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style1.xml" ContentType="application/vnd.ms-office.chartstyle+xml"/>
  <Override PartName="/xl/charts/colors1.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drawings/drawing2.xml" ContentType="application/vnd.openxmlformats-officedocument.drawingml.chartshapes+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drawings/drawing3.xml" ContentType="application/vnd.openxmlformats-officedocument.drawingml.chartshapes+xml"/>
  <Override PartName="/xl/charts/chart26.xml" ContentType="application/vnd.openxmlformats-officedocument.drawingml.chart+xml"/>
  <Override PartName="/xl/drawings/drawing4.xml" ContentType="application/vnd.openxmlformats-officedocument.drawingml.chartshapes+xml"/>
  <Override PartName="/xl/charts/chart27.xml" ContentType="application/vnd.openxmlformats-officedocument.drawingml.chart+xml"/>
  <Override PartName="/xl/charts/chart28.xml" ContentType="application/vnd.openxmlformats-officedocument.drawingml.chart+xml"/>
  <Override PartName="/xl/drawings/drawing5.xml" ContentType="application/vnd.openxmlformats-officedocument.drawingml.chartshapes+xml"/>
  <Override PartName="/xl/charts/chart29.xml" ContentType="application/vnd.openxmlformats-officedocument.drawingml.chart+xml"/>
  <Override PartName="/xl/drawings/drawing6.xml" ContentType="application/vnd.openxmlformats-officedocument.drawingml.chartshapes+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drawings/drawing7.xml" ContentType="application/vnd.openxmlformats-officedocument.drawingml.chartshapes+xml"/>
  <Override PartName="/xl/charts/chart33.xml" ContentType="application/vnd.openxmlformats-officedocument.drawingml.chart+xml"/>
  <Override PartName="/xl/charts/chart34.xml" ContentType="application/vnd.openxmlformats-officedocument.drawingml.chart+xml"/>
  <Override PartName="/xl/drawings/drawing8.xml" ContentType="application/vnd.openxmlformats-officedocument.drawingml.chartshapes+xml"/>
  <Override PartName="/xl/charts/chart35.xml" ContentType="application/vnd.openxmlformats-officedocument.drawingml.chart+xml"/>
  <Override PartName="/xl/charts/chart36.xml" ContentType="application/vnd.openxmlformats-officedocument.drawingml.chart+xml"/>
  <Override PartName="/xl/drawings/drawing9.xml" ContentType="application/vnd.openxmlformats-officedocument.drawingml.chartshapes+xml"/>
  <Override PartName="/xl/drawings/drawing10.xml" ContentType="application/vnd.openxmlformats-officedocument.drawing+xml"/>
  <Override PartName="/xl/charts/chart37.xml" ContentType="application/vnd.openxmlformats-officedocument.drawingml.chart+xml"/>
  <Override PartName="/xl/charts/chart38.xml" ContentType="application/vnd.openxmlformats-officedocument.drawingml.chart+xml"/>
  <Override PartName="/xl/charts/style2.xml" ContentType="application/vnd.ms-office.chartstyle+xml"/>
  <Override PartName="/xl/charts/colors2.xml" ContentType="application/vnd.ms-office.chartcolorstyle+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drawings/drawing11.xml" ContentType="application/vnd.openxmlformats-officedocument.drawingml.chartshapes+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drawings/drawing12.xml" ContentType="application/vnd.openxmlformats-officedocument.drawingml.chartshapes+xml"/>
  <Override PartName="/xl/charts/chart48.xml" ContentType="application/vnd.openxmlformats-officedocument.drawingml.chart+xml"/>
  <Override PartName="/xl/drawings/drawing13.xml" ContentType="application/vnd.openxmlformats-officedocument.drawingml.chartshapes+xml"/>
  <Override PartName="/xl/charts/chart49.xml" ContentType="application/vnd.openxmlformats-officedocument.drawingml.chart+xml"/>
  <Override PartName="/xl/drawings/drawing14.xml" ContentType="application/vnd.openxmlformats-officedocument.drawingml.chartshapes+xml"/>
  <Override PartName="/xl/charts/chart50.xml" ContentType="application/vnd.openxmlformats-officedocument.drawingml.chart+xml"/>
  <Override PartName="/xl/drawings/drawing15.xml" ContentType="application/vnd.openxmlformats-officedocument.drawingml.chartshapes+xml"/>
  <Override PartName="/xl/charts/chart51.xml" ContentType="application/vnd.openxmlformats-officedocument.drawingml.chart+xml"/>
  <Override PartName="/xl/drawings/drawing16.xml" ContentType="application/vnd.openxmlformats-officedocument.drawingml.chartshapes+xml"/>
  <Override PartName="/xl/charts/chart52.xml" ContentType="application/vnd.openxmlformats-officedocument.drawingml.chart+xml"/>
  <Override PartName="/xl/drawings/drawing17.xml" ContentType="application/vnd.openxmlformats-officedocument.drawingml.chartshapes+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drawings/drawing18.xml" ContentType="application/vnd.openxmlformats-officedocument.drawingml.chartshapes+xml"/>
  <Override PartName="/xl/charts/chart57.xml" ContentType="application/vnd.openxmlformats-officedocument.drawingml.chart+xml"/>
  <Override PartName="/xl/drawings/drawing19.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autoCompressPictures="0"/>
  <mc:AlternateContent xmlns:mc="http://schemas.openxmlformats.org/markup-compatibility/2006">
    <mc:Choice Requires="x15">
      <x15ac:absPath xmlns:x15ac="http://schemas.microsoft.com/office/spreadsheetml/2010/11/ac" url="Z:\UNIVERSIDAD EL BOSQUE\Gestión\Reacreditación Institucional 2018-2019\Plan de Mejoramiento y Consolidación\Anexos Plan de Consolidación y Mejoramiento\"/>
    </mc:Choice>
  </mc:AlternateContent>
  <bookViews>
    <workbookView xWindow="0" yWindow="0" windowWidth="28800" windowHeight="12300" tabRatio="500" activeTab="2"/>
  </bookViews>
  <sheets>
    <sheet name="Datos" sheetId="1" r:id="rId1"/>
    <sheet name="Est" sheetId="2" r:id="rId2"/>
    <sheet name="Res" sheetId="3" r:id="rId3"/>
  </sheets>
  <calcPr calcId="162913"/>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calcChain.xml><?xml version="1.0" encoding="utf-8"?>
<calcChain xmlns="http://schemas.openxmlformats.org/spreadsheetml/2006/main">
  <c r="BL3" i="1" l="1"/>
  <c r="BP3" i="1" s="1"/>
  <c r="BL4" i="1"/>
  <c r="BP4" i="1" s="1"/>
  <c r="BL5" i="1"/>
  <c r="BP5" i="1" s="1"/>
  <c r="BL6" i="1"/>
  <c r="BQ6" i="1" s="1"/>
  <c r="BL7" i="1"/>
  <c r="BP7" i="1" s="1"/>
  <c r="BL8" i="1"/>
  <c r="BP8" i="1" s="1"/>
  <c r="BL9" i="1"/>
  <c r="BP9" i="1" s="1"/>
  <c r="BL10" i="1"/>
  <c r="BL11" i="1"/>
  <c r="BP11" i="1" s="1"/>
  <c r="BL12" i="1"/>
  <c r="BP12" i="1" s="1"/>
  <c r="BL13" i="1"/>
  <c r="BP13" i="1" s="1"/>
  <c r="BL14" i="1"/>
  <c r="BL15" i="1"/>
  <c r="BP15" i="1" s="1"/>
  <c r="BL16" i="1"/>
  <c r="BP16" i="1" s="1"/>
  <c r="BL17" i="1"/>
  <c r="BP17" i="1" s="1"/>
  <c r="BL18" i="1"/>
  <c r="BL19" i="1"/>
  <c r="BP19" i="1" s="1"/>
  <c r="BL20" i="1"/>
  <c r="BP20" i="1" s="1"/>
  <c r="BL21" i="1"/>
  <c r="BP21" i="1" s="1"/>
  <c r="BL22" i="1"/>
  <c r="BL23" i="1"/>
  <c r="BP23" i="1" s="1"/>
  <c r="BL24" i="1"/>
  <c r="BP24" i="1" s="1"/>
  <c r="BL25" i="1"/>
  <c r="BP25" i="1" s="1"/>
  <c r="BL26" i="1"/>
  <c r="BL27" i="1"/>
  <c r="BP27" i="1" s="1"/>
  <c r="BL28" i="1"/>
  <c r="BP28" i="1" s="1"/>
  <c r="BL29" i="1"/>
  <c r="BP29" i="1" s="1"/>
  <c r="BL30" i="1"/>
  <c r="BL31" i="1"/>
  <c r="BP31" i="1" s="1"/>
  <c r="BL32" i="1"/>
  <c r="BP32" i="1" s="1"/>
  <c r="BL33" i="1"/>
  <c r="BP33" i="1" s="1"/>
  <c r="BL34" i="1"/>
  <c r="BL35" i="1"/>
  <c r="BP35" i="1" s="1"/>
  <c r="BL36" i="1"/>
  <c r="BP36" i="1" s="1"/>
  <c r="BL37" i="1"/>
  <c r="BP37" i="1" s="1"/>
  <c r="BL38" i="1"/>
  <c r="BL39" i="1"/>
  <c r="BP39" i="1" s="1"/>
  <c r="BL40" i="1"/>
  <c r="BP40" i="1" s="1"/>
  <c r="BL41" i="1"/>
  <c r="BP41" i="1" s="1"/>
  <c r="BL42" i="1"/>
  <c r="BL43" i="1"/>
  <c r="BP43" i="1" s="1"/>
  <c r="BL44" i="1"/>
  <c r="BP44" i="1" s="1"/>
  <c r="BL45" i="1"/>
  <c r="BP45" i="1" s="1"/>
  <c r="BL46" i="1"/>
  <c r="BL47" i="1"/>
  <c r="BP47" i="1" s="1"/>
  <c r="BL48" i="1"/>
  <c r="BP48" i="1" s="1"/>
  <c r="BL49" i="1"/>
  <c r="BP49" i="1" s="1"/>
  <c r="BL50" i="1"/>
  <c r="BL51" i="1"/>
  <c r="BP51" i="1" s="1"/>
  <c r="BL52" i="1"/>
  <c r="BP52" i="1" s="1"/>
  <c r="BL53" i="1"/>
  <c r="BP53" i="1" s="1"/>
  <c r="BL54" i="1"/>
  <c r="BL55" i="1"/>
  <c r="BP55" i="1" s="1"/>
  <c r="BL56" i="1"/>
  <c r="BP56" i="1" s="1"/>
  <c r="BL57" i="1"/>
  <c r="BP57" i="1" s="1"/>
  <c r="BL58" i="1"/>
  <c r="BL59" i="1"/>
  <c r="BP59" i="1" s="1"/>
  <c r="BL60" i="1"/>
  <c r="BP60" i="1" s="1"/>
  <c r="BL61" i="1"/>
  <c r="BP61" i="1" s="1"/>
  <c r="BL62" i="1"/>
  <c r="BL63" i="1"/>
  <c r="BP63" i="1" s="1"/>
  <c r="BL64" i="1"/>
  <c r="BP64" i="1" s="1"/>
  <c r="BL65" i="1"/>
  <c r="BP65" i="1" s="1"/>
  <c r="BL66" i="1"/>
  <c r="BL67" i="1"/>
  <c r="BP67" i="1" s="1"/>
  <c r="BL68" i="1"/>
  <c r="BP68" i="1" s="1"/>
  <c r="BL69" i="1"/>
  <c r="BP69" i="1" s="1"/>
  <c r="BL70" i="1"/>
  <c r="BL71" i="1"/>
  <c r="BP71" i="1" s="1"/>
  <c r="BL72" i="1"/>
  <c r="BP72" i="1" s="1"/>
  <c r="BL73" i="1"/>
  <c r="BP73" i="1" s="1"/>
  <c r="BL74" i="1"/>
  <c r="BL75" i="1"/>
  <c r="BP75" i="1" s="1"/>
  <c r="BL76" i="1"/>
  <c r="BP76" i="1" s="1"/>
  <c r="BL77" i="1"/>
  <c r="BP77" i="1" s="1"/>
  <c r="BL78" i="1"/>
  <c r="BL79" i="1"/>
  <c r="BP79" i="1" s="1"/>
  <c r="BL80" i="1"/>
  <c r="BP80" i="1" s="1"/>
  <c r="BL81" i="1"/>
  <c r="BP81" i="1" s="1"/>
  <c r="BL82" i="1"/>
  <c r="BL83" i="1"/>
  <c r="BP83" i="1" s="1"/>
  <c r="BL84" i="1"/>
  <c r="BP84" i="1" s="1"/>
  <c r="BL85" i="1"/>
  <c r="BP85" i="1" s="1"/>
  <c r="BL86" i="1"/>
  <c r="BL87" i="1"/>
  <c r="BP87" i="1" s="1"/>
  <c r="BL88" i="1"/>
  <c r="BP88" i="1" s="1"/>
  <c r="BL89" i="1"/>
  <c r="BP89" i="1" s="1"/>
  <c r="BL90" i="1"/>
  <c r="BL91" i="1"/>
  <c r="BP91" i="1" s="1"/>
  <c r="BL92" i="1"/>
  <c r="BP92" i="1" s="1"/>
  <c r="BL93" i="1"/>
  <c r="BP93" i="1" s="1"/>
  <c r="BL94" i="1"/>
  <c r="BL95" i="1"/>
  <c r="BP95" i="1" s="1"/>
  <c r="BL96" i="1"/>
  <c r="BP96" i="1" s="1"/>
  <c r="BL97" i="1"/>
  <c r="BP97" i="1" s="1"/>
  <c r="BL98" i="1"/>
  <c r="BL99" i="1"/>
  <c r="BP99" i="1" s="1"/>
  <c r="BL100" i="1"/>
  <c r="BP100" i="1" s="1"/>
  <c r="BL101" i="1"/>
  <c r="BP101" i="1" s="1"/>
  <c r="BL102" i="1"/>
  <c r="BL103" i="1"/>
  <c r="BP103" i="1" s="1"/>
  <c r="BL104" i="1"/>
  <c r="BP104" i="1" s="1"/>
  <c r="BL105" i="1"/>
  <c r="BP105" i="1" s="1"/>
  <c r="BL106" i="1"/>
  <c r="BL107" i="1"/>
  <c r="BP107" i="1" s="1"/>
  <c r="BL108" i="1"/>
  <c r="BP108" i="1" s="1"/>
  <c r="BL109" i="1"/>
  <c r="BP109" i="1" s="1"/>
  <c r="BL110" i="1"/>
  <c r="BL111" i="1"/>
  <c r="BP111" i="1" s="1"/>
  <c r="BL112" i="1"/>
  <c r="BP112" i="1" s="1"/>
  <c r="BL113" i="1"/>
  <c r="BP113" i="1" s="1"/>
  <c r="BL114" i="1"/>
  <c r="BL115" i="1"/>
  <c r="BP115" i="1" s="1"/>
  <c r="BL116" i="1"/>
  <c r="BP116" i="1" s="1"/>
  <c r="BL117" i="1"/>
  <c r="BP117" i="1" s="1"/>
  <c r="BL118" i="1"/>
  <c r="BL119" i="1"/>
  <c r="BP119" i="1" s="1"/>
  <c r="BL120" i="1"/>
  <c r="BP120" i="1" s="1"/>
  <c r="BL121" i="1"/>
  <c r="BP121" i="1" s="1"/>
  <c r="BL122" i="1"/>
  <c r="BL123" i="1"/>
  <c r="BP123" i="1" s="1"/>
  <c r="BL124" i="1"/>
  <c r="BP124" i="1" s="1"/>
  <c r="BL125" i="1"/>
  <c r="BP125" i="1" s="1"/>
  <c r="BL126" i="1"/>
  <c r="BL127" i="1"/>
  <c r="BP127" i="1" s="1"/>
  <c r="BL128" i="1"/>
  <c r="BP128" i="1" s="1"/>
  <c r="BL129" i="1"/>
  <c r="BP129" i="1" s="1"/>
  <c r="BL130" i="1"/>
  <c r="BL131" i="1"/>
  <c r="BP131" i="1" s="1"/>
  <c r="BL132" i="1"/>
  <c r="BP132" i="1" s="1"/>
  <c r="BL133" i="1"/>
  <c r="BP133" i="1" s="1"/>
  <c r="BL134" i="1"/>
  <c r="BL135" i="1"/>
  <c r="BP135" i="1" s="1"/>
  <c r="BL136" i="1"/>
  <c r="BP136" i="1" s="1"/>
  <c r="BL137" i="1"/>
  <c r="BP137" i="1" s="1"/>
  <c r="BL138" i="1"/>
  <c r="BL139" i="1"/>
  <c r="BP139" i="1" s="1"/>
  <c r="BL140" i="1"/>
  <c r="BP140" i="1" s="1"/>
  <c r="BL141" i="1"/>
  <c r="BP141" i="1" s="1"/>
  <c r="BL142" i="1"/>
  <c r="BL143" i="1"/>
  <c r="BP143" i="1" s="1"/>
  <c r="BL144" i="1"/>
  <c r="BP144" i="1" s="1"/>
  <c r="BL145" i="1"/>
  <c r="BP145" i="1" s="1"/>
  <c r="BL146" i="1"/>
  <c r="BL147" i="1"/>
  <c r="BP147" i="1" s="1"/>
  <c r="BL148" i="1"/>
  <c r="BP148" i="1" s="1"/>
  <c r="BL149" i="1"/>
  <c r="BP149" i="1" s="1"/>
  <c r="BL150" i="1"/>
  <c r="BL151" i="1"/>
  <c r="BP151" i="1" s="1"/>
  <c r="BL152" i="1"/>
  <c r="BP152" i="1" s="1"/>
  <c r="BL153" i="1"/>
  <c r="BP153" i="1" s="1"/>
  <c r="BL154" i="1"/>
  <c r="BL155" i="1"/>
  <c r="BP155" i="1" s="1"/>
  <c r="BL156" i="1"/>
  <c r="BP156" i="1" s="1"/>
  <c r="BL157" i="1"/>
  <c r="BP157" i="1" s="1"/>
  <c r="BL158" i="1"/>
  <c r="BL159" i="1"/>
  <c r="BP159" i="1" s="1"/>
  <c r="BL160" i="1"/>
  <c r="BP160" i="1" s="1"/>
  <c r="BL161" i="1"/>
  <c r="BP161" i="1" s="1"/>
  <c r="BL162" i="1"/>
  <c r="BL163" i="1"/>
  <c r="BP163" i="1" s="1"/>
  <c r="BL164" i="1"/>
  <c r="BP164" i="1" s="1"/>
  <c r="BL165" i="1"/>
  <c r="BP165" i="1" s="1"/>
  <c r="BL166" i="1"/>
  <c r="BL167" i="1"/>
  <c r="BP167" i="1" s="1"/>
  <c r="BL168" i="1"/>
  <c r="BP168" i="1" s="1"/>
  <c r="BL169" i="1"/>
  <c r="BP169" i="1" s="1"/>
  <c r="BL170" i="1"/>
  <c r="BL171" i="1"/>
  <c r="BP171" i="1" s="1"/>
  <c r="BL172" i="1"/>
  <c r="BP172" i="1" s="1"/>
  <c r="BL173" i="1"/>
  <c r="BP173" i="1" s="1"/>
  <c r="BL174" i="1"/>
  <c r="BQ174" i="1" s="1"/>
  <c r="BP174" i="1"/>
  <c r="BL175" i="1"/>
  <c r="BP175" i="1" s="1"/>
  <c r="BL176" i="1"/>
  <c r="BP176" i="1" s="1"/>
  <c r="BL177" i="1"/>
  <c r="BP177" i="1" s="1"/>
  <c r="BL178" i="1"/>
  <c r="BQ178" i="1" s="1"/>
  <c r="BP178" i="1"/>
  <c r="BL179" i="1"/>
  <c r="BP179" i="1" s="1"/>
  <c r="BL180" i="1"/>
  <c r="BP180" i="1"/>
  <c r="BL181" i="1"/>
  <c r="BP181" i="1" s="1"/>
  <c r="BL182" i="1"/>
  <c r="BQ182" i="1" s="1"/>
  <c r="BP182" i="1"/>
  <c r="BL183" i="1"/>
  <c r="BP183" i="1" s="1"/>
  <c r="BL184" i="1"/>
  <c r="BP184" i="1" s="1"/>
  <c r="BL185" i="1"/>
  <c r="BP185" i="1" s="1"/>
  <c r="BL186" i="1"/>
  <c r="BQ186" i="1" s="1"/>
  <c r="BP186" i="1"/>
  <c r="BL187" i="1"/>
  <c r="BP187" i="1" s="1"/>
  <c r="BL188" i="1"/>
  <c r="BP188" i="1"/>
  <c r="BL189" i="1"/>
  <c r="BP189" i="1" s="1"/>
  <c r="BL190" i="1"/>
  <c r="BQ190" i="1" s="1"/>
  <c r="BP190" i="1"/>
  <c r="BL191" i="1"/>
  <c r="BP191" i="1" s="1"/>
  <c r="BL192" i="1"/>
  <c r="BP192" i="1" s="1"/>
  <c r="BL193" i="1"/>
  <c r="BP193" i="1" s="1"/>
  <c r="BL194" i="1"/>
  <c r="BQ194" i="1" s="1"/>
  <c r="BP194" i="1"/>
  <c r="BL195" i="1"/>
  <c r="BP195" i="1" s="1"/>
  <c r="BL196" i="1"/>
  <c r="BP196" i="1"/>
  <c r="BL197" i="1"/>
  <c r="BP197" i="1" s="1"/>
  <c r="BL198" i="1"/>
  <c r="BQ198" i="1" s="1"/>
  <c r="BP198" i="1"/>
  <c r="BL199" i="1"/>
  <c r="BP199" i="1" s="1"/>
  <c r="BL200" i="1"/>
  <c r="BP200" i="1" s="1"/>
  <c r="BL201" i="1"/>
  <c r="BP201" i="1" s="1"/>
  <c r="BL202" i="1"/>
  <c r="BQ202" i="1" s="1"/>
  <c r="BP202" i="1"/>
  <c r="BL203" i="1"/>
  <c r="BP203" i="1" s="1"/>
  <c r="BL204" i="1"/>
  <c r="BP204" i="1"/>
  <c r="BL205" i="1"/>
  <c r="BP205" i="1" s="1"/>
  <c r="BL206" i="1"/>
  <c r="BQ206" i="1" s="1"/>
  <c r="BP206" i="1"/>
  <c r="BL207" i="1"/>
  <c r="BP207" i="1" s="1"/>
  <c r="BL208" i="1"/>
  <c r="BP208" i="1" s="1"/>
  <c r="BL209" i="1"/>
  <c r="BP209" i="1" s="1"/>
  <c r="BL210" i="1"/>
  <c r="BQ210" i="1" s="1"/>
  <c r="BP210" i="1"/>
  <c r="BL211" i="1"/>
  <c r="BP211" i="1" s="1"/>
  <c r="BL212" i="1"/>
  <c r="BP212" i="1"/>
  <c r="BL213" i="1"/>
  <c r="BP213" i="1" s="1"/>
  <c r="BL214" i="1"/>
  <c r="BQ214" i="1" s="1"/>
  <c r="BP214" i="1"/>
  <c r="BL215" i="1"/>
  <c r="BP215" i="1" s="1"/>
  <c r="BL216" i="1"/>
  <c r="BP216" i="1" s="1"/>
  <c r="BL217" i="1"/>
  <c r="BP217" i="1" s="1"/>
  <c r="BL218" i="1"/>
  <c r="BQ218" i="1" s="1"/>
  <c r="BL219" i="1"/>
  <c r="BP219" i="1" s="1"/>
  <c r="BL220" i="1"/>
  <c r="BP220" i="1"/>
  <c r="BL221" i="1"/>
  <c r="BP221" i="1" s="1"/>
  <c r="BL222" i="1"/>
  <c r="BQ222" i="1" s="1"/>
  <c r="BP222" i="1"/>
  <c r="BL223" i="1"/>
  <c r="BP223" i="1" s="1"/>
  <c r="BL224" i="1"/>
  <c r="BP224" i="1" s="1"/>
  <c r="BL225" i="1"/>
  <c r="BP225" i="1" s="1"/>
  <c r="BL226" i="1"/>
  <c r="BQ226" i="1" s="1"/>
  <c r="BL227" i="1"/>
  <c r="BP227" i="1" s="1"/>
  <c r="BL228" i="1"/>
  <c r="BP228" i="1"/>
  <c r="BL229" i="1"/>
  <c r="BP229" i="1" s="1"/>
  <c r="BL230" i="1"/>
  <c r="BQ230" i="1" s="1"/>
  <c r="BP230" i="1"/>
  <c r="BL231" i="1"/>
  <c r="BP231" i="1" s="1"/>
  <c r="BL232" i="1"/>
  <c r="BP232" i="1" s="1"/>
  <c r="BL233" i="1"/>
  <c r="BP233" i="1" s="1"/>
  <c r="BL234" i="1"/>
  <c r="BQ234" i="1" s="1"/>
  <c r="BL235" i="1"/>
  <c r="BP235" i="1" s="1"/>
  <c r="BL236" i="1"/>
  <c r="BP236" i="1"/>
  <c r="BL237" i="1"/>
  <c r="BP237" i="1" s="1"/>
  <c r="BL238" i="1"/>
  <c r="BQ238" i="1" s="1"/>
  <c r="BP238" i="1"/>
  <c r="BL239" i="1"/>
  <c r="BP239" i="1" s="1"/>
  <c r="BL240" i="1"/>
  <c r="BP240" i="1" s="1"/>
  <c r="BL241" i="1"/>
  <c r="BP241" i="1" s="1"/>
  <c r="BL242" i="1"/>
  <c r="BQ242" i="1" s="1"/>
  <c r="BL243" i="1"/>
  <c r="BP243" i="1" s="1"/>
  <c r="BL244" i="1"/>
  <c r="BP244" i="1"/>
  <c r="BL245" i="1"/>
  <c r="BP245" i="1" s="1"/>
  <c r="BL246" i="1"/>
  <c r="BQ246" i="1" s="1"/>
  <c r="BP246" i="1"/>
  <c r="BL247" i="1"/>
  <c r="BP247" i="1" s="1"/>
  <c r="BL248" i="1"/>
  <c r="BP248" i="1" s="1"/>
  <c r="BL249" i="1"/>
  <c r="BP249" i="1" s="1"/>
  <c r="BL250" i="1"/>
  <c r="BQ250" i="1" s="1"/>
  <c r="BL251" i="1"/>
  <c r="BP251" i="1" s="1"/>
  <c r="BL252" i="1"/>
  <c r="BP252" i="1"/>
  <c r="BL253" i="1"/>
  <c r="BP253" i="1" s="1"/>
  <c r="BL254" i="1"/>
  <c r="BQ254" i="1" s="1"/>
  <c r="BP254" i="1"/>
  <c r="BL255" i="1"/>
  <c r="BP255" i="1" s="1"/>
  <c r="BL256" i="1"/>
  <c r="BP256" i="1" s="1"/>
  <c r="BL257" i="1"/>
  <c r="BP257" i="1" s="1"/>
  <c r="BL258" i="1"/>
  <c r="BQ258" i="1" s="1"/>
  <c r="BL259" i="1"/>
  <c r="BP259" i="1" s="1"/>
  <c r="BL260" i="1"/>
  <c r="BP260" i="1"/>
  <c r="BL261" i="1"/>
  <c r="BP261" i="1" s="1"/>
  <c r="BL262" i="1"/>
  <c r="BQ262" i="1" s="1"/>
  <c r="BP262" i="1"/>
  <c r="BL263" i="1"/>
  <c r="BP263" i="1" s="1"/>
  <c r="BL264" i="1"/>
  <c r="BP264" i="1" s="1"/>
  <c r="BL265" i="1"/>
  <c r="BP265" i="1" s="1"/>
  <c r="BL266" i="1"/>
  <c r="BQ266" i="1" s="1"/>
  <c r="BL267" i="1"/>
  <c r="BP267" i="1" s="1"/>
  <c r="BL268" i="1"/>
  <c r="BP268" i="1"/>
  <c r="BL269" i="1"/>
  <c r="BP269" i="1" s="1"/>
  <c r="BL270" i="1"/>
  <c r="BQ270" i="1" s="1"/>
  <c r="BP270" i="1"/>
  <c r="BL271" i="1"/>
  <c r="BP271" i="1" s="1"/>
  <c r="BL272" i="1"/>
  <c r="BP272" i="1" s="1"/>
  <c r="BL273" i="1"/>
  <c r="BP273" i="1" s="1"/>
  <c r="BL274" i="1"/>
  <c r="BQ274" i="1" s="1"/>
  <c r="BL275" i="1"/>
  <c r="BP275" i="1" s="1"/>
  <c r="BL276" i="1"/>
  <c r="BP276" i="1"/>
  <c r="BL277" i="1"/>
  <c r="BP277" i="1" s="1"/>
  <c r="BL278" i="1"/>
  <c r="BQ278" i="1" s="1"/>
  <c r="BP278" i="1"/>
  <c r="BL279" i="1"/>
  <c r="BP279" i="1" s="1"/>
  <c r="BL280" i="1"/>
  <c r="BP280" i="1" s="1"/>
  <c r="BL281" i="1"/>
  <c r="BP281" i="1" s="1"/>
  <c r="BL282" i="1"/>
  <c r="BL283" i="1"/>
  <c r="BP283" i="1" s="1"/>
  <c r="BL284" i="1"/>
  <c r="BP284" i="1"/>
  <c r="BL285" i="1"/>
  <c r="BP285" i="1" s="1"/>
  <c r="BL286" i="1"/>
  <c r="BQ286" i="1" s="1"/>
  <c r="BP286" i="1"/>
  <c r="BL287" i="1"/>
  <c r="BP287" i="1" s="1"/>
  <c r="BL288" i="1"/>
  <c r="BP288" i="1" s="1"/>
  <c r="BL289" i="1"/>
  <c r="BP289" i="1" s="1"/>
  <c r="BL290" i="1"/>
  <c r="BL291" i="1"/>
  <c r="BP291" i="1" s="1"/>
  <c r="BL292" i="1"/>
  <c r="BP292" i="1"/>
  <c r="BL293" i="1"/>
  <c r="BP293" i="1" s="1"/>
  <c r="BL294" i="1"/>
  <c r="BQ294" i="1" s="1"/>
  <c r="BP294" i="1"/>
  <c r="BL295" i="1"/>
  <c r="BP295" i="1" s="1"/>
  <c r="BL296" i="1"/>
  <c r="BP296" i="1" s="1"/>
  <c r="BL297" i="1"/>
  <c r="BP297" i="1" s="1"/>
  <c r="BL298" i="1"/>
  <c r="BL299" i="1"/>
  <c r="BP299" i="1" s="1"/>
  <c r="BL300" i="1"/>
  <c r="BP300" i="1"/>
  <c r="BL301" i="1"/>
  <c r="BP301" i="1" s="1"/>
  <c r="BL302" i="1"/>
  <c r="BQ302" i="1" s="1"/>
  <c r="BP302" i="1"/>
  <c r="BL303" i="1"/>
  <c r="BP303" i="1" s="1"/>
  <c r="BL304" i="1"/>
  <c r="BP304" i="1" s="1"/>
  <c r="BL305" i="1"/>
  <c r="BP305" i="1" s="1"/>
  <c r="BL306" i="1"/>
  <c r="BL307" i="1"/>
  <c r="BP307" i="1" s="1"/>
  <c r="BL308" i="1"/>
  <c r="BP308" i="1"/>
  <c r="BL309" i="1"/>
  <c r="BP309" i="1" s="1"/>
  <c r="BL310" i="1"/>
  <c r="BQ310" i="1" s="1"/>
  <c r="BP310" i="1"/>
  <c r="BL311" i="1"/>
  <c r="BP311" i="1" s="1"/>
  <c r="BL312" i="1"/>
  <c r="BP312" i="1" s="1"/>
  <c r="BL313" i="1"/>
  <c r="BP313" i="1" s="1"/>
  <c r="BL314" i="1"/>
  <c r="BL315" i="1"/>
  <c r="BP315" i="1"/>
  <c r="BL316" i="1"/>
  <c r="BP316" i="1" s="1"/>
  <c r="BL317" i="1"/>
  <c r="BP317" i="1"/>
  <c r="BL318" i="1"/>
  <c r="BL319" i="1"/>
  <c r="BP319" i="1"/>
  <c r="BL320" i="1"/>
  <c r="BP320" i="1" s="1"/>
  <c r="BL321" i="1"/>
  <c r="BP321" i="1"/>
  <c r="BL322" i="1"/>
  <c r="BL323" i="1"/>
  <c r="BP323" i="1"/>
  <c r="BL324" i="1"/>
  <c r="BP324" i="1" s="1"/>
  <c r="BL325" i="1"/>
  <c r="BP325" i="1"/>
  <c r="BL326" i="1"/>
  <c r="BL327" i="1"/>
  <c r="BP327" i="1"/>
  <c r="BL328" i="1"/>
  <c r="BP328" i="1" s="1"/>
  <c r="BL329" i="1"/>
  <c r="BP329" i="1"/>
  <c r="BL330" i="1"/>
  <c r="BL331" i="1"/>
  <c r="BP331" i="1"/>
  <c r="BL332" i="1"/>
  <c r="BP332" i="1" s="1"/>
  <c r="BL333" i="1"/>
  <c r="BP333" i="1"/>
  <c r="BL334" i="1"/>
  <c r="BL335" i="1"/>
  <c r="BP335" i="1"/>
  <c r="BL336" i="1"/>
  <c r="BP336" i="1" s="1"/>
  <c r="BL337" i="1"/>
  <c r="BP337" i="1"/>
  <c r="BL338" i="1"/>
  <c r="BL339" i="1"/>
  <c r="BP339" i="1"/>
  <c r="BL340" i="1"/>
  <c r="BP340" i="1" s="1"/>
  <c r="BL341" i="1"/>
  <c r="BP341" i="1"/>
  <c r="BL342" i="1"/>
  <c r="BL343" i="1"/>
  <c r="BP343" i="1"/>
  <c r="BL344" i="1"/>
  <c r="BP344" i="1" s="1"/>
  <c r="BL345" i="1"/>
  <c r="BP345" i="1"/>
  <c r="BL346" i="1"/>
  <c r="BL347" i="1"/>
  <c r="BP347" i="1"/>
  <c r="BL348" i="1"/>
  <c r="BP348" i="1" s="1"/>
  <c r="BL349" i="1"/>
  <c r="BP349" i="1"/>
  <c r="BL350" i="1"/>
  <c r="BL351" i="1"/>
  <c r="BP351" i="1"/>
  <c r="BL352" i="1"/>
  <c r="BP352" i="1" s="1"/>
  <c r="BL353" i="1"/>
  <c r="BP353" i="1"/>
  <c r="BL354" i="1"/>
  <c r="BL355" i="1"/>
  <c r="BP355" i="1"/>
  <c r="BL356" i="1"/>
  <c r="BP356" i="1" s="1"/>
  <c r="BL357" i="1"/>
  <c r="BP357" i="1"/>
  <c r="BL358" i="1"/>
  <c r="BL359" i="1"/>
  <c r="BP359" i="1"/>
  <c r="BL360" i="1"/>
  <c r="BP360" i="1" s="1"/>
  <c r="BL361" i="1"/>
  <c r="BP361" i="1"/>
  <c r="BL362" i="1"/>
  <c r="BL363" i="1"/>
  <c r="BP363" i="1"/>
  <c r="BL364" i="1"/>
  <c r="BP364" i="1" s="1"/>
  <c r="BL365" i="1"/>
  <c r="BP365" i="1"/>
  <c r="BL366" i="1"/>
  <c r="BL367" i="1"/>
  <c r="BP367" i="1"/>
  <c r="BL368" i="1"/>
  <c r="BP368" i="1" s="1"/>
  <c r="BL369" i="1"/>
  <c r="BP369" i="1"/>
  <c r="BL370" i="1"/>
  <c r="BL371" i="1"/>
  <c r="BP371" i="1"/>
  <c r="BL372" i="1"/>
  <c r="BP372" i="1" s="1"/>
  <c r="BL373" i="1"/>
  <c r="BP373" i="1"/>
  <c r="BL374" i="1"/>
  <c r="BL375" i="1"/>
  <c r="BP375" i="1"/>
  <c r="BL376" i="1"/>
  <c r="BP376" i="1" s="1"/>
  <c r="BL377" i="1"/>
  <c r="BP377" i="1"/>
  <c r="BL378" i="1"/>
  <c r="BL379" i="1"/>
  <c r="BP379" i="1"/>
  <c r="BL380" i="1"/>
  <c r="BP380" i="1" s="1"/>
  <c r="BL381" i="1"/>
  <c r="BP381" i="1"/>
  <c r="BL382" i="1"/>
  <c r="BL383" i="1"/>
  <c r="BP383" i="1"/>
  <c r="BL384" i="1"/>
  <c r="BP384" i="1" s="1"/>
  <c r="BL385" i="1"/>
  <c r="BP385" i="1"/>
  <c r="BL386" i="1"/>
  <c r="BL387" i="1"/>
  <c r="BP387" i="1"/>
  <c r="BL388" i="1"/>
  <c r="BP388" i="1" s="1"/>
  <c r="BL389" i="1"/>
  <c r="BP389" i="1"/>
  <c r="BL390" i="1"/>
  <c r="BL391" i="1"/>
  <c r="BP391" i="1"/>
  <c r="BL392" i="1"/>
  <c r="BP392" i="1" s="1"/>
  <c r="BL393" i="1"/>
  <c r="BP393" i="1"/>
  <c r="BL394" i="1"/>
  <c r="BL395" i="1"/>
  <c r="BP395" i="1"/>
  <c r="BL396" i="1"/>
  <c r="BP396" i="1" s="1"/>
  <c r="BL397" i="1"/>
  <c r="BP397" i="1"/>
  <c r="BL398" i="1"/>
  <c r="BL399" i="1"/>
  <c r="BP399" i="1"/>
  <c r="BL400" i="1"/>
  <c r="BP400" i="1" s="1"/>
  <c r="BL401" i="1"/>
  <c r="BP401" i="1"/>
  <c r="BL402" i="1"/>
  <c r="BL403" i="1"/>
  <c r="BP403" i="1"/>
  <c r="BL404" i="1"/>
  <c r="BP404" i="1" s="1"/>
  <c r="BL405" i="1"/>
  <c r="BP405" i="1"/>
  <c r="BL406" i="1"/>
  <c r="BL407" i="1"/>
  <c r="BP407" i="1"/>
  <c r="BL408" i="1"/>
  <c r="BP408" i="1" s="1"/>
  <c r="BL409" i="1"/>
  <c r="BP409" i="1"/>
  <c r="BL410" i="1"/>
  <c r="BL411" i="1"/>
  <c r="BP411" i="1"/>
  <c r="BL412" i="1"/>
  <c r="BP412" i="1" s="1"/>
  <c r="BL413" i="1"/>
  <c r="BP413" i="1"/>
  <c r="BL414" i="1"/>
  <c r="BL415" i="1"/>
  <c r="BP415" i="1"/>
  <c r="BL416" i="1"/>
  <c r="BP416" i="1" s="1"/>
  <c r="BL417" i="1"/>
  <c r="BP417" i="1"/>
  <c r="BL418" i="1"/>
  <c r="BL419" i="1"/>
  <c r="BP419" i="1"/>
  <c r="BL420" i="1"/>
  <c r="BP420" i="1" s="1"/>
  <c r="BL421" i="1"/>
  <c r="BP421" i="1"/>
  <c r="BL422" i="1"/>
  <c r="BL423" i="1"/>
  <c r="BP423" i="1"/>
  <c r="BL424" i="1"/>
  <c r="BP424" i="1" s="1"/>
  <c r="BL425" i="1"/>
  <c r="BP425" i="1"/>
  <c r="BL426" i="1"/>
  <c r="BL427" i="1"/>
  <c r="BP427" i="1"/>
  <c r="BL428" i="1"/>
  <c r="BP428" i="1" s="1"/>
  <c r="BL429" i="1"/>
  <c r="BP429" i="1"/>
  <c r="BL430" i="1"/>
  <c r="BL431" i="1"/>
  <c r="BP431" i="1"/>
  <c r="BL432" i="1"/>
  <c r="BP432" i="1" s="1"/>
  <c r="BL433" i="1"/>
  <c r="BP433" i="1"/>
  <c r="BL434" i="1"/>
  <c r="BL435" i="1"/>
  <c r="BP435" i="1"/>
  <c r="BL436" i="1"/>
  <c r="BP436" i="1" s="1"/>
  <c r="BL437" i="1"/>
  <c r="BP437" i="1"/>
  <c r="BL438" i="1"/>
  <c r="BL439" i="1"/>
  <c r="BP439" i="1"/>
  <c r="BL440" i="1"/>
  <c r="BP440" i="1" s="1"/>
  <c r="BL441" i="1"/>
  <c r="BP441" i="1"/>
  <c r="BL442" i="1"/>
  <c r="BL443" i="1"/>
  <c r="BP443" i="1"/>
  <c r="BL444" i="1"/>
  <c r="BP444" i="1" s="1"/>
  <c r="BL445" i="1"/>
  <c r="BP445" i="1"/>
  <c r="BL446" i="1"/>
  <c r="BL447" i="1"/>
  <c r="BP447" i="1"/>
  <c r="BL448" i="1"/>
  <c r="BP448" i="1" s="1"/>
  <c r="BL449" i="1"/>
  <c r="BP449" i="1"/>
  <c r="BL450" i="1"/>
  <c r="BL451" i="1"/>
  <c r="BP451" i="1"/>
  <c r="BL452" i="1"/>
  <c r="BP452" i="1" s="1"/>
  <c r="BL453" i="1"/>
  <c r="BP453" i="1"/>
  <c r="BL454" i="1"/>
  <c r="BL455" i="1"/>
  <c r="BP455" i="1"/>
  <c r="BL456" i="1"/>
  <c r="BP456" i="1" s="1"/>
  <c r="BL457" i="1"/>
  <c r="BP457" i="1"/>
  <c r="BL458" i="1"/>
  <c r="BL459" i="1"/>
  <c r="BP459" i="1"/>
  <c r="BL460" i="1"/>
  <c r="BP460" i="1" s="1"/>
  <c r="BL461" i="1"/>
  <c r="BP461" i="1"/>
  <c r="BL462" i="1"/>
  <c r="BQ462" i="1" s="1"/>
  <c r="BL463" i="1"/>
  <c r="BP463" i="1"/>
  <c r="BL464" i="1"/>
  <c r="BP464" i="1" s="1"/>
  <c r="BL465" i="1"/>
  <c r="BP465" i="1"/>
  <c r="BL466" i="1"/>
  <c r="BQ466" i="1" s="1"/>
  <c r="BL467" i="1"/>
  <c r="BP467" i="1"/>
  <c r="BL468" i="1"/>
  <c r="BP468" i="1" s="1"/>
  <c r="BL469" i="1"/>
  <c r="BP469" i="1"/>
  <c r="BL470" i="1"/>
  <c r="BQ470" i="1" s="1"/>
  <c r="BL471" i="1"/>
  <c r="BP471" i="1"/>
  <c r="BL472" i="1"/>
  <c r="BP472" i="1" s="1"/>
  <c r="BL473" i="1"/>
  <c r="BP473" i="1"/>
  <c r="BL474" i="1"/>
  <c r="BQ474" i="1" s="1"/>
  <c r="BL475" i="1"/>
  <c r="BP475" i="1"/>
  <c r="BL476" i="1"/>
  <c r="BP476" i="1" s="1"/>
  <c r="BL477" i="1"/>
  <c r="BP477" i="1"/>
  <c r="BL478" i="1"/>
  <c r="BQ478" i="1" s="1"/>
  <c r="BL479" i="1"/>
  <c r="BP479" i="1"/>
  <c r="BL480" i="1"/>
  <c r="BP480" i="1" s="1"/>
  <c r="BL481" i="1"/>
  <c r="BP481" i="1"/>
  <c r="BL482" i="1"/>
  <c r="BQ482" i="1" s="1"/>
  <c r="BL483" i="1"/>
  <c r="BP483" i="1"/>
  <c r="BL484" i="1"/>
  <c r="BP484" i="1" s="1"/>
  <c r="BL485" i="1"/>
  <c r="BP485" i="1"/>
  <c r="BL486" i="1"/>
  <c r="BQ486" i="1" s="1"/>
  <c r="BL487" i="1"/>
  <c r="BP487" i="1"/>
  <c r="BL488" i="1"/>
  <c r="BP488" i="1" s="1"/>
  <c r="BL489" i="1"/>
  <c r="BP489" i="1"/>
  <c r="BL490" i="1"/>
  <c r="BQ490" i="1" s="1"/>
  <c r="BL491" i="1"/>
  <c r="BP491" i="1"/>
  <c r="BL492" i="1"/>
  <c r="BP492" i="1" s="1"/>
  <c r="BL493" i="1"/>
  <c r="BP493" i="1"/>
  <c r="BL494" i="1"/>
  <c r="BQ494" i="1" s="1"/>
  <c r="BL495" i="1"/>
  <c r="BP495" i="1"/>
  <c r="BL496" i="1"/>
  <c r="BP496" i="1" s="1"/>
  <c r="BL497" i="1"/>
  <c r="BP497" i="1"/>
  <c r="BL498" i="1"/>
  <c r="BQ498" i="1" s="1"/>
  <c r="BL499" i="1"/>
  <c r="BP499" i="1"/>
  <c r="BL500" i="1"/>
  <c r="BP500" i="1" s="1"/>
  <c r="BL501" i="1"/>
  <c r="BP501" i="1"/>
  <c r="BL502" i="1"/>
  <c r="BQ502" i="1" s="1"/>
  <c r="BL503" i="1"/>
  <c r="BP503" i="1"/>
  <c r="BL504" i="1"/>
  <c r="BP504" i="1" s="1"/>
  <c r="BL505" i="1"/>
  <c r="BP505" i="1"/>
  <c r="BL506" i="1"/>
  <c r="BQ506" i="1" s="1"/>
  <c r="BL507" i="1"/>
  <c r="BP507" i="1"/>
  <c r="BL508" i="1"/>
  <c r="BP508" i="1" s="1"/>
  <c r="BL509" i="1"/>
  <c r="BP509" i="1"/>
  <c r="BL510" i="1"/>
  <c r="BQ510" i="1" s="1"/>
  <c r="BL511" i="1"/>
  <c r="BP511" i="1"/>
  <c r="BL512" i="1"/>
  <c r="BP512" i="1" s="1"/>
  <c r="BL513" i="1"/>
  <c r="BP513" i="1"/>
  <c r="BL514" i="1"/>
  <c r="BQ514" i="1" s="1"/>
  <c r="BL515" i="1"/>
  <c r="BP515" i="1"/>
  <c r="BL516" i="1"/>
  <c r="BP516" i="1" s="1"/>
  <c r="BL517" i="1"/>
  <c r="BP517" i="1"/>
  <c r="BL518" i="1"/>
  <c r="BQ518" i="1" s="1"/>
  <c r="BL519" i="1"/>
  <c r="BP519" i="1"/>
  <c r="BL520" i="1"/>
  <c r="BP520" i="1" s="1"/>
  <c r="BL521" i="1"/>
  <c r="BP521" i="1"/>
  <c r="BL522" i="1"/>
  <c r="BQ522" i="1" s="1"/>
  <c r="BL523" i="1"/>
  <c r="BP523" i="1"/>
  <c r="BL524" i="1"/>
  <c r="BP524" i="1" s="1"/>
  <c r="BL525" i="1"/>
  <c r="BP525" i="1"/>
  <c r="BL526" i="1"/>
  <c r="BQ526" i="1" s="1"/>
  <c r="BL527" i="1"/>
  <c r="BP527" i="1"/>
  <c r="BL528" i="1"/>
  <c r="BP528" i="1" s="1"/>
  <c r="BL529" i="1"/>
  <c r="BP529" i="1"/>
  <c r="BL530" i="1"/>
  <c r="BQ530" i="1" s="1"/>
  <c r="BL531" i="1"/>
  <c r="BP531" i="1"/>
  <c r="BL532" i="1"/>
  <c r="BP532" i="1" s="1"/>
  <c r="BL533" i="1"/>
  <c r="BP533" i="1"/>
  <c r="BL534" i="1"/>
  <c r="BQ534" i="1" s="1"/>
  <c r="BL535" i="1"/>
  <c r="BP535" i="1"/>
  <c r="BL536" i="1"/>
  <c r="BP536" i="1" s="1"/>
  <c r="BL537" i="1"/>
  <c r="BP537" i="1"/>
  <c r="BL538" i="1"/>
  <c r="BQ538" i="1" s="1"/>
  <c r="BL539" i="1"/>
  <c r="BP539" i="1"/>
  <c r="BL540" i="1"/>
  <c r="BP540" i="1" s="1"/>
  <c r="BL541" i="1"/>
  <c r="BP541" i="1"/>
  <c r="BL542" i="1"/>
  <c r="BQ542" i="1" s="1"/>
  <c r="BL543" i="1"/>
  <c r="BP543" i="1"/>
  <c r="BL544" i="1"/>
  <c r="BP544" i="1" s="1"/>
  <c r="BL545" i="1"/>
  <c r="BP545" i="1"/>
  <c r="BL546" i="1"/>
  <c r="BQ546" i="1" s="1"/>
  <c r="BL547" i="1"/>
  <c r="BP547" i="1"/>
  <c r="BL548" i="1"/>
  <c r="BP548" i="1" s="1"/>
  <c r="BL549" i="1"/>
  <c r="BP549" i="1"/>
  <c r="BL550" i="1"/>
  <c r="BQ550" i="1" s="1"/>
  <c r="BL551" i="1"/>
  <c r="BP551" i="1"/>
  <c r="BL552" i="1"/>
  <c r="BP552" i="1" s="1"/>
  <c r="BL553" i="1"/>
  <c r="BP553" i="1"/>
  <c r="BL554" i="1"/>
  <c r="BQ554" i="1" s="1"/>
  <c r="BL555" i="1"/>
  <c r="BP555" i="1"/>
  <c r="BL556" i="1"/>
  <c r="BP556" i="1" s="1"/>
  <c r="BL557" i="1"/>
  <c r="BP557" i="1"/>
  <c r="BL558" i="1"/>
  <c r="BQ558" i="1" s="1"/>
  <c r="BL559" i="1"/>
  <c r="BP559" i="1"/>
  <c r="BL560" i="1"/>
  <c r="BP560" i="1" s="1"/>
  <c r="BL561" i="1"/>
  <c r="BP561" i="1"/>
  <c r="BL562" i="1"/>
  <c r="BQ562" i="1" s="1"/>
  <c r="BL563" i="1"/>
  <c r="BP563" i="1"/>
  <c r="BL564" i="1"/>
  <c r="BP564" i="1" s="1"/>
  <c r="BL565" i="1"/>
  <c r="BP565" i="1"/>
  <c r="BL566" i="1"/>
  <c r="BQ566" i="1" s="1"/>
  <c r="BL567" i="1"/>
  <c r="BP567" i="1"/>
  <c r="BL568" i="1"/>
  <c r="BP568" i="1" s="1"/>
  <c r="BL569" i="1"/>
  <c r="BP569" i="1"/>
  <c r="BL570" i="1"/>
  <c r="BQ570" i="1" s="1"/>
  <c r="BL571" i="1"/>
  <c r="BP571" i="1"/>
  <c r="BL572" i="1"/>
  <c r="BP572" i="1" s="1"/>
  <c r="BL573" i="1"/>
  <c r="BP573" i="1"/>
  <c r="BL574" i="1"/>
  <c r="BQ574" i="1" s="1"/>
  <c r="BL575" i="1"/>
  <c r="BP575" i="1"/>
  <c r="BL576" i="1"/>
  <c r="BP576" i="1" s="1"/>
  <c r="BL577" i="1"/>
  <c r="BP577" i="1"/>
  <c r="BL578" i="1"/>
  <c r="BQ578" i="1" s="1"/>
  <c r="BL579" i="1"/>
  <c r="BP579" i="1"/>
  <c r="BL580" i="1"/>
  <c r="BP580" i="1" s="1"/>
  <c r="BL581" i="1"/>
  <c r="BP581" i="1"/>
  <c r="BL582" i="1"/>
  <c r="BQ582" i="1" s="1"/>
  <c r="BL583" i="1"/>
  <c r="BP583" i="1"/>
  <c r="BL584" i="1"/>
  <c r="BP584" i="1" s="1"/>
  <c r="BL585" i="1"/>
  <c r="BP585" i="1"/>
  <c r="BL586" i="1"/>
  <c r="BQ586" i="1" s="1"/>
  <c r="BL587" i="1"/>
  <c r="BP587" i="1"/>
  <c r="BL588" i="1"/>
  <c r="BP588" i="1" s="1"/>
  <c r="BL589" i="1"/>
  <c r="BP589" i="1"/>
  <c r="BL590" i="1"/>
  <c r="BQ590" i="1" s="1"/>
  <c r="BL591" i="1"/>
  <c r="BP591" i="1"/>
  <c r="BL592" i="1"/>
  <c r="BP592" i="1" s="1"/>
  <c r="BL593" i="1"/>
  <c r="BP593" i="1"/>
  <c r="BL594" i="1"/>
  <c r="BQ594" i="1" s="1"/>
  <c r="BL595" i="1"/>
  <c r="BP595" i="1"/>
  <c r="BL596" i="1"/>
  <c r="BP596" i="1" s="1"/>
  <c r="BL597" i="1"/>
  <c r="BP597" i="1"/>
  <c r="BL598" i="1"/>
  <c r="BQ598" i="1" s="1"/>
  <c r="BL599" i="1"/>
  <c r="BP599" i="1"/>
  <c r="BL600" i="1"/>
  <c r="BP600" i="1" s="1"/>
  <c r="BL601" i="1"/>
  <c r="BP601" i="1"/>
  <c r="BL602" i="1"/>
  <c r="BQ602" i="1" s="1"/>
  <c r="BL603" i="1"/>
  <c r="BP603" i="1"/>
  <c r="BL604" i="1"/>
  <c r="BP604" i="1" s="1"/>
  <c r="BL605" i="1"/>
  <c r="BP605" i="1"/>
  <c r="BL606" i="1"/>
  <c r="BQ606" i="1" s="1"/>
  <c r="BL607" i="1"/>
  <c r="BP607" i="1"/>
  <c r="BL608" i="1"/>
  <c r="BP608" i="1" s="1"/>
  <c r="BL609" i="1"/>
  <c r="BP609" i="1"/>
  <c r="BL610" i="1"/>
  <c r="BQ610" i="1" s="1"/>
  <c r="BL611" i="1"/>
  <c r="BP611" i="1"/>
  <c r="BL612" i="1"/>
  <c r="BP612" i="1" s="1"/>
  <c r="BL613" i="1"/>
  <c r="BP613" i="1"/>
  <c r="BL614" i="1"/>
  <c r="BQ614" i="1" s="1"/>
  <c r="BL615" i="1"/>
  <c r="BP615" i="1"/>
  <c r="BL616" i="1"/>
  <c r="BP616" i="1" s="1"/>
  <c r="BL617" i="1"/>
  <c r="BP617" i="1"/>
  <c r="BL618" i="1"/>
  <c r="BQ618" i="1" s="1"/>
  <c r="BL619" i="1"/>
  <c r="BP619" i="1"/>
  <c r="BL620" i="1"/>
  <c r="BP620" i="1" s="1"/>
  <c r="BL621" i="1"/>
  <c r="BP621" i="1"/>
  <c r="BL622" i="1"/>
  <c r="BQ622" i="1" s="1"/>
  <c r="BL623" i="1"/>
  <c r="BP623" i="1"/>
  <c r="BL624" i="1"/>
  <c r="BP624" i="1" s="1"/>
  <c r="BL625" i="1"/>
  <c r="BP625" i="1"/>
  <c r="BL626" i="1"/>
  <c r="BQ626" i="1" s="1"/>
  <c r="BL627" i="1"/>
  <c r="BP627" i="1"/>
  <c r="BL628" i="1"/>
  <c r="BP628" i="1" s="1"/>
  <c r="BL629" i="1"/>
  <c r="BP629" i="1"/>
  <c r="BL630" i="1"/>
  <c r="BQ630" i="1" s="1"/>
  <c r="BL631" i="1"/>
  <c r="BP631" i="1"/>
  <c r="BL632" i="1"/>
  <c r="BP632" i="1" s="1"/>
  <c r="BL633" i="1"/>
  <c r="BP633" i="1"/>
  <c r="BL634" i="1"/>
  <c r="BQ634" i="1" s="1"/>
  <c r="BL635" i="1"/>
  <c r="BP635" i="1"/>
  <c r="BL636" i="1"/>
  <c r="BP636" i="1" s="1"/>
  <c r="BL637" i="1"/>
  <c r="BP637" i="1"/>
  <c r="BL638" i="1"/>
  <c r="BQ638" i="1" s="1"/>
  <c r="BL639" i="1"/>
  <c r="BP639" i="1"/>
  <c r="BL640" i="1"/>
  <c r="BP640" i="1" s="1"/>
  <c r="BL641" i="1"/>
  <c r="BP641" i="1"/>
  <c r="BL642" i="1"/>
  <c r="BQ642" i="1" s="1"/>
  <c r="BL643" i="1"/>
  <c r="BP643" i="1"/>
  <c r="BL644" i="1"/>
  <c r="BP644" i="1" s="1"/>
  <c r="BL645" i="1"/>
  <c r="BP645" i="1"/>
  <c r="BL646" i="1"/>
  <c r="BQ646" i="1" s="1"/>
  <c r="BL647" i="1"/>
  <c r="BP647" i="1"/>
  <c r="BL648" i="1"/>
  <c r="BP648" i="1" s="1"/>
  <c r="BL649" i="1"/>
  <c r="BP649" i="1"/>
  <c r="BL650" i="1"/>
  <c r="BQ650" i="1" s="1"/>
  <c r="BL651" i="1"/>
  <c r="BP651" i="1"/>
  <c r="BL652" i="1"/>
  <c r="BP652" i="1" s="1"/>
  <c r="BL653" i="1"/>
  <c r="BP653" i="1"/>
  <c r="BL654" i="1"/>
  <c r="BQ654" i="1" s="1"/>
  <c r="BL655" i="1"/>
  <c r="BP655" i="1"/>
  <c r="BL656" i="1"/>
  <c r="BP656" i="1" s="1"/>
  <c r="BL657" i="1"/>
  <c r="BP657" i="1"/>
  <c r="BL658" i="1"/>
  <c r="BQ658" i="1" s="1"/>
  <c r="BL659" i="1"/>
  <c r="BP659" i="1"/>
  <c r="BL660" i="1"/>
  <c r="BP660" i="1" s="1"/>
  <c r="BL661" i="1"/>
  <c r="BP661" i="1"/>
  <c r="BL662" i="1"/>
  <c r="BQ662" i="1" s="1"/>
  <c r="BL663" i="1"/>
  <c r="BP663" i="1"/>
  <c r="BL664" i="1"/>
  <c r="BP664" i="1" s="1"/>
  <c r="BL665" i="1"/>
  <c r="BP665" i="1"/>
  <c r="BL666" i="1"/>
  <c r="BQ666" i="1" s="1"/>
  <c r="BL667" i="1"/>
  <c r="BP667" i="1"/>
  <c r="BL668" i="1"/>
  <c r="BP668" i="1" s="1"/>
  <c r="BL669" i="1"/>
  <c r="BP669" i="1"/>
  <c r="BL670" i="1"/>
  <c r="BQ670" i="1" s="1"/>
  <c r="BL671" i="1"/>
  <c r="BP671" i="1"/>
  <c r="BL672" i="1"/>
  <c r="BP672" i="1" s="1"/>
  <c r="BL673" i="1"/>
  <c r="BP673" i="1"/>
  <c r="BL674" i="1"/>
  <c r="BQ674" i="1" s="1"/>
  <c r="BL675" i="1"/>
  <c r="BP675" i="1"/>
  <c r="BL676" i="1"/>
  <c r="BP676" i="1" s="1"/>
  <c r="BL677" i="1"/>
  <c r="BP677" i="1"/>
  <c r="BL678" i="1"/>
  <c r="BQ678" i="1" s="1"/>
  <c r="BL679" i="1"/>
  <c r="BP679" i="1"/>
  <c r="BL680" i="1"/>
  <c r="BP680" i="1" s="1"/>
  <c r="BL681" i="1"/>
  <c r="BP681" i="1"/>
  <c r="BL682" i="1"/>
  <c r="BQ682" i="1" s="1"/>
  <c r="BL683" i="1"/>
  <c r="BP683" i="1"/>
  <c r="BL684" i="1"/>
  <c r="BP684" i="1" s="1"/>
  <c r="BL685" i="1"/>
  <c r="BP685" i="1"/>
  <c r="BL686" i="1"/>
  <c r="BQ686" i="1" s="1"/>
  <c r="BL687" i="1"/>
  <c r="BP687" i="1"/>
  <c r="BL688" i="1"/>
  <c r="BP688" i="1" s="1"/>
  <c r="BL689" i="1"/>
  <c r="BP689" i="1"/>
  <c r="BL690" i="1"/>
  <c r="BQ690" i="1" s="1"/>
  <c r="BL691" i="1"/>
  <c r="BP691" i="1"/>
  <c r="BL692" i="1"/>
  <c r="BP692" i="1" s="1"/>
  <c r="BL693" i="1"/>
  <c r="BP693" i="1"/>
  <c r="BL694" i="1"/>
  <c r="BQ694" i="1" s="1"/>
  <c r="BL695" i="1"/>
  <c r="BP695" i="1"/>
  <c r="BL696" i="1"/>
  <c r="BP696" i="1" s="1"/>
  <c r="BL697" i="1"/>
  <c r="BP697" i="1"/>
  <c r="BL698" i="1"/>
  <c r="BQ698" i="1" s="1"/>
  <c r="BL699" i="1"/>
  <c r="BP699" i="1"/>
  <c r="BL700" i="1"/>
  <c r="BP700" i="1" s="1"/>
  <c r="BL701" i="1"/>
  <c r="BP701" i="1"/>
  <c r="BL702" i="1"/>
  <c r="BQ702" i="1" s="1"/>
  <c r="BL703" i="1"/>
  <c r="BP703" i="1"/>
  <c r="BL704" i="1"/>
  <c r="BP704" i="1" s="1"/>
  <c r="BL705" i="1"/>
  <c r="BP705" i="1"/>
  <c r="BL706" i="1"/>
  <c r="BQ706" i="1" s="1"/>
  <c r="BL707" i="1"/>
  <c r="BP707" i="1"/>
  <c r="BQ3" i="1"/>
  <c r="BQ4" i="1"/>
  <c r="BQ5" i="1"/>
  <c r="BQ7" i="1"/>
  <c r="BQ8" i="1"/>
  <c r="BQ9" i="1"/>
  <c r="BQ11" i="1"/>
  <c r="BQ12" i="1"/>
  <c r="BQ13" i="1"/>
  <c r="BQ15" i="1"/>
  <c r="BQ16" i="1"/>
  <c r="BQ17" i="1"/>
  <c r="BQ19" i="1"/>
  <c r="BQ20" i="1"/>
  <c r="BQ21" i="1"/>
  <c r="BQ23" i="1"/>
  <c r="BQ24" i="1"/>
  <c r="BQ25" i="1"/>
  <c r="BQ27" i="1"/>
  <c r="BQ28" i="1"/>
  <c r="BQ29" i="1"/>
  <c r="BQ31" i="1"/>
  <c r="BQ32" i="1"/>
  <c r="BQ33" i="1"/>
  <c r="BQ35" i="1"/>
  <c r="BQ36" i="1"/>
  <c r="BQ37" i="1"/>
  <c r="BQ39" i="1"/>
  <c r="BQ40" i="1"/>
  <c r="BQ41" i="1"/>
  <c r="BQ43" i="1"/>
  <c r="BQ44" i="1"/>
  <c r="BQ45" i="1"/>
  <c r="BQ47" i="1"/>
  <c r="BQ48" i="1"/>
  <c r="BQ49" i="1"/>
  <c r="BQ51" i="1"/>
  <c r="BQ52" i="1"/>
  <c r="BQ53" i="1"/>
  <c r="BQ55" i="1"/>
  <c r="BQ56" i="1"/>
  <c r="BQ57" i="1"/>
  <c r="BQ59" i="1"/>
  <c r="BQ60" i="1"/>
  <c r="BQ61" i="1"/>
  <c r="BQ63" i="1"/>
  <c r="BQ64" i="1"/>
  <c r="BQ65" i="1"/>
  <c r="BQ67" i="1"/>
  <c r="BQ68" i="1"/>
  <c r="BQ69" i="1"/>
  <c r="BQ71" i="1"/>
  <c r="BQ72" i="1"/>
  <c r="BQ73" i="1"/>
  <c r="BQ75" i="1"/>
  <c r="BQ76" i="1"/>
  <c r="BQ77" i="1"/>
  <c r="BQ79" i="1"/>
  <c r="BQ80" i="1"/>
  <c r="BQ81" i="1"/>
  <c r="BQ83" i="1"/>
  <c r="BQ84" i="1"/>
  <c r="BQ85" i="1"/>
  <c r="BQ87" i="1"/>
  <c r="BQ88" i="1"/>
  <c r="BQ89" i="1"/>
  <c r="BQ91" i="1"/>
  <c r="BQ92" i="1"/>
  <c r="BQ93" i="1"/>
  <c r="BQ95" i="1"/>
  <c r="BQ96" i="1"/>
  <c r="BQ97" i="1"/>
  <c r="BQ99" i="1"/>
  <c r="BQ100" i="1"/>
  <c r="BQ101" i="1"/>
  <c r="BQ103" i="1"/>
  <c r="BQ104" i="1"/>
  <c r="BQ105" i="1"/>
  <c r="BQ107" i="1"/>
  <c r="BQ108" i="1"/>
  <c r="BQ109" i="1"/>
  <c r="BQ111" i="1"/>
  <c r="BQ112" i="1"/>
  <c r="BQ113" i="1"/>
  <c r="BQ115" i="1"/>
  <c r="BQ116" i="1"/>
  <c r="BQ117" i="1"/>
  <c r="BQ119" i="1"/>
  <c r="BQ120" i="1"/>
  <c r="BQ121" i="1"/>
  <c r="BQ123" i="1"/>
  <c r="BQ124" i="1"/>
  <c r="BQ125" i="1"/>
  <c r="BQ127" i="1"/>
  <c r="BQ128" i="1"/>
  <c r="BQ129" i="1"/>
  <c r="BQ131" i="1"/>
  <c r="BQ132" i="1"/>
  <c r="BQ133" i="1"/>
  <c r="BQ135" i="1"/>
  <c r="BQ136" i="1"/>
  <c r="BQ137" i="1"/>
  <c r="BQ139" i="1"/>
  <c r="BQ140" i="1"/>
  <c r="BQ141" i="1"/>
  <c r="BQ143" i="1"/>
  <c r="BQ144" i="1"/>
  <c r="BQ145" i="1"/>
  <c r="BQ147" i="1"/>
  <c r="BQ148" i="1"/>
  <c r="BQ149" i="1"/>
  <c r="BQ151" i="1"/>
  <c r="BQ152" i="1"/>
  <c r="BQ153" i="1"/>
  <c r="BQ155" i="1"/>
  <c r="BQ156" i="1"/>
  <c r="BQ157" i="1"/>
  <c r="BQ159" i="1"/>
  <c r="BQ160" i="1"/>
  <c r="BQ161" i="1"/>
  <c r="BQ163" i="1"/>
  <c r="BQ164" i="1"/>
  <c r="BQ165" i="1"/>
  <c r="BQ167" i="1"/>
  <c r="BQ168" i="1"/>
  <c r="BQ169" i="1"/>
  <c r="BQ171" i="1"/>
  <c r="BQ172" i="1"/>
  <c r="BQ173" i="1"/>
  <c r="BQ175" i="1"/>
  <c r="BQ176" i="1"/>
  <c r="BQ177" i="1"/>
  <c r="BQ179" i="1"/>
  <c r="BQ180" i="1"/>
  <c r="BQ181" i="1"/>
  <c r="BQ183" i="1"/>
  <c r="BQ184" i="1"/>
  <c r="BQ185" i="1"/>
  <c r="BQ187" i="1"/>
  <c r="BQ188" i="1"/>
  <c r="BQ189" i="1"/>
  <c r="BQ191" i="1"/>
  <c r="BQ192" i="1"/>
  <c r="BQ193" i="1"/>
  <c r="BQ195" i="1"/>
  <c r="BQ196" i="1"/>
  <c r="BQ197" i="1"/>
  <c r="BQ199" i="1"/>
  <c r="BQ200" i="1"/>
  <c r="BQ201" i="1"/>
  <c r="BQ203" i="1"/>
  <c r="BQ204" i="1"/>
  <c r="BQ205" i="1"/>
  <c r="BQ207" i="1"/>
  <c r="BQ208" i="1"/>
  <c r="BQ209" i="1"/>
  <c r="BQ211" i="1"/>
  <c r="BQ212" i="1"/>
  <c r="BQ213" i="1"/>
  <c r="BQ215" i="1"/>
  <c r="BQ216" i="1"/>
  <c r="BQ217" i="1"/>
  <c r="BQ219" i="1"/>
  <c r="BQ220" i="1"/>
  <c r="BQ221" i="1"/>
  <c r="BQ223" i="1"/>
  <c r="BQ224" i="1"/>
  <c r="BQ225" i="1"/>
  <c r="BQ227" i="1"/>
  <c r="BQ228" i="1"/>
  <c r="BQ229" i="1"/>
  <c r="BQ231" i="1"/>
  <c r="BQ232" i="1"/>
  <c r="BQ233" i="1"/>
  <c r="BQ235" i="1"/>
  <c r="BQ236" i="1"/>
  <c r="BQ237" i="1"/>
  <c r="BQ239" i="1"/>
  <c r="BQ240" i="1"/>
  <c r="BQ241" i="1"/>
  <c r="BQ243" i="1"/>
  <c r="BQ244" i="1"/>
  <c r="BQ245" i="1"/>
  <c r="BQ247" i="1"/>
  <c r="BQ248" i="1"/>
  <c r="BQ249" i="1"/>
  <c r="BQ251" i="1"/>
  <c r="BQ252" i="1"/>
  <c r="BQ253" i="1"/>
  <c r="BQ255" i="1"/>
  <c r="BQ256" i="1"/>
  <c r="BQ257" i="1"/>
  <c r="BQ259" i="1"/>
  <c r="BQ260" i="1"/>
  <c r="BQ261" i="1"/>
  <c r="BQ263" i="1"/>
  <c r="BQ264" i="1"/>
  <c r="BQ265" i="1"/>
  <c r="BQ267" i="1"/>
  <c r="BQ268" i="1"/>
  <c r="BQ269" i="1"/>
  <c r="BQ271" i="1"/>
  <c r="BQ272" i="1"/>
  <c r="BQ273" i="1"/>
  <c r="BQ275" i="1"/>
  <c r="BQ276" i="1"/>
  <c r="BQ277" i="1"/>
  <c r="BQ279" i="1"/>
  <c r="BQ280" i="1"/>
  <c r="BQ281" i="1"/>
  <c r="BQ283" i="1"/>
  <c r="BQ284" i="1"/>
  <c r="BQ285" i="1"/>
  <c r="BQ287" i="1"/>
  <c r="BQ288" i="1"/>
  <c r="BQ289" i="1"/>
  <c r="BQ291" i="1"/>
  <c r="BQ292" i="1"/>
  <c r="BQ293" i="1"/>
  <c r="BQ295" i="1"/>
  <c r="BQ296" i="1"/>
  <c r="BQ297" i="1"/>
  <c r="BQ299" i="1"/>
  <c r="BQ300" i="1"/>
  <c r="BQ301" i="1"/>
  <c r="BQ303" i="1"/>
  <c r="BQ304" i="1"/>
  <c r="BQ305" i="1"/>
  <c r="BQ307" i="1"/>
  <c r="BQ308" i="1"/>
  <c r="BQ309" i="1"/>
  <c r="BQ311" i="1"/>
  <c r="BQ312" i="1"/>
  <c r="BQ313" i="1"/>
  <c r="BQ315" i="1"/>
  <c r="BQ316" i="1"/>
  <c r="BQ317" i="1"/>
  <c r="BQ319" i="1"/>
  <c r="BQ320" i="1"/>
  <c r="BQ321" i="1"/>
  <c r="BQ323" i="1"/>
  <c r="BQ324" i="1"/>
  <c r="BQ325" i="1"/>
  <c r="BQ327" i="1"/>
  <c r="BQ328" i="1"/>
  <c r="BQ329" i="1"/>
  <c r="BQ331" i="1"/>
  <c r="BQ332" i="1"/>
  <c r="BQ333" i="1"/>
  <c r="BQ335" i="1"/>
  <c r="BQ336" i="1"/>
  <c r="BQ337" i="1"/>
  <c r="BQ339" i="1"/>
  <c r="BQ340" i="1"/>
  <c r="BQ341" i="1"/>
  <c r="BQ343" i="1"/>
  <c r="BQ344" i="1"/>
  <c r="BQ345" i="1"/>
  <c r="BQ347" i="1"/>
  <c r="BQ348" i="1"/>
  <c r="BQ349" i="1"/>
  <c r="BQ351" i="1"/>
  <c r="BQ352" i="1"/>
  <c r="BQ353" i="1"/>
  <c r="BQ355" i="1"/>
  <c r="BQ356" i="1"/>
  <c r="BQ357" i="1"/>
  <c r="BQ359" i="1"/>
  <c r="BQ360" i="1"/>
  <c r="BQ361" i="1"/>
  <c r="BQ363" i="1"/>
  <c r="BQ364" i="1"/>
  <c r="BQ365" i="1"/>
  <c r="BQ367" i="1"/>
  <c r="BQ368" i="1"/>
  <c r="BQ369" i="1"/>
  <c r="BQ371" i="1"/>
  <c r="BQ372" i="1"/>
  <c r="BQ373" i="1"/>
  <c r="BQ375" i="1"/>
  <c r="BQ376" i="1"/>
  <c r="BQ377" i="1"/>
  <c r="BQ379" i="1"/>
  <c r="BQ380" i="1"/>
  <c r="BQ381" i="1"/>
  <c r="BQ383" i="1"/>
  <c r="BQ384" i="1"/>
  <c r="BQ385" i="1"/>
  <c r="BQ387" i="1"/>
  <c r="BQ388" i="1"/>
  <c r="BQ389" i="1"/>
  <c r="BQ391" i="1"/>
  <c r="BQ392" i="1"/>
  <c r="BQ393" i="1"/>
  <c r="BQ395" i="1"/>
  <c r="BQ396" i="1"/>
  <c r="BQ397" i="1"/>
  <c r="BQ399" i="1"/>
  <c r="BQ400" i="1"/>
  <c r="BQ401" i="1"/>
  <c r="BQ403" i="1"/>
  <c r="BQ404" i="1"/>
  <c r="BQ405" i="1"/>
  <c r="BQ407" i="1"/>
  <c r="BQ408" i="1"/>
  <c r="BQ409" i="1"/>
  <c r="BQ411" i="1"/>
  <c r="BQ412" i="1"/>
  <c r="BQ413" i="1"/>
  <c r="BQ415" i="1"/>
  <c r="BQ416" i="1"/>
  <c r="BQ417" i="1"/>
  <c r="BQ419" i="1"/>
  <c r="BQ420" i="1"/>
  <c r="BQ421" i="1"/>
  <c r="BQ423" i="1"/>
  <c r="BQ424" i="1"/>
  <c r="BQ425" i="1"/>
  <c r="BQ427" i="1"/>
  <c r="BQ428" i="1"/>
  <c r="BQ429" i="1"/>
  <c r="BQ431" i="1"/>
  <c r="BQ432" i="1"/>
  <c r="BQ433" i="1"/>
  <c r="BQ435" i="1"/>
  <c r="BQ436" i="1"/>
  <c r="BQ437" i="1"/>
  <c r="BQ439" i="1"/>
  <c r="BQ440" i="1"/>
  <c r="BQ441" i="1"/>
  <c r="BQ443" i="1"/>
  <c r="BQ444" i="1"/>
  <c r="BQ445" i="1"/>
  <c r="BQ447" i="1"/>
  <c r="BQ448" i="1"/>
  <c r="BQ449" i="1"/>
  <c r="BQ451" i="1"/>
  <c r="BQ452" i="1"/>
  <c r="BQ453" i="1"/>
  <c r="BQ455" i="1"/>
  <c r="BQ456" i="1"/>
  <c r="BQ457" i="1"/>
  <c r="BQ459" i="1"/>
  <c r="BQ460" i="1"/>
  <c r="BQ461" i="1"/>
  <c r="BQ463" i="1"/>
  <c r="BQ464" i="1"/>
  <c r="BQ465" i="1"/>
  <c r="BQ467" i="1"/>
  <c r="BQ468" i="1"/>
  <c r="BQ469" i="1"/>
  <c r="BQ471" i="1"/>
  <c r="BQ472" i="1"/>
  <c r="BQ473" i="1"/>
  <c r="BQ475" i="1"/>
  <c r="BQ476" i="1"/>
  <c r="BQ477" i="1"/>
  <c r="BQ479" i="1"/>
  <c r="BQ480" i="1"/>
  <c r="BQ481" i="1"/>
  <c r="BQ483" i="1"/>
  <c r="BQ484" i="1"/>
  <c r="BQ485" i="1"/>
  <c r="BQ487" i="1"/>
  <c r="BQ488" i="1"/>
  <c r="BQ489" i="1"/>
  <c r="BQ491" i="1"/>
  <c r="BQ492" i="1"/>
  <c r="BQ493" i="1"/>
  <c r="BQ495" i="1"/>
  <c r="BQ496" i="1"/>
  <c r="BQ497" i="1"/>
  <c r="BQ499" i="1"/>
  <c r="BQ500" i="1"/>
  <c r="BQ501" i="1"/>
  <c r="BQ503" i="1"/>
  <c r="BQ504" i="1"/>
  <c r="BQ505" i="1"/>
  <c r="BQ507" i="1"/>
  <c r="BQ508" i="1"/>
  <c r="BQ509" i="1"/>
  <c r="BQ511" i="1"/>
  <c r="BQ512" i="1"/>
  <c r="BQ513" i="1"/>
  <c r="BQ515" i="1"/>
  <c r="BQ516" i="1"/>
  <c r="BQ517" i="1"/>
  <c r="BQ519" i="1"/>
  <c r="BQ520" i="1"/>
  <c r="BQ521" i="1"/>
  <c r="BQ523" i="1"/>
  <c r="BQ524" i="1"/>
  <c r="BQ525" i="1"/>
  <c r="BQ527" i="1"/>
  <c r="BQ528" i="1"/>
  <c r="BQ529" i="1"/>
  <c r="BQ531" i="1"/>
  <c r="BQ532" i="1"/>
  <c r="BQ533" i="1"/>
  <c r="BQ535" i="1"/>
  <c r="BQ536" i="1"/>
  <c r="BQ537" i="1"/>
  <c r="BQ539" i="1"/>
  <c r="BQ540" i="1"/>
  <c r="BQ541" i="1"/>
  <c r="BQ543" i="1"/>
  <c r="BQ544" i="1"/>
  <c r="BQ545" i="1"/>
  <c r="BQ547" i="1"/>
  <c r="BQ548" i="1"/>
  <c r="BQ549" i="1"/>
  <c r="BQ551" i="1"/>
  <c r="BQ552" i="1"/>
  <c r="BQ553" i="1"/>
  <c r="BQ555" i="1"/>
  <c r="BQ556" i="1"/>
  <c r="BQ557" i="1"/>
  <c r="BQ559" i="1"/>
  <c r="BQ560" i="1"/>
  <c r="BQ561" i="1"/>
  <c r="BQ563" i="1"/>
  <c r="BQ564" i="1"/>
  <c r="BQ565" i="1"/>
  <c r="BQ567" i="1"/>
  <c r="BQ568" i="1"/>
  <c r="BQ569" i="1"/>
  <c r="BQ571" i="1"/>
  <c r="BQ572" i="1"/>
  <c r="BQ573" i="1"/>
  <c r="BQ575" i="1"/>
  <c r="BQ576" i="1"/>
  <c r="BQ577" i="1"/>
  <c r="BQ579" i="1"/>
  <c r="BQ580" i="1"/>
  <c r="BQ581" i="1"/>
  <c r="BQ583" i="1"/>
  <c r="BQ584" i="1"/>
  <c r="BQ585" i="1"/>
  <c r="BQ587" i="1"/>
  <c r="BQ588" i="1"/>
  <c r="BQ589" i="1"/>
  <c r="BQ591" i="1"/>
  <c r="BQ592" i="1"/>
  <c r="BQ593" i="1"/>
  <c r="BQ595" i="1"/>
  <c r="BQ596" i="1"/>
  <c r="BQ597" i="1"/>
  <c r="BQ599" i="1"/>
  <c r="BQ600" i="1"/>
  <c r="BQ601" i="1"/>
  <c r="BQ603" i="1"/>
  <c r="BQ604" i="1"/>
  <c r="BQ605" i="1"/>
  <c r="BQ607" i="1"/>
  <c r="BQ608" i="1"/>
  <c r="BQ609" i="1"/>
  <c r="BQ611" i="1"/>
  <c r="BQ612" i="1"/>
  <c r="BQ613" i="1"/>
  <c r="BQ615" i="1"/>
  <c r="BQ616" i="1"/>
  <c r="BQ617" i="1"/>
  <c r="BQ619" i="1"/>
  <c r="BQ620" i="1"/>
  <c r="BQ621" i="1"/>
  <c r="BQ623" i="1"/>
  <c r="BQ624" i="1"/>
  <c r="BQ625" i="1"/>
  <c r="BQ627" i="1"/>
  <c r="BQ628" i="1"/>
  <c r="BQ629" i="1"/>
  <c r="BQ631" i="1"/>
  <c r="BQ632" i="1"/>
  <c r="BQ633" i="1"/>
  <c r="BQ635" i="1"/>
  <c r="BQ636" i="1"/>
  <c r="BQ637" i="1"/>
  <c r="BQ639" i="1"/>
  <c r="BQ640" i="1"/>
  <c r="BQ641" i="1"/>
  <c r="BQ643" i="1"/>
  <c r="BQ644" i="1"/>
  <c r="BQ645" i="1"/>
  <c r="BQ647" i="1"/>
  <c r="BQ648" i="1"/>
  <c r="BQ649" i="1"/>
  <c r="BQ651" i="1"/>
  <c r="BQ652" i="1"/>
  <c r="BQ653" i="1"/>
  <c r="BQ655" i="1"/>
  <c r="BQ656" i="1"/>
  <c r="BQ657" i="1"/>
  <c r="BQ659" i="1"/>
  <c r="BQ660" i="1"/>
  <c r="BQ661" i="1"/>
  <c r="BQ663" i="1"/>
  <c r="BQ664" i="1"/>
  <c r="BQ665" i="1"/>
  <c r="BQ667" i="1"/>
  <c r="BQ668" i="1"/>
  <c r="BQ669" i="1"/>
  <c r="BQ671" i="1"/>
  <c r="BQ672" i="1"/>
  <c r="BQ673" i="1"/>
  <c r="BQ675" i="1"/>
  <c r="BQ676" i="1"/>
  <c r="BQ677" i="1"/>
  <c r="BQ679" i="1"/>
  <c r="BQ680" i="1"/>
  <c r="BQ681" i="1"/>
  <c r="BQ683" i="1"/>
  <c r="BQ684" i="1"/>
  <c r="BQ685" i="1"/>
  <c r="BQ687" i="1"/>
  <c r="BQ688" i="1"/>
  <c r="BQ689" i="1"/>
  <c r="BQ691" i="1"/>
  <c r="BQ692" i="1"/>
  <c r="BQ693" i="1"/>
  <c r="BQ695" i="1"/>
  <c r="BQ696" i="1"/>
  <c r="BQ697" i="1"/>
  <c r="BQ699" i="1"/>
  <c r="BQ700" i="1"/>
  <c r="BQ701" i="1"/>
  <c r="BQ703" i="1"/>
  <c r="BQ704" i="1"/>
  <c r="BQ705" i="1"/>
  <c r="BQ707" i="1"/>
  <c r="BL2" i="1"/>
  <c r="BP2" i="1" s="1"/>
  <c r="BQ2" i="1"/>
  <c r="BO3" i="1"/>
  <c r="BO4" i="1"/>
  <c r="BO5" i="1"/>
  <c r="BO6" i="1"/>
  <c r="BO7" i="1"/>
  <c r="BO8" i="1"/>
  <c r="BO9" i="1"/>
  <c r="BO10" i="1"/>
  <c r="BO11" i="1"/>
  <c r="BO12" i="1"/>
  <c r="BO13" i="1"/>
  <c r="BO14" i="1"/>
  <c r="BO15" i="1"/>
  <c r="BO16" i="1"/>
  <c r="BO17" i="1"/>
  <c r="BO18" i="1"/>
  <c r="BO19" i="1"/>
  <c r="BO20" i="1"/>
  <c r="BO21" i="1"/>
  <c r="BO22" i="1"/>
  <c r="BO23" i="1"/>
  <c r="BO24" i="1"/>
  <c r="BO25" i="1"/>
  <c r="BO26" i="1"/>
  <c r="BO27" i="1"/>
  <c r="BO28" i="1"/>
  <c r="BO29" i="1"/>
  <c r="BO30" i="1"/>
  <c r="BO31" i="1"/>
  <c r="BO32" i="1"/>
  <c r="BO33" i="1"/>
  <c r="BO34" i="1"/>
  <c r="BO35" i="1"/>
  <c r="BO36" i="1"/>
  <c r="BO37" i="1"/>
  <c r="BO38" i="1"/>
  <c r="BO39" i="1"/>
  <c r="BO40" i="1"/>
  <c r="BO41" i="1"/>
  <c r="BO42" i="1"/>
  <c r="BO43" i="1"/>
  <c r="BO44" i="1"/>
  <c r="BO45" i="1"/>
  <c r="BO46" i="1"/>
  <c r="BO47" i="1"/>
  <c r="BO48" i="1"/>
  <c r="BO49" i="1"/>
  <c r="BO50" i="1"/>
  <c r="BO51" i="1"/>
  <c r="BO52" i="1"/>
  <c r="BO53" i="1"/>
  <c r="BO54" i="1"/>
  <c r="BO55" i="1"/>
  <c r="BO56" i="1"/>
  <c r="BO57" i="1"/>
  <c r="BO58" i="1"/>
  <c r="BO59" i="1"/>
  <c r="BO60" i="1"/>
  <c r="BO61" i="1"/>
  <c r="BO62" i="1"/>
  <c r="BO63" i="1"/>
  <c r="BO64" i="1"/>
  <c r="BO65" i="1"/>
  <c r="BO66" i="1"/>
  <c r="BO67" i="1"/>
  <c r="BO68" i="1"/>
  <c r="BO69" i="1"/>
  <c r="BO70" i="1"/>
  <c r="BO71" i="1"/>
  <c r="BO72" i="1"/>
  <c r="BO73" i="1"/>
  <c r="BO74" i="1"/>
  <c r="BO75" i="1"/>
  <c r="BO76" i="1"/>
  <c r="BO77" i="1"/>
  <c r="BO78" i="1"/>
  <c r="BO79" i="1"/>
  <c r="BO80" i="1"/>
  <c r="BO81" i="1"/>
  <c r="BO82" i="1"/>
  <c r="BO83" i="1"/>
  <c r="BO84" i="1"/>
  <c r="BO85" i="1"/>
  <c r="BO86" i="1"/>
  <c r="BO87" i="1"/>
  <c r="BO88" i="1"/>
  <c r="BO89" i="1"/>
  <c r="BO90" i="1"/>
  <c r="BO91" i="1"/>
  <c r="BO92" i="1"/>
  <c r="BO93" i="1"/>
  <c r="BO94" i="1"/>
  <c r="BO95" i="1"/>
  <c r="BO96" i="1"/>
  <c r="BO97" i="1"/>
  <c r="BO98" i="1"/>
  <c r="BO99" i="1"/>
  <c r="BO100" i="1"/>
  <c r="BO101" i="1"/>
  <c r="BO102" i="1"/>
  <c r="BO103" i="1"/>
  <c r="BO104" i="1"/>
  <c r="BO105" i="1"/>
  <c r="BO106" i="1"/>
  <c r="BO107" i="1"/>
  <c r="BO108" i="1"/>
  <c r="BO109" i="1"/>
  <c r="BO110" i="1"/>
  <c r="BO111" i="1"/>
  <c r="BO112" i="1"/>
  <c r="BO113" i="1"/>
  <c r="BO114" i="1"/>
  <c r="BO115" i="1"/>
  <c r="BO116" i="1"/>
  <c r="BO117" i="1"/>
  <c r="BO118" i="1"/>
  <c r="BO119" i="1"/>
  <c r="BO120" i="1"/>
  <c r="BO121" i="1"/>
  <c r="BO122" i="1"/>
  <c r="BO123" i="1"/>
  <c r="BO124" i="1"/>
  <c r="BO125" i="1"/>
  <c r="BO126" i="1"/>
  <c r="BO127" i="1"/>
  <c r="BO128" i="1"/>
  <c r="BO129" i="1"/>
  <c r="BO130" i="1"/>
  <c r="BO131" i="1"/>
  <c r="BO132" i="1"/>
  <c r="BO133" i="1"/>
  <c r="BO134" i="1"/>
  <c r="BO135" i="1"/>
  <c r="BO136" i="1"/>
  <c r="BO137" i="1"/>
  <c r="BO138" i="1"/>
  <c r="BO139" i="1"/>
  <c r="BO140" i="1"/>
  <c r="BO141" i="1"/>
  <c r="BO142" i="1"/>
  <c r="BO143" i="1"/>
  <c r="BO144" i="1"/>
  <c r="BO145" i="1"/>
  <c r="BO146" i="1"/>
  <c r="BO147" i="1"/>
  <c r="BO148" i="1"/>
  <c r="BO149" i="1"/>
  <c r="BO150" i="1"/>
  <c r="BO151" i="1"/>
  <c r="BO152" i="1"/>
  <c r="BO153" i="1"/>
  <c r="BO154" i="1"/>
  <c r="BO155" i="1"/>
  <c r="BO156" i="1"/>
  <c r="BO157" i="1"/>
  <c r="BO158" i="1"/>
  <c r="BO159" i="1"/>
  <c r="BO160" i="1"/>
  <c r="BO161" i="1"/>
  <c r="BO162" i="1"/>
  <c r="BO163" i="1"/>
  <c r="BO164" i="1"/>
  <c r="BO165" i="1"/>
  <c r="BO166" i="1"/>
  <c r="BO167" i="1"/>
  <c r="BO168" i="1"/>
  <c r="BO169" i="1"/>
  <c r="BO170" i="1"/>
  <c r="BO171" i="1"/>
  <c r="BO172" i="1"/>
  <c r="BO173" i="1"/>
  <c r="BO174" i="1"/>
  <c r="BO175" i="1"/>
  <c r="BO176" i="1"/>
  <c r="BO177" i="1"/>
  <c r="BO178" i="1"/>
  <c r="BO179" i="1"/>
  <c r="BO180" i="1"/>
  <c r="BO181" i="1"/>
  <c r="BO182" i="1"/>
  <c r="BO183" i="1"/>
  <c r="BO184" i="1"/>
  <c r="BO185" i="1"/>
  <c r="BO186" i="1"/>
  <c r="BO187" i="1"/>
  <c r="BO188" i="1"/>
  <c r="BO189" i="1"/>
  <c r="BO190" i="1"/>
  <c r="BO191" i="1"/>
  <c r="BO192" i="1"/>
  <c r="BO193" i="1"/>
  <c r="BO194" i="1"/>
  <c r="BO195" i="1"/>
  <c r="BO196" i="1"/>
  <c r="BO197" i="1"/>
  <c r="BO198" i="1"/>
  <c r="BO199" i="1"/>
  <c r="BO200" i="1"/>
  <c r="BO201" i="1"/>
  <c r="BO202" i="1"/>
  <c r="BO203" i="1"/>
  <c r="BO204" i="1"/>
  <c r="BO205" i="1"/>
  <c r="BO206" i="1"/>
  <c r="BO207" i="1"/>
  <c r="BO208" i="1"/>
  <c r="BO209" i="1"/>
  <c r="BO210" i="1"/>
  <c r="BO211" i="1"/>
  <c r="BO212" i="1"/>
  <c r="BO213" i="1"/>
  <c r="BO214" i="1"/>
  <c r="BO215" i="1"/>
  <c r="BO216" i="1"/>
  <c r="BO217" i="1"/>
  <c r="BO218" i="1"/>
  <c r="BO219" i="1"/>
  <c r="BO220" i="1"/>
  <c r="BO221" i="1"/>
  <c r="BO222" i="1"/>
  <c r="BO223" i="1"/>
  <c r="BO224" i="1"/>
  <c r="BO225" i="1"/>
  <c r="BO226" i="1"/>
  <c r="BO227" i="1"/>
  <c r="BO228" i="1"/>
  <c r="BO229" i="1"/>
  <c r="BO230" i="1"/>
  <c r="BO231" i="1"/>
  <c r="BO232" i="1"/>
  <c r="BO233" i="1"/>
  <c r="BO234" i="1"/>
  <c r="BO235" i="1"/>
  <c r="BO236" i="1"/>
  <c r="BO237" i="1"/>
  <c r="BO238" i="1"/>
  <c r="BO239" i="1"/>
  <c r="BO240" i="1"/>
  <c r="BO241" i="1"/>
  <c r="BO242" i="1"/>
  <c r="BO243" i="1"/>
  <c r="BO244" i="1"/>
  <c r="BO245" i="1"/>
  <c r="BO246" i="1"/>
  <c r="BO247" i="1"/>
  <c r="BO248" i="1"/>
  <c r="BO249" i="1"/>
  <c r="BO250" i="1"/>
  <c r="BO251" i="1"/>
  <c r="BO252" i="1"/>
  <c r="BO253" i="1"/>
  <c r="BO254" i="1"/>
  <c r="BO255" i="1"/>
  <c r="BO256" i="1"/>
  <c r="BO257" i="1"/>
  <c r="BO258" i="1"/>
  <c r="BO259" i="1"/>
  <c r="BO260" i="1"/>
  <c r="BO261" i="1"/>
  <c r="BO262" i="1"/>
  <c r="BO263" i="1"/>
  <c r="BO264" i="1"/>
  <c r="BO265" i="1"/>
  <c r="BO266" i="1"/>
  <c r="BO267" i="1"/>
  <c r="BO268" i="1"/>
  <c r="BO269" i="1"/>
  <c r="BO270" i="1"/>
  <c r="BO271" i="1"/>
  <c r="BO272" i="1"/>
  <c r="BO273" i="1"/>
  <c r="BO274" i="1"/>
  <c r="BO275" i="1"/>
  <c r="BO276" i="1"/>
  <c r="BO277" i="1"/>
  <c r="BO278" i="1"/>
  <c r="BO279" i="1"/>
  <c r="BO280" i="1"/>
  <c r="BO281" i="1"/>
  <c r="BO282" i="1"/>
  <c r="BO283" i="1"/>
  <c r="BO284" i="1"/>
  <c r="BO285" i="1"/>
  <c r="BO286" i="1"/>
  <c r="BO287" i="1"/>
  <c r="BO288" i="1"/>
  <c r="BO289" i="1"/>
  <c r="BO290" i="1"/>
  <c r="BO291" i="1"/>
  <c r="BO292" i="1"/>
  <c r="BO293" i="1"/>
  <c r="BO294" i="1"/>
  <c r="BO295" i="1"/>
  <c r="BO296" i="1"/>
  <c r="BO297" i="1"/>
  <c r="BO298" i="1"/>
  <c r="BO299" i="1"/>
  <c r="BO300" i="1"/>
  <c r="BO301" i="1"/>
  <c r="BO302" i="1"/>
  <c r="BO303" i="1"/>
  <c r="BO304" i="1"/>
  <c r="BO305" i="1"/>
  <c r="BO306" i="1"/>
  <c r="BO307" i="1"/>
  <c r="BO308" i="1"/>
  <c r="BO309" i="1"/>
  <c r="BO310" i="1"/>
  <c r="BO311" i="1"/>
  <c r="BO312" i="1"/>
  <c r="BO313" i="1"/>
  <c r="BO314" i="1"/>
  <c r="BO315" i="1"/>
  <c r="BO316" i="1"/>
  <c r="BO317" i="1"/>
  <c r="BO318" i="1"/>
  <c r="BO319" i="1"/>
  <c r="BO320" i="1"/>
  <c r="BO321" i="1"/>
  <c r="BO322" i="1"/>
  <c r="BO323" i="1"/>
  <c r="BO324" i="1"/>
  <c r="BO325" i="1"/>
  <c r="BO326" i="1"/>
  <c r="BO327" i="1"/>
  <c r="BO328" i="1"/>
  <c r="BO329" i="1"/>
  <c r="BO330" i="1"/>
  <c r="BO331" i="1"/>
  <c r="BO332" i="1"/>
  <c r="BO333" i="1"/>
  <c r="BO334" i="1"/>
  <c r="BO335" i="1"/>
  <c r="BO336" i="1"/>
  <c r="BO337" i="1"/>
  <c r="BO338" i="1"/>
  <c r="BO339" i="1"/>
  <c r="BO340" i="1"/>
  <c r="BO341" i="1"/>
  <c r="BO342" i="1"/>
  <c r="BO343" i="1"/>
  <c r="BO344" i="1"/>
  <c r="BO345" i="1"/>
  <c r="BO346" i="1"/>
  <c r="BO347" i="1"/>
  <c r="BO348" i="1"/>
  <c r="BO349" i="1"/>
  <c r="BO350" i="1"/>
  <c r="BO351" i="1"/>
  <c r="BO352" i="1"/>
  <c r="BO353" i="1"/>
  <c r="BO354" i="1"/>
  <c r="BO355" i="1"/>
  <c r="BO356" i="1"/>
  <c r="BO357" i="1"/>
  <c r="BO358" i="1"/>
  <c r="BO359" i="1"/>
  <c r="BO360" i="1"/>
  <c r="BO361" i="1"/>
  <c r="BO362" i="1"/>
  <c r="BO363" i="1"/>
  <c r="BO364" i="1"/>
  <c r="BO365" i="1"/>
  <c r="BO366" i="1"/>
  <c r="BO367" i="1"/>
  <c r="BO368" i="1"/>
  <c r="BO369" i="1"/>
  <c r="BO370" i="1"/>
  <c r="BO371" i="1"/>
  <c r="BO372" i="1"/>
  <c r="BO373" i="1"/>
  <c r="BO374" i="1"/>
  <c r="BO375" i="1"/>
  <c r="BO376" i="1"/>
  <c r="BO377" i="1"/>
  <c r="BO378" i="1"/>
  <c r="BO379" i="1"/>
  <c r="BO380" i="1"/>
  <c r="BO381" i="1"/>
  <c r="BO382" i="1"/>
  <c r="BO383" i="1"/>
  <c r="BO384" i="1"/>
  <c r="BO385" i="1"/>
  <c r="BO386" i="1"/>
  <c r="BO387" i="1"/>
  <c r="BO388" i="1"/>
  <c r="BO389" i="1"/>
  <c r="BO390" i="1"/>
  <c r="BO391" i="1"/>
  <c r="BO392" i="1"/>
  <c r="BO393" i="1"/>
  <c r="BO394" i="1"/>
  <c r="BO395" i="1"/>
  <c r="BO396" i="1"/>
  <c r="BO397" i="1"/>
  <c r="BO398" i="1"/>
  <c r="BO399" i="1"/>
  <c r="BO400" i="1"/>
  <c r="BO401" i="1"/>
  <c r="BO402" i="1"/>
  <c r="BO403" i="1"/>
  <c r="BO404" i="1"/>
  <c r="BO405" i="1"/>
  <c r="BO406" i="1"/>
  <c r="BO407" i="1"/>
  <c r="BO408" i="1"/>
  <c r="BO409" i="1"/>
  <c r="BO410" i="1"/>
  <c r="BO411" i="1"/>
  <c r="BO412" i="1"/>
  <c r="BO413" i="1"/>
  <c r="BO414" i="1"/>
  <c r="BO415" i="1"/>
  <c r="BO416" i="1"/>
  <c r="BO417" i="1"/>
  <c r="BO418" i="1"/>
  <c r="BO419" i="1"/>
  <c r="BO420" i="1"/>
  <c r="BO421" i="1"/>
  <c r="BO422" i="1"/>
  <c r="BO423" i="1"/>
  <c r="BO424" i="1"/>
  <c r="BO425" i="1"/>
  <c r="BO426" i="1"/>
  <c r="BO427" i="1"/>
  <c r="BO428" i="1"/>
  <c r="BO429" i="1"/>
  <c r="BO430" i="1"/>
  <c r="BO431" i="1"/>
  <c r="BO432" i="1"/>
  <c r="BO433" i="1"/>
  <c r="BO434" i="1"/>
  <c r="BO435" i="1"/>
  <c r="BO436" i="1"/>
  <c r="BO437" i="1"/>
  <c r="BO438" i="1"/>
  <c r="BO439" i="1"/>
  <c r="BO440" i="1"/>
  <c r="BO441" i="1"/>
  <c r="BO442" i="1"/>
  <c r="BO443" i="1"/>
  <c r="BO444" i="1"/>
  <c r="BO445" i="1"/>
  <c r="BO446" i="1"/>
  <c r="BO447" i="1"/>
  <c r="BO448" i="1"/>
  <c r="BO449" i="1"/>
  <c r="BO450" i="1"/>
  <c r="BO451" i="1"/>
  <c r="BO452" i="1"/>
  <c r="BO453" i="1"/>
  <c r="BO454" i="1"/>
  <c r="BO455" i="1"/>
  <c r="BO456" i="1"/>
  <c r="BO457" i="1"/>
  <c r="BO458" i="1"/>
  <c r="BO459" i="1"/>
  <c r="BO460" i="1"/>
  <c r="BO461" i="1"/>
  <c r="BO462" i="1"/>
  <c r="BO463" i="1"/>
  <c r="BO464" i="1"/>
  <c r="BO465" i="1"/>
  <c r="BO466" i="1"/>
  <c r="BO467" i="1"/>
  <c r="BO468" i="1"/>
  <c r="BO469" i="1"/>
  <c r="BO470" i="1"/>
  <c r="BO471" i="1"/>
  <c r="BO472" i="1"/>
  <c r="BO473" i="1"/>
  <c r="BO474" i="1"/>
  <c r="BO475" i="1"/>
  <c r="BO476" i="1"/>
  <c r="BO477" i="1"/>
  <c r="BO478" i="1"/>
  <c r="BO479" i="1"/>
  <c r="BO480" i="1"/>
  <c r="BO481" i="1"/>
  <c r="BO482" i="1"/>
  <c r="BO483" i="1"/>
  <c r="BO484" i="1"/>
  <c r="BO485" i="1"/>
  <c r="BO486" i="1"/>
  <c r="BO487" i="1"/>
  <c r="BO488" i="1"/>
  <c r="BO489" i="1"/>
  <c r="BO490" i="1"/>
  <c r="BO491" i="1"/>
  <c r="BO492" i="1"/>
  <c r="BO493" i="1"/>
  <c r="BO494" i="1"/>
  <c r="BO495" i="1"/>
  <c r="BO496" i="1"/>
  <c r="BO497" i="1"/>
  <c r="BO498" i="1"/>
  <c r="BO499" i="1"/>
  <c r="BO500" i="1"/>
  <c r="BO501" i="1"/>
  <c r="BO502" i="1"/>
  <c r="BO503" i="1"/>
  <c r="BO504" i="1"/>
  <c r="BO505" i="1"/>
  <c r="BO506" i="1"/>
  <c r="BO507" i="1"/>
  <c r="BO508" i="1"/>
  <c r="BO509" i="1"/>
  <c r="BO510" i="1"/>
  <c r="BO511" i="1"/>
  <c r="BO512" i="1"/>
  <c r="BO513" i="1"/>
  <c r="BO514" i="1"/>
  <c r="BO515" i="1"/>
  <c r="BO516" i="1"/>
  <c r="BO517" i="1"/>
  <c r="BO518" i="1"/>
  <c r="BO519" i="1"/>
  <c r="BO520" i="1"/>
  <c r="BO521" i="1"/>
  <c r="BO522" i="1"/>
  <c r="BO523" i="1"/>
  <c r="BO524" i="1"/>
  <c r="BO525" i="1"/>
  <c r="BO526" i="1"/>
  <c r="BO527" i="1"/>
  <c r="BO528" i="1"/>
  <c r="BO529" i="1"/>
  <c r="BO530" i="1"/>
  <c r="BO531" i="1"/>
  <c r="BO532" i="1"/>
  <c r="BO533" i="1"/>
  <c r="BO534" i="1"/>
  <c r="BO535" i="1"/>
  <c r="BO536" i="1"/>
  <c r="BO537" i="1"/>
  <c r="BO538" i="1"/>
  <c r="BO539" i="1"/>
  <c r="BO540" i="1"/>
  <c r="BO541" i="1"/>
  <c r="BO542" i="1"/>
  <c r="BO543" i="1"/>
  <c r="BO544" i="1"/>
  <c r="BO545" i="1"/>
  <c r="BO546" i="1"/>
  <c r="BO547" i="1"/>
  <c r="BO548" i="1"/>
  <c r="BO549" i="1"/>
  <c r="BO550" i="1"/>
  <c r="BO551" i="1"/>
  <c r="BO552" i="1"/>
  <c r="BO553" i="1"/>
  <c r="BO554" i="1"/>
  <c r="BO555" i="1"/>
  <c r="BO556" i="1"/>
  <c r="BO557" i="1"/>
  <c r="BO558" i="1"/>
  <c r="BO559" i="1"/>
  <c r="BO560" i="1"/>
  <c r="BO561" i="1"/>
  <c r="BO562" i="1"/>
  <c r="BO563" i="1"/>
  <c r="BO564" i="1"/>
  <c r="BO565" i="1"/>
  <c r="BO566" i="1"/>
  <c r="BO567" i="1"/>
  <c r="BO568" i="1"/>
  <c r="BO569" i="1"/>
  <c r="BO570" i="1"/>
  <c r="BO571" i="1"/>
  <c r="BO572" i="1"/>
  <c r="BO573" i="1"/>
  <c r="BO574" i="1"/>
  <c r="BO575" i="1"/>
  <c r="BO576" i="1"/>
  <c r="BO577" i="1"/>
  <c r="BO578" i="1"/>
  <c r="BO579" i="1"/>
  <c r="BO580" i="1"/>
  <c r="BO581" i="1"/>
  <c r="BO582" i="1"/>
  <c r="BO583" i="1"/>
  <c r="BO584" i="1"/>
  <c r="BO585" i="1"/>
  <c r="BO586" i="1"/>
  <c r="BO587" i="1"/>
  <c r="BO588" i="1"/>
  <c r="BO589" i="1"/>
  <c r="BO590" i="1"/>
  <c r="BO591" i="1"/>
  <c r="BO592" i="1"/>
  <c r="BO593" i="1"/>
  <c r="BO594" i="1"/>
  <c r="BO595" i="1"/>
  <c r="BO596" i="1"/>
  <c r="BO597" i="1"/>
  <c r="BO598" i="1"/>
  <c r="BO599" i="1"/>
  <c r="BO600" i="1"/>
  <c r="BO601" i="1"/>
  <c r="BO602" i="1"/>
  <c r="BO603" i="1"/>
  <c r="BO604" i="1"/>
  <c r="BO605" i="1"/>
  <c r="BO606" i="1"/>
  <c r="BO607" i="1"/>
  <c r="BO608" i="1"/>
  <c r="BO609" i="1"/>
  <c r="BO610" i="1"/>
  <c r="BO611" i="1"/>
  <c r="BO612" i="1"/>
  <c r="BO613" i="1"/>
  <c r="BO614" i="1"/>
  <c r="BO615" i="1"/>
  <c r="BO616" i="1"/>
  <c r="BO617" i="1"/>
  <c r="BO618" i="1"/>
  <c r="BO619" i="1"/>
  <c r="BO620" i="1"/>
  <c r="BO621" i="1"/>
  <c r="BO622" i="1"/>
  <c r="BO623" i="1"/>
  <c r="BO624" i="1"/>
  <c r="BO625" i="1"/>
  <c r="BO626" i="1"/>
  <c r="BO627" i="1"/>
  <c r="BO628" i="1"/>
  <c r="BO629" i="1"/>
  <c r="BO630" i="1"/>
  <c r="BO631" i="1"/>
  <c r="BO632" i="1"/>
  <c r="BO633" i="1"/>
  <c r="BO634" i="1"/>
  <c r="BO635" i="1"/>
  <c r="BO636" i="1"/>
  <c r="BO637" i="1"/>
  <c r="BO638" i="1"/>
  <c r="BO639" i="1"/>
  <c r="BO640" i="1"/>
  <c r="BO641" i="1"/>
  <c r="BO642" i="1"/>
  <c r="BO643" i="1"/>
  <c r="BO644" i="1"/>
  <c r="BO645" i="1"/>
  <c r="BO646" i="1"/>
  <c r="BO647" i="1"/>
  <c r="BO648" i="1"/>
  <c r="BO649" i="1"/>
  <c r="BO650" i="1"/>
  <c r="BO651" i="1"/>
  <c r="BO652" i="1"/>
  <c r="BO653" i="1"/>
  <c r="BO654" i="1"/>
  <c r="BO655" i="1"/>
  <c r="BO656" i="1"/>
  <c r="BO657" i="1"/>
  <c r="BO658" i="1"/>
  <c r="BO659" i="1"/>
  <c r="BO660" i="1"/>
  <c r="BO661" i="1"/>
  <c r="BO662" i="1"/>
  <c r="BO663" i="1"/>
  <c r="BO664" i="1"/>
  <c r="BO665" i="1"/>
  <c r="BO666" i="1"/>
  <c r="BO667" i="1"/>
  <c r="BO668" i="1"/>
  <c r="BO669" i="1"/>
  <c r="BO670" i="1"/>
  <c r="BO671" i="1"/>
  <c r="BO672" i="1"/>
  <c r="BO673" i="1"/>
  <c r="BO674" i="1"/>
  <c r="BO675" i="1"/>
  <c r="BO676" i="1"/>
  <c r="BO677" i="1"/>
  <c r="BO678" i="1"/>
  <c r="BO679" i="1"/>
  <c r="BO680" i="1"/>
  <c r="BO681" i="1"/>
  <c r="BO682" i="1"/>
  <c r="BO683" i="1"/>
  <c r="BO684" i="1"/>
  <c r="BO685" i="1"/>
  <c r="BO686" i="1"/>
  <c r="BO687" i="1"/>
  <c r="BO688" i="1"/>
  <c r="BO689" i="1"/>
  <c r="BO690" i="1"/>
  <c r="BO691" i="1"/>
  <c r="BO692" i="1"/>
  <c r="BO693" i="1"/>
  <c r="BO694" i="1"/>
  <c r="BO695" i="1"/>
  <c r="BO696" i="1"/>
  <c r="BO697" i="1"/>
  <c r="BO698" i="1"/>
  <c r="BO699" i="1"/>
  <c r="BO700" i="1"/>
  <c r="BO701" i="1"/>
  <c r="BO702" i="1"/>
  <c r="BO703" i="1"/>
  <c r="BO704" i="1"/>
  <c r="BO705" i="1"/>
  <c r="BO706" i="1"/>
  <c r="BO707" i="1"/>
  <c r="BO2" i="1"/>
  <c r="BZ2" i="1"/>
  <c r="CA2" i="1"/>
  <c r="CB2" i="1"/>
  <c r="CC2" i="1"/>
  <c r="CD2" i="1"/>
  <c r="BZ3" i="1"/>
  <c r="CB3" i="1" s="1"/>
  <c r="BZ4" i="1"/>
  <c r="CA4" i="1" s="1"/>
  <c r="CD4" i="1"/>
  <c r="BZ5" i="1"/>
  <c r="CC5" i="1" s="1"/>
  <c r="BZ6" i="1"/>
  <c r="CB6" i="1" s="1"/>
  <c r="CA6" i="1"/>
  <c r="CD6" i="1"/>
  <c r="BZ7" i="1"/>
  <c r="CA7" i="1" s="1"/>
  <c r="BZ8" i="1"/>
  <c r="CB8" i="1" s="1"/>
  <c r="CA8" i="1"/>
  <c r="CD8" i="1"/>
  <c r="BZ9" i="1"/>
  <c r="CA9" i="1" s="1"/>
  <c r="BZ10" i="1"/>
  <c r="CA10" i="1"/>
  <c r="CB10" i="1"/>
  <c r="CC10" i="1"/>
  <c r="CD10" i="1"/>
  <c r="CG10" i="1"/>
  <c r="BZ11" i="1"/>
  <c r="CB11" i="1" s="1"/>
  <c r="CD11" i="1"/>
  <c r="BZ12" i="1"/>
  <c r="CA12" i="1" s="1"/>
  <c r="CC12" i="1"/>
  <c r="CD12" i="1"/>
  <c r="BZ13" i="1"/>
  <c r="CC13" i="1" s="1"/>
  <c r="CD13" i="1"/>
  <c r="BZ14" i="1"/>
  <c r="CA14" i="1" s="1"/>
  <c r="CC14" i="1"/>
  <c r="CD14" i="1"/>
  <c r="BZ15" i="1"/>
  <c r="CD15" i="1" s="1"/>
  <c r="BZ16" i="1"/>
  <c r="CD16" i="1"/>
  <c r="BZ17" i="1"/>
  <c r="CA17" i="1" s="1"/>
  <c r="BZ18" i="1"/>
  <c r="CD18" i="1" s="1"/>
  <c r="BZ19" i="1"/>
  <c r="CB19" i="1" s="1"/>
  <c r="CC19" i="1"/>
  <c r="CD19" i="1"/>
  <c r="BZ20" i="1"/>
  <c r="CA20" i="1" s="1"/>
  <c r="CB20" i="1"/>
  <c r="CC20" i="1"/>
  <c r="CD20" i="1"/>
  <c r="BZ21" i="1"/>
  <c r="BZ22" i="1"/>
  <c r="CC22" i="1" s="1"/>
  <c r="CA22" i="1"/>
  <c r="CB22" i="1"/>
  <c r="CD22" i="1"/>
  <c r="BZ23" i="1"/>
  <c r="BZ24" i="1"/>
  <c r="CA24" i="1" s="1"/>
  <c r="CC24" i="1"/>
  <c r="CD24" i="1"/>
  <c r="BZ25" i="1"/>
  <c r="BZ26" i="1"/>
  <c r="CC26" i="1" s="1"/>
  <c r="CA26" i="1"/>
  <c r="CB26" i="1"/>
  <c r="CD26" i="1"/>
  <c r="BZ27" i="1"/>
  <c r="BZ28" i="1"/>
  <c r="CD28" i="1" s="1"/>
  <c r="BZ29" i="1"/>
  <c r="CD29" i="1" s="1"/>
  <c r="BZ30" i="1"/>
  <c r="CC30" i="1" s="1"/>
  <c r="CA30" i="1"/>
  <c r="CB30" i="1"/>
  <c r="CD30" i="1"/>
  <c r="BZ31" i="1"/>
  <c r="BZ32" i="1"/>
  <c r="CC32" i="1" s="1"/>
  <c r="CA32" i="1"/>
  <c r="CB32" i="1"/>
  <c r="CD32" i="1"/>
  <c r="BZ33" i="1"/>
  <c r="CA33" i="1" s="1"/>
  <c r="BZ34" i="1"/>
  <c r="CA34" i="1"/>
  <c r="CB34" i="1"/>
  <c r="CC34" i="1"/>
  <c r="CD34" i="1"/>
  <c r="BZ35" i="1"/>
  <c r="CB35" i="1" s="1"/>
  <c r="CA35" i="1"/>
  <c r="CC35" i="1"/>
  <c r="BZ36" i="1"/>
  <c r="CC36" i="1" s="1"/>
  <c r="CA36" i="1"/>
  <c r="CH36" i="1" s="1"/>
  <c r="CB36" i="1"/>
  <c r="CD36" i="1"/>
  <c r="BZ37" i="1"/>
  <c r="CC37" i="1" s="1"/>
  <c r="BZ38" i="1"/>
  <c r="CC38" i="1" s="1"/>
  <c r="CA38" i="1"/>
  <c r="CB38" i="1"/>
  <c r="CD38" i="1"/>
  <c r="BZ39" i="1"/>
  <c r="BZ40" i="1"/>
  <c r="CC40" i="1" s="1"/>
  <c r="CA40" i="1"/>
  <c r="CB40" i="1"/>
  <c r="CD40" i="1"/>
  <c r="BZ41" i="1"/>
  <c r="BZ42" i="1"/>
  <c r="CA42" i="1" s="1"/>
  <c r="CC42" i="1"/>
  <c r="CD42" i="1"/>
  <c r="BZ43" i="1"/>
  <c r="CB43" i="1" s="1"/>
  <c r="CA43" i="1"/>
  <c r="CC43" i="1"/>
  <c r="BZ44" i="1"/>
  <c r="CC44" i="1" s="1"/>
  <c r="CA44" i="1"/>
  <c r="CB44" i="1"/>
  <c r="CD44" i="1"/>
  <c r="BZ45" i="1"/>
  <c r="BZ46" i="1"/>
  <c r="CC46" i="1" s="1"/>
  <c r="CA46" i="1"/>
  <c r="CB46" i="1"/>
  <c r="CD46" i="1"/>
  <c r="BZ47" i="1"/>
  <c r="CD47" i="1" s="1"/>
  <c r="BZ48" i="1"/>
  <c r="CA48" i="1"/>
  <c r="CB48" i="1"/>
  <c r="CC48" i="1"/>
  <c r="CD48" i="1"/>
  <c r="BZ49" i="1"/>
  <c r="CA49" i="1"/>
  <c r="CC49" i="1"/>
  <c r="BZ50" i="1"/>
  <c r="CA50" i="1"/>
  <c r="CB50" i="1"/>
  <c r="CG50" i="1" s="1"/>
  <c r="CC50" i="1"/>
  <c r="CD50" i="1"/>
  <c r="BZ51" i="1"/>
  <c r="BZ52" i="1"/>
  <c r="CD52" i="1"/>
  <c r="BZ53" i="1"/>
  <c r="CC53" i="1"/>
  <c r="CD53" i="1"/>
  <c r="BZ54" i="1"/>
  <c r="CA54" i="1" s="1"/>
  <c r="CC54" i="1"/>
  <c r="CD54" i="1"/>
  <c r="BZ55" i="1"/>
  <c r="BZ56" i="1"/>
  <c r="CD56" i="1" s="1"/>
  <c r="BZ57" i="1"/>
  <c r="BZ58" i="1"/>
  <c r="CA58" i="1"/>
  <c r="CB58" i="1"/>
  <c r="CC58" i="1"/>
  <c r="CD58" i="1"/>
  <c r="BZ59" i="1"/>
  <c r="CB59" i="1" s="1"/>
  <c r="CA59" i="1"/>
  <c r="CC59" i="1"/>
  <c r="BZ60" i="1"/>
  <c r="CC60" i="1" s="1"/>
  <c r="CA60" i="1"/>
  <c r="CB60" i="1"/>
  <c r="CD60" i="1"/>
  <c r="BZ61" i="1"/>
  <c r="BZ62" i="1"/>
  <c r="CA62" i="1" s="1"/>
  <c r="CC62" i="1"/>
  <c r="CD62" i="1"/>
  <c r="BZ63" i="1"/>
  <c r="BZ64" i="1"/>
  <c r="CC64" i="1" s="1"/>
  <c r="CA64" i="1"/>
  <c r="CB64" i="1"/>
  <c r="CD64" i="1"/>
  <c r="BZ65" i="1"/>
  <c r="BZ66" i="1"/>
  <c r="CA66" i="1" s="1"/>
  <c r="CC66" i="1"/>
  <c r="CD66" i="1"/>
  <c r="BZ67" i="1"/>
  <c r="CB67" i="1" s="1"/>
  <c r="CA67" i="1"/>
  <c r="CC67" i="1"/>
  <c r="BZ68" i="1"/>
  <c r="CC68" i="1" s="1"/>
  <c r="CA68" i="1"/>
  <c r="CH68" i="1" s="1"/>
  <c r="CB68" i="1"/>
  <c r="CD68" i="1"/>
  <c r="BZ69" i="1"/>
  <c r="CC69" i="1" s="1"/>
  <c r="BZ70" i="1"/>
  <c r="CC70" i="1" s="1"/>
  <c r="CA70" i="1"/>
  <c r="CB70" i="1"/>
  <c r="CD70" i="1"/>
  <c r="BZ71" i="1"/>
  <c r="BZ72" i="1"/>
  <c r="CC72" i="1" s="1"/>
  <c r="CA72" i="1"/>
  <c r="CB72" i="1"/>
  <c r="CD72" i="1"/>
  <c r="BZ73" i="1"/>
  <c r="CA73" i="1" s="1"/>
  <c r="BZ74" i="1"/>
  <c r="CA74" i="1"/>
  <c r="CB74" i="1"/>
  <c r="CG74" i="1" s="1"/>
  <c r="CC74" i="1"/>
  <c r="CD74" i="1"/>
  <c r="BZ75" i="1"/>
  <c r="BZ76" i="1"/>
  <c r="CD76" i="1"/>
  <c r="BZ77" i="1"/>
  <c r="CC77" i="1" s="1"/>
  <c r="BZ78" i="1"/>
  <c r="CD78" i="1" s="1"/>
  <c r="BZ79" i="1"/>
  <c r="BZ80" i="1"/>
  <c r="CA80" i="1"/>
  <c r="CB80" i="1"/>
  <c r="CC80" i="1"/>
  <c r="CD80" i="1"/>
  <c r="BZ81" i="1"/>
  <c r="CA81" i="1"/>
  <c r="CC81" i="1"/>
  <c r="BZ82" i="1"/>
  <c r="CA82" i="1"/>
  <c r="CB82" i="1"/>
  <c r="CC82" i="1"/>
  <c r="CD82" i="1"/>
  <c r="CG82" i="1"/>
  <c r="BZ83" i="1"/>
  <c r="CD83" i="1"/>
  <c r="BZ84" i="1"/>
  <c r="CC84" i="1"/>
  <c r="BZ85" i="1"/>
  <c r="CC85" i="1"/>
  <c r="CD85" i="1"/>
  <c r="BZ86" i="1"/>
  <c r="CA86" i="1" s="1"/>
  <c r="CB86" i="1"/>
  <c r="CC86" i="1"/>
  <c r="CD86" i="1"/>
  <c r="BZ87" i="1"/>
  <c r="BZ88" i="1"/>
  <c r="CC88" i="1" s="1"/>
  <c r="BZ89" i="1"/>
  <c r="BZ90" i="1"/>
  <c r="CA90" i="1"/>
  <c r="CB90" i="1"/>
  <c r="CC90" i="1"/>
  <c r="CD90" i="1"/>
  <c r="BZ91" i="1"/>
  <c r="CA91" i="1"/>
  <c r="BZ92" i="1"/>
  <c r="CA92" i="1"/>
  <c r="CD92" i="1"/>
  <c r="BZ93" i="1"/>
  <c r="CD93" i="1" s="1"/>
  <c r="BZ94" i="1"/>
  <c r="CA94" i="1"/>
  <c r="CB94" i="1"/>
  <c r="CC94" i="1"/>
  <c r="CD94" i="1"/>
  <c r="BZ95" i="1"/>
  <c r="CA95" i="1" s="1"/>
  <c r="BZ96" i="1"/>
  <c r="CA96" i="1" s="1"/>
  <c r="CB96" i="1"/>
  <c r="CC96" i="1"/>
  <c r="CD96" i="1"/>
  <c r="BZ97" i="1"/>
  <c r="CA97" i="1" s="1"/>
  <c r="BZ98" i="1"/>
  <c r="CA98" i="1"/>
  <c r="CD98" i="1"/>
  <c r="BZ99" i="1"/>
  <c r="CB99" i="1" s="1"/>
  <c r="CC99" i="1"/>
  <c r="CD99" i="1"/>
  <c r="BZ100" i="1"/>
  <c r="CA100" i="1" s="1"/>
  <c r="CB100" i="1"/>
  <c r="CC100" i="1"/>
  <c r="CD100" i="1"/>
  <c r="BZ101" i="1"/>
  <c r="CC101" i="1" s="1"/>
  <c r="BZ102" i="1"/>
  <c r="CA102" i="1" s="1"/>
  <c r="CB102" i="1"/>
  <c r="CC102" i="1"/>
  <c r="CD102" i="1"/>
  <c r="BZ103" i="1"/>
  <c r="CA103" i="1"/>
  <c r="CD103" i="1"/>
  <c r="BZ104" i="1"/>
  <c r="CA104" i="1" s="1"/>
  <c r="CB104" i="1"/>
  <c r="CC104" i="1"/>
  <c r="CD104" i="1"/>
  <c r="BZ105" i="1"/>
  <c r="CA105" i="1"/>
  <c r="BZ106" i="1"/>
  <c r="CC106" i="1"/>
  <c r="BZ107" i="1"/>
  <c r="CB107" i="1" s="1"/>
  <c r="CA107" i="1"/>
  <c r="CC107" i="1"/>
  <c r="CI107" i="1" s="1"/>
  <c r="CD107" i="1"/>
  <c r="BZ108" i="1"/>
  <c r="CA108" i="1"/>
  <c r="CB108" i="1"/>
  <c r="CC108" i="1"/>
  <c r="CD108" i="1"/>
  <c r="BZ109" i="1"/>
  <c r="CD109" i="1" s="1"/>
  <c r="CC109" i="1"/>
  <c r="BZ110" i="1"/>
  <c r="CA110" i="1"/>
  <c r="CB110" i="1"/>
  <c r="CC110" i="1"/>
  <c r="CD110" i="1"/>
  <c r="BZ111" i="1"/>
  <c r="BZ112" i="1"/>
  <c r="CC112" i="1"/>
  <c r="BZ113" i="1"/>
  <c r="CA113" i="1" s="1"/>
  <c r="CC113" i="1"/>
  <c r="BZ114" i="1"/>
  <c r="CC114" i="1" s="1"/>
  <c r="BZ115" i="1"/>
  <c r="CB115" i="1" s="1"/>
  <c r="CA115" i="1"/>
  <c r="CC115" i="1"/>
  <c r="CD115" i="1"/>
  <c r="BZ116" i="1"/>
  <c r="CA116" i="1"/>
  <c r="CH116" i="1" s="1"/>
  <c r="CB116" i="1"/>
  <c r="CC116" i="1"/>
  <c r="CD116" i="1"/>
  <c r="CG116" i="1"/>
  <c r="BZ117" i="1"/>
  <c r="BZ118" i="1"/>
  <c r="CA118" i="1" s="1"/>
  <c r="CD118" i="1"/>
  <c r="BZ119" i="1"/>
  <c r="BZ120" i="1"/>
  <c r="CA120" i="1" s="1"/>
  <c r="CB120" i="1"/>
  <c r="CC120" i="1"/>
  <c r="CD120" i="1"/>
  <c r="BZ121" i="1"/>
  <c r="BZ122" i="1"/>
  <c r="CA122" i="1"/>
  <c r="BZ123" i="1"/>
  <c r="CD123" i="1" s="1"/>
  <c r="BZ124" i="1"/>
  <c r="CC124" i="1" s="1"/>
  <c r="BZ125" i="1"/>
  <c r="CD125" i="1" s="1"/>
  <c r="BZ126" i="1"/>
  <c r="CA126" i="1" s="1"/>
  <c r="BZ127" i="1"/>
  <c r="BZ128" i="1"/>
  <c r="CA128" i="1" s="1"/>
  <c r="BZ129" i="1"/>
  <c r="CA129" i="1" s="1"/>
  <c r="BZ130" i="1"/>
  <c r="CA130" i="1"/>
  <c r="CB130" i="1"/>
  <c r="CC130" i="1"/>
  <c r="CD130" i="1"/>
  <c r="BZ131" i="1"/>
  <c r="CA131" i="1"/>
  <c r="BZ132" i="1"/>
  <c r="CA132" i="1"/>
  <c r="BZ133" i="1"/>
  <c r="CC133" i="1" s="1"/>
  <c r="BZ134" i="1"/>
  <c r="CA134" i="1" s="1"/>
  <c r="BZ135" i="1"/>
  <c r="BZ136" i="1"/>
  <c r="CA136" i="1" s="1"/>
  <c r="BZ137" i="1"/>
  <c r="CA137" i="1" s="1"/>
  <c r="BZ138" i="1"/>
  <c r="CA138" i="1"/>
  <c r="CB138" i="1"/>
  <c r="CG138" i="1" s="1"/>
  <c r="CC138" i="1"/>
  <c r="CD138" i="1"/>
  <c r="BZ139" i="1"/>
  <c r="CD139" i="1" s="1"/>
  <c r="BZ140" i="1"/>
  <c r="CC140" i="1" s="1"/>
  <c r="BZ141" i="1"/>
  <c r="CC141" i="1" s="1"/>
  <c r="CD141" i="1"/>
  <c r="BZ142" i="1"/>
  <c r="CC142" i="1"/>
  <c r="CD142" i="1"/>
  <c r="BZ143" i="1"/>
  <c r="CD143" i="1" s="1"/>
  <c r="BZ144" i="1"/>
  <c r="CA144" i="1"/>
  <c r="CD144" i="1"/>
  <c r="BZ145" i="1"/>
  <c r="BZ146" i="1"/>
  <c r="CA146" i="1"/>
  <c r="CD146" i="1"/>
  <c r="BZ147" i="1"/>
  <c r="CB147" i="1" s="1"/>
  <c r="CC147" i="1"/>
  <c r="CD147" i="1"/>
  <c r="BZ148" i="1"/>
  <c r="CA148" i="1" s="1"/>
  <c r="CB148" i="1"/>
  <c r="CC148" i="1"/>
  <c r="CD148" i="1"/>
  <c r="BZ149" i="1"/>
  <c r="CD149" i="1" s="1"/>
  <c r="BZ150" i="1"/>
  <c r="CA150" i="1"/>
  <c r="CB150" i="1"/>
  <c r="CG150" i="1" s="1"/>
  <c r="CC150" i="1"/>
  <c r="CD150" i="1"/>
  <c r="BZ151" i="1"/>
  <c r="BZ152" i="1"/>
  <c r="CC152" i="1" s="1"/>
  <c r="BZ153" i="1"/>
  <c r="BZ154" i="1"/>
  <c r="CA154" i="1"/>
  <c r="CB154" i="1"/>
  <c r="CC154" i="1"/>
  <c r="CD154" i="1"/>
  <c r="BZ155" i="1"/>
  <c r="CA155" i="1"/>
  <c r="BZ156" i="1"/>
  <c r="CA156" i="1"/>
  <c r="BZ157" i="1"/>
  <c r="CD157" i="1" s="1"/>
  <c r="BZ158" i="1"/>
  <c r="CA158" i="1"/>
  <c r="CB158" i="1"/>
  <c r="CC158" i="1"/>
  <c r="CD158" i="1"/>
  <c r="BZ159" i="1"/>
  <c r="CD159" i="1" s="1"/>
  <c r="BZ160" i="1"/>
  <c r="CA160" i="1"/>
  <c r="CB160" i="1"/>
  <c r="CC160" i="1"/>
  <c r="CD160" i="1"/>
  <c r="BZ161" i="1"/>
  <c r="CA161" i="1"/>
  <c r="BZ162" i="1"/>
  <c r="CA162" i="1" s="1"/>
  <c r="CB162" i="1"/>
  <c r="CC162" i="1"/>
  <c r="CD162" i="1"/>
  <c r="BZ163" i="1"/>
  <c r="CB163" i="1" s="1"/>
  <c r="CA163" i="1"/>
  <c r="CG163" i="1" s="1"/>
  <c r="CC163" i="1"/>
  <c r="CD163" i="1"/>
  <c r="BZ164" i="1"/>
  <c r="CA164" i="1"/>
  <c r="CB164" i="1"/>
  <c r="CC164" i="1"/>
  <c r="CD164" i="1"/>
  <c r="CG164" i="1"/>
  <c r="BZ165" i="1"/>
  <c r="CC165" i="1"/>
  <c r="BZ166" i="1"/>
  <c r="CA166" i="1"/>
  <c r="CB166" i="1"/>
  <c r="CC166" i="1"/>
  <c r="CG166" i="1" s="1"/>
  <c r="CD166" i="1"/>
  <c r="BZ167" i="1"/>
  <c r="CA167" i="1" s="1"/>
  <c r="CD167" i="1"/>
  <c r="BZ168" i="1"/>
  <c r="CA168" i="1"/>
  <c r="CB168" i="1"/>
  <c r="CC168" i="1"/>
  <c r="CD168" i="1"/>
  <c r="BZ169" i="1"/>
  <c r="BZ170" i="1"/>
  <c r="CB170" i="1" s="1"/>
  <c r="CA170" i="1"/>
  <c r="CD170" i="1"/>
  <c r="BZ171" i="1"/>
  <c r="CB171" i="1" s="1"/>
  <c r="CA171" i="1"/>
  <c r="CC171" i="1"/>
  <c r="CD171" i="1"/>
  <c r="BZ172" i="1"/>
  <c r="CA172" i="1"/>
  <c r="CB172" i="1"/>
  <c r="CC172" i="1"/>
  <c r="CD172" i="1"/>
  <c r="BZ173" i="1"/>
  <c r="CC173" i="1"/>
  <c r="CD173" i="1"/>
  <c r="BZ174" i="1"/>
  <c r="CA174" i="1"/>
  <c r="CB174" i="1"/>
  <c r="CG174" i="1" s="1"/>
  <c r="CC174" i="1"/>
  <c r="CD174" i="1"/>
  <c r="BZ175" i="1"/>
  <c r="CD175" i="1"/>
  <c r="BZ176" i="1"/>
  <c r="CA176" i="1" s="1"/>
  <c r="CB176" i="1"/>
  <c r="CD176" i="1"/>
  <c r="BZ177" i="1"/>
  <c r="CA177" i="1"/>
  <c r="CC177" i="1"/>
  <c r="BZ178" i="1"/>
  <c r="CA178" i="1" s="1"/>
  <c r="CC178" i="1"/>
  <c r="BZ179" i="1"/>
  <c r="CA179" i="1" s="1"/>
  <c r="CC179" i="1"/>
  <c r="BZ180" i="1"/>
  <c r="CC180" i="1" s="1"/>
  <c r="CA180" i="1"/>
  <c r="CB180" i="1"/>
  <c r="CD180" i="1"/>
  <c r="BZ181" i="1"/>
  <c r="CC181" i="1" s="1"/>
  <c r="BZ182" i="1"/>
  <c r="CB182" i="1" s="1"/>
  <c r="BZ183" i="1"/>
  <c r="BZ184" i="1"/>
  <c r="CC184" i="1" s="1"/>
  <c r="CB184" i="1"/>
  <c r="BZ185" i="1"/>
  <c r="BZ186" i="1"/>
  <c r="CA186" i="1" s="1"/>
  <c r="CB186" i="1"/>
  <c r="CD186" i="1"/>
  <c r="BZ187" i="1"/>
  <c r="CB187" i="1" s="1"/>
  <c r="CA187" i="1"/>
  <c r="CC187" i="1"/>
  <c r="CD187" i="1"/>
  <c r="BZ188" i="1"/>
  <c r="CA188" i="1"/>
  <c r="CB188" i="1"/>
  <c r="CC188" i="1"/>
  <c r="CD188" i="1"/>
  <c r="BZ189" i="1"/>
  <c r="BZ190" i="1"/>
  <c r="CB190" i="1" s="1"/>
  <c r="CA190" i="1"/>
  <c r="CC190" i="1"/>
  <c r="CD190" i="1"/>
  <c r="BZ191" i="1"/>
  <c r="BZ192" i="1"/>
  <c r="CA192" i="1"/>
  <c r="CB192" i="1"/>
  <c r="CC192" i="1"/>
  <c r="CD192" i="1"/>
  <c r="BZ193" i="1"/>
  <c r="BZ194" i="1"/>
  <c r="CB194" i="1" s="1"/>
  <c r="BZ195" i="1"/>
  <c r="CB195" i="1" s="1"/>
  <c r="CA195" i="1"/>
  <c r="CC195" i="1"/>
  <c r="CD195" i="1"/>
  <c r="BZ196" i="1"/>
  <c r="CA196" i="1"/>
  <c r="CB196" i="1"/>
  <c r="CC196" i="1"/>
  <c r="CG196" i="1" s="1"/>
  <c r="CD196" i="1"/>
  <c r="BZ197" i="1"/>
  <c r="CC197" i="1"/>
  <c r="BZ198" i="1"/>
  <c r="CA198" i="1"/>
  <c r="CB198" i="1"/>
  <c r="CC198" i="1"/>
  <c r="CG198" i="1" s="1"/>
  <c r="CD198" i="1"/>
  <c r="BZ199" i="1"/>
  <c r="CA199" i="1" s="1"/>
  <c r="CD199" i="1"/>
  <c r="BZ200" i="1"/>
  <c r="CA200" i="1"/>
  <c r="CB200" i="1"/>
  <c r="CC200" i="1"/>
  <c r="CD200" i="1"/>
  <c r="BZ201" i="1"/>
  <c r="CA201" i="1" s="1"/>
  <c r="BZ202" i="1"/>
  <c r="BZ203" i="1"/>
  <c r="BZ204" i="1"/>
  <c r="CC204" i="1" s="1"/>
  <c r="CA204" i="1"/>
  <c r="CD204" i="1"/>
  <c r="BZ205" i="1"/>
  <c r="CD205" i="1" s="1"/>
  <c r="CC205" i="1"/>
  <c r="BZ206" i="1"/>
  <c r="CC206" i="1" s="1"/>
  <c r="CA206" i="1"/>
  <c r="CB206" i="1"/>
  <c r="CD206" i="1"/>
  <c r="BZ207" i="1"/>
  <c r="BZ208" i="1"/>
  <c r="CA208" i="1" s="1"/>
  <c r="CC208" i="1"/>
  <c r="BZ209" i="1"/>
  <c r="CA209" i="1"/>
  <c r="CC209" i="1"/>
  <c r="BZ210" i="1"/>
  <c r="CA210" i="1" s="1"/>
  <c r="CB210" i="1"/>
  <c r="CC210" i="1"/>
  <c r="CD210" i="1"/>
  <c r="BZ211" i="1"/>
  <c r="CA211" i="1"/>
  <c r="CC211" i="1"/>
  <c r="BZ212" i="1"/>
  <c r="BZ213" i="1"/>
  <c r="CC213" i="1" s="1"/>
  <c r="CD213" i="1"/>
  <c r="BZ214" i="1"/>
  <c r="CB214" i="1" s="1"/>
  <c r="CA214" i="1"/>
  <c r="CD214" i="1"/>
  <c r="BZ215" i="1"/>
  <c r="BZ216" i="1"/>
  <c r="CC216" i="1" s="1"/>
  <c r="CA216" i="1"/>
  <c r="CB216" i="1"/>
  <c r="CD216" i="1"/>
  <c r="BZ217" i="1"/>
  <c r="BZ218" i="1"/>
  <c r="CA218" i="1" s="1"/>
  <c r="CC218" i="1"/>
  <c r="BZ219" i="1"/>
  <c r="CB219" i="1" s="1"/>
  <c r="CA219" i="1"/>
  <c r="CC219" i="1"/>
  <c r="CH219" i="1" s="1"/>
  <c r="CD219" i="1"/>
  <c r="BZ220" i="1"/>
  <c r="CA220" i="1"/>
  <c r="CB220" i="1"/>
  <c r="CG220" i="1" s="1"/>
  <c r="CC220" i="1"/>
  <c r="CD220" i="1"/>
  <c r="BZ221" i="1"/>
  <c r="BZ222" i="1"/>
  <c r="BZ223" i="1"/>
  <c r="CA223" i="1" s="1"/>
  <c r="BZ224" i="1"/>
  <c r="CC224" i="1" s="1"/>
  <c r="CA224" i="1"/>
  <c r="CB224" i="1"/>
  <c r="CD224" i="1"/>
  <c r="BZ225" i="1"/>
  <c r="CA225" i="1"/>
  <c r="BZ226" i="1"/>
  <c r="CA226" i="1"/>
  <c r="CB226" i="1"/>
  <c r="CC226" i="1"/>
  <c r="CD226" i="1"/>
  <c r="CG226" i="1"/>
  <c r="BZ227" i="1"/>
  <c r="CA227" i="1"/>
  <c r="CD227" i="1"/>
  <c r="BZ228" i="1"/>
  <c r="CC228" i="1"/>
  <c r="BZ229" i="1"/>
  <c r="CC229" i="1"/>
  <c r="BZ230" i="1"/>
  <c r="CB230" i="1" s="1"/>
  <c r="CA230" i="1"/>
  <c r="CD230" i="1"/>
  <c r="BZ231" i="1"/>
  <c r="CA231" i="1" s="1"/>
  <c r="CD231" i="1"/>
  <c r="BZ232" i="1"/>
  <c r="CB232" i="1" s="1"/>
  <c r="CA232" i="1"/>
  <c r="CC232" i="1"/>
  <c r="CD232" i="1"/>
  <c r="BZ233" i="1"/>
  <c r="CA233" i="1" s="1"/>
  <c r="BZ234" i="1"/>
  <c r="BZ235" i="1"/>
  <c r="CB235" i="1" s="1"/>
  <c r="CA235" i="1"/>
  <c r="CD235" i="1"/>
  <c r="BZ236" i="1"/>
  <c r="CB236" i="1" s="1"/>
  <c r="CA236" i="1"/>
  <c r="CC236" i="1"/>
  <c r="CD236" i="1"/>
  <c r="BZ237" i="1"/>
  <c r="CA237" i="1"/>
  <c r="CB237" i="1"/>
  <c r="CG237" i="1" s="1"/>
  <c r="CC237" i="1"/>
  <c r="CD237" i="1"/>
  <c r="BZ238" i="1"/>
  <c r="CC238" i="1"/>
  <c r="CD238" i="1"/>
  <c r="BZ239" i="1"/>
  <c r="CA239" i="1"/>
  <c r="CB239" i="1"/>
  <c r="CG239" i="1" s="1"/>
  <c r="CC239" i="1"/>
  <c r="CD239" i="1"/>
  <c r="BZ240" i="1"/>
  <c r="CD240" i="1"/>
  <c r="BZ241" i="1"/>
  <c r="CA241" i="1" s="1"/>
  <c r="CB241" i="1"/>
  <c r="CD241" i="1"/>
  <c r="BZ242" i="1"/>
  <c r="CA242" i="1"/>
  <c r="CC242" i="1"/>
  <c r="BZ243" i="1"/>
  <c r="CC243" i="1"/>
  <c r="BZ244" i="1"/>
  <c r="CC244" i="1"/>
  <c r="BZ245" i="1"/>
  <c r="CC245" i="1" s="1"/>
  <c r="CA245" i="1"/>
  <c r="CG245" i="1" s="1"/>
  <c r="CB245" i="1"/>
  <c r="CD245" i="1"/>
  <c r="BZ246" i="1"/>
  <c r="BZ247" i="1"/>
  <c r="BZ248" i="1"/>
  <c r="CA248" i="1"/>
  <c r="BZ249" i="1"/>
  <c r="CB249" i="1" s="1"/>
  <c r="CA249" i="1"/>
  <c r="CD249" i="1"/>
  <c r="BZ250" i="1"/>
  <c r="CC250" i="1" s="1"/>
  <c r="BZ251" i="1"/>
  <c r="CB251" i="1"/>
  <c r="BZ252" i="1"/>
  <c r="CD252" i="1"/>
  <c r="BZ253" i="1"/>
  <c r="CB253" i="1" s="1"/>
  <c r="CA253" i="1"/>
  <c r="CD253" i="1"/>
  <c r="BZ254" i="1"/>
  <c r="CD254" i="1" s="1"/>
  <c r="BZ255" i="1"/>
  <c r="CB255" i="1"/>
  <c r="BZ256" i="1"/>
  <c r="CA256" i="1" s="1"/>
  <c r="BZ257" i="1"/>
  <c r="CA257" i="1" s="1"/>
  <c r="CB257" i="1"/>
  <c r="CC257" i="1"/>
  <c r="CD257" i="1"/>
  <c r="BZ258" i="1"/>
  <c r="BZ259" i="1"/>
  <c r="CB259" i="1"/>
  <c r="BZ260" i="1"/>
  <c r="CC260" i="1"/>
  <c r="BZ261" i="1"/>
  <c r="CC261" i="1" s="1"/>
  <c r="BZ262" i="1"/>
  <c r="CC262" i="1"/>
  <c r="BZ263" i="1"/>
  <c r="CC263" i="1" s="1"/>
  <c r="BZ264" i="1"/>
  <c r="BZ265" i="1"/>
  <c r="CC265" i="1"/>
  <c r="BZ266" i="1"/>
  <c r="BZ267" i="1"/>
  <c r="CA267" i="1"/>
  <c r="CB267" i="1"/>
  <c r="CC267" i="1"/>
  <c r="CD267" i="1"/>
  <c r="CG267" i="1"/>
  <c r="BZ268" i="1"/>
  <c r="CA268" i="1"/>
  <c r="CD268" i="1"/>
  <c r="BZ269" i="1"/>
  <c r="CC269" i="1"/>
  <c r="BZ270" i="1"/>
  <c r="BZ271" i="1"/>
  <c r="BZ272" i="1"/>
  <c r="CD272" i="1" s="1"/>
  <c r="BZ273" i="1"/>
  <c r="CA273" i="1"/>
  <c r="CB273" i="1"/>
  <c r="CC273" i="1"/>
  <c r="CD273" i="1"/>
  <c r="BZ274" i="1"/>
  <c r="CA274" i="1" s="1"/>
  <c r="BZ275" i="1"/>
  <c r="CA275" i="1"/>
  <c r="CB275" i="1"/>
  <c r="CC275" i="1"/>
  <c r="CD275" i="1"/>
  <c r="CG275" i="1"/>
  <c r="BZ276" i="1"/>
  <c r="CA276" i="1"/>
  <c r="CD276" i="1"/>
  <c r="BZ277" i="1"/>
  <c r="CC277" i="1"/>
  <c r="BZ278" i="1"/>
  <c r="CC278" i="1"/>
  <c r="CD278" i="1"/>
  <c r="BZ279" i="1"/>
  <c r="CC279" i="1"/>
  <c r="BZ280" i="1"/>
  <c r="CA280" i="1" s="1"/>
  <c r="BZ281" i="1"/>
  <c r="BZ282" i="1"/>
  <c r="CC282" i="1"/>
  <c r="BZ283" i="1"/>
  <c r="CA283" i="1"/>
  <c r="CB283" i="1"/>
  <c r="CC283" i="1"/>
  <c r="CD283" i="1"/>
  <c r="BZ284" i="1"/>
  <c r="CC284" i="1" s="1"/>
  <c r="BZ285" i="1"/>
  <c r="BZ286" i="1"/>
  <c r="CD286" i="1"/>
  <c r="BZ287" i="1"/>
  <c r="CA287" i="1"/>
  <c r="CB287" i="1"/>
  <c r="CC287" i="1"/>
  <c r="CD287" i="1"/>
  <c r="BZ288" i="1"/>
  <c r="BZ289" i="1"/>
  <c r="CB289" i="1" s="1"/>
  <c r="CA289" i="1"/>
  <c r="CD289" i="1"/>
  <c r="BZ290" i="1"/>
  <c r="CA290" i="1" s="1"/>
  <c r="BZ291" i="1"/>
  <c r="CC291" i="1" s="1"/>
  <c r="BZ292" i="1"/>
  <c r="CC292" i="1"/>
  <c r="CD292" i="1"/>
  <c r="BZ293" i="1"/>
  <c r="CA293" i="1" s="1"/>
  <c r="BZ294" i="1"/>
  <c r="CC294" i="1"/>
  <c r="BZ295" i="1"/>
  <c r="CB295" i="1" s="1"/>
  <c r="CC295" i="1"/>
  <c r="BZ296" i="1"/>
  <c r="CA296" i="1" s="1"/>
  <c r="BZ297" i="1"/>
  <c r="CB297" i="1" s="1"/>
  <c r="BZ298" i="1"/>
  <c r="BZ299" i="1"/>
  <c r="CA299" i="1"/>
  <c r="CB299" i="1"/>
  <c r="CC299" i="1"/>
  <c r="CG299" i="1" s="1"/>
  <c r="CD299" i="1"/>
  <c r="BZ300" i="1"/>
  <c r="CA300" i="1"/>
  <c r="BZ301" i="1"/>
  <c r="CB301" i="1" s="1"/>
  <c r="CC301" i="1"/>
  <c r="BZ302" i="1"/>
  <c r="CC302" i="1" s="1"/>
  <c r="BZ303" i="1"/>
  <c r="CB303" i="1" s="1"/>
  <c r="BZ304" i="1"/>
  <c r="BZ305" i="1"/>
  <c r="CA305" i="1"/>
  <c r="CB305" i="1"/>
  <c r="CC305" i="1"/>
  <c r="CD305" i="1"/>
  <c r="BZ306" i="1"/>
  <c r="CA306" i="1" s="1"/>
  <c r="CC306" i="1"/>
  <c r="BZ307" i="1"/>
  <c r="CA307" i="1"/>
  <c r="CB307" i="1"/>
  <c r="CC307" i="1"/>
  <c r="CG307" i="1" s="1"/>
  <c r="CD307" i="1"/>
  <c r="BZ308" i="1"/>
  <c r="CA308" i="1"/>
  <c r="BZ309" i="1"/>
  <c r="CB309" i="1" s="1"/>
  <c r="CC309" i="1"/>
  <c r="BZ310" i="1"/>
  <c r="CC310" i="1"/>
  <c r="CD310" i="1"/>
  <c r="BZ311" i="1"/>
  <c r="CA311" i="1" s="1"/>
  <c r="CC311" i="1"/>
  <c r="BZ312" i="1"/>
  <c r="CA312" i="1" s="1"/>
  <c r="BZ313" i="1"/>
  <c r="CA313" i="1" s="1"/>
  <c r="BZ314" i="1"/>
  <c r="CC314" i="1"/>
  <c r="BZ315" i="1"/>
  <c r="CB315" i="1" s="1"/>
  <c r="CC315" i="1"/>
  <c r="BZ316" i="1"/>
  <c r="CC316" i="1" s="1"/>
  <c r="CD316" i="1"/>
  <c r="BZ317" i="1"/>
  <c r="CA317" i="1" s="1"/>
  <c r="CB317" i="1"/>
  <c r="CC317" i="1"/>
  <c r="CD317" i="1"/>
  <c r="BZ318" i="1"/>
  <c r="BZ319" i="1"/>
  <c r="CC319" i="1" s="1"/>
  <c r="CB319" i="1"/>
  <c r="BZ320" i="1"/>
  <c r="CA320" i="1" s="1"/>
  <c r="BZ321" i="1"/>
  <c r="CA321" i="1"/>
  <c r="CB321" i="1"/>
  <c r="CG321" i="1" s="1"/>
  <c r="CC321" i="1"/>
  <c r="CD321" i="1"/>
  <c r="BZ322" i="1"/>
  <c r="CA322" i="1"/>
  <c r="BZ323" i="1"/>
  <c r="CA323" i="1" s="1"/>
  <c r="CB323" i="1"/>
  <c r="CD323" i="1"/>
  <c r="BZ324" i="1"/>
  <c r="CA324" i="1"/>
  <c r="BZ325" i="1"/>
  <c r="CC325" i="1" s="1"/>
  <c r="CB325" i="1"/>
  <c r="BZ326" i="1"/>
  <c r="CC326" i="1" s="1"/>
  <c r="BZ327" i="1"/>
  <c r="CA327" i="1"/>
  <c r="CB327" i="1"/>
  <c r="CC327" i="1"/>
  <c r="CD327" i="1"/>
  <c r="BZ328" i="1"/>
  <c r="CA328" i="1"/>
  <c r="CD328" i="1"/>
  <c r="BZ329" i="1"/>
  <c r="CA329" i="1"/>
  <c r="CB329" i="1"/>
  <c r="CC329" i="1"/>
  <c r="CD329" i="1"/>
  <c r="BZ330" i="1"/>
  <c r="BZ331" i="1"/>
  <c r="CC331" i="1"/>
  <c r="BZ332" i="1"/>
  <c r="CB332" i="1" s="1"/>
  <c r="CA332" i="1"/>
  <c r="CC332" i="1"/>
  <c r="CD332" i="1"/>
  <c r="BZ333" i="1"/>
  <c r="CA333" i="1"/>
  <c r="CB333" i="1"/>
  <c r="CC333" i="1"/>
  <c r="CD333" i="1"/>
  <c r="BZ334" i="1"/>
  <c r="CC334" i="1" s="1"/>
  <c r="CD334" i="1"/>
  <c r="BZ335" i="1"/>
  <c r="CA335" i="1"/>
  <c r="CB335" i="1"/>
  <c r="CC335" i="1"/>
  <c r="CD335" i="1"/>
  <c r="BZ336" i="1"/>
  <c r="CD336" i="1" s="1"/>
  <c r="BZ337" i="1"/>
  <c r="CC337" i="1"/>
  <c r="BZ338" i="1"/>
  <c r="CA338" i="1"/>
  <c r="CC338" i="1"/>
  <c r="BZ339" i="1"/>
  <c r="CA339" i="1" s="1"/>
  <c r="CB339" i="1"/>
  <c r="CC339" i="1"/>
  <c r="CD339" i="1"/>
  <c r="BZ340" i="1"/>
  <c r="CA340" i="1"/>
  <c r="CC340" i="1"/>
  <c r="BZ341" i="1"/>
  <c r="CB341" i="1"/>
  <c r="BZ342" i="1"/>
  <c r="CC342" i="1" s="1"/>
  <c r="CD342" i="1"/>
  <c r="BZ343" i="1"/>
  <c r="CB343" i="1" s="1"/>
  <c r="CA343" i="1"/>
  <c r="CD343" i="1"/>
  <c r="BZ344" i="1"/>
  <c r="CA344" i="1"/>
  <c r="BZ345" i="1"/>
  <c r="BZ346" i="1"/>
  <c r="CC346" i="1" s="1"/>
  <c r="BZ347" i="1"/>
  <c r="CC347" i="1" s="1"/>
  <c r="CA347" i="1"/>
  <c r="CD347" i="1"/>
  <c r="BZ348" i="1"/>
  <c r="CA348" i="1"/>
  <c r="BZ349" i="1"/>
  <c r="BZ350" i="1"/>
  <c r="CD350" i="1" s="1"/>
  <c r="BZ351" i="1"/>
  <c r="CC351" i="1" s="1"/>
  <c r="CA351" i="1"/>
  <c r="CD351" i="1"/>
  <c r="BZ352" i="1"/>
  <c r="CA352" i="1"/>
  <c r="BZ353" i="1"/>
  <c r="CA353" i="1"/>
  <c r="CB353" i="1"/>
  <c r="CC353" i="1"/>
  <c r="CD353" i="1"/>
  <c r="BZ354" i="1"/>
  <c r="CA354" i="1" s="1"/>
  <c r="BZ355" i="1"/>
  <c r="CB355" i="1" s="1"/>
  <c r="CA355" i="1"/>
  <c r="CD355" i="1"/>
  <c r="BZ356" i="1"/>
  <c r="CB356" i="1" s="1"/>
  <c r="CA356" i="1"/>
  <c r="CC356" i="1"/>
  <c r="CD356" i="1"/>
  <c r="BZ357" i="1"/>
  <c r="CA357" i="1"/>
  <c r="CB357" i="1"/>
  <c r="CG357" i="1" s="1"/>
  <c r="CC357" i="1"/>
  <c r="CD357" i="1"/>
  <c r="BZ358" i="1"/>
  <c r="CC358" i="1"/>
  <c r="BZ359" i="1"/>
  <c r="CA359" i="1" s="1"/>
  <c r="CB359" i="1"/>
  <c r="CD359" i="1"/>
  <c r="BZ360" i="1"/>
  <c r="CA360" i="1"/>
  <c r="CD360" i="1"/>
  <c r="BZ361" i="1"/>
  <c r="CC361" i="1"/>
  <c r="BZ362" i="1"/>
  <c r="BZ363" i="1"/>
  <c r="CC363" i="1" s="1"/>
  <c r="CA363" i="1"/>
  <c r="CD363" i="1"/>
  <c r="BZ364" i="1"/>
  <c r="BZ365" i="1"/>
  <c r="CA365" i="1" s="1"/>
  <c r="CB365" i="1"/>
  <c r="CD365" i="1"/>
  <c r="BZ366" i="1"/>
  <c r="CC366" i="1"/>
  <c r="CD366" i="1"/>
  <c r="BZ367" i="1"/>
  <c r="BZ368" i="1"/>
  <c r="CD368" i="1"/>
  <c r="BZ369" i="1"/>
  <c r="BZ370" i="1"/>
  <c r="BZ371" i="1"/>
  <c r="CC371" i="1" s="1"/>
  <c r="BZ372" i="1"/>
  <c r="CB372" i="1" s="1"/>
  <c r="CA372" i="1"/>
  <c r="CC372" i="1"/>
  <c r="CD372" i="1"/>
  <c r="BZ373" i="1"/>
  <c r="CA373" i="1"/>
  <c r="CB373" i="1"/>
  <c r="CC373" i="1"/>
  <c r="CD373" i="1"/>
  <c r="CG373" i="1"/>
  <c r="BZ374" i="1"/>
  <c r="CD374" i="1" s="1"/>
  <c r="CC374" i="1"/>
  <c r="BZ375" i="1"/>
  <c r="CC375" i="1" s="1"/>
  <c r="CA375" i="1"/>
  <c r="CD375" i="1"/>
  <c r="BZ376" i="1"/>
  <c r="CA376" i="1" s="1"/>
  <c r="BZ377" i="1"/>
  <c r="CC377" i="1" s="1"/>
  <c r="CA377" i="1"/>
  <c r="CB377" i="1"/>
  <c r="CD377" i="1"/>
  <c r="BZ378" i="1"/>
  <c r="CC378" i="1"/>
  <c r="BZ379" i="1"/>
  <c r="CA379" i="1"/>
  <c r="CB379" i="1"/>
  <c r="CC379" i="1"/>
  <c r="CG379" i="1" s="1"/>
  <c r="CD379" i="1"/>
  <c r="BZ380" i="1"/>
  <c r="CC380" i="1"/>
  <c r="BZ381" i="1"/>
  <c r="CA381" i="1" s="1"/>
  <c r="BZ382" i="1"/>
  <c r="CD382" i="1"/>
  <c r="BZ383" i="1"/>
  <c r="CA383" i="1"/>
  <c r="CB383" i="1"/>
  <c r="CC383" i="1"/>
  <c r="CD383" i="1"/>
  <c r="BZ384" i="1"/>
  <c r="CA384" i="1" s="1"/>
  <c r="BZ385" i="1"/>
  <c r="CA385" i="1"/>
  <c r="CD385" i="1"/>
  <c r="BZ386" i="1"/>
  <c r="BZ387" i="1"/>
  <c r="CA387" i="1"/>
  <c r="CB387" i="1"/>
  <c r="CG387" i="1" s="1"/>
  <c r="CC387" i="1"/>
  <c r="CD387" i="1"/>
  <c r="BZ388" i="1"/>
  <c r="CA388" i="1" s="1"/>
  <c r="BZ389" i="1"/>
  <c r="CB389" i="1" s="1"/>
  <c r="CA389" i="1"/>
  <c r="CC389" i="1"/>
  <c r="CD389" i="1"/>
  <c r="BZ390" i="1"/>
  <c r="CC390" i="1" s="1"/>
  <c r="BZ391" i="1"/>
  <c r="CA391" i="1" s="1"/>
  <c r="BZ392" i="1"/>
  <c r="CD392" i="1" s="1"/>
  <c r="CA392" i="1"/>
  <c r="BZ393" i="1"/>
  <c r="BZ394" i="1"/>
  <c r="BZ395" i="1"/>
  <c r="CA395" i="1" s="1"/>
  <c r="CB395" i="1"/>
  <c r="CC395" i="1"/>
  <c r="CD395" i="1"/>
  <c r="BZ396" i="1"/>
  <c r="CA396" i="1"/>
  <c r="CC396" i="1"/>
  <c r="BZ397" i="1"/>
  <c r="CB397" i="1" s="1"/>
  <c r="BZ398" i="1"/>
  <c r="BZ399" i="1"/>
  <c r="CA399" i="1" s="1"/>
  <c r="BZ400" i="1"/>
  <c r="CD400" i="1" s="1"/>
  <c r="BZ401" i="1"/>
  <c r="CB401" i="1" s="1"/>
  <c r="BZ402" i="1"/>
  <c r="CA402" i="1"/>
  <c r="CC402" i="1"/>
  <c r="BZ403" i="1"/>
  <c r="CB403" i="1"/>
  <c r="CC403" i="1"/>
  <c r="BZ404" i="1"/>
  <c r="BZ405" i="1"/>
  <c r="CC405" i="1" s="1"/>
  <c r="CA405" i="1"/>
  <c r="CG405" i="1" s="1"/>
  <c r="CB405" i="1"/>
  <c r="CD405" i="1"/>
  <c r="BZ406" i="1"/>
  <c r="CC406" i="1" s="1"/>
  <c r="BZ407" i="1"/>
  <c r="CC407" i="1"/>
  <c r="CD407" i="1"/>
  <c r="BZ408" i="1"/>
  <c r="CA408" i="1"/>
  <c r="BZ409" i="1"/>
  <c r="CA409" i="1" s="1"/>
  <c r="BZ410" i="1"/>
  <c r="CC410" i="1" s="1"/>
  <c r="BZ411" i="1"/>
  <c r="CB411" i="1" s="1"/>
  <c r="BZ412" i="1"/>
  <c r="CD412" i="1"/>
  <c r="BZ413" i="1"/>
  <c r="BZ414" i="1"/>
  <c r="CD414" i="1" s="1"/>
  <c r="BZ415" i="1"/>
  <c r="BZ416" i="1"/>
  <c r="BZ417" i="1"/>
  <c r="CA417" i="1" s="1"/>
  <c r="CB417" i="1"/>
  <c r="CC417" i="1"/>
  <c r="CD417" i="1"/>
  <c r="BZ418" i="1"/>
  <c r="CA418" i="1"/>
  <c r="BZ419" i="1"/>
  <c r="CA419" i="1"/>
  <c r="CD419" i="1"/>
  <c r="BZ420" i="1"/>
  <c r="CB420" i="1" s="1"/>
  <c r="CA420" i="1"/>
  <c r="CC420" i="1"/>
  <c r="CD420" i="1"/>
  <c r="BZ421" i="1"/>
  <c r="CA421" i="1"/>
  <c r="CB421" i="1"/>
  <c r="CG421" i="1" s="1"/>
  <c r="CC421" i="1"/>
  <c r="CD421" i="1"/>
  <c r="BZ422" i="1"/>
  <c r="CC422" i="1"/>
  <c r="BZ423" i="1"/>
  <c r="CB423" i="1"/>
  <c r="CD423" i="1"/>
  <c r="BZ424" i="1"/>
  <c r="CA424" i="1"/>
  <c r="CD424" i="1"/>
  <c r="BZ425" i="1"/>
  <c r="CB425" i="1" s="1"/>
  <c r="BZ426" i="1"/>
  <c r="BZ427" i="1"/>
  <c r="CA427" i="1" s="1"/>
  <c r="BZ428" i="1"/>
  <c r="CD428" i="1" s="1"/>
  <c r="BZ429" i="1"/>
  <c r="CB429" i="1"/>
  <c r="CD429" i="1"/>
  <c r="BZ430" i="1"/>
  <c r="BZ431" i="1"/>
  <c r="CA431" i="1" s="1"/>
  <c r="CB431" i="1"/>
  <c r="CC431" i="1"/>
  <c r="CD431" i="1"/>
  <c r="BZ432" i="1"/>
  <c r="CA432" i="1"/>
  <c r="CD432" i="1"/>
  <c r="BZ433" i="1"/>
  <c r="CA433" i="1"/>
  <c r="CB433" i="1"/>
  <c r="CC433" i="1"/>
  <c r="CD433" i="1"/>
  <c r="BZ434" i="1"/>
  <c r="CA434" i="1"/>
  <c r="CC434" i="1"/>
  <c r="BZ435" i="1"/>
  <c r="CA435" i="1"/>
  <c r="CB435" i="1"/>
  <c r="CG435" i="1" s="1"/>
  <c r="CC435" i="1"/>
  <c r="CD435" i="1"/>
  <c r="BZ436" i="1"/>
  <c r="CA436" i="1"/>
  <c r="CD436" i="1"/>
  <c r="BZ437" i="1"/>
  <c r="CB437" i="1" s="1"/>
  <c r="CA437" i="1"/>
  <c r="CC437" i="1"/>
  <c r="CD437" i="1"/>
  <c r="BZ438" i="1"/>
  <c r="CC438" i="1"/>
  <c r="CD438" i="1"/>
  <c r="BZ439" i="1"/>
  <c r="CA439" i="1" s="1"/>
  <c r="CC439" i="1"/>
  <c r="CD439" i="1"/>
  <c r="BZ440" i="1"/>
  <c r="BZ441" i="1"/>
  <c r="CC441" i="1" s="1"/>
  <c r="CA441" i="1"/>
  <c r="CB441" i="1"/>
  <c r="CD441" i="1"/>
  <c r="BZ442" i="1"/>
  <c r="CC442" i="1" s="1"/>
  <c r="BZ443" i="1"/>
  <c r="CC443" i="1" s="1"/>
  <c r="CG443" i="1" s="1"/>
  <c r="CA443" i="1"/>
  <c r="CB443" i="1"/>
  <c r="CD443" i="1"/>
  <c r="BZ444" i="1"/>
  <c r="CB444" i="1" s="1"/>
  <c r="BZ445" i="1"/>
  <c r="CB445" i="1" s="1"/>
  <c r="CD445" i="1"/>
  <c r="BZ446" i="1"/>
  <c r="CC446" i="1"/>
  <c r="CD446" i="1"/>
  <c r="BZ447" i="1"/>
  <c r="CA447" i="1" s="1"/>
  <c r="CC447" i="1"/>
  <c r="CD447" i="1"/>
  <c r="BZ448" i="1"/>
  <c r="CA448" i="1"/>
  <c r="BZ449" i="1"/>
  <c r="CB449" i="1" s="1"/>
  <c r="CD449" i="1"/>
  <c r="BZ450" i="1"/>
  <c r="BZ451" i="1"/>
  <c r="CA451" i="1"/>
  <c r="CB451" i="1"/>
  <c r="CC451" i="1"/>
  <c r="CD451" i="1"/>
  <c r="BZ452" i="1"/>
  <c r="CB452" i="1" s="1"/>
  <c r="CA452" i="1"/>
  <c r="CC452" i="1"/>
  <c r="BZ453" i="1"/>
  <c r="CC453" i="1" s="1"/>
  <c r="CA453" i="1"/>
  <c r="CB453" i="1"/>
  <c r="CD453" i="1"/>
  <c r="BZ454" i="1"/>
  <c r="BZ455" i="1"/>
  <c r="CA455" i="1" s="1"/>
  <c r="CC455" i="1"/>
  <c r="CD455" i="1"/>
  <c r="BZ456" i="1"/>
  <c r="CA456" i="1"/>
  <c r="CD456" i="1"/>
  <c r="BZ457" i="1"/>
  <c r="CA457" i="1" s="1"/>
  <c r="CC457" i="1"/>
  <c r="CD457" i="1"/>
  <c r="BZ458" i="1"/>
  <c r="CA458" i="1"/>
  <c r="BZ459" i="1"/>
  <c r="CB459" i="1" s="1"/>
  <c r="CD459" i="1"/>
  <c r="BZ460" i="1"/>
  <c r="CB460" i="1" s="1"/>
  <c r="CA460" i="1"/>
  <c r="CC460" i="1"/>
  <c r="CH460" i="1" s="1"/>
  <c r="CD460" i="1"/>
  <c r="BZ461" i="1"/>
  <c r="CA461" i="1"/>
  <c r="CB461" i="1"/>
  <c r="CG461" i="1" s="1"/>
  <c r="CC461" i="1"/>
  <c r="CD461" i="1"/>
  <c r="BZ462" i="1"/>
  <c r="CC462" i="1"/>
  <c r="BZ463" i="1"/>
  <c r="CA463" i="1" s="1"/>
  <c r="CC463" i="1"/>
  <c r="CD463" i="1"/>
  <c r="BZ464" i="1"/>
  <c r="CA464" i="1"/>
  <c r="CD464" i="1"/>
  <c r="BZ465" i="1"/>
  <c r="CA465" i="1"/>
  <c r="CB465" i="1"/>
  <c r="CG465" i="1" s="1"/>
  <c r="CC465" i="1"/>
  <c r="CD465" i="1"/>
  <c r="BZ466" i="1"/>
  <c r="CA466" i="1"/>
  <c r="CC466" i="1"/>
  <c r="BZ467" i="1"/>
  <c r="CA467" i="1"/>
  <c r="CB467" i="1"/>
  <c r="CG467" i="1" s="1"/>
  <c r="CC467" i="1"/>
  <c r="CD467" i="1"/>
  <c r="BZ468" i="1"/>
  <c r="CB468" i="1" s="1"/>
  <c r="BZ469" i="1"/>
  <c r="CB469" i="1" s="1"/>
  <c r="CD469" i="1"/>
  <c r="BZ470" i="1"/>
  <c r="CC470" i="1" s="1"/>
  <c r="BZ471" i="1"/>
  <c r="CB471" i="1" s="1"/>
  <c r="CD471" i="1"/>
  <c r="BZ472" i="1"/>
  <c r="BZ473" i="1"/>
  <c r="CA473" i="1"/>
  <c r="CB473" i="1"/>
  <c r="CC473" i="1"/>
  <c r="CD473" i="1"/>
  <c r="BZ474" i="1"/>
  <c r="CA474" i="1"/>
  <c r="CC474" i="1"/>
  <c r="BZ475" i="1"/>
  <c r="CA475" i="1"/>
  <c r="CB475" i="1"/>
  <c r="CC475" i="1"/>
  <c r="CD475" i="1"/>
  <c r="BZ476" i="1"/>
  <c r="CB476" i="1" s="1"/>
  <c r="CA476" i="1"/>
  <c r="CC476" i="1"/>
  <c r="BZ477" i="1"/>
  <c r="CC477" i="1" s="1"/>
  <c r="CG477" i="1" s="1"/>
  <c r="CA477" i="1"/>
  <c r="CB477" i="1"/>
  <c r="CD477" i="1"/>
  <c r="BZ478" i="1"/>
  <c r="CC478" i="1" s="1"/>
  <c r="BZ479" i="1"/>
  <c r="CB479" i="1" s="1"/>
  <c r="CD479" i="1"/>
  <c r="BZ480" i="1"/>
  <c r="CA480" i="1" s="1"/>
  <c r="BZ481" i="1"/>
  <c r="CC481" i="1" s="1"/>
  <c r="CA481" i="1"/>
  <c r="CB481" i="1"/>
  <c r="CD481" i="1"/>
  <c r="BZ482" i="1"/>
  <c r="BZ483" i="1"/>
  <c r="CA483" i="1" s="1"/>
  <c r="CC483" i="1"/>
  <c r="CD483" i="1"/>
  <c r="BZ484" i="1"/>
  <c r="CB484" i="1" s="1"/>
  <c r="CA484" i="1"/>
  <c r="CC484" i="1"/>
  <c r="CD484" i="1"/>
  <c r="BZ485" i="1"/>
  <c r="CA485" i="1"/>
  <c r="CB485" i="1"/>
  <c r="CG485" i="1" s="1"/>
  <c r="CC485" i="1"/>
  <c r="CD485" i="1"/>
  <c r="BZ486" i="1"/>
  <c r="BZ487" i="1"/>
  <c r="CD487" i="1"/>
  <c r="BZ488" i="1"/>
  <c r="CA488" i="1" s="1"/>
  <c r="BZ489" i="1"/>
  <c r="BZ490" i="1"/>
  <c r="CA490" i="1" s="1"/>
  <c r="BZ491" i="1"/>
  <c r="CC491" i="1" s="1"/>
  <c r="CA491" i="1"/>
  <c r="CI491" i="1" s="1"/>
  <c r="CB491" i="1"/>
  <c r="CD491" i="1"/>
  <c r="BZ492" i="1"/>
  <c r="CB492" i="1" s="1"/>
  <c r="CD492" i="1"/>
  <c r="BZ493" i="1"/>
  <c r="CA493" i="1" s="1"/>
  <c r="CC493" i="1"/>
  <c r="CD493" i="1"/>
  <c r="BZ494" i="1"/>
  <c r="CC494" i="1"/>
  <c r="BZ495" i="1"/>
  <c r="CD495" i="1"/>
  <c r="BZ496" i="1"/>
  <c r="CA496" i="1"/>
  <c r="CD496" i="1"/>
  <c r="BZ497" i="1"/>
  <c r="CA497" i="1" s="1"/>
  <c r="CC497" i="1"/>
  <c r="CD497" i="1"/>
  <c r="BZ498" i="1"/>
  <c r="CA498" i="1"/>
  <c r="CC498" i="1"/>
  <c r="BZ499" i="1"/>
  <c r="CA499" i="1" s="1"/>
  <c r="CC499" i="1"/>
  <c r="CD499" i="1"/>
  <c r="BZ500" i="1"/>
  <c r="CB500" i="1" s="1"/>
  <c r="CA500" i="1"/>
  <c r="CC500" i="1"/>
  <c r="BZ501" i="1"/>
  <c r="CC501" i="1" s="1"/>
  <c r="CA501" i="1"/>
  <c r="CB501" i="1"/>
  <c r="CD501" i="1"/>
  <c r="BZ502" i="1"/>
  <c r="BZ503" i="1"/>
  <c r="CC503" i="1" s="1"/>
  <c r="CA503" i="1"/>
  <c r="CB503" i="1"/>
  <c r="CD503" i="1"/>
  <c r="BZ504" i="1"/>
  <c r="BZ505" i="1"/>
  <c r="CA505" i="1" s="1"/>
  <c r="CC505" i="1"/>
  <c r="CD505" i="1"/>
  <c r="BZ506" i="1"/>
  <c r="CA506" i="1"/>
  <c r="CC506" i="1"/>
  <c r="BZ507" i="1"/>
  <c r="CA507" i="1" s="1"/>
  <c r="CC507" i="1"/>
  <c r="CD507" i="1"/>
  <c r="BZ508" i="1"/>
  <c r="CB508" i="1" s="1"/>
  <c r="CA508" i="1"/>
  <c r="CC508" i="1"/>
  <c r="CD508" i="1"/>
  <c r="BZ509" i="1"/>
  <c r="CA509" i="1"/>
  <c r="CB509" i="1"/>
  <c r="CG509" i="1" s="1"/>
  <c r="CC509" i="1"/>
  <c r="CD509" i="1"/>
  <c r="BZ510" i="1"/>
  <c r="BZ511" i="1"/>
  <c r="CC511" i="1" s="1"/>
  <c r="CA511" i="1"/>
  <c r="CB511" i="1"/>
  <c r="CD511" i="1"/>
  <c r="BZ512" i="1"/>
  <c r="CA512" i="1" s="1"/>
  <c r="BZ513" i="1"/>
  <c r="CA513" i="1"/>
  <c r="CB513" i="1"/>
  <c r="CC513" i="1"/>
  <c r="CD513" i="1"/>
  <c r="BZ514" i="1"/>
  <c r="BZ515" i="1"/>
  <c r="BZ516" i="1"/>
  <c r="CB516" i="1" s="1"/>
  <c r="CD516" i="1"/>
  <c r="BZ517" i="1"/>
  <c r="CA517" i="1" s="1"/>
  <c r="CC517" i="1"/>
  <c r="CD517" i="1"/>
  <c r="BZ518" i="1"/>
  <c r="BZ519" i="1"/>
  <c r="BZ520" i="1"/>
  <c r="CA520" i="1" s="1"/>
  <c r="BZ521" i="1"/>
  <c r="CD521" i="1"/>
  <c r="BZ522" i="1"/>
  <c r="BZ523" i="1"/>
  <c r="CA523" i="1"/>
  <c r="CB523" i="1"/>
  <c r="CG523" i="1" s="1"/>
  <c r="CC523" i="1"/>
  <c r="CD523" i="1"/>
  <c r="BZ524" i="1"/>
  <c r="BZ525" i="1"/>
  <c r="BZ526" i="1"/>
  <c r="CC526" i="1" s="1"/>
  <c r="BZ527" i="1"/>
  <c r="CC527" i="1" s="1"/>
  <c r="CA527" i="1"/>
  <c r="CG527" i="1" s="1"/>
  <c r="CB527" i="1"/>
  <c r="CD527" i="1"/>
  <c r="BZ528" i="1"/>
  <c r="CA528" i="1" s="1"/>
  <c r="BZ529" i="1"/>
  <c r="CD529" i="1"/>
  <c r="BZ530" i="1"/>
  <c r="CA530" i="1" s="1"/>
  <c r="BZ531" i="1"/>
  <c r="BZ532" i="1"/>
  <c r="CB532" i="1" s="1"/>
  <c r="CA532" i="1"/>
  <c r="CC532" i="1"/>
  <c r="CD532" i="1"/>
  <c r="BZ533" i="1"/>
  <c r="CA533" i="1"/>
  <c r="CB533" i="1"/>
  <c r="CG533" i="1" s="1"/>
  <c r="CC533" i="1"/>
  <c r="CD533" i="1"/>
  <c r="BZ534" i="1"/>
  <c r="CC534" i="1"/>
  <c r="CD534" i="1"/>
  <c r="BZ535" i="1"/>
  <c r="CA535" i="1"/>
  <c r="CB535" i="1"/>
  <c r="CG535" i="1" s="1"/>
  <c r="CC535" i="1"/>
  <c r="CD535" i="1"/>
  <c r="BZ536" i="1"/>
  <c r="BZ537" i="1"/>
  <c r="BZ538" i="1"/>
  <c r="CA538" i="1"/>
  <c r="CC538" i="1"/>
  <c r="BZ539" i="1"/>
  <c r="CC539" i="1"/>
  <c r="CD539" i="1"/>
  <c r="BZ540" i="1"/>
  <c r="CB540" i="1" s="1"/>
  <c r="CA540" i="1"/>
  <c r="CC540" i="1"/>
  <c r="CD540" i="1"/>
  <c r="BZ541" i="1"/>
  <c r="CA541" i="1"/>
  <c r="CB541" i="1"/>
  <c r="CC541" i="1"/>
  <c r="CD541" i="1"/>
  <c r="BZ542" i="1"/>
  <c r="CD542" i="1" s="1"/>
  <c r="CC542" i="1"/>
  <c r="BZ543" i="1"/>
  <c r="CC543" i="1" s="1"/>
  <c r="CA543" i="1"/>
  <c r="CB543" i="1"/>
  <c r="CD543" i="1"/>
  <c r="BZ544" i="1"/>
  <c r="BZ545" i="1"/>
  <c r="CC545" i="1"/>
  <c r="CD545" i="1"/>
  <c r="BZ546" i="1"/>
  <c r="BZ547" i="1"/>
  <c r="CC547" i="1" s="1"/>
  <c r="CA547" i="1"/>
  <c r="CB547" i="1"/>
  <c r="CD547" i="1"/>
  <c r="BZ548" i="1"/>
  <c r="CA548" i="1"/>
  <c r="BZ549" i="1"/>
  <c r="CA549" i="1"/>
  <c r="BZ550" i="1"/>
  <c r="BZ551" i="1"/>
  <c r="CA551" i="1"/>
  <c r="CB551" i="1"/>
  <c r="CC551" i="1"/>
  <c r="CD551" i="1"/>
  <c r="BZ552" i="1"/>
  <c r="CA552" i="1"/>
  <c r="CD552" i="1"/>
  <c r="BZ553" i="1"/>
  <c r="CA553" i="1"/>
  <c r="CB553" i="1"/>
  <c r="CC553" i="1"/>
  <c r="CD553" i="1"/>
  <c r="BZ554" i="1"/>
  <c r="CA554" i="1"/>
  <c r="BZ555" i="1"/>
  <c r="CC555" i="1"/>
  <c r="CD555" i="1"/>
  <c r="BZ556" i="1"/>
  <c r="CB556" i="1" s="1"/>
  <c r="CA556" i="1"/>
  <c r="CC556" i="1"/>
  <c r="BZ557" i="1"/>
  <c r="CC557" i="1" s="1"/>
  <c r="CA557" i="1"/>
  <c r="CB557" i="1"/>
  <c r="CD557" i="1"/>
  <c r="BZ558" i="1"/>
  <c r="BZ559" i="1"/>
  <c r="CC559" i="1"/>
  <c r="CD559" i="1"/>
  <c r="BZ560" i="1"/>
  <c r="CA560" i="1"/>
  <c r="CD560" i="1"/>
  <c r="BZ561" i="1"/>
  <c r="CA561" i="1"/>
  <c r="CB561" i="1"/>
  <c r="CC561" i="1"/>
  <c r="CD561" i="1"/>
  <c r="BZ562" i="1"/>
  <c r="CA562" i="1"/>
  <c r="CC562" i="1"/>
  <c r="BZ563" i="1"/>
  <c r="CA563" i="1"/>
  <c r="CB563" i="1"/>
  <c r="CC563" i="1"/>
  <c r="CD563" i="1"/>
  <c r="BZ564" i="1"/>
  <c r="BZ565" i="1"/>
  <c r="CA565" i="1" s="1"/>
  <c r="CD565" i="1"/>
  <c r="BZ566" i="1"/>
  <c r="BZ567" i="1"/>
  <c r="CA567" i="1" s="1"/>
  <c r="CD567" i="1"/>
  <c r="BZ568" i="1"/>
  <c r="BZ569" i="1"/>
  <c r="CA569" i="1"/>
  <c r="CB569" i="1"/>
  <c r="CC569" i="1"/>
  <c r="CD569" i="1"/>
  <c r="BZ570" i="1"/>
  <c r="CA570" i="1"/>
  <c r="CC570" i="1"/>
  <c r="BZ571" i="1"/>
  <c r="CA571" i="1"/>
  <c r="CB571" i="1"/>
  <c r="CC571" i="1"/>
  <c r="CD571" i="1"/>
  <c r="BZ572" i="1"/>
  <c r="CB572" i="1" s="1"/>
  <c r="CA572" i="1"/>
  <c r="CC572" i="1"/>
  <c r="BZ573" i="1"/>
  <c r="CC573" i="1" s="1"/>
  <c r="CA573" i="1"/>
  <c r="CB573" i="1"/>
  <c r="CG573" i="1" s="1"/>
  <c r="CD573" i="1"/>
  <c r="BZ574" i="1"/>
  <c r="BZ575" i="1"/>
  <c r="BZ576" i="1"/>
  <c r="CA576" i="1" s="1"/>
  <c r="BZ577" i="1"/>
  <c r="CC577" i="1" s="1"/>
  <c r="CA577" i="1"/>
  <c r="CB577" i="1"/>
  <c r="CD577" i="1"/>
  <c r="BZ578" i="1"/>
  <c r="BZ579" i="1"/>
  <c r="CC579" i="1" s="1"/>
  <c r="BZ580" i="1"/>
  <c r="CB580" i="1" s="1"/>
  <c r="CA580" i="1"/>
  <c r="CC580" i="1"/>
  <c r="CD580" i="1"/>
  <c r="BZ581" i="1"/>
  <c r="CA581" i="1"/>
  <c r="CB581" i="1"/>
  <c r="CG581" i="1" s="1"/>
  <c r="CC581" i="1"/>
  <c r="CD581" i="1"/>
  <c r="BZ582" i="1"/>
  <c r="BZ583" i="1"/>
  <c r="CA583" i="1" s="1"/>
  <c r="CD583" i="1"/>
  <c r="BZ584" i="1"/>
  <c r="BZ585" i="1"/>
  <c r="CA585" i="1" s="1"/>
  <c r="CD585" i="1"/>
  <c r="BZ586" i="1"/>
  <c r="CA586" i="1" s="1"/>
  <c r="BZ587" i="1"/>
  <c r="CC587" i="1" s="1"/>
  <c r="CA587" i="1"/>
  <c r="CB587" i="1"/>
  <c r="CG587" i="1" s="1"/>
  <c r="CD587" i="1"/>
  <c r="BZ588" i="1"/>
  <c r="CD588" i="1"/>
  <c r="BZ589" i="1"/>
  <c r="CD589" i="1" s="1"/>
  <c r="CC589" i="1"/>
  <c r="BZ590" i="1"/>
  <c r="CC590" i="1"/>
  <c r="BZ591" i="1"/>
  <c r="CA591" i="1" s="1"/>
  <c r="CD591" i="1"/>
  <c r="BZ592" i="1"/>
  <c r="CA592" i="1"/>
  <c r="CD592" i="1"/>
  <c r="BZ593" i="1"/>
  <c r="CD593" i="1" s="1"/>
  <c r="CC593" i="1"/>
  <c r="BZ594" i="1"/>
  <c r="CA594" i="1"/>
  <c r="CC594" i="1"/>
  <c r="BZ595" i="1"/>
  <c r="CC595" i="1"/>
  <c r="CD595" i="1"/>
  <c r="BZ596" i="1"/>
  <c r="CB596" i="1" s="1"/>
  <c r="CA596" i="1"/>
  <c r="CC596" i="1"/>
  <c r="BZ597" i="1"/>
  <c r="CC597" i="1" s="1"/>
  <c r="CA597" i="1"/>
  <c r="CB597" i="1"/>
  <c r="CD597" i="1"/>
  <c r="BZ598" i="1"/>
  <c r="CD598" i="1" s="1"/>
  <c r="CC598" i="1"/>
  <c r="BZ599" i="1"/>
  <c r="CC599" i="1" s="1"/>
  <c r="CA599" i="1"/>
  <c r="CB599" i="1"/>
  <c r="CD599" i="1"/>
  <c r="BZ600" i="1"/>
  <c r="BZ601" i="1"/>
  <c r="CA601" i="1" s="1"/>
  <c r="BZ602" i="1"/>
  <c r="CA602" i="1"/>
  <c r="CC602" i="1"/>
  <c r="BZ603" i="1"/>
  <c r="CA603" i="1" s="1"/>
  <c r="CB603" i="1"/>
  <c r="CC603" i="1"/>
  <c r="CD603" i="1"/>
  <c r="BZ604" i="1"/>
  <c r="CB604" i="1" s="1"/>
  <c r="CA604" i="1"/>
  <c r="CC604" i="1"/>
  <c r="CD604" i="1"/>
  <c r="BZ605" i="1"/>
  <c r="CA605" i="1"/>
  <c r="CB605" i="1"/>
  <c r="CC605" i="1"/>
  <c r="CD605" i="1"/>
  <c r="CG605" i="1"/>
  <c r="BZ606" i="1"/>
  <c r="CD606" i="1" s="1"/>
  <c r="CC606" i="1"/>
  <c r="BZ607" i="1"/>
  <c r="CC607" i="1" s="1"/>
  <c r="CA607" i="1"/>
  <c r="CB607" i="1"/>
  <c r="CD607" i="1"/>
  <c r="BZ608" i="1"/>
  <c r="CA608" i="1"/>
  <c r="BZ609" i="1"/>
  <c r="CA609" i="1"/>
  <c r="CB609" i="1"/>
  <c r="CC609" i="1"/>
  <c r="CD609" i="1"/>
  <c r="BZ610" i="1"/>
  <c r="BZ611" i="1"/>
  <c r="CB611" i="1" s="1"/>
  <c r="CA611" i="1"/>
  <c r="CC611" i="1"/>
  <c r="CD611" i="1"/>
  <c r="BZ612" i="1"/>
  <c r="CC612" i="1"/>
  <c r="CD612" i="1"/>
  <c r="BZ613" i="1"/>
  <c r="CA613" i="1" s="1"/>
  <c r="CC613" i="1"/>
  <c r="BZ614" i="1"/>
  <c r="BZ615" i="1"/>
  <c r="CC615" i="1" s="1"/>
  <c r="CA615" i="1"/>
  <c r="CB615" i="1"/>
  <c r="CD615" i="1"/>
  <c r="BZ616" i="1"/>
  <c r="CD616" i="1" s="1"/>
  <c r="CA616" i="1"/>
  <c r="BZ617" i="1"/>
  <c r="CC617" i="1" s="1"/>
  <c r="CA617" i="1"/>
  <c r="CD617" i="1"/>
  <c r="BZ618" i="1"/>
  <c r="CA618" i="1"/>
  <c r="BZ619" i="1"/>
  <c r="CA619" i="1"/>
  <c r="CI619" i="1" s="1"/>
  <c r="CB619" i="1"/>
  <c r="CC619" i="1"/>
  <c r="CD619" i="1"/>
  <c r="CG619" i="1"/>
  <c r="BZ620" i="1"/>
  <c r="CD620" i="1" s="1"/>
  <c r="CA620" i="1"/>
  <c r="BZ621" i="1"/>
  <c r="CB621" i="1" s="1"/>
  <c r="BZ622" i="1"/>
  <c r="CC622" i="1" s="1"/>
  <c r="BZ623" i="1"/>
  <c r="CC623" i="1" s="1"/>
  <c r="CA623" i="1"/>
  <c r="CD623" i="1"/>
  <c r="BZ624" i="1"/>
  <c r="CA624" i="1" s="1"/>
  <c r="BZ625" i="1"/>
  <c r="CB625" i="1" s="1"/>
  <c r="BZ626" i="1"/>
  <c r="CA626" i="1" s="1"/>
  <c r="BZ627" i="1"/>
  <c r="CB627" i="1" s="1"/>
  <c r="CC627" i="1"/>
  <c r="BZ628" i="1"/>
  <c r="CB628" i="1" s="1"/>
  <c r="CA628" i="1"/>
  <c r="CC628" i="1"/>
  <c r="CD628" i="1"/>
  <c r="BZ629" i="1"/>
  <c r="CA629" i="1"/>
  <c r="CB629" i="1"/>
  <c r="CC629" i="1"/>
  <c r="CD629" i="1"/>
  <c r="BZ630" i="1"/>
  <c r="CC630" i="1" s="1"/>
  <c r="BZ631" i="1"/>
  <c r="CA631" i="1"/>
  <c r="CB631" i="1"/>
  <c r="CC631" i="1"/>
  <c r="CD631" i="1"/>
  <c r="BZ632" i="1"/>
  <c r="BZ633" i="1"/>
  <c r="CB633" i="1" s="1"/>
  <c r="CA633" i="1"/>
  <c r="CD633" i="1"/>
  <c r="BZ634" i="1"/>
  <c r="CA634" i="1" s="1"/>
  <c r="CC634" i="1"/>
  <c r="BZ635" i="1"/>
  <c r="CB635" i="1" s="1"/>
  <c r="CA635" i="1"/>
  <c r="CC635" i="1"/>
  <c r="CD635" i="1"/>
  <c r="BZ636" i="1"/>
  <c r="CC636" i="1"/>
  <c r="CD636" i="1"/>
  <c r="BZ637" i="1"/>
  <c r="CA637" i="1" s="1"/>
  <c r="CC637" i="1"/>
  <c r="BZ638" i="1"/>
  <c r="CC638" i="1" s="1"/>
  <c r="CD638" i="1"/>
  <c r="BZ639" i="1"/>
  <c r="CA639" i="1"/>
  <c r="CB639" i="1"/>
  <c r="CC639" i="1"/>
  <c r="CD639" i="1"/>
  <c r="BZ640" i="1"/>
  <c r="CA640" i="1" s="1"/>
  <c r="BZ641" i="1"/>
  <c r="CA641" i="1" s="1"/>
  <c r="BZ642" i="1"/>
  <c r="CC642" i="1"/>
  <c r="BZ643" i="1"/>
  <c r="CB643" i="1" s="1"/>
  <c r="CC643" i="1"/>
  <c r="BZ644" i="1"/>
  <c r="CC644" i="1" s="1"/>
  <c r="CD644" i="1"/>
  <c r="BZ645" i="1"/>
  <c r="CA645" i="1" s="1"/>
  <c r="CB645" i="1"/>
  <c r="CD645" i="1"/>
  <c r="BZ646" i="1"/>
  <c r="BZ647" i="1"/>
  <c r="CC647" i="1" s="1"/>
  <c r="CB647" i="1"/>
  <c r="BZ648" i="1"/>
  <c r="BZ649" i="1"/>
  <c r="CA649" i="1" s="1"/>
  <c r="CB649" i="1"/>
  <c r="CG649" i="1" s="1"/>
  <c r="CC649" i="1"/>
  <c r="CD649" i="1"/>
  <c r="BZ650" i="1"/>
  <c r="BZ651" i="1"/>
  <c r="CC651" i="1" s="1"/>
  <c r="BZ652" i="1"/>
  <c r="CD652" i="1" s="1"/>
  <c r="CC652" i="1"/>
  <c r="BZ653" i="1"/>
  <c r="CA653" i="1" s="1"/>
  <c r="BZ654" i="1"/>
  <c r="CC654" i="1" s="1"/>
  <c r="BZ655" i="1"/>
  <c r="CC655" i="1" s="1"/>
  <c r="CA655" i="1"/>
  <c r="CD655" i="1"/>
  <c r="BZ656" i="1"/>
  <c r="CA656" i="1" s="1"/>
  <c r="BZ657" i="1"/>
  <c r="CB657" i="1" s="1"/>
  <c r="BZ658" i="1"/>
  <c r="CA658" i="1" s="1"/>
  <c r="BZ659" i="1"/>
  <c r="CB659" i="1" s="1"/>
  <c r="CC659" i="1"/>
  <c r="BZ660" i="1"/>
  <c r="CB660" i="1" s="1"/>
  <c r="CA660" i="1"/>
  <c r="CC660" i="1"/>
  <c r="CD660" i="1"/>
  <c r="BZ661" i="1"/>
  <c r="CA661" i="1"/>
  <c r="CB661" i="1"/>
  <c r="CC661" i="1"/>
  <c r="CD661" i="1"/>
  <c r="BZ662" i="1"/>
  <c r="CC662" i="1" s="1"/>
  <c r="BZ663" i="1"/>
  <c r="CA663" i="1" s="1"/>
  <c r="CC663" i="1"/>
  <c r="BZ664" i="1"/>
  <c r="BZ665" i="1"/>
  <c r="CC665" i="1" s="1"/>
  <c r="CA665" i="1"/>
  <c r="CB665" i="1"/>
  <c r="CD665" i="1"/>
  <c r="BZ666" i="1"/>
  <c r="CC666" i="1" s="1"/>
  <c r="CA666" i="1"/>
  <c r="BZ667" i="1"/>
  <c r="CC667" i="1" s="1"/>
  <c r="CA667" i="1"/>
  <c r="CD667" i="1"/>
  <c r="BZ668" i="1"/>
  <c r="CB668" i="1" s="1"/>
  <c r="CA668" i="1"/>
  <c r="CD668" i="1"/>
  <c r="BZ669" i="1"/>
  <c r="CB669" i="1" s="1"/>
  <c r="CA669" i="1"/>
  <c r="CC669" i="1"/>
  <c r="CD669" i="1"/>
  <c r="BZ670" i="1"/>
  <c r="CC670" i="1"/>
  <c r="CD670" i="1"/>
  <c r="BZ671" i="1"/>
  <c r="CC671" i="1" s="1"/>
  <c r="CB671" i="1"/>
  <c r="CD671" i="1"/>
  <c r="BZ672" i="1"/>
  <c r="CA672" i="1"/>
  <c r="BZ673" i="1"/>
  <c r="CB673" i="1" s="1"/>
  <c r="CJ673" i="1" s="1"/>
  <c r="CA673" i="1"/>
  <c r="CC673" i="1"/>
  <c r="CD673" i="1"/>
  <c r="BZ674" i="1"/>
  <c r="CC674" i="1" s="1"/>
  <c r="BZ675" i="1"/>
  <c r="CA675" i="1" s="1"/>
  <c r="CD675" i="1"/>
  <c r="BZ676" i="1"/>
  <c r="CB676" i="1" s="1"/>
  <c r="CA676" i="1"/>
  <c r="CD676" i="1"/>
  <c r="BZ677" i="1"/>
  <c r="CB677" i="1" s="1"/>
  <c r="CA677" i="1"/>
  <c r="CC677" i="1"/>
  <c r="CD677" i="1"/>
  <c r="BZ678" i="1"/>
  <c r="BZ679" i="1"/>
  <c r="CA679" i="1"/>
  <c r="CB679" i="1"/>
  <c r="CC679" i="1"/>
  <c r="CD679" i="1"/>
  <c r="BZ680" i="1"/>
  <c r="BZ681" i="1"/>
  <c r="CB681" i="1" s="1"/>
  <c r="CG681" i="1" s="1"/>
  <c r="CA681" i="1"/>
  <c r="CC681" i="1"/>
  <c r="CD681" i="1"/>
  <c r="BZ682" i="1"/>
  <c r="BZ683" i="1"/>
  <c r="CA683" i="1"/>
  <c r="CI683" i="1" s="1"/>
  <c r="CB683" i="1"/>
  <c r="CC683" i="1"/>
  <c r="CD683" i="1"/>
  <c r="CG683" i="1"/>
  <c r="BZ684" i="1"/>
  <c r="CB684" i="1" s="1"/>
  <c r="CA684" i="1"/>
  <c r="CD684" i="1"/>
  <c r="BZ685" i="1"/>
  <c r="CB685" i="1" s="1"/>
  <c r="CA685" i="1"/>
  <c r="CC685" i="1"/>
  <c r="CD685" i="1"/>
  <c r="BZ686" i="1"/>
  <c r="CC686" i="1" s="1"/>
  <c r="BZ687" i="1"/>
  <c r="CA687" i="1" s="1"/>
  <c r="CD687" i="1"/>
  <c r="BZ688" i="1"/>
  <c r="CA688" i="1" s="1"/>
  <c r="CD688" i="1"/>
  <c r="BZ689" i="1"/>
  <c r="CB689" i="1" s="1"/>
  <c r="CJ689" i="1" s="1"/>
  <c r="CA689" i="1"/>
  <c r="CC689" i="1"/>
  <c r="CD689" i="1"/>
  <c r="BZ690" i="1"/>
  <c r="CA690" i="1" s="1"/>
  <c r="BZ691" i="1"/>
  <c r="CA691" i="1" s="1"/>
  <c r="CD691" i="1"/>
  <c r="BZ692" i="1"/>
  <c r="CB692" i="1" s="1"/>
  <c r="CC692" i="1"/>
  <c r="BZ693" i="1"/>
  <c r="CC693" i="1" s="1"/>
  <c r="CB693" i="1"/>
  <c r="CD693" i="1"/>
  <c r="BZ694" i="1"/>
  <c r="CC694" i="1"/>
  <c r="BZ695" i="1"/>
  <c r="CB695" i="1" s="1"/>
  <c r="CA695" i="1"/>
  <c r="CC695" i="1"/>
  <c r="CD695" i="1"/>
  <c r="BZ696" i="1"/>
  <c r="BZ697" i="1"/>
  <c r="CA697" i="1" s="1"/>
  <c r="CD697" i="1"/>
  <c r="BZ698" i="1"/>
  <c r="CC698" i="1" s="1"/>
  <c r="CA698" i="1"/>
  <c r="BZ699" i="1"/>
  <c r="CA699" i="1" s="1"/>
  <c r="CD699" i="1"/>
  <c r="BZ700" i="1"/>
  <c r="CB700" i="1" s="1"/>
  <c r="CA700" i="1"/>
  <c r="CD700" i="1"/>
  <c r="BZ701" i="1"/>
  <c r="CB701" i="1" s="1"/>
  <c r="CA701" i="1"/>
  <c r="CC701" i="1"/>
  <c r="CD701" i="1"/>
  <c r="BZ702" i="1"/>
  <c r="CC702" i="1"/>
  <c r="CD702" i="1"/>
  <c r="BZ703" i="1"/>
  <c r="CC703" i="1" s="1"/>
  <c r="CB703" i="1"/>
  <c r="CD703" i="1"/>
  <c r="BZ704" i="1"/>
  <c r="CA704" i="1"/>
  <c r="BZ705" i="1"/>
  <c r="CB705" i="1" s="1"/>
  <c r="CA705" i="1"/>
  <c r="CC705" i="1"/>
  <c r="CD705" i="1"/>
  <c r="BZ706" i="1"/>
  <c r="CC706" i="1" s="1"/>
  <c r="BZ707" i="1"/>
  <c r="CA707" i="1" s="1"/>
  <c r="CD707" i="1"/>
  <c r="I3" i="2"/>
  <c r="CH2" i="1"/>
  <c r="CH22" i="1"/>
  <c r="CH30" i="1"/>
  <c r="CH32" i="1"/>
  <c r="CH38" i="1"/>
  <c r="CH40" i="1"/>
  <c r="CH44" i="1"/>
  <c r="CH46" i="1"/>
  <c r="CH50" i="1"/>
  <c r="CH60" i="1"/>
  <c r="CH64" i="1"/>
  <c r="CH70" i="1"/>
  <c r="CH72" i="1"/>
  <c r="CH80" i="1"/>
  <c r="CH82" i="1"/>
  <c r="CH86" i="1"/>
  <c r="CH94" i="1"/>
  <c r="CH96" i="1"/>
  <c r="CH102" i="1"/>
  <c r="CH107" i="1"/>
  <c r="CH108" i="1"/>
  <c r="CH110" i="1"/>
  <c r="CH115" i="1"/>
  <c r="CH120" i="1"/>
  <c r="CH130" i="1"/>
  <c r="CH150" i="1"/>
  <c r="CH158" i="1"/>
  <c r="CH160" i="1"/>
  <c r="CH163" i="1"/>
  <c r="CH166" i="1"/>
  <c r="CH168" i="1"/>
  <c r="CH171" i="1"/>
  <c r="CH172" i="1"/>
  <c r="CH174" i="1"/>
  <c r="CH187" i="1"/>
  <c r="CH188" i="1"/>
  <c r="CH190" i="1"/>
  <c r="CH192" i="1"/>
  <c r="CH195" i="1"/>
  <c r="CH198" i="1"/>
  <c r="CH200" i="1"/>
  <c r="CH206" i="1"/>
  <c r="CH210" i="1"/>
  <c r="CH216" i="1"/>
  <c r="CH220" i="1"/>
  <c r="CH224" i="1"/>
  <c r="CH236" i="1"/>
  <c r="CH267" i="1"/>
  <c r="CH299" i="1"/>
  <c r="CH307" i="1"/>
  <c r="CH327" i="1"/>
  <c r="CH379" i="1"/>
  <c r="CH387" i="1"/>
  <c r="CH395" i="1"/>
  <c r="CH435" i="1"/>
  <c r="CH443" i="1"/>
  <c r="CH451" i="1"/>
  <c r="CH491" i="1"/>
  <c r="CH508" i="1"/>
  <c r="CH523" i="1"/>
  <c r="CH535" i="1"/>
  <c r="CH540" i="1"/>
  <c r="CH547" i="1"/>
  <c r="CH551" i="1"/>
  <c r="CH563" i="1"/>
  <c r="CH571" i="1"/>
  <c r="CH587" i="1"/>
  <c r="CH599" i="1"/>
  <c r="CH604" i="1"/>
  <c r="CH611" i="1"/>
  <c r="CH615" i="1"/>
  <c r="CH619" i="1"/>
  <c r="CH635" i="1"/>
  <c r="CH679" i="1"/>
  <c r="CH683" i="1"/>
  <c r="CI10" i="1"/>
  <c r="CI20" i="1"/>
  <c r="CI26" i="1"/>
  <c r="CI34" i="1"/>
  <c r="CI40" i="1"/>
  <c r="CI44" i="1"/>
  <c r="CI46" i="1"/>
  <c r="CI50" i="1"/>
  <c r="CI58" i="1"/>
  <c r="CI60" i="1"/>
  <c r="CI68" i="1"/>
  <c r="CI74" i="1"/>
  <c r="CI82" i="1"/>
  <c r="CI90" i="1"/>
  <c r="CI100" i="1"/>
  <c r="CI104" i="1"/>
  <c r="CI110" i="1"/>
  <c r="CI116" i="1"/>
  <c r="CI120" i="1"/>
  <c r="CI138" i="1"/>
  <c r="CI148" i="1"/>
  <c r="CI154" i="1"/>
  <c r="CI162" i="1"/>
  <c r="CI163" i="1"/>
  <c r="CI168" i="1"/>
  <c r="CI172" i="1"/>
  <c r="CI174" i="1"/>
  <c r="CI180" i="1"/>
  <c r="CI188" i="1"/>
  <c r="CI190" i="1"/>
  <c r="CI195" i="1"/>
  <c r="CI196" i="1"/>
  <c r="CI206" i="1"/>
  <c r="CI210" i="1"/>
  <c r="CI216" i="1"/>
  <c r="CI220" i="1"/>
  <c r="CI226" i="1"/>
  <c r="CI232" i="1"/>
  <c r="CI239" i="1"/>
  <c r="CI275" i="1"/>
  <c r="CI287" i="1"/>
  <c r="CI327" i="1"/>
  <c r="CI332" i="1"/>
  <c r="CI339" i="1"/>
  <c r="CI372" i="1"/>
  <c r="CI383" i="1"/>
  <c r="CI387" i="1"/>
  <c r="CI431" i="1"/>
  <c r="CI451" i="1"/>
  <c r="CI460" i="1"/>
  <c r="CI467" i="1"/>
  <c r="CI503" i="1"/>
  <c r="CI508" i="1"/>
  <c r="CI511" i="1"/>
  <c r="CI532" i="1"/>
  <c r="CI540" i="1"/>
  <c r="CI543" i="1"/>
  <c r="CI547" i="1"/>
  <c r="CI551" i="1"/>
  <c r="CI580" i="1"/>
  <c r="CI604" i="1"/>
  <c r="CI607" i="1"/>
  <c r="CI611" i="1"/>
  <c r="CI615" i="1"/>
  <c r="CI628" i="1"/>
  <c r="CI631" i="1"/>
  <c r="CI639" i="1"/>
  <c r="CI660" i="1"/>
  <c r="CI679" i="1"/>
  <c r="CF10" i="1"/>
  <c r="CF20" i="1"/>
  <c r="CF22" i="1"/>
  <c r="CF26" i="1"/>
  <c r="CF30" i="1"/>
  <c r="CF32" i="1"/>
  <c r="CF36" i="1"/>
  <c r="CF38" i="1"/>
  <c r="CF40" i="1"/>
  <c r="CF46" i="1"/>
  <c r="CF48" i="1"/>
  <c r="CF58" i="1"/>
  <c r="CF64" i="1"/>
  <c r="CF68" i="1"/>
  <c r="CF70" i="1"/>
  <c r="CF72" i="1"/>
  <c r="CF74" i="1"/>
  <c r="CF80" i="1"/>
  <c r="CF86" i="1"/>
  <c r="CF90" i="1"/>
  <c r="CF94" i="1"/>
  <c r="CF96" i="1"/>
  <c r="CF100" i="1"/>
  <c r="CF102" i="1"/>
  <c r="CF104" i="1"/>
  <c r="CF107" i="1"/>
  <c r="CF110" i="1"/>
  <c r="CF115" i="1"/>
  <c r="CF116" i="1"/>
  <c r="CF120" i="1"/>
  <c r="CF138" i="1"/>
  <c r="CF148" i="1"/>
  <c r="CF150" i="1"/>
  <c r="CF154" i="1"/>
  <c r="CF158" i="1"/>
  <c r="CF160" i="1"/>
  <c r="CF163" i="1"/>
  <c r="CF164" i="1"/>
  <c r="CF166" i="1"/>
  <c r="CF168" i="1"/>
  <c r="CF171" i="1"/>
  <c r="CF174" i="1"/>
  <c r="CF180" i="1"/>
  <c r="CF187" i="1"/>
  <c r="CF190" i="1"/>
  <c r="CF192" i="1"/>
  <c r="CF195" i="1"/>
  <c r="CF196" i="1"/>
  <c r="CF198" i="1"/>
  <c r="CF200" i="1"/>
  <c r="CF206" i="1"/>
  <c r="CF216" i="1"/>
  <c r="CF219" i="1"/>
  <c r="CF224" i="1"/>
  <c r="CF232" i="1"/>
  <c r="CF239" i="1"/>
  <c r="CF267" i="1"/>
  <c r="CF275" i="1"/>
  <c r="CF283" i="1"/>
  <c r="CF287" i="1"/>
  <c r="CF299" i="1"/>
  <c r="CF307" i="1"/>
  <c r="CF335" i="1"/>
  <c r="CF339" i="1"/>
  <c r="CF356" i="1"/>
  <c r="CF372" i="1"/>
  <c r="CF379" i="1"/>
  <c r="CF383" i="1"/>
  <c r="CF387" i="1"/>
  <c r="CF395" i="1"/>
  <c r="CF420" i="1"/>
  <c r="CF431" i="1"/>
  <c r="CF435" i="1"/>
  <c r="CF443" i="1"/>
  <c r="CF451" i="1"/>
  <c r="CF467" i="1"/>
  <c r="CF475" i="1"/>
  <c r="CF484" i="1"/>
  <c r="CF491" i="1"/>
  <c r="CF511" i="1"/>
  <c r="CF523" i="1"/>
  <c r="CF527" i="1"/>
  <c r="CF532" i="1"/>
  <c r="CF543" i="1"/>
  <c r="CF547" i="1"/>
  <c r="CF563" i="1"/>
  <c r="CF571" i="1"/>
  <c r="CF580" i="1"/>
  <c r="CF587" i="1"/>
  <c r="CF603" i="1"/>
  <c r="CF607" i="1"/>
  <c r="CF611" i="1"/>
  <c r="CF619" i="1"/>
  <c r="CF628" i="1"/>
  <c r="CF635" i="1"/>
  <c r="CF639" i="1"/>
  <c r="CF660" i="1"/>
  <c r="CF683" i="1"/>
  <c r="C276" i="2"/>
  <c r="CJ20" i="1"/>
  <c r="CJ22" i="1"/>
  <c r="CJ30" i="1"/>
  <c r="CJ32" i="1"/>
  <c r="CJ36" i="1"/>
  <c r="CJ38" i="1"/>
  <c r="CJ40" i="1"/>
  <c r="CJ44" i="1"/>
  <c r="CJ46" i="1"/>
  <c r="CJ48" i="1"/>
  <c r="CJ58" i="1"/>
  <c r="CJ60" i="1"/>
  <c r="CJ64" i="1"/>
  <c r="CJ68" i="1"/>
  <c r="CJ70" i="1"/>
  <c r="CJ72" i="1"/>
  <c r="CJ74" i="1"/>
  <c r="CJ80" i="1"/>
  <c r="CJ82" i="1"/>
  <c r="CJ86" i="1"/>
  <c r="CJ90" i="1"/>
  <c r="CJ94" i="1"/>
  <c r="CJ96" i="1"/>
  <c r="CJ100" i="1"/>
  <c r="CJ102" i="1"/>
  <c r="CJ104" i="1"/>
  <c r="CJ107" i="1"/>
  <c r="CJ108" i="1"/>
  <c r="CJ110" i="1"/>
  <c r="CJ115" i="1"/>
  <c r="CJ116" i="1"/>
  <c r="CK116" i="1" s="1"/>
  <c r="CJ120" i="1"/>
  <c r="CJ130" i="1"/>
  <c r="CJ138" i="1"/>
  <c r="CJ148" i="1"/>
  <c r="CJ150" i="1"/>
  <c r="CJ154" i="1"/>
  <c r="CJ158" i="1"/>
  <c r="CJ160" i="1"/>
  <c r="CJ162" i="1"/>
  <c r="CJ163" i="1"/>
  <c r="CK163" i="1" s="1"/>
  <c r="CJ164" i="1"/>
  <c r="CJ166" i="1"/>
  <c r="CJ168" i="1"/>
  <c r="CJ171" i="1"/>
  <c r="CJ172" i="1"/>
  <c r="CJ174" i="1"/>
  <c r="CK174" i="1" s="1"/>
  <c r="CJ180" i="1"/>
  <c r="CJ187" i="1"/>
  <c r="CJ188" i="1"/>
  <c r="CJ190" i="1"/>
  <c r="CJ192" i="1"/>
  <c r="CJ195" i="1"/>
  <c r="CJ196" i="1"/>
  <c r="CJ198" i="1"/>
  <c r="CJ200" i="1"/>
  <c r="CJ206" i="1"/>
  <c r="CJ210" i="1"/>
  <c r="CJ216" i="1"/>
  <c r="CJ219" i="1"/>
  <c r="CJ220" i="1"/>
  <c r="CJ224" i="1"/>
  <c r="CJ226" i="1"/>
  <c r="CJ232" i="1"/>
  <c r="CJ236" i="1"/>
  <c r="CJ237" i="1"/>
  <c r="CJ239" i="1"/>
  <c r="CJ245" i="1"/>
  <c r="CJ257" i="1"/>
  <c r="CJ267" i="1"/>
  <c r="CJ273" i="1"/>
  <c r="CJ275" i="1"/>
  <c r="CJ283" i="1"/>
  <c r="CJ287" i="1"/>
  <c r="CJ299" i="1"/>
  <c r="CJ305" i="1"/>
  <c r="CJ307" i="1"/>
  <c r="CJ317" i="1"/>
  <c r="CJ321" i="1"/>
  <c r="CJ327" i="1"/>
  <c r="CJ329" i="1"/>
  <c r="CJ332" i="1"/>
  <c r="CJ333" i="1"/>
  <c r="CJ335" i="1"/>
  <c r="CJ339" i="1"/>
  <c r="CJ353" i="1"/>
  <c r="CJ356" i="1"/>
  <c r="CJ357" i="1"/>
  <c r="CJ372" i="1"/>
  <c r="CJ373" i="1"/>
  <c r="CJ377" i="1"/>
  <c r="CJ379" i="1"/>
  <c r="CJ383" i="1"/>
  <c r="CJ387" i="1"/>
  <c r="CK387" i="1" s="1"/>
  <c r="CJ389" i="1"/>
  <c r="CJ395" i="1"/>
  <c r="CJ405" i="1"/>
  <c r="CJ417" i="1"/>
  <c r="CJ420" i="1"/>
  <c r="CJ421" i="1"/>
  <c r="CJ431" i="1"/>
  <c r="CJ433" i="1"/>
  <c r="CJ435" i="1"/>
  <c r="CJ437" i="1"/>
  <c r="CJ441" i="1"/>
  <c r="CJ443" i="1"/>
  <c r="CJ451" i="1"/>
  <c r="CJ453" i="1"/>
  <c r="CJ460" i="1"/>
  <c r="CJ461" i="1"/>
  <c r="CJ465" i="1"/>
  <c r="CJ467" i="1"/>
  <c r="CJ473" i="1"/>
  <c r="CJ475" i="1"/>
  <c r="CJ477" i="1"/>
  <c r="CJ481" i="1"/>
  <c r="CJ484" i="1"/>
  <c r="CJ485" i="1"/>
  <c r="CJ491" i="1"/>
  <c r="CJ501" i="1"/>
  <c r="CJ503" i="1"/>
  <c r="CJ508" i="1"/>
  <c r="CJ509" i="1"/>
  <c r="CJ511" i="1"/>
  <c r="CJ513" i="1"/>
  <c r="CJ523" i="1"/>
  <c r="CJ527" i="1"/>
  <c r="CJ532" i="1"/>
  <c r="CJ533" i="1"/>
  <c r="CJ535" i="1"/>
  <c r="CJ540" i="1"/>
  <c r="CJ541" i="1"/>
  <c r="CJ543" i="1"/>
  <c r="CJ547" i="1"/>
  <c r="CJ551" i="1"/>
  <c r="CJ553" i="1"/>
  <c r="CJ557" i="1"/>
  <c r="CJ561" i="1"/>
  <c r="CJ563" i="1"/>
  <c r="CJ569" i="1"/>
  <c r="CJ571" i="1"/>
  <c r="CJ573" i="1"/>
  <c r="CJ577" i="1"/>
  <c r="CJ580" i="1"/>
  <c r="CJ581" i="1"/>
  <c r="CJ587" i="1"/>
  <c r="CJ597" i="1"/>
  <c r="CJ599" i="1"/>
  <c r="CJ603" i="1"/>
  <c r="CJ604" i="1"/>
  <c r="CJ605" i="1"/>
  <c r="CJ607" i="1"/>
  <c r="CJ609" i="1"/>
  <c r="CJ611" i="1"/>
  <c r="CJ615" i="1"/>
  <c r="CJ619" i="1"/>
  <c r="CK619" i="1" s="1"/>
  <c r="CJ628" i="1"/>
  <c r="CJ629" i="1"/>
  <c r="CJ631" i="1"/>
  <c r="CJ635" i="1"/>
  <c r="CJ639" i="1"/>
  <c r="CJ649" i="1"/>
  <c r="CJ660" i="1"/>
  <c r="CJ661" i="1"/>
  <c r="CJ665" i="1"/>
  <c r="CJ679" i="1"/>
  <c r="CJ681" i="1"/>
  <c r="CJ683" i="1"/>
  <c r="CK683" i="1" s="1"/>
  <c r="CJ705" i="1"/>
  <c r="CB1814" i="1"/>
  <c r="CB1818" i="1"/>
  <c r="CB1830" i="1"/>
  <c r="CB1834" i="1"/>
  <c r="CB1846" i="1"/>
  <c r="CB1850" i="1"/>
  <c r="CB1862" i="1"/>
  <c r="CB1866" i="1"/>
  <c r="CB1878" i="1"/>
  <c r="CB1882" i="1"/>
  <c r="CB1894" i="1"/>
  <c r="CB1898" i="1"/>
  <c r="CB1910" i="1"/>
  <c r="CB1914" i="1"/>
  <c r="CB1926" i="1"/>
  <c r="CB1930" i="1"/>
  <c r="CB1942" i="1"/>
  <c r="CB1946" i="1"/>
  <c r="CB1958" i="1"/>
  <c r="CB1962" i="1"/>
  <c r="CB1974" i="1"/>
  <c r="CB1978" i="1"/>
  <c r="CB1990" i="1"/>
  <c r="CB1994" i="1"/>
  <c r="BM3" i="1"/>
  <c r="BN3" i="1"/>
  <c r="BT3" i="1" s="1"/>
  <c r="BX3" i="1"/>
  <c r="BV3" i="1"/>
  <c r="BZ708" i="1"/>
  <c r="BZ709" i="1"/>
  <c r="BZ710" i="1"/>
  <c r="BZ711" i="1"/>
  <c r="BZ712" i="1"/>
  <c r="BZ713" i="1"/>
  <c r="BZ714" i="1"/>
  <c r="BZ715" i="1"/>
  <c r="BZ716" i="1"/>
  <c r="BZ717" i="1"/>
  <c r="BZ718" i="1"/>
  <c r="BZ719" i="1"/>
  <c r="BZ720" i="1"/>
  <c r="BZ721" i="1"/>
  <c r="BZ722" i="1"/>
  <c r="BZ723" i="1"/>
  <c r="BZ724" i="1"/>
  <c r="BZ725" i="1"/>
  <c r="BZ726" i="1"/>
  <c r="BZ727" i="1"/>
  <c r="BZ728" i="1"/>
  <c r="BZ729" i="1"/>
  <c r="BZ730" i="1"/>
  <c r="BZ731" i="1"/>
  <c r="BZ732" i="1"/>
  <c r="BZ733" i="1"/>
  <c r="BZ734" i="1"/>
  <c r="BZ735" i="1"/>
  <c r="BZ736" i="1"/>
  <c r="BZ737" i="1"/>
  <c r="BZ738" i="1"/>
  <c r="BZ739" i="1"/>
  <c r="BZ740" i="1"/>
  <c r="BZ741" i="1"/>
  <c r="BZ742" i="1"/>
  <c r="BZ743" i="1"/>
  <c r="BZ744" i="1"/>
  <c r="BZ745" i="1"/>
  <c r="BZ746" i="1"/>
  <c r="BZ747" i="1"/>
  <c r="BZ748" i="1"/>
  <c r="BZ749" i="1"/>
  <c r="BZ750" i="1"/>
  <c r="BZ751" i="1"/>
  <c r="BZ752" i="1"/>
  <c r="BZ753" i="1"/>
  <c r="BZ754" i="1"/>
  <c r="BZ755" i="1"/>
  <c r="BZ756" i="1"/>
  <c r="BZ757" i="1"/>
  <c r="BZ758" i="1"/>
  <c r="BZ759" i="1"/>
  <c r="BZ760" i="1"/>
  <c r="BZ761" i="1"/>
  <c r="BZ762" i="1"/>
  <c r="BZ763" i="1"/>
  <c r="BZ764" i="1"/>
  <c r="BZ765" i="1"/>
  <c r="BZ766" i="1"/>
  <c r="BZ767" i="1"/>
  <c r="BZ768" i="1"/>
  <c r="BZ769" i="1"/>
  <c r="BZ770" i="1"/>
  <c r="BZ771" i="1"/>
  <c r="BZ772" i="1"/>
  <c r="BZ773" i="1"/>
  <c r="BZ774" i="1"/>
  <c r="BZ775" i="1"/>
  <c r="BZ776" i="1"/>
  <c r="BZ777" i="1"/>
  <c r="BZ778" i="1"/>
  <c r="BZ779" i="1"/>
  <c r="BZ780" i="1"/>
  <c r="BZ781" i="1"/>
  <c r="BZ782" i="1"/>
  <c r="BZ783" i="1"/>
  <c r="BZ784" i="1"/>
  <c r="BZ785" i="1"/>
  <c r="BZ786" i="1"/>
  <c r="BZ787" i="1"/>
  <c r="BZ788" i="1"/>
  <c r="BZ789" i="1"/>
  <c r="BZ790" i="1"/>
  <c r="BZ791" i="1"/>
  <c r="BZ792" i="1"/>
  <c r="BZ793" i="1"/>
  <c r="BZ794" i="1"/>
  <c r="BZ795" i="1"/>
  <c r="BZ796" i="1"/>
  <c r="BZ797" i="1"/>
  <c r="BZ798" i="1"/>
  <c r="BZ799" i="1"/>
  <c r="BZ800" i="1"/>
  <c r="BZ801" i="1"/>
  <c r="BZ802" i="1"/>
  <c r="BZ803" i="1"/>
  <c r="BZ804" i="1"/>
  <c r="BZ805" i="1"/>
  <c r="BZ806" i="1"/>
  <c r="BZ807" i="1"/>
  <c r="BZ808" i="1"/>
  <c r="BZ809" i="1"/>
  <c r="BZ810" i="1"/>
  <c r="BZ811" i="1"/>
  <c r="BZ812" i="1"/>
  <c r="BZ813" i="1"/>
  <c r="BZ814" i="1"/>
  <c r="BZ815" i="1"/>
  <c r="BZ816" i="1"/>
  <c r="BZ817" i="1"/>
  <c r="BZ818" i="1"/>
  <c r="BZ819" i="1"/>
  <c r="BZ820" i="1"/>
  <c r="BZ821" i="1"/>
  <c r="BZ822" i="1"/>
  <c r="BZ823" i="1"/>
  <c r="BZ824" i="1"/>
  <c r="BZ825" i="1"/>
  <c r="BZ826" i="1"/>
  <c r="BZ827" i="1"/>
  <c r="BZ828" i="1"/>
  <c r="BZ829" i="1"/>
  <c r="BZ830" i="1"/>
  <c r="BZ831" i="1"/>
  <c r="BZ832" i="1"/>
  <c r="BZ833" i="1"/>
  <c r="BZ834" i="1"/>
  <c r="BZ835" i="1"/>
  <c r="BZ836" i="1"/>
  <c r="BZ837" i="1"/>
  <c r="BZ838" i="1"/>
  <c r="BZ839" i="1"/>
  <c r="BZ840" i="1"/>
  <c r="BZ841" i="1"/>
  <c r="BZ842" i="1"/>
  <c r="BZ843" i="1"/>
  <c r="BZ844" i="1"/>
  <c r="BZ845" i="1"/>
  <c r="BZ846" i="1"/>
  <c r="BZ847" i="1"/>
  <c r="BZ848" i="1"/>
  <c r="BZ849" i="1"/>
  <c r="BZ850" i="1"/>
  <c r="BZ851" i="1"/>
  <c r="BZ852" i="1"/>
  <c r="BZ853" i="1"/>
  <c r="BZ854" i="1"/>
  <c r="BZ855" i="1"/>
  <c r="BZ856" i="1"/>
  <c r="BZ857" i="1"/>
  <c r="BZ858" i="1"/>
  <c r="BZ859" i="1"/>
  <c r="BZ860" i="1"/>
  <c r="BZ861" i="1"/>
  <c r="BZ862" i="1"/>
  <c r="BZ863" i="1"/>
  <c r="BZ864" i="1"/>
  <c r="BZ865" i="1"/>
  <c r="BZ866" i="1"/>
  <c r="BZ867" i="1"/>
  <c r="BZ868" i="1"/>
  <c r="BZ869" i="1"/>
  <c r="BZ870" i="1"/>
  <c r="BZ871" i="1"/>
  <c r="BZ872" i="1"/>
  <c r="BZ873" i="1"/>
  <c r="BZ874" i="1"/>
  <c r="BZ875" i="1"/>
  <c r="BZ876" i="1"/>
  <c r="BZ877" i="1"/>
  <c r="BZ878" i="1"/>
  <c r="BZ879" i="1"/>
  <c r="BZ880" i="1"/>
  <c r="BZ881" i="1"/>
  <c r="BZ882" i="1"/>
  <c r="BZ883" i="1"/>
  <c r="BZ884" i="1"/>
  <c r="BZ885" i="1"/>
  <c r="BZ886" i="1"/>
  <c r="BZ887" i="1"/>
  <c r="BZ888" i="1"/>
  <c r="BZ889" i="1"/>
  <c r="BZ890" i="1"/>
  <c r="BZ891" i="1"/>
  <c r="BZ892" i="1"/>
  <c r="BZ893" i="1"/>
  <c r="BZ894" i="1"/>
  <c r="BZ895" i="1"/>
  <c r="BZ896" i="1"/>
  <c r="BZ897" i="1"/>
  <c r="BZ898" i="1"/>
  <c r="BZ899" i="1"/>
  <c r="BZ900" i="1"/>
  <c r="BZ901" i="1"/>
  <c r="BZ902" i="1"/>
  <c r="BZ903" i="1"/>
  <c r="BZ904" i="1"/>
  <c r="BZ905" i="1"/>
  <c r="BZ906" i="1"/>
  <c r="BZ907" i="1"/>
  <c r="BZ908" i="1"/>
  <c r="BZ909" i="1"/>
  <c r="BZ910" i="1"/>
  <c r="BZ911" i="1"/>
  <c r="BZ912" i="1"/>
  <c r="BZ913" i="1"/>
  <c r="BZ914" i="1"/>
  <c r="BZ915" i="1"/>
  <c r="BZ916" i="1"/>
  <c r="BZ917" i="1"/>
  <c r="BZ918" i="1"/>
  <c r="BZ919" i="1"/>
  <c r="BZ920" i="1"/>
  <c r="BZ921" i="1"/>
  <c r="BZ922" i="1"/>
  <c r="BZ923" i="1"/>
  <c r="BZ924" i="1"/>
  <c r="BZ925" i="1"/>
  <c r="BZ926" i="1"/>
  <c r="BZ927" i="1"/>
  <c r="BZ928" i="1"/>
  <c r="BZ929" i="1"/>
  <c r="BZ930" i="1"/>
  <c r="BZ931" i="1"/>
  <c r="BZ932" i="1"/>
  <c r="BZ933" i="1"/>
  <c r="BZ934" i="1"/>
  <c r="BZ935" i="1"/>
  <c r="BZ936" i="1"/>
  <c r="BZ937" i="1"/>
  <c r="BZ938" i="1"/>
  <c r="BZ939" i="1"/>
  <c r="BZ940" i="1"/>
  <c r="BZ941" i="1"/>
  <c r="BZ942" i="1"/>
  <c r="BZ943" i="1"/>
  <c r="BZ944" i="1"/>
  <c r="BZ945" i="1"/>
  <c r="BZ946" i="1"/>
  <c r="BZ947" i="1"/>
  <c r="BZ948" i="1"/>
  <c r="BZ949" i="1"/>
  <c r="BZ950" i="1"/>
  <c r="BZ951" i="1"/>
  <c r="BZ952" i="1"/>
  <c r="BZ953" i="1"/>
  <c r="BZ954" i="1"/>
  <c r="BZ955" i="1"/>
  <c r="BZ956" i="1"/>
  <c r="BZ957" i="1"/>
  <c r="BZ958" i="1"/>
  <c r="BZ959" i="1"/>
  <c r="BZ960" i="1"/>
  <c r="BZ961" i="1"/>
  <c r="BZ962" i="1"/>
  <c r="BZ963" i="1"/>
  <c r="BZ964" i="1"/>
  <c r="BZ965" i="1"/>
  <c r="BZ966" i="1"/>
  <c r="BZ967" i="1"/>
  <c r="BZ968" i="1"/>
  <c r="BZ969" i="1"/>
  <c r="BZ970" i="1"/>
  <c r="BZ971" i="1"/>
  <c r="BZ972" i="1"/>
  <c r="BZ973" i="1"/>
  <c r="BZ974" i="1"/>
  <c r="BZ975" i="1"/>
  <c r="BZ976" i="1"/>
  <c r="BZ977" i="1"/>
  <c r="BZ978" i="1"/>
  <c r="BZ979" i="1"/>
  <c r="BZ980" i="1"/>
  <c r="BZ981" i="1"/>
  <c r="BZ982" i="1"/>
  <c r="BZ983" i="1"/>
  <c r="BZ984" i="1"/>
  <c r="BZ985" i="1"/>
  <c r="BZ986" i="1"/>
  <c r="BZ987" i="1"/>
  <c r="BZ988" i="1"/>
  <c r="BZ989" i="1"/>
  <c r="BZ990" i="1"/>
  <c r="BZ991" i="1"/>
  <c r="BZ992" i="1"/>
  <c r="BZ993" i="1"/>
  <c r="BZ994" i="1"/>
  <c r="BZ995" i="1"/>
  <c r="BZ996" i="1"/>
  <c r="BZ997" i="1"/>
  <c r="BZ998" i="1"/>
  <c r="BZ999" i="1"/>
  <c r="BZ1000" i="1"/>
  <c r="BZ1001" i="1"/>
  <c r="BZ1002" i="1"/>
  <c r="BZ1003" i="1"/>
  <c r="BZ1004" i="1"/>
  <c r="BZ1005" i="1"/>
  <c r="BZ1006" i="1"/>
  <c r="BZ1007" i="1"/>
  <c r="BZ1008" i="1"/>
  <c r="BZ1009" i="1"/>
  <c r="BZ1010" i="1"/>
  <c r="BZ1011" i="1"/>
  <c r="BZ1012" i="1"/>
  <c r="BZ1013" i="1"/>
  <c r="BZ1014" i="1"/>
  <c r="BZ1015" i="1"/>
  <c r="BZ1016" i="1"/>
  <c r="BZ1017" i="1"/>
  <c r="BZ1018" i="1"/>
  <c r="BZ1019" i="1"/>
  <c r="BZ1020" i="1"/>
  <c r="BZ1021" i="1"/>
  <c r="BZ1022" i="1"/>
  <c r="BZ1023" i="1"/>
  <c r="BZ1024" i="1"/>
  <c r="BZ1025" i="1"/>
  <c r="BZ1026" i="1"/>
  <c r="BZ1027" i="1"/>
  <c r="BZ1028" i="1"/>
  <c r="BZ1029" i="1"/>
  <c r="BZ1030" i="1"/>
  <c r="BZ1031" i="1"/>
  <c r="BZ1032" i="1"/>
  <c r="BZ1033" i="1"/>
  <c r="BZ1034" i="1"/>
  <c r="BZ1035" i="1"/>
  <c r="BZ1036" i="1"/>
  <c r="BZ1037" i="1"/>
  <c r="BZ1038" i="1"/>
  <c r="BZ1039" i="1"/>
  <c r="BZ1040" i="1"/>
  <c r="BZ1041" i="1"/>
  <c r="BZ1042" i="1"/>
  <c r="BZ1043" i="1"/>
  <c r="BZ1044" i="1"/>
  <c r="BZ1045" i="1"/>
  <c r="BZ1046" i="1"/>
  <c r="BZ1047" i="1"/>
  <c r="BZ1048" i="1"/>
  <c r="BZ1049" i="1"/>
  <c r="BZ1050" i="1"/>
  <c r="BZ1051" i="1"/>
  <c r="BZ1052" i="1"/>
  <c r="BZ1053" i="1"/>
  <c r="BZ1054" i="1"/>
  <c r="BZ1055" i="1"/>
  <c r="BZ1056" i="1"/>
  <c r="BZ1057" i="1"/>
  <c r="BZ1058" i="1"/>
  <c r="BZ1059" i="1"/>
  <c r="BZ1060" i="1"/>
  <c r="BZ1061" i="1"/>
  <c r="BZ1062" i="1"/>
  <c r="BZ1063" i="1"/>
  <c r="BZ1064" i="1"/>
  <c r="BZ1065" i="1"/>
  <c r="BZ1066" i="1"/>
  <c r="BZ1067" i="1"/>
  <c r="BZ1068" i="1"/>
  <c r="BZ1069" i="1"/>
  <c r="BZ1070" i="1"/>
  <c r="BZ1071" i="1"/>
  <c r="BZ1072" i="1"/>
  <c r="BZ1073" i="1"/>
  <c r="BZ1074" i="1"/>
  <c r="BZ1075" i="1"/>
  <c r="BZ1076" i="1"/>
  <c r="BZ1077" i="1"/>
  <c r="BZ1078" i="1"/>
  <c r="BZ1079" i="1"/>
  <c r="BZ1080" i="1"/>
  <c r="BZ1081" i="1"/>
  <c r="BZ1082" i="1"/>
  <c r="BZ1083" i="1"/>
  <c r="BZ1084" i="1"/>
  <c r="BZ1085" i="1"/>
  <c r="BZ1086" i="1"/>
  <c r="BZ1087" i="1"/>
  <c r="BZ1088" i="1"/>
  <c r="BZ1089" i="1"/>
  <c r="BZ1090" i="1"/>
  <c r="BZ1091" i="1"/>
  <c r="BZ1092" i="1"/>
  <c r="BZ1093" i="1"/>
  <c r="BZ1094" i="1"/>
  <c r="BZ1095" i="1"/>
  <c r="BZ1096" i="1"/>
  <c r="BZ1097" i="1"/>
  <c r="BZ1098" i="1"/>
  <c r="BZ1099" i="1"/>
  <c r="BZ1100" i="1"/>
  <c r="BZ1101" i="1"/>
  <c r="BZ1102" i="1"/>
  <c r="BZ1103" i="1"/>
  <c r="BZ1104" i="1"/>
  <c r="BZ1105" i="1"/>
  <c r="BZ1106" i="1"/>
  <c r="BZ1107" i="1"/>
  <c r="BZ1108" i="1"/>
  <c r="BZ1109" i="1"/>
  <c r="BZ1110" i="1"/>
  <c r="BZ1111" i="1"/>
  <c r="BZ1112" i="1"/>
  <c r="BZ1113" i="1"/>
  <c r="BZ1114" i="1"/>
  <c r="BZ1115" i="1"/>
  <c r="BZ1116" i="1"/>
  <c r="BZ1117" i="1"/>
  <c r="BZ1118" i="1"/>
  <c r="BZ1119" i="1"/>
  <c r="BZ1120" i="1"/>
  <c r="BZ1121" i="1"/>
  <c r="BZ1122" i="1"/>
  <c r="BZ1123" i="1"/>
  <c r="BZ1124" i="1"/>
  <c r="BZ1125" i="1"/>
  <c r="BZ1126" i="1"/>
  <c r="BZ1127" i="1"/>
  <c r="BZ1128" i="1"/>
  <c r="BZ1129" i="1"/>
  <c r="BZ1130" i="1"/>
  <c r="BZ1131" i="1"/>
  <c r="BZ1132" i="1"/>
  <c r="BZ1133" i="1"/>
  <c r="BZ1134" i="1"/>
  <c r="BZ1135" i="1"/>
  <c r="BZ1136" i="1"/>
  <c r="BZ1137" i="1"/>
  <c r="BZ1138" i="1"/>
  <c r="BZ1139" i="1"/>
  <c r="BZ1140" i="1"/>
  <c r="BZ1141" i="1"/>
  <c r="BZ1142" i="1"/>
  <c r="BZ1143" i="1"/>
  <c r="BZ1144" i="1"/>
  <c r="BZ1145" i="1"/>
  <c r="BZ1146" i="1"/>
  <c r="BZ1147" i="1"/>
  <c r="BZ1148" i="1"/>
  <c r="BZ1149" i="1"/>
  <c r="BZ1150" i="1"/>
  <c r="BZ1151" i="1"/>
  <c r="BZ1152" i="1"/>
  <c r="BZ1153" i="1"/>
  <c r="BZ1154" i="1"/>
  <c r="BZ1155" i="1"/>
  <c r="BZ1156" i="1"/>
  <c r="BZ1157" i="1"/>
  <c r="BZ1158" i="1"/>
  <c r="BZ1159" i="1"/>
  <c r="BZ1160" i="1"/>
  <c r="BZ1161" i="1"/>
  <c r="BZ1162" i="1"/>
  <c r="BZ1163" i="1"/>
  <c r="BZ1164" i="1"/>
  <c r="BZ1165" i="1"/>
  <c r="BZ1166" i="1"/>
  <c r="BZ1167" i="1"/>
  <c r="BZ1168" i="1"/>
  <c r="BZ1169" i="1"/>
  <c r="BZ1170" i="1"/>
  <c r="BZ1171" i="1"/>
  <c r="BZ1172" i="1"/>
  <c r="BZ1173" i="1"/>
  <c r="BZ1174" i="1"/>
  <c r="BZ1175" i="1"/>
  <c r="BZ1176" i="1"/>
  <c r="BZ1177" i="1"/>
  <c r="BZ1178" i="1"/>
  <c r="BZ1179" i="1"/>
  <c r="BZ1180" i="1"/>
  <c r="BZ1181" i="1"/>
  <c r="BZ1182" i="1"/>
  <c r="BZ1183" i="1"/>
  <c r="BZ1184" i="1"/>
  <c r="BZ1185" i="1"/>
  <c r="BZ1186" i="1"/>
  <c r="BZ1187" i="1"/>
  <c r="BZ1188" i="1"/>
  <c r="BZ1189" i="1"/>
  <c r="BZ1190" i="1"/>
  <c r="BZ1191" i="1"/>
  <c r="BZ1192" i="1"/>
  <c r="BZ1193" i="1"/>
  <c r="BZ1194" i="1"/>
  <c r="BZ1195" i="1"/>
  <c r="BZ1196" i="1"/>
  <c r="BZ1197" i="1"/>
  <c r="BZ1198" i="1"/>
  <c r="BZ1199" i="1"/>
  <c r="BZ1200" i="1"/>
  <c r="BZ1201" i="1"/>
  <c r="BZ1202" i="1"/>
  <c r="BZ1203" i="1"/>
  <c r="BZ1204" i="1"/>
  <c r="BZ1205" i="1"/>
  <c r="BZ1206" i="1"/>
  <c r="BZ1207" i="1"/>
  <c r="BZ1208" i="1"/>
  <c r="BZ1209" i="1"/>
  <c r="BZ1210" i="1"/>
  <c r="BZ1211" i="1"/>
  <c r="BZ1212" i="1"/>
  <c r="BZ1213" i="1"/>
  <c r="BZ1214" i="1"/>
  <c r="BZ1215" i="1"/>
  <c r="BZ1216" i="1"/>
  <c r="BZ1217" i="1"/>
  <c r="BZ1218" i="1"/>
  <c r="BZ1219" i="1"/>
  <c r="BZ1220" i="1"/>
  <c r="BZ1221" i="1"/>
  <c r="BZ1222" i="1"/>
  <c r="BZ1223" i="1"/>
  <c r="BZ1224" i="1"/>
  <c r="BZ1225" i="1"/>
  <c r="BZ1226" i="1"/>
  <c r="BZ1227" i="1"/>
  <c r="BZ1228" i="1"/>
  <c r="BZ1229" i="1"/>
  <c r="BZ1230" i="1"/>
  <c r="BZ1231" i="1"/>
  <c r="BZ1232" i="1"/>
  <c r="BZ1233" i="1"/>
  <c r="BZ1234" i="1"/>
  <c r="BZ1235" i="1"/>
  <c r="BZ1236" i="1"/>
  <c r="BZ1237" i="1"/>
  <c r="BZ1238" i="1"/>
  <c r="BZ1239" i="1"/>
  <c r="BZ1240" i="1"/>
  <c r="BZ1241" i="1"/>
  <c r="BZ1242" i="1"/>
  <c r="BZ1243" i="1"/>
  <c r="BZ1244" i="1"/>
  <c r="BZ1245" i="1"/>
  <c r="BZ1246" i="1"/>
  <c r="BZ1247" i="1"/>
  <c r="BZ1248" i="1"/>
  <c r="BZ1249" i="1"/>
  <c r="BZ1250" i="1"/>
  <c r="BZ1251" i="1"/>
  <c r="BZ1252" i="1"/>
  <c r="BZ1253" i="1"/>
  <c r="BZ1254" i="1"/>
  <c r="BZ1255" i="1"/>
  <c r="BZ1256" i="1"/>
  <c r="BZ1257" i="1"/>
  <c r="BZ1258" i="1"/>
  <c r="BZ1259" i="1"/>
  <c r="BZ1260" i="1"/>
  <c r="BZ1261" i="1"/>
  <c r="BZ1262" i="1"/>
  <c r="BZ1263" i="1"/>
  <c r="BZ1264" i="1"/>
  <c r="BZ1265" i="1"/>
  <c r="BZ1266" i="1"/>
  <c r="BZ1267" i="1"/>
  <c r="BZ1268" i="1"/>
  <c r="BZ1269" i="1"/>
  <c r="BZ1270" i="1"/>
  <c r="BZ1271" i="1"/>
  <c r="BZ1272" i="1"/>
  <c r="BZ1273" i="1"/>
  <c r="BZ1274" i="1"/>
  <c r="BZ1275" i="1"/>
  <c r="BZ1276" i="1"/>
  <c r="BZ1277" i="1"/>
  <c r="BZ1278" i="1"/>
  <c r="BZ1279" i="1"/>
  <c r="BZ1280" i="1"/>
  <c r="BZ1281" i="1"/>
  <c r="BZ1282" i="1"/>
  <c r="BZ1283" i="1"/>
  <c r="BZ1284" i="1"/>
  <c r="BZ1285" i="1"/>
  <c r="BZ1286" i="1"/>
  <c r="BZ1287" i="1"/>
  <c r="BZ1288" i="1"/>
  <c r="BZ1289" i="1"/>
  <c r="BZ1290" i="1"/>
  <c r="BZ1291" i="1"/>
  <c r="BZ1292" i="1"/>
  <c r="BZ1293" i="1"/>
  <c r="BZ1294" i="1"/>
  <c r="BZ1295" i="1"/>
  <c r="BZ1296" i="1"/>
  <c r="BZ1297" i="1"/>
  <c r="BZ1298" i="1"/>
  <c r="BZ1299" i="1"/>
  <c r="BZ1300" i="1"/>
  <c r="BZ1301" i="1"/>
  <c r="BZ1302" i="1"/>
  <c r="BZ1303" i="1"/>
  <c r="BZ1304" i="1"/>
  <c r="BZ1305" i="1"/>
  <c r="BZ1306" i="1"/>
  <c r="BZ1307" i="1"/>
  <c r="BZ1308" i="1"/>
  <c r="BZ1309" i="1"/>
  <c r="BZ1310" i="1"/>
  <c r="BZ1311" i="1"/>
  <c r="BZ1312" i="1"/>
  <c r="BZ1313" i="1"/>
  <c r="BZ1314" i="1"/>
  <c r="BZ1315" i="1"/>
  <c r="BZ1316" i="1"/>
  <c r="BZ1317" i="1"/>
  <c r="BZ1318" i="1"/>
  <c r="BZ1319" i="1"/>
  <c r="BZ1320" i="1"/>
  <c r="BZ1321" i="1"/>
  <c r="BZ1322" i="1"/>
  <c r="BZ1323" i="1"/>
  <c r="BZ1324" i="1"/>
  <c r="BZ1325" i="1"/>
  <c r="BZ1326" i="1"/>
  <c r="BZ1327" i="1"/>
  <c r="BZ1328" i="1"/>
  <c r="BZ1329" i="1"/>
  <c r="BZ1330" i="1"/>
  <c r="BZ1331" i="1"/>
  <c r="BZ1332" i="1"/>
  <c r="BZ1333" i="1"/>
  <c r="BZ1334" i="1"/>
  <c r="BZ1335" i="1"/>
  <c r="BZ1336" i="1"/>
  <c r="BZ1337" i="1"/>
  <c r="BZ1338" i="1"/>
  <c r="BZ1339" i="1"/>
  <c r="BZ1340" i="1"/>
  <c r="BZ1341" i="1"/>
  <c r="BZ1342" i="1"/>
  <c r="BZ1343" i="1"/>
  <c r="BZ1344" i="1"/>
  <c r="BZ1345" i="1"/>
  <c r="BZ1346" i="1"/>
  <c r="BZ1347" i="1"/>
  <c r="BZ1348" i="1"/>
  <c r="BZ1349" i="1"/>
  <c r="BZ1350" i="1"/>
  <c r="BZ1351" i="1"/>
  <c r="BZ1352" i="1"/>
  <c r="BZ1353" i="1"/>
  <c r="BZ1354" i="1"/>
  <c r="BZ1355" i="1"/>
  <c r="BZ1356" i="1"/>
  <c r="BZ1357" i="1"/>
  <c r="BZ1358" i="1"/>
  <c r="BZ1359" i="1"/>
  <c r="BZ1360" i="1"/>
  <c r="BZ1361" i="1"/>
  <c r="BZ1362" i="1"/>
  <c r="BZ1363" i="1"/>
  <c r="BZ1364" i="1"/>
  <c r="BZ1365" i="1"/>
  <c r="BZ1366" i="1"/>
  <c r="BZ1367" i="1"/>
  <c r="BZ1368" i="1"/>
  <c r="BZ1369" i="1"/>
  <c r="BZ1370" i="1"/>
  <c r="BZ1371" i="1"/>
  <c r="BZ1372" i="1"/>
  <c r="BZ1373" i="1"/>
  <c r="BZ1374" i="1"/>
  <c r="BZ1375" i="1"/>
  <c r="BZ1376" i="1"/>
  <c r="BZ1377" i="1"/>
  <c r="BZ1378" i="1"/>
  <c r="BZ1379" i="1"/>
  <c r="BZ1380" i="1"/>
  <c r="BZ1381" i="1"/>
  <c r="BZ1382" i="1"/>
  <c r="BZ1383" i="1"/>
  <c r="BZ1384" i="1"/>
  <c r="BZ1385" i="1"/>
  <c r="BZ1386" i="1"/>
  <c r="BZ1387" i="1"/>
  <c r="BZ1388" i="1"/>
  <c r="BZ1389" i="1"/>
  <c r="BZ1390" i="1"/>
  <c r="BZ1391" i="1"/>
  <c r="BZ1392" i="1"/>
  <c r="BZ1393" i="1"/>
  <c r="BZ1394" i="1"/>
  <c r="BZ1395" i="1"/>
  <c r="BZ1396" i="1"/>
  <c r="BZ1397" i="1"/>
  <c r="BZ1398" i="1"/>
  <c r="BZ1399" i="1"/>
  <c r="BZ1400" i="1"/>
  <c r="BZ1401" i="1"/>
  <c r="BZ1402" i="1"/>
  <c r="BZ1403" i="1"/>
  <c r="BZ1404" i="1"/>
  <c r="BZ1405" i="1"/>
  <c r="BZ1406" i="1"/>
  <c r="BZ1407" i="1"/>
  <c r="BZ1408" i="1"/>
  <c r="BZ1409" i="1"/>
  <c r="BZ1410" i="1"/>
  <c r="BZ1411" i="1"/>
  <c r="BZ1412" i="1"/>
  <c r="BZ1413" i="1"/>
  <c r="BZ1414" i="1"/>
  <c r="BZ1415" i="1"/>
  <c r="BZ1416" i="1"/>
  <c r="BZ1417" i="1"/>
  <c r="BZ1418" i="1"/>
  <c r="BZ1419" i="1"/>
  <c r="BZ1420" i="1"/>
  <c r="BZ1421" i="1"/>
  <c r="BZ1422" i="1"/>
  <c r="BZ1423" i="1"/>
  <c r="BZ1424" i="1"/>
  <c r="BZ1425" i="1"/>
  <c r="BZ1426" i="1"/>
  <c r="BZ1427" i="1"/>
  <c r="BZ1428" i="1"/>
  <c r="BZ1429" i="1"/>
  <c r="BZ1430" i="1"/>
  <c r="BZ1431" i="1"/>
  <c r="BZ1432" i="1"/>
  <c r="BZ1433" i="1"/>
  <c r="BZ1434" i="1"/>
  <c r="BZ1435" i="1"/>
  <c r="BZ1436" i="1"/>
  <c r="BZ1437" i="1"/>
  <c r="BZ1438" i="1"/>
  <c r="BZ1439" i="1"/>
  <c r="BZ1440" i="1"/>
  <c r="BZ1441" i="1"/>
  <c r="BZ1442" i="1"/>
  <c r="BZ1443" i="1"/>
  <c r="BZ1444" i="1"/>
  <c r="BZ1445" i="1"/>
  <c r="BZ1446" i="1"/>
  <c r="BZ1447" i="1"/>
  <c r="BZ1448" i="1"/>
  <c r="BZ1449" i="1"/>
  <c r="BZ1450" i="1"/>
  <c r="BZ1451" i="1"/>
  <c r="BZ1452" i="1"/>
  <c r="BZ1453" i="1"/>
  <c r="BZ1454" i="1"/>
  <c r="BZ1455" i="1"/>
  <c r="BZ1456" i="1"/>
  <c r="BZ1457" i="1"/>
  <c r="BZ1458" i="1"/>
  <c r="BZ1459" i="1"/>
  <c r="BZ1460" i="1"/>
  <c r="BZ1461" i="1"/>
  <c r="BZ1462" i="1"/>
  <c r="BZ1463" i="1"/>
  <c r="BZ1464" i="1"/>
  <c r="BZ1465" i="1"/>
  <c r="BZ1466" i="1"/>
  <c r="BZ1467" i="1"/>
  <c r="BZ1468" i="1"/>
  <c r="BZ1469" i="1"/>
  <c r="BZ1470" i="1"/>
  <c r="BZ1471" i="1"/>
  <c r="BZ1472" i="1"/>
  <c r="BZ1473" i="1"/>
  <c r="BZ1474" i="1"/>
  <c r="BZ1475" i="1"/>
  <c r="BZ1476" i="1"/>
  <c r="BZ1477" i="1"/>
  <c r="BZ1478" i="1"/>
  <c r="BZ1479" i="1"/>
  <c r="BZ1480" i="1"/>
  <c r="BZ1481" i="1"/>
  <c r="BZ1482" i="1"/>
  <c r="BZ1483" i="1"/>
  <c r="BZ1484" i="1"/>
  <c r="BZ1485" i="1"/>
  <c r="BZ1486" i="1"/>
  <c r="BZ1487" i="1"/>
  <c r="BZ1488" i="1"/>
  <c r="BZ1489" i="1"/>
  <c r="BZ1490" i="1"/>
  <c r="BZ1491" i="1"/>
  <c r="BZ1492" i="1"/>
  <c r="BZ1493" i="1"/>
  <c r="BZ1494" i="1"/>
  <c r="BZ1495" i="1"/>
  <c r="BZ1496" i="1"/>
  <c r="BZ1497" i="1"/>
  <c r="BZ1498" i="1"/>
  <c r="BZ1499" i="1"/>
  <c r="BZ1500" i="1"/>
  <c r="BZ1501" i="1"/>
  <c r="BZ1502" i="1"/>
  <c r="BZ1503" i="1"/>
  <c r="BZ1504" i="1"/>
  <c r="BZ1505" i="1"/>
  <c r="BZ1506" i="1"/>
  <c r="BZ1507" i="1"/>
  <c r="BZ1508" i="1"/>
  <c r="BZ1509" i="1"/>
  <c r="BZ1510" i="1"/>
  <c r="BZ1511" i="1"/>
  <c r="BZ1512" i="1"/>
  <c r="BZ1513" i="1"/>
  <c r="BZ1514" i="1"/>
  <c r="BZ1515" i="1"/>
  <c r="BZ1516" i="1"/>
  <c r="BZ1517" i="1"/>
  <c r="BZ1518" i="1"/>
  <c r="BZ1519" i="1"/>
  <c r="BZ1520" i="1"/>
  <c r="BZ1521" i="1"/>
  <c r="BZ1522" i="1"/>
  <c r="BZ1523" i="1"/>
  <c r="BZ1524" i="1"/>
  <c r="BZ1525" i="1"/>
  <c r="BZ1526" i="1"/>
  <c r="BZ1527" i="1"/>
  <c r="BZ1528" i="1"/>
  <c r="BZ1529" i="1"/>
  <c r="BZ1530" i="1"/>
  <c r="BZ1531" i="1"/>
  <c r="BZ1532" i="1"/>
  <c r="BZ1533" i="1"/>
  <c r="BZ1534" i="1"/>
  <c r="BZ1535" i="1"/>
  <c r="BZ1536" i="1"/>
  <c r="BZ1537" i="1"/>
  <c r="BZ1538" i="1"/>
  <c r="BZ1539" i="1"/>
  <c r="BZ1540" i="1"/>
  <c r="BZ1541" i="1"/>
  <c r="BZ1542" i="1"/>
  <c r="BZ1543" i="1"/>
  <c r="BZ1544" i="1"/>
  <c r="BZ1545" i="1"/>
  <c r="BZ1546" i="1"/>
  <c r="BZ1547" i="1"/>
  <c r="BZ1548" i="1"/>
  <c r="BZ1549" i="1"/>
  <c r="BZ1550" i="1"/>
  <c r="BZ1551" i="1"/>
  <c r="BZ1552" i="1"/>
  <c r="BZ1553" i="1"/>
  <c r="BZ1554" i="1"/>
  <c r="BZ1555" i="1"/>
  <c r="BZ1556" i="1"/>
  <c r="BZ1557" i="1"/>
  <c r="BZ1558" i="1"/>
  <c r="BZ1559" i="1"/>
  <c r="BZ1560" i="1"/>
  <c r="BZ1561" i="1"/>
  <c r="BZ1562" i="1"/>
  <c r="BZ1563" i="1"/>
  <c r="BZ1564" i="1"/>
  <c r="BZ1565" i="1"/>
  <c r="BZ1566" i="1"/>
  <c r="BZ1567" i="1"/>
  <c r="BZ1568" i="1"/>
  <c r="BZ1569" i="1"/>
  <c r="BZ1570" i="1"/>
  <c r="BZ1571" i="1"/>
  <c r="BZ1572" i="1"/>
  <c r="BZ1573" i="1"/>
  <c r="BZ1574" i="1"/>
  <c r="BZ1575" i="1"/>
  <c r="BZ1576" i="1"/>
  <c r="BZ1577" i="1"/>
  <c r="BZ1578" i="1"/>
  <c r="BZ1579" i="1"/>
  <c r="BZ1580" i="1"/>
  <c r="BZ1581" i="1"/>
  <c r="BZ1582" i="1"/>
  <c r="BZ1583" i="1"/>
  <c r="BZ1584" i="1"/>
  <c r="BZ1585" i="1"/>
  <c r="BZ1586" i="1"/>
  <c r="BZ1587" i="1"/>
  <c r="BZ1588" i="1"/>
  <c r="BZ1589" i="1"/>
  <c r="BZ1590" i="1"/>
  <c r="BZ1591" i="1"/>
  <c r="BZ1592" i="1"/>
  <c r="BZ1593" i="1"/>
  <c r="BZ1594" i="1"/>
  <c r="BZ1595" i="1"/>
  <c r="BZ1596" i="1"/>
  <c r="BZ1597" i="1"/>
  <c r="BZ1598" i="1"/>
  <c r="BZ1599" i="1"/>
  <c r="BZ1600" i="1"/>
  <c r="BZ1601" i="1"/>
  <c r="BZ1602" i="1"/>
  <c r="BZ1603" i="1"/>
  <c r="BZ1604" i="1"/>
  <c r="BZ1605" i="1"/>
  <c r="BZ1606" i="1"/>
  <c r="BZ1607" i="1"/>
  <c r="BZ1608" i="1"/>
  <c r="BZ1609" i="1"/>
  <c r="BZ1610" i="1"/>
  <c r="BZ1611" i="1"/>
  <c r="BZ1612" i="1"/>
  <c r="BZ1613" i="1"/>
  <c r="BZ1614" i="1"/>
  <c r="BZ1615" i="1"/>
  <c r="BZ1616" i="1"/>
  <c r="BZ1617" i="1"/>
  <c r="BZ1618" i="1"/>
  <c r="BZ1619" i="1"/>
  <c r="BZ1620" i="1"/>
  <c r="BZ1621" i="1"/>
  <c r="BZ1622" i="1"/>
  <c r="BZ1623" i="1"/>
  <c r="BZ1624" i="1"/>
  <c r="BZ1625" i="1"/>
  <c r="BZ1626" i="1"/>
  <c r="BZ1627" i="1"/>
  <c r="BZ1628" i="1"/>
  <c r="BZ1629" i="1"/>
  <c r="BZ1630" i="1"/>
  <c r="BZ1631" i="1"/>
  <c r="BZ1632" i="1"/>
  <c r="BZ1633" i="1"/>
  <c r="BZ1634" i="1"/>
  <c r="BZ1635" i="1"/>
  <c r="BZ1636" i="1"/>
  <c r="BZ1637" i="1"/>
  <c r="BZ1638" i="1"/>
  <c r="BZ1639" i="1"/>
  <c r="BZ1640" i="1"/>
  <c r="BZ1641" i="1"/>
  <c r="BZ1642" i="1"/>
  <c r="BZ1643" i="1"/>
  <c r="BZ1644" i="1"/>
  <c r="BZ1645" i="1"/>
  <c r="BZ1646" i="1"/>
  <c r="BZ1647" i="1"/>
  <c r="BZ1648" i="1"/>
  <c r="BZ1649" i="1"/>
  <c r="BZ1650" i="1"/>
  <c r="BZ1651" i="1"/>
  <c r="BZ1652" i="1"/>
  <c r="BZ1653" i="1"/>
  <c r="BZ1654" i="1"/>
  <c r="BZ1655" i="1"/>
  <c r="BZ1656" i="1"/>
  <c r="BZ1657" i="1"/>
  <c r="BZ1658" i="1"/>
  <c r="BZ1659" i="1"/>
  <c r="BZ1660" i="1"/>
  <c r="BZ1661" i="1"/>
  <c r="BZ1662" i="1"/>
  <c r="BZ1663" i="1"/>
  <c r="BZ1664" i="1"/>
  <c r="BZ1665" i="1"/>
  <c r="BZ1666" i="1"/>
  <c r="BZ1667" i="1"/>
  <c r="BZ1668" i="1"/>
  <c r="BZ1669" i="1"/>
  <c r="BZ1670" i="1"/>
  <c r="BZ1671" i="1"/>
  <c r="BZ1672" i="1"/>
  <c r="BZ1673" i="1"/>
  <c r="BZ1674" i="1"/>
  <c r="BZ1675" i="1"/>
  <c r="BZ1676" i="1"/>
  <c r="BZ1677" i="1"/>
  <c r="BZ1678" i="1"/>
  <c r="BZ1679" i="1"/>
  <c r="BZ1680" i="1"/>
  <c r="BZ1681" i="1"/>
  <c r="BZ1682" i="1"/>
  <c r="BZ1683" i="1"/>
  <c r="BZ1684" i="1"/>
  <c r="BZ1685" i="1"/>
  <c r="BZ1686" i="1"/>
  <c r="BZ1687" i="1"/>
  <c r="BZ1688" i="1"/>
  <c r="BZ1689" i="1"/>
  <c r="BZ1690" i="1"/>
  <c r="BZ1691" i="1"/>
  <c r="BZ1692" i="1"/>
  <c r="BZ1693" i="1"/>
  <c r="BZ1694" i="1"/>
  <c r="BZ1695" i="1"/>
  <c r="BZ1696" i="1"/>
  <c r="BZ1697" i="1"/>
  <c r="BZ1698" i="1"/>
  <c r="BZ1699" i="1"/>
  <c r="BZ1700" i="1"/>
  <c r="BZ1701" i="1"/>
  <c r="BZ1702" i="1"/>
  <c r="BZ1703" i="1"/>
  <c r="BZ1704" i="1"/>
  <c r="BZ1705" i="1"/>
  <c r="BZ1706" i="1"/>
  <c r="BZ1707" i="1"/>
  <c r="BZ1708" i="1"/>
  <c r="BZ1709" i="1"/>
  <c r="BZ1710" i="1"/>
  <c r="BZ1711" i="1"/>
  <c r="BZ1712" i="1"/>
  <c r="BZ1713" i="1"/>
  <c r="BZ1714" i="1"/>
  <c r="BZ1715" i="1"/>
  <c r="BZ1716" i="1"/>
  <c r="BZ1717" i="1"/>
  <c r="BZ1718" i="1"/>
  <c r="BZ1719" i="1"/>
  <c r="BZ1720" i="1"/>
  <c r="BZ1721" i="1"/>
  <c r="BZ1722" i="1"/>
  <c r="BZ1723" i="1"/>
  <c r="BZ1724" i="1"/>
  <c r="BZ1725" i="1"/>
  <c r="BZ1726" i="1"/>
  <c r="BZ1727" i="1"/>
  <c r="BZ1728" i="1"/>
  <c r="BZ1729" i="1"/>
  <c r="BZ1730" i="1"/>
  <c r="BZ1731" i="1"/>
  <c r="BZ1732" i="1"/>
  <c r="BZ1733" i="1"/>
  <c r="BZ1734" i="1"/>
  <c r="BZ1735" i="1"/>
  <c r="BZ1736" i="1"/>
  <c r="BZ1737" i="1"/>
  <c r="BZ1738" i="1"/>
  <c r="BZ1739" i="1"/>
  <c r="BZ1740" i="1"/>
  <c r="BZ1741" i="1"/>
  <c r="BZ1742" i="1"/>
  <c r="BZ1743" i="1"/>
  <c r="BZ1744" i="1"/>
  <c r="BZ1745" i="1"/>
  <c r="BZ1746" i="1"/>
  <c r="BZ1747" i="1"/>
  <c r="BZ1748" i="1"/>
  <c r="BZ1749" i="1"/>
  <c r="BZ1750" i="1"/>
  <c r="BZ1751" i="1"/>
  <c r="BZ1752" i="1"/>
  <c r="BZ1753" i="1"/>
  <c r="BZ1754" i="1"/>
  <c r="BZ1755" i="1"/>
  <c r="BZ1756" i="1"/>
  <c r="BZ1757" i="1"/>
  <c r="BZ1758" i="1"/>
  <c r="BZ1759" i="1"/>
  <c r="BZ1760" i="1"/>
  <c r="BZ1761" i="1"/>
  <c r="BZ1762" i="1"/>
  <c r="BZ1763" i="1"/>
  <c r="BZ1764" i="1"/>
  <c r="BZ1765" i="1"/>
  <c r="BZ1766" i="1"/>
  <c r="BZ1767" i="1"/>
  <c r="BZ1768" i="1"/>
  <c r="BZ1769" i="1"/>
  <c r="BZ1770" i="1"/>
  <c r="BZ1771" i="1"/>
  <c r="BZ1772" i="1"/>
  <c r="BZ1773" i="1"/>
  <c r="BZ1774" i="1"/>
  <c r="BZ1775" i="1"/>
  <c r="BZ1776" i="1"/>
  <c r="BZ1777" i="1"/>
  <c r="BZ1778" i="1"/>
  <c r="BZ1779" i="1"/>
  <c r="BZ1780" i="1"/>
  <c r="BZ1781" i="1"/>
  <c r="BZ1782" i="1"/>
  <c r="BZ1783" i="1"/>
  <c r="BZ1784" i="1"/>
  <c r="BZ1785" i="1"/>
  <c r="BZ1786" i="1"/>
  <c r="BZ1787" i="1"/>
  <c r="BZ1788" i="1"/>
  <c r="BZ1789" i="1"/>
  <c r="BZ1790" i="1"/>
  <c r="BZ1791" i="1"/>
  <c r="BZ1792" i="1"/>
  <c r="BZ1793" i="1"/>
  <c r="BZ1794" i="1"/>
  <c r="BZ1795" i="1"/>
  <c r="BZ1796" i="1"/>
  <c r="BZ1797" i="1"/>
  <c r="BZ1798" i="1"/>
  <c r="BZ1799" i="1"/>
  <c r="BZ1800" i="1"/>
  <c r="BZ1801" i="1"/>
  <c r="BZ1802" i="1"/>
  <c r="BZ1803" i="1"/>
  <c r="BZ1804" i="1"/>
  <c r="BZ1805" i="1"/>
  <c r="BZ1806" i="1"/>
  <c r="BZ1807" i="1"/>
  <c r="BZ1808" i="1"/>
  <c r="BZ1809" i="1"/>
  <c r="BZ1810" i="1"/>
  <c r="CB1810" i="1" s="1"/>
  <c r="BZ1811" i="1"/>
  <c r="BZ1812" i="1"/>
  <c r="BZ1813" i="1"/>
  <c r="BZ1814" i="1"/>
  <c r="BZ1815" i="1"/>
  <c r="BZ1816" i="1"/>
  <c r="BZ1817" i="1"/>
  <c r="BZ1818" i="1"/>
  <c r="BZ1819" i="1"/>
  <c r="BZ1820" i="1"/>
  <c r="BZ1821" i="1"/>
  <c r="BZ1822" i="1"/>
  <c r="BZ1823" i="1"/>
  <c r="BZ1824" i="1"/>
  <c r="BZ1825" i="1"/>
  <c r="BZ1826" i="1"/>
  <c r="CB1826" i="1" s="1"/>
  <c r="BZ1827" i="1"/>
  <c r="BZ1828" i="1"/>
  <c r="BZ1829" i="1"/>
  <c r="BZ1830" i="1"/>
  <c r="BZ1831" i="1"/>
  <c r="BZ1832" i="1"/>
  <c r="BZ1833" i="1"/>
  <c r="BZ1834" i="1"/>
  <c r="BZ1835" i="1"/>
  <c r="BZ1836" i="1"/>
  <c r="BZ1837" i="1"/>
  <c r="BZ1838" i="1"/>
  <c r="BZ1839" i="1"/>
  <c r="BZ1840" i="1"/>
  <c r="BZ1841" i="1"/>
  <c r="BZ1842" i="1"/>
  <c r="CB1842" i="1" s="1"/>
  <c r="BZ1843" i="1"/>
  <c r="BZ1844" i="1"/>
  <c r="BZ1845" i="1"/>
  <c r="BZ1846" i="1"/>
  <c r="BZ1847" i="1"/>
  <c r="BZ1848" i="1"/>
  <c r="BZ1849" i="1"/>
  <c r="BZ1850" i="1"/>
  <c r="BZ1851" i="1"/>
  <c r="BZ1852" i="1"/>
  <c r="BZ1853" i="1"/>
  <c r="BZ1854" i="1"/>
  <c r="BZ1855" i="1"/>
  <c r="BZ1856" i="1"/>
  <c r="BZ1857" i="1"/>
  <c r="BZ1858" i="1"/>
  <c r="CB1858" i="1" s="1"/>
  <c r="BZ1859" i="1"/>
  <c r="BZ1860" i="1"/>
  <c r="BZ1861" i="1"/>
  <c r="BZ1862" i="1"/>
  <c r="BZ1863" i="1"/>
  <c r="BZ1864" i="1"/>
  <c r="BZ1865" i="1"/>
  <c r="BZ1866" i="1"/>
  <c r="BZ1867" i="1"/>
  <c r="BZ1868" i="1"/>
  <c r="BZ1869" i="1"/>
  <c r="BZ1870" i="1"/>
  <c r="BZ1871" i="1"/>
  <c r="BZ1872" i="1"/>
  <c r="BZ1873" i="1"/>
  <c r="BZ1874" i="1"/>
  <c r="CB1874" i="1" s="1"/>
  <c r="BZ1875" i="1"/>
  <c r="BZ1876" i="1"/>
  <c r="BZ1877" i="1"/>
  <c r="BZ1878" i="1"/>
  <c r="BZ1879" i="1"/>
  <c r="BZ1880" i="1"/>
  <c r="BZ1881" i="1"/>
  <c r="BZ1882" i="1"/>
  <c r="BZ1883" i="1"/>
  <c r="BZ1884" i="1"/>
  <c r="BZ1885" i="1"/>
  <c r="BZ1886" i="1"/>
  <c r="BZ1887" i="1"/>
  <c r="BZ1888" i="1"/>
  <c r="BZ1889" i="1"/>
  <c r="BZ1890" i="1"/>
  <c r="CB1890" i="1" s="1"/>
  <c r="BZ1891" i="1"/>
  <c r="BZ1892" i="1"/>
  <c r="BZ1893" i="1"/>
  <c r="BZ1894" i="1"/>
  <c r="BZ1895" i="1"/>
  <c r="BZ1896" i="1"/>
  <c r="BZ1897" i="1"/>
  <c r="BZ1898" i="1"/>
  <c r="BZ1899" i="1"/>
  <c r="BZ1900" i="1"/>
  <c r="BZ1901" i="1"/>
  <c r="BZ1902" i="1"/>
  <c r="BZ1903" i="1"/>
  <c r="BZ1904" i="1"/>
  <c r="BZ1905" i="1"/>
  <c r="BZ1906" i="1"/>
  <c r="CB1906" i="1" s="1"/>
  <c r="BZ1907" i="1"/>
  <c r="BZ1908" i="1"/>
  <c r="BZ1909" i="1"/>
  <c r="BZ1910" i="1"/>
  <c r="BZ1911" i="1"/>
  <c r="BZ1912" i="1"/>
  <c r="BZ1913" i="1"/>
  <c r="BZ1914" i="1"/>
  <c r="BZ1915" i="1"/>
  <c r="BZ1916" i="1"/>
  <c r="BZ1917" i="1"/>
  <c r="BZ1918" i="1"/>
  <c r="BZ1919" i="1"/>
  <c r="BZ1920" i="1"/>
  <c r="BZ1921" i="1"/>
  <c r="BZ1922" i="1"/>
  <c r="CB1922" i="1" s="1"/>
  <c r="BZ1923" i="1"/>
  <c r="BZ1924" i="1"/>
  <c r="BZ1925" i="1"/>
  <c r="BZ1926" i="1"/>
  <c r="BZ1927" i="1"/>
  <c r="BZ1928" i="1"/>
  <c r="BZ1929" i="1"/>
  <c r="BZ1930" i="1"/>
  <c r="BZ1931" i="1"/>
  <c r="BZ1932" i="1"/>
  <c r="BZ1933" i="1"/>
  <c r="BZ1934" i="1"/>
  <c r="BZ1935" i="1"/>
  <c r="BZ1936" i="1"/>
  <c r="BZ1937" i="1"/>
  <c r="BZ1938" i="1"/>
  <c r="CB1938" i="1" s="1"/>
  <c r="BZ1939" i="1"/>
  <c r="BZ1940" i="1"/>
  <c r="BZ1941" i="1"/>
  <c r="BZ1942" i="1"/>
  <c r="BZ1943" i="1"/>
  <c r="BZ1944" i="1"/>
  <c r="BZ1945" i="1"/>
  <c r="BZ1946" i="1"/>
  <c r="BZ1947" i="1"/>
  <c r="BZ1948" i="1"/>
  <c r="BZ1949" i="1"/>
  <c r="BZ1950" i="1"/>
  <c r="BZ1951" i="1"/>
  <c r="BZ1952" i="1"/>
  <c r="BZ1953" i="1"/>
  <c r="BZ1954" i="1"/>
  <c r="CB1954" i="1" s="1"/>
  <c r="BZ1955" i="1"/>
  <c r="BZ1956" i="1"/>
  <c r="BZ1957" i="1"/>
  <c r="BZ1958" i="1"/>
  <c r="BZ1959" i="1"/>
  <c r="BZ1960" i="1"/>
  <c r="BZ1961" i="1"/>
  <c r="BZ1962" i="1"/>
  <c r="BZ1963" i="1"/>
  <c r="BZ1964" i="1"/>
  <c r="BZ1965" i="1"/>
  <c r="BZ1966" i="1"/>
  <c r="BZ1967" i="1"/>
  <c r="BZ1968" i="1"/>
  <c r="BZ1969" i="1"/>
  <c r="BZ1970" i="1"/>
  <c r="CB1970" i="1" s="1"/>
  <c r="BZ1971" i="1"/>
  <c r="BZ1972" i="1"/>
  <c r="BZ1973" i="1"/>
  <c r="BZ1974" i="1"/>
  <c r="BZ1975" i="1"/>
  <c r="BZ1976" i="1"/>
  <c r="BZ1977" i="1"/>
  <c r="BZ1978" i="1"/>
  <c r="BZ1979" i="1"/>
  <c r="BZ1980" i="1"/>
  <c r="BZ1981" i="1"/>
  <c r="BZ1982" i="1"/>
  <c r="BZ1983" i="1"/>
  <c r="BZ1984" i="1"/>
  <c r="BZ1985" i="1"/>
  <c r="BZ1986" i="1"/>
  <c r="CB1986" i="1" s="1"/>
  <c r="BZ1987" i="1"/>
  <c r="BZ1988" i="1"/>
  <c r="BZ1989" i="1"/>
  <c r="BZ1990" i="1"/>
  <c r="BZ1991" i="1"/>
  <c r="BZ1992" i="1"/>
  <c r="BZ1993" i="1"/>
  <c r="BZ1994" i="1"/>
  <c r="BZ1995" i="1"/>
  <c r="BZ1996" i="1"/>
  <c r="BZ1997" i="1"/>
  <c r="BZ1998" i="1"/>
  <c r="BZ1999" i="1"/>
  <c r="BZ2000" i="1"/>
  <c r="CA708" i="1"/>
  <c r="CA710" i="1"/>
  <c r="CA711" i="1"/>
  <c r="CA712" i="1"/>
  <c r="CA714" i="1"/>
  <c r="CA715" i="1"/>
  <c r="CA716" i="1"/>
  <c r="CA718" i="1"/>
  <c r="CA719" i="1"/>
  <c r="CA720" i="1"/>
  <c r="CA722" i="1"/>
  <c r="CA723" i="1"/>
  <c r="CA724" i="1"/>
  <c r="CA726" i="1"/>
  <c r="CA727" i="1"/>
  <c r="CA728" i="1"/>
  <c r="CA730" i="1"/>
  <c r="CA731" i="1"/>
  <c r="CA732" i="1"/>
  <c r="CA734" i="1"/>
  <c r="CA735" i="1"/>
  <c r="CA736" i="1"/>
  <c r="CA738" i="1"/>
  <c r="CA739" i="1"/>
  <c r="CA740" i="1"/>
  <c r="CA742" i="1"/>
  <c r="CA743" i="1"/>
  <c r="CA744" i="1"/>
  <c r="CA746" i="1"/>
  <c r="CA747" i="1"/>
  <c r="CA748" i="1"/>
  <c r="CA750" i="1"/>
  <c r="CA751" i="1"/>
  <c r="CA752" i="1"/>
  <c r="CA754" i="1"/>
  <c r="CA755" i="1"/>
  <c r="CA756" i="1"/>
  <c r="CA758" i="1"/>
  <c r="CA759" i="1"/>
  <c r="CA760" i="1"/>
  <c r="CA762" i="1"/>
  <c r="CA763" i="1"/>
  <c r="CA764" i="1"/>
  <c r="CA766" i="1"/>
  <c r="CA767" i="1"/>
  <c r="CA768" i="1"/>
  <c r="CA770" i="1"/>
  <c r="CA771" i="1"/>
  <c r="CA772" i="1"/>
  <c r="CA774" i="1"/>
  <c r="CA775" i="1"/>
  <c r="CA776" i="1"/>
  <c r="CA778" i="1"/>
  <c r="CA779" i="1"/>
  <c r="CA780" i="1"/>
  <c r="CA782" i="1"/>
  <c r="CA783" i="1"/>
  <c r="CA784" i="1"/>
  <c r="CA786" i="1"/>
  <c r="CA787" i="1"/>
  <c r="CA788" i="1"/>
  <c r="CA790" i="1"/>
  <c r="CA791" i="1"/>
  <c r="CA792" i="1"/>
  <c r="CA794" i="1"/>
  <c r="CA795" i="1"/>
  <c r="CA796" i="1"/>
  <c r="CA798" i="1"/>
  <c r="CA799" i="1"/>
  <c r="CA800" i="1"/>
  <c r="CA802" i="1"/>
  <c r="CA803" i="1"/>
  <c r="CA804" i="1"/>
  <c r="CA806" i="1"/>
  <c r="CA807" i="1"/>
  <c r="CA808" i="1"/>
  <c r="CA810" i="1"/>
  <c r="CA811" i="1"/>
  <c r="CA812" i="1"/>
  <c r="CA814" i="1"/>
  <c r="CA815" i="1"/>
  <c r="CA816" i="1"/>
  <c r="CA818" i="1"/>
  <c r="CA819" i="1"/>
  <c r="CA820" i="1"/>
  <c r="CA822" i="1"/>
  <c r="CA823" i="1"/>
  <c r="CA824" i="1"/>
  <c r="CA826" i="1"/>
  <c r="CA827" i="1"/>
  <c r="CA828" i="1"/>
  <c r="CA830" i="1"/>
  <c r="CA831" i="1"/>
  <c r="CA832" i="1"/>
  <c r="CA834" i="1"/>
  <c r="CA835" i="1"/>
  <c r="CA836" i="1"/>
  <c r="CA838" i="1"/>
  <c r="CA839" i="1"/>
  <c r="CA840" i="1"/>
  <c r="CA842" i="1"/>
  <c r="CA843" i="1"/>
  <c r="CA844" i="1"/>
  <c r="CA846" i="1"/>
  <c r="CA847" i="1"/>
  <c r="CA848" i="1"/>
  <c r="CA850" i="1"/>
  <c r="CA851" i="1"/>
  <c r="CA852" i="1"/>
  <c r="CA854" i="1"/>
  <c r="CA855" i="1"/>
  <c r="CA856" i="1"/>
  <c r="CA858" i="1"/>
  <c r="CA859" i="1"/>
  <c r="CA860" i="1"/>
  <c r="CA862" i="1"/>
  <c r="CA863" i="1"/>
  <c r="CA864" i="1"/>
  <c r="CA866" i="1"/>
  <c r="CA867" i="1"/>
  <c r="CA868" i="1"/>
  <c r="CA870" i="1"/>
  <c r="CA871" i="1"/>
  <c r="CA872" i="1"/>
  <c r="CA874" i="1"/>
  <c r="CA875" i="1"/>
  <c r="CA876" i="1"/>
  <c r="CA878" i="1"/>
  <c r="CA879" i="1"/>
  <c r="CA880" i="1"/>
  <c r="CA882" i="1"/>
  <c r="CA883" i="1"/>
  <c r="CA884" i="1"/>
  <c r="CA886" i="1"/>
  <c r="CA887" i="1"/>
  <c r="CA888" i="1"/>
  <c r="CA890" i="1"/>
  <c r="CA891" i="1"/>
  <c r="CA892" i="1"/>
  <c r="CA894" i="1"/>
  <c r="CA895" i="1"/>
  <c r="CA896" i="1"/>
  <c r="CA898" i="1"/>
  <c r="CA899" i="1"/>
  <c r="CA900" i="1"/>
  <c r="CA902" i="1"/>
  <c r="CA903" i="1"/>
  <c r="CA904" i="1"/>
  <c r="CA906" i="1"/>
  <c r="CA907" i="1"/>
  <c r="CA908" i="1"/>
  <c r="CA910" i="1"/>
  <c r="CA911" i="1"/>
  <c r="CA912" i="1"/>
  <c r="CA914" i="1"/>
  <c r="CA915" i="1"/>
  <c r="CA916" i="1"/>
  <c r="CA918" i="1"/>
  <c r="CA919" i="1"/>
  <c r="CA920" i="1"/>
  <c r="CA922" i="1"/>
  <c r="CA923" i="1"/>
  <c r="CA924" i="1"/>
  <c r="CA926" i="1"/>
  <c r="CA927" i="1"/>
  <c r="CA928" i="1"/>
  <c r="CA930" i="1"/>
  <c r="CA931" i="1"/>
  <c r="CA932" i="1"/>
  <c r="CA934" i="1"/>
  <c r="CA935" i="1"/>
  <c r="CA936" i="1"/>
  <c r="CA938" i="1"/>
  <c r="CA939" i="1"/>
  <c r="CA940" i="1"/>
  <c r="CA942" i="1"/>
  <c r="CA943" i="1"/>
  <c r="CA944" i="1"/>
  <c r="CA946" i="1"/>
  <c r="CA947" i="1"/>
  <c r="CA948" i="1"/>
  <c r="CA950" i="1"/>
  <c r="CA951" i="1"/>
  <c r="CA952" i="1"/>
  <c r="CA954" i="1"/>
  <c r="CA955" i="1"/>
  <c r="CA956" i="1"/>
  <c r="CA958" i="1"/>
  <c r="CA959" i="1"/>
  <c r="CA960" i="1"/>
  <c r="CA962" i="1"/>
  <c r="CA963" i="1"/>
  <c r="CA964" i="1"/>
  <c r="CA966" i="1"/>
  <c r="CA967" i="1"/>
  <c r="CA968" i="1"/>
  <c r="CA970" i="1"/>
  <c r="CA971" i="1"/>
  <c r="CA972" i="1"/>
  <c r="CA974" i="1"/>
  <c r="CA975" i="1"/>
  <c r="CA976" i="1"/>
  <c r="CA978" i="1"/>
  <c r="CA979" i="1"/>
  <c r="CA980" i="1"/>
  <c r="CA982" i="1"/>
  <c r="CA983" i="1"/>
  <c r="CA984" i="1"/>
  <c r="CA986" i="1"/>
  <c r="CA987" i="1"/>
  <c r="CA988" i="1"/>
  <c r="CA990" i="1"/>
  <c r="CA991" i="1"/>
  <c r="CA992" i="1"/>
  <c r="CA994" i="1"/>
  <c r="CA995" i="1"/>
  <c r="CA996" i="1"/>
  <c r="CA998" i="1"/>
  <c r="CA999" i="1"/>
  <c r="CA1000" i="1"/>
  <c r="CA1002" i="1"/>
  <c r="CA1003" i="1"/>
  <c r="CA1004" i="1"/>
  <c r="CA1006" i="1"/>
  <c r="CA1007" i="1"/>
  <c r="CA1008" i="1"/>
  <c r="CA1010" i="1"/>
  <c r="CA1011" i="1"/>
  <c r="CA1012" i="1"/>
  <c r="CA1014" i="1"/>
  <c r="CA1015" i="1"/>
  <c r="CA1016" i="1"/>
  <c r="CA1018" i="1"/>
  <c r="CA1019" i="1"/>
  <c r="CA1020" i="1"/>
  <c r="CA1022" i="1"/>
  <c r="CA1023" i="1"/>
  <c r="CA1024" i="1"/>
  <c r="CA1026" i="1"/>
  <c r="CA1027" i="1"/>
  <c r="CA1028" i="1"/>
  <c r="CA1030" i="1"/>
  <c r="CA1031" i="1"/>
  <c r="CA1032" i="1"/>
  <c r="CA1034" i="1"/>
  <c r="CA1035" i="1"/>
  <c r="CA1036" i="1"/>
  <c r="CA1038" i="1"/>
  <c r="CA1039" i="1"/>
  <c r="CA1040" i="1"/>
  <c r="CA1042" i="1"/>
  <c r="CA1043" i="1"/>
  <c r="CA1044" i="1"/>
  <c r="CA1046" i="1"/>
  <c r="CA1047" i="1"/>
  <c r="CA1048" i="1"/>
  <c r="CA1050" i="1"/>
  <c r="CA1051" i="1"/>
  <c r="CA1052" i="1"/>
  <c r="CA1054" i="1"/>
  <c r="CA1055" i="1"/>
  <c r="CA1056" i="1"/>
  <c r="CA1058" i="1"/>
  <c r="CA1059" i="1"/>
  <c r="CA1060" i="1"/>
  <c r="CA1062" i="1"/>
  <c r="CA1063" i="1"/>
  <c r="CA1064" i="1"/>
  <c r="CA1066" i="1"/>
  <c r="CA1067" i="1"/>
  <c r="CA1068" i="1"/>
  <c r="CA1070" i="1"/>
  <c r="CA1071" i="1"/>
  <c r="CA1072" i="1"/>
  <c r="CA1074" i="1"/>
  <c r="CA1075" i="1"/>
  <c r="CA1076" i="1"/>
  <c r="CA1078" i="1"/>
  <c r="CA1079" i="1"/>
  <c r="CA1080" i="1"/>
  <c r="CA1082" i="1"/>
  <c r="CA1083" i="1"/>
  <c r="CA1084" i="1"/>
  <c r="CA1086" i="1"/>
  <c r="CA1087" i="1"/>
  <c r="CA1088" i="1"/>
  <c r="CA1090" i="1"/>
  <c r="CA1091" i="1"/>
  <c r="CA1092" i="1"/>
  <c r="CA1094" i="1"/>
  <c r="CA1095" i="1"/>
  <c r="CA1096" i="1"/>
  <c r="CA1098" i="1"/>
  <c r="CA1099" i="1"/>
  <c r="CA1100" i="1"/>
  <c r="CA1102" i="1"/>
  <c r="CA1103" i="1"/>
  <c r="CA1104" i="1"/>
  <c r="CA1106" i="1"/>
  <c r="CA1107" i="1"/>
  <c r="CA1108" i="1"/>
  <c r="CA1110" i="1"/>
  <c r="CA1111" i="1"/>
  <c r="CA1112" i="1"/>
  <c r="CA1114" i="1"/>
  <c r="CA1115" i="1"/>
  <c r="CA1116" i="1"/>
  <c r="CA1118" i="1"/>
  <c r="CA1119" i="1"/>
  <c r="CA1120" i="1"/>
  <c r="CA1122" i="1"/>
  <c r="CA1123" i="1"/>
  <c r="CA1124" i="1"/>
  <c r="CA1126" i="1"/>
  <c r="CA1127" i="1"/>
  <c r="CA1128" i="1"/>
  <c r="CA1130" i="1"/>
  <c r="CA1131" i="1"/>
  <c r="CA1132" i="1"/>
  <c r="CA1134" i="1"/>
  <c r="CA1135" i="1"/>
  <c r="CA1136" i="1"/>
  <c r="CA1138" i="1"/>
  <c r="CA1139" i="1"/>
  <c r="CA1140" i="1"/>
  <c r="CA1142" i="1"/>
  <c r="CA1143" i="1"/>
  <c r="CA1144" i="1"/>
  <c r="CA1146" i="1"/>
  <c r="CA1147" i="1"/>
  <c r="CA1148" i="1"/>
  <c r="CA1150" i="1"/>
  <c r="CA1151" i="1"/>
  <c r="CA1152" i="1"/>
  <c r="CA1154" i="1"/>
  <c r="CA1155" i="1"/>
  <c r="CA1156" i="1"/>
  <c r="CA1158" i="1"/>
  <c r="CA1159" i="1"/>
  <c r="CA1160" i="1"/>
  <c r="CA1162" i="1"/>
  <c r="CA1163" i="1"/>
  <c r="CA1164" i="1"/>
  <c r="CA1166" i="1"/>
  <c r="CA1167" i="1"/>
  <c r="CA1168" i="1"/>
  <c r="CA1170" i="1"/>
  <c r="CA1171" i="1"/>
  <c r="CA1172" i="1"/>
  <c r="CA1174" i="1"/>
  <c r="CA1175" i="1"/>
  <c r="CA1176" i="1"/>
  <c r="CA1178" i="1"/>
  <c r="CA1179" i="1"/>
  <c r="CA1180" i="1"/>
  <c r="CA1182" i="1"/>
  <c r="CA1183" i="1"/>
  <c r="CA1184" i="1"/>
  <c r="CA1186" i="1"/>
  <c r="CA1187" i="1"/>
  <c r="CA1188" i="1"/>
  <c r="CA1190" i="1"/>
  <c r="CA1191" i="1"/>
  <c r="CA1192" i="1"/>
  <c r="CA1194" i="1"/>
  <c r="CA1195" i="1"/>
  <c r="CA1196" i="1"/>
  <c r="CA1198" i="1"/>
  <c r="CA1199" i="1"/>
  <c r="CA1200" i="1"/>
  <c r="CA1202" i="1"/>
  <c r="CA1203" i="1"/>
  <c r="CA1204" i="1"/>
  <c r="CA1206" i="1"/>
  <c r="CA1207" i="1"/>
  <c r="CA1208" i="1"/>
  <c r="CA1210" i="1"/>
  <c r="CA1211" i="1"/>
  <c r="CA1212" i="1"/>
  <c r="CA1214" i="1"/>
  <c r="CA1215" i="1"/>
  <c r="CA1216" i="1"/>
  <c r="CA1218" i="1"/>
  <c r="CA1219" i="1"/>
  <c r="CA1220" i="1"/>
  <c r="CA1222" i="1"/>
  <c r="CA1223" i="1"/>
  <c r="CA1224" i="1"/>
  <c r="CA1226" i="1"/>
  <c r="CA1227" i="1"/>
  <c r="CA1228" i="1"/>
  <c r="CA1230" i="1"/>
  <c r="CA1231" i="1"/>
  <c r="CA1232" i="1"/>
  <c r="CA1234" i="1"/>
  <c r="CA1235" i="1"/>
  <c r="CA1236" i="1"/>
  <c r="CA1238" i="1"/>
  <c r="CA1239" i="1"/>
  <c r="CA1240" i="1"/>
  <c r="CA1242" i="1"/>
  <c r="CA1243" i="1"/>
  <c r="CA1244" i="1"/>
  <c r="CA1246" i="1"/>
  <c r="CA1247" i="1"/>
  <c r="CA1248" i="1"/>
  <c r="CA1250" i="1"/>
  <c r="CA1251" i="1"/>
  <c r="CA1252" i="1"/>
  <c r="CA1254" i="1"/>
  <c r="CA1255" i="1"/>
  <c r="CA1256" i="1"/>
  <c r="CA1258" i="1"/>
  <c r="CA1259" i="1"/>
  <c r="CA1260" i="1"/>
  <c r="CA1262" i="1"/>
  <c r="CA1263" i="1"/>
  <c r="CA1264" i="1"/>
  <c r="CA1266" i="1"/>
  <c r="CA1267" i="1"/>
  <c r="CA1268" i="1"/>
  <c r="CA1270" i="1"/>
  <c r="CA1271" i="1"/>
  <c r="CA1272" i="1"/>
  <c r="CA1274" i="1"/>
  <c r="CA1275" i="1"/>
  <c r="CA1276" i="1"/>
  <c r="CA1278" i="1"/>
  <c r="CA1279" i="1"/>
  <c r="CA1280" i="1"/>
  <c r="CA1282" i="1"/>
  <c r="CA1283" i="1"/>
  <c r="CA1284" i="1"/>
  <c r="CA1286" i="1"/>
  <c r="CA1287" i="1"/>
  <c r="CA1288" i="1"/>
  <c r="CA1290" i="1"/>
  <c r="CA1291" i="1"/>
  <c r="CA1292" i="1"/>
  <c r="CA1294" i="1"/>
  <c r="CA1295" i="1"/>
  <c r="CA1296" i="1"/>
  <c r="CA1298" i="1"/>
  <c r="CA1299" i="1"/>
  <c r="CA1300" i="1"/>
  <c r="CA1302" i="1"/>
  <c r="CA1303" i="1"/>
  <c r="CA1304" i="1"/>
  <c r="CA1306" i="1"/>
  <c r="CA1307" i="1"/>
  <c r="CA1308" i="1"/>
  <c r="CA1310" i="1"/>
  <c r="CA1311" i="1"/>
  <c r="CA1312" i="1"/>
  <c r="CA1314" i="1"/>
  <c r="CA1315" i="1"/>
  <c r="CA1316" i="1"/>
  <c r="CA1318" i="1"/>
  <c r="CA1319" i="1"/>
  <c r="CA1320" i="1"/>
  <c r="CA1322" i="1"/>
  <c r="CA1323" i="1"/>
  <c r="CA1324" i="1"/>
  <c r="CA1326" i="1"/>
  <c r="CA1327" i="1"/>
  <c r="CA1328" i="1"/>
  <c r="CA1330" i="1"/>
  <c r="CA1331" i="1"/>
  <c r="CA1332" i="1"/>
  <c r="CA1334" i="1"/>
  <c r="CA1335" i="1"/>
  <c r="CA1336" i="1"/>
  <c r="CA1338" i="1"/>
  <c r="CA1339" i="1"/>
  <c r="CA1340" i="1"/>
  <c r="CA1342" i="1"/>
  <c r="CA1343" i="1"/>
  <c r="CA1344" i="1"/>
  <c r="CA1346" i="1"/>
  <c r="CA1347" i="1"/>
  <c r="CA1348" i="1"/>
  <c r="CA1350" i="1"/>
  <c r="CA1351" i="1"/>
  <c r="CA1352" i="1"/>
  <c r="CA1354" i="1"/>
  <c r="CA1355" i="1"/>
  <c r="CA1356" i="1"/>
  <c r="CA1358" i="1"/>
  <c r="CA1359" i="1"/>
  <c r="CA1360" i="1"/>
  <c r="CA1362" i="1"/>
  <c r="CA1363" i="1"/>
  <c r="CA1364" i="1"/>
  <c r="CA1366" i="1"/>
  <c r="CA1367" i="1"/>
  <c r="CA1368" i="1"/>
  <c r="CA1370" i="1"/>
  <c r="CA1371" i="1"/>
  <c r="CA1372" i="1"/>
  <c r="CA1374" i="1"/>
  <c r="CA1375" i="1"/>
  <c r="CA1376" i="1"/>
  <c r="CA1378" i="1"/>
  <c r="CA1379" i="1"/>
  <c r="CA1380" i="1"/>
  <c r="CA1382" i="1"/>
  <c r="CA1383" i="1"/>
  <c r="CA1384" i="1"/>
  <c r="CA1386" i="1"/>
  <c r="CA1387" i="1"/>
  <c r="CA1388" i="1"/>
  <c r="CA1390" i="1"/>
  <c r="CA1391" i="1"/>
  <c r="CA1392" i="1"/>
  <c r="CA1394" i="1"/>
  <c r="CA1395" i="1"/>
  <c r="CA1396" i="1"/>
  <c r="CA1398" i="1"/>
  <c r="CA1399" i="1"/>
  <c r="CA1400" i="1"/>
  <c r="CA1402" i="1"/>
  <c r="CA1403" i="1"/>
  <c r="CA1404" i="1"/>
  <c r="CA1406" i="1"/>
  <c r="CA1407" i="1"/>
  <c r="CA1408" i="1"/>
  <c r="CA1410" i="1"/>
  <c r="CA1411" i="1"/>
  <c r="CA1412" i="1"/>
  <c r="CA1414" i="1"/>
  <c r="CA1415" i="1"/>
  <c r="CA1416" i="1"/>
  <c r="CA1418" i="1"/>
  <c r="CA1419" i="1"/>
  <c r="CA1420" i="1"/>
  <c r="CA1422" i="1"/>
  <c r="CA1423" i="1"/>
  <c r="CA1424" i="1"/>
  <c r="CA1426" i="1"/>
  <c r="CA1427" i="1"/>
  <c r="CA1428" i="1"/>
  <c r="CA1430" i="1"/>
  <c r="CA1431" i="1"/>
  <c r="CA1432" i="1"/>
  <c r="CA1434" i="1"/>
  <c r="CA1435" i="1"/>
  <c r="CA1436" i="1"/>
  <c r="CA1438" i="1"/>
  <c r="CA1439" i="1"/>
  <c r="CA1440" i="1"/>
  <c r="CA1442" i="1"/>
  <c r="CA1443" i="1"/>
  <c r="CA1444" i="1"/>
  <c r="CA1446" i="1"/>
  <c r="CA1447" i="1"/>
  <c r="CA1448" i="1"/>
  <c r="CA1450" i="1"/>
  <c r="CA1451" i="1"/>
  <c r="CA1452" i="1"/>
  <c r="CA1454" i="1"/>
  <c r="CA1455" i="1"/>
  <c r="CA1456" i="1"/>
  <c r="CA1458" i="1"/>
  <c r="CA1459" i="1"/>
  <c r="CA1460" i="1"/>
  <c r="CA1462" i="1"/>
  <c r="CA1463" i="1"/>
  <c r="CA1464" i="1"/>
  <c r="CA1466" i="1"/>
  <c r="CA1467" i="1"/>
  <c r="CA1468" i="1"/>
  <c r="CA1470" i="1"/>
  <c r="CA1471" i="1"/>
  <c r="CA1472" i="1"/>
  <c r="CA1474" i="1"/>
  <c r="CA1475" i="1"/>
  <c r="CA1476" i="1"/>
  <c r="CA1478" i="1"/>
  <c r="CA1479" i="1"/>
  <c r="CA1480" i="1"/>
  <c r="CA1482" i="1"/>
  <c r="CA1483" i="1"/>
  <c r="CA1484" i="1"/>
  <c r="CA1486" i="1"/>
  <c r="CA1487" i="1"/>
  <c r="CA1488" i="1"/>
  <c r="CA1490" i="1"/>
  <c r="CA1491" i="1"/>
  <c r="CA1492" i="1"/>
  <c r="CA1494" i="1"/>
  <c r="CA1495" i="1"/>
  <c r="CA1496" i="1"/>
  <c r="CA1498" i="1"/>
  <c r="CA1499" i="1"/>
  <c r="CA1500" i="1"/>
  <c r="CA1502" i="1"/>
  <c r="CA1503" i="1"/>
  <c r="CA1504" i="1"/>
  <c r="CA1506" i="1"/>
  <c r="CA1507" i="1"/>
  <c r="CA1508" i="1"/>
  <c r="CA1510" i="1"/>
  <c r="CA1511" i="1"/>
  <c r="CA1512" i="1"/>
  <c r="CA1514" i="1"/>
  <c r="CA1515" i="1"/>
  <c r="CA1516" i="1"/>
  <c r="CA1518" i="1"/>
  <c r="CA1519" i="1"/>
  <c r="CA1520" i="1"/>
  <c r="CA1522" i="1"/>
  <c r="CA1523" i="1"/>
  <c r="CA1524" i="1"/>
  <c r="CA1526" i="1"/>
  <c r="CA1527" i="1"/>
  <c r="CA1528" i="1"/>
  <c r="CA1530" i="1"/>
  <c r="CA1531" i="1"/>
  <c r="CA1532" i="1"/>
  <c r="CA1534" i="1"/>
  <c r="CA1535" i="1"/>
  <c r="CA1536" i="1"/>
  <c r="CA1538" i="1"/>
  <c r="CA1539" i="1"/>
  <c r="CA1540" i="1"/>
  <c r="CA1542" i="1"/>
  <c r="CA1543" i="1"/>
  <c r="CA1544" i="1"/>
  <c r="CA1546" i="1"/>
  <c r="CA1547" i="1"/>
  <c r="CA1548" i="1"/>
  <c r="CA1550" i="1"/>
  <c r="CA1551" i="1"/>
  <c r="CA1552" i="1"/>
  <c r="CA1554" i="1"/>
  <c r="CA1555" i="1"/>
  <c r="CA1556" i="1"/>
  <c r="CA1558" i="1"/>
  <c r="CA1559" i="1"/>
  <c r="CA1560" i="1"/>
  <c r="CA1562" i="1"/>
  <c r="CA1563" i="1"/>
  <c r="CA1564" i="1"/>
  <c r="CA1566" i="1"/>
  <c r="CA1567" i="1"/>
  <c r="CA1568" i="1"/>
  <c r="CA1570" i="1"/>
  <c r="CA1571" i="1"/>
  <c r="CA1572" i="1"/>
  <c r="CA1574" i="1"/>
  <c r="CA1575" i="1"/>
  <c r="CA1576" i="1"/>
  <c r="CA1578" i="1"/>
  <c r="CA1579" i="1"/>
  <c r="CA1580" i="1"/>
  <c r="CA1582" i="1"/>
  <c r="CA1583" i="1"/>
  <c r="CA1584" i="1"/>
  <c r="CA1586" i="1"/>
  <c r="CA1587" i="1"/>
  <c r="CA1588" i="1"/>
  <c r="CA1590" i="1"/>
  <c r="CA1591" i="1"/>
  <c r="CA1592" i="1"/>
  <c r="CA1594" i="1"/>
  <c r="CA1595" i="1"/>
  <c r="CA1596" i="1"/>
  <c r="CA1598" i="1"/>
  <c r="CA1599" i="1"/>
  <c r="CA1600" i="1"/>
  <c r="CA1602" i="1"/>
  <c r="CA1603" i="1"/>
  <c r="CA1604" i="1"/>
  <c r="CA1606" i="1"/>
  <c r="CA1607" i="1"/>
  <c r="CA1608" i="1"/>
  <c r="CA1610" i="1"/>
  <c r="CA1611" i="1"/>
  <c r="CA1612" i="1"/>
  <c r="CA1614" i="1"/>
  <c r="CA1615" i="1"/>
  <c r="CA1616" i="1"/>
  <c r="CA1618" i="1"/>
  <c r="CA1619" i="1"/>
  <c r="CA1620" i="1"/>
  <c r="CA1622" i="1"/>
  <c r="CA1623" i="1"/>
  <c r="CA1624" i="1"/>
  <c r="CA1626" i="1"/>
  <c r="CA1627" i="1"/>
  <c r="CA1628" i="1"/>
  <c r="CA1630" i="1"/>
  <c r="CA1631" i="1"/>
  <c r="CA1632" i="1"/>
  <c r="CA1634" i="1"/>
  <c r="CA1635" i="1"/>
  <c r="CA1636" i="1"/>
  <c r="CA1638" i="1"/>
  <c r="CA1639" i="1"/>
  <c r="CA1640" i="1"/>
  <c r="CA1642" i="1"/>
  <c r="CA1643" i="1"/>
  <c r="CA1644" i="1"/>
  <c r="CA1646" i="1"/>
  <c r="CA1647" i="1"/>
  <c r="CA1648" i="1"/>
  <c r="CA1650" i="1"/>
  <c r="CA1651" i="1"/>
  <c r="CA1652" i="1"/>
  <c r="CA1654" i="1"/>
  <c r="CA1655" i="1"/>
  <c r="CA1656" i="1"/>
  <c r="CA1658" i="1"/>
  <c r="CA1659" i="1"/>
  <c r="CA1660" i="1"/>
  <c r="CA1662" i="1"/>
  <c r="CA1663" i="1"/>
  <c r="CA1664" i="1"/>
  <c r="CA1666" i="1"/>
  <c r="CA1667" i="1"/>
  <c r="CA1668" i="1"/>
  <c r="CA1670" i="1"/>
  <c r="CA1671" i="1"/>
  <c r="CA1672" i="1"/>
  <c r="CA1674" i="1"/>
  <c r="CA1675" i="1"/>
  <c r="CA1676" i="1"/>
  <c r="CA1678" i="1"/>
  <c r="CA1679" i="1"/>
  <c r="CA1680" i="1"/>
  <c r="CA1682" i="1"/>
  <c r="CA1683" i="1"/>
  <c r="CA1684" i="1"/>
  <c r="CA1686" i="1"/>
  <c r="CA1687" i="1"/>
  <c r="CA1688" i="1"/>
  <c r="CA1690" i="1"/>
  <c r="CA1691" i="1"/>
  <c r="CA1692" i="1"/>
  <c r="CA1694" i="1"/>
  <c r="CA1695" i="1"/>
  <c r="CA1696" i="1"/>
  <c r="CA1698" i="1"/>
  <c r="CA1699" i="1"/>
  <c r="CA1700" i="1"/>
  <c r="CA1702" i="1"/>
  <c r="CA1703" i="1"/>
  <c r="CA1704" i="1"/>
  <c r="CA1706" i="1"/>
  <c r="CA1707" i="1"/>
  <c r="CA1708" i="1"/>
  <c r="CA1710" i="1"/>
  <c r="CA1711" i="1"/>
  <c r="CA1712" i="1"/>
  <c r="CA1714" i="1"/>
  <c r="CA1715" i="1"/>
  <c r="CA1716" i="1"/>
  <c r="CA1718" i="1"/>
  <c r="CA1719" i="1"/>
  <c r="CA1720" i="1"/>
  <c r="CA1722" i="1"/>
  <c r="CA1723" i="1"/>
  <c r="CA1724" i="1"/>
  <c r="CA1726" i="1"/>
  <c r="CA1727" i="1"/>
  <c r="CA1728" i="1"/>
  <c r="CA1730" i="1"/>
  <c r="CA1731" i="1"/>
  <c r="CA1732" i="1"/>
  <c r="CA1734" i="1"/>
  <c r="CA1735" i="1"/>
  <c r="CA1736" i="1"/>
  <c r="CA1738" i="1"/>
  <c r="CA1739" i="1"/>
  <c r="CA1740" i="1"/>
  <c r="CA1742" i="1"/>
  <c r="CA1743" i="1"/>
  <c r="CA1744" i="1"/>
  <c r="CA1746" i="1"/>
  <c r="CA1747" i="1"/>
  <c r="CA1748" i="1"/>
  <c r="CA1750" i="1"/>
  <c r="CA1751" i="1"/>
  <c r="CA1752" i="1"/>
  <c r="CA1754" i="1"/>
  <c r="CA1755" i="1"/>
  <c r="CA1756" i="1"/>
  <c r="CA1758" i="1"/>
  <c r="CA1759" i="1"/>
  <c r="CA1760" i="1"/>
  <c r="CA1762" i="1"/>
  <c r="CA1763" i="1"/>
  <c r="CA1764" i="1"/>
  <c r="CA1766" i="1"/>
  <c r="CA1767" i="1"/>
  <c r="CA1768" i="1"/>
  <c r="CA1770" i="1"/>
  <c r="CA1771" i="1"/>
  <c r="CA1772" i="1"/>
  <c r="CA1774" i="1"/>
  <c r="CA1775" i="1"/>
  <c r="CA1776" i="1"/>
  <c r="CA1778" i="1"/>
  <c r="CA1779" i="1"/>
  <c r="CA1780" i="1"/>
  <c r="CA1782" i="1"/>
  <c r="CA1783" i="1"/>
  <c r="CA1784" i="1"/>
  <c r="CA1786" i="1"/>
  <c r="CA1787" i="1"/>
  <c r="CA1788" i="1"/>
  <c r="CA1790" i="1"/>
  <c r="CA1791" i="1"/>
  <c r="CA1792" i="1"/>
  <c r="CA1794" i="1"/>
  <c r="CA1795" i="1"/>
  <c r="CA1796" i="1"/>
  <c r="CA1798" i="1"/>
  <c r="CA1799" i="1"/>
  <c r="CA1800" i="1"/>
  <c r="CA1802" i="1"/>
  <c r="CA1803" i="1"/>
  <c r="CA1804" i="1"/>
  <c r="CA1806" i="1"/>
  <c r="CA1807" i="1"/>
  <c r="CA1808" i="1"/>
  <c r="CA1810" i="1"/>
  <c r="CA1811" i="1"/>
  <c r="CA1812" i="1"/>
  <c r="CA1814" i="1"/>
  <c r="CA1815" i="1"/>
  <c r="CA1816" i="1"/>
  <c r="CA1818" i="1"/>
  <c r="CA1819" i="1"/>
  <c r="CA1820" i="1"/>
  <c r="CA1822" i="1"/>
  <c r="CA1823" i="1"/>
  <c r="CA1824" i="1"/>
  <c r="CA1826" i="1"/>
  <c r="CA1827" i="1"/>
  <c r="CA1828" i="1"/>
  <c r="CA1830" i="1"/>
  <c r="CA1831" i="1"/>
  <c r="CA1832" i="1"/>
  <c r="CA1834" i="1"/>
  <c r="CA1835" i="1"/>
  <c r="CA1836" i="1"/>
  <c r="CA1838" i="1"/>
  <c r="CA1839" i="1"/>
  <c r="CA1840" i="1"/>
  <c r="CA1842" i="1"/>
  <c r="CA1843" i="1"/>
  <c r="CA1844" i="1"/>
  <c r="CA1846" i="1"/>
  <c r="CA1847" i="1"/>
  <c r="CA1848" i="1"/>
  <c r="CA1850" i="1"/>
  <c r="CA1851" i="1"/>
  <c r="CA1852" i="1"/>
  <c r="CA1854" i="1"/>
  <c r="CA1855" i="1"/>
  <c r="CA1856" i="1"/>
  <c r="CA1858" i="1"/>
  <c r="CA1859" i="1"/>
  <c r="CA1860" i="1"/>
  <c r="CA1862" i="1"/>
  <c r="CA1863" i="1"/>
  <c r="CA1864" i="1"/>
  <c r="CA1866" i="1"/>
  <c r="CA1867" i="1"/>
  <c r="CA1868" i="1"/>
  <c r="CA1870" i="1"/>
  <c r="CA1871" i="1"/>
  <c r="CA1872" i="1"/>
  <c r="CA1874" i="1"/>
  <c r="CA1875" i="1"/>
  <c r="CA1876" i="1"/>
  <c r="CA1878" i="1"/>
  <c r="CA1879" i="1"/>
  <c r="CA1880" i="1"/>
  <c r="CA1882" i="1"/>
  <c r="CA1883" i="1"/>
  <c r="CA1884" i="1"/>
  <c r="CA1886" i="1"/>
  <c r="CA1887" i="1"/>
  <c r="CA1888" i="1"/>
  <c r="CA1890" i="1"/>
  <c r="CA1891" i="1"/>
  <c r="CA1892" i="1"/>
  <c r="CA1894" i="1"/>
  <c r="CA1895" i="1"/>
  <c r="CA1896" i="1"/>
  <c r="CA1898" i="1"/>
  <c r="CA1899" i="1"/>
  <c r="CA1900" i="1"/>
  <c r="CA1902" i="1"/>
  <c r="CA1903" i="1"/>
  <c r="CA1904" i="1"/>
  <c r="CA1906" i="1"/>
  <c r="CA1907" i="1"/>
  <c r="CA1908" i="1"/>
  <c r="CA1910" i="1"/>
  <c r="CA1911" i="1"/>
  <c r="CA1912" i="1"/>
  <c r="CA1914" i="1"/>
  <c r="CA1915" i="1"/>
  <c r="CA1916" i="1"/>
  <c r="CA1918" i="1"/>
  <c r="CA1919" i="1"/>
  <c r="CA1920" i="1"/>
  <c r="CA1922" i="1"/>
  <c r="CA1923" i="1"/>
  <c r="CA1924" i="1"/>
  <c r="CA1926" i="1"/>
  <c r="CA1927" i="1"/>
  <c r="CA1928" i="1"/>
  <c r="CA1930" i="1"/>
  <c r="CA1931" i="1"/>
  <c r="CA1932" i="1"/>
  <c r="CA1934" i="1"/>
  <c r="CA1935" i="1"/>
  <c r="CA1936" i="1"/>
  <c r="CA1938" i="1"/>
  <c r="CA1939" i="1"/>
  <c r="CA1940" i="1"/>
  <c r="CA1942" i="1"/>
  <c r="CA1943" i="1"/>
  <c r="CA1944" i="1"/>
  <c r="CA1946" i="1"/>
  <c r="CA1947" i="1"/>
  <c r="CA1948" i="1"/>
  <c r="CA1950" i="1"/>
  <c r="CA1951" i="1"/>
  <c r="CA1952" i="1"/>
  <c r="CA1954" i="1"/>
  <c r="CA1955" i="1"/>
  <c r="CA1956" i="1"/>
  <c r="CA1958" i="1"/>
  <c r="CA1959" i="1"/>
  <c r="CA1960" i="1"/>
  <c r="CA1962" i="1"/>
  <c r="CA1963" i="1"/>
  <c r="CA1964" i="1"/>
  <c r="CA1966" i="1"/>
  <c r="CA1967" i="1"/>
  <c r="CA1968" i="1"/>
  <c r="CA1970" i="1"/>
  <c r="CA1971" i="1"/>
  <c r="CA1972" i="1"/>
  <c r="CA1974" i="1"/>
  <c r="CA1975" i="1"/>
  <c r="CA1976" i="1"/>
  <c r="CA1978" i="1"/>
  <c r="CA1979" i="1"/>
  <c r="CA1980" i="1"/>
  <c r="CA1982" i="1"/>
  <c r="CA1983" i="1"/>
  <c r="CA1984" i="1"/>
  <c r="CA1986" i="1"/>
  <c r="CA1987" i="1"/>
  <c r="CA1988" i="1"/>
  <c r="CA1990" i="1"/>
  <c r="CA1991" i="1"/>
  <c r="CA1992" i="1"/>
  <c r="CA1994" i="1"/>
  <c r="CA1995" i="1"/>
  <c r="CA1996" i="1"/>
  <c r="CA1998" i="1"/>
  <c r="CA1999" i="1"/>
  <c r="CA2000" i="1"/>
  <c r="C277" i="2"/>
  <c r="C278" i="2"/>
  <c r="C279" i="2"/>
  <c r="C263" i="2"/>
  <c r="C264" i="2"/>
  <c r="C265" i="2"/>
  <c r="C266" i="2"/>
  <c r="C254" i="2"/>
  <c r="C253" i="2"/>
  <c r="C252" i="2"/>
  <c r="C251" i="2"/>
  <c r="C248" i="2"/>
  <c r="C247" i="2"/>
  <c r="C246" i="2"/>
  <c r="C245" i="2"/>
  <c r="C258" i="2"/>
  <c r="C259" i="2"/>
  <c r="C260" i="2"/>
  <c r="C257" i="2"/>
  <c r="BM2" i="1"/>
  <c r="BN2" i="1"/>
  <c r="BM4" i="1"/>
  <c r="BN4" i="1"/>
  <c r="BM5" i="1"/>
  <c r="BN5" i="1"/>
  <c r="BT5" i="1" s="1"/>
  <c r="BM6" i="1"/>
  <c r="BN6" i="1"/>
  <c r="BM7" i="1"/>
  <c r="BN7" i="1"/>
  <c r="BM8" i="1"/>
  <c r="BT8" i="1" s="1"/>
  <c r="BN8" i="1"/>
  <c r="BM9" i="1"/>
  <c r="BN9" i="1"/>
  <c r="BM10" i="1"/>
  <c r="BN10" i="1"/>
  <c r="BM11" i="1"/>
  <c r="BN11" i="1"/>
  <c r="BM12" i="1"/>
  <c r="BN12" i="1"/>
  <c r="BM13" i="1"/>
  <c r="BN13" i="1"/>
  <c r="BM14" i="1"/>
  <c r="BN14" i="1"/>
  <c r="BM15" i="1"/>
  <c r="BV15" i="1" s="1"/>
  <c r="BN15" i="1"/>
  <c r="BM16" i="1"/>
  <c r="BT16" i="1" s="1"/>
  <c r="BN16" i="1"/>
  <c r="BM17" i="1"/>
  <c r="BU17" i="1" s="1"/>
  <c r="BN17" i="1"/>
  <c r="BM18" i="1"/>
  <c r="BN18" i="1"/>
  <c r="BM19" i="1"/>
  <c r="BN19" i="1"/>
  <c r="BM20" i="1"/>
  <c r="BN20" i="1"/>
  <c r="BM21" i="1"/>
  <c r="BN21" i="1"/>
  <c r="BT21" i="1" s="1"/>
  <c r="BM22" i="1"/>
  <c r="BN22" i="1"/>
  <c r="BM23" i="1"/>
  <c r="BN23" i="1"/>
  <c r="BM24" i="1"/>
  <c r="BT24" i="1" s="1"/>
  <c r="BN24" i="1"/>
  <c r="BM25" i="1"/>
  <c r="BN25" i="1"/>
  <c r="BM26" i="1"/>
  <c r="BN26" i="1"/>
  <c r="BM27" i="1"/>
  <c r="BN27" i="1"/>
  <c r="BV27" i="1" s="1"/>
  <c r="BM28" i="1"/>
  <c r="BN28" i="1"/>
  <c r="BM29" i="1"/>
  <c r="BN29" i="1"/>
  <c r="BT29" i="1" s="1"/>
  <c r="BM30" i="1"/>
  <c r="BN30" i="1"/>
  <c r="BM31" i="1"/>
  <c r="BV31" i="1" s="1"/>
  <c r="BN31" i="1"/>
  <c r="BM32" i="1"/>
  <c r="BT32" i="1" s="1"/>
  <c r="BN32" i="1"/>
  <c r="BM33" i="1"/>
  <c r="BU33" i="1" s="1"/>
  <c r="BN33" i="1"/>
  <c r="BM34" i="1"/>
  <c r="BN34" i="1"/>
  <c r="BM35" i="1"/>
  <c r="BN35" i="1"/>
  <c r="BM36" i="1"/>
  <c r="BN36" i="1"/>
  <c r="BM37" i="1"/>
  <c r="BN37" i="1"/>
  <c r="BT37" i="1" s="1"/>
  <c r="BM38" i="1"/>
  <c r="BN38" i="1"/>
  <c r="BM39" i="1"/>
  <c r="BN39" i="1"/>
  <c r="BM40" i="1"/>
  <c r="BT40" i="1" s="1"/>
  <c r="BN40" i="1"/>
  <c r="BM41" i="1"/>
  <c r="BN41" i="1"/>
  <c r="BM42" i="1"/>
  <c r="BN42" i="1"/>
  <c r="BM43" i="1"/>
  <c r="BN43" i="1"/>
  <c r="BV43" i="1" s="1"/>
  <c r="BM44" i="1"/>
  <c r="BN44" i="1"/>
  <c r="BM45" i="1"/>
  <c r="BN45" i="1"/>
  <c r="BT45" i="1" s="1"/>
  <c r="BM46" i="1"/>
  <c r="BN46" i="1"/>
  <c r="BM47" i="1"/>
  <c r="BV47" i="1" s="1"/>
  <c r="BN47" i="1"/>
  <c r="BM48" i="1"/>
  <c r="BT48" i="1" s="1"/>
  <c r="BN48" i="1"/>
  <c r="BM49" i="1"/>
  <c r="BU49" i="1" s="1"/>
  <c r="BN49" i="1"/>
  <c r="BM50" i="1"/>
  <c r="BN50" i="1"/>
  <c r="BM51" i="1"/>
  <c r="BN51" i="1"/>
  <c r="BM52" i="1"/>
  <c r="BN52" i="1"/>
  <c r="BM53" i="1"/>
  <c r="BN53" i="1"/>
  <c r="BT53" i="1" s="1"/>
  <c r="BM54" i="1"/>
  <c r="BN54" i="1"/>
  <c r="BM55" i="1"/>
  <c r="BN55" i="1"/>
  <c r="BM56" i="1"/>
  <c r="BN56" i="1"/>
  <c r="BM57" i="1"/>
  <c r="BN57" i="1"/>
  <c r="BM58" i="1"/>
  <c r="BN58" i="1"/>
  <c r="BM59" i="1"/>
  <c r="BN59" i="1"/>
  <c r="BV59" i="1" s="1"/>
  <c r="BM60" i="1"/>
  <c r="BN60" i="1"/>
  <c r="BU60" i="1" s="1"/>
  <c r="BM61" i="1"/>
  <c r="BN61" i="1"/>
  <c r="BT61" i="1" s="1"/>
  <c r="BM62" i="1"/>
  <c r="BN62" i="1"/>
  <c r="BM63" i="1"/>
  <c r="BV63" i="1" s="1"/>
  <c r="BN63" i="1"/>
  <c r="BM64" i="1"/>
  <c r="BT64" i="1" s="1"/>
  <c r="BN64" i="1"/>
  <c r="BM65" i="1"/>
  <c r="BU65" i="1" s="1"/>
  <c r="BN65" i="1"/>
  <c r="BM66" i="1"/>
  <c r="BN66" i="1"/>
  <c r="BM67" i="1"/>
  <c r="BN67" i="1"/>
  <c r="BM68" i="1"/>
  <c r="BN68" i="1"/>
  <c r="BM69" i="1"/>
  <c r="BN69" i="1"/>
  <c r="BT69" i="1" s="1"/>
  <c r="BM70" i="1"/>
  <c r="BN70" i="1"/>
  <c r="BM71" i="1"/>
  <c r="BN71" i="1"/>
  <c r="BM72" i="1"/>
  <c r="BT72" i="1" s="1"/>
  <c r="BN72" i="1"/>
  <c r="BM73" i="1"/>
  <c r="BN73" i="1"/>
  <c r="BM74" i="1"/>
  <c r="BN74" i="1"/>
  <c r="BM75" i="1"/>
  <c r="BN75" i="1"/>
  <c r="BV75" i="1" s="1"/>
  <c r="BM76" i="1"/>
  <c r="BN76" i="1"/>
  <c r="BU76" i="1" s="1"/>
  <c r="BM77" i="1"/>
  <c r="BN77" i="1"/>
  <c r="BM78" i="1"/>
  <c r="BN78" i="1"/>
  <c r="BM79" i="1"/>
  <c r="BV79" i="1" s="1"/>
  <c r="BN79" i="1"/>
  <c r="BM80" i="1"/>
  <c r="BT80" i="1" s="1"/>
  <c r="BN80" i="1"/>
  <c r="BM81" i="1"/>
  <c r="BU81" i="1" s="1"/>
  <c r="BN81" i="1"/>
  <c r="BM82" i="1"/>
  <c r="BN82" i="1"/>
  <c r="BM83" i="1"/>
  <c r="BN83" i="1"/>
  <c r="BM84" i="1"/>
  <c r="BN84" i="1"/>
  <c r="BM85" i="1"/>
  <c r="BN85" i="1"/>
  <c r="BT85" i="1" s="1"/>
  <c r="BM86" i="1"/>
  <c r="BN86" i="1"/>
  <c r="BM87" i="1"/>
  <c r="BN87" i="1"/>
  <c r="BM88" i="1"/>
  <c r="BT88" i="1" s="1"/>
  <c r="BN88" i="1"/>
  <c r="BM89" i="1"/>
  <c r="BN89" i="1"/>
  <c r="BM90" i="1"/>
  <c r="BN90" i="1"/>
  <c r="BM91" i="1"/>
  <c r="BN91" i="1"/>
  <c r="BV91" i="1" s="1"/>
  <c r="BM92" i="1"/>
  <c r="BN92" i="1"/>
  <c r="BU92" i="1" s="1"/>
  <c r="BM93" i="1"/>
  <c r="BN93" i="1"/>
  <c r="BT93" i="1" s="1"/>
  <c r="BM94" i="1"/>
  <c r="BN94" i="1"/>
  <c r="BM95" i="1"/>
  <c r="BN95" i="1"/>
  <c r="BM96" i="1"/>
  <c r="BT96" i="1" s="1"/>
  <c r="BN96" i="1"/>
  <c r="BM97" i="1"/>
  <c r="BN97" i="1"/>
  <c r="BM98" i="1"/>
  <c r="BN98" i="1"/>
  <c r="BM99" i="1"/>
  <c r="BN99" i="1"/>
  <c r="BM100" i="1"/>
  <c r="BN100" i="1"/>
  <c r="BM101" i="1"/>
  <c r="BN101" i="1"/>
  <c r="BT101" i="1" s="1"/>
  <c r="BM102" i="1"/>
  <c r="BN102" i="1"/>
  <c r="BM103" i="1"/>
  <c r="BN103" i="1"/>
  <c r="BM104" i="1"/>
  <c r="BT104" i="1" s="1"/>
  <c r="BN104" i="1"/>
  <c r="BM105" i="1"/>
  <c r="BN105" i="1"/>
  <c r="BM106" i="1"/>
  <c r="BN106" i="1"/>
  <c r="BM107" i="1"/>
  <c r="BN107" i="1"/>
  <c r="BV107" i="1" s="1"/>
  <c r="BM108" i="1"/>
  <c r="BN108" i="1"/>
  <c r="BU108" i="1" s="1"/>
  <c r="BM109" i="1"/>
  <c r="BN109" i="1"/>
  <c r="BT109" i="1" s="1"/>
  <c r="BM110" i="1"/>
  <c r="BN110" i="1"/>
  <c r="BM111" i="1"/>
  <c r="BV111" i="1" s="1"/>
  <c r="BN111" i="1"/>
  <c r="BM112" i="1"/>
  <c r="BT112" i="1" s="1"/>
  <c r="BN112" i="1"/>
  <c r="BM113" i="1"/>
  <c r="BU113" i="1" s="1"/>
  <c r="BN113" i="1"/>
  <c r="BM114" i="1"/>
  <c r="BN114" i="1"/>
  <c r="BM115" i="1"/>
  <c r="BN115" i="1"/>
  <c r="BM116" i="1"/>
  <c r="BN116" i="1"/>
  <c r="BM117" i="1"/>
  <c r="BN117" i="1"/>
  <c r="BT117" i="1" s="1"/>
  <c r="BM118" i="1"/>
  <c r="BN118" i="1"/>
  <c r="BM119" i="1"/>
  <c r="BN119" i="1"/>
  <c r="BM120" i="1"/>
  <c r="BN120" i="1"/>
  <c r="BM121" i="1"/>
  <c r="BN121" i="1"/>
  <c r="BM122" i="1"/>
  <c r="BN122" i="1"/>
  <c r="BM123" i="1"/>
  <c r="BN123" i="1"/>
  <c r="BV123" i="1" s="1"/>
  <c r="BM124" i="1"/>
  <c r="BN124" i="1"/>
  <c r="BU124" i="1" s="1"/>
  <c r="BM125" i="1"/>
  <c r="BN125" i="1"/>
  <c r="BT125" i="1" s="1"/>
  <c r="BM126" i="1"/>
  <c r="BN126" i="1"/>
  <c r="BM127" i="1"/>
  <c r="BV127" i="1" s="1"/>
  <c r="BN127" i="1"/>
  <c r="BM128" i="1"/>
  <c r="BT128" i="1" s="1"/>
  <c r="BN128" i="1"/>
  <c r="BM129" i="1"/>
  <c r="BU129" i="1" s="1"/>
  <c r="BN129" i="1"/>
  <c r="BM130" i="1"/>
  <c r="BN130" i="1"/>
  <c r="BM131" i="1"/>
  <c r="BN131" i="1"/>
  <c r="BM132" i="1"/>
  <c r="BN132" i="1"/>
  <c r="BM133" i="1"/>
  <c r="BN133" i="1"/>
  <c r="BT133" i="1" s="1"/>
  <c r="BM134" i="1"/>
  <c r="BN134" i="1"/>
  <c r="BM135" i="1"/>
  <c r="BN135" i="1"/>
  <c r="BM136" i="1"/>
  <c r="BN136" i="1"/>
  <c r="BM137" i="1"/>
  <c r="BN137" i="1"/>
  <c r="BM138" i="1"/>
  <c r="BN138" i="1"/>
  <c r="BM139" i="1"/>
  <c r="BN139" i="1"/>
  <c r="BV139" i="1" s="1"/>
  <c r="BM140" i="1"/>
  <c r="BN140" i="1"/>
  <c r="BU140" i="1" s="1"/>
  <c r="BM141" i="1"/>
  <c r="BN141" i="1"/>
  <c r="BM142" i="1"/>
  <c r="BN142" i="1"/>
  <c r="BM143" i="1"/>
  <c r="BV143" i="1" s="1"/>
  <c r="BN143" i="1"/>
  <c r="BM144" i="1"/>
  <c r="BN144" i="1"/>
  <c r="BM145" i="1"/>
  <c r="BU145" i="1" s="1"/>
  <c r="BN145" i="1"/>
  <c r="BM146" i="1"/>
  <c r="BN146" i="1"/>
  <c r="BM147" i="1"/>
  <c r="BN147" i="1"/>
  <c r="BM148" i="1"/>
  <c r="BN148" i="1"/>
  <c r="BM149" i="1"/>
  <c r="BN149" i="1"/>
  <c r="BT149" i="1" s="1"/>
  <c r="BM150" i="1"/>
  <c r="BN150" i="1"/>
  <c r="BM151" i="1"/>
  <c r="BN151" i="1"/>
  <c r="BM152" i="1"/>
  <c r="BN152" i="1"/>
  <c r="BM153" i="1"/>
  <c r="BN153" i="1"/>
  <c r="BM154" i="1"/>
  <c r="BN154" i="1"/>
  <c r="BM155" i="1"/>
  <c r="BN155" i="1"/>
  <c r="BV155" i="1" s="1"/>
  <c r="BM156" i="1"/>
  <c r="BN156" i="1"/>
  <c r="BU156" i="1" s="1"/>
  <c r="BM157" i="1"/>
  <c r="BN157" i="1"/>
  <c r="BT157" i="1" s="1"/>
  <c r="BM158" i="1"/>
  <c r="BN158" i="1"/>
  <c r="BM159" i="1"/>
  <c r="BV159" i="1" s="1"/>
  <c r="BN159" i="1"/>
  <c r="BM160" i="1"/>
  <c r="BN160" i="1"/>
  <c r="BM161" i="1"/>
  <c r="BU161" i="1" s="1"/>
  <c r="BN161" i="1"/>
  <c r="BM162" i="1"/>
  <c r="BN162" i="1"/>
  <c r="BM163" i="1"/>
  <c r="BN163" i="1"/>
  <c r="BM164" i="1"/>
  <c r="BN164" i="1"/>
  <c r="BV164" i="1" s="1"/>
  <c r="BM165" i="1"/>
  <c r="BN165" i="1"/>
  <c r="BT165" i="1" s="1"/>
  <c r="BM166" i="1"/>
  <c r="BN166" i="1"/>
  <c r="BM167" i="1"/>
  <c r="BN167" i="1"/>
  <c r="BM168" i="1"/>
  <c r="BN168" i="1"/>
  <c r="BM169" i="1"/>
  <c r="BN169" i="1"/>
  <c r="BM170" i="1"/>
  <c r="BN170" i="1"/>
  <c r="BM171" i="1"/>
  <c r="BN171" i="1"/>
  <c r="BV171" i="1" s="1"/>
  <c r="BM172" i="1"/>
  <c r="BN172" i="1"/>
  <c r="BU172" i="1" s="1"/>
  <c r="BM173" i="1"/>
  <c r="BN173" i="1"/>
  <c r="BT173" i="1" s="1"/>
  <c r="BM174" i="1"/>
  <c r="BN174" i="1"/>
  <c r="BT174" i="1" s="1"/>
  <c r="BM175" i="1"/>
  <c r="BV175" i="1" s="1"/>
  <c r="BN175" i="1"/>
  <c r="BM176" i="1"/>
  <c r="BN176" i="1"/>
  <c r="BM177" i="1"/>
  <c r="BU177" i="1" s="1"/>
  <c r="BN177" i="1"/>
  <c r="BM178" i="1"/>
  <c r="BN178" i="1"/>
  <c r="BT178" i="1"/>
  <c r="BM179" i="1"/>
  <c r="BN179" i="1"/>
  <c r="BM180" i="1"/>
  <c r="BN180" i="1"/>
  <c r="BM181" i="1"/>
  <c r="BN181" i="1"/>
  <c r="BT181" i="1" s="1"/>
  <c r="BM182" i="1"/>
  <c r="BT182" i="1" s="1"/>
  <c r="BN182" i="1"/>
  <c r="BU182" i="1" s="1"/>
  <c r="BM183" i="1"/>
  <c r="BN183" i="1"/>
  <c r="BM184" i="1"/>
  <c r="BN184" i="1"/>
  <c r="BM185" i="1"/>
  <c r="BN185" i="1"/>
  <c r="BM186" i="1"/>
  <c r="BN186" i="1"/>
  <c r="BM187" i="1"/>
  <c r="BN187" i="1"/>
  <c r="BV187" i="1" s="1"/>
  <c r="BM188" i="1"/>
  <c r="BN188" i="1"/>
  <c r="BU188" i="1" s="1"/>
  <c r="BM189" i="1"/>
  <c r="BN189" i="1"/>
  <c r="BT189" i="1" s="1"/>
  <c r="BM190" i="1"/>
  <c r="BN190" i="1"/>
  <c r="BT190" i="1" s="1"/>
  <c r="BM191" i="1"/>
  <c r="BV191" i="1" s="1"/>
  <c r="BN191" i="1"/>
  <c r="BM192" i="1"/>
  <c r="BN192" i="1"/>
  <c r="BM193" i="1"/>
  <c r="BU193" i="1" s="1"/>
  <c r="BN193" i="1"/>
  <c r="BM194" i="1"/>
  <c r="BN194" i="1"/>
  <c r="BT194" i="1"/>
  <c r="BM195" i="1"/>
  <c r="BN195" i="1"/>
  <c r="BM196" i="1"/>
  <c r="BN196" i="1"/>
  <c r="BM197" i="1"/>
  <c r="BN197" i="1"/>
  <c r="BT197" i="1" s="1"/>
  <c r="BM198" i="1"/>
  <c r="BN198" i="1"/>
  <c r="BU198" i="1" s="1"/>
  <c r="BM199" i="1"/>
  <c r="BN199" i="1"/>
  <c r="BM200" i="1"/>
  <c r="BN200" i="1"/>
  <c r="BM201" i="1"/>
  <c r="BN201" i="1"/>
  <c r="BM202" i="1"/>
  <c r="BT202" i="1" s="1"/>
  <c r="BN202" i="1"/>
  <c r="BM203" i="1"/>
  <c r="BN203" i="1"/>
  <c r="BV203" i="1" s="1"/>
  <c r="BM204" i="1"/>
  <c r="BN204" i="1"/>
  <c r="BU204" i="1" s="1"/>
  <c r="BM205" i="1"/>
  <c r="BN205" i="1"/>
  <c r="BM206" i="1"/>
  <c r="BN206" i="1"/>
  <c r="BT206" i="1" s="1"/>
  <c r="BM207" i="1"/>
  <c r="BV207" i="1" s="1"/>
  <c r="BN207" i="1"/>
  <c r="BM208" i="1"/>
  <c r="BN208" i="1"/>
  <c r="BM209" i="1"/>
  <c r="BU209" i="1" s="1"/>
  <c r="BN209" i="1"/>
  <c r="BM210" i="1"/>
  <c r="BN210" i="1"/>
  <c r="BT210" i="1"/>
  <c r="BM211" i="1"/>
  <c r="BN211" i="1"/>
  <c r="BM212" i="1"/>
  <c r="BN212" i="1"/>
  <c r="BM213" i="1"/>
  <c r="BN213" i="1"/>
  <c r="BT213" i="1" s="1"/>
  <c r="BM214" i="1"/>
  <c r="BT214" i="1" s="1"/>
  <c r="BN214" i="1"/>
  <c r="BU214" i="1" s="1"/>
  <c r="BM215" i="1"/>
  <c r="BN215" i="1"/>
  <c r="BM216" i="1"/>
  <c r="BN216" i="1"/>
  <c r="BM217" i="1"/>
  <c r="BN217" i="1"/>
  <c r="BM218" i="1"/>
  <c r="BN218" i="1"/>
  <c r="BM219" i="1"/>
  <c r="BN219" i="1"/>
  <c r="BV219" i="1" s="1"/>
  <c r="BM220" i="1"/>
  <c r="BN220" i="1"/>
  <c r="BU220" i="1" s="1"/>
  <c r="BM221" i="1"/>
  <c r="BN221" i="1"/>
  <c r="BT221" i="1" s="1"/>
  <c r="BM222" i="1"/>
  <c r="BN222" i="1"/>
  <c r="BT222" i="1" s="1"/>
  <c r="BM223" i="1"/>
  <c r="BV223" i="1" s="1"/>
  <c r="BN223" i="1"/>
  <c r="BM224" i="1"/>
  <c r="BN224" i="1"/>
  <c r="BM225" i="1"/>
  <c r="BU225" i="1" s="1"/>
  <c r="BN225" i="1"/>
  <c r="BM226" i="1"/>
  <c r="BN226" i="1"/>
  <c r="BM227" i="1"/>
  <c r="BN227" i="1"/>
  <c r="BV227" i="1" s="1"/>
  <c r="BM228" i="1"/>
  <c r="BN228" i="1"/>
  <c r="BM229" i="1"/>
  <c r="BN229" i="1"/>
  <c r="BT229" i="1" s="1"/>
  <c r="BM230" i="1"/>
  <c r="BN230" i="1"/>
  <c r="BU230" i="1" s="1"/>
  <c r="BM231" i="1"/>
  <c r="BV231" i="1" s="1"/>
  <c r="BN231" i="1"/>
  <c r="BM232" i="1"/>
  <c r="BN232" i="1"/>
  <c r="BM233" i="1"/>
  <c r="BN233" i="1"/>
  <c r="BM234" i="1"/>
  <c r="BN234" i="1"/>
  <c r="BM235" i="1"/>
  <c r="BN235" i="1"/>
  <c r="BV235" i="1" s="1"/>
  <c r="BM236" i="1"/>
  <c r="BN236" i="1"/>
  <c r="BU236" i="1" s="1"/>
  <c r="BM237" i="1"/>
  <c r="BN237" i="1"/>
  <c r="BT237" i="1" s="1"/>
  <c r="BM238" i="1"/>
  <c r="BN238" i="1"/>
  <c r="BT238" i="1" s="1"/>
  <c r="BM239" i="1"/>
  <c r="BV239" i="1" s="1"/>
  <c r="BN239" i="1"/>
  <c r="BM240" i="1"/>
  <c r="BN240" i="1"/>
  <c r="BM241" i="1"/>
  <c r="BU241" i="1" s="1"/>
  <c r="BN241" i="1"/>
  <c r="BM242" i="1"/>
  <c r="BN242" i="1"/>
  <c r="BM243" i="1"/>
  <c r="BN243" i="1"/>
  <c r="BV243" i="1" s="1"/>
  <c r="BM244" i="1"/>
  <c r="BN244" i="1"/>
  <c r="BM245" i="1"/>
  <c r="BN245" i="1"/>
  <c r="BT245" i="1" s="1"/>
  <c r="BM246" i="1"/>
  <c r="BT246" i="1" s="1"/>
  <c r="BN246" i="1"/>
  <c r="BU246" i="1" s="1"/>
  <c r="BM247" i="1"/>
  <c r="BV247" i="1" s="1"/>
  <c r="BN247" i="1"/>
  <c r="BM248" i="1"/>
  <c r="BN248" i="1"/>
  <c r="BM249" i="1"/>
  <c r="BN249" i="1"/>
  <c r="BM250" i="1"/>
  <c r="BN250" i="1"/>
  <c r="BM251" i="1"/>
  <c r="BN251" i="1"/>
  <c r="BV251" i="1" s="1"/>
  <c r="BM252" i="1"/>
  <c r="BN252" i="1"/>
  <c r="BU252" i="1" s="1"/>
  <c r="BM253" i="1"/>
  <c r="BN253" i="1"/>
  <c r="BM254" i="1"/>
  <c r="BN254" i="1"/>
  <c r="BT254" i="1" s="1"/>
  <c r="BM255" i="1"/>
  <c r="BN255" i="1"/>
  <c r="BM256" i="1"/>
  <c r="BU256" i="1" s="1"/>
  <c r="BN256" i="1"/>
  <c r="BM257" i="1"/>
  <c r="BN257" i="1"/>
  <c r="BM258" i="1"/>
  <c r="BN258" i="1"/>
  <c r="BM259" i="1"/>
  <c r="BN259" i="1"/>
  <c r="BV259" i="1" s="1"/>
  <c r="BM260" i="1"/>
  <c r="BU260" i="1" s="1"/>
  <c r="BN260" i="1"/>
  <c r="BM261" i="1"/>
  <c r="BN261" i="1"/>
  <c r="BT261" i="1" s="1"/>
  <c r="BM262" i="1"/>
  <c r="BT262" i="1" s="1"/>
  <c r="BN262" i="1"/>
  <c r="BM263" i="1"/>
  <c r="BN263" i="1"/>
  <c r="BM264" i="1"/>
  <c r="BU264" i="1" s="1"/>
  <c r="BN264" i="1"/>
  <c r="BM265" i="1"/>
  <c r="BU265" i="1" s="1"/>
  <c r="BN265" i="1"/>
  <c r="BM266" i="1"/>
  <c r="BN266" i="1"/>
  <c r="BM267" i="1"/>
  <c r="BN267" i="1"/>
  <c r="BV267" i="1" s="1"/>
  <c r="BM268" i="1"/>
  <c r="BN268" i="1"/>
  <c r="BU268" i="1" s="1"/>
  <c r="BM269" i="1"/>
  <c r="BN269" i="1"/>
  <c r="BT269" i="1" s="1"/>
  <c r="BM270" i="1"/>
  <c r="BN270" i="1"/>
  <c r="BM271" i="1"/>
  <c r="BN271" i="1"/>
  <c r="BM272" i="1"/>
  <c r="BU272" i="1" s="1"/>
  <c r="BN272" i="1"/>
  <c r="BM273" i="1"/>
  <c r="BN273" i="1"/>
  <c r="BM274" i="1"/>
  <c r="BN274" i="1"/>
  <c r="BM275" i="1"/>
  <c r="BN275" i="1"/>
  <c r="BV275" i="1" s="1"/>
  <c r="BM276" i="1"/>
  <c r="BU276" i="1" s="1"/>
  <c r="BN276" i="1"/>
  <c r="BM277" i="1"/>
  <c r="BN277" i="1"/>
  <c r="BT277" i="1" s="1"/>
  <c r="BM278" i="1"/>
  <c r="BT278" i="1" s="1"/>
  <c r="BN278" i="1"/>
  <c r="BM279" i="1"/>
  <c r="BN279" i="1"/>
  <c r="BM280" i="1"/>
  <c r="BN280" i="1"/>
  <c r="BM281" i="1"/>
  <c r="BN281" i="1"/>
  <c r="BM282" i="1"/>
  <c r="BN282" i="1"/>
  <c r="BM283" i="1"/>
  <c r="BN283" i="1"/>
  <c r="BM284" i="1"/>
  <c r="BN284" i="1"/>
  <c r="BU284" i="1" s="1"/>
  <c r="BM285" i="1"/>
  <c r="BN285" i="1"/>
  <c r="BM286" i="1"/>
  <c r="BN286" i="1"/>
  <c r="BT286" i="1" s="1"/>
  <c r="BM287" i="1"/>
  <c r="BT287" i="1" s="1"/>
  <c r="BN287" i="1"/>
  <c r="BM288" i="1"/>
  <c r="BU288" i="1" s="1"/>
  <c r="BN288" i="1"/>
  <c r="BM289" i="1"/>
  <c r="BN289" i="1"/>
  <c r="BM290" i="1"/>
  <c r="BN290" i="1"/>
  <c r="BM291" i="1"/>
  <c r="BN291" i="1"/>
  <c r="BM292" i="1"/>
  <c r="BU292" i="1" s="1"/>
  <c r="BN292" i="1"/>
  <c r="BM293" i="1"/>
  <c r="BN293" i="1"/>
  <c r="BT293" i="1" s="1"/>
  <c r="BM294" i="1"/>
  <c r="BT294" i="1" s="1"/>
  <c r="BN294" i="1"/>
  <c r="BM295" i="1"/>
  <c r="BT295" i="1" s="1"/>
  <c r="BN295" i="1"/>
  <c r="BM296" i="1"/>
  <c r="BU296" i="1" s="1"/>
  <c r="BN296" i="1"/>
  <c r="BM297" i="1"/>
  <c r="BN297" i="1"/>
  <c r="BM298" i="1"/>
  <c r="BN298" i="1"/>
  <c r="BM299" i="1"/>
  <c r="BN299" i="1"/>
  <c r="BM300" i="1"/>
  <c r="BN300" i="1"/>
  <c r="BU300" i="1" s="1"/>
  <c r="BM301" i="1"/>
  <c r="BN301" i="1"/>
  <c r="BT301" i="1" s="1"/>
  <c r="BM302" i="1"/>
  <c r="BN302" i="1"/>
  <c r="BM303" i="1"/>
  <c r="BT303" i="1" s="1"/>
  <c r="BN303" i="1"/>
  <c r="BM304" i="1"/>
  <c r="BU304" i="1" s="1"/>
  <c r="BN304" i="1"/>
  <c r="BM305" i="1"/>
  <c r="BN305" i="1"/>
  <c r="BM306" i="1"/>
  <c r="BN306" i="1"/>
  <c r="BM307" i="1"/>
  <c r="BN307" i="1"/>
  <c r="BM308" i="1"/>
  <c r="BU308" i="1" s="1"/>
  <c r="BN308" i="1"/>
  <c r="BM309" i="1"/>
  <c r="BN309" i="1"/>
  <c r="BT309" i="1" s="1"/>
  <c r="BM310" i="1"/>
  <c r="BT310" i="1" s="1"/>
  <c r="BN310" i="1"/>
  <c r="BM311" i="1"/>
  <c r="BT311" i="1" s="1"/>
  <c r="BN311" i="1"/>
  <c r="BM312" i="1"/>
  <c r="BU312" i="1" s="1"/>
  <c r="BN312" i="1"/>
  <c r="BM313" i="1"/>
  <c r="BN313" i="1"/>
  <c r="BM314" i="1"/>
  <c r="BN314" i="1"/>
  <c r="BM315" i="1"/>
  <c r="BN315" i="1"/>
  <c r="BU315" i="1" s="1"/>
  <c r="BM316" i="1"/>
  <c r="BN316" i="1"/>
  <c r="BU316" i="1" s="1"/>
  <c r="BM317" i="1"/>
  <c r="BN317" i="1"/>
  <c r="BM318" i="1"/>
  <c r="BN318" i="1"/>
  <c r="BM319" i="1"/>
  <c r="BT319" i="1" s="1"/>
  <c r="BN319" i="1"/>
  <c r="BM320" i="1"/>
  <c r="BU320" i="1" s="1"/>
  <c r="BN320" i="1"/>
  <c r="BM321" i="1"/>
  <c r="BN321" i="1"/>
  <c r="BM322" i="1"/>
  <c r="BN322" i="1"/>
  <c r="BM323" i="1"/>
  <c r="BN323" i="1"/>
  <c r="BM324" i="1"/>
  <c r="BU324" i="1" s="1"/>
  <c r="BN324" i="1"/>
  <c r="BM325" i="1"/>
  <c r="BN325" i="1"/>
  <c r="BT325" i="1" s="1"/>
  <c r="BM326" i="1"/>
  <c r="BN326" i="1"/>
  <c r="BM327" i="1"/>
  <c r="BN327" i="1"/>
  <c r="BM328" i="1"/>
  <c r="BU328" i="1" s="1"/>
  <c r="BN328" i="1"/>
  <c r="BM329" i="1"/>
  <c r="BN329" i="1"/>
  <c r="BM330" i="1"/>
  <c r="BN330" i="1"/>
  <c r="BM331" i="1"/>
  <c r="BN331" i="1"/>
  <c r="BM332" i="1"/>
  <c r="BN332" i="1"/>
  <c r="BM333" i="1"/>
  <c r="BN333" i="1"/>
  <c r="BT333" i="1" s="1"/>
  <c r="BM334" i="1"/>
  <c r="BN334" i="1"/>
  <c r="BM335" i="1"/>
  <c r="BT335" i="1" s="1"/>
  <c r="BN335" i="1"/>
  <c r="BM336" i="1"/>
  <c r="BU336" i="1" s="1"/>
  <c r="BN336" i="1"/>
  <c r="BM337" i="1"/>
  <c r="BN337" i="1"/>
  <c r="BM338" i="1"/>
  <c r="BN338" i="1"/>
  <c r="BM339" i="1"/>
  <c r="BN339" i="1"/>
  <c r="BM340" i="1"/>
  <c r="BU340" i="1" s="1"/>
  <c r="BN340" i="1"/>
  <c r="BM341" i="1"/>
  <c r="BN341" i="1"/>
  <c r="BT341" i="1" s="1"/>
  <c r="BM342" i="1"/>
  <c r="BN342" i="1"/>
  <c r="BM343" i="1"/>
  <c r="BT343" i="1" s="1"/>
  <c r="BN343" i="1"/>
  <c r="BM344" i="1"/>
  <c r="BU344" i="1" s="1"/>
  <c r="BN344" i="1"/>
  <c r="BM345" i="1"/>
  <c r="BN345" i="1"/>
  <c r="BM346" i="1"/>
  <c r="BN346" i="1"/>
  <c r="BM347" i="1"/>
  <c r="BN347" i="1"/>
  <c r="BU347" i="1" s="1"/>
  <c r="BM348" i="1"/>
  <c r="BN348" i="1"/>
  <c r="BU348" i="1" s="1"/>
  <c r="BM349" i="1"/>
  <c r="BN349" i="1"/>
  <c r="BM350" i="1"/>
  <c r="BN350" i="1"/>
  <c r="BM351" i="1"/>
  <c r="BT351" i="1" s="1"/>
  <c r="BN351" i="1"/>
  <c r="BM352" i="1"/>
  <c r="BU352" i="1" s="1"/>
  <c r="BN352" i="1"/>
  <c r="BM353" i="1"/>
  <c r="BN353" i="1"/>
  <c r="BM354" i="1"/>
  <c r="BN354" i="1"/>
  <c r="BM355" i="1"/>
  <c r="BN355" i="1"/>
  <c r="BM356" i="1"/>
  <c r="BU356" i="1" s="1"/>
  <c r="BN356" i="1"/>
  <c r="BM357" i="1"/>
  <c r="BN357" i="1"/>
  <c r="BT357" i="1" s="1"/>
  <c r="BM358" i="1"/>
  <c r="BN358" i="1"/>
  <c r="BM359" i="1"/>
  <c r="BT359" i="1" s="1"/>
  <c r="BN359" i="1"/>
  <c r="BM360" i="1"/>
  <c r="BU360" i="1" s="1"/>
  <c r="BN360" i="1"/>
  <c r="BM361" i="1"/>
  <c r="BN361" i="1"/>
  <c r="BM362" i="1"/>
  <c r="BN362" i="1"/>
  <c r="BM363" i="1"/>
  <c r="BN363" i="1"/>
  <c r="BM364" i="1"/>
  <c r="BN364" i="1"/>
  <c r="BU364" i="1" s="1"/>
  <c r="BM365" i="1"/>
  <c r="BN365" i="1"/>
  <c r="BT365" i="1" s="1"/>
  <c r="BM366" i="1"/>
  <c r="BN366" i="1"/>
  <c r="BM367" i="1"/>
  <c r="BT367" i="1" s="1"/>
  <c r="BN367" i="1"/>
  <c r="BM368" i="1"/>
  <c r="BU368" i="1" s="1"/>
  <c r="BN368" i="1"/>
  <c r="BM369" i="1"/>
  <c r="BN369" i="1"/>
  <c r="BM370" i="1"/>
  <c r="BN370" i="1"/>
  <c r="BM371" i="1"/>
  <c r="BN371" i="1"/>
  <c r="BM372" i="1"/>
  <c r="BU372" i="1" s="1"/>
  <c r="BN372" i="1"/>
  <c r="BM373" i="1"/>
  <c r="BN373" i="1"/>
  <c r="BT373" i="1" s="1"/>
  <c r="BM374" i="1"/>
  <c r="BN374" i="1"/>
  <c r="BM375" i="1"/>
  <c r="BT375" i="1" s="1"/>
  <c r="BN375" i="1"/>
  <c r="BM376" i="1"/>
  <c r="BN376" i="1"/>
  <c r="BM377" i="1"/>
  <c r="BN377" i="1"/>
  <c r="BM378" i="1"/>
  <c r="BN378" i="1"/>
  <c r="BM379" i="1"/>
  <c r="BN379" i="1"/>
  <c r="BU379" i="1" s="1"/>
  <c r="BM380" i="1"/>
  <c r="BN380" i="1"/>
  <c r="BU380" i="1" s="1"/>
  <c r="BM381" i="1"/>
  <c r="BN381" i="1"/>
  <c r="BM382" i="1"/>
  <c r="BN382" i="1"/>
  <c r="BM383" i="1"/>
  <c r="BT383" i="1" s="1"/>
  <c r="BN383" i="1"/>
  <c r="BM384" i="1"/>
  <c r="BU384" i="1" s="1"/>
  <c r="BN384" i="1"/>
  <c r="BM385" i="1"/>
  <c r="BN385" i="1"/>
  <c r="BM386" i="1"/>
  <c r="BN386" i="1"/>
  <c r="BM387" i="1"/>
  <c r="BN387" i="1"/>
  <c r="BM388" i="1"/>
  <c r="BU388" i="1" s="1"/>
  <c r="BN388" i="1"/>
  <c r="BM389" i="1"/>
  <c r="BN389" i="1"/>
  <c r="BT389" i="1" s="1"/>
  <c r="BM390" i="1"/>
  <c r="BN390" i="1"/>
  <c r="BM391" i="1"/>
  <c r="BT391" i="1" s="1"/>
  <c r="BN391" i="1"/>
  <c r="BM392" i="1"/>
  <c r="BU392" i="1" s="1"/>
  <c r="BN392" i="1"/>
  <c r="BM393" i="1"/>
  <c r="BN393" i="1"/>
  <c r="BM394" i="1"/>
  <c r="BN394" i="1"/>
  <c r="BM395" i="1"/>
  <c r="BN395" i="1"/>
  <c r="BM396" i="1"/>
  <c r="BN396" i="1"/>
  <c r="BU396" i="1" s="1"/>
  <c r="BM397" i="1"/>
  <c r="BN397" i="1"/>
  <c r="BT397" i="1" s="1"/>
  <c r="BM398" i="1"/>
  <c r="BN398" i="1"/>
  <c r="BM399" i="1"/>
  <c r="BT399" i="1" s="1"/>
  <c r="BN399" i="1"/>
  <c r="BM400" i="1"/>
  <c r="BU400" i="1" s="1"/>
  <c r="BN400" i="1"/>
  <c r="BM401" i="1"/>
  <c r="BN401" i="1"/>
  <c r="BM402" i="1"/>
  <c r="BN402" i="1"/>
  <c r="BM403" i="1"/>
  <c r="BN403" i="1"/>
  <c r="BM404" i="1"/>
  <c r="BN404" i="1"/>
  <c r="BM405" i="1"/>
  <c r="BN405" i="1"/>
  <c r="BM406" i="1"/>
  <c r="BN406" i="1"/>
  <c r="BM407" i="1"/>
  <c r="BN407" i="1"/>
  <c r="BM408" i="1"/>
  <c r="BU408" i="1" s="1"/>
  <c r="BN408" i="1"/>
  <c r="BM409" i="1"/>
  <c r="BN409" i="1"/>
  <c r="BM410" i="1"/>
  <c r="BN410" i="1"/>
  <c r="BM411" i="1"/>
  <c r="BN411" i="1"/>
  <c r="BM412" i="1"/>
  <c r="BN412" i="1"/>
  <c r="BU412" i="1" s="1"/>
  <c r="BM413" i="1"/>
  <c r="BV413" i="1" s="1"/>
  <c r="BN413" i="1"/>
  <c r="BM414" i="1"/>
  <c r="BN414" i="1"/>
  <c r="BM415" i="1"/>
  <c r="BT415" i="1" s="1"/>
  <c r="BN415" i="1"/>
  <c r="BM416" i="1"/>
  <c r="BN416" i="1"/>
  <c r="BM417" i="1"/>
  <c r="BN417" i="1"/>
  <c r="BM418" i="1"/>
  <c r="BN418" i="1"/>
  <c r="BM419" i="1"/>
  <c r="BN419" i="1"/>
  <c r="BM420" i="1"/>
  <c r="BU420" i="1" s="1"/>
  <c r="BN420" i="1"/>
  <c r="BM421" i="1"/>
  <c r="BN421" i="1"/>
  <c r="BT421" i="1" s="1"/>
  <c r="BM422" i="1"/>
  <c r="BN422" i="1"/>
  <c r="BM423" i="1"/>
  <c r="BT423" i="1" s="1"/>
  <c r="BN423" i="1"/>
  <c r="BM424" i="1"/>
  <c r="BU424" i="1" s="1"/>
  <c r="BN424" i="1"/>
  <c r="BM425" i="1"/>
  <c r="BN425" i="1"/>
  <c r="BM426" i="1"/>
  <c r="BN426" i="1"/>
  <c r="BM427" i="1"/>
  <c r="BN427" i="1"/>
  <c r="BU427" i="1" s="1"/>
  <c r="BM428" i="1"/>
  <c r="BN428" i="1"/>
  <c r="BU428" i="1" s="1"/>
  <c r="BM429" i="1"/>
  <c r="BN429" i="1"/>
  <c r="BM430" i="1"/>
  <c r="BN430" i="1"/>
  <c r="BM431" i="1"/>
  <c r="BN431" i="1"/>
  <c r="BM432" i="1"/>
  <c r="BU432" i="1" s="1"/>
  <c r="BN432" i="1"/>
  <c r="BM433" i="1"/>
  <c r="BN433" i="1"/>
  <c r="BM434" i="1"/>
  <c r="BN434" i="1"/>
  <c r="BM435" i="1"/>
  <c r="BN435" i="1"/>
  <c r="BM436" i="1"/>
  <c r="BN436" i="1"/>
  <c r="BM437" i="1"/>
  <c r="BN437" i="1"/>
  <c r="BT437" i="1" s="1"/>
  <c r="BM438" i="1"/>
  <c r="BN438" i="1"/>
  <c r="BM439" i="1"/>
  <c r="BN439" i="1"/>
  <c r="BM440" i="1"/>
  <c r="BU440" i="1" s="1"/>
  <c r="BN440" i="1"/>
  <c r="BM441" i="1"/>
  <c r="BN441" i="1"/>
  <c r="BT441" i="1" s="1"/>
  <c r="BM442" i="1"/>
  <c r="BN442" i="1"/>
  <c r="BM443" i="1"/>
  <c r="BT443" i="1" s="1"/>
  <c r="BN443" i="1"/>
  <c r="BM444" i="1"/>
  <c r="BN444" i="1"/>
  <c r="BU444" i="1" s="1"/>
  <c r="BM445" i="1"/>
  <c r="BN445" i="1"/>
  <c r="BM446" i="1"/>
  <c r="BN446" i="1"/>
  <c r="BM447" i="1"/>
  <c r="BT447" i="1" s="1"/>
  <c r="BN447" i="1"/>
  <c r="BM448" i="1"/>
  <c r="BN448" i="1"/>
  <c r="BM449" i="1"/>
  <c r="BN449" i="1"/>
  <c r="BM450" i="1"/>
  <c r="BN450" i="1"/>
  <c r="BM451" i="1"/>
  <c r="BN451" i="1"/>
  <c r="BM452" i="1"/>
  <c r="BU452" i="1" s="1"/>
  <c r="BN452" i="1"/>
  <c r="BM453" i="1"/>
  <c r="BN453" i="1"/>
  <c r="BT453" i="1" s="1"/>
  <c r="BM454" i="1"/>
  <c r="BN454" i="1"/>
  <c r="BM455" i="1"/>
  <c r="BT455" i="1" s="1"/>
  <c r="BN455" i="1"/>
  <c r="BM456" i="1"/>
  <c r="BU456" i="1" s="1"/>
  <c r="BN456" i="1"/>
  <c r="BM457" i="1"/>
  <c r="BN457" i="1"/>
  <c r="BM458" i="1"/>
  <c r="BN458" i="1"/>
  <c r="BM459" i="1"/>
  <c r="BN459" i="1"/>
  <c r="BM460" i="1"/>
  <c r="BN460" i="1"/>
  <c r="BU460" i="1" s="1"/>
  <c r="BM461" i="1"/>
  <c r="BN461" i="1"/>
  <c r="BT461" i="1" s="1"/>
  <c r="BM462" i="1"/>
  <c r="BN462" i="1"/>
  <c r="BM463" i="1"/>
  <c r="BT463" i="1" s="1"/>
  <c r="BN463" i="1"/>
  <c r="BM464" i="1"/>
  <c r="BN464" i="1"/>
  <c r="BM465" i="1"/>
  <c r="BN465" i="1"/>
  <c r="BM466" i="1"/>
  <c r="BN466" i="1"/>
  <c r="BM467" i="1"/>
  <c r="BN467" i="1"/>
  <c r="BU467" i="1" s="1"/>
  <c r="BM468" i="1"/>
  <c r="BN468" i="1"/>
  <c r="BM469" i="1"/>
  <c r="BN469" i="1"/>
  <c r="BM470" i="1"/>
  <c r="BN470" i="1"/>
  <c r="BM471" i="1"/>
  <c r="BN471" i="1"/>
  <c r="BM472" i="1"/>
  <c r="BU472" i="1" s="1"/>
  <c r="BN472" i="1"/>
  <c r="BM473" i="1"/>
  <c r="BN473" i="1"/>
  <c r="BM474" i="1"/>
  <c r="BN474" i="1"/>
  <c r="BM475" i="1"/>
  <c r="BN475" i="1"/>
  <c r="BM476" i="1"/>
  <c r="BN476" i="1"/>
  <c r="BU476" i="1" s="1"/>
  <c r="BM477" i="1"/>
  <c r="BV477" i="1" s="1"/>
  <c r="BN477" i="1"/>
  <c r="BM478" i="1"/>
  <c r="BN478" i="1"/>
  <c r="BM479" i="1"/>
  <c r="BT479" i="1" s="1"/>
  <c r="BN479" i="1"/>
  <c r="BM480" i="1"/>
  <c r="BN480" i="1"/>
  <c r="BM481" i="1"/>
  <c r="BN481" i="1"/>
  <c r="BM482" i="1"/>
  <c r="BN482" i="1"/>
  <c r="BM483" i="1"/>
  <c r="BN483" i="1"/>
  <c r="BM484" i="1"/>
  <c r="BU484" i="1" s="1"/>
  <c r="BN484" i="1"/>
  <c r="BM485" i="1"/>
  <c r="BN485" i="1"/>
  <c r="BT485" i="1" s="1"/>
  <c r="BM486" i="1"/>
  <c r="BN486" i="1"/>
  <c r="BM487" i="1"/>
  <c r="BT487" i="1" s="1"/>
  <c r="BN487" i="1"/>
  <c r="BM488" i="1"/>
  <c r="BU488" i="1" s="1"/>
  <c r="BN488" i="1"/>
  <c r="BM489" i="1"/>
  <c r="BN489" i="1"/>
  <c r="BM490" i="1"/>
  <c r="BN490" i="1"/>
  <c r="BM491" i="1"/>
  <c r="BN491" i="1"/>
  <c r="BM492" i="1"/>
  <c r="BN492" i="1"/>
  <c r="BU492" i="1" s="1"/>
  <c r="BM493" i="1"/>
  <c r="BN493" i="1"/>
  <c r="BM494" i="1"/>
  <c r="BN494" i="1"/>
  <c r="BM495" i="1"/>
  <c r="BT495" i="1" s="1"/>
  <c r="BN495" i="1"/>
  <c r="BM496" i="1"/>
  <c r="BU496" i="1" s="1"/>
  <c r="BN496" i="1"/>
  <c r="BM497" i="1"/>
  <c r="BN497" i="1"/>
  <c r="BM498" i="1"/>
  <c r="BN498" i="1"/>
  <c r="BM499" i="1"/>
  <c r="BN499" i="1"/>
  <c r="BM500" i="1"/>
  <c r="BN500" i="1"/>
  <c r="BM501" i="1"/>
  <c r="BN501" i="1"/>
  <c r="BT501" i="1" s="1"/>
  <c r="BM502" i="1"/>
  <c r="BN502" i="1"/>
  <c r="BM503" i="1"/>
  <c r="BN503" i="1"/>
  <c r="BM504" i="1"/>
  <c r="BU504" i="1" s="1"/>
  <c r="BN504" i="1"/>
  <c r="BM505" i="1"/>
  <c r="BN505" i="1"/>
  <c r="BT505" i="1" s="1"/>
  <c r="BM506" i="1"/>
  <c r="BN506" i="1"/>
  <c r="BM507" i="1"/>
  <c r="BT507" i="1" s="1"/>
  <c r="BN507" i="1"/>
  <c r="BM508" i="1"/>
  <c r="BN508" i="1"/>
  <c r="BU508" i="1" s="1"/>
  <c r="BM509" i="1"/>
  <c r="BN509" i="1"/>
  <c r="BM510" i="1"/>
  <c r="BN510" i="1"/>
  <c r="BM511" i="1"/>
  <c r="BT511" i="1" s="1"/>
  <c r="BN511" i="1"/>
  <c r="BM512" i="1"/>
  <c r="BN512" i="1"/>
  <c r="BM513" i="1"/>
  <c r="BN513" i="1"/>
  <c r="BM514" i="1"/>
  <c r="BN514" i="1"/>
  <c r="BM515" i="1"/>
  <c r="BN515" i="1"/>
  <c r="BM516" i="1"/>
  <c r="BU516" i="1" s="1"/>
  <c r="BN516" i="1"/>
  <c r="BM517" i="1"/>
  <c r="BN517" i="1"/>
  <c r="BT517" i="1" s="1"/>
  <c r="BM518" i="1"/>
  <c r="BN518" i="1"/>
  <c r="BM519" i="1"/>
  <c r="BN519" i="1"/>
  <c r="BM520" i="1"/>
  <c r="BU520" i="1" s="1"/>
  <c r="BN520" i="1"/>
  <c r="BM521" i="1"/>
  <c r="BN521" i="1"/>
  <c r="BM522" i="1"/>
  <c r="BN522" i="1"/>
  <c r="BM523" i="1"/>
  <c r="BN523" i="1"/>
  <c r="BM524" i="1"/>
  <c r="BN524" i="1"/>
  <c r="BM525" i="1"/>
  <c r="BN525" i="1"/>
  <c r="BT525" i="1" s="1"/>
  <c r="BM526" i="1"/>
  <c r="BN526" i="1"/>
  <c r="BM527" i="1"/>
  <c r="BT527" i="1" s="1"/>
  <c r="BN527" i="1"/>
  <c r="BM528" i="1"/>
  <c r="BU528" i="1" s="1"/>
  <c r="BN528" i="1"/>
  <c r="BM529" i="1"/>
  <c r="BN529" i="1"/>
  <c r="BM530" i="1"/>
  <c r="BN530" i="1"/>
  <c r="BM531" i="1"/>
  <c r="BN531" i="1"/>
  <c r="BU531" i="1" s="1"/>
  <c r="BM532" i="1"/>
  <c r="BN532" i="1"/>
  <c r="BM533" i="1"/>
  <c r="BN533" i="1"/>
  <c r="BT533" i="1" s="1"/>
  <c r="BM534" i="1"/>
  <c r="BN534" i="1"/>
  <c r="BM535" i="1"/>
  <c r="BN535" i="1"/>
  <c r="BM536" i="1"/>
  <c r="BU536" i="1" s="1"/>
  <c r="BN536" i="1"/>
  <c r="BM537" i="1"/>
  <c r="BN537" i="1"/>
  <c r="BM538" i="1"/>
  <c r="BN538" i="1"/>
  <c r="BM539" i="1"/>
  <c r="BN539" i="1"/>
  <c r="BM540" i="1"/>
  <c r="BN540" i="1"/>
  <c r="BU540" i="1" s="1"/>
  <c r="BM541" i="1"/>
  <c r="BN541" i="1"/>
  <c r="BM542" i="1"/>
  <c r="BN542" i="1"/>
  <c r="BM543" i="1"/>
  <c r="BT543" i="1" s="1"/>
  <c r="BN543" i="1"/>
  <c r="BM544" i="1"/>
  <c r="BN544" i="1"/>
  <c r="BM545" i="1"/>
  <c r="BN545" i="1"/>
  <c r="BM546" i="1"/>
  <c r="BN546" i="1"/>
  <c r="BM547" i="1"/>
  <c r="BN547" i="1"/>
  <c r="BM548" i="1"/>
  <c r="BN548" i="1"/>
  <c r="BM549" i="1"/>
  <c r="BN549" i="1"/>
  <c r="BT549" i="1" s="1"/>
  <c r="BM550" i="1"/>
  <c r="BN550" i="1"/>
  <c r="BM551" i="1"/>
  <c r="BT551" i="1" s="1"/>
  <c r="BN551" i="1"/>
  <c r="BM552" i="1"/>
  <c r="BN552" i="1"/>
  <c r="BM553" i="1"/>
  <c r="BN553" i="1"/>
  <c r="BM554" i="1"/>
  <c r="BN554" i="1"/>
  <c r="BM555" i="1"/>
  <c r="BN555" i="1"/>
  <c r="BU555" i="1" s="1"/>
  <c r="BM556" i="1"/>
  <c r="BN556" i="1"/>
  <c r="BU556" i="1" s="1"/>
  <c r="BM557" i="1"/>
  <c r="BN557" i="1"/>
  <c r="BT557" i="1" s="1"/>
  <c r="BM558" i="1"/>
  <c r="BN558" i="1"/>
  <c r="BM559" i="1"/>
  <c r="BT559" i="1" s="1"/>
  <c r="BN559" i="1"/>
  <c r="BM560" i="1"/>
  <c r="BU560" i="1" s="1"/>
  <c r="BN560" i="1"/>
  <c r="BM561" i="1"/>
  <c r="BU561" i="1" s="1"/>
  <c r="BN561" i="1"/>
  <c r="BM562" i="1"/>
  <c r="BN562" i="1"/>
  <c r="BM563" i="1"/>
  <c r="BN563" i="1"/>
  <c r="BM564" i="1"/>
  <c r="BN564" i="1"/>
  <c r="BM565" i="1"/>
  <c r="BN565" i="1"/>
  <c r="BT565" i="1" s="1"/>
  <c r="BM566" i="1"/>
  <c r="BN566" i="1"/>
  <c r="BM567" i="1"/>
  <c r="BN567" i="1"/>
  <c r="BM568" i="1"/>
  <c r="BU568" i="1" s="1"/>
  <c r="BN568" i="1"/>
  <c r="BM569" i="1"/>
  <c r="BN569" i="1"/>
  <c r="BT569" i="1" s="1"/>
  <c r="BM570" i="1"/>
  <c r="BN570" i="1"/>
  <c r="BM571" i="1"/>
  <c r="BT571" i="1" s="1"/>
  <c r="BN571" i="1"/>
  <c r="BM572" i="1"/>
  <c r="BN572" i="1"/>
  <c r="BU572" i="1" s="1"/>
  <c r="BM573" i="1"/>
  <c r="BN573" i="1"/>
  <c r="BM574" i="1"/>
  <c r="BN574" i="1"/>
  <c r="BM575" i="1"/>
  <c r="BT575" i="1" s="1"/>
  <c r="BN575" i="1"/>
  <c r="BM576" i="1"/>
  <c r="BN576" i="1"/>
  <c r="BM577" i="1"/>
  <c r="BN577" i="1"/>
  <c r="BM578" i="1"/>
  <c r="BN578" i="1"/>
  <c r="BM579" i="1"/>
  <c r="BN579" i="1"/>
  <c r="BM580" i="1"/>
  <c r="BU580" i="1" s="1"/>
  <c r="BN580" i="1"/>
  <c r="BM581" i="1"/>
  <c r="BN581" i="1"/>
  <c r="BT581" i="1" s="1"/>
  <c r="BM582" i="1"/>
  <c r="BN582" i="1"/>
  <c r="BM583" i="1"/>
  <c r="BT583" i="1" s="1"/>
  <c r="BN583" i="1"/>
  <c r="BM584" i="1"/>
  <c r="BU584" i="1" s="1"/>
  <c r="BN584" i="1"/>
  <c r="BM585" i="1"/>
  <c r="BU585" i="1" s="1"/>
  <c r="BN585" i="1"/>
  <c r="BM586" i="1"/>
  <c r="BN586" i="1"/>
  <c r="BM587" i="1"/>
  <c r="BN587" i="1"/>
  <c r="BM588" i="1"/>
  <c r="BN588" i="1"/>
  <c r="BU588" i="1" s="1"/>
  <c r="BM589" i="1"/>
  <c r="BN589" i="1"/>
  <c r="BT589" i="1" s="1"/>
  <c r="BM590" i="1"/>
  <c r="BN590" i="1"/>
  <c r="BM591" i="1"/>
  <c r="BT591" i="1" s="1"/>
  <c r="BN591" i="1"/>
  <c r="BM592" i="1"/>
  <c r="BU592" i="1" s="1"/>
  <c r="BN592" i="1"/>
  <c r="BM593" i="1"/>
  <c r="BN593" i="1"/>
  <c r="BM594" i="1"/>
  <c r="BN594" i="1"/>
  <c r="BM595" i="1"/>
  <c r="BN595" i="1"/>
  <c r="BU595" i="1" s="1"/>
  <c r="BM596" i="1"/>
  <c r="BN596" i="1"/>
  <c r="BM597" i="1"/>
  <c r="BN597" i="1"/>
  <c r="BT597" i="1" s="1"/>
  <c r="BM598" i="1"/>
  <c r="BN598" i="1"/>
  <c r="BM599" i="1"/>
  <c r="BN599" i="1"/>
  <c r="BM600" i="1"/>
  <c r="BU600" i="1" s="1"/>
  <c r="BN600" i="1"/>
  <c r="BM601" i="1"/>
  <c r="BN601" i="1"/>
  <c r="BM602" i="1"/>
  <c r="BN602" i="1"/>
  <c r="BM603" i="1"/>
  <c r="BN603" i="1"/>
  <c r="BM604" i="1"/>
  <c r="BN604" i="1"/>
  <c r="BU604" i="1" s="1"/>
  <c r="BM605" i="1"/>
  <c r="BN605" i="1"/>
  <c r="BM606" i="1"/>
  <c r="BN606" i="1"/>
  <c r="BM607" i="1"/>
  <c r="BT607" i="1" s="1"/>
  <c r="BN607" i="1"/>
  <c r="BM608" i="1"/>
  <c r="BN608" i="1"/>
  <c r="BM609" i="1"/>
  <c r="BN609" i="1"/>
  <c r="BM610" i="1"/>
  <c r="BN610" i="1"/>
  <c r="BM611" i="1"/>
  <c r="BN611" i="1"/>
  <c r="BM612" i="1"/>
  <c r="BU612" i="1" s="1"/>
  <c r="BN612" i="1"/>
  <c r="BM613" i="1"/>
  <c r="BN613" i="1"/>
  <c r="BT613" i="1" s="1"/>
  <c r="BM614" i="1"/>
  <c r="BN614" i="1"/>
  <c r="BM615" i="1"/>
  <c r="BT615" i="1" s="1"/>
  <c r="BN615" i="1"/>
  <c r="BM616" i="1"/>
  <c r="BU616" i="1" s="1"/>
  <c r="BN616" i="1"/>
  <c r="BM617" i="1"/>
  <c r="BN617" i="1"/>
  <c r="BM618" i="1"/>
  <c r="BN618" i="1"/>
  <c r="BM619" i="1"/>
  <c r="BN619" i="1"/>
  <c r="BU619" i="1" s="1"/>
  <c r="BM620" i="1"/>
  <c r="BN620" i="1"/>
  <c r="BU620" i="1" s="1"/>
  <c r="BM621" i="1"/>
  <c r="BN621" i="1"/>
  <c r="BT621" i="1" s="1"/>
  <c r="BM622" i="1"/>
  <c r="BN622" i="1"/>
  <c r="BM623" i="1"/>
  <c r="BT623" i="1" s="1"/>
  <c r="BN623" i="1"/>
  <c r="BM624" i="1"/>
  <c r="BU624" i="1" s="1"/>
  <c r="BN624" i="1"/>
  <c r="BM625" i="1"/>
  <c r="BU625" i="1" s="1"/>
  <c r="BN625" i="1"/>
  <c r="BM626" i="1"/>
  <c r="BN626" i="1"/>
  <c r="BM627" i="1"/>
  <c r="BN627" i="1"/>
  <c r="BM628" i="1"/>
  <c r="BN628" i="1"/>
  <c r="BM629" i="1"/>
  <c r="BN629" i="1"/>
  <c r="BT629" i="1" s="1"/>
  <c r="BM630" i="1"/>
  <c r="BN630" i="1"/>
  <c r="BM631" i="1"/>
  <c r="BN631" i="1"/>
  <c r="BM632" i="1"/>
  <c r="BU632" i="1" s="1"/>
  <c r="BN632" i="1"/>
  <c r="BM633" i="1"/>
  <c r="BN633" i="1"/>
  <c r="BT633" i="1" s="1"/>
  <c r="BM634" i="1"/>
  <c r="BN634" i="1"/>
  <c r="BM635" i="1"/>
  <c r="BT635" i="1" s="1"/>
  <c r="BN635" i="1"/>
  <c r="BM636" i="1"/>
  <c r="BN636" i="1"/>
  <c r="BU636" i="1" s="1"/>
  <c r="BM637" i="1"/>
  <c r="BN637" i="1"/>
  <c r="BM638" i="1"/>
  <c r="BN638" i="1"/>
  <c r="BM639" i="1"/>
  <c r="BT639" i="1" s="1"/>
  <c r="BN639" i="1"/>
  <c r="BM640" i="1"/>
  <c r="BN640" i="1"/>
  <c r="BM641" i="1"/>
  <c r="BN641" i="1"/>
  <c r="BM642" i="1"/>
  <c r="BN642" i="1"/>
  <c r="BM643" i="1"/>
  <c r="BN643" i="1"/>
  <c r="BM644" i="1"/>
  <c r="BU644" i="1" s="1"/>
  <c r="BN644" i="1"/>
  <c r="BM645" i="1"/>
  <c r="BN645" i="1"/>
  <c r="BT645" i="1" s="1"/>
  <c r="BM646" i="1"/>
  <c r="BN646" i="1"/>
  <c r="BM647" i="1"/>
  <c r="BT647" i="1" s="1"/>
  <c r="BN647" i="1"/>
  <c r="BM648" i="1"/>
  <c r="BU648" i="1" s="1"/>
  <c r="BN648" i="1"/>
  <c r="BM649" i="1"/>
  <c r="BU649" i="1" s="1"/>
  <c r="BN649" i="1"/>
  <c r="BM650" i="1"/>
  <c r="BN650" i="1"/>
  <c r="BM651" i="1"/>
  <c r="BN651" i="1"/>
  <c r="BM652" i="1"/>
  <c r="BN652" i="1"/>
  <c r="BU652" i="1" s="1"/>
  <c r="BM653" i="1"/>
  <c r="BN653" i="1"/>
  <c r="BT653" i="1" s="1"/>
  <c r="BM654" i="1"/>
  <c r="BN654" i="1"/>
  <c r="BM655" i="1"/>
  <c r="BT655" i="1" s="1"/>
  <c r="BN655" i="1"/>
  <c r="BM656" i="1"/>
  <c r="BU656" i="1" s="1"/>
  <c r="BN656" i="1"/>
  <c r="BM657" i="1"/>
  <c r="BN657" i="1"/>
  <c r="BM658" i="1"/>
  <c r="BN658" i="1"/>
  <c r="BM659" i="1"/>
  <c r="BN659" i="1"/>
  <c r="BM660" i="1"/>
  <c r="BN660" i="1"/>
  <c r="BM661" i="1"/>
  <c r="BN661" i="1"/>
  <c r="BM662" i="1"/>
  <c r="BN662" i="1"/>
  <c r="BM663" i="1"/>
  <c r="BN663" i="1"/>
  <c r="BM664" i="1"/>
  <c r="BU664" i="1" s="1"/>
  <c r="BN664" i="1"/>
  <c r="BM665" i="1"/>
  <c r="BN665" i="1"/>
  <c r="BM666" i="1"/>
  <c r="BN666" i="1"/>
  <c r="BM667" i="1"/>
  <c r="BN667" i="1"/>
  <c r="BM668" i="1"/>
  <c r="BN668" i="1"/>
  <c r="BU668" i="1" s="1"/>
  <c r="BM669" i="1"/>
  <c r="BN669" i="1"/>
  <c r="BM670" i="1"/>
  <c r="BN670" i="1"/>
  <c r="BM671" i="1"/>
  <c r="BT671" i="1" s="1"/>
  <c r="BN671" i="1"/>
  <c r="BM672" i="1"/>
  <c r="BN672" i="1"/>
  <c r="BM673" i="1"/>
  <c r="BN673" i="1"/>
  <c r="BM674" i="1"/>
  <c r="BN674" i="1"/>
  <c r="BM675" i="1"/>
  <c r="BN675" i="1"/>
  <c r="BM676" i="1"/>
  <c r="BU676" i="1" s="1"/>
  <c r="BN676" i="1"/>
  <c r="BM677" i="1"/>
  <c r="BN677" i="1"/>
  <c r="BT677" i="1" s="1"/>
  <c r="BM678" i="1"/>
  <c r="BN678" i="1"/>
  <c r="BM679" i="1"/>
  <c r="BT679" i="1" s="1"/>
  <c r="BN679" i="1"/>
  <c r="BM680" i="1"/>
  <c r="BU680" i="1" s="1"/>
  <c r="BN680" i="1"/>
  <c r="BM681" i="1"/>
  <c r="BN681" i="1"/>
  <c r="BM682" i="1"/>
  <c r="BN682" i="1"/>
  <c r="BM683" i="1"/>
  <c r="BN683" i="1"/>
  <c r="BU683" i="1" s="1"/>
  <c r="BM684" i="1"/>
  <c r="BN684" i="1"/>
  <c r="BU684" i="1" s="1"/>
  <c r="BM685" i="1"/>
  <c r="BN685" i="1"/>
  <c r="BT685" i="1" s="1"/>
  <c r="BM686" i="1"/>
  <c r="BN686" i="1"/>
  <c r="BM687" i="1"/>
  <c r="BN687" i="1"/>
  <c r="BM688" i="1"/>
  <c r="BU688" i="1" s="1"/>
  <c r="BN688" i="1"/>
  <c r="BM689" i="1"/>
  <c r="BN689" i="1"/>
  <c r="BM690" i="1"/>
  <c r="BN690" i="1"/>
  <c r="BM691" i="1"/>
  <c r="BN691" i="1"/>
  <c r="BU691" i="1" s="1"/>
  <c r="BM692" i="1"/>
  <c r="BN692" i="1"/>
  <c r="BM693" i="1"/>
  <c r="BN693" i="1"/>
  <c r="BT693" i="1" s="1"/>
  <c r="BM694" i="1"/>
  <c r="BN694" i="1"/>
  <c r="BM695" i="1"/>
  <c r="BN695" i="1"/>
  <c r="BM696" i="1"/>
  <c r="BU696" i="1" s="1"/>
  <c r="BN696" i="1"/>
  <c r="BM697" i="1"/>
  <c r="BN697" i="1"/>
  <c r="BT697" i="1" s="1"/>
  <c r="BM698" i="1"/>
  <c r="BN698" i="1"/>
  <c r="BM699" i="1"/>
  <c r="BT699" i="1" s="1"/>
  <c r="BN699" i="1"/>
  <c r="BM700" i="1"/>
  <c r="BN700" i="1"/>
  <c r="BU700" i="1" s="1"/>
  <c r="BM701" i="1"/>
  <c r="BN701" i="1"/>
  <c r="BM702" i="1"/>
  <c r="BN702" i="1"/>
  <c r="BM703" i="1"/>
  <c r="BT703" i="1" s="1"/>
  <c r="BN703" i="1"/>
  <c r="BM704" i="1"/>
  <c r="BN704" i="1"/>
  <c r="BM705" i="1"/>
  <c r="BN705" i="1"/>
  <c r="BM706" i="1"/>
  <c r="BN706" i="1"/>
  <c r="BM707" i="1"/>
  <c r="BN707" i="1"/>
  <c r="BL708" i="1"/>
  <c r="BM708" i="1" s="1"/>
  <c r="BL709" i="1"/>
  <c r="BM709" i="1"/>
  <c r="BL710" i="1"/>
  <c r="BM710" i="1" s="1"/>
  <c r="BL711" i="1"/>
  <c r="BM711" i="1"/>
  <c r="BL712" i="1"/>
  <c r="BM712" i="1" s="1"/>
  <c r="BL713" i="1"/>
  <c r="BM713" i="1"/>
  <c r="BL714" i="1"/>
  <c r="BM714" i="1" s="1"/>
  <c r="BL715" i="1"/>
  <c r="BM715" i="1"/>
  <c r="BL716" i="1"/>
  <c r="BM716" i="1" s="1"/>
  <c r="BL717" i="1"/>
  <c r="BM717" i="1"/>
  <c r="BL718" i="1"/>
  <c r="BM718" i="1" s="1"/>
  <c r="BL719" i="1"/>
  <c r="BM719" i="1"/>
  <c r="BL720" i="1"/>
  <c r="BM720" i="1" s="1"/>
  <c r="BL721" i="1"/>
  <c r="BM721" i="1"/>
  <c r="BL722" i="1"/>
  <c r="BM722" i="1" s="1"/>
  <c r="BL723" i="1"/>
  <c r="BM723" i="1"/>
  <c r="BL724" i="1"/>
  <c r="BM724" i="1" s="1"/>
  <c r="BL725" i="1"/>
  <c r="BM725" i="1"/>
  <c r="BL726" i="1"/>
  <c r="BM726" i="1" s="1"/>
  <c r="BL727" i="1"/>
  <c r="BM727" i="1"/>
  <c r="BL728" i="1"/>
  <c r="BM728" i="1" s="1"/>
  <c r="BL729" i="1"/>
  <c r="BM729" i="1"/>
  <c r="BL730" i="1"/>
  <c r="BM730" i="1" s="1"/>
  <c r="BL731" i="1"/>
  <c r="BM731" i="1"/>
  <c r="BL732" i="1"/>
  <c r="BM732" i="1" s="1"/>
  <c r="BL733" i="1"/>
  <c r="BM733" i="1"/>
  <c r="BL734" i="1"/>
  <c r="BM734" i="1" s="1"/>
  <c r="BL735" i="1"/>
  <c r="BM735" i="1"/>
  <c r="BL736" i="1"/>
  <c r="BM736" i="1" s="1"/>
  <c r="BL737" i="1"/>
  <c r="BM737" i="1"/>
  <c r="BL738" i="1"/>
  <c r="BM738" i="1" s="1"/>
  <c r="BL739" i="1"/>
  <c r="BM739" i="1"/>
  <c r="BL740" i="1"/>
  <c r="BM740" i="1" s="1"/>
  <c r="BL741" i="1"/>
  <c r="BM741" i="1"/>
  <c r="BL742" i="1"/>
  <c r="BM742" i="1" s="1"/>
  <c r="BL743" i="1"/>
  <c r="BM743" i="1"/>
  <c r="BL744" i="1"/>
  <c r="BM744" i="1" s="1"/>
  <c r="BL745" i="1"/>
  <c r="BM745" i="1"/>
  <c r="BL746" i="1"/>
  <c r="BM746" i="1" s="1"/>
  <c r="BL747" i="1"/>
  <c r="BM747" i="1"/>
  <c r="BL748" i="1"/>
  <c r="BM748" i="1" s="1"/>
  <c r="BL749" i="1"/>
  <c r="BM749" i="1"/>
  <c r="BL750" i="1"/>
  <c r="BM750" i="1" s="1"/>
  <c r="BL751" i="1"/>
  <c r="BM751" i="1"/>
  <c r="BL752" i="1"/>
  <c r="BM752" i="1" s="1"/>
  <c r="BL753" i="1"/>
  <c r="BM753" i="1"/>
  <c r="BL754" i="1"/>
  <c r="BM754" i="1" s="1"/>
  <c r="BL755" i="1"/>
  <c r="BM755" i="1"/>
  <c r="BL756" i="1"/>
  <c r="BM756" i="1" s="1"/>
  <c r="BL757" i="1"/>
  <c r="BM757" i="1"/>
  <c r="BL758" i="1"/>
  <c r="BM758" i="1" s="1"/>
  <c r="BL759" i="1"/>
  <c r="BM759" i="1"/>
  <c r="BL760" i="1"/>
  <c r="BM760" i="1" s="1"/>
  <c r="BL761" i="1"/>
  <c r="BM761" i="1"/>
  <c r="BL762" i="1"/>
  <c r="BM762" i="1" s="1"/>
  <c r="BL763" i="1"/>
  <c r="BM763" i="1"/>
  <c r="BL764" i="1"/>
  <c r="BM764" i="1" s="1"/>
  <c r="BL765" i="1"/>
  <c r="BM765" i="1"/>
  <c r="BL766" i="1"/>
  <c r="BM766" i="1" s="1"/>
  <c r="BL767" i="1"/>
  <c r="BM767" i="1"/>
  <c r="BL768" i="1"/>
  <c r="BM768" i="1" s="1"/>
  <c r="BL769" i="1"/>
  <c r="BM769" i="1"/>
  <c r="BL770" i="1"/>
  <c r="BM770" i="1" s="1"/>
  <c r="BL771" i="1"/>
  <c r="BM771" i="1"/>
  <c r="BL772" i="1"/>
  <c r="BM772" i="1" s="1"/>
  <c r="BL773" i="1"/>
  <c r="BM773" i="1"/>
  <c r="BL774" i="1"/>
  <c r="BM774" i="1" s="1"/>
  <c r="BL775" i="1"/>
  <c r="BM775" i="1"/>
  <c r="BL776" i="1"/>
  <c r="BM776" i="1" s="1"/>
  <c r="BL777" i="1"/>
  <c r="BM777" i="1"/>
  <c r="BL778" i="1"/>
  <c r="BM778" i="1" s="1"/>
  <c r="BL779" i="1"/>
  <c r="BM779" i="1"/>
  <c r="BL780" i="1"/>
  <c r="BM780" i="1" s="1"/>
  <c r="BL781" i="1"/>
  <c r="BM781" i="1"/>
  <c r="BL782" i="1"/>
  <c r="BM782" i="1" s="1"/>
  <c r="BL783" i="1"/>
  <c r="BM783" i="1"/>
  <c r="BL784" i="1"/>
  <c r="BM784" i="1" s="1"/>
  <c r="BL785" i="1"/>
  <c r="BM785" i="1"/>
  <c r="BL786" i="1"/>
  <c r="BM786" i="1" s="1"/>
  <c r="BL787" i="1"/>
  <c r="BM787" i="1"/>
  <c r="BL788" i="1"/>
  <c r="BM788" i="1" s="1"/>
  <c r="BL789" i="1"/>
  <c r="BM789" i="1"/>
  <c r="BL790" i="1"/>
  <c r="BM790" i="1" s="1"/>
  <c r="BL791" i="1"/>
  <c r="BM791" i="1"/>
  <c r="BL792" i="1"/>
  <c r="BM792" i="1" s="1"/>
  <c r="BL793" i="1"/>
  <c r="BM793" i="1"/>
  <c r="BL794" i="1"/>
  <c r="BM794" i="1" s="1"/>
  <c r="BL795" i="1"/>
  <c r="BM795" i="1"/>
  <c r="BL796" i="1"/>
  <c r="BM796" i="1" s="1"/>
  <c r="BL797" i="1"/>
  <c r="BM797" i="1"/>
  <c r="BL798" i="1"/>
  <c r="BM798" i="1" s="1"/>
  <c r="BL799" i="1"/>
  <c r="BM799" i="1"/>
  <c r="BL800" i="1"/>
  <c r="BM800" i="1" s="1"/>
  <c r="BL801" i="1"/>
  <c r="BM801" i="1"/>
  <c r="BL802" i="1"/>
  <c r="BM802" i="1" s="1"/>
  <c r="BL803" i="1"/>
  <c r="BM803" i="1"/>
  <c r="BL804" i="1"/>
  <c r="BM804" i="1" s="1"/>
  <c r="BL805" i="1"/>
  <c r="BM805" i="1"/>
  <c r="BL806" i="1"/>
  <c r="BM806" i="1" s="1"/>
  <c r="BL807" i="1"/>
  <c r="BM807" i="1"/>
  <c r="BL808" i="1"/>
  <c r="BM808" i="1" s="1"/>
  <c r="BL809" i="1"/>
  <c r="BM809" i="1"/>
  <c r="BL810" i="1"/>
  <c r="BM810" i="1" s="1"/>
  <c r="BL811" i="1"/>
  <c r="BM811" i="1"/>
  <c r="BL812" i="1"/>
  <c r="BM812" i="1" s="1"/>
  <c r="BL813" i="1"/>
  <c r="BM813" i="1"/>
  <c r="BL814" i="1"/>
  <c r="BM814" i="1" s="1"/>
  <c r="BL815" i="1"/>
  <c r="BM815" i="1"/>
  <c r="BL816" i="1"/>
  <c r="BM816" i="1" s="1"/>
  <c r="BL817" i="1"/>
  <c r="BM817" i="1"/>
  <c r="BL818" i="1"/>
  <c r="BM818" i="1" s="1"/>
  <c r="BL819" i="1"/>
  <c r="BM819" i="1"/>
  <c r="BL820" i="1"/>
  <c r="BM820" i="1" s="1"/>
  <c r="BL821" i="1"/>
  <c r="BM821" i="1"/>
  <c r="BL822" i="1"/>
  <c r="BM822" i="1" s="1"/>
  <c r="BL823" i="1"/>
  <c r="BM823" i="1"/>
  <c r="BL824" i="1"/>
  <c r="BM824" i="1" s="1"/>
  <c r="BL825" i="1"/>
  <c r="BM825" i="1"/>
  <c r="BL826" i="1"/>
  <c r="BM826" i="1" s="1"/>
  <c r="BL827" i="1"/>
  <c r="BM827" i="1"/>
  <c r="BL828" i="1"/>
  <c r="BM828" i="1" s="1"/>
  <c r="BL829" i="1"/>
  <c r="BM829" i="1"/>
  <c r="BL830" i="1"/>
  <c r="BM830" i="1" s="1"/>
  <c r="BL831" i="1"/>
  <c r="BM831" i="1"/>
  <c r="BL832" i="1"/>
  <c r="BM832" i="1" s="1"/>
  <c r="BL833" i="1"/>
  <c r="BM833" i="1"/>
  <c r="BL834" i="1"/>
  <c r="BM834" i="1" s="1"/>
  <c r="BL835" i="1"/>
  <c r="BM835" i="1"/>
  <c r="BL836" i="1"/>
  <c r="BM836" i="1" s="1"/>
  <c r="BL837" i="1"/>
  <c r="BM837" i="1"/>
  <c r="BL838" i="1"/>
  <c r="BM838" i="1" s="1"/>
  <c r="BL839" i="1"/>
  <c r="BM839" i="1"/>
  <c r="BL840" i="1"/>
  <c r="BM840" i="1" s="1"/>
  <c r="BL841" i="1"/>
  <c r="BM841" i="1"/>
  <c r="BL842" i="1"/>
  <c r="BM842" i="1" s="1"/>
  <c r="BL843" i="1"/>
  <c r="BM843" i="1"/>
  <c r="BL844" i="1"/>
  <c r="BM844" i="1" s="1"/>
  <c r="BL845" i="1"/>
  <c r="BM845" i="1"/>
  <c r="BL846" i="1"/>
  <c r="BM846" i="1" s="1"/>
  <c r="BL847" i="1"/>
  <c r="BM847" i="1"/>
  <c r="BL848" i="1"/>
  <c r="BM848" i="1" s="1"/>
  <c r="BL849" i="1"/>
  <c r="BM849" i="1"/>
  <c r="BL850" i="1"/>
  <c r="BM850" i="1" s="1"/>
  <c r="BL851" i="1"/>
  <c r="BM851" i="1"/>
  <c r="BL852" i="1"/>
  <c r="BM852" i="1" s="1"/>
  <c r="BL853" i="1"/>
  <c r="BM853" i="1"/>
  <c r="BL854" i="1"/>
  <c r="BM854" i="1" s="1"/>
  <c r="BL855" i="1"/>
  <c r="BM855" i="1"/>
  <c r="BL856" i="1"/>
  <c r="BM856" i="1" s="1"/>
  <c r="BL857" i="1"/>
  <c r="BM857" i="1"/>
  <c r="BL858" i="1"/>
  <c r="BM858" i="1" s="1"/>
  <c r="BL859" i="1"/>
  <c r="BM859" i="1"/>
  <c r="BL860" i="1"/>
  <c r="BM860" i="1" s="1"/>
  <c r="BL861" i="1"/>
  <c r="BM861" i="1"/>
  <c r="BL862" i="1"/>
  <c r="BM862" i="1" s="1"/>
  <c r="BL863" i="1"/>
  <c r="BM863" i="1"/>
  <c r="BL864" i="1"/>
  <c r="BM864" i="1" s="1"/>
  <c r="BL865" i="1"/>
  <c r="BM865" i="1"/>
  <c r="BL866" i="1"/>
  <c r="BM866" i="1" s="1"/>
  <c r="BL867" i="1"/>
  <c r="BM867" i="1"/>
  <c r="BL868" i="1"/>
  <c r="BM868" i="1" s="1"/>
  <c r="BL869" i="1"/>
  <c r="BM869" i="1"/>
  <c r="BL870" i="1"/>
  <c r="BM870" i="1" s="1"/>
  <c r="BL871" i="1"/>
  <c r="BM871" i="1"/>
  <c r="BL872" i="1"/>
  <c r="BM872" i="1" s="1"/>
  <c r="BL873" i="1"/>
  <c r="BM873" i="1"/>
  <c r="BL874" i="1"/>
  <c r="BM874" i="1" s="1"/>
  <c r="BL875" i="1"/>
  <c r="BM875" i="1"/>
  <c r="BL876" i="1"/>
  <c r="BM876" i="1" s="1"/>
  <c r="BL877" i="1"/>
  <c r="BM877" i="1"/>
  <c r="BL878" i="1"/>
  <c r="BM878" i="1" s="1"/>
  <c r="BL879" i="1"/>
  <c r="BM879" i="1"/>
  <c r="BL880" i="1"/>
  <c r="BM880" i="1" s="1"/>
  <c r="BL881" i="1"/>
  <c r="BM881" i="1"/>
  <c r="BL882" i="1"/>
  <c r="BM882" i="1" s="1"/>
  <c r="BL883" i="1"/>
  <c r="BM883" i="1"/>
  <c r="BL884" i="1"/>
  <c r="BM884" i="1" s="1"/>
  <c r="BL885" i="1"/>
  <c r="BM885" i="1"/>
  <c r="BL886" i="1"/>
  <c r="BM886" i="1" s="1"/>
  <c r="BL887" i="1"/>
  <c r="BM887" i="1"/>
  <c r="BL888" i="1"/>
  <c r="BM888" i="1" s="1"/>
  <c r="BL889" i="1"/>
  <c r="BM889" i="1"/>
  <c r="BL890" i="1"/>
  <c r="BM890" i="1" s="1"/>
  <c r="BL891" i="1"/>
  <c r="BM891" i="1"/>
  <c r="BL892" i="1"/>
  <c r="BM892" i="1" s="1"/>
  <c r="BL893" i="1"/>
  <c r="BM893" i="1"/>
  <c r="BL894" i="1"/>
  <c r="BM894" i="1" s="1"/>
  <c r="BL895" i="1"/>
  <c r="BM895" i="1"/>
  <c r="BL896" i="1"/>
  <c r="BM896" i="1" s="1"/>
  <c r="BL897" i="1"/>
  <c r="BM897" i="1"/>
  <c r="BL898" i="1"/>
  <c r="BM898" i="1" s="1"/>
  <c r="BL899" i="1"/>
  <c r="BM899" i="1"/>
  <c r="BL900" i="1"/>
  <c r="BM900" i="1" s="1"/>
  <c r="BL901" i="1"/>
  <c r="BM901" i="1"/>
  <c r="BL902" i="1"/>
  <c r="BM902" i="1" s="1"/>
  <c r="BL903" i="1"/>
  <c r="BM903" i="1"/>
  <c r="BL904" i="1"/>
  <c r="BM904" i="1" s="1"/>
  <c r="BL905" i="1"/>
  <c r="BM905" i="1"/>
  <c r="BL906" i="1"/>
  <c r="BM906" i="1" s="1"/>
  <c r="BL907" i="1"/>
  <c r="BM907" i="1"/>
  <c r="BL908" i="1"/>
  <c r="BM908" i="1" s="1"/>
  <c r="BL909" i="1"/>
  <c r="BM909" i="1"/>
  <c r="BL910" i="1"/>
  <c r="BM910" i="1" s="1"/>
  <c r="BL911" i="1"/>
  <c r="BM911" i="1"/>
  <c r="BL912" i="1"/>
  <c r="BM912" i="1" s="1"/>
  <c r="BL913" i="1"/>
  <c r="BM913" i="1"/>
  <c r="BL914" i="1"/>
  <c r="BM914" i="1" s="1"/>
  <c r="BL915" i="1"/>
  <c r="BM915" i="1"/>
  <c r="BL916" i="1"/>
  <c r="BM916" i="1" s="1"/>
  <c r="BL917" i="1"/>
  <c r="BM917" i="1"/>
  <c r="BL918" i="1"/>
  <c r="BM918" i="1" s="1"/>
  <c r="BL919" i="1"/>
  <c r="BM919" i="1"/>
  <c r="BL920" i="1"/>
  <c r="BM920" i="1" s="1"/>
  <c r="BL921" i="1"/>
  <c r="BM921" i="1"/>
  <c r="BL922" i="1"/>
  <c r="BM922" i="1" s="1"/>
  <c r="BL923" i="1"/>
  <c r="BM923" i="1"/>
  <c r="BL924" i="1"/>
  <c r="BM924" i="1" s="1"/>
  <c r="BL925" i="1"/>
  <c r="BM925" i="1"/>
  <c r="BL926" i="1"/>
  <c r="BM926" i="1" s="1"/>
  <c r="BL927" i="1"/>
  <c r="BM927" i="1"/>
  <c r="BL928" i="1"/>
  <c r="BM928" i="1" s="1"/>
  <c r="BL929" i="1"/>
  <c r="BM929" i="1"/>
  <c r="BL930" i="1"/>
  <c r="BM930" i="1" s="1"/>
  <c r="BL931" i="1"/>
  <c r="BM931" i="1"/>
  <c r="BL932" i="1"/>
  <c r="BM932" i="1" s="1"/>
  <c r="BL933" i="1"/>
  <c r="BM933" i="1"/>
  <c r="BL934" i="1"/>
  <c r="BM934" i="1" s="1"/>
  <c r="BL935" i="1"/>
  <c r="BM935" i="1"/>
  <c r="BL936" i="1"/>
  <c r="BM936" i="1" s="1"/>
  <c r="BL937" i="1"/>
  <c r="BM937" i="1"/>
  <c r="BL938" i="1"/>
  <c r="BM938" i="1" s="1"/>
  <c r="BL939" i="1"/>
  <c r="BM939" i="1"/>
  <c r="BL940" i="1"/>
  <c r="BM940" i="1" s="1"/>
  <c r="BL941" i="1"/>
  <c r="BM941" i="1"/>
  <c r="BL942" i="1"/>
  <c r="BM942" i="1" s="1"/>
  <c r="BL943" i="1"/>
  <c r="BM943" i="1"/>
  <c r="BL944" i="1"/>
  <c r="BM944" i="1" s="1"/>
  <c r="BL945" i="1"/>
  <c r="BM945" i="1"/>
  <c r="BL946" i="1"/>
  <c r="BM946" i="1" s="1"/>
  <c r="BL947" i="1"/>
  <c r="BM947" i="1"/>
  <c r="BL948" i="1"/>
  <c r="BM948" i="1" s="1"/>
  <c r="BL949" i="1"/>
  <c r="BM949" i="1"/>
  <c r="BL950" i="1"/>
  <c r="BM950" i="1" s="1"/>
  <c r="BL951" i="1"/>
  <c r="BM951" i="1"/>
  <c r="BL952" i="1"/>
  <c r="BM952" i="1" s="1"/>
  <c r="BL953" i="1"/>
  <c r="BM953" i="1"/>
  <c r="BL954" i="1"/>
  <c r="BM954" i="1" s="1"/>
  <c r="BL955" i="1"/>
  <c r="BM955" i="1"/>
  <c r="BL956" i="1"/>
  <c r="BM956" i="1" s="1"/>
  <c r="BL957" i="1"/>
  <c r="BM957" i="1"/>
  <c r="BL958" i="1"/>
  <c r="BM958" i="1" s="1"/>
  <c r="BL959" i="1"/>
  <c r="BM959" i="1"/>
  <c r="BL960" i="1"/>
  <c r="BM960" i="1" s="1"/>
  <c r="BL961" i="1"/>
  <c r="BM961" i="1"/>
  <c r="BL962" i="1"/>
  <c r="BM962" i="1" s="1"/>
  <c r="BL963" i="1"/>
  <c r="BM963" i="1"/>
  <c r="BL964" i="1"/>
  <c r="BM964" i="1" s="1"/>
  <c r="BL965" i="1"/>
  <c r="BM965" i="1"/>
  <c r="BL966" i="1"/>
  <c r="BM966" i="1" s="1"/>
  <c r="BL967" i="1"/>
  <c r="BM967" i="1"/>
  <c r="BL968" i="1"/>
  <c r="BM968" i="1" s="1"/>
  <c r="BL969" i="1"/>
  <c r="BM969" i="1"/>
  <c r="BL970" i="1"/>
  <c r="BM970" i="1" s="1"/>
  <c r="BL971" i="1"/>
  <c r="BM971" i="1"/>
  <c r="BL972" i="1"/>
  <c r="BM972" i="1" s="1"/>
  <c r="BL973" i="1"/>
  <c r="BM973" i="1"/>
  <c r="BL974" i="1"/>
  <c r="BM974" i="1" s="1"/>
  <c r="BL975" i="1"/>
  <c r="BM975" i="1"/>
  <c r="BL976" i="1"/>
  <c r="BM976" i="1" s="1"/>
  <c r="BL977" i="1"/>
  <c r="BM977" i="1"/>
  <c r="BL978" i="1"/>
  <c r="BM978" i="1" s="1"/>
  <c r="BL979" i="1"/>
  <c r="BM979" i="1"/>
  <c r="BL980" i="1"/>
  <c r="BM980" i="1" s="1"/>
  <c r="BL981" i="1"/>
  <c r="BM981" i="1"/>
  <c r="BL982" i="1"/>
  <c r="BM982" i="1" s="1"/>
  <c r="BL983" i="1"/>
  <c r="BM983" i="1"/>
  <c r="BL984" i="1"/>
  <c r="BM984" i="1" s="1"/>
  <c r="BL985" i="1"/>
  <c r="BM985" i="1"/>
  <c r="BL986" i="1"/>
  <c r="BM986" i="1" s="1"/>
  <c r="BL987" i="1"/>
  <c r="BM987" i="1"/>
  <c r="BL988" i="1"/>
  <c r="BM988" i="1" s="1"/>
  <c r="BL989" i="1"/>
  <c r="BM989" i="1"/>
  <c r="BL990" i="1"/>
  <c r="BM990" i="1" s="1"/>
  <c r="BL991" i="1"/>
  <c r="BM991" i="1"/>
  <c r="BL992" i="1"/>
  <c r="BM992" i="1" s="1"/>
  <c r="BL993" i="1"/>
  <c r="BM993" i="1"/>
  <c r="BL994" i="1"/>
  <c r="BM994" i="1" s="1"/>
  <c r="BL995" i="1"/>
  <c r="BM995" i="1"/>
  <c r="BL996" i="1"/>
  <c r="BM996" i="1" s="1"/>
  <c r="BL997" i="1"/>
  <c r="BM997" i="1"/>
  <c r="BL998" i="1"/>
  <c r="BM998" i="1" s="1"/>
  <c r="BL999" i="1"/>
  <c r="BM999" i="1"/>
  <c r="BL1000" i="1"/>
  <c r="BM1000" i="1" s="1"/>
  <c r="BL1001" i="1"/>
  <c r="BM1001" i="1"/>
  <c r="BL1002" i="1"/>
  <c r="BM1002" i="1" s="1"/>
  <c r="BL1003" i="1"/>
  <c r="BM1003" i="1"/>
  <c r="BL1004" i="1"/>
  <c r="BM1004" i="1" s="1"/>
  <c r="BL1005" i="1"/>
  <c r="BM1005" i="1"/>
  <c r="BL1006" i="1"/>
  <c r="BM1006" i="1" s="1"/>
  <c r="BL1007" i="1"/>
  <c r="BM1007" i="1"/>
  <c r="BL1008" i="1"/>
  <c r="BM1008" i="1" s="1"/>
  <c r="BL1009" i="1"/>
  <c r="BM1009" i="1"/>
  <c r="BL1010" i="1"/>
  <c r="BM1010" i="1" s="1"/>
  <c r="BL1011" i="1"/>
  <c r="BM1011" i="1"/>
  <c r="BL1012" i="1"/>
  <c r="BM1012" i="1" s="1"/>
  <c r="BL1013" i="1"/>
  <c r="BM1013" i="1"/>
  <c r="BL1014" i="1"/>
  <c r="BM1014" i="1" s="1"/>
  <c r="BL1015" i="1"/>
  <c r="BM1015" i="1"/>
  <c r="BL1016" i="1"/>
  <c r="BM1016" i="1" s="1"/>
  <c r="BL1017" i="1"/>
  <c r="BM1017" i="1"/>
  <c r="BL1018" i="1"/>
  <c r="BM1018" i="1" s="1"/>
  <c r="BL1019" i="1"/>
  <c r="BM1019" i="1"/>
  <c r="BL1020" i="1"/>
  <c r="BM1020" i="1" s="1"/>
  <c r="BL1021" i="1"/>
  <c r="BM1021" i="1"/>
  <c r="BL1022" i="1"/>
  <c r="BM1022" i="1" s="1"/>
  <c r="BL1023" i="1"/>
  <c r="BM1023" i="1"/>
  <c r="BL1024" i="1"/>
  <c r="BM1024" i="1" s="1"/>
  <c r="BL1025" i="1"/>
  <c r="BM1025" i="1"/>
  <c r="BL1026" i="1"/>
  <c r="BM1026" i="1" s="1"/>
  <c r="BL1027" i="1"/>
  <c r="BM1027" i="1"/>
  <c r="BL1028" i="1"/>
  <c r="BM1028" i="1" s="1"/>
  <c r="BL1029" i="1"/>
  <c r="BM1029" i="1"/>
  <c r="BL1030" i="1"/>
  <c r="BM1030" i="1" s="1"/>
  <c r="BL1031" i="1"/>
  <c r="BM1031" i="1"/>
  <c r="BL1032" i="1"/>
  <c r="BM1032" i="1" s="1"/>
  <c r="BL1033" i="1"/>
  <c r="BM1033" i="1"/>
  <c r="BL1034" i="1"/>
  <c r="BM1034" i="1" s="1"/>
  <c r="BL1035" i="1"/>
  <c r="BM1035" i="1"/>
  <c r="BL1036" i="1"/>
  <c r="BM1036" i="1" s="1"/>
  <c r="BL1037" i="1"/>
  <c r="BM1037" i="1"/>
  <c r="BL1038" i="1"/>
  <c r="BM1038" i="1" s="1"/>
  <c r="BL1039" i="1"/>
  <c r="BM1039" i="1"/>
  <c r="BL1040" i="1"/>
  <c r="BM1040" i="1" s="1"/>
  <c r="BL1041" i="1"/>
  <c r="BM1041" i="1"/>
  <c r="BL1042" i="1"/>
  <c r="BM1042" i="1" s="1"/>
  <c r="BL1043" i="1"/>
  <c r="BM1043" i="1"/>
  <c r="BL1044" i="1"/>
  <c r="BM1044" i="1" s="1"/>
  <c r="BL1045" i="1"/>
  <c r="BM1045" i="1"/>
  <c r="BL1046" i="1"/>
  <c r="BM1046" i="1" s="1"/>
  <c r="BL1047" i="1"/>
  <c r="BM1047" i="1"/>
  <c r="BL1048" i="1"/>
  <c r="BM1048" i="1" s="1"/>
  <c r="BL1049" i="1"/>
  <c r="BM1049" i="1"/>
  <c r="BL1050" i="1"/>
  <c r="BM1050" i="1" s="1"/>
  <c r="BL1051" i="1"/>
  <c r="BM1051" i="1"/>
  <c r="BL1052" i="1"/>
  <c r="BM1052" i="1" s="1"/>
  <c r="BL1053" i="1"/>
  <c r="BM1053" i="1"/>
  <c r="BL1054" i="1"/>
  <c r="BM1054" i="1" s="1"/>
  <c r="BL1055" i="1"/>
  <c r="BM1055" i="1"/>
  <c r="BL1056" i="1"/>
  <c r="BM1056" i="1" s="1"/>
  <c r="BL1057" i="1"/>
  <c r="BM1057" i="1"/>
  <c r="BL1058" i="1"/>
  <c r="BM1058" i="1" s="1"/>
  <c r="BL1059" i="1"/>
  <c r="BM1059" i="1"/>
  <c r="BL1060" i="1"/>
  <c r="BM1060" i="1" s="1"/>
  <c r="BL1061" i="1"/>
  <c r="BM1061" i="1"/>
  <c r="BL1062" i="1"/>
  <c r="BM1062" i="1" s="1"/>
  <c r="BL1063" i="1"/>
  <c r="BM1063" i="1"/>
  <c r="BL1064" i="1"/>
  <c r="BM1064" i="1" s="1"/>
  <c r="BL1065" i="1"/>
  <c r="BM1065" i="1"/>
  <c r="BL1066" i="1"/>
  <c r="BM1066" i="1" s="1"/>
  <c r="BL1067" i="1"/>
  <c r="BM1067" i="1"/>
  <c r="BL1068" i="1"/>
  <c r="BM1068" i="1" s="1"/>
  <c r="BL1069" i="1"/>
  <c r="BM1069" i="1"/>
  <c r="BL1070" i="1"/>
  <c r="BM1070" i="1" s="1"/>
  <c r="BL1071" i="1"/>
  <c r="BM1071" i="1"/>
  <c r="BL1072" i="1"/>
  <c r="BM1072" i="1" s="1"/>
  <c r="BL1073" i="1"/>
  <c r="BM1073" i="1"/>
  <c r="BL1074" i="1"/>
  <c r="BM1074" i="1" s="1"/>
  <c r="BL1075" i="1"/>
  <c r="BM1075" i="1"/>
  <c r="BL1076" i="1"/>
  <c r="BM1076" i="1" s="1"/>
  <c r="BL1077" i="1"/>
  <c r="BM1077" i="1"/>
  <c r="BL1078" i="1"/>
  <c r="BM1078" i="1" s="1"/>
  <c r="BL1079" i="1"/>
  <c r="BM1079" i="1"/>
  <c r="BL1080" i="1"/>
  <c r="BM1080" i="1" s="1"/>
  <c r="BL1081" i="1"/>
  <c r="BM1081" i="1"/>
  <c r="BL1082" i="1"/>
  <c r="BM1082" i="1" s="1"/>
  <c r="BL1083" i="1"/>
  <c r="BM1083" i="1"/>
  <c r="BL1084" i="1"/>
  <c r="BM1084" i="1" s="1"/>
  <c r="BL1085" i="1"/>
  <c r="BL1086" i="1"/>
  <c r="BM1086" i="1"/>
  <c r="BL1087" i="1"/>
  <c r="BL1088" i="1"/>
  <c r="BM1088" i="1"/>
  <c r="BL1089" i="1"/>
  <c r="BL1090" i="1"/>
  <c r="BM1090" i="1" s="1"/>
  <c r="BL1091" i="1"/>
  <c r="BL1092" i="1"/>
  <c r="BM1092" i="1"/>
  <c r="BL1093" i="1"/>
  <c r="BL1094" i="1"/>
  <c r="BM1094" i="1" s="1"/>
  <c r="BL1095" i="1"/>
  <c r="BL1096" i="1"/>
  <c r="BM1096" i="1"/>
  <c r="BL1097" i="1"/>
  <c r="BL1098" i="1"/>
  <c r="BM1098" i="1"/>
  <c r="BL1099" i="1"/>
  <c r="BL1100" i="1"/>
  <c r="BM1100" i="1"/>
  <c r="BL1101" i="1"/>
  <c r="BL1102" i="1"/>
  <c r="BM1102" i="1"/>
  <c r="BL1103" i="1"/>
  <c r="BL1104" i="1"/>
  <c r="BM1104" i="1"/>
  <c r="BL1105" i="1"/>
  <c r="BL1106" i="1"/>
  <c r="BM1106" i="1"/>
  <c r="BL1107" i="1"/>
  <c r="BL1108" i="1"/>
  <c r="BM1108" i="1"/>
  <c r="BL1109" i="1"/>
  <c r="BL1110" i="1"/>
  <c r="BM1110" i="1"/>
  <c r="BL1111" i="1"/>
  <c r="BL1112" i="1"/>
  <c r="BM1112" i="1"/>
  <c r="BL1113" i="1"/>
  <c r="BL1114" i="1"/>
  <c r="BM1114" i="1"/>
  <c r="BL1115" i="1"/>
  <c r="BL1116" i="1"/>
  <c r="BM1116" i="1"/>
  <c r="BL1117" i="1"/>
  <c r="BL1118" i="1"/>
  <c r="BM1118" i="1"/>
  <c r="BL1119" i="1"/>
  <c r="BL1120" i="1"/>
  <c r="BM1120" i="1"/>
  <c r="BL1121" i="1"/>
  <c r="BL1122" i="1"/>
  <c r="BM1122" i="1"/>
  <c r="BL1123" i="1"/>
  <c r="BL1124" i="1"/>
  <c r="BM1124" i="1"/>
  <c r="BL1125" i="1"/>
  <c r="BL1126" i="1"/>
  <c r="BM1126" i="1"/>
  <c r="BL1127" i="1"/>
  <c r="BL1128" i="1"/>
  <c r="BM1128" i="1"/>
  <c r="BL1129" i="1"/>
  <c r="BL1130" i="1"/>
  <c r="BM1130" i="1"/>
  <c r="BL1131" i="1"/>
  <c r="BL1132" i="1"/>
  <c r="BM1132" i="1"/>
  <c r="BL1133" i="1"/>
  <c r="BL1134" i="1"/>
  <c r="BM1134" i="1"/>
  <c r="BL1135" i="1"/>
  <c r="BL1136" i="1"/>
  <c r="BM1136" i="1"/>
  <c r="BL1137" i="1"/>
  <c r="BL1138" i="1"/>
  <c r="BM1138" i="1"/>
  <c r="BL1139" i="1"/>
  <c r="BL1140" i="1"/>
  <c r="BM1140" i="1"/>
  <c r="BL1141" i="1"/>
  <c r="BL1142" i="1"/>
  <c r="BM1142" i="1"/>
  <c r="BL1143" i="1"/>
  <c r="BL1144" i="1"/>
  <c r="BM1144" i="1"/>
  <c r="BL1145" i="1"/>
  <c r="BL1146" i="1"/>
  <c r="BM1146" i="1"/>
  <c r="BL1147" i="1"/>
  <c r="BL1148" i="1"/>
  <c r="BM1148" i="1"/>
  <c r="BL1149" i="1"/>
  <c r="BL1150" i="1"/>
  <c r="BM1150" i="1"/>
  <c r="BL1151" i="1"/>
  <c r="BL1152" i="1"/>
  <c r="BM1152" i="1"/>
  <c r="BL1153" i="1"/>
  <c r="BL1154" i="1"/>
  <c r="BM1154" i="1"/>
  <c r="BL1155" i="1"/>
  <c r="BL1156" i="1"/>
  <c r="BM1156" i="1"/>
  <c r="BL1157" i="1"/>
  <c r="BL1158" i="1"/>
  <c r="BM1158" i="1"/>
  <c r="BL1159" i="1"/>
  <c r="BL1160" i="1"/>
  <c r="BM1160" i="1"/>
  <c r="BL1161" i="1"/>
  <c r="BL1162" i="1"/>
  <c r="BM1162" i="1"/>
  <c r="BL1163" i="1"/>
  <c r="BL1164" i="1"/>
  <c r="BM1164" i="1"/>
  <c r="BL1165" i="1"/>
  <c r="BL1166" i="1"/>
  <c r="BM1166" i="1"/>
  <c r="BL1167" i="1"/>
  <c r="BL1168" i="1"/>
  <c r="BM1168" i="1"/>
  <c r="BL1169" i="1"/>
  <c r="BL1170" i="1"/>
  <c r="BM1170" i="1"/>
  <c r="BL1171" i="1"/>
  <c r="BL1172" i="1"/>
  <c r="BM1172" i="1"/>
  <c r="BL1173" i="1"/>
  <c r="BL1174" i="1"/>
  <c r="BM1174" i="1"/>
  <c r="BL1175" i="1"/>
  <c r="BL1176" i="1"/>
  <c r="BM1176" i="1"/>
  <c r="BL1177" i="1"/>
  <c r="BL1178" i="1"/>
  <c r="BM1178" i="1"/>
  <c r="BL1179" i="1"/>
  <c r="BL1180" i="1"/>
  <c r="BM1180" i="1"/>
  <c r="BL1181" i="1"/>
  <c r="BL1182" i="1"/>
  <c r="BM1182" i="1"/>
  <c r="BL1183" i="1"/>
  <c r="BL1184" i="1"/>
  <c r="BM1184" i="1"/>
  <c r="BL1185" i="1"/>
  <c r="BL1186" i="1"/>
  <c r="BM1186" i="1"/>
  <c r="BL1187" i="1"/>
  <c r="BL1188" i="1"/>
  <c r="BM1188" i="1"/>
  <c r="BL1189" i="1"/>
  <c r="BL1190" i="1"/>
  <c r="BM1190" i="1"/>
  <c r="BL1191" i="1"/>
  <c r="BL1192" i="1"/>
  <c r="BM1192" i="1"/>
  <c r="BL1193" i="1"/>
  <c r="BL1194" i="1"/>
  <c r="BM1194" i="1"/>
  <c r="BL1195" i="1"/>
  <c r="BL1196" i="1"/>
  <c r="BM1196" i="1"/>
  <c r="BL1197" i="1"/>
  <c r="BL1198" i="1"/>
  <c r="BM1198" i="1"/>
  <c r="BL1199" i="1"/>
  <c r="BL1200" i="1"/>
  <c r="BM1200" i="1"/>
  <c r="BL1201" i="1"/>
  <c r="BL1202" i="1"/>
  <c r="BM1202" i="1"/>
  <c r="BL1203" i="1"/>
  <c r="BL1204" i="1"/>
  <c r="BM1204" i="1"/>
  <c r="BL1205" i="1"/>
  <c r="BL1206" i="1"/>
  <c r="BM1206" i="1"/>
  <c r="BL1207" i="1"/>
  <c r="BL1208" i="1"/>
  <c r="BM1208" i="1"/>
  <c r="BL1209" i="1"/>
  <c r="BL1210" i="1"/>
  <c r="BM1210" i="1"/>
  <c r="BL1211" i="1"/>
  <c r="BL1212" i="1"/>
  <c r="BM1212" i="1"/>
  <c r="BL1213" i="1"/>
  <c r="BL1214" i="1"/>
  <c r="BM1214" i="1"/>
  <c r="BL1215" i="1"/>
  <c r="BL1216" i="1"/>
  <c r="BM1216" i="1"/>
  <c r="BL1217" i="1"/>
  <c r="BL1218" i="1"/>
  <c r="BM1218" i="1"/>
  <c r="BL1219" i="1"/>
  <c r="BL1220" i="1"/>
  <c r="BM1220" i="1"/>
  <c r="BL1221" i="1"/>
  <c r="BL1222" i="1"/>
  <c r="BM1222" i="1"/>
  <c r="BL1223" i="1"/>
  <c r="BL1224" i="1"/>
  <c r="BM1224" i="1"/>
  <c r="BL1225" i="1"/>
  <c r="BL1226" i="1"/>
  <c r="BM1226" i="1"/>
  <c r="BL1227" i="1"/>
  <c r="BL1228" i="1"/>
  <c r="BM1228" i="1"/>
  <c r="BL1229" i="1"/>
  <c r="BL1230" i="1"/>
  <c r="BM1230" i="1"/>
  <c r="BL1231" i="1"/>
  <c r="BL1232" i="1"/>
  <c r="BM1232" i="1"/>
  <c r="BL1233" i="1"/>
  <c r="BL1234" i="1"/>
  <c r="BM1234" i="1"/>
  <c r="BL1235" i="1"/>
  <c r="BL1236" i="1"/>
  <c r="BM1236" i="1"/>
  <c r="BL1237" i="1"/>
  <c r="BL1238" i="1"/>
  <c r="BM1238" i="1"/>
  <c r="BL1239" i="1"/>
  <c r="BL1240" i="1"/>
  <c r="BM1240" i="1"/>
  <c r="BL1241" i="1"/>
  <c r="BL1242" i="1"/>
  <c r="BM1242" i="1"/>
  <c r="BL1243" i="1"/>
  <c r="BL1244" i="1"/>
  <c r="BM1244" i="1"/>
  <c r="BL1245" i="1"/>
  <c r="BL1246" i="1"/>
  <c r="BM1246" i="1"/>
  <c r="BL1247" i="1"/>
  <c r="BL1248" i="1"/>
  <c r="BM1248" i="1"/>
  <c r="BL1249" i="1"/>
  <c r="BL1250" i="1"/>
  <c r="BM1250" i="1"/>
  <c r="BL1251" i="1"/>
  <c r="BL1252" i="1"/>
  <c r="BM1252" i="1"/>
  <c r="BL1253" i="1"/>
  <c r="BL1254" i="1"/>
  <c r="BM1254" i="1"/>
  <c r="BL1255" i="1"/>
  <c r="BL1256" i="1"/>
  <c r="BM1256" i="1"/>
  <c r="BL1257" i="1"/>
  <c r="BL1258" i="1"/>
  <c r="BM1258" i="1"/>
  <c r="BL1259" i="1"/>
  <c r="BL1260" i="1"/>
  <c r="BM1260" i="1"/>
  <c r="BL1261" i="1"/>
  <c r="BL1262" i="1"/>
  <c r="BM1262" i="1"/>
  <c r="BL1263" i="1"/>
  <c r="BL1264" i="1"/>
  <c r="BM1264" i="1"/>
  <c r="BL1265" i="1"/>
  <c r="BL1266" i="1"/>
  <c r="BM1266" i="1"/>
  <c r="BL1267" i="1"/>
  <c r="BL1268" i="1"/>
  <c r="BM1268" i="1"/>
  <c r="BL1269" i="1"/>
  <c r="BL1270" i="1"/>
  <c r="BM1270" i="1"/>
  <c r="BL1271" i="1"/>
  <c r="BL1272" i="1"/>
  <c r="BM1272" i="1"/>
  <c r="BL1273" i="1"/>
  <c r="BL1274" i="1"/>
  <c r="BM1274" i="1"/>
  <c r="BL1275" i="1"/>
  <c r="BL1276" i="1"/>
  <c r="BM1276" i="1"/>
  <c r="BL1277" i="1"/>
  <c r="BL1278" i="1"/>
  <c r="BM1278" i="1"/>
  <c r="BL1279" i="1"/>
  <c r="BL1280" i="1"/>
  <c r="BM1280" i="1"/>
  <c r="BL1281" i="1"/>
  <c r="BL1282" i="1"/>
  <c r="BM1282" i="1"/>
  <c r="BL1283" i="1"/>
  <c r="BL1284" i="1"/>
  <c r="BM1284" i="1"/>
  <c r="BL1285" i="1"/>
  <c r="BL1286" i="1"/>
  <c r="BM1286" i="1"/>
  <c r="BL1287" i="1"/>
  <c r="BL1288" i="1"/>
  <c r="BM1288" i="1"/>
  <c r="BL1289" i="1"/>
  <c r="BL1290" i="1"/>
  <c r="BM1290" i="1"/>
  <c r="BL1291" i="1"/>
  <c r="BL1292" i="1"/>
  <c r="BM1292" i="1"/>
  <c r="BL1293" i="1"/>
  <c r="BL1294" i="1"/>
  <c r="BM1294" i="1"/>
  <c r="BL1295" i="1"/>
  <c r="BL1296" i="1"/>
  <c r="BM1296" i="1"/>
  <c r="BL1297" i="1"/>
  <c r="BL1298" i="1"/>
  <c r="BM1298" i="1"/>
  <c r="BL1299" i="1"/>
  <c r="BL1300" i="1"/>
  <c r="BM1300" i="1"/>
  <c r="BL1301" i="1"/>
  <c r="BL1302" i="1"/>
  <c r="BM1302" i="1"/>
  <c r="BL1303" i="1"/>
  <c r="BL1304" i="1"/>
  <c r="BM1304" i="1"/>
  <c r="BL1305" i="1"/>
  <c r="BL1306" i="1"/>
  <c r="BM1306" i="1"/>
  <c r="BL1307" i="1"/>
  <c r="BL1308" i="1"/>
  <c r="BM1308" i="1"/>
  <c r="BL1309" i="1"/>
  <c r="BL1310" i="1"/>
  <c r="BM1310" i="1"/>
  <c r="BL1311" i="1"/>
  <c r="BL1312" i="1"/>
  <c r="BM1312" i="1"/>
  <c r="BL1313" i="1"/>
  <c r="BL1314" i="1"/>
  <c r="BM1314" i="1"/>
  <c r="BL1315" i="1"/>
  <c r="BL1316" i="1"/>
  <c r="BM1316" i="1"/>
  <c r="BL1317" i="1"/>
  <c r="BL1318" i="1"/>
  <c r="BM1318" i="1"/>
  <c r="BL1319" i="1"/>
  <c r="BL1320" i="1"/>
  <c r="BM1320" i="1"/>
  <c r="BL1321" i="1"/>
  <c r="BL1322" i="1"/>
  <c r="BM1322" i="1"/>
  <c r="BL1323" i="1"/>
  <c r="BL1324" i="1"/>
  <c r="BM1324" i="1"/>
  <c r="BL1325" i="1"/>
  <c r="BL1326" i="1"/>
  <c r="BM1326" i="1"/>
  <c r="BL1327" i="1"/>
  <c r="BL1328" i="1"/>
  <c r="BM1328" i="1"/>
  <c r="BL1329" i="1"/>
  <c r="BL1330" i="1"/>
  <c r="BM1330" i="1"/>
  <c r="BL1331" i="1"/>
  <c r="BL1332" i="1"/>
  <c r="BM1332" i="1"/>
  <c r="BL1333" i="1"/>
  <c r="BL1334" i="1"/>
  <c r="BM1334" i="1"/>
  <c r="BL1335" i="1"/>
  <c r="BL1336" i="1"/>
  <c r="BM1336" i="1"/>
  <c r="BL1337" i="1"/>
  <c r="BL1338" i="1"/>
  <c r="BM1338" i="1"/>
  <c r="BL1339" i="1"/>
  <c r="BL1340" i="1"/>
  <c r="BM1340" i="1"/>
  <c r="BL1341" i="1"/>
  <c r="BL1342" i="1"/>
  <c r="BM1342" i="1"/>
  <c r="BL1343" i="1"/>
  <c r="BL1344" i="1"/>
  <c r="BM1344" i="1"/>
  <c r="BL1345" i="1"/>
  <c r="BL1346" i="1"/>
  <c r="BM1346" i="1"/>
  <c r="BL1347" i="1"/>
  <c r="BL1348" i="1"/>
  <c r="BM1348" i="1"/>
  <c r="BL1349" i="1"/>
  <c r="BL1350" i="1"/>
  <c r="BM1350" i="1"/>
  <c r="BL1351" i="1"/>
  <c r="BL1352" i="1"/>
  <c r="BM1352" i="1"/>
  <c r="BL1353" i="1"/>
  <c r="BL1354" i="1"/>
  <c r="BM1354" i="1"/>
  <c r="BL1355" i="1"/>
  <c r="BL1356" i="1"/>
  <c r="BM1356" i="1"/>
  <c r="BL1357" i="1"/>
  <c r="BL1358" i="1"/>
  <c r="BM1358" i="1"/>
  <c r="BL1359" i="1"/>
  <c r="BL1360" i="1"/>
  <c r="BM1360" i="1"/>
  <c r="BL1361" i="1"/>
  <c r="BL1362" i="1"/>
  <c r="BM1362" i="1"/>
  <c r="BL1363" i="1"/>
  <c r="BL1364" i="1"/>
  <c r="BM1364" i="1"/>
  <c r="BL1365" i="1"/>
  <c r="BL1366" i="1"/>
  <c r="BM1366" i="1"/>
  <c r="BL1367" i="1"/>
  <c r="BL1368" i="1"/>
  <c r="BM1368" i="1"/>
  <c r="BL1369" i="1"/>
  <c r="BL1370" i="1"/>
  <c r="BM1370" i="1"/>
  <c r="BL1371" i="1"/>
  <c r="BL1372" i="1"/>
  <c r="BM1372" i="1"/>
  <c r="BL1373" i="1"/>
  <c r="BL1374" i="1"/>
  <c r="BM1374" i="1"/>
  <c r="BL1375" i="1"/>
  <c r="BL1376" i="1"/>
  <c r="BM1376" i="1"/>
  <c r="BL1377" i="1"/>
  <c r="BL1378" i="1"/>
  <c r="BM1378" i="1"/>
  <c r="BL1379" i="1"/>
  <c r="BL1380" i="1"/>
  <c r="BM1380" i="1"/>
  <c r="BL1381" i="1"/>
  <c r="BL1382" i="1"/>
  <c r="BM1382" i="1"/>
  <c r="BL1383" i="1"/>
  <c r="BL1384" i="1"/>
  <c r="BM1384" i="1"/>
  <c r="BL1385" i="1"/>
  <c r="BL1386" i="1"/>
  <c r="BM1386" i="1"/>
  <c r="BL1387" i="1"/>
  <c r="BL1388" i="1"/>
  <c r="BM1388" i="1"/>
  <c r="BL1389" i="1"/>
  <c r="BL1390" i="1"/>
  <c r="BM1390" i="1"/>
  <c r="BL1391" i="1"/>
  <c r="BL1392" i="1"/>
  <c r="BM1392" i="1"/>
  <c r="BL1393" i="1"/>
  <c r="BL1394" i="1"/>
  <c r="BM1394" i="1"/>
  <c r="BL1395" i="1"/>
  <c r="BL1396" i="1"/>
  <c r="BM1396" i="1"/>
  <c r="BL1397" i="1"/>
  <c r="BL1398" i="1"/>
  <c r="BM1398" i="1"/>
  <c r="BL1399" i="1"/>
  <c r="BL1400" i="1"/>
  <c r="BM1400" i="1"/>
  <c r="BL1401" i="1"/>
  <c r="BL1402" i="1"/>
  <c r="BM1402" i="1"/>
  <c r="BL1403" i="1"/>
  <c r="BL1404" i="1"/>
  <c r="BM1404" i="1"/>
  <c r="BL1405" i="1"/>
  <c r="BL1406" i="1"/>
  <c r="BM1406" i="1"/>
  <c r="BL1407" i="1"/>
  <c r="BL1408" i="1"/>
  <c r="BM1408" i="1"/>
  <c r="BL1409" i="1"/>
  <c r="BL1410" i="1"/>
  <c r="BM1410" i="1"/>
  <c r="BL1411" i="1"/>
  <c r="BL1412" i="1"/>
  <c r="BM1412" i="1"/>
  <c r="BL1413" i="1"/>
  <c r="BL1414" i="1"/>
  <c r="BM1414" i="1"/>
  <c r="BL1415" i="1"/>
  <c r="BL1416" i="1"/>
  <c r="BM1416" i="1"/>
  <c r="BL1417" i="1"/>
  <c r="BL1418" i="1"/>
  <c r="BM1418" i="1"/>
  <c r="BL1419" i="1"/>
  <c r="BL1420" i="1"/>
  <c r="BM1420" i="1"/>
  <c r="BL1421" i="1"/>
  <c r="BL1422" i="1"/>
  <c r="BM1422" i="1"/>
  <c r="BL1423" i="1"/>
  <c r="BL1424" i="1"/>
  <c r="BM1424" i="1"/>
  <c r="BL1425" i="1"/>
  <c r="BL1426" i="1"/>
  <c r="BM1426" i="1"/>
  <c r="BL1427" i="1"/>
  <c r="BL1428" i="1"/>
  <c r="BM1428" i="1"/>
  <c r="BL1429" i="1"/>
  <c r="BL1430" i="1"/>
  <c r="BM1430" i="1"/>
  <c r="BL1431" i="1"/>
  <c r="BL1432" i="1"/>
  <c r="BM1432" i="1"/>
  <c r="BL1433" i="1"/>
  <c r="BL1434" i="1"/>
  <c r="BM1434" i="1"/>
  <c r="BL1435" i="1"/>
  <c r="BL1436" i="1"/>
  <c r="BM1436" i="1"/>
  <c r="BL1437" i="1"/>
  <c r="BL1438" i="1"/>
  <c r="BM1438" i="1"/>
  <c r="BL1439" i="1"/>
  <c r="BL1440" i="1"/>
  <c r="BM1440" i="1"/>
  <c r="BL1441" i="1"/>
  <c r="BL1442" i="1"/>
  <c r="BM1442" i="1"/>
  <c r="BL1443" i="1"/>
  <c r="BL1444" i="1"/>
  <c r="BM1444" i="1"/>
  <c r="BL1445" i="1"/>
  <c r="BL1446" i="1"/>
  <c r="BM1446" i="1"/>
  <c r="BL1447" i="1"/>
  <c r="BL1448" i="1"/>
  <c r="BM1448" i="1"/>
  <c r="BL1449" i="1"/>
  <c r="BL1450" i="1"/>
  <c r="BM1450" i="1"/>
  <c r="BL1451" i="1"/>
  <c r="BL1452" i="1"/>
  <c r="BM1452" i="1"/>
  <c r="BL1453" i="1"/>
  <c r="BL1454" i="1"/>
  <c r="BM1454" i="1"/>
  <c r="BL1455" i="1"/>
  <c r="BL1456" i="1"/>
  <c r="BM1456" i="1"/>
  <c r="BL1457" i="1"/>
  <c r="BL1458" i="1"/>
  <c r="BM1458" i="1"/>
  <c r="BL1459" i="1"/>
  <c r="BL1460" i="1"/>
  <c r="BM1460" i="1"/>
  <c r="BL1461" i="1"/>
  <c r="BL1462" i="1"/>
  <c r="BM1462" i="1"/>
  <c r="BL1463" i="1"/>
  <c r="BL1464" i="1"/>
  <c r="BM1464" i="1"/>
  <c r="BL1465" i="1"/>
  <c r="BL1466" i="1"/>
  <c r="BM1466" i="1"/>
  <c r="BL1467" i="1"/>
  <c r="BL1468" i="1"/>
  <c r="BM1468" i="1"/>
  <c r="BL1469" i="1"/>
  <c r="BL1470" i="1"/>
  <c r="BM1470" i="1"/>
  <c r="BL1471" i="1"/>
  <c r="BL1472" i="1"/>
  <c r="BM1472" i="1"/>
  <c r="BL1473" i="1"/>
  <c r="BL1474" i="1"/>
  <c r="BM1474" i="1"/>
  <c r="BL1475" i="1"/>
  <c r="BL1476" i="1"/>
  <c r="BM1476" i="1"/>
  <c r="BL1477" i="1"/>
  <c r="BL1478" i="1"/>
  <c r="BM1478" i="1"/>
  <c r="BL1479" i="1"/>
  <c r="BL1480" i="1"/>
  <c r="BM1480" i="1"/>
  <c r="BL1481" i="1"/>
  <c r="BL1482" i="1"/>
  <c r="BM1482" i="1"/>
  <c r="BL1483" i="1"/>
  <c r="BL1484" i="1"/>
  <c r="BM1484" i="1"/>
  <c r="BL1485" i="1"/>
  <c r="BL1486" i="1"/>
  <c r="BM1486" i="1"/>
  <c r="BL1487" i="1"/>
  <c r="BL1488" i="1"/>
  <c r="BM1488" i="1"/>
  <c r="BL1489" i="1"/>
  <c r="BL1490" i="1"/>
  <c r="BM1490" i="1"/>
  <c r="BL1491" i="1"/>
  <c r="BL1492" i="1"/>
  <c r="BM1492" i="1"/>
  <c r="BL1493" i="1"/>
  <c r="BL1494" i="1"/>
  <c r="BM1494" i="1"/>
  <c r="BL1495" i="1"/>
  <c r="BL1496" i="1"/>
  <c r="BM1496" i="1"/>
  <c r="BL1497" i="1"/>
  <c r="BL1498" i="1"/>
  <c r="BM1498" i="1"/>
  <c r="BL1499" i="1"/>
  <c r="BL1500" i="1"/>
  <c r="BM1500" i="1"/>
  <c r="BL1501" i="1"/>
  <c r="BL1502" i="1"/>
  <c r="BM1502" i="1"/>
  <c r="BL1503" i="1"/>
  <c r="BL1504" i="1"/>
  <c r="BM1504" i="1"/>
  <c r="BL1505" i="1"/>
  <c r="BL1506" i="1"/>
  <c r="BM1506" i="1"/>
  <c r="BL1507" i="1"/>
  <c r="BL1508" i="1"/>
  <c r="BM1508" i="1"/>
  <c r="BL1509" i="1"/>
  <c r="BL1510" i="1"/>
  <c r="BM1510" i="1"/>
  <c r="BL1511" i="1"/>
  <c r="BL1512" i="1"/>
  <c r="BM1512" i="1"/>
  <c r="BL1513" i="1"/>
  <c r="BL1514" i="1"/>
  <c r="BM1514" i="1"/>
  <c r="BL1515" i="1"/>
  <c r="BL1516" i="1"/>
  <c r="BM1516" i="1"/>
  <c r="BL1517" i="1"/>
  <c r="BL1518" i="1"/>
  <c r="BM1518" i="1"/>
  <c r="BL1519" i="1"/>
  <c r="BL1520" i="1"/>
  <c r="BM1520" i="1"/>
  <c r="BL1521" i="1"/>
  <c r="BL1522" i="1"/>
  <c r="BM1522" i="1"/>
  <c r="BL1523" i="1"/>
  <c r="BL1524" i="1"/>
  <c r="BM1524" i="1"/>
  <c r="BL1525" i="1"/>
  <c r="BL1526" i="1"/>
  <c r="BM1526" i="1"/>
  <c r="BL1527" i="1"/>
  <c r="BL1528" i="1"/>
  <c r="BM1528" i="1"/>
  <c r="BL1529" i="1"/>
  <c r="BL1530" i="1"/>
  <c r="BM1530" i="1"/>
  <c r="BL1531" i="1"/>
  <c r="BL1532" i="1"/>
  <c r="BM1532" i="1"/>
  <c r="BL1533" i="1"/>
  <c r="BL1534" i="1"/>
  <c r="BM1534" i="1"/>
  <c r="BL1535" i="1"/>
  <c r="BL1536" i="1"/>
  <c r="BM1536" i="1"/>
  <c r="BL1537" i="1"/>
  <c r="BL1538" i="1"/>
  <c r="BM1538" i="1"/>
  <c r="BL1539" i="1"/>
  <c r="BL1540" i="1"/>
  <c r="BM1540" i="1"/>
  <c r="BL1541" i="1"/>
  <c r="BL1542" i="1"/>
  <c r="BM1542" i="1"/>
  <c r="BL1543" i="1"/>
  <c r="BL1544" i="1"/>
  <c r="BM1544" i="1"/>
  <c r="BL1545" i="1"/>
  <c r="BL1546" i="1"/>
  <c r="BM1546" i="1"/>
  <c r="BL1547" i="1"/>
  <c r="BL1548" i="1"/>
  <c r="BM1548" i="1"/>
  <c r="BL1549" i="1"/>
  <c r="BL1550" i="1"/>
  <c r="BM1550" i="1"/>
  <c r="BL1551" i="1"/>
  <c r="BL1552" i="1"/>
  <c r="BM1552" i="1"/>
  <c r="BL1553" i="1"/>
  <c r="BL1554" i="1"/>
  <c r="BM1554" i="1"/>
  <c r="BL1555" i="1"/>
  <c r="BL1556" i="1"/>
  <c r="BM1556" i="1"/>
  <c r="BL1557" i="1"/>
  <c r="BL1558" i="1"/>
  <c r="BM1558" i="1"/>
  <c r="BL1559" i="1"/>
  <c r="BL1560" i="1"/>
  <c r="BM1560" i="1"/>
  <c r="BL1561" i="1"/>
  <c r="BL1562" i="1"/>
  <c r="BM1562" i="1"/>
  <c r="BL1563" i="1"/>
  <c r="BL1564" i="1"/>
  <c r="BM1564" i="1"/>
  <c r="BL1565" i="1"/>
  <c r="BL1566" i="1"/>
  <c r="BM1566" i="1"/>
  <c r="BL1567" i="1"/>
  <c r="BL1568" i="1"/>
  <c r="BM1568" i="1"/>
  <c r="BL1569" i="1"/>
  <c r="BL1570" i="1"/>
  <c r="BM1570" i="1"/>
  <c r="BL1571" i="1"/>
  <c r="BL1572" i="1"/>
  <c r="BM1572" i="1"/>
  <c r="BL1573" i="1"/>
  <c r="BL1574" i="1"/>
  <c r="BM1574" i="1"/>
  <c r="BL1575" i="1"/>
  <c r="BL1576" i="1"/>
  <c r="BM1576" i="1"/>
  <c r="BL1577" i="1"/>
  <c r="BL1578" i="1"/>
  <c r="BM1578" i="1"/>
  <c r="BL1579" i="1"/>
  <c r="BL1580" i="1"/>
  <c r="BM1580" i="1"/>
  <c r="BL1581" i="1"/>
  <c r="BL1582" i="1"/>
  <c r="BM1582" i="1"/>
  <c r="BL1583" i="1"/>
  <c r="BL1584" i="1"/>
  <c r="BM1584" i="1"/>
  <c r="BL1585" i="1"/>
  <c r="BL1586" i="1"/>
  <c r="BM1586" i="1"/>
  <c r="BL1587" i="1"/>
  <c r="BL1588" i="1"/>
  <c r="BM1588" i="1"/>
  <c r="BL1589" i="1"/>
  <c r="BL1590" i="1"/>
  <c r="BM1590" i="1"/>
  <c r="BL1591" i="1"/>
  <c r="BL1592" i="1"/>
  <c r="BM1592" i="1"/>
  <c r="BL1593" i="1"/>
  <c r="BL1594" i="1"/>
  <c r="BM1594" i="1"/>
  <c r="BL1595" i="1"/>
  <c r="BL1596" i="1"/>
  <c r="BM1596" i="1"/>
  <c r="BL1597" i="1"/>
  <c r="BL1598" i="1"/>
  <c r="BM1598" i="1"/>
  <c r="BL1599" i="1"/>
  <c r="BL1600" i="1"/>
  <c r="BM1600" i="1"/>
  <c r="BL1601" i="1"/>
  <c r="BL1602" i="1"/>
  <c r="BM1602" i="1"/>
  <c r="BL1603" i="1"/>
  <c r="BL1604" i="1"/>
  <c r="BM1604" i="1"/>
  <c r="BL1605" i="1"/>
  <c r="BL1606" i="1"/>
  <c r="BM1606" i="1"/>
  <c r="BL1607" i="1"/>
  <c r="BL1608" i="1"/>
  <c r="BM1608" i="1"/>
  <c r="BL1609" i="1"/>
  <c r="BL1610" i="1"/>
  <c r="BM1610" i="1"/>
  <c r="BL1611" i="1"/>
  <c r="BL1612" i="1"/>
  <c r="BM1612" i="1"/>
  <c r="BL1613" i="1"/>
  <c r="BL1614" i="1"/>
  <c r="BM1614" i="1"/>
  <c r="BL1615" i="1"/>
  <c r="BL1616" i="1"/>
  <c r="BM1616" i="1"/>
  <c r="BL1617" i="1"/>
  <c r="BL1618" i="1"/>
  <c r="BM1618" i="1"/>
  <c r="BL1619" i="1"/>
  <c r="BL1620" i="1"/>
  <c r="BM1620" i="1"/>
  <c r="BL1621" i="1"/>
  <c r="BL1622" i="1"/>
  <c r="BM1622" i="1"/>
  <c r="BL1623" i="1"/>
  <c r="BL1624" i="1"/>
  <c r="BM1624" i="1"/>
  <c r="BL1625" i="1"/>
  <c r="BL1626" i="1"/>
  <c r="BM1626" i="1"/>
  <c r="BL1627" i="1"/>
  <c r="BL1628" i="1"/>
  <c r="BM1628" i="1"/>
  <c r="BL1629" i="1"/>
  <c r="BL1630" i="1"/>
  <c r="BM1630" i="1"/>
  <c r="BL1631" i="1"/>
  <c r="BL1632" i="1"/>
  <c r="BM1632" i="1"/>
  <c r="BL1633" i="1"/>
  <c r="BL1634" i="1"/>
  <c r="BM1634" i="1"/>
  <c r="BL1635" i="1"/>
  <c r="BL1636" i="1"/>
  <c r="BM1636" i="1"/>
  <c r="BL1637" i="1"/>
  <c r="BL1638" i="1"/>
  <c r="BM1638" i="1"/>
  <c r="BL1639" i="1"/>
  <c r="BL1640" i="1"/>
  <c r="BM1640" i="1"/>
  <c r="BL1641" i="1"/>
  <c r="BL1642" i="1"/>
  <c r="BM1642" i="1"/>
  <c r="BL1643" i="1"/>
  <c r="BL1644" i="1"/>
  <c r="BM1644" i="1"/>
  <c r="BL1645" i="1"/>
  <c r="BL1646" i="1"/>
  <c r="BM1646" i="1"/>
  <c r="BL1647" i="1"/>
  <c r="BL1648" i="1"/>
  <c r="BM1648" i="1"/>
  <c r="BL1649" i="1"/>
  <c r="BL1650" i="1"/>
  <c r="BM1650" i="1"/>
  <c r="BL1651" i="1"/>
  <c r="BL1652" i="1"/>
  <c r="BM1652" i="1"/>
  <c r="BL1653" i="1"/>
  <c r="BL1654" i="1"/>
  <c r="BM1654" i="1"/>
  <c r="BL1655" i="1"/>
  <c r="BL1656" i="1"/>
  <c r="BM1656" i="1"/>
  <c r="BL1657" i="1"/>
  <c r="BL1658" i="1"/>
  <c r="BM1658" i="1"/>
  <c r="BL1659" i="1"/>
  <c r="BL1660" i="1"/>
  <c r="BM1660" i="1"/>
  <c r="BL1661" i="1"/>
  <c r="BL1662" i="1"/>
  <c r="BM1662" i="1"/>
  <c r="BL1663" i="1"/>
  <c r="BL1664" i="1"/>
  <c r="BM1664" i="1"/>
  <c r="BL1665" i="1"/>
  <c r="BL1666" i="1"/>
  <c r="BM1666" i="1"/>
  <c r="BL1667" i="1"/>
  <c r="BL1668" i="1"/>
  <c r="BM1668" i="1"/>
  <c r="BL1669" i="1"/>
  <c r="BL1670" i="1"/>
  <c r="BM1670" i="1"/>
  <c r="BL1671" i="1"/>
  <c r="BL1672" i="1"/>
  <c r="BM1672" i="1"/>
  <c r="BL1673" i="1"/>
  <c r="BL1674" i="1"/>
  <c r="BM1674" i="1"/>
  <c r="BL1675" i="1"/>
  <c r="BL1676" i="1"/>
  <c r="BM1676" i="1"/>
  <c r="BL1677" i="1"/>
  <c r="BL1678" i="1"/>
  <c r="BM1678" i="1"/>
  <c r="BL1679" i="1"/>
  <c r="BL1680" i="1"/>
  <c r="BM1680" i="1"/>
  <c r="BL1681" i="1"/>
  <c r="BL1682" i="1"/>
  <c r="BM1682" i="1"/>
  <c r="BL1683" i="1"/>
  <c r="BL1684" i="1"/>
  <c r="BM1684" i="1"/>
  <c r="BL1685" i="1"/>
  <c r="BL1686" i="1"/>
  <c r="BM1686" i="1"/>
  <c r="BL1687" i="1"/>
  <c r="BL1688" i="1"/>
  <c r="BM1688" i="1"/>
  <c r="BL1689" i="1"/>
  <c r="BL1690" i="1"/>
  <c r="BM1690" i="1"/>
  <c r="BL1691" i="1"/>
  <c r="BL1692" i="1"/>
  <c r="BM1692" i="1"/>
  <c r="BL1693" i="1"/>
  <c r="BL1694" i="1"/>
  <c r="BM1694" i="1"/>
  <c r="BL1695" i="1"/>
  <c r="BL1696" i="1"/>
  <c r="BM1696" i="1"/>
  <c r="BL1697" i="1"/>
  <c r="BL1698" i="1"/>
  <c r="BM1698" i="1"/>
  <c r="BL1699" i="1"/>
  <c r="BL1700" i="1"/>
  <c r="BM1700" i="1"/>
  <c r="BL1701" i="1"/>
  <c r="BL1702" i="1"/>
  <c r="BM1702" i="1"/>
  <c r="BL1703" i="1"/>
  <c r="BL1704" i="1"/>
  <c r="BM1704" i="1"/>
  <c r="BL1705" i="1"/>
  <c r="BL1706" i="1"/>
  <c r="BM1706" i="1"/>
  <c r="BL1707" i="1"/>
  <c r="BL1708" i="1"/>
  <c r="BM1708" i="1"/>
  <c r="BL1709" i="1"/>
  <c r="BL1710" i="1"/>
  <c r="BM1710" i="1"/>
  <c r="BL1711" i="1"/>
  <c r="BL1712" i="1"/>
  <c r="BM1712" i="1"/>
  <c r="BL1713" i="1"/>
  <c r="BL1714" i="1"/>
  <c r="BM1714" i="1"/>
  <c r="BL1715" i="1"/>
  <c r="BL1716" i="1"/>
  <c r="BM1716" i="1"/>
  <c r="BL1717" i="1"/>
  <c r="BL1718" i="1"/>
  <c r="BM1718" i="1"/>
  <c r="BL1719" i="1"/>
  <c r="BL1720" i="1"/>
  <c r="BM1720" i="1"/>
  <c r="BL1721" i="1"/>
  <c r="BL1722" i="1"/>
  <c r="BM1722" i="1"/>
  <c r="BL1723" i="1"/>
  <c r="BL1724" i="1"/>
  <c r="BM1724" i="1"/>
  <c r="BL1725" i="1"/>
  <c r="BL1726" i="1"/>
  <c r="BM1726" i="1"/>
  <c r="BL1727" i="1"/>
  <c r="BL1728" i="1"/>
  <c r="BM1728" i="1"/>
  <c r="BL1729" i="1"/>
  <c r="BL1730" i="1"/>
  <c r="BM1730" i="1"/>
  <c r="BL1731" i="1"/>
  <c r="BL1732" i="1"/>
  <c r="BM1732" i="1"/>
  <c r="BL1733" i="1"/>
  <c r="BL1734" i="1"/>
  <c r="BM1734" i="1"/>
  <c r="BL1735" i="1"/>
  <c r="BL1736" i="1"/>
  <c r="BM1736" i="1"/>
  <c r="BL1737" i="1"/>
  <c r="BL1738" i="1"/>
  <c r="BM1738" i="1"/>
  <c r="BL1739" i="1"/>
  <c r="BL1740" i="1"/>
  <c r="BM1740" i="1"/>
  <c r="BL1741" i="1"/>
  <c r="BL1742" i="1"/>
  <c r="BM1742" i="1"/>
  <c r="BL1743" i="1"/>
  <c r="BL1744" i="1"/>
  <c r="BM1744" i="1"/>
  <c r="BL1745" i="1"/>
  <c r="BL1746" i="1"/>
  <c r="BM1746" i="1"/>
  <c r="BL1747" i="1"/>
  <c r="BL1748" i="1"/>
  <c r="BM1748" i="1"/>
  <c r="BL1749" i="1"/>
  <c r="BL1750" i="1"/>
  <c r="BM1750" i="1"/>
  <c r="BL1751" i="1"/>
  <c r="BL1752" i="1"/>
  <c r="BM1752" i="1"/>
  <c r="BL1753" i="1"/>
  <c r="BL1754" i="1"/>
  <c r="BM1754" i="1"/>
  <c r="BL1755" i="1"/>
  <c r="BL1756" i="1"/>
  <c r="BM1756" i="1"/>
  <c r="BL1757" i="1"/>
  <c r="BL1758" i="1"/>
  <c r="BM1758" i="1"/>
  <c r="BL1759" i="1"/>
  <c r="BL1760" i="1"/>
  <c r="BM1760" i="1"/>
  <c r="BL1761" i="1"/>
  <c r="BL1762" i="1"/>
  <c r="BM1762" i="1"/>
  <c r="BL1763" i="1"/>
  <c r="BL1764" i="1"/>
  <c r="BM1764" i="1"/>
  <c r="BL1765" i="1"/>
  <c r="BL1766" i="1"/>
  <c r="BM1766" i="1"/>
  <c r="BL1767" i="1"/>
  <c r="BL1768" i="1"/>
  <c r="BM1768" i="1"/>
  <c r="BL1769" i="1"/>
  <c r="BL1770" i="1"/>
  <c r="BM1770" i="1"/>
  <c r="BL1771" i="1"/>
  <c r="BL1772" i="1"/>
  <c r="BM1772" i="1"/>
  <c r="BL1773" i="1"/>
  <c r="BL1774" i="1"/>
  <c r="BM1774" i="1"/>
  <c r="BL1775" i="1"/>
  <c r="BL1776" i="1"/>
  <c r="BM1776" i="1"/>
  <c r="BL1777" i="1"/>
  <c r="BL1778" i="1"/>
  <c r="BM1778" i="1"/>
  <c r="BL1779" i="1"/>
  <c r="BL1780" i="1"/>
  <c r="BM1780" i="1"/>
  <c r="BL1781" i="1"/>
  <c r="BL1782" i="1"/>
  <c r="BM1782" i="1"/>
  <c r="BL1783" i="1"/>
  <c r="BL1784" i="1"/>
  <c r="BM1784" i="1"/>
  <c r="BL1785" i="1"/>
  <c r="BL1786" i="1"/>
  <c r="BM1786" i="1"/>
  <c r="BL1787" i="1"/>
  <c r="BL1788" i="1"/>
  <c r="BM1788" i="1"/>
  <c r="BL1789" i="1"/>
  <c r="BL1790" i="1"/>
  <c r="BM1790" i="1"/>
  <c r="BL1791" i="1"/>
  <c r="BL1792" i="1"/>
  <c r="BM1792" i="1"/>
  <c r="BL1793" i="1"/>
  <c r="BL1794" i="1"/>
  <c r="BM1794" i="1"/>
  <c r="BL1795" i="1"/>
  <c r="BL1796" i="1"/>
  <c r="BM1796" i="1"/>
  <c r="BL1797" i="1"/>
  <c r="BL1798" i="1"/>
  <c r="BM1798" i="1"/>
  <c r="BL1799" i="1"/>
  <c r="BL1800" i="1"/>
  <c r="BM1800" i="1"/>
  <c r="BL1801" i="1"/>
  <c r="BL1802" i="1"/>
  <c r="BM1802" i="1"/>
  <c r="BL1803" i="1"/>
  <c r="BL1804" i="1"/>
  <c r="BM1804" i="1"/>
  <c r="BL1805" i="1"/>
  <c r="BL1806" i="1"/>
  <c r="BM1806" i="1"/>
  <c r="BL1807" i="1"/>
  <c r="BL1808" i="1"/>
  <c r="BM1808" i="1"/>
  <c r="BL1809" i="1"/>
  <c r="BL1810" i="1"/>
  <c r="BM1810" i="1"/>
  <c r="BL1811" i="1"/>
  <c r="BL1812" i="1"/>
  <c r="BM1812" i="1"/>
  <c r="BL1813" i="1"/>
  <c r="BL1814" i="1"/>
  <c r="BM1814" i="1"/>
  <c r="BL1815" i="1"/>
  <c r="BL1816" i="1"/>
  <c r="BM1816" i="1"/>
  <c r="BL1817" i="1"/>
  <c r="BL1818" i="1"/>
  <c r="BM1818" i="1"/>
  <c r="BL1819" i="1"/>
  <c r="BL1820" i="1"/>
  <c r="BM1820" i="1"/>
  <c r="BL1821" i="1"/>
  <c r="BL1822" i="1"/>
  <c r="BM1822" i="1"/>
  <c r="BL1823" i="1"/>
  <c r="BL1824" i="1"/>
  <c r="BM1824" i="1"/>
  <c r="BL1825" i="1"/>
  <c r="BL1826" i="1"/>
  <c r="BM1826" i="1"/>
  <c r="BL1827" i="1"/>
  <c r="BL1828" i="1"/>
  <c r="BM1828" i="1"/>
  <c r="BL1829" i="1"/>
  <c r="BL1830" i="1"/>
  <c r="BM1830" i="1"/>
  <c r="BL1831" i="1"/>
  <c r="BL1832" i="1"/>
  <c r="BM1832" i="1"/>
  <c r="BL1833" i="1"/>
  <c r="BL1834" i="1"/>
  <c r="BM1834" i="1"/>
  <c r="BL1835" i="1"/>
  <c r="BL1836" i="1"/>
  <c r="BM1836" i="1"/>
  <c r="BL1837" i="1"/>
  <c r="BL1838" i="1"/>
  <c r="BM1838" i="1"/>
  <c r="BL1839" i="1"/>
  <c r="BL1840" i="1"/>
  <c r="BM1840" i="1"/>
  <c r="BL1841" i="1"/>
  <c r="BL1842" i="1"/>
  <c r="BM1842" i="1"/>
  <c r="BL1843" i="1"/>
  <c r="BL1844" i="1"/>
  <c r="BM1844" i="1"/>
  <c r="BL1845" i="1"/>
  <c r="BL1846" i="1"/>
  <c r="BM1846" i="1"/>
  <c r="BL1847" i="1"/>
  <c r="BL1848" i="1"/>
  <c r="BM1848" i="1"/>
  <c r="BL1849" i="1"/>
  <c r="BL1850" i="1"/>
  <c r="BM1850" i="1"/>
  <c r="BL1851" i="1"/>
  <c r="BL1852" i="1"/>
  <c r="BM1852" i="1"/>
  <c r="BL1853" i="1"/>
  <c r="BL1854" i="1"/>
  <c r="BM1854" i="1"/>
  <c r="BL1855" i="1"/>
  <c r="BL1856" i="1"/>
  <c r="BM1856" i="1"/>
  <c r="BL1857" i="1"/>
  <c r="BL1858" i="1"/>
  <c r="BM1858" i="1"/>
  <c r="BL1859" i="1"/>
  <c r="BL1860" i="1"/>
  <c r="BM1860" i="1"/>
  <c r="BL1861" i="1"/>
  <c r="BL1862" i="1"/>
  <c r="BM1862" i="1"/>
  <c r="BL1863" i="1"/>
  <c r="BL1864" i="1"/>
  <c r="BM1864" i="1"/>
  <c r="BL1865" i="1"/>
  <c r="BL1866" i="1"/>
  <c r="BM1866" i="1"/>
  <c r="BL1867" i="1"/>
  <c r="BL1868" i="1"/>
  <c r="BM1868" i="1"/>
  <c r="BL1869" i="1"/>
  <c r="BL1870" i="1"/>
  <c r="BM1870" i="1"/>
  <c r="BL1871" i="1"/>
  <c r="BL1872" i="1"/>
  <c r="BM1872" i="1"/>
  <c r="BL1873" i="1"/>
  <c r="BL1874" i="1"/>
  <c r="BM1874" i="1"/>
  <c r="BL1875" i="1"/>
  <c r="BL1876" i="1"/>
  <c r="BM1876" i="1"/>
  <c r="BL1877" i="1"/>
  <c r="BL1878" i="1"/>
  <c r="BM1878" i="1"/>
  <c r="BL1879" i="1"/>
  <c r="BL1880" i="1"/>
  <c r="BM1880" i="1"/>
  <c r="BL1881" i="1"/>
  <c r="BL1882" i="1"/>
  <c r="BM1882" i="1"/>
  <c r="BL1883" i="1"/>
  <c r="BL1884" i="1"/>
  <c r="BM1884" i="1"/>
  <c r="BL1885" i="1"/>
  <c r="BL1886" i="1"/>
  <c r="BM1886" i="1"/>
  <c r="BL1887" i="1"/>
  <c r="BL1888" i="1"/>
  <c r="BM1888" i="1"/>
  <c r="BL1889" i="1"/>
  <c r="BL1890" i="1"/>
  <c r="BM1890" i="1"/>
  <c r="BL1891" i="1"/>
  <c r="BL1892" i="1"/>
  <c r="BM1892" i="1"/>
  <c r="BL1893" i="1"/>
  <c r="BL1894" i="1"/>
  <c r="BM1894" i="1"/>
  <c r="BL1895" i="1"/>
  <c r="BL1896" i="1"/>
  <c r="BM1896" i="1"/>
  <c r="BL1897" i="1"/>
  <c r="BL1898" i="1"/>
  <c r="BM1898" i="1"/>
  <c r="BL1899" i="1"/>
  <c r="BL1900" i="1"/>
  <c r="BM1900" i="1"/>
  <c r="BL1901" i="1"/>
  <c r="BL1902" i="1"/>
  <c r="BM1902" i="1"/>
  <c r="BL1903" i="1"/>
  <c r="BL1904" i="1"/>
  <c r="BM1904" i="1"/>
  <c r="BL1905" i="1"/>
  <c r="BL1906" i="1"/>
  <c r="BM1906" i="1"/>
  <c r="BL1907" i="1"/>
  <c r="BL1908" i="1"/>
  <c r="BM1908" i="1"/>
  <c r="BL1909" i="1"/>
  <c r="BL1910" i="1"/>
  <c r="BM1910" i="1"/>
  <c r="BL1911" i="1"/>
  <c r="BL1912" i="1"/>
  <c r="BM1912" i="1"/>
  <c r="BL1913" i="1"/>
  <c r="BL1914" i="1"/>
  <c r="BM1914" i="1"/>
  <c r="BL1915" i="1"/>
  <c r="BL1916" i="1"/>
  <c r="BM1916" i="1"/>
  <c r="BL1917" i="1"/>
  <c r="BL1918" i="1"/>
  <c r="BM1918" i="1"/>
  <c r="BL1919" i="1"/>
  <c r="BL1920" i="1"/>
  <c r="BM1920" i="1"/>
  <c r="BL1921" i="1"/>
  <c r="BL1922" i="1"/>
  <c r="BM1922" i="1"/>
  <c r="BL1923" i="1"/>
  <c r="BL1924" i="1"/>
  <c r="BM1924" i="1"/>
  <c r="BL1925" i="1"/>
  <c r="BL1926" i="1"/>
  <c r="BM1926" i="1"/>
  <c r="BL1927" i="1"/>
  <c r="BL1928" i="1"/>
  <c r="BM1928" i="1"/>
  <c r="BL1929" i="1"/>
  <c r="BL1930" i="1"/>
  <c r="BM1930" i="1"/>
  <c r="BL1931" i="1"/>
  <c r="BL1932" i="1"/>
  <c r="BM1932" i="1"/>
  <c r="BL1933" i="1"/>
  <c r="BL1934" i="1"/>
  <c r="BM1934" i="1"/>
  <c r="BL1935" i="1"/>
  <c r="BL1936" i="1"/>
  <c r="BM1936" i="1"/>
  <c r="BL1937" i="1"/>
  <c r="BL1938" i="1"/>
  <c r="BM1938" i="1"/>
  <c r="BL1939" i="1"/>
  <c r="BL1940" i="1"/>
  <c r="BM1940" i="1"/>
  <c r="BL1941" i="1"/>
  <c r="BL1942" i="1"/>
  <c r="BM1942" i="1"/>
  <c r="BL1943" i="1"/>
  <c r="BL1944" i="1"/>
  <c r="BM1944" i="1"/>
  <c r="BL1945" i="1"/>
  <c r="BL1946" i="1"/>
  <c r="BM1946" i="1"/>
  <c r="BL1947" i="1"/>
  <c r="BL1948" i="1"/>
  <c r="BM1948" i="1"/>
  <c r="BL1949" i="1"/>
  <c r="BL1950" i="1"/>
  <c r="BM1950" i="1"/>
  <c r="BL1951" i="1"/>
  <c r="BL1952" i="1"/>
  <c r="BM1952" i="1"/>
  <c r="BL1953" i="1"/>
  <c r="BL1954" i="1"/>
  <c r="BM1954" i="1"/>
  <c r="BL1955" i="1"/>
  <c r="BL1956" i="1"/>
  <c r="BM1956" i="1"/>
  <c r="BL1957" i="1"/>
  <c r="BL1958" i="1"/>
  <c r="BM1958" i="1"/>
  <c r="BL1959" i="1"/>
  <c r="BL1960" i="1"/>
  <c r="BM1960" i="1"/>
  <c r="BL1961" i="1"/>
  <c r="BL1962" i="1"/>
  <c r="BM1962" i="1"/>
  <c r="BL1963" i="1"/>
  <c r="BL1964" i="1"/>
  <c r="BM1964" i="1"/>
  <c r="BL1965" i="1"/>
  <c r="BL1966" i="1"/>
  <c r="BM1966" i="1"/>
  <c r="BL1967" i="1"/>
  <c r="BL1968" i="1"/>
  <c r="BM1968" i="1"/>
  <c r="BL1969" i="1"/>
  <c r="BL1970" i="1"/>
  <c r="BM1970" i="1"/>
  <c r="BL1971" i="1"/>
  <c r="BL1972" i="1"/>
  <c r="BM1972" i="1"/>
  <c r="BL1973" i="1"/>
  <c r="BL1974" i="1"/>
  <c r="BM1974" i="1"/>
  <c r="BL1975" i="1"/>
  <c r="BL1976" i="1"/>
  <c r="BM1976" i="1"/>
  <c r="BL1977" i="1"/>
  <c r="BL1978" i="1"/>
  <c r="BM1978" i="1"/>
  <c r="BL1979" i="1"/>
  <c r="BL1980" i="1"/>
  <c r="BM1980" i="1"/>
  <c r="BL1981" i="1"/>
  <c r="BL1982" i="1"/>
  <c r="BM1982" i="1"/>
  <c r="BL1983" i="1"/>
  <c r="BL1984" i="1"/>
  <c r="BM1984" i="1"/>
  <c r="BL1985" i="1"/>
  <c r="BL1986" i="1"/>
  <c r="BM1986" i="1"/>
  <c r="BL1987" i="1"/>
  <c r="BL1988" i="1"/>
  <c r="BM1988" i="1"/>
  <c r="BL1989" i="1"/>
  <c r="BL1990" i="1"/>
  <c r="BM1990" i="1"/>
  <c r="BL1991" i="1"/>
  <c r="BL1992" i="1"/>
  <c r="BM1992" i="1"/>
  <c r="BL1993" i="1"/>
  <c r="BL1994" i="1"/>
  <c r="BM1994" i="1"/>
  <c r="BL1995" i="1"/>
  <c r="BL1996" i="1"/>
  <c r="BM1996" i="1"/>
  <c r="BL1997" i="1"/>
  <c r="BL1998" i="1"/>
  <c r="BM1998" i="1"/>
  <c r="BL1999" i="1"/>
  <c r="BL2000" i="1"/>
  <c r="BM2000" i="1"/>
  <c r="BU4" i="1"/>
  <c r="BU5" i="1"/>
  <c r="BU8" i="1"/>
  <c r="BU9" i="1"/>
  <c r="BU12" i="1"/>
  <c r="BU16" i="1"/>
  <c r="BU20" i="1"/>
  <c r="BU21" i="1"/>
  <c r="BU24" i="1"/>
  <c r="BU25" i="1"/>
  <c r="BU28" i="1"/>
  <c r="BU29" i="1"/>
  <c r="BU32" i="1"/>
  <c r="BU37" i="1"/>
  <c r="BU40" i="1"/>
  <c r="BU41" i="1"/>
  <c r="BU44" i="1"/>
  <c r="BU45" i="1"/>
  <c r="BU48" i="1"/>
  <c r="BU52" i="1"/>
  <c r="BU53" i="1"/>
  <c r="BU57" i="1"/>
  <c r="BU61" i="1"/>
  <c r="BU64" i="1"/>
  <c r="BU68" i="1"/>
  <c r="BU69" i="1"/>
  <c r="BU72" i="1"/>
  <c r="BU73" i="1"/>
  <c r="BU80" i="1"/>
  <c r="BU84" i="1"/>
  <c r="BU85" i="1"/>
  <c r="BU88" i="1"/>
  <c r="BU89" i="1"/>
  <c r="BU93" i="1"/>
  <c r="BU96" i="1"/>
  <c r="BU100" i="1"/>
  <c r="BU101" i="1"/>
  <c r="BU104" i="1"/>
  <c r="BU105" i="1"/>
  <c r="BU109" i="1"/>
  <c r="BU112" i="1"/>
  <c r="BU116" i="1"/>
  <c r="BU117" i="1"/>
  <c r="BU121" i="1"/>
  <c r="BU125" i="1"/>
  <c r="BU128" i="1"/>
  <c r="BU132" i="1"/>
  <c r="BU133" i="1"/>
  <c r="BU136" i="1"/>
  <c r="BU137" i="1"/>
  <c r="BU144" i="1"/>
  <c r="BU148" i="1"/>
  <c r="BU149" i="1"/>
  <c r="BU152" i="1"/>
  <c r="BU153" i="1"/>
  <c r="BU157" i="1"/>
  <c r="BU160" i="1"/>
  <c r="BU164" i="1"/>
  <c r="BU165" i="1"/>
  <c r="BU168" i="1"/>
  <c r="BU169" i="1"/>
  <c r="BU173" i="1"/>
  <c r="BU174" i="1"/>
  <c r="BU176" i="1"/>
  <c r="BU178" i="1"/>
  <c r="BU180" i="1"/>
  <c r="BU181" i="1"/>
  <c r="BU185" i="1"/>
  <c r="BU189" i="1"/>
  <c r="BU190" i="1"/>
  <c r="BU192" i="1"/>
  <c r="BU194" i="1"/>
  <c r="BU196" i="1"/>
  <c r="BU197" i="1"/>
  <c r="BU200" i="1"/>
  <c r="BU201" i="1"/>
  <c r="BU202" i="1"/>
  <c r="BU206" i="1"/>
  <c r="BU208" i="1"/>
  <c r="BU210" i="1"/>
  <c r="BU212" i="1"/>
  <c r="BU213" i="1"/>
  <c r="BU216" i="1"/>
  <c r="BU217" i="1"/>
  <c r="BU221" i="1"/>
  <c r="BU222" i="1"/>
  <c r="BU224" i="1"/>
  <c r="BU228" i="1"/>
  <c r="BU229" i="1"/>
  <c r="BU232" i="1"/>
  <c r="BU233" i="1"/>
  <c r="BU237" i="1"/>
  <c r="BU238" i="1"/>
  <c r="BU240" i="1"/>
  <c r="BU244" i="1"/>
  <c r="BU245" i="1"/>
  <c r="BU249" i="1"/>
  <c r="BU253" i="1"/>
  <c r="BU254" i="1"/>
  <c r="BU255" i="1"/>
  <c r="BU257" i="1"/>
  <c r="BU259" i="1"/>
  <c r="BU261" i="1"/>
  <c r="BU262" i="1"/>
  <c r="BU263" i="1"/>
  <c r="BU267" i="1"/>
  <c r="BU269" i="1"/>
  <c r="BU271" i="1"/>
  <c r="BU273" i="1"/>
  <c r="BU275" i="1"/>
  <c r="BU277" i="1"/>
  <c r="BU278" i="1"/>
  <c r="BU279" i="1"/>
  <c r="BU281" i="1"/>
  <c r="BU285" i="1"/>
  <c r="BU286" i="1"/>
  <c r="BU287" i="1"/>
  <c r="BU289" i="1"/>
  <c r="BU291" i="1"/>
  <c r="BU293" i="1"/>
  <c r="BU294" i="1"/>
  <c r="BU295" i="1"/>
  <c r="BU299" i="1"/>
  <c r="BU301" i="1"/>
  <c r="BU303" i="1"/>
  <c r="BU305" i="1"/>
  <c r="BU307" i="1"/>
  <c r="BU309" i="1"/>
  <c r="BU310" i="1"/>
  <c r="BU311" i="1"/>
  <c r="BU313" i="1"/>
  <c r="BU317" i="1"/>
  <c r="BU319" i="1"/>
  <c r="BU321" i="1"/>
  <c r="BU323" i="1"/>
  <c r="BU325" i="1"/>
  <c r="BU331" i="1"/>
  <c r="BU333" i="1"/>
  <c r="BU335" i="1"/>
  <c r="BU337" i="1"/>
  <c r="BU339" i="1"/>
  <c r="BU341" i="1"/>
  <c r="BU343" i="1"/>
  <c r="BU345" i="1"/>
  <c r="BU349" i="1"/>
  <c r="BU351" i="1"/>
  <c r="BU353" i="1"/>
  <c r="BU355" i="1"/>
  <c r="BU357" i="1"/>
  <c r="BU359" i="1"/>
  <c r="BU363" i="1"/>
  <c r="BU365" i="1"/>
  <c r="BU367" i="1"/>
  <c r="BU369" i="1"/>
  <c r="BU371" i="1"/>
  <c r="BU373" i="1"/>
  <c r="BU375" i="1"/>
  <c r="BU377" i="1"/>
  <c r="BU381" i="1"/>
  <c r="BU383" i="1"/>
  <c r="BU385" i="1"/>
  <c r="BU387" i="1"/>
  <c r="BU389" i="1"/>
  <c r="BU391" i="1"/>
  <c r="BU395" i="1"/>
  <c r="BU397" i="1"/>
  <c r="BU399" i="1"/>
  <c r="BU401" i="1"/>
  <c r="BU413" i="1"/>
  <c r="BU415" i="1"/>
  <c r="BU417" i="1"/>
  <c r="BU419" i="1"/>
  <c r="BU421" i="1"/>
  <c r="BU423" i="1"/>
  <c r="BU425" i="1"/>
  <c r="BU429" i="1"/>
  <c r="BU435" i="1"/>
  <c r="BU437" i="1"/>
  <c r="BU439" i="1"/>
  <c r="BU441" i="1"/>
  <c r="BU443" i="1"/>
  <c r="BU445" i="1"/>
  <c r="BU447" i="1"/>
  <c r="BU449" i="1"/>
  <c r="BU451" i="1"/>
  <c r="BU453" i="1"/>
  <c r="BU455" i="1"/>
  <c r="BU459" i="1"/>
  <c r="BU461" i="1"/>
  <c r="BU463" i="1"/>
  <c r="BU465" i="1"/>
  <c r="BU469" i="1"/>
  <c r="BU471" i="1"/>
  <c r="BU477" i="1"/>
  <c r="BU479" i="1"/>
  <c r="BU481" i="1"/>
  <c r="BU483" i="1"/>
  <c r="BU485" i="1"/>
  <c r="BU487" i="1"/>
  <c r="BU489" i="1"/>
  <c r="BU493" i="1"/>
  <c r="BU495" i="1"/>
  <c r="BU499" i="1"/>
  <c r="BU501" i="1"/>
  <c r="BU503" i="1"/>
  <c r="BU505" i="1"/>
  <c r="BU507" i="1"/>
  <c r="BU509" i="1"/>
  <c r="BU511" i="1"/>
  <c r="BU513" i="1"/>
  <c r="BU515" i="1"/>
  <c r="BU517" i="1"/>
  <c r="BU523" i="1"/>
  <c r="BU525" i="1"/>
  <c r="BU527" i="1"/>
  <c r="BU529" i="1"/>
  <c r="BU533" i="1"/>
  <c r="BU535" i="1"/>
  <c r="BU541" i="1"/>
  <c r="BU543" i="1"/>
  <c r="BU545" i="1"/>
  <c r="BU547" i="1"/>
  <c r="BU549" i="1"/>
  <c r="BU551" i="1"/>
  <c r="BU553" i="1"/>
  <c r="BU557" i="1"/>
  <c r="BU559" i="1"/>
  <c r="BU563" i="1"/>
  <c r="BU565" i="1"/>
  <c r="BU567" i="1"/>
  <c r="BU569" i="1"/>
  <c r="BU571" i="1"/>
  <c r="BU573" i="1"/>
  <c r="BU575" i="1"/>
  <c r="BU577" i="1"/>
  <c r="BU579" i="1"/>
  <c r="BU581" i="1"/>
  <c r="BU583" i="1"/>
  <c r="BU587" i="1"/>
  <c r="BU589" i="1"/>
  <c r="BU591" i="1"/>
  <c r="BU593" i="1"/>
  <c r="BU597" i="1"/>
  <c r="BU599" i="1"/>
  <c r="BU607" i="1"/>
  <c r="BU609" i="1"/>
  <c r="BU611" i="1"/>
  <c r="BU613" i="1"/>
  <c r="BU615" i="1"/>
  <c r="BU617" i="1"/>
  <c r="BU621" i="1"/>
  <c r="BU623" i="1"/>
  <c r="BU627" i="1"/>
  <c r="BU629" i="1"/>
  <c r="BU631" i="1"/>
  <c r="BU633" i="1"/>
  <c r="BU635" i="1"/>
  <c r="BU637" i="1"/>
  <c r="BU639" i="1"/>
  <c r="BU641" i="1"/>
  <c r="BU643" i="1"/>
  <c r="BU645" i="1"/>
  <c r="BU647" i="1"/>
  <c r="BU651" i="1"/>
  <c r="BU653" i="1"/>
  <c r="BU655" i="1"/>
  <c r="BU657" i="1"/>
  <c r="BU669" i="1"/>
  <c r="BU671" i="1"/>
  <c r="BU673" i="1"/>
  <c r="BU675" i="1"/>
  <c r="BU677" i="1"/>
  <c r="BU679" i="1"/>
  <c r="BU681" i="1"/>
  <c r="BU685" i="1"/>
  <c r="BU693" i="1"/>
  <c r="BU695" i="1"/>
  <c r="BU699" i="1"/>
  <c r="BU701" i="1"/>
  <c r="BU703" i="1"/>
  <c r="BU705" i="1"/>
  <c r="BU707" i="1"/>
  <c r="BV2" i="1"/>
  <c r="BV4" i="1"/>
  <c r="BV5" i="1"/>
  <c r="BV7" i="1"/>
  <c r="BV8" i="1"/>
  <c r="BV9" i="1"/>
  <c r="BV12" i="1"/>
  <c r="BV16" i="1"/>
  <c r="BV17" i="1"/>
  <c r="BV19" i="1"/>
  <c r="BV20" i="1"/>
  <c r="BV21" i="1"/>
  <c r="BV23" i="1"/>
  <c r="BV24" i="1"/>
  <c r="BV25" i="1"/>
  <c r="BV28" i="1"/>
  <c r="BV29" i="1"/>
  <c r="BV32" i="1"/>
  <c r="BV33" i="1"/>
  <c r="BV35" i="1"/>
  <c r="BV37" i="1"/>
  <c r="BV39" i="1"/>
  <c r="BV40" i="1"/>
  <c r="BV41" i="1"/>
  <c r="BV44" i="1"/>
  <c r="BV45" i="1"/>
  <c r="BV48" i="1"/>
  <c r="BV49" i="1"/>
  <c r="BV51" i="1"/>
  <c r="BV52" i="1"/>
  <c r="BV53" i="1"/>
  <c r="BV55" i="1"/>
  <c r="BV57" i="1"/>
  <c r="BV60" i="1"/>
  <c r="BV61" i="1"/>
  <c r="BV64" i="1"/>
  <c r="BV65" i="1"/>
  <c r="BV67" i="1"/>
  <c r="BV68" i="1"/>
  <c r="BV69" i="1"/>
  <c r="BV71" i="1"/>
  <c r="BV72" i="1"/>
  <c r="BV73" i="1"/>
  <c r="BV76" i="1"/>
  <c r="BV80" i="1"/>
  <c r="BV81" i="1"/>
  <c r="BV83" i="1"/>
  <c r="BV84" i="1"/>
  <c r="BV85" i="1"/>
  <c r="BV87" i="1"/>
  <c r="BV88" i="1"/>
  <c r="BV89" i="1"/>
  <c r="BV92" i="1"/>
  <c r="BV93" i="1"/>
  <c r="BV96" i="1"/>
  <c r="BV99" i="1"/>
  <c r="BV101" i="1"/>
  <c r="BV103" i="1"/>
  <c r="BV104" i="1"/>
  <c r="BV105" i="1"/>
  <c r="BV108" i="1"/>
  <c r="BV109" i="1"/>
  <c r="BV112" i="1"/>
  <c r="BV113" i="1"/>
  <c r="BV115" i="1"/>
  <c r="BV116" i="1"/>
  <c r="BV117" i="1"/>
  <c r="BV119" i="1"/>
  <c r="BV121" i="1"/>
  <c r="BV124" i="1"/>
  <c r="BV125" i="1"/>
  <c r="BV128" i="1"/>
  <c r="BV129" i="1"/>
  <c r="BV131" i="1"/>
  <c r="BV132" i="1"/>
  <c r="BV133" i="1"/>
  <c r="BV135" i="1"/>
  <c r="BV136" i="1"/>
  <c r="BV137" i="1"/>
  <c r="BV140" i="1"/>
  <c r="BV144" i="1"/>
  <c r="BV145" i="1"/>
  <c r="BV147" i="1"/>
  <c r="BV148" i="1"/>
  <c r="BV149" i="1"/>
  <c r="BV151" i="1"/>
  <c r="BV152" i="1"/>
  <c r="BV153" i="1"/>
  <c r="BV156" i="1"/>
  <c r="BV157" i="1"/>
  <c r="BV160" i="1"/>
  <c r="BV161" i="1"/>
  <c r="BV163" i="1"/>
  <c r="BV165" i="1"/>
  <c r="BV167" i="1"/>
  <c r="BV168" i="1"/>
  <c r="BV169" i="1"/>
  <c r="BV172" i="1"/>
  <c r="BV173" i="1"/>
  <c r="BV174" i="1"/>
  <c r="BV176" i="1"/>
  <c r="BV177" i="1"/>
  <c r="BV178" i="1"/>
  <c r="BV179" i="1"/>
  <c r="BV180" i="1"/>
  <c r="BV181" i="1"/>
  <c r="BV182" i="1"/>
  <c r="BV183" i="1"/>
  <c r="BV185" i="1"/>
  <c r="BV188" i="1"/>
  <c r="BV189" i="1"/>
  <c r="BV190" i="1"/>
  <c r="BV192" i="1"/>
  <c r="BV193" i="1"/>
  <c r="BV194" i="1"/>
  <c r="BV195" i="1"/>
  <c r="BV196" i="1"/>
  <c r="BV197" i="1"/>
  <c r="BV198" i="1"/>
  <c r="BV199" i="1"/>
  <c r="BV200" i="1"/>
  <c r="BV201" i="1"/>
  <c r="BV202" i="1"/>
  <c r="BV204" i="1"/>
  <c r="BV206" i="1"/>
  <c r="BV208" i="1"/>
  <c r="BV209" i="1"/>
  <c r="BV210" i="1"/>
  <c r="BV211" i="1"/>
  <c r="BV212" i="1"/>
  <c r="BV213" i="1"/>
  <c r="BV214" i="1"/>
  <c r="BV215" i="1"/>
  <c r="BV216" i="1"/>
  <c r="BV217" i="1"/>
  <c r="BV220" i="1"/>
  <c r="BV221" i="1"/>
  <c r="BV222" i="1"/>
  <c r="BV224" i="1"/>
  <c r="BV225" i="1"/>
  <c r="BV228" i="1"/>
  <c r="BV229" i="1"/>
  <c r="BV230" i="1"/>
  <c r="BV232" i="1"/>
  <c r="BV233" i="1"/>
  <c r="BV236" i="1"/>
  <c r="BV237" i="1"/>
  <c r="BV238" i="1"/>
  <c r="BV240" i="1"/>
  <c r="BV241" i="1"/>
  <c r="BV244" i="1"/>
  <c r="BV245" i="1"/>
  <c r="BV246" i="1"/>
  <c r="BV249" i="1"/>
  <c r="BV252" i="1"/>
  <c r="BV254" i="1"/>
  <c r="BV256" i="1"/>
  <c r="BV257" i="1"/>
  <c r="BV260" i="1"/>
  <c r="BV261" i="1"/>
  <c r="BV262" i="1"/>
  <c r="BV264" i="1"/>
  <c r="BV265" i="1"/>
  <c r="BV268" i="1"/>
  <c r="BV269" i="1"/>
  <c r="BV270" i="1"/>
  <c r="BV272" i="1"/>
  <c r="BV273" i="1"/>
  <c r="BV276" i="1"/>
  <c r="BV277" i="1"/>
  <c r="BV278" i="1"/>
  <c r="BV281" i="1"/>
  <c r="BV284" i="1"/>
  <c r="BV286" i="1"/>
  <c r="BV287" i="1"/>
  <c r="BV288" i="1"/>
  <c r="BV289" i="1"/>
  <c r="BV291" i="1"/>
  <c r="BV292" i="1"/>
  <c r="BV293" i="1"/>
  <c r="BV294" i="1"/>
  <c r="BV295" i="1"/>
  <c r="BV296" i="1"/>
  <c r="BV299" i="1"/>
  <c r="BV300" i="1"/>
  <c r="BV301" i="1"/>
  <c r="BV302" i="1"/>
  <c r="BV303" i="1"/>
  <c r="BV304" i="1"/>
  <c r="BV305" i="1"/>
  <c r="BV307" i="1"/>
  <c r="BV308" i="1"/>
  <c r="BV309" i="1"/>
  <c r="BV310" i="1"/>
  <c r="BV311" i="1"/>
  <c r="BV312" i="1"/>
  <c r="BV313" i="1"/>
  <c r="BV315" i="1"/>
  <c r="BV316" i="1"/>
  <c r="BV319" i="1"/>
  <c r="BV320" i="1"/>
  <c r="BV321" i="1"/>
  <c r="BV323" i="1"/>
  <c r="BV324" i="1"/>
  <c r="BV325" i="1"/>
  <c r="BV328" i="1"/>
  <c r="BV331" i="1"/>
  <c r="BV333" i="1"/>
  <c r="BV335" i="1"/>
  <c r="BV336" i="1"/>
  <c r="BV337" i="1"/>
  <c r="BV339" i="1"/>
  <c r="BV340" i="1"/>
  <c r="BV341" i="1"/>
  <c r="BV343" i="1"/>
  <c r="BV344" i="1"/>
  <c r="BV345" i="1"/>
  <c r="BV347" i="1"/>
  <c r="BV348" i="1"/>
  <c r="BV351" i="1"/>
  <c r="BV352" i="1"/>
  <c r="BV353" i="1"/>
  <c r="BV355" i="1"/>
  <c r="BV356" i="1"/>
  <c r="BV357" i="1"/>
  <c r="BV359" i="1"/>
  <c r="BV360" i="1"/>
  <c r="BV363" i="1"/>
  <c r="BV364" i="1"/>
  <c r="BV365" i="1"/>
  <c r="BV367" i="1"/>
  <c r="BV368" i="1"/>
  <c r="BV369" i="1"/>
  <c r="BV371" i="1"/>
  <c r="BV372" i="1"/>
  <c r="BV373" i="1"/>
  <c r="BV375" i="1"/>
  <c r="BV376" i="1"/>
  <c r="BV377" i="1"/>
  <c r="BV379" i="1"/>
  <c r="BV380" i="1"/>
  <c r="BV383" i="1"/>
  <c r="BV384" i="1"/>
  <c r="BV385" i="1"/>
  <c r="BV387" i="1"/>
  <c r="BV388" i="1"/>
  <c r="BV389" i="1"/>
  <c r="BV391" i="1"/>
  <c r="BV392" i="1"/>
  <c r="BV395" i="1"/>
  <c r="BV396" i="1"/>
  <c r="BV397" i="1"/>
  <c r="BV399" i="1"/>
  <c r="BV400" i="1"/>
  <c r="BV401" i="1"/>
  <c r="BV404" i="1"/>
  <c r="BV407" i="1"/>
  <c r="BV408" i="1"/>
  <c r="BV411" i="1"/>
  <c r="BV412" i="1"/>
  <c r="BV415" i="1"/>
  <c r="BV416" i="1"/>
  <c r="BV417" i="1"/>
  <c r="BV419" i="1"/>
  <c r="BV420" i="1"/>
  <c r="BV421" i="1"/>
  <c r="BV423" i="1"/>
  <c r="BV424" i="1"/>
  <c r="BV425" i="1"/>
  <c r="BV427" i="1"/>
  <c r="BV428" i="1"/>
  <c r="BV432" i="1"/>
  <c r="BV435" i="1"/>
  <c r="BV437" i="1"/>
  <c r="BV439" i="1"/>
  <c r="BV440" i="1"/>
  <c r="BV441" i="1"/>
  <c r="BV443" i="1"/>
  <c r="BV444" i="1"/>
  <c r="BV445" i="1"/>
  <c r="BV447" i="1"/>
  <c r="BV448" i="1"/>
  <c r="BV449" i="1"/>
  <c r="BV451" i="1"/>
  <c r="BV452" i="1"/>
  <c r="BV453" i="1"/>
  <c r="BV455" i="1"/>
  <c r="BV456" i="1"/>
  <c r="BV459" i="1"/>
  <c r="BV460" i="1"/>
  <c r="BV461" i="1"/>
  <c r="BV463" i="1"/>
  <c r="BV464" i="1"/>
  <c r="BV465" i="1"/>
  <c r="BV467" i="1"/>
  <c r="BV468" i="1"/>
  <c r="BV471" i="1"/>
  <c r="BV472" i="1"/>
  <c r="BV475" i="1"/>
  <c r="BV476" i="1"/>
  <c r="BV479" i="1"/>
  <c r="BV480" i="1"/>
  <c r="BV481" i="1"/>
  <c r="BV483" i="1"/>
  <c r="BV484" i="1"/>
  <c r="BV485" i="1"/>
  <c r="BV487" i="1"/>
  <c r="BV488" i="1"/>
  <c r="BV489" i="1"/>
  <c r="BV491" i="1"/>
  <c r="BV492" i="1"/>
  <c r="BV495" i="1"/>
  <c r="BV496" i="1"/>
  <c r="BV499" i="1"/>
  <c r="BV500" i="1"/>
  <c r="BV501" i="1"/>
  <c r="BV503" i="1"/>
  <c r="BV504" i="1"/>
  <c r="BV505" i="1"/>
  <c r="BV507" i="1"/>
  <c r="BV508" i="1"/>
  <c r="BV509" i="1"/>
  <c r="BV511" i="1"/>
  <c r="BV512" i="1"/>
  <c r="BV513" i="1"/>
  <c r="BV515" i="1"/>
  <c r="BV516" i="1"/>
  <c r="BV517" i="1"/>
  <c r="BV520" i="1"/>
  <c r="BV523" i="1"/>
  <c r="BV525" i="1"/>
  <c r="BV527" i="1"/>
  <c r="BV528" i="1"/>
  <c r="BV529" i="1"/>
  <c r="BV531" i="1"/>
  <c r="BV532" i="1"/>
  <c r="BV533" i="1"/>
  <c r="BV535" i="1"/>
  <c r="BV536" i="1"/>
  <c r="BV537" i="1"/>
  <c r="BV539" i="1"/>
  <c r="BV540" i="1"/>
  <c r="BV541" i="1"/>
  <c r="BV543" i="1"/>
  <c r="BV544" i="1"/>
  <c r="BV545" i="1"/>
  <c r="BV547" i="1"/>
  <c r="BV549" i="1"/>
  <c r="BV551" i="1"/>
  <c r="BV553" i="1"/>
  <c r="BV555" i="1"/>
  <c r="BV556" i="1"/>
  <c r="BV557" i="1"/>
  <c r="BV559" i="1"/>
  <c r="BV560" i="1"/>
  <c r="BV561" i="1"/>
  <c r="BV563" i="1"/>
  <c r="BV564" i="1"/>
  <c r="BV565" i="1"/>
  <c r="BV567" i="1"/>
  <c r="BV568" i="1"/>
  <c r="BV569" i="1"/>
  <c r="BV571" i="1"/>
  <c r="BV572" i="1"/>
  <c r="BV573" i="1"/>
  <c r="BV575" i="1"/>
  <c r="BV576" i="1"/>
  <c r="BV577" i="1"/>
  <c r="BV579" i="1"/>
  <c r="BV580" i="1"/>
  <c r="BV581" i="1"/>
  <c r="BV583" i="1"/>
  <c r="BV584" i="1"/>
  <c r="BV585" i="1"/>
  <c r="BV587" i="1"/>
  <c r="BV588" i="1"/>
  <c r="BV589" i="1"/>
  <c r="BV591" i="1"/>
  <c r="BV592" i="1"/>
  <c r="BV593" i="1"/>
  <c r="BV595" i="1"/>
  <c r="BV596" i="1"/>
  <c r="BV597" i="1"/>
  <c r="BV599" i="1"/>
  <c r="BV600" i="1"/>
  <c r="BV601" i="1"/>
  <c r="BV604" i="1"/>
  <c r="BV607" i="1"/>
  <c r="BV609" i="1"/>
  <c r="BV611" i="1"/>
  <c r="BV612" i="1"/>
  <c r="BV613" i="1"/>
  <c r="BV615" i="1"/>
  <c r="BV616" i="1"/>
  <c r="BV617" i="1"/>
  <c r="BV619" i="1"/>
  <c r="BV620" i="1"/>
  <c r="BV621" i="1"/>
  <c r="BV623" i="1"/>
  <c r="BV624" i="1"/>
  <c r="BV625" i="1"/>
  <c r="BV627" i="1"/>
  <c r="BV628" i="1"/>
  <c r="BV629" i="1"/>
  <c r="BV631" i="1"/>
  <c r="BV632" i="1"/>
  <c r="BV633" i="1"/>
  <c r="BV635" i="1"/>
  <c r="BV636" i="1"/>
  <c r="BV637" i="1"/>
  <c r="BV639" i="1"/>
  <c r="BV640" i="1"/>
  <c r="BV641" i="1"/>
  <c r="BV643" i="1"/>
  <c r="BV644" i="1"/>
  <c r="BV645" i="1"/>
  <c r="BV647" i="1"/>
  <c r="BV648" i="1"/>
  <c r="BV649" i="1"/>
  <c r="BV651" i="1"/>
  <c r="BV652" i="1"/>
  <c r="BV653" i="1"/>
  <c r="BV655" i="1"/>
  <c r="BV656" i="1"/>
  <c r="BV657" i="1"/>
  <c r="BV660" i="1"/>
  <c r="BV664" i="1"/>
  <c r="BV667" i="1"/>
  <c r="BV668" i="1"/>
  <c r="BV669" i="1"/>
  <c r="BV671" i="1"/>
  <c r="BV672" i="1"/>
  <c r="BV673" i="1"/>
  <c r="BV675" i="1"/>
  <c r="BV676" i="1"/>
  <c r="BV677" i="1"/>
  <c r="BV679" i="1"/>
  <c r="BV680" i="1"/>
  <c r="BV681" i="1"/>
  <c r="BV683" i="1"/>
  <c r="BV684" i="1"/>
  <c r="BV685" i="1"/>
  <c r="BV688" i="1"/>
  <c r="BV691" i="1"/>
  <c r="BV693" i="1"/>
  <c r="BV695" i="1"/>
  <c r="BV696" i="1"/>
  <c r="BV697" i="1"/>
  <c r="BV699" i="1"/>
  <c r="BV700" i="1"/>
  <c r="BV701" i="1"/>
  <c r="BV703" i="1"/>
  <c r="BV704" i="1"/>
  <c r="BV705" i="1"/>
  <c r="BV707" i="1"/>
  <c r="BW2" i="1"/>
  <c r="BW4" i="1"/>
  <c r="BW5" i="1"/>
  <c r="BW7" i="1"/>
  <c r="BW8" i="1"/>
  <c r="BW9" i="1"/>
  <c r="BW12" i="1"/>
  <c r="BW13" i="1"/>
  <c r="BW15" i="1"/>
  <c r="BW16" i="1"/>
  <c r="BW17" i="1"/>
  <c r="BW19" i="1"/>
  <c r="BW20" i="1"/>
  <c r="BW21" i="1"/>
  <c r="BW23" i="1"/>
  <c r="BW24" i="1"/>
  <c r="BW25" i="1"/>
  <c r="BW27" i="1"/>
  <c r="BW28" i="1"/>
  <c r="BW29" i="1"/>
  <c r="BW31" i="1"/>
  <c r="BW32" i="1"/>
  <c r="BW33" i="1"/>
  <c r="BW35" i="1"/>
  <c r="BW36" i="1"/>
  <c r="BW37" i="1"/>
  <c r="BW39" i="1"/>
  <c r="BW40" i="1"/>
  <c r="BW41" i="1"/>
  <c r="BW43" i="1"/>
  <c r="BW44" i="1"/>
  <c r="BW45" i="1"/>
  <c r="BW47" i="1"/>
  <c r="BW48" i="1"/>
  <c r="BW49" i="1"/>
  <c r="BW51" i="1"/>
  <c r="BW52" i="1"/>
  <c r="BW53" i="1"/>
  <c r="BW55" i="1"/>
  <c r="BW56" i="1"/>
  <c r="BW57" i="1"/>
  <c r="BW59" i="1"/>
  <c r="BW60" i="1"/>
  <c r="BW61" i="1"/>
  <c r="BW63" i="1"/>
  <c r="BW64" i="1"/>
  <c r="BW65" i="1"/>
  <c r="BW67" i="1"/>
  <c r="BW68" i="1"/>
  <c r="BW69" i="1"/>
  <c r="BW71" i="1"/>
  <c r="BW72" i="1"/>
  <c r="BW73" i="1"/>
  <c r="BW75" i="1"/>
  <c r="BW76" i="1"/>
  <c r="BW77" i="1"/>
  <c r="BW79" i="1"/>
  <c r="BW80" i="1"/>
  <c r="BW81" i="1"/>
  <c r="BW83" i="1"/>
  <c r="BW84" i="1"/>
  <c r="BW85" i="1"/>
  <c r="BW87" i="1"/>
  <c r="BW88" i="1"/>
  <c r="BW89" i="1"/>
  <c r="BW91" i="1"/>
  <c r="BW92" i="1"/>
  <c r="BW93" i="1"/>
  <c r="BW96" i="1"/>
  <c r="BW97" i="1"/>
  <c r="BW99" i="1"/>
  <c r="BW101" i="1"/>
  <c r="BW103" i="1"/>
  <c r="BW104" i="1"/>
  <c r="BW105" i="1"/>
  <c r="BW107" i="1"/>
  <c r="BW108" i="1"/>
  <c r="BW109" i="1"/>
  <c r="BW111" i="1"/>
  <c r="BW112" i="1"/>
  <c r="BW113" i="1"/>
  <c r="BW115" i="1"/>
  <c r="BW116" i="1"/>
  <c r="BW117" i="1"/>
  <c r="BW119" i="1"/>
  <c r="BW120" i="1"/>
  <c r="BW121" i="1"/>
  <c r="BW123" i="1"/>
  <c r="BW124" i="1"/>
  <c r="BW125" i="1"/>
  <c r="BW127" i="1"/>
  <c r="BW128" i="1"/>
  <c r="BW129" i="1"/>
  <c r="BW131" i="1"/>
  <c r="BW132" i="1"/>
  <c r="BW133" i="1"/>
  <c r="BW135" i="1"/>
  <c r="BW136" i="1"/>
  <c r="BW137" i="1"/>
  <c r="BW139" i="1"/>
  <c r="BW140" i="1"/>
  <c r="BW141" i="1"/>
  <c r="BW143" i="1"/>
  <c r="BW144" i="1"/>
  <c r="BW145" i="1"/>
  <c r="BW147" i="1"/>
  <c r="BW148" i="1"/>
  <c r="BW149" i="1"/>
  <c r="BW151" i="1"/>
  <c r="BW152" i="1"/>
  <c r="BW153" i="1"/>
  <c r="BW155" i="1"/>
  <c r="BW156" i="1"/>
  <c r="BW157" i="1"/>
  <c r="BW159" i="1"/>
  <c r="BW160" i="1"/>
  <c r="BW161" i="1"/>
  <c r="BW163" i="1"/>
  <c r="BW164" i="1"/>
  <c r="BW165" i="1"/>
  <c r="BW167" i="1"/>
  <c r="BW168" i="1"/>
  <c r="BW169" i="1"/>
  <c r="BW171" i="1"/>
  <c r="BW172" i="1"/>
  <c r="BW173" i="1"/>
  <c r="BW174" i="1"/>
  <c r="BW175" i="1"/>
  <c r="BW176" i="1"/>
  <c r="BW177" i="1"/>
  <c r="BW178" i="1"/>
  <c r="BW179" i="1"/>
  <c r="BW180" i="1"/>
  <c r="BW181" i="1"/>
  <c r="BW182" i="1"/>
  <c r="BW183" i="1"/>
  <c r="BW184" i="1"/>
  <c r="BW185" i="1"/>
  <c r="BW186" i="1"/>
  <c r="BW187" i="1"/>
  <c r="BW188" i="1"/>
  <c r="BW189" i="1"/>
  <c r="BW190" i="1"/>
  <c r="BW191" i="1"/>
  <c r="BW192" i="1"/>
  <c r="BW193" i="1"/>
  <c r="BW194" i="1"/>
  <c r="BW195" i="1"/>
  <c r="BW196" i="1"/>
  <c r="BW197" i="1"/>
  <c r="BW198" i="1"/>
  <c r="BW199" i="1"/>
  <c r="BW200" i="1"/>
  <c r="BW201" i="1"/>
  <c r="BW202" i="1"/>
  <c r="BW203" i="1"/>
  <c r="BW204" i="1"/>
  <c r="BW205" i="1"/>
  <c r="BW206" i="1"/>
  <c r="BW207" i="1"/>
  <c r="BW208" i="1"/>
  <c r="BW209" i="1"/>
  <c r="BW210" i="1"/>
  <c r="BW211" i="1"/>
  <c r="BW212" i="1"/>
  <c r="BW213" i="1"/>
  <c r="BW214" i="1"/>
  <c r="BW215" i="1"/>
  <c r="BW216" i="1"/>
  <c r="BW217" i="1"/>
  <c r="BW219" i="1"/>
  <c r="BW220" i="1"/>
  <c r="BW221" i="1"/>
  <c r="BW222" i="1"/>
  <c r="BW223" i="1"/>
  <c r="BW224" i="1"/>
  <c r="BW225" i="1"/>
  <c r="BW227" i="1"/>
  <c r="BW228" i="1"/>
  <c r="BW229" i="1"/>
  <c r="BW230" i="1"/>
  <c r="BW231" i="1"/>
  <c r="BW232" i="1"/>
  <c r="BW233" i="1"/>
  <c r="BW235" i="1"/>
  <c r="BW236" i="1"/>
  <c r="BW237" i="1"/>
  <c r="BW238" i="1"/>
  <c r="BW239" i="1"/>
  <c r="BW240" i="1"/>
  <c r="BW241" i="1"/>
  <c r="BW243" i="1"/>
  <c r="BW244" i="1"/>
  <c r="BW245" i="1"/>
  <c r="BW246" i="1"/>
  <c r="BW247" i="1"/>
  <c r="BW249" i="1"/>
  <c r="BW251" i="1"/>
  <c r="BW252" i="1"/>
  <c r="BW253" i="1"/>
  <c r="BW254" i="1"/>
  <c r="BW255" i="1"/>
  <c r="BW256" i="1"/>
  <c r="BW257" i="1"/>
  <c r="BW259" i="1"/>
  <c r="BW260" i="1"/>
  <c r="BW261" i="1"/>
  <c r="BW262" i="1"/>
  <c r="BW263" i="1"/>
  <c r="BW264" i="1"/>
  <c r="BW265" i="1"/>
  <c r="BW267" i="1"/>
  <c r="BW268" i="1"/>
  <c r="BW269" i="1"/>
  <c r="BW270" i="1"/>
  <c r="BW271" i="1"/>
  <c r="BW272" i="1"/>
  <c r="BW273" i="1"/>
  <c r="BW275" i="1"/>
  <c r="BW276" i="1"/>
  <c r="BW277" i="1"/>
  <c r="BW278" i="1"/>
  <c r="BW279" i="1"/>
  <c r="BW280" i="1"/>
  <c r="BW281" i="1"/>
  <c r="BW284" i="1"/>
  <c r="BW285" i="1"/>
  <c r="BW286" i="1"/>
  <c r="BW287" i="1"/>
  <c r="BW288" i="1"/>
  <c r="BW289" i="1"/>
  <c r="BW291" i="1"/>
  <c r="BW292" i="1"/>
  <c r="BW293" i="1"/>
  <c r="BW294" i="1"/>
  <c r="BW295" i="1"/>
  <c r="BW296" i="1"/>
  <c r="BW297" i="1"/>
  <c r="BW299" i="1"/>
  <c r="BW300" i="1"/>
  <c r="BW301" i="1"/>
  <c r="BW302" i="1"/>
  <c r="BW303" i="1"/>
  <c r="BW304" i="1"/>
  <c r="BW305" i="1"/>
  <c r="BW307" i="1"/>
  <c r="BW308" i="1"/>
  <c r="BW309" i="1"/>
  <c r="BW310" i="1"/>
  <c r="BW311" i="1"/>
  <c r="BW312" i="1"/>
  <c r="BW313" i="1"/>
  <c r="BW315" i="1"/>
  <c r="BW316" i="1"/>
  <c r="BW317" i="1"/>
  <c r="BW319" i="1"/>
  <c r="BW320" i="1"/>
  <c r="BW321" i="1"/>
  <c r="BW323" i="1"/>
  <c r="BW324" i="1"/>
  <c r="BW325" i="1"/>
  <c r="BW328" i="1"/>
  <c r="BW329" i="1"/>
  <c r="BW331" i="1"/>
  <c r="BW333" i="1"/>
  <c r="BW335" i="1"/>
  <c r="BW336" i="1"/>
  <c r="BW337" i="1"/>
  <c r="BW339" i="1"/>
  <c r="BW340" i="1"/>
  <c r="BW341" i="1"/>
  <c r="BW343" i="1"/>
  <c r="BW344" i="1"/>
  <c r="BW345" i="1"/>
  <c r="BW347" i="1"/>
  <c r="BW348" i="1"/>
  <c r="BW349" i="1"/>
  <c r="BW351" i="1"/>
  <c r="BW352" i="1"/>
  <c r="BW353" i="1"/>
  <c r="BW355" i="1"/>
  <c r="BW356" i="1"/>
  <c r="BW357" i="1"/>
  <c r="BW359" i="1"/>
  <c r="BW360" i="1"/>
  <c r="BW361" i="1"/>
  <c r="BW363" i="1"/>
  <c r="BW364" i="1"/>
  <c r="BW365" i="1"/>
  <c r="BW367" i="1"/>
  <c r="BW368" i="1"/>
  <c r="BW369" i="1"/>
  <c r="BW371" i="1"/>
  <c r="BW372" i="1"/>
  <c r="BW373" i="1"/>
  <c r="BW375" i="1"/>
  <c r="BW377" i="1"/>
  <c r="BW379" i="1"/>
  <c r="BW380" i="1"/>
  <c r="BW381" i="1"/>
  <c r="BW383" i="1"/>
  <c r="BW384" i="1"/>
  <c r="BW385" i="1"/>
  <c r="BW387" i="1"/>
  <c r="BW388" i="1"/>
  <c r="BW389" i="1"/>
  <c r="BW391" i="1"/>
  <c r="BW392" i="1"/>
  <c r="BW393" i="1"/>
  <c r="BW395" i="1"/>
  <c r="BW396" i="1"/>
  <c r="BW397" i="1"/>
  <c r="BW399" i="1"/>
  <c r="BW400" i="1"/>
  <c r="BW401" i="1"/>
  <c r="BW404" i="1"/>
  <c r="BW405" i="1"/>
  <c r="BW408" i="1"/>
  <c r="BW409" i="1"/>
  <c r="BW411" i="1"/>
  <c r="BW412" i="1"/>
  <c r="BW413" i="1"/>
  <c r="BW415" i="1"/>
  <c r="BW416" i="1"/>
  <c r="BW417" i="1"/>
  <c r="BW419" i="1"/>
  <c r="BW420" i="1"/>
  <c r="BW421" i="1"/>
  <c r="BW423" i="1"/>
  <c r="BW424" i="1"/>
  <c r="BW425" i="1"/>
  <c r="BW427" i="1"/>
  <c r="BW428" i="1"/>
  <c r="BW429" i="1"/>
  <c r="BW432" i="1"/>
  <c r="BW433" i="1"/>
  <c r="BW435" i="1"/>
  <c r="BW437" i="1"/>
  <c r="BW439" i="1"/>
  <c r="BW440" i="1"/>
  <c r="BW441" i="1"/>
  <c r="BW443" i="1"/>
  <c r="BW444" i="1"/>
  <c r="BW445" i="1"/>
  <c r="BW447" i="1"/>
  <c r="BW448" i="1"/>
  <c r="BW449" i="1"/>
  <c r="BW451" i="1"/>
  <c r="BW452" i="1"/>
  <c r="BW453" i="1"/>
  <c r="BW455" i="1"/>
  <c r="BW456" i="1"/>
  <c r="BW457" i="1"/>
  <c r="BW459" i="1"/>
  <c r="BW460" i="1"/>
  <c r="BW461" i="1"/>
  <c r="BW463" i="1"/>
  <c r="BW465" i="1"/>
  <c r="BW467" i="1"/>
  <c r="BW468" i="1"/>
  <c r="BW469" i="1"/>
  <c r="BW471" i="1"/>
  <c r="BW472" i="1"/>
  <c r="BW473" i="1"/>
  <c r="BW475" i="1"/>
  <c r="BW476" i="1"/>
  <c r="BW477" i="1"/>
  <c r="BW479" i="1"/>
  <c r="BW480" i="1"/>
  <c r="BW481" i="1"/>
  <c r="BW483" i="1"/>
  <c r="BW484" i="1"/>
  <c r="BW485" i="1"/>
  <c r="BW487" i="1"/>
  <c r="BW488" i="1"/>
  <c r="BW489" i="1"/>
  <c r="BW492" i="1"/>
  <c r="BW493" i="1"/>
  <c r="BW495" i="1"/>
  <c r="BW496" i="1"/>
  <c r="BW497" i="1"/>
  <c r="BW499" i="1"/>
  <c r="BW500" i="1"/>
  <c r="BW501" i="1"/>
  <c r="BW503" i="1"/>
  <c r="BW504" i="1"/>
  <c r="BW505" i="1"/>
  <c r="BW507" i="1"/>
  <c r="BW508" i="1"/>
  <c r="BW509" i="1"/>
  <c r="BW511" i="1"/>
  <c r="BW512" i="1"/>
  <c r="BW513" i="1"/>
  <c r="BW515" i="1"/>
  <c r="BW516" i="1"/>
  <c r="BW517" i="1"/>
  <c r="BW520" i="1"/>
  <c r="BW521" i="1"/>
  <c r="BW523" i="1"/>
  <c r="BW525" i="1"/>
  <c r="BW527" i="1"/>
  <c r="BW528" i="1"/>
  <c r="BW529" i="1"/>
  <c r="BW531" i="1"/>
  <c r="BW532" i="1"/>
  <c r="BW533" i="1"/>
  <c r="BW535" i="1"/>
  <c r="BW536" i="1"/>
  <c r="BW537" i="1"/>
  <c r="BW539" i="1"/>
  <c r="BW540" i="1"/>
  <c r="BW541" i="1"/>
  <c r="BW543" i="1"/>
  <c r="BW544" i="1"/>
  <c r="BW545" i="1"/>
  <c r="BW547" i="1"/>
  <c r="BW549" i="1"/>
  <c r="BW551" i="1"/>
  <c r="BW553" i="1"/>
  <c r="BW555" i="1"/>
  <c r="BW556" i="1"/>
  <c r="BW557" i="1"/>
  <c r="BW559" i="1"/>
  <c r="BW560" i="1"/>
  <c r="BW561" i="1"/>
  <c r="BW563" i="1"/>
  <c r="BW564" i="1"/>
  <c r="BW565" i="1"/>
  <c r="BW567" i="1"/>
  <c r="BW568" i="1"/>
  <c r="BW569" i="1"/>
  <c r="BW571" i="1"/>
  <c r="BW572" i="1"/>
  <c r="BW573" i="1"/>
  <c r="BW575" i="1"/>
  <c r="BW576" i="1"/>
  <c r="BW577" i="1"/>
  <c r="BW579" i="1"/>
  <c r="BW580" i="1"/>
  <c r="BW581" i="1"/>
  <c r="BW583" i="1"/>
  <c r="BW584" i="1"/>
  <c r="BW585" i="1"/>
  <c r="BW587" i="1"/>
  <c r="BW588" i="1"/>
  <c r="BW589" i="1"/>
  <c r="BW591" i="1"/>
  <c r="BW592" i="1"/>
  <c r="BW593" i="1"/>
  <c r="BW595" i="1"/>
  <c r="BW596" i="1"/>
  <c r="BW597" i="1"/>
  <c r="BW599" i="1"/>
  <c r="BW600" i="1"/>
  <c r="BW601" i="1"/>
  <c r="BW604" i="1"/>
  <c r="BW605" i="1"/>
  <c r="BW607" i="1"/>
  <c r="BW609" i="1"/>
  <c r="BW611" i="1"/>
  <c r="BW612" i="1"/>
  <c r="BW613" i="1"/>
  <c r="BW615" i="1"/>
  <c r="BW616" i="1"/>
  <c r="BW617" i="1"/>
  <c r="BW619" i="1"/>
  <c r="BW620" i="1"/>
  <c r="BW621" i="1"/>
  <c r="BW623" i="1"/>
  <c r="BW624" i="1"/>
  <c r="BW625" i="1"/>
  <c r="BW627" i="1"/>
  <c r="BW628" i="1"/>
  <c r="BW629" i="1"/>
  <c r="BW631" i="1"/>
  <c r="BW632" i="1"/>
  <c r="BW633" i="1"/>
  <c r="BW635" i="1"/>
  <c r="BW636" i="1"/>
  <c r="BW637" i="1"/>
  <c r="BW639" i="1"/>
  <c r="BW640" i="1"/>
  <c r="BW641" i="1"/>
  <c r="BW643" i="1"/>
  <c r="BW644" i="1"/>
  <c r="BW645" i="1"/>
  <c r="BW647" i="1"/>
  <c r="BW648" i="1"/>
  <c r="BW649" i="1"/>
  <c r="BW651" i="1"/>
  <c r="BW652" i="1"/>
  <c r="BW653" i="1"/>
  <c r="BW655" i="1"/>
  <c r="BW656" i="1"/>
  <c r="BW657" i="1"/>
  <c r="BW660" i="1"/>
  <c r="BW661" i="1"/>
  <c r="BW664" i="1"/>
  <c r="BW665" i="1"/>
  <c r="BW667" i="1"/>
  <c r="BW668" i="1"/>
  <c r="BW669" i="1"/>
  <c r="BW671" i="1"/>
  <c r="BW672" i="1"/>
  <c r="BW673" i="1"/>
  <c r="BW675" i="1"/>
  <c r="BW676" i="1"/>
  <c r="BW677" i="1"/>
  <c r="BW679" i="1"/>
  <c r="BW680" i="1"/>
  <c r="BW681" i="1"/>
  <c r="BW683" i="1"/>
  <c r="BW684" i="1"/>
  <c r="BW685" i="1"/>
  <c r="BW688" i="1"/>
  <c r="BW689" i="1"/>
  <c r="BW691" i="1"/>
  <c r="BW693" i="1"/>
  <c r="BW695" i="1"/>
  <c r="BW696" i="1"/>
  <c r="BW697" i="1"/>
  <c r="BW699" i="1"/>
  <c r="BW700" i="1"/>
  <c r="BW701" i="1"/>
  <c r="BW703" i="1"/>
  <c r="BW704" i="1"/>
  <c r="BW705" i="1"/>
  <c r="BW707" i="1"/>
  <c r="BS2" i="1"/>
  <c r="BS4" i="1"/>
  <c r="BS5" i="1"/>
  <c r="BS7" i="1"/>
  <c r="BS8" i="1"/>
  <c r="BS9" i="1"/>
  <c r="BS12" i="1"/>
  <c r="BS15" i="1"/>
  <c r="BS16" i="1"/>
  <c r="BS17" i="1"/>
  <c r="BS19" i="1"/>
  <c r="BS20" i="1"/>
  <c r="BS21" i="1"/>
  <c r="BS23" i="1"/>
  <c r="BS24" i="1"/>
  <c r="BS25" i="1"/>
  <c r="BS27" i="1"/>
  <c r="BS28" i="1"/>
  <c r="BS29" i="1"/>
  <c r="BS31" i="1"/>
  <c r="BS32" i="1"/>
  <c r="BS33" i="1"/>
  <c r="BS35" i="1"/>
  <c r="BS36" i="1"/>
  <c r="BS37" i="1"/>
  <c r="BS39" i="1"/>
  <c r="BS40" i="1"/>
  <c r="BS41" i="1"/>
  <c r="BS43" i="1"/>
  <c r="BS44" i="1"/>
  <c r="BS45" i="1"/>
  <c r="BS47" i="1"/>
  <c r="BS48" i="1"/>
  <c r="BS49" i="1"/>
  <c r="BS51" i="1"/>
  <c r="BS52" i="1"/>
  <c r="BS53" i="1"/>
  <c r="BS55" i="1"/>
  <c r="BS56" i="1"/>
  <c r="BS57" i="1"/>
  <c r="BS59" i="1"/>
  <c r="BS60" i="1"/>
  <c r="BS61" i="1"/>
  <c r="BS63" i="1"/>
  <c r="BS64" i="1"/>
  <c r="BS65" i="1"/>
  <c r="BS67" i="1"/>
  <c r="BS68" i="1"/>
  <c r="BS69" i="1"/>
  <c r="BS71" i="1"/>
  <c r="BS72" i="1"/>
  <c r="BS73" i="1"/>
  <c r="BS75" i="1"/>
  <c r="BS76" i="1"/>
  <c r="BS77" i="1"/>
  <c r="BS79" i="1"/>
  <c r="BS80" i="1"/>
  <c r="BS81" i="1"/>
  <c r="BS83" i="1"/>
  <c r="BS84" i="1"/>
  <c r="BS85" i="1"/>
  <c r="BS87" i="1"/>
  <c r="BS88" i="1"/>
  <c r="BS89" i="1"/>
  <c r="BS91" i="1"/>
  <c r="BS92" i="1"/>
  <c r="BS93" i="1"/>
  <c r="BS96" i="1"/>
  <c r="BS99" i="1"/>
  <c r="BS100" i="1"/>
  <c r="BS101" i="1"/>
  <c r="BS103" i="1"/>
  <c r="BS104" i="1"/>
  <c r="BS105" i="1"/>
  <c r="BS107" i="1"/>
  <c r="BS108" i="1"/>
  <c r="BS109" i="1"/>
  <c r="BS111" i="1"/>
  <c r="BS112" i="1"/>
  <c r="BS113" i="1"/>
  <c r="BS115" i="1"/>
  <c r="BS116" i="1"/>
  <c r="BS117" i="1"/>
  <c r="BS119" i="1"/>
  <c r="BS120" i="1"/>
  <c r="BS121" i="1"/>
  <c r="BS123" i="1"/>
  <c r="BS124" i="1"/>
  <c r="BS125" i="1"/>
  <c r="BS127" i="1"/>
  <c r="BS128" i="1"/>
  <c r="BS129" i="1"/>
  <c r="BS131" i="1"/>
  <c r="BS132" i="1"/>
  <c r="BS133" i="1"/>
  <c r="BS135" i="1"/>
  <c r="BS136" i="1"/>
  <c r="BS137" i="1"/>
  <c r="BS139" i="1"/>
  <c r="BS140" i="1"/>
  <c r="BS141" i="1"/>
  <c r="BS143" i="1"/>
  <c r="BS144" i="1"/>
  <c r="BS145" i="1"/>
  <c r="BS147" i="1"/>
  <c r="BS148" i="1"/>
  <c r="BS149" i="1"/>
  <c r="BS151" i="1"/>
  <c r="BS152" i="1"/>
  <c r="BS153" i="1"/>
  <c r="BS155" i="1"/>
  <c r="BS156" i="1"/>
  <c r="BS157" i="1"/>
  <c r="BS159" i="1"/>
  <c r="BS160" i="1"/>
  <c r="BS161" i="1"/>
  <c r="BS163" i="1"/>
  <c r="BS164" i="1"/>
  <c r="BS165" i="1"/>
  <c r="BS167" i="1"/>
  <c r="BS168" i="1"/>
  <c r="BS169" i="1"/>
  <c r="BS171" i="1"/>
  <c r="BS172" i="1"/>
  <c r="BS173" i="1"/>
  <c r="BS174" i="1"/>
  <c r="BS175" i="1"/>
  <c r="BS176" i="1"/>
  <c r="BS177" i="1"/>
  <c r="BS178" i="1"/>
  <c r="BS179" i="1"/>
  <c r="BS180" i="1"/>
  <c r="BS181" i="1"/>
  <c r="BS182" i="1"/>
  <c r="BS183" i="1"/>
  <c r="BS184" i="1"/>
  <c r="BS185" i="1"/>
  <c r="BS186" i="1"/>
  <c r="BS187" i="1"/>
  <c r="BS188" i="1"/>
  <c r="BS189" i="1"/>
  <c r="BS190" i="1"/>
  <c r="BS191" i="1"/>
  <c r="BS192" i="1"/>
  <c r="BS193" i="1"/>
  <c r="BS194" i="1"/>
  <c r="BS195" i="1"/>
  <c r="BS196" i="1"/>
  <c r="BS197" i="1"/>
  <c r="BS198" i="1"/>
  <c r="BS199" i="1"/>
  <c r="BS200" i="1"/>
  <c r="BS201" i="1"/>
  <c r="BS202" i="1"/>
  <c r="BS203" i="1"/>
  <c r="BS204" i="1"/>
  <c r="BS205" i="1"/>
  <c r="BS206" i="1"/>
  <c r="BS207" i="1"/>
  <c r="BS208" i="1"/>
  <c r="BS209" i="1"/>
  <c r="BS210" i="1"/>
  <c r="BS211" i="1"/>
  <c r="BS212" i="1"/>
  <c r="BS213" i="1"/>
  <c r="BS214" i="1"/>
  <c r="BS215" i="1"/>
  <c r="BS216" i="1"/>
  <c r="BS217" i="1"/>
  <c r="BS219" i="1"/>
  <c r="BS220" i="1"/>
  <c r="BS221" i="1"/>
  <c r="BS222" i="1"/>
  <c r="BS223" i="1"/>
  <c r="BS224" i="1"/>
  <c r="BS225" i="1"/>
  <c r="BS227" i="1"/>
  <c r="BS228" i="1"/>
  <c r="BS229" i="1"/>
  <c r="BS230" i="1"/>
  <c r="BS231" i="1"/>
  <c r="BS232" i="1"/>
  <c r="BS233" i="1"/>
  <c r="BS235" i="1"/>
  <c r="BS236" i="1"/>
  <c r="BS237" i="1"/>
  <c r="BS238" i="1"/>
  <c r="BS239" i="1"/>
  <c r="BS240" i="1"/>
  <c r="BS241" i="1"/>
  <c r="BS243" i="1"/>
  <c r="BS244" i="1"/>
  <c r="BS245" i="1"/>
  <c r="BS246" i="1"/>
  <c r="BS247" i="1"/>
  <c r="BS248" i="1"/>
  <c r="BS249" i="1"/>
  <c r="BS251" i="1"/>
  <c r="BS252" i="1"/>
  <c r="BS253" i="1"/>
  <c r="BS254" i="1"/>
  <c r="BS255" i="1"/>
  <c r="BS256" i="1"/>
  <c r="BS257" i="1"/>
  <c r="BS259" i="1"/>
  <c r="BS260" i="1"/>
  <c r="BS261" i="1"/>
  <c r="BS262" i="1"/>
  <c r="BS263" i="1"/>
  <c r="BS264" i="1"/>
  <c r="BS265" i="1"/>
  <c r="BS267" i="1"/>
  <c r="BS268" i="1"/>
  <c r="BS269" i="1"/>
  <c r="BS270" i="1"/>
  <c r="BS271" i="1"/>
  <c r="BS272" i="1"/>
  <c r="BS273" i="1"/>
  <c r="BS275" i="1"/>
  <c r="BS276" i="1"/>
  <c r="BS277" i="1"/>
  <c r="BS278" i="1"/>
  <c r="BS279" i="1"/>
  <c r="BS280" i="1"/>
  <c r="BS281" i="1"/>
  <c r="BS284" i="1"/>
  <c r="BS286" i="1"/>
  <c r="BS287" i="1"/>
  <c r="BS288" i="1"/>
  <c r="BS289" i="1"/>
  <c r="BS291" i="1"/>
  <c r="BS292" i="1"/>
  <c r="BS293" i="1"/>
  <c r="BS294" i="1"/>
  <c r="BS295" i="1"/>
  <c r="BS296" i="1"/>
  <c r="BS297" i="1"/>
  <c r="BS299" i="1"/>
  <c r="BS300" i="1"/>
  <c r="BS301" i="1"/>
  <c r="BS302" i="1"/>
  <c r="BS303" i="1"/>
  <c r="BS304" i="1"/>
  <c r="BS305" i="1"/>
  <c r="BS307" i="1"/>
  <c r="BS308" i="1"/>
  <c r="BS309" i="1"/>
  <c r="BS310" i="1"/>
  <c r="BS311" i="1"/>
  <c r="BS312" i="1"/>
  <c r="BS313" i="1"/>
  <c r="BS315" i="1"/>
  <c r="BS316" i="1"/>
  <c r="BS317" i="1"/>
  <c r="BS319" i="1"/>
  <c r="BS320" i="1"/>
  <c r="BS321" i="1"/>
  <c r="BS323" i="1"/>
  <c r="BS324" i="1"/>
  <c r="BS325" i="1"/>
  <c r="BS328" i="1"/>
  <c r="BS331" i="1"/>
  <c r="BS332" i="1"/>
  <c r="BS333" i="1"/>
  <c r="BS335" i="1"/>
  <c r="BS336" i="1"/>
  <c r="BS337" i="1"/>
  <c r="BS339" i="1"/>
  <c r="BS340" i="1"/>
  <c r="BS341" i="1"/>
  <c r="BS343" i="1"/>
  <c r="BS344" i="1"/>
  <c r="BS345" i="1"/>
  <c r="BS347" i="1"/>
  <c r="BS348" i="1"/>
  <c r="BS349" i="1"/>
  <c r="BS351" i="1"/>
  <c r="BS352" i="1"/>
  <c r="BS353" i="1"/>
  <c r="BS355" i="1"/>
  <c r="BS356" i="1"/>
  <c r="BS357" i="1"/>
  <c r="BS359" i="1"/>
  <c r="BS360" i="1"/>
  <c r="BS361" i="1"/>
  <c r="BS363" i="1"/>
  <c r="BS364" i="1"/>
  <c r="BS365" i="1"/>
  <c r="BS367" i="1"/>
  <c r="BS368" i="1"/>
  <c r="BS369" i="1"/>
  <c r="BS371" i="1"/>
  <c r="BS372" i="1"/>
  <c r="BS373" i="1"/>
  <c r="BS375" i="1"/>
  <c r="BS376" i="1"/>
  <c r="BS377" i="1"/>
  <c r="BS379" i="1"/>
  <c r="BS380" i="1"/>
  <c r="BS381" i="1"/>
  <c r="BS383" i="1"/>
  <c r="BS384" i="1"/>
  <c r="BS385" i="1"/>
  <c r="BS387" i="1"/>
  <c r="BS388" i="1"/>
  <c r="BS389" i="1"/>
  <c r="BS391" i="1"/>
  <c r="BS392" i="1"/>
  <c r="BS393" i="1"/>
  <c r="BS395" i="1"/>
  <c r="BS396" i="1"/>
  <c r="BS397" i="1"/>
  <c r="BS399" i="1"/>
  <c r="BS400" i="1"/>
  <c r="BS401" i="1"/>
  <c r="BS404" i="1"/>
  <c r="BS408" i="1"/>
  <c r="BS411" i="1"/>
  <c r="BS412" i="1"/>
  <c r="BS413" i="1"/>
  <c r="BS415" i="1"/>
  <c r="BS416" i="1"/>
  <c r="BS417" i="1"/>
  <c r="BS419" i="1"/>
  <c r="BS420" i="1"/>
  <c r="BS421" i="1"/>
  <c r="BS423" i="1"/>
  <c r="BS424" i="1"/>
  <c r="BS425" i="1"/>
  <c r="BS427" i="1"/>
  <c r="BS428" i="1"/>
  <c r="BS429" i="1"/>
  <c r="BS432" i="1"/>
  <c r="BS435" i="1"/>
  <c r="BS436" i="1"/>
  <c r="BS437" i="1"/>
  <c r="BS439" i="1"/>
  <c r="BS440" i="1"/>
  <c r="BS441" i="1"/>
  <c r="BS443" i="1"/>
  <c r="BS444" i="1"/>
  <c r="BS445" i="1"/>
  <c r="BS447" i="1"/>
  <c r="BS448" i="1"/>
  <c r="BS449" i="1"/>
  <c r="BS451" i="1"/>
  <c r="BS452" i="1"/>
  <c r="BS453" i="1"/>
  <c r="BS455" i="1"/>
  <c r="BS456" i="1"/>
  <c r="BS457" i="1"/>
  <c r="BS459" i="1"/>
  <c r="BS460" i="1"/>
  <c r="BS461" i="1"/>
  <c r="BS463" i="1"/>
  <c r="BS464" i="1"/>
  <c r="BS465" i="1"/>
  <c r="BS467" i="1"/>
  <c r="BS468" i="1"/>
  <c r="BS469" i="1"/>
  <c r="BS471" i="1"/>
  <c r="BS472" i="1"/>
  <c r="BS473" i="1"/>
  <c r="BS475" i="1"/>
  <c r="BS476" i="1"/>
  <c r="BS477" i="1"/>
  <c r="BS479" i="1"/>
  <c r="BS480" i="1"/>
  <c r="BS481" i="1"/>
  <c r="BS483" i="1"/>
  <c r="BS484" i="1"/>
  <c r="BS485" i="1"/>
  <c r="BS487" i="1"/>
  <c r="BS488" i="1"/>
  <c r="BS489" i="1"/>
  <c r="BS492" i="1"/>
  <c r="BS495" i="1"/>
  <c r="BS496" i="1"/>
  <c r="BS497" i="1"/>
  <c r="BS499" i="1"/>
  <c r="BS500" i="1"/>
  <c r="BS501" i="1"/>
  <c r="BS503" i="1"/>
  <c r="BS504" i="1"/>
  <c r="BS505" i="1"/>
  <c r="BS507" i="1"/>
  <c r="BS508" i="1"/>
  <c r="BS509" i="1"/>
  <c r="BS511" i="1"/>
  <c r="BS512" i="1"/>
  <c r="BS513" i="1"/>
  <c r="BS515" i="1"/>
  <c r="BS516" i="1"/>
  <c r="BS517" i="1"/>
  <c r="BS520" i="1"/>
  <c r="BS523" i="1"/>
  <c r="BS524" i="1"/>
  <c r="BS525" i="1"/>
  <c r="BS527" i="1"/>
  <c r="BS528" i="1"/>
  <c r="BS529" i="1"/>
  <c r="BS531" i="1"/>
  <c r="BS532" i="1"/>
  <c r="BS533" i="1"/>
  <c r="BS535" i="1"/>
  <c r="BS536" i="1"/>
  <c r="BS537" i="1"/>
  <c r="BS539" i="1"/>
  <c r="BS540" i="1"/>
  <c r="BS541" i="1"/>
  <c r="BS543" i="1"/>
  <c r="BS544" i="1"/>
  <c r="BS545" i="1"/>
  <c r="BS547" i="1"/>
  <c r="BS548" i="1"/>
  <c r="BS549" i="1"/>
  <c r="BS551" i="1"/>
  <c r="BS552" i="1"/>
  <c r="BS553" i="1"/>
  <c r="BS555" i="1"/>
  <c r="BS556" i="1"/>
  <c r="BS557" i="1"/>
  <c r="BS559" i="1"/>
  <c r="BS560" i="1"/>
  <c r="BS561" i="1"/>
  <c r="BS563" i="1"/>
  <c r="BS564" i="1"/>
  <c r="BS565" i="1"/>
  <c r="BS567" i="1"/>
  <c r="BS568" i="1"/>
  <c r="BS569" i="1"/>
  <c r="BS571" i="1"/>
  <c r="BS572" i="1"/>
  <c r="BS573" i="1"/>
  <c r="BS575" i="1"/>
  <c r="BS576" i="1"/>
  <c r="BS577" i="1"/>
  <c r="BS579" i="1"/>
  <c r="BS580" i="1"/>
  <c r="BS581" i="1"/>
  <c r="BS583" i="1"/>
  <c r="BS584" i="1"/>
  <c r="BS585" i="1"/>
  <c r="BS587" i="1"/>
  <c r="BS588" i="1"/>
  <c r="BS589" i="1"/>
  <c r="BS591" i="1"/>
  <c r="BS592" i="1"/>
  <c r="BS593" i="1"/>
  <c r="BS595" i="1"/>
  <c r="BS596" i="1"/>
  <c r="BS597" i="1"/>
  <c r="BS599" i="1"/>
  <c r="BS600" i="1"/>
  <c r="BS601" i="1"/>
  <c r="BS604" i="1"/>
  <c r="BS607" i="1"/>
  <c r="BS608" i="1"/>
  <c r="BS609" i="1"/>
  <c r="BS611" i="1"/>
  <c r="BS612" i="1"/>
  <c r="BS613" i="1"/>
  <c r="BS615" i="1"/>
  <c r="BS616" i="1"/>
  <c r="BS617" i="1"/>
  <c r="BS619" i="1"/>
  <c r="BS620" i="1"/>
  <c r="BS621" i="1"/>
  <c r="BS623" i="1"/>
  <c r="BS624" i="1"/>
  <c r="BS625" i="1"/>
  <c r="BS627" i="1"/>
  <c r="BS628" i="1"/>
  <c r="BS629" i="1"/>
  <c r="BS631" i="1"/>
  <c r="BS632" i="1"/>
  <c r="BS633" i="1"/>
  <c r="BS635" i="1"/>
  <c r="BS636" i="1"/>
  <c r="BS637" i="1"/>
  <c r="BS639" i="1"/>
  <c r="BS640" i="1"/>
  <c r="BS641" i="1"/>
  <c r="BS643" i="1"/>
  <c r="BS644" i="1"/>
  <c r="BS645" i="1"/>
  <c r="BS647" i="1"/>
  <c r="BS648" i="1"/>
  <c r="BS649" i="1"/>
  <c r="BS651" i="1"/>
  <c r="BS652" i="1"/>
  <c r="BS653" i="1"/>
  <c r="BS655" i="1"/>
  <c r="BS656" i="1"/>
  <c r="BS657" i="1"/>
  <c r="BS660" i="1"/>
  <c r="BS664" i="1"/>
  <c r="BS667" i="1"/>
  <c r="BS668" i="1"/>
  <c r="BS669" i="1"/>
  <c r="BS671" i="1"/>
  <c r="BS672" i="1"/>
  <c r="BS673" i="1"/>
  <c r="BS675" i="1"/>
  <c r="BS676" i="1"/>
  <c r="BS677" i="1"/>
  <c r="BS679" i="1"/>
  <c r="BS680" i="1"/>
  <c r="BS681" i="1"/>
  <c r="BS683" i="1"/>
  <c r="BS684" i="1"/>
  <c r="BS685" i="1"/>
  <c r="BS688" i="1"/>
  <c r="BS691" i="1"/>
  <c r="BS692" i="1"/>
  <c r="BS693" i="1"/>
  <c r="BS695" i="1"/>
  <c r="BS696" i="1"/>
  <c r="BS697" i="1"/>
  <c r="BS699" i="1"/>
  <c r="BS700" i="1"/>
  <c r="BS701" i="1"/>
  <c r="BS703" i="1"/>
  <c r="BS704" i="1"/>
  <c r="BS705" i="1"/>
  <c r="BS707" i="1"/>
  <c r="BX2" i="1"/>
  <c r="BX4" i="1"/>
  <c r="BX5" i="1"/>
  <c r="BX7" i="1"/>
  <c r="BX8" i="1"/>
  <c r="BX9" i="1"/>
  <c r="BX11" i="1"/>
  <c r="BX12" i="1"/>
  <c r="BX15" i="1"/>
  <c r="BX16" i="1"/>
  <c r="BX17" i="1"/>
  <c r="BX19" i="1"/>
  <c r="BX20" i="1"/>
  <c r="BX21" i="1"/>
  <c r="BX23" i="1"/>
  <c r="BX24" i="1"/>
  <c r="BX25" i="1"/>
  <c r="BX27" i="1"/>
  <c r="BX28" i="1"/>
  <c r="BX29" i="1"/>
  <c r="BX31" i="1"/>
  <c r="BX32" i="1"/>
  <c r="BX33" i="1"/>
  <c r="BX35" i="1"/>
  <c r="BX36" i="1"/>
  <c r="BX37" i="1"/>
  <c r="BX39" i="1"/>
  <c r="BX40" i="1"/>
  <c r="BX41" i="1"/>
  <c r="BX43" i="1"/>
  <c r="BX44" i="1"/>
  <c r="BX45" i="1"/>
  <c r="BX47" i="1"/>
  <c r="BX48" i="1"/>
  <c r="BX49" i="1"/>
  <c r="BX51" i="1"/>
  <c r="BX52" i="1"/>
  <c r="BX53" i="1"/>
  <c r="BX55" i="1"/>
  <c r="BX56" i="1"/>
  <c r="BX57" i="1"/>
  <c r="BX59" i="1"/>
  <c r="BX60" i="1"/>
  <c r="BX61" i="1"/>
  <c r="BX63" i="1"/>
  <c r="BX64" i="1"/>
  <c r="BX65" i="1"/>
  <c r="BX67" i="1"/>
  <c r="BX68" i="1"/>
  <c r="BX69" i="1"/>
  <c r="BX71" i="1"/>
  <c r="BX72" i="1"/>
  <c r="BX73" i="1"/>
  <c r="BX75" i="1"/>
  <c r="BX76" i="1"/>
  <c r="BX77" i="1"/>
  <c r="BX79" i="1"/>
  <c r="BX80" i="1"/>
  <c r="BX81" i="1"/>
  <c r="BX83" i="1"/>
  <c r="BX84" i="1"/>
  <c r="BX85" i="1"/>
  <c r="BX87" i="1"/>
  <c r="BX88" i="1"/>
  <c r="BX89" i="1"/>
  <c r="BX91" i="1"/>
  <c r="BX92" i="1"/>
  <c r="BX93" i="1"/>
  <c r="BX95" i="1"/>
  <c r="BX96" i="1"/>
  <c r="BX99" i="1"/>
  <c r="BX101" i="1"/>
  <c r="BY101" i="1" s="1"/>
  <c r="BX103" i="1"/>
  <c r="BX104" i="1"/>
  <c r="BX105" i="1"/>
  <c r="BY105" i="1" s="1"/>
  <c r="BX107" i="1"/>
  <c r="BX108" i="1"/>
  <c r="BX109" i="1"/>
  <c r="BX111" i="1"/>
  <c r="BX112" i="1"/>
  <c r="BX113" i="1"/>
  <c r="BX115" i="1"/>
  <c r="BX116" i="1"/>
  <c r="BX117" i="1"/>
  <c r="BX119" i="1"/>
  <c r="BX120" i="1"/>
  <c r="BX121" i="1"/>
  <c r="BX123" i="1"/>
  <c r="BX124" i="1"/>
  <c r="BX125" i="1"/>
  <c r="BX127" i="1"/>
  <c r="BX128" i="1"/>
  <c r="BX129" i="1"/>
  <c r="BX131" i="1"/>
  <c r="BX132" i="1"/>
  <c r="BX133" i="1"/>
  <c r="BX135" i="1"/>
  <c r="BX136" i="1"/>
  <c r="BX137" i="1"/>
  <c r="BX139" i="1"/>
  <c r="BX140" i="1"/>
  <c r="BX141" i="1"/>
  <c r="BX143" i="1"/>
  <c r="BX144" i="1"/>
  <c r="BX145" i="1"/>
  <c r="BX147" i="1"/>
  <c r="BX148" i="1"/>
  <c r="BX149" i="1"/>
  <c r="BX151" i="1"/>
  <c r="BX152" i="1"/>
  <c r="BX153" i="1"/>
  <c r="BX155" i="1"/>
  <c r="BX156" i="1"/>
  <c r="BX157" i="1"/>
  <c r="BX159" i="1"/>
  <c r="BX160" i="1"/>
  <c r="BX161" i="1"/>
  <c r="BX163" i="1"/>
  <c r="BX164" i="1"/>
  <c r="BX165" i="1"/>
  <c r="BX167" i="1"/>
  <c r="BX168" i="1"/>
  <c r="BX169" i="1"/>
  <c r="BX171" i="1"/>
  <c r="BX172" i="1"/>
  <c r="BX173" i="1"/>
  <c r="BX174" i="1"/>
  <c r="BY174" i="1" s="1"/>
  <c r="BX175" i="1"/>
  <c r="BX176" i="1"/>
  <c r="BX177" i="1"/>
  <c r="BX178" i="1"/>
  <c r="BX179" i="1"/>
  <c r="BX180" i="1"/>
  <c r="BX181" i="1"/>
  <c r="BX182" i="1"/>
  <c r="BY182" i="1" s="1"/>
  <c r="BX183" i="1"/>
  <c r="BX184" i="1"/>
  <c r="BX185" i="1"/>
  <c r="BX186" i="1"/>
  <c r="BX187" i="1"/>
  <c r="BX188" i="1"/>
  <c r="BX189" i="1"/>
  <c r="BX190" i="1"/>
  <c r="BY190" i="1" s="1"/>
  <c r="BX191" i="1"/>
  <c r="BX192" i="1"/>
  <c r="BX193" i="1"/>
  <c r="BX194" i="1"/>
  <c r="BX195" i="1"/>
  <c r="BX196" i="1"/>
  <c r="BX197" i="1"/>
  <c r="BX198" i="1"/>
  <c r="BX199" i="1"/>
  <c r="BX200" i="1"/>
  <c r="BX201" i="1"/>
  <c r="BX202" i="1"/>
  <c r="BX203" i="1"/>
  <c r="BX204" i="1"/>
  <c r="BX205" i="1"/>
  <c r="BX206" i="1"/>
  <c r="BY206" i="1" s="1"/>
  <c r="BX207" i="1"/>
  <c r="BX208" i="1"/>
  <c r="BX209" i="1"/>
  <c r="BX210" i="1"/>
  <c r="BX211" i="1"/>
  <c r="BX212" i="1"/>
  <c r="BX213" i="1"/>
  <c r="BX214" i="1"/>
  <c r="BY214" i="1" s="1"/>
  <c r="BX215" i="1"/>
  <c r="BX216" i="1"/>
  <c r="BX217" i="1"/>
  <c r="BX219" i="1"/>
  <c r="BX220" i="1"/>
  <c r="BX221" i="1"/>
  <c r="BX222" i="1"/>
  <c r="BY222" i="1" s="1"/>
  <c r="BX223" i="1"/>
  <c r="BX224" i="1"/>
  <c r="BX225" i="1"/>
  <c r="BX227" i="1"/>
  <c r="BX228" i="1"/>
  <c r="BX229" i="1"/>
  <c r="BX230" i="1"/>
  <c r="BX231" i="1"/>
  <c r="BX232" i="1"/>
  <c r="BX233" i="1"/>
  <c r="BX235" i="1"/>
  <c r="BX236" i="1"/>
  <c r="BX237" i="1"/>
  <c r="BX238" i="1"/>
  <c r="BY238" i="1" s="1"/>
  <c r="BX239" i="1"/>
  <c r="BX240" i="1"/>
  <c r="BX241" i="1"/>
  <c r="BX243" i="1"/>
  <c r="BX244" i="1"/>
  <c r="BX245" i="1"/>
  <c r="BX246" i="1"/>
  <c r="BY246" i="1" s="1"/>
  <c r="BX247" i="1"/>
  <c r="BX249" i="1"/>
  <c r="BX251" i="1"/>
  <c r="BX252" i="1"/>
  <c r="BX253" i="1"/>
  <c r="BX254" i="1"/>
  <c r="BY254" i="1" s="1"/>
  <c r="BX255" i="1"/>
  <c r="BX256" i="1"/>
  <c r="BX257" i="1"/>
  <c r="BX259" i="1"/>
  <c r="BX260" i="1"/>
  <c r="BX261" i="1"/>
  <c r="BX262" i="1"/>
  <c r="BY262" i="1" s="1"/>
  <c r="BX263" i="1"/>
  <c r="BX264" i="1"/>
  <c r="BX265" i="1"/>
  <c r="BX267" i="1"/>
  <c r="BX268" i="1"/>
  <c r="BX269" i="1"/>
  <c r="BX270" i="1"/>
  <c r="BX271" i="1"/>
  <c r="BX272" i="1"/>
  <c r="BX273" i="1"/>
  <c r="BX275" i="1"/>
  <c r="BX276" i="1"/>
  <c r="BX277" i="1"/>
  <c r="BX278" i="1"/>
  <c r="BY278" i="1" s="1"/>
  <c r="BX279" i="1"/>
  <c r="BX280" i="1"/>
  <c r="BX281" i="1"/>
  <c r="BX283" i="1"/>
  <c r="BX284" i="1"/>
  <c r="BX286" i="1"/>
  <c r="BY286" i="1" s="1"/>
  <c r="BX287" i="1"/>
  <c r="BX288" i="1"/>
  <c r="BX289" i="1"/>
  <c r="BY289" i="1" s="1"/>
  <c r="BX291" i="1"/>
  <c r="BX292" i="1"/>
  <c r="BX293" i="1"/>
  <c r="BX294" i="1"/>
  <c r="BY294" i="1" s="1"/>
  <c r="BX295" i="1"/>
  <c r="BX296" i="1"/>
  <c r="BX297" i="1"/>
  <c r="BY297" i="1" s="1"/>
  <c r="BX299" i="1"/>
  <c r="BX300" i="1"/>
  <c r="BX301" i="1"/>
  <c r="BX302" i="1"/>
  <c r="BX303" i="1"/>
  <c r="BX304" i="1"/>
  <c r="BX305" i="1"/>
  <c r="BX307" i="1"/>
  <c r="BX308" i="1"/>
  <c r="BX309" i="1"/>
  <c r="BX310" i="1"/>
  <c r="BY310" i="1" s="1"/>
  <c r="BX311" i="1"/>
  <c r="BX312" i="1"/>
  <c r="BX313" i="1"/>
  <c r="BX315" i="1"/>
  <c r="BX316" i="1"/>
  <c r="BX317" i="1"/>
  <c r="BX319" i="1"/>
  <c r="BX320" i="1"/>
  <c r="BX321" i="1"/>
  <c r="BX323" i="1"/>
  <c r="BX324" i="1"/>
  <c r="BX325" i="1"/>
  <c r="BX327" i="1"/>
  <c r="BX328" i="1"/>
  <c r="BX331" i="1"/>
  <c r="BX333" i="1"/>
  <c r="BX335" i="1"/>
  <c r="BX336" i="1"/>
  <c r="BX337" i="1"/>
  <c r="BX339" i="1"/>
  <c r="BX340" i="1"/>
  <c r="BX341" i="1"/>
  <c r="BX343" i="1"/>
  <c r="BX344" i="1"/>
  <c r="BX345" i="1"/>
  <c r="BX347" i="1"/>
  <c r="BX348" i="1"/>
  <c r="BX349" i="1"/>
  <c r="BX351" i="1"/>
  <c r="BX352" i="1"/>
  <c r="BX353" i="1"/>
  <c r="BX355" i="1"/>
  <c r="BX356" i="1"/>
  <c r="BX357" i="1"/>
  <c r="BX359" i="1"/>
  <c r="BX360" i="1"/>
  <c r="BX361" i="1"/>
  <c r="BX363" i="1"/>
  <c r="BX364" i="1"/>
  <c r="BX365" i="1"/>
  <c r="BX367" i="1"/>
  <c r="BX368" i="1"/>
  <c r="BX369" i="1"/>
  <c r="BX371" i="1"/>
  <c r="BX372" i="1"/>
  <c r="BX373" i="1"/>
  <c r="BX375" i="1"/>
  <c r="BX377" i="1"/>
  <c r="BX379" i="1"/>
  <c r="BX380" i="1"/>
  <c r="BX381" i="1"/>
  <c r="BX383" i="1"/>
  <c r="BX384" i="1"/>
  <c r="BX385" i="1"/>
  <c r="BX387" i="1"/>
  <c r="BX388" i="1"/>
  <c r="BX389" i="1"/>
  <c r="BX391" i="1"/>
  <c r="BX392" i="1"/>
  <c r="BX393" i="1"/>
  <c r="BX395" i="1"/>
  <c r="BX396" i="1"/>
  <c r="BX397" i="1"/>
  <c r="BX399" i="1"/>
  <c r="BX400" i="1"/>
  <c r="BX401" i="1"/>
  <c r="BX403" i="1"/>
  <c r="BX404" i="1"/>
  <c r="BX407" i="1"/>
  <c r="BX408" i="1"/>
  <c r="BX411" i="1"/>
  <c r="BX412" i="1"/>
  <c r="BX413" i="1"/>
  <c r="BX415" i="1"/>
  <c r="BX416" i="1"/>
  <c r="BX417" i="1"/>
  <c r="BX419" i="1"/>
  <c r="BX420" i="1"/>
  <c r="BX421" i="1"/>
  <c r="BX423" i="1"/>
  <c r="BX424" i="1"/>
  <c r="BX425" i="1"/>
  <c r="BX427" i="1"/>
  <c r="BX428" i="1"/>
  <c r="BX429" i="1"/>
  <c r="BX431" i="1"/>
  <c r="BX432" i="1"/>
  <c r="BX435" i="1"/>
  <c r="BX437" i="1"/>
  <c r="BX439" i="1"/>
  <c r="BX440" i="1"/>
  <c r="BX441" i="1"/>
  <c r="BX443" i="1"/>
  <c r="BX444" i="1"/>
  <c r="BX445" i="1"/>
  <c r="BX447" i="1"/>
  <c r="BX448" i="1"/>
  <c r="BX449" i="1"/>
  <c r="BX451" i="1"/>
  <c r="BX452" i="1"/>
  <c r="BX453" i="1"/>
  <c r="BX455" i="1"/>
  <c r="BX456" i="1"/>
  <c r="BX457" i="1"/>
  <c r="BX459" i="1"/>
  <c r="BX460" i="1"/>
  <c r="BX461" i="1"/>
  <c r="BY461" i="1" s="1"/>
  <c r="BX463" i="1"/>
  <c r="BX465" i="1"/>
  <c r="BX467" i="1"/>
  <c r="BX468" i="1"/>
  <c r="BX469" i="1"/>
  <c r="BX471" i="1"/>
  <c r="BX472" i="1"/>
  <c r="BX473" i="1"/>
  <c r="BX475" i="1"/>
  <c r="BX476" i="1"/>
  <c r="BX477" i="1"/>
  <c r="BX479" i="1"/>
  <c r="BX480" i="1"/>
  <c r="BX481" i="1"/>
  <c r="BX483" i="1"/>
  <c r="BX484" i="1"/>
  <c r="BX485" i="1"/>
  <c r="BY485" i="1" s="1"/>
  <c r="BX487" i="1"/>
  <c r="BX488" i="1"/>
  <c r="BX489" i="1"/>
  <c r="BX491" i="1"/>
  <c r="BX492" i="1"/>
  <c r="BX493" i="1"/>
  <c r="BX495" i="1"/>
  <c r="BX496" i="1"/>
  <c r="BX497" i="1"/>
  <c r="BX499" i="1"/>
  <c r="BX500" i="1"/>
  <c r="BX501" i="1"/>
  <c r="BY501" i="1" s="1"/>
  <c r="BX503" i="1"/>
  <c r="BX504" i="1"/>
  <c r="BX505" i="1"/>
  <c r="BY505" i="1" s="1"/>
  <c r="BX507" i="1"/>
  <c r="BX508" i="1"/>
  <c r="BX509" i="1"/>
  <c r="BX511" i="1"/>
  <c r="BX512" i="1"/>
  <c r="BX513" i="1"/>
  <c r="BY513" i="1" s="1"/>
  <c r="BX515" i="1"/>
  <c r="BX516" i="1"/>
  <c r="BX517" i="1"/>
  <c r="BY517" i="1" s="1"/>
  <c r="BX519" i="1"/>
  <c r="BX520" i="1"/>
  <c r="BX521" i="1"/>
  <c r="BX523" i="1"/>
  <c r="BX524" i="1"/>
  <c r="BX525" i="1"/>
  <c r="BY525" i="1" s="1"/>
  <c r="BX527" i="1"/>
  <c r="BX528" i="1"/>
  <c r="BX529" i="1"/>
  <c r="BX531" i="1"/>
  <c r="BX532" i="1"/>
  <c r="BX533" i="1"/>
  <c r="BY533" i="1" s="1"/>
  <c r="BX535" i="1"/>
  <c r="BX536" i="1"/>
  <c r="BX537" i="1"/>
  <c r="BX539" i="1"/>
  <c r="BX540" i="1"/>
  <c r="BX541" i="1"/>
  <c r="BX543" i="1"/>
  <c r="BX544" i="1"/>
  <c r="BX545" i="1"/>
  <c r="BX547" i="1"/>
  <c r="BX548" i="1"/>
  <c r="BX549" i="1"/>
  <c r="BY549" i="1" s="1"/>
  <c r="BX551" i="1"/>
  <c r="BX552" i="1"/>
  <c r="BX553" i="1"/>
  <c r="BX555" i="1"/>
  <c r="BX556" i="1"/>
  <c r="BX557" i="1"/>
  <c r="BY557" i="1" s="1"/>
  <c r="BX559" i="1"/>
  <c r="BX560" i="1"/>
  <c r="BX561" i="1"/>
  <c r="BX563" i="1"/>
  <c r="BX564" i="1"/>
  <c r="BX565" i="1"/>
  <c r="BY565" i="1" s="1"/>
  <c r="BX567" i="1"/>
  <c r="BX568" i="1"/>
  <c r="BX569" i="1"/>
  <c r="BY569" i="1" s="1"/>
  <c r="BX571" i="1"/>
  <c r="BX572" i="1"/>
  <c r="BX573" i="1"/>
  <c r="BX575" i="1"/>
  <c r="BX576" i="1"/>
  <c r="BX577" i="1"/>
  <c r="BX579" i="1"/>
  <c r="BX580" i="1"/>
  <c r="BX581" i="1"/>
  <c r="BY581" i="1" s="1"/>
  <c r="BX583" i="1"/>
  <c r="BX584" i="1"/>
  <c r="BX585" i="1"/>
  <c r="BX587" i="1"/>
  <c r="BX588" i="1"/>
  <c r="BX589" i="1"/>
  <c r="BY589" i="1" s="1"/>
  <c r="BX591" i="1"/>
  <c r="BX592" i="1"/>
  <c r="BX593" i="1"/>
  <c r="BX595" i="1"/>
  <c r="BX596" i="1"/>
  <c r="BX597" i="1"/>
  <c r="BY597" i="1" s="1"/>
  <c r="BX599" i="1"/>
  <c r="BX600" i="1"/>
  <c r="BX601" i="1"/>
  <c r="BX603" i="1"/>
  <c r="BX604" i="1"/>
  <c r="BX605" i="1"/>
  <c r="BX607" i="1"/>
  <c r="BX608" i="1"/>
  <c r="BX609" i="1"/>
  <c r="BX611" i="1"/>
  <c r="BX612" i="1"/>
  <c r="BX613" i="1"/>
  <c r="BY613" i="1" s="1"/>
  <c r="BX615" i="1"/>
  <c r="BX616" i="1"/>
  <c r="BX617" i="1"/>
  <c r="BX619" i="1"/>
  <c r="BX620" i="1"/>
  <c r="BX621" i="1"/>
  <c r="BY621" i="1" s="1"/>
  <c r="BX623" i="1"/>
  <c r="BX624" i="1"/>
  <c r="BX625" i="1"/>
  <c r="BX627" i="1"/>
  <c r="BX628" i="1"/>
  <c r="BX629" i="1"/>
  <c r="BY629" i="1" s="1"/>
  <c r="BX631" i="1"/>
  <c r="BX632" i="1"/>
  <c r="BX633" i="1"/>
  <c r="BY633" i="1" s="1"/>
  <c r="BX635" i="1"/>
  <c r="BX636" i="1"/>
  <c r="BX637" i="1"/>
  <c r="BX639" i="1"/>
  <c r="BX640" i="1"/>
  <c r="BX641" i="1"/>
  <c r="BX643" i="1"/>
  <c r="BX644" i="1"/>
  <c r="BX645" i="1"/>
  <c r="BY645" i="1" s="1"/>
  <c r="BX647" i="1"/>
  <c r="BX648" i="1"/>
  <c r="BX649" i="1"/>
  <c r="BX651" i="1"/>
  <c r="BX652" i="1"/>
  <c r="BX653" i="1"/>
  <c r="BY653" i="1" s="1"/>
  <c r="BX655" i="1"/>
  <c r="BX656" i="1"/>
  <c r="BX657" i="1"/>
  <c r="BX659" i="1"/>
  <c r="BX660" i="1"/>
  <c r="BX661" i="1"/>
  <c r="BX663" i="1"/>
  <c r="BX664" i="1"/>
  <c r="BX665" i="1"/>
  <c r="BX667" i="1"/>
  <c r="BX668" i="1"/>
  <c r="BX669" i="1"/>
  <c r="BX671" i="1"/>
  <c r="BX672" i="1"/>
  <c r="BX673" i="1"/>
  <c r="BX675" i="1"/>
  <c r="BX676" i="1"/>
  <c r="BX677" i="1"/>
  <c r="BY677" i="1" s="1"/>
  <c r="BX679" i="1"/>
  <c r="BY679" i="1" s="1"/>
  <c r="BX680" i="1"/>
  <c r="BX681" i="1"/>
  <c r="BX683" i="1"/>
  <c r="BX684" i="1"/>
  <c r="BX685" i="1"/>
  <c r="BY685" i="1" s="1"/>
  <c r="BX687" i="1"/>
  <c r="BX688" i="1"/>
  <c r="BX689" i="1"/>
  <c r="BX691" i="1"/>
  <c r="BX692" i="1"/>
  <c r="BX693" i="1"/>
  <c r="BY693" i="1" s="1"/>
  <c r="BX695" i="1"/>
  <c r="BX696" i="1"/>
  <c r="BX697" i="1"/>
  <c r="BX699" i="1"/>
  <c r="BY699" i="1" s="1"/>
  <c r="BX700" i="1"/>
  <c r="BX701" i="1"/>
  <c r="BX703" i="1"/>
  <c r="BX704" i="1"/>
  <c r="BX705" i="1"/>
  <c r="BX707" i="1"/>
  <c r="BY178" i="1"/>
  <c r="BY194" i="1"/>
  <c r="BY202" i="1"/>
  <c r="BY210" i="1"/>
  <c r="BY287" i="1"/>
  <c r="BY295" i="1"/>
  <c r="BY299" i="1"/>
  <c r="BY303" i="1"/>
  <c r="BY311" i="1"/>
  <c r="BY319" i="1"/>
  <c r="BY335" i="1"/>
  <c r="BY343" i="1"/>
  <c r="BY351" i="1"/>
  <c r="BY359" i="1"/>
  <c r="BY367" i="1"/>
  <c r="BY375" i="1"/>
  <c r="BY383" i="1"/>
  <c r="BY391" i="1"/>
  <c r="BY395" i="1"/>
  <c r="BY399" i="1"/>
  <c r="BY415" i="1"/>
  <c r="BY423" i="1"/>
  <c r="BY443" i="1"/>
  <c r="BY447" i="1"/>
  <c r="BY455" i="1"/>
  <c r="BY463" i="1"/>
  <c r="BY479" i="1"/>
  <c r="BY487" i="1"/>
  <c r="BY495" i="1"/>
  <c r="BY507" i="1"/>
  <c r="BY511" i="1"/>
  <c r="BY527" i="1"/>
  <c r="BY543" i="1"/>
  <c r="BY551" i="1"/>
  <c r="BY555" i="1"/>
  <c r="BY559" i="1"/>
  <c r="BY571" i="1"/>
  <c r="BY575" i="1"/>
  <c r="BY583" i="1"/>
  <c r="BY591" i="1"/>
  <c r="BY607" i="1"/>
  <c r="BY615" i="1"/>
  <c r="BY623" i="1"/>
  <c r="BY635" i="1"/>
  <c r="BY639" i="1"/>
  <c r="BY647" i="1"/>
  <c r="BY655" i="1"/>
  <c r="BY671" i="1"/>
  <c r="BY703" i="1"/>
  <c r="BR27" i="1"/>
  <c r="C216" i="2"/>
  <c r="C217" i="2"/>
  <c r="C218" i="2"/>
  <c r="C215" i="2"/>
  <c r="AZ2" i="1"/>
  <c r="BC2" i="1" s="1"/>
  <c r="AZ3" i="1"/>
  <c r="BC3" i="1" s="1"/>
  <c r="AZ4" i="1"/>
  <c r="BC4" i="1" s="1"/>
  <c r="AZ5" i="1"/>
  <c r="BC5" i="1" s="1"/>
  <c r="BA5" i="1"/>
  <c r="BG5" i="1" s="1"/>
  <c r="BB5" i="1"/>
  <c r="BD5" i="1"/>
  <c r="AZ6" i="1"/>
  <c r="BC6" i="1"/>
  <c r="BD6" i="1"/>
  <c r="AZ7" i="1"/>
  <c r="BC7" i="1" s="1"/>
  <c r="BB7" i="1"/>
  <c r="BD7" i="1"/>
  <c r="AZ8" i="1"/>
  <c r="BC8" i="1" s="1"/>
  <c r="BD8" i="1"/>
  <c r="AZ9" i="1"/>
  <c r="BC9" i="1" s="1"/>
  <c r="BD9" i="1"/>
  <c r="AZ10" i="1"/>
  <c r="BC10" i="1" s="1"/>
  <c r="AZ11" i="1"/>
  <c r="BC11" i="1" s="1"/>
  <c r="AZ12" i="1"/>
  <c r="BC12" i="1" s="1"/>
  <c r="AZ13" i="1"/>
  <c r="BC13" i="1" s="1"/>
  <c r="BA13" i="1"/>
  <c r="BG13" i="1" s="1"/>
  <c r="BB13" i="1"/>
  <c r="BD13" i="1"/>
  <c r="AZ14" i="1"/>
  <c r="BC14" i="1"/>
  <c r="BD14" i="1"/>
  <c r="AZ15" i="1"/>
  <c r="BC15" i="1" s="1"/>
  <c r="BB15" i="1"/>
  <c r="BD15" i="1"/>
  <c r="AZ16" i="1"/>
  <c r="BC16" i="1" s="1"/>
  <c r="BD16" i="1"/>
  <c r="AZ17" i="1"/>
  <c r="BC17" i="1" s="1"/>
  <c r="BD17" i="1"/>
  <c r="AZ18" i="1"/>
  <c r="BC18" i="1" s="1"/>
  <c r="AZ19" i="1"/>
  <c r="BC19" i="1" s="1"/>
  <c r="AZ20" i="1"/>
  <c r="BC20" i="1" s="1"/>
  <c r="AZ21" i="1"/>
  <c r="BC21" i="1" s="1"/>
  <c r="BA21" i="1"/>
  <c r="BG21" i="1" s="1"/>
  <c r="BB21" i="1"/>
  <c r="BD21" i="1"/>
  <c r="AZ22" i="1"/>
  <c r="BC22" i="1"/>
  <c r="BD22" i="1"/>
  <c r="AZ23" i="1"/>
  <c r="BC23" i="1" s="1"/>
  <c r="BB23" i="1"/>
  <c r="BD23" i="1"/>
  <c r="AZ24" i="1"/>
  <c r="BC24" i="1" s="1"/>
  <c r="BD24" i="1"/>
  <c r="AZ25" i="1"/>
  <c r="BC25" i="1" s="1"/>
  <c r="BD25" i="1"/>
  <c r="AZ26" i="1"/>
  <c r="BC26" i="1" s="1"/>
  <c r="AZ27" i="1"/>
  <c r="BC27" i="1" s="1"/>
  <c r="AZ28" i="1"/>
  <c r="BC28" i="1" s="1"/>
  <c r="AZ29" i="1"/>
  <c r="BC29" i="1" s="1"/>
  <c r="BA29" i="1"/>
  <c r="BG29" i="1" s="1"/>
  <c r="BB29" i="1"/>
  <c r="BD29" i="1"/>
  <c r="AZ30" i="1"/>
  <c r="BC30" i="1"/>
  <c r="BD30" i="1"/>
  <c r="AZ31" i="1"/>
  <c r="BC31" i="1" s="1"/>
  <c r="BB31" i="1"/>
  <c r="BD31" i="1"/>
  <c r="AZ32" i="1"/>
  <c r="BC32" i="1" s="1"/>
  <c r="BD32" i="1"/>
  <c r="AZ33" i="1"/>
  <c r="BC33" i="1" s="1"/>
  <c r="BD33" i="1"/>
  <c r="AZ34" i="1"/>
  <c r="BC34" i="1" s="1"/>
  <c r="AZ35" i="1"/>
  <c r="BC35" i="1" s="1"/>
  <c r="AZ36" i="1"/>
  <c r="BC36" i="1" s="1"/>
  <c r="AZ37" i="1"/>
  <c r="BC37" i="1" s="1"/>
  <c r="BA37" i="1"/>
  <c r="BG37" i="1" s="1"/>
  <c r="BB37" i="1"/>
  <c r="BD37" i="1"/>
  <c r="AZ38" i="1"/>
  <c r="BC38" i="1"/>
  <c r="BD38" i="1"/>
  <c r="AZ39" i="1"/>
  <c r="BC39" i="1" s="1"/>
  <c r="BB39" i="1"/>
  <c r="BD39" i="1"/>
  <c r="AZ40" i="1"/>
  <c r="BC40" i="1" s="1"/>
  <c r="BD40" i="1"/>
  <c r="AZ41" i="1"/>
  <c r="BC41" i="1" s="1"/>
  <c r="BD41" i="1"/>
  <c r="AZ42" i="1"/>
  <c r="BC42" i="1" s="1"/>
  <c r="AZ43" i="1"/>
  <c r="BC43" i="1" s="1"/>
  <c r="AZ44" i="1"/>
  <c r="BC44" i="1" s="1"/>
  <c r="AZ45" i="1"/>
  <c r="BC45" i="1" s="1"/>
  <c r="BA45" i="1"/>
  <c r="BG45" i="1" s="1"/>
  <c r="BB45" i="1"/>
  <c r="BD45" i="1"/>
  <c r="AZ46" i="1"/>
  <c r="BC46" i="1"/>
  <c r="BD46" i="1"/>
  <c r="AZ47" i="1"/>
  <c r="BC47" i="1" s="1"/>
  <c r="BB47" i="1"/>
  <c r="BD47" i="1"/>
  <c r="AZ48" i="1"/>
  <c r="BC48" i="1" s="1"/>
  <c r="BD48" i="1"/>
  <c r="AZ49" i="1"/>
  <c r="BC49" i="1" s="1"/>
  <c r="BD49" i="1"/>
  <c r="AZ50" i="1"/>
  <c r="BC50" i="1" s="1"/>
  <c r="AZ51" i="1"/>
  <c r="BC51" i="1" s="1"/>
  <c r="AZ52" i="1"/>
  <c r="BC52" i="1" s="1"/>
  <c r="AZ53" i="1"/>
  <c r="BC53" i="1" s="1"/>
  <c r="BA53" i="1"/>
  <c r="BG53" i="1" s="1"/>
  <c r="BB53" i="1"/>
  <c r="BD53" i="1"/>
  <c r="AZ54" i="1"/>
  <c r="BC54" i="1"/>
  <c r="BD54" i="1"/>
  <c r="AZ55" i="1"/>
  <c r="BC55" i="1" s="1"/>
  <c r="BB55" i="1"/>
  <c r="BD55" i="1"/>
  <c r="AZ56" i="1"/>
  <c r="BC56" i="1" s="1"/>
  <c r="BD56" i="1"/>
  <c r="AZ57" i="1"/>
  <c r="BC57" i="1" s="1"/>
  <c r="BD57" i="1"/>
  <c r="AZ58" i="1"/>
  <c r="BC58" i="1" s="1"/>
  <c r="AZ59" i="1"/>
  <c r="BC59" i="1" s="1"/>
  <c r="AZ60" i="1"/>
  <c r="BA60" i="1" s="1"/>
  <c r="AZ61" i="1"/>
  <c r="BC61" i="1" s="1"/>
  <c r="BA61" i="1"/>
  <c r="BB61" i="1"/>
  <c r="AZ62" i="1"/>
  <c r="BA62" i="1" s="1"/>
  <c r="AZ63" i="1"/>
  <c r="BC63" i="1" s="1"/>
  <c r="AZ64" i="1"/>
  <c r="BA64" i="1" s="1"/>
  <c r="AZ65" i="1"/>
  <c r="BC65" i="1" s="1"/>
  <c r="AZ66" i="1"/>
  <c r="BA66" i="1" s="1"/>
  <c r="AZ67" i="1"/>
  <c r="AZ68" i="1"/>
  <c r="AZ69" i="1"/>
  <c r="BC69" i="1" s="1"/>
  <c r="BA69" i="1"/>
  <c r="BB69" i="1"/>
  <c r="AZ70" i="1"/>
  <c r="BA70" i="1" s="1"/>
  <c r="AZ71" i="1"/>
  <c r="BC71" i="1" s="1"/>
  <c r="AZ72" i="1"/>
  <c r="AZ73" i="1"/>
  <c r="BC73" i="1" s="1"/>
  <c r="AZ74" i="1"/>
  <c r="AZ75" i="1"/>
  <c r="AZ76" i="1"/>
  <c r="AZ77" i="1"/>
  <c r="BC77" i="1" s="1"/>
  <c r="BA77" i="1"/>
  <c r="BB77" i="1"/>
  <c r="AZ78" i="1"/>
  <c r="BA78" i="1" s="1"/>
  <c r="AZ79" i="1"/>
  <c r="BC79" i="1" s="1"/>
  <c r="AZ80" i="1"/>
  <c r="AZ81" i="1"/>
  <c r="BC81" i="1" s="1"/>
  <c r="AZ82" i="1"/>
  <c r="AZ83" i="1"/>
  <c r="AZ84" i="1"/>
  <c r="AZ85" i="1"/>
  <c r="BC85" i="1" s="1"/>
  <c r="BA85" i="1"/>
  <c r="BB85" i="1"/>
  <c r="AZ86" i="1"/>
  <c r="BA86" i="1" s="1"/>
  <c r="AZ87" i="1"/>
  <c r="BC87" i="1" s="1"/>
  <c r="AZ88" i="1"/>
  <c r="AZ89" i="1"/>
  <c r="BC89" i="1" s="1"/>
  <c r="BD89" i="1"/>
  <c r="AZ90" i="1"/>
  <c r="AZ91" i="1"/>
  <c r="AZ92" i="1"/>
  <c r="AZ93" i="1"/>
  <c r="BC93" i="1" s="1"/>
  <c r="BA93" i="1"/>
  <c r="BB93" i="1"/>
  <c r="AZ94" i="1"/>
  <c r="BA94" i="1" s="1"/>
  <c r="AZ95" i="1"/>
  <c r="BC95" i="1" s="1"/>
  <c r="AZ96" i="1"/>
  <c r="AZ97" i="1"/>
  <c r="BC97" i="1" s="1"/>
  <c r="BD97" i="1"/>
  <c r="AZ98" i="1"/>
  <c r="AZ99" i="1"/>
  <c r="AZ100" i="1"/>
  <c r="AZ101" i="1"/>
  <c r="BC101" i="1" s="1"/>
  <c r="BA101" i="1"/>
  <c r="BB101" i="1"/>
  <c r="AZ102" i="1"/>
  <c r="BA102" i="1" s="1"/>
  <c r="AZ103" i="1"/>
  <c r="BC103" i="1" s="1"/>
  <c r="AZ104" i="1"/>
  <c r="AZ105" i="1"/>
  <c r="BC105" i="1" s="1"/>
  <c r="BD105" i="1"/>
  <c r="AZ106" i="1"/>
  <c r="AZ107" i="1"/>
  <c r="AZ108" i="1"/>
  <c r="AZ109" i="1"/>
  <c r="BC109" i="1" s="1"/>
  <c r="BA109" i="1"/>
  <c r="BB109" i="1"/>
  <c r="AZ110" i="1"/>
  <c r="BA110" i="1" s="1"/>
  <c r="AZ111" i="1"/>
  <c r="BC111" i="1" s="1"/>
  <c r="AZ112" i="1"/>
  <c r="AZ113" i="1"/>
  <c r="BC113" i="1" s="1"/>
  <c r="BD113" i="1"/>
  <c r="AZ114" i="1"/>
  <c r="AZ115" i="1"/>
  <c r="AZ116" i="1"/>
  <c r="AZ117" i="1"/>
  <c r="BC117" i="1" s="1"/>
  <c r="BA117" i="1"/>
  <c r="BB117" i="1"/>
  <c r="AZ118" i="1"/>
  <c r="BA118" i="1" s="1"/>
  <c r="AZ119" i="1"/>
  <c r="BC119" i="1" s="1"/>
  <c r="AZ120" i="1"/>
  <c r="AZ121" i="1"/>
  <c r="BC121" i="1" s="1"/>
  <c r="BD121" i="1"/>
  <c r="AZ122" i="1"/>
  <c r="AZ123" i="1"/>
  <c r="AZ124" i="1"/>
  <c r="AZ125" i="1"/>
  <c r="BC125" i="1" s="1"/>
  <c r="BA125" i="1"/>
  <c r="BB125" i="1"/>
  <c r="AZ126" i="1"/>
  <c r="BA126" i="1" s="1"/>
  <c r="AZ127" i="1"/>
  <c r="BC127" i="1" s="1"/>
  <c r="AZ128" i="1"/>
  <c r="AZ129" i="1"/>
  <c r="BC129" i="1" s="1"/>
  <c r="BD129" i="1"/>
  <c r="AZ130" i="1"/>
  <c r="AZ131" i="1"/>
  <c r="AZ132" i="1"/>
  <c r="AZ133" i="1"/>
  <c r="BC133" i="1" s="1"/>
  <c r="BA133" i="1"/>
  <c r="BB133" i="1"/>
  <c r="AZ134" i="1"/>
  <c r="BA134" i="1" s="1"/>
  <c r="AZ135" i="1"/>
  <c r="BC135" i="1" s="1"/>
  <c r="AZ136" i="1"/>
  <c r="AZ137" i="1"/>
  <c r="BC137" i="1" s="1"/>
  <c r="BD137" i="1"/>
  <c r="AZ138" i="1"/>
  <c r="AZ139" i="1"/>
  <c r="AZ140" i="1"/>
  <c r="AZ141" i="1"/>
  <c r="BC141" i="1" s="1"/>
  <c r="BA141" i="1"/>
  <c r="BB141" i="1"/>
  <c r="AZ142" i="1"/>
  <c r="BA142" i="1" s="1"/>
  <c r="AZ143" i="1"/>
  <c r="BC143" i="1" s="1"/>
  <c r="AZ144" i="1"/>
  <c r="AZ145" i="1"/>
  <c r="BC145" i="1" s="1"/>
  <c r="BD145" i="1"/>
  <c r="AZ146" i="1"/>
  <c r="AZ147" i="1"/>
  <c r="AZ148" i="1"/>
  <c r="AZ149" i="1"/>
  <c r="BC149" i="1" s="1"/>
  <c r="BA149" i="1"/>
  <c r="BB149" i="1"/>
  <c r="AZ150" i="1"/>
  <c r="BA150" i="1" s="1"/>
  <c r="AZ151" i="1"/>
  <c r="BC151" i="1" s="1"/>
  <c r="AZ152" i="1"/>
  <c r="AZ153" i="1"/>
  <c r="BC153" i="1" s="1"/>
  <c r="BD153" i="1"/>
  <c r="AZ154" i="1"/>
  <c r="AZ155" i="1"/>
  <c r="AZ156" i="1"/>
  <c r="AZ157" i="1"/>
  <c r="BC157" i="1" s="1"/>
  <c r="BA157" i="1"/>
  <c r="BB157" i="1"/>
  <c r="AZ158" i="1"/>
  <c r="BA158" i="1" s="1"/>
  <c r="AZ159" i="1"/>
  <c r="BC159" i="1" s="1"/>
  <c r="AZ160" i="1"/>
  <c r="AZ161" i="1"/>
  <c r="BC161" i="1" s="1"/>
  <c r="BD161" i="1"/>
  <c r="AZ162" i="1"/>
  <c r="AZ163" i="1"/>
  <c r="AZ164" i="1"/>
  <c r="AZ165" i="1"/>
  <c r="BC165" i="1" s="1"/>
  <c r="BA165" i="1"/>
  <c r="BB165" i="1"/>
  <c r="AZ166" i="1"/>
  <c r="BA166" i="1" s="1"/>
  <c r="AZ167" i="1"/>
  <c r="BC167" i="1" s="1"/>
  <c r="AZ168" i="1"/>
  <c r="AZ169" i="1"/>
  <c r="BC169" i="1" s="1"/>
  <c r="BD169" i="1"/>
  <c r="AZ170" i="1"/>
  <c r="AZ171" i="1"/>
  <c r="AZ172" i="1"/>
  <c r="AZ173" i="1"/>
  <c r="BC173" i="1" s="1"/>
  <c r="BA173" i="1"/>
  <c r="BB173" i="1"/>
  <c r="AZ174" i="1"/>
  <c r="BA174" i="1" s="1"/>
  <c r="AZ175" i="1"/>
  <c r="BC175" i="1" s="1"/>
  <c r="AZ176" i="1"/>
  <c r="AZ177" i="1"/>
  <c r="BC177" i="1" s="1"/>
  <c r="BD177" i="1"/>
  <c r="AZ178" i="1"/>
  <c r="AZ179" i="1"/>
  <c r="AZ180" i="1"/>
  <c r="AZ181" i="1"/>
  <c r="BC181" i="1" s="1"/>
  <c r="BA181" i="1"/>
  <c r="BB181" i="1"/>
  <c r="AZ182" i="1"/>
  <c r="BA182" i="1" s="1"/>
  <c r="AZ183" i="1"/>
  <c r="BC183" i="1" s="1"/>
  <c r="AZ184" i="1"/>
  <c r="AZ185" i="1"/>
  <c r="BC185" i="1" s="1"/>
  <c r="BD185" i="1"/>
  <c r="AZ186" i="1"/>
  <c r="AZ187" i="1"/>
  <c r="AZ188" i="1"/>
  <c r="AZ189" i="1"/>
  <c r="BC189" i="1" s="1"/>
  <c r="BA189" i="1"/>
  <c r="BB189" i="1"/>
  <c r="AZ190" i="1"/>
  <c r="BA190" i="1" s="1"/>
  <c r="AZ191" i="1"/>
  <c r="BC191" i="1" s="1"/>
  <c r="AZ192" i="1"/>
  <c r="AZ193" i="1"/>
  <c r="BC193" i="1" s="1"/>
  <c r="BD193" i="1"/>
  <c r="AZ194" i="1"/>
  <c r="AZ195" i="1"/>
  <c r="AZ196" i="1"/>
  <c r="AZ197" i="1"/>
  <c r="BC197" i="1" s="1"/>
  <c r="BA197" i="1"/>
  <c r="BB197" i="1"/>
  <c r="AZ198" i="1"/>
  <c r="BA198" i="1" s="1"/>
  <c r="AZ199" i="1"/>
  <c r="BC199" i="1" s="1"/>
  <c r="AZ200" i="1"/>
  <c r="AZ201" i="1"/>
  <c r="BC201" i="1" s="1"/>
  <c r="BD201" i="1"/>
  <c r="AZ202" i="1"/>
  <c r="AZ203" i="1"/>
  <c r="AZ204" i="1"/>
  <c r="AZ205" i="1"/>
  <c r="BC205" i="1" s="1"/>
  <c r="BA205" i="1"/>
  <c r="BB205" i="1"/>
  <c r="AZ206" i="1"/>
  <c r="BA206" i="1" s="1"/>
  <c r="AZ207" i="1"/>
  <c r="BC207" i="1" s="1"/>
  <c r="AZ208" i="1"/>
  <c r="AZ209" i="1"/>
  <c r="BC209" i="1" s="1"/>
  <c r="BD209" i="1"/>
  <c r="AZ210" i="1"/>
  <c r="AZ211" i="1"/>
  <c r="AZ212" i="1"/>
  <c r="AZ213" i="1"/>
  <c r="BC213" i="1" s="1"/>
  <c r="BA213" i="1"/>
  <c r="BB213" i="1"/>
  <c r="AZ214" i="1"/>
  <c r="BA214" i="1" s="1"/>
  <c r="AZ215" i="1"/>
  <c r="BC215" i="1" s="1"/>
  <c r="AZ216" i="1"/>
  <c r="AZ217" i="1"/>
  <c r="BC217" i="1" s="1"/>
  <c r="BD217" i="1"/>
  <c r="AZ218" i="1"/>
  <c r="AZ219" i="1"/>
  <c r="AZ220" i="1"/>
  <c r="AZ221" i="1"/>
  <c r="BC221" i="1" s="1"/>
  <c r="BA221" i="1"/>
  <c r="BB221" i="1"/>
  <c r="AZ222" i="1"/>
  <c r="BA222" i="1" s="1"/>
  <c r="AZ223" i="1"/>
  <c r="BC223" i="1" s="1"/>
  <c r="AZ224" i="1"/>
  <c r="AZ225" i="1"/>
  <c r="BC225" i="1" s="1"/>
  <c r="BD225" i="1"/>
  <c r="AZ226" i="1"/>
  <c r="AZ227" i="1"/>
  <c r="AZ228" i="1"/>
  <c r="AZ229" i="1"/>
  <c r="BC229" i="1" s="1"/>
  <c r="BA229" i="1"/>
  <c r="BB229" i="1"/>
  <c r="AZ230" i="1"/>
  <c r="BA230" i="1" s="1"/>
  <c r="AZ231" i="1"/>
  <c r="BC231" i="1" s="1"/>
  <c r="AZ232" i="1"/>
  <c r="AZ233" i="1"/>
  <c r="BC233" i="1" s="1"/>
  <c r="BD233" i="1"/>
  <c r="AZ234" i="1"/>
  <c r="AZ235" i="1"/>
  <c r="AZ236" i="1"/>
  <c r="AZ237" i="1"/>
  <c r="BC237" i="1" s="1"/>
  <c r="BA237" i="1"/>
  <c r="BB237" i="1"/>
  <c r="AZ238" i="1"/>
  <c r="BA238" i="1" s="1"/>
  <c r="AZ239" i="1"/>
  <c r="BC239" i="1" s="1"/>
  <c r="AZ240" i="1"/>
  <c r="AZ241" i="1"/>
  <c r="BC241" i="1" s="1"/>
  <c r="BD241" i="1"/>
  <c r="AZ242" i="1"/>
  <c r="AZ243" i="1"/>
  <c r="AZ244" i="1"/>
  <c r="AZ245" i="1"/>
  <c r="BC245" i="1" s="1"/>
  <c r="BA245" i="1"/>
  <c r="BB245" i="1"/>
  <c r="AZ246" i="1"/>
  <c r="BA246" i="1" s="1"/>
  <c r="AZ247" i="1"/>
  <c r="BC247" i="1" s="1"/>
  <c r="AZ248" i="1"/>
  <c r="AZ249" i="1"/>
  <c r="BC249" i="1" s="1"/>
  <c r="BD249" i="1"/>
  <c r="AZ250" i="1"/>
  <c r="AZ251" i="1"/>
  <c r="AZ252" i="1"/>
  <c r="AZ253" i="1"/>
  <c r="BC253" i="1" s="1"/>
  <c r="BA253" i="1"/>
  <c r="BB253" i="1"/>
  <c r="AZ254" i="1"/>
  <c r="BA254" i="1" s="1"/>
  <c r="AZ255" i="1"/>
  <c r="BC255" i="1" s="1"/>
  <c r="AZ256" i="1"/>
  <c r="AZ257" i="1"/>
  <c r="BC257" i="1" s="1"/>
  <c r="BD257" i="1"/>
  <c r="AZ258" i="1"/>
  <c r="AZ259" i="1"/>
  <c r="AZ260" i="1"/>
  <c r="AZ261" i="1"/>
  <c r="BC261" i="1" s="1"/>
  <c r="BA261" i="1"/>
  <c r="BB261" i="1"/>
  <c r="AZ262" i="1"/>
  <c r="BA262" i="1" s="1"/>
  <c r="AZ263" i="1"/>
  <c r="BC263" i="1" s="1"/>
  <c r="AZ264" i="1"/>
  <c r="AZ265" i="1"/>
  <c r="BC265" i="1" s="1"/>
  <c r="BD265" i="1"/>
  <c r="AZ266" i="1"/>
  <c r="AZ267" i="1"/>
  <c r="AZ268" i="1"/>
  <c r="AZ269" i="1"/>
  <c r="BC269" i="1" s="1"/>
  <c r="BA269" i="1"/>
  <c r="BB269" i="1"/>
  <c r="AZ270" i="1"/>
  <c r="BA270" i="1" s="1"/>
  <c r="AZ271" i="1"/>
  <c r="BC271" i="1" s="1"/>
  <c r="AZ272" i="1"/>
  <c r="AZ273" i="1"/>
  <c r="BC273" i="1" s="1"/>
  <c r="BD273" i="1"/>
  <c r="AZ274" i="1"/>
  <c r="AZ275" i="1"/>
  <c r="AZ276" i="1"/>
  <c r="AZ277" i="1"/>
  <c r="BC277" i="1" s="1"/>
  <c r="BA277" i="1"/>
  <c r="BB277" i="1"/>
  <c r="AZ278" i="1"/>
  <c r="BA278" i="1" s="1"/>
  <c r="AZ279" i="1"/>
  <c r="BC279" i="1" s="1"/>
  <c r="AZ280" i="1"/>
  <c r="AZ281" i="1"/>
  <c r="BC281" i="1" s="1"/>
  <c r="BD281" i="1"/>
  <c r="AZ282" i="1"/>
  <c r="AZ283" i="1"/>
  <c r="AZ284" i="1"/>
  <c r="AZ285" i="1"/>
  <c r="BC285" i="1" s="1"/>
  <c r="BA285" i="1"/>
  <c r="BB285" i="1"/>
  <c r="AZ286" i="1"/>
  <c r="BA286" i="1" s="1"/>
  <c r="AZ287" i="1"/>
  <c r="BC287" i="1" s="1"/>
  <c r="AZ288" i="1"/>
  <c r="AZ289" i="1"/>
  <c r="BC289" i="1" s="1"/>
  <c r="BD289" i="1"/>
  <c r="AZ290" i="1"/>
  <c r="AZ291" i="1"/>
  <c r="AZ292" i="1"/>
  <c r="AZ293" i="1"/>
  <c r="BC293" i="1" s="1"/>
  <c r="BA293" i="1"/>
  <c r="BB293" i="1"/>
  <c r="AZ294" i="1"/>
  <c r="BA294" i="1" s="1"/>
  <c r="AZ295" i="1"/>
  <c r="BC295" i="1" s="1"/>
  <c r="AZ296" i="1"/>
  <c r="AZ297" i="1"/>
  <c r="BC297" i="1" s="1"/>
  <c r="BD297" i="1"/>
  <c r="AZ298" i="1"/>
  <c r="AZ299" i="1"/>
  <c r="AZ300" i="1"/>
  <c r="AZ301" i="1"/>
  <c r="BC301" i="1" s="1"/>
  <c r="BA301" i="1"/>
  <c r="BB301" i="1"/>
  <c r="AZ302" i="1"/>
  <c r="BA302" i="1" s="1"/>
  <c r="AZ303" i="1"/>
  <c r="BC303" i="1" s="1"/>
  <c r="AZ304" i="1"/>
  <c r="AZ305" i="1"/>
  <c r="BC305" i="1" s="1"/>
  <c r="BD305" i="1"/>
  <c r="AZ306" i="1"/>
  <c r="AZ307" i="1"/>
  <c r="AZ308" i="1"/>
  <c r="AZ309" i="1"/>
  <c r="BC309" i="1" s="1"/>
  <c r="BA309" i="1"/>
  <c r="BB309" i="1"/>
  <c r="AZ310" i="1"/>
  <c r="BA310" i="1" s="1"/>
  <c r="AZ311" i="1"/>
  <c r="BC311" i="1" s="1"/>
  <c r="AZ312" i="1"/>
  <c r="AZ313" i="1"/>
  <c r="BC313" i="1" s="1"/>
  <c r="BD313" i="1"/>
  <c r="AZ314" i="1"/>
  <c r="AZ315" i="1"/>
  <c r="AZ316" i="1"/>
  <c r="AZ317" i="1"/>
  <c r="BC317" i="1" s="1"/>
  <c r="BA317" i="1"/>
  <c r="BB317" i="1"/>
  <c r="AZ318" i="1"/>
  <c r="BA318" i="1" s="1"/>
  <c r="AZ319" i="1"/>
  <c r="BC319" i="1" s="1"/>
  <c r="AZ320" i="1"/>
  <c r="AZ321" i="1"/>
  <c r="BC321" i="1" s="1"/>
  <c r="BD321" i="1"/>
  <c r="AZ322" i="1"/>
  <c r="AZ323" i="1"/>
  <c r="AZ324" i="1"/>
  <c r="AZ325" i="1"/>
  <c r="BC325" i="1" s="1"/>
  <c r="BA325" i="1"/>
  <c r="BB325" i="1"/>
  <c r="AZ326" i="1"/>
  <c r="BA326" i="1" s="1"/>
  <c r="AZ327" i="1"/>
  <c r="BC327" i="1" s="1"/>
  <c r="AZ328" i="1"/>
  <c r="AZ329" i="1"/>
  <c r="BC329" i="1" s="1"/>
  <c r="BD329" i="1"/>
  <c r="AZ330" i="1"/>
  <c r="AZ331" i="1"/>
  <c r="AZ332" i="1"/>
  <c r="AZ333" i="1"/>
  <c r="BC333" i="1" s="1"/>
  <c r="BA333" i="1"/>
  <c r="BB333" i="1"/>
  <c r="AZ334" i="1"/>
  <c r="BA334" i="1" s="1"/>
  <c r="AZ335" i="1"/>
  <c r="BC335" i="1" s="1"/>
  <c r="AZ336" i="1"/>
  <c r="AZ337" i="1"/>
  <c r="BC337" i="1" s="1"/>
  <c r="BD337" i="1"/>
  <c r="AZ338" i="1"/>
  <c r="AZ339" i="1"/>
  <c r="AZ340" i="1"/>
  <c r="AZ341" i="1"/>
  <c r="BC341" i="1" s="1"/>
  <c r="BA341" i="1"/>
  <c r="BB341" i="1"/>
  <c r="AZ342" i="1"/>
  <c r="BA342" i="1" s="1"/>
  <c r="AZ343" i="1"/>
  <c r="BC343" i="1" s="1"/>
  <c r="AZ344" i="1"/>
  <c r="AZ345" i="1"/>
  <c r="BC345" i="1" s="1"/>
  <c r="BD345" i="1"/>
  <c r="AZ346" i="1"/>
  <c r="AZ347" i="1"/>
  <c r="AZ348" i="1"/>
  <c r="AZ349" i="1"/>
  <c r="BC349" i="1" s="1"/>
  <c r="BA349" i="1"/>
  <c r="BB349" i="1"/>
  <c r="AZ350" i="1"/>
  <c r="BA350" i="1" s="1"/>
  <c r="AZ351" i="1"/>
  <c r="BC351" i="1" s="1"/>
  <c r="AZ352" i="1"/>
  <c r="AZ353" i="1"/>
  <c r="BC353" i="1" s="1"/>
  <c r="BD353" i="1"/>
  <c r="AZ354" i="1"/>
  <c r="AZ355" i="1"/>
  <c r="AZ356" i="1"/>
  <c r="AZ357" i="1"/>
  <c r="BC357" i="1" s="1"/>
  <c r="BA357" i="1"/>
  <c r="BB357" i="1"/>
  <c r="AZ358" i="1"/>
  <c r="BA358" i="1" s="1"/>
  <c r="AZ359" i="1"/>
  <c r="BC359" i="1" s="1"/>
  <c r="AZ360" i="1"/>
  <c r="AZ361" i="1"/>
  <c r="BC361" i="1" s="1"/>
  <c r="BD361" i="1"/>
  <c r="AZ362" i="1"/>
  <c r="AZ363" i="1"/>
  <c r="AZ364" i="1"/>
  <c r="AZ365" i="1"/>
  <c r="BC365" i="1" s="1"/>
  <c r="BA365" i="1"/>
  <c r="BB365" i="1"/>
  <c r="AZ366" i="1"/>
  <c r="BA366" i="1" s="1"/>
  <c r="AZ367" i="1"/>
  <c r="BC367" i="1" s="1"/>
  <c r="AZ368" i="1"/>
  <c r="AZ369" i="1"/>
  <c r="BC369" i="1" s="1"/>
  <c r="BD369" i="1"/>
  <c r="AZ370" i="1"/>
  <c r="AZ371" i="1"/>
  <c r="AZ372" i="1"/>
  <c r="AZ373" i="1"/>
  <c r="BC373" i="1" s="1"/>
  <c r="BA373" i="1"/>
  <c r="BB373" i="1"/>
  <c r="AZ374" i="1"/>
  <c r="BA374" i="1" s="1"/>
  <c r="AZ375" i="1"/>
  <c r="BC375" i="1" s="1"/>
  <c r="AZ376" i="1"/>
  <c r="AZ377" i="1"/>
  <c r="BC377" i="1" s="1"/>
  <c r="BD377" i="1"/>
  <c r="AZ378" i="1"/>
  <c r="AZ379" i="1"/>
  <c r="AZ380" i="1"/>
  <c r="AZ381" i="1"/>
  <c r="BC381" i="1" s="1"/>
  <c r="BA381" i="1"/>
  <c r="BB381" i="1"/>
  <c r="AZ382" i="1"/>
  <c r="BA382" i="1" s="1"/>
  <c r="AZ383" i="1"/>
  <c r="BC383" i="1" s="1"/>
  <c r="AZ384" i="1"/>
  <c r="AZ385" i="1"/>
  <c r="BC385" i="1" s="1"/>
  <c r="BD385" i="1"/>
  <c r="AZ386" i="1"/>
  <c r="AZ387" i="1"/>
  <c r="AZ388" i="1"/>
  <c r="AZ389" i="1"/>
  <c r="BC389" i="1" s="1"/>
  <c r="BA389" i="1"/>
  <c r="BB389" i="1"/>
  <c r="AZ390" i="1"/>
  <c r="BA390" i="1" s="1"/>
  <c r="AZ391" i="1"/>
  <c r="BC391" i="1" s="1"/>
  <c r="AZ392" i="1"/>
  <c r="AZ393" i="1"/>
  <c r="BC393" i="1" s="1"/>
  <c r="BD393" i="1"/>
  <c r="AZ394" i="1"/>
  <c r="AZ395" i="1"/>
  <c r="AZ396" i="1"/>
  <c r="AZ397" i="1"/>
  <c r="BC397" i="1" s="1"/>
  <c r="BA397" i="1"/>
  <c r="BB397" i="1"/>
  <c r="AZ398" i="1"/>
  <c r="BA398" i="1" s="1"/>
  <c r="AZ399" i="1"/>
  <c r="BC399" i="1" s="1"/>
  <c r="AZ400" i="1"/>
  <c r="AZ401" i="1"/>
  <c r="BC401" i="1" s="1"/>
  <c r="BD401" i="1"/>
  <c r="AZ402" i="1"/>
  <c r="AZ403" i="1"/>
  <c r="AZ404" i="1"/>
  <c r="AZ405" i="1"/>
  <c r="BC405" i="1" s="1"/>
  <c r="BA405" i="1"/>
  <c r="AZ406" i="1"/>
  <c r="BA406" i="1" s="1"/>
  <c r="AZ407" i="1"/>
  <c r="BC407" i="1" s="1"/>
  <c r="AZ408" i="1"/>
  <c r="AZ409" i="1"/>
  <c r="BC409" i="1" s="1"/>
  <c r="BD409" i="1"/>
  <c r="AZ410" i="1"/>
  <c r="AZ411" i="1"/>
  <c r="AZ412" i="1"/>
  <c r="AZ413" i="1"/>
  <c r="BC413" i="1" s="1"/>
  <c r="BA413" i="1"/>
  <c r="AZ414" i="1"/>
  <c r="BA414" i="1" s="1"/>
  <c r="AZ415" i="1"/>
  <c r="BC415" i="1" s="1"/>
  <c r="AZ416" i="1"/>
  <c r="AZ417" i="1"/>
  <c r="BC417" i="1" s="1"/>
  <c r="BD417" i="1"/>
  <c r="AZ418" i="1"/>
  <c r="BD418" i="1" s="1"/>
  <c r="AZ419" i="1"/>
  <c r="BD419" i="1"/>
  <c r="AZ420" i="1"/>
  <c r="AZ421" i="1"/>
  <c r="BA421" i="1"/>
  <c r="AZ422" i="1"/>
  <c r="BA422" i="1" s="1"/>
  <c r="AZ423" i="1"/>
  <c r="BC423" i="1" s="1"/>
  <c r="AZ424" i="1"/>
  <c r="AZ425" i="1"/>
  <c r="BC425" i="1" s="1"/>
  <c r="BD425" i="1"/>
  <c r="AZ426" i="1"/>
  <c r="BD426" i="1" s="1"/>
  <c r="AZ427" i="1"/>
  <c r="BD427" i="1"/>
  <c r="AZ428" i="1"/>
  <c r="AZ429" i="1"/>
  <c r="BA429" i="1"/>
  <c r="AZ430" i="1"/>
  <c r="BA430" i="1" s="1"/>
  <c r="AZ431" i="1"/>
  <c r="BC431" i="1" s="1"/>
  <c r="AZ432" i="1"/>
  <c r="AZ433" i="1"/>
  <c r="BC433" i="1" s="1"/>
  <c r="BD433" i="1"/>
  <c r="AZ434" i="1"/>
  <c r="BD434" i="1" s="1"/>
  <c r="AZ435" i="1"/>
  <c r="BD435" i="1"/>
  <c r="AZ436" i="1"/>
  <c r="AZ437" i="1"/>
  <c r="BA437" i="1"/>
  <c r="AZ438" i="1"/>
  <c r="BA438" i="1" s="1"/>
  <c r="AZ439" i="1"/>
  <c r="BC439" i="1" s="1"/>
  <c r="AZ440" i="1"/>
  <c r="AZ441" i="1"/>
  <c r="BC441" i="1" s="1"/>
  <c r="BD441" i="1"/>
  <c r="AZ442" i="1"/>
  <c r="BD442" i="1" s="1"/>
  <c r="AZ443" i="1"/>
  <c r="BD443" i="1"/>
  <c r="AZ444" i="1"/>
  <c r="AZ445" i="1"/>
  <c r="BA445" i="1" s="1"/>
  <c r="AZ446" i="1"/>
  <c r="BA446" i="1" s="1"/>
  <c r="AZ447" i="1"/>
  <c r="BC447" i="1" s="1"/>
  <c r="AZ448" i="1"/>
  <c r="AZ449" i="1"/>
  <c r="BC449" i="1" s="1"/>
  <c r="BD449" i="1"/>
  <c r="AZ450" i="1"/>
  <c r="BD450" i="1" s="1"/>
  <c r="AZ451" i="1"/>
  <c r="BD451" i="1"/>
  <c r="AZ452" i="1"/>
  <c r="AZ453" i="1"/>
  <c r="BA453" i="1" s="1"/>
  <c r="AZ454" i="1"/>
  <c r="BA454" i="1" s="1"/>
  <c r="AZ455" i="1"/>
  <c r="BC455" i="1" s="1"/>
  <c r="AZ456" i="1"/>
  <c r="AZ457" i="1"/>
  <c r="BC457" i="1" s="1"/>
  <c r="BD457" i="1"/>
  <c r="AZ458" i="1"/>
  <c r="BD458" i="1" s="1"/>
  <c r="AZ459" i="1"/>
  <c r="BD459" i="1"/>
  <c r="AZ460" i="1"/>
  <c r="AZ461" i="1"/>
  <c r="BA461" i="1" s="1"/>
  <c r="AZ462" i="1"/>
  <c r="BA462" i="1" s="1"/>
  <c r="AZ463" i="1"/>
  <c r="BC463" i="1" s="1"/>
  <c r="AZ464" i="1"/>
  <c r="AZ465" i="1"/>
  <c r="BC465" i="1" s="1"/>
  <c r="BD465" i="1"/>
  <c r="AZ466" i="1"/>
  <c r="BD466" i="1" s="1"/>
  <c r="AZ467" i="1"/>
  <c r="BD467" i="1"/>
  <c r="AZ468" i="1"/>
  <c r="AZ469" i="1"/>
  <c r="BA469" i="1" s="1"/>
  <c r="AZ470" i="1"/>
  <c r="BA470" i="1" s="1"/>
  <c r="AZ471" i="1"/>
  <c r="BC471" i="1" s="1"/>
  <c r="AZ472" i="1"/>
  <c r="AZ473" i="1"/>
  <c r="BC473" i="1" s="1"/>
  <c r="BD473" i="1"/>
  <c r="AZ474" i="1"/>
  <c r="BD474" i="1" s="1"/>
  <c r="AZ475" i="1"/>
  <c r="BD475" i="1"/>
  <c r="AZ476" i="1"/>
  <c r="AZ477" i="1"/>
  <c r="BA477" i="1"/>
  <c r="AZ478" i="1"/>
  <c r="BA478" i="1" s="1"/>
  <c r="AZ479" i="1"/>
  <c r="BC479" i="1" s="1"/>
  <c r="AZ480" i="1"/>
  <c r="AZ481" i="1"/>
  <c r="BC481" i="1" s="1"/>
  <c r="BD481" i="1"/>
  <c r="AZ482" i="1"/>
  <c r="BD482" i="1" s="1"/>
  <c r="AZ483" i="1"/>
  <c r="BD483" i="1"/>
  <c r="AZ484" i="1"/>
  <c r="AZ485" i="1"/>
  <c r="BA485" i="1"/>
  <c r="AZ486" i="1"/>
  <c r="BA486" i="1" s="1"/>
  <c r="AZ487" i="1"/>
  <c r="BC487" i="1" s="1"/>
  <c r="AZ488" i="1"/>
  <c r="AZ489" i="1"/>
  <c r="BC489" i="1" s="1"/>
  <c r="BD489" i="1"/>
  <c r="AZ490" i="1"/>
  <c r="BD490" i="1" s="1"/>
  <c r="AZ491" i="1"/>
  <c r="BD491" i="1"/>
  <c r="AZ492" i="1"/>
  <c r="AZ493" i="1"/>
  <c r="BA493" i="1" s="1"/>
  <c r="AZ494" i="1"/>
  <c r="BA494" i="1" s="1"/>
  <c r="AZ495" i="1"/>
  <c r="BC495" i="1" s="1"/>
  <c r="AZ496" i="1"/>
  <c r="AZ497" i="1"/>
  <c r="BC497" i="1" s="1"/>
  <c r="BD497" i="1"/>
  <c r="AZ498" i="1"/>
  <c r="BD498" i="1" s="1"/>
  <c r="AZ499" i="1"/>
  <c r="BD499" i="1"/>
  <c r="AZ500" i="1"/>
  <c r="AZ501" i="1"/>
  <c r="BA501" i="1" s="1"/>
  <c r="AZ502" i="1"/>
  <c r="BA502" i="1" s="1"/>
  <c r="AZ503" i="1"/>
  <c r="BC503" i="1" s="1"/>
  <c r="AZ504" i="1"/>
  <c r="AZ505" i="1"/>
  <c r="BC505" i="1" s="1"/>
  <c r="BD505" i="1"/>
  <c r="AZ506" i="1"/>
  <c r="BD506" i="1" s="1"/>
  <c r="AZ507" i="1"/>
  <c r="BD507" i="1"/>
  <c r="AZ508" i="1"/>
  <c r="AZ509" i="1"/>
  <c r="BA509" i="1" s="1"/>
  <c r="AZ510" i="1"/>
  <c r="BA510" i="1" s="1"/>
  <c r="AZ511" i="1"/>
  <c r="BC511" i="1" s="1"/>
  <c r="AZ512" i="1"/>
  <c r="AZ513" i="1"/>
  <c r="BC513" i="1" s="1"/>
  <c r="BD513" i="1"/>
  <c r="AZ514" i="1"/>
  <c r="BD514" i="1" s="1"/>
  <c r="AZ515" i="1"/>
  <c r="BD515" i="1"/>
  <c r="AZ516" i="1"/>
  <c r="AZ517" i="1"/>
  <c r="BA517" i="1" s="1"/>
  <c r="AZ518" i="1"/>
  <c r="BA518" i="1" s="1"/>
  <c r="AZ519" i="1"/>
  <c r="BC519" i="1" s="1"/>
  <c r="AZ520" i="1"/>
  <c r="AZ521" i="1"/>
  <c r="BC521" i="1" s="1"/>
  <c r="BD521" i="1"/>
  <c r="AZ522" i="1"/>
  <c r="BD522" i="1" s="1"/>
  <c r="AZ523" i="1"/>
  <c r="BA523" i="1"/>
  <c r="BD523" i="1"/>
  <c r="AZ524" i="1"/>
  <c r="BB524" i="1"/>
  <c r="AZ525" i="1"/>
  <c r="BC525" i="1" s="1"/>
  <c r="AZ526" i="1"/>
  <c r="BA526" i="1" s="1"/>
  <c r="AZ527" i="1"/>
  <c r="BC527" i="1" s="1"/>
  <c r="AZ528" i="1"/>
  <c r="BA528" i="1" s="1"/>
  <c r="AZ529" i="1"/>
  <c r="BC529" i="1" s="1"/>
  <c r="BD529" i="1"/>
  <c r="AZ530" i="1"/>
  <c r="BB530" i="1" s="1"/>
  <c r="AZ531" i="1"/>
  <c r="BA531" i="1" s="1"/>
  <c r="AZ532" i="1"/>
  <c r="BB532" i="1"/>
  <c r="AZ533" i="1"/>
  <c r="BC533" i="1" s="1"/>
  <c r="AZ534" i="1"/>
  <c r="BA534" i="1" s="1"/>
  <c r="AZ535" i="1"/>
  <c r="BC535" i="1" s="1"/>
  <c r="AZ536" i="1"/>
  <c r="BA536" i="1" s="1"/>
  <c r="BD536" i="1"/>
  <c r="AZ537" i="1"/>
  <c r="BC537" i="1" s="1"/>
  <c r="BD537" i="1"/>
  <c r="AZ538" i="1"/>
  <c r="BB538" i="1"/>
  <c r="BD538" i="1"/>
  <c r="AZ539" i="1"/>
  <c r="BA539" i="1" s="1"/>
  <c r="AZ540" i="1"/>
  <c r="BB540" i="1" s="1"/>
  <c r="AZ541" i="1"/>
  <c r="BC541" i="1" s="1"/>
  <c r="BA541" i="1"/>
  <c r="BB541" i="1"/>
  <c r="AZ542" i="1"/>
  <c r="BA542" i="1" s="1"/>
  <c r="AZ543" i="1"/>
  <c r="BC543" i="1" s="1"/>
  <c r="AZ544" i="1"/>
  <c r="BA544" i="1" s="1"/>
  <c r="BD544" i="1"/>
  <c r="AZ545" i="1"/>
  <c r="BC545" i="1" s="1"/>
  <c r="BD545" i="1"/>
  <c r="AZ546" i="1"/>
  <c r="BB546" i="1"/>
  <c r="BD546" i="1"/>
  <c r="AZ547" i="1"/>
  <c r="BA547" i="1" s="1"/>
  <c r="BD547" i="1"/>
  <c r="AZ548" i="1"/>
  <c r="BB548" i="1" s="1"/>
  <c r="AZ549" i="1"/>
  <c r="BC549" i="1" s="1"/>
  <c r="BA549" i="1"/>
  <c r="BB549" i="1"/>
  <c r="AZ550" i="1"/>
  <c r="BA550" i="1" s="1"/>
  <c r="AZ551" i="1"/>
  <c r="BC551" i="1" s="1"/>
  <c r="AZ552" i="1"/>
  <c r="BA552" i="1" s="1"/>
  <c r="AZ553" i="1"/>
  <c r="BC553" i="1" s="1"/>
  <c r="BD553" i="1"/>
  <c r="AZ554" i="1"/>
  <c r="BB554" i="1" s="1"/>
  <c r="AZ555" i="1"/>
  <c r="BA555" i="1"/>
  <c r="BD555" i="1"/>
  <c r="AZ556" i="1"/>
  <c r="BB556" i="1"/>
  <c r="AZ557" i="1"/>
  <c r="BC557" i="1" s="1"/>
  <c r="AZ558" i="1"/>
  <c r="BA558" i="1" s="1"/>
  <c r="AZ559" i="1"/>
  <c r="BC559" i="1" s="1"/>
  <c r="AZ560" i="1"/>
  <c r="BA560" i="1" s="1"/>
  <c r="AZ561" i="1"/>
  <c r="BC561" i="1" s="1"/>
  <c r="BD561" i="1"/>
  <c r="AZ562" i="1"/>
  <c r="BB562" i="1" s="1"/>
  <c r="AZ563" i="1"/>
  <c r="BA563" i="1" s="1"/>
  <c r="AZ564" i="1"/>
  <c r="BB564" i="1"/>
  <c r="AZ565" i="1"/>
  <c r="BC565" i="1" s="1"/>
  <c r="AZ566" i="1"/>
  <c r="BA566" i="1" s="1"/>
  <c r="AZ567" i="1"/>
  <c r="BC567" i="1" s="1"/>
  <c r="AZ568" i="1"/>
  <c r="BA568" i="1" s="1"/>
  <c r="BD568" i="1"/>
  <c r="AZ569" i="1"/>
  <c r="BC569" i="1" s="1"/>
  <c r="BD569" i="1"/>
  <c r="AZ570" i="1"/>
  <c r="BB570" i="1"/>
  <c r="BD570" i="1"/>
  <c r="AZ571" i="1"/>
  <c r="BA571" i="1" s="1"/>
  <c r="AZ572" i="1"/>
  <c r="BB572" i="1" s="1"/>
  <c r="AZ573" i="1"/>
  <c r="BC573" i="1" s="1"/>
  <c r="BA573" i="1"/>
  <c r="BB573" i="1"/>
  <c r="AZ574" i="1"/>
  <c r="BA574" i="1" s="1"/>
  <c r="AZ575" i="1"/>
  <c r="BC575" i="1" s="1"/>
  <c r="AZ576" i="1"/>
  <c r="BA576" i="1" s="1"/>
  <c r="BD576" i="1"/>
  <c r="AZ577" i="1"/>
  <c r="BC577" i="1" s="1"/>
  <c r="BD577" i="1"/>
  <c r="AZ578" i="1"/>
  <c r="BB578" i="1"/>
  <c r="BD578" i="1"/>
  <c r="AZ579" i="1"/>
  <c r="BA579" i="1"/>
  <c r="BD579" i="1"/>
  <c r="AZ580" i="1"/>
  <c r="BB580" i="1" s="1"/>
  <c r="AZ581" i="1"/>
  <c r="BC581" i="1" s="1"/>
  <c r="BA581" i="1"/>
  <c r="BB581" i="1"/>
  <c r="AZ582" i="1"/>
  <c r="BA582" i="1" s="1"/>
  <c r="AZ583" i="1"/>
  <c r="BC583" i="1" s="1"/>
  <c r="AZ584" i="1"/>
  <c r="BA584" i="1" s="1"/>
  <c r="AZ585" i="1"/>
  <c r="BC585" i="1" s="1"/>
  <c r="BD585" i="1"/>
  <c r="AZ586" i="1"/>
  <c r="BB586" i="1" s="1"/>
  <c r="AZ587" i="1"/>
  <c r="BA587" i="1"/>
  <c r="BD587" i="1"/>
  <c r="AZ588" i="1"/>
  <c r="BB588" i="1"/>
  <c r="AZ589" i="1"/>
  <c r="BC589" i="1" s="1"/>
  <c r="AZ590" i="1"/>
  <c r="BA590" i="1" s="1"/>
  <c r="AZ591" i="1"/>
  <c r="BC591" i="1" s="1"/>
  <c r="AZ592" i="1"/>
  <c r="BA592" i="1" s="1"/>
  <c r="AZ593" i="1"/>
  <c r="BC593" i="1" s="1"/>
  <c r="BD593" i="1"/>
  <c r="AZ594" i="1"/>
  <c r="BB594" i="1" s="1"/>
  <c r="AZ595" i="1"/>
  <c r="BA595" i="1" s="1"/>
  <c r="AZ596" i="1"/>
  <c r="BB596" i="1"/>
  <c r="AZ597" i="1"/>
  <c r="BC597" i="1" s="1"/>
  <c r="AZ598" i="1"/>
  <c r="BA598" i="1" s="1"/>
  <c r="AZ599" i="1"/>
  <c r="BC599" i="1" s="1"/>
  <c r="AZ600" i="1"/>
  <c r="BA600" i="1" s="1"/>
  <c r="BD600" i="1"/>
  <c r="AZ601" i="1"/>
  <c r="BC601" i="1" s="1"/>
  <c r="BD601" i="1"/>
  <c r="AZ602" i="1"/>
  <c r="BB602" i="1"/>
  <c r="BD602" i="1"/>
  <c r="AZ603" i="1"/>
  <c r="BC603" i="1" s="1"/>
  <c r="BD603" i="1"/>
  <c r="AZ604" i="1"/>
  <c r="BA604" i="1" s="1"/>
  <c r="AZ605" i="1"/>
  <c r="BC605" i="1" s="1"/>
  <c r="AZ606" i="1"/>
  <c r="BA606" i="1" s="1"/>
  <c r="AZ607" i="1"/>
  <c r="BC607" i="1" s="1"/>
  <c r="AZ608" i="1"/>
  <c r="BA608" i="1" s="1"/>
  <c r="AZ609" i="1"/>
  <c r="BC609" i="1" s="1"/>
  <c r="BD609" i="1"/>
  <c r="AZ610" i="1"/>
  <c r="BA610" i="1" s="1"/>
  <c r="BD610" i="1"/>
  <c r="AZ611" i="1"/>
  <c r="BC611" i="1" s="1"/>
  <c r="BD611" i="1"/>
  <c r="AZ612" i="1"/>
  <c r="BA612" i="1" s="1"/>
  <c r="AZ613" i="1"/>
  <c r="BC613" i="1" s="1"/>
  <c r="AZ614" i="1"/>
  <c r="BA614" i="1" s="1"/>
  <c r="AZ615" i="1"/>
  <c r="BC615" i="1" s="1"/>
  <c r="AZ616" i="1"/>
  <c r="BA616" i="1" s="1"/>
  <c r="AZ617" i="1"/>
  <c r="BC617" i="1" s="1"/>
  <c r="BD617" i="1"/>
  <c r="AZ618" i="1"/>
  <c r="BA618" i="1" s="1"/>
  <c r="BD618" i="1"/>
  <c r="AZ619" i="1"/>
  <c r="BC619" i="1" s="1"/>
  <c r="BD619" i="1"/>
  <c r="AZ620" i="1"/>
  <c r="BA620" i="1" s="1"/>
  <c r="AZ621" i="1"/>
  <c r="BC621" i="1" s="1"/>
  <c r="AZ622" i="1"/>
  <c r="BA622" i="1" s="1"/>
  <c r="AZ623" i="1"/>
  <c r="BC623" i="1" s="1"/>
  <c r="AZ624" i="1"/>
  <c r="BA624" i="1" s="1"/>
  <c r="AZ625" i="1"/>
  <c r="BC625" i="1" s="1"/>
  <c r="BD625" i="1"/>
  <c r="AZ626" i="1"/>
  <c r="BA626" i="1" s="1"/>
  <c r="BD626" i="1"/>
  <c r="AZ627" i="1"/>
  <c r="BC627" i="1" s="1"/>
  <c r="BD627" i="1"/>
  <c r="AZ628" i="1"/>
  <c r="BA628" i="1" s="1"/>
  <c r="AZ629" i="1"/>
  <c r="BC629" i="1" s="1"/>
  <c r="AZ630" i="1"/>
  <c r="BA630" i="1" s="1"/>
  <c r="AZ631" i="1"/>
  <c r="BC631" i="1" s="1"/>
  <c r="AZ632" i="1"/>
  <c r="BA632" i="1" s="1"/>
  <c r="AZ633" i="1"/>
  <c r="BC633" i="1" s="1"/>
  <c r="BD633" i="1"/>
  <c r="AZ634" i="1"/>
  <c r="BA634" i="1" s="1"/>
  <c r="BD634" i="1"/>
  <c r="AZ635" i="1"/>
  <c r="BC635" i="1" s="1"/>
  <c r="BD635" i="1"/>
  <c r="AZ636" i="1"/>
  <c r="BA636" i="1" s="1"/>
  <c r="AZ637" i="1"/>
  <c r="BC637" i="1" s="1"/>
  <c r="AZ638" i="1"/>
  <c r="BA638" i="1" s="1"/>
  <c r="AZ639" i="1"/>
  <c r="BC639" i="1" s="1"/>
  <c r="AZ640" i="1"/>
  <c r="BA640" i="1" s="1"/>
  <c r="AZ641" i="1"/>
  <c r="BC641" i="1" s="1"/>
  <c r="BD641" i="1"/>
  <c r="AZ642" i="1"/>
  <c r="BA642" i="1" s="1"/>
  <c r="BD642" i="1"/>
  <c r="AZ643" i="1"/>
  <c r="BC643" i="1" s="1"/>
  <c r="BD643" i="1"/>
  <c r="AZ644" i="1"/>
  <c r="BA644" i="1" s="1"/>
  <c r="AZ645" i="1"/>
  <c r="BC645" i="1" s="1"/>
  <c r="AZ646" i="1"/>
  <c r="BA646" i="1" s="1"/>
  <c r="AZ647" i="1"/>
  <c r="BC647" i="1" s="1"/>
  <c r="AZ648" i="1"/>
  <c r="BA648" i="1" s="1"/>
  <c r="AZ649" i="1"/>
  <c r="BC649" i="1" s="1"/>
  <c r="BD649" i="1"/>
  <c r="AZ650" i="1"/>
  <c r="BA650" i="1" s="1"/>
  <c r="BD650" i="1"/>
  <c r="AZ651" i="1"/>
  <c r="BC651" i="1" s="1"/>
  <c r="BD651" i="1"/>
  <c r="AZ652" i="1"/>
  <c r="BA652" i="1" s="1"/>
  <c r="AZ653" i="1"/>
  <c r="BC653" i="1" s="1"/>
  <c r="AZ654" i="1"/>
  <c r="BA654" i="1" s="1"/>
  <c r="AZ655" i="1"/>
  <c r="BC655" i="1" s="1"/>
  <c r="AZ656" i="1"/>
  <c r="BA656" i="1" s="1"/>
  <c r="AZ657" i="1"/>
  <c r="BC657" i="1" s="1"/>
  <c r="BD657" i="1"/>
  <c r="AZ658" i="1"/>
  <c r="BA658" i="1" s="1"/>
  <c r="BD658" i="1"/>
  <c r="AZ659" i="1"/>
  <c r="BC659" i="1" s="1"/>
  <c r="BD659" i="1"/>
  <c r="AZ660" i="1"/>
  <c r="BA660" i="1" s="1"/>
  <c r="AZ661" i="1"/>
  <c r="BC661" i="1" s="1"/>
  <c r="AZ662" i="1"/>
  <c r="BA662" i="1" s="1"/>
  <c r="AZ663" i="1"/>
  <c r="BC663" i="1" s="1"/>
  <c r="AZ664" i="1"/>
  <c r="BA664" i="1" s="1"/>
  <c r="AZ665" i="1"/>
  <c r="BC665" i="1" s="1"/>
  <c r="BD665" i="1"/>
  <c r="AZ666" i="1"/>
  <c r="BA666" i="1" s="1"/>
  <c r="BD666" i="1"/>
  <c r="AZ667" i="1"/>
  <c r="BC667" i="1" s="1"/>
  <c r="BD667" i="1"/>
  <c r="AZ668" i="1"/>
  <c r="BA668" i="1" s="1"/>
  <c r="AZ669" i="1"/>
  <c r="BC669" i="1" s="1"/>
  <c r="AZ670" i="1"/>
  <c r="BA670" i="1" s="1"/>
  <c r="AZ671" i="1"/>
  <c r="BC671" i="1" s="1"/>
  <c r="AZ672" i="1"/>
  <c r="BA672" i="1" s="1"/>
  <c r="AZ673" i="1"/>
  <c r="BC673" i="1" s="1"/>
  <c r="BD673" i="1"/>
  <c r="AZ674" i="1"/>
  <c r="BA674" i="1" s="1"/>
  <c r="BD674" i="1"/>
  <c r="AZ675" i="1"/>
  <c r="BC675" i="1" s="1"/>
  <c r="BD675" i="1"/>
  <c r="AZ676" i="1"/>
  <c r="BA676" i="1" s="1"/>
  <c r="AZ677" i="1"/>
  <c r="BC677" i="1" s="1"/>
  <c r="AZ678" i="1"/>
  <c r="BA678" i="1" s="1"/>
  <c r="AZ679" i="1"/>
  <c r="BC679" i="1" s="1"/>
  <c r="AZ680" i="1"/>
  <c r="BA680" i="1" s="1"/>
  <c r="AZ681" i="1"/>
  <c r="BC681" i="1" s="1"/>
  <c r="BD681" i="1"/>
  <c r="AZ682" i="1"/>
  <c r="BA682" i="1" s="1"/>
  <c r="BD682" i="1"/>
  <c r="AZ683" i="1"/>
  <c r="BC683" i="1" s="1"/>
  <c r="BD683" i="1"/>
  <c r="AZ684" i="1"/>
  <c r="BA684" i="1" s="1"/>
  <c r="AZ685" i="1"/>
  <c r="BC685" i="1" s="1"/>
  <c r="AZ686" i="1"/>
  <c r="BA686" i="1" s="1"/>
  <c r="AZ687" i="1"/>
  <c r="BC687" i="1" s="1"/>
  <c r="AZ688" i="1"/>
  <c r="BA688" i="1" s="1"/>
  <c r="AZ689" i="1"/>
  <c r="BC689" i="1" s="1"/>
  <c r="BD689" i="1"/>
  <c r="AZ690" i="1"/>
  <c r="BA690" i="1" s="1"/>
  <c r="BD690" i="1"/>
  <c r="AZ691" i="1"/>
  <c r="BC691" i="1" s="1"/>
  <c r="BD691" i="1"/>
  <c r="AZ692" i="1"/>
  <c r="BA692" i="1" s="1"/>
  <c r="AZ693" i="1"/>
  <c r="BC693" i="1" s="1"/>
  <c r="AZ694" i="1"/>
  <c r="BA694" i="1" s="1"/>
  <c r="AZ695" i="1"/>
  <c r="BC695" i="1" s="1"/>
  <c r="AZ696" i="1"/>
  <c r="BA696" i="1" s="1"/>
  <c r="AZ697" i="1"/>
  <c r="BC697" i="1" s="1"/>
  <c r="BD697" i="1"/>
  <c r="AZ698" i="1"/>
  <c r="BA698" i="1" s="1"/>
  <c r="BD698" i="1"/>
  <c r="AZ699" i="1"/>
  <c r="BC699" i="1" s="1"/>
  <c r="BD699" i="1"/>
  <c r="AZ700" i="1"/>
  <c r="BA700" i="1" s="1"/>
  <c r="AZ701" i="1"/>
  <c r="BC701" i="1" s="1"/>
  <c r="AZ702" i="1"/>
  <c r="BA702" i="1" s="1"/>
  <c r="AZ703" i="1"/>
  <c r="BC703" i="1" s="1"/>
  <c r="AZ704" i="1"/>
  <c r="BA704" i="1" s="1"/>
  <c r="AZ705" i="1"/>
  <c r="BC705" i="1" s="1"/>
  <c r="BD705" i="1"/>
  <c r="AZ706" i="1"/>
  <c r="BA706" i="1" s="1"/>
  <c r="BD706" i="1"/>
  <c r="AZ707" i="1"/>
  <c r="BC707" i="1" s="1"/>
  <c r="BD707" i="1"/>
  <c r="AZ708" i="1"/>
  <c r="BA708" i="1" s="1"/>
  <c r="AZ709" i="1"/>
  <c r="BC709" i="1" s="1"/>
  <c r="AZ710" i="1"/>
  <c r="BA710" i="1" s="1"/>
  <c r="AZ711" i="1"/>
  <c r="BC711" i="1" s="1"/>
  <c r="AZ712" i="1"/>
  <c r="BA712" i="1" s="1"/>
  <c r="AZ713" i="1"/>
  <c r="BC713" i="1" s="1"/>
  <c r="BD713" i="1"/>
  <c r="AZ714" i="1"/>
  <c r="BA714" i="1" s="1"/>
  <c r="BD714" i="1"/>
  <c r="AZ715" i="1"/>
  <c r="BC715" i="1" s="1"/>
  <c r="BD715" i="1"/>
  <c r="AZ716" i="1"/>
  <c r="BA716" i="1" s="1"/>
  <c r="AZ717" i="1"/>
  <c r="BC717" i="1" s="1"/>
  <c r="AZ718" i="1"/>
  <c r="BA718" i="1" s="1"/>
  <c r="AZ719" i="1"/>
  <c r="BC719" i="1" s="1"/>
  <c r="AZ720" i="1"/>
  <c r="BA720" i="1" s="1"/>
  <c r="AZ721" i="1"/>
  <c r="BC721" i="1" s="1"/>
  <c r="BD721" i="1"/>
  <c r="AZ722" i="1"/>
  <c r="BA722" i="1" s="1"/>
  <c r="BD722" i="1"/>
  <c r="AZ723" i="1"/>
  <c r="BC723" i="1" s="1"/>
  <c r="BD723" i="1"/>
  <c r="AZ724" i="1"/>
  <c r="BA724" i="1" s="1"/>
  <c r="AZ725" i="1"/>
  <c r="BC725" i="1" s="1"/>
  <c r="AZ726" i="1"/>
  <c r="BA726" i="1" s="1"/>
  <c r="AZ727" i="1"/>
  <c r="BC727" i="1" s="1"/>
  <c r="AZ728" i="1"/>
  <c r="BA728" i="1" s="1"/>
  <c r="AZ729" i="1"/>
  <c r="BC729" i="1" s="1"/>
  <c r="BD729" i="1"/>
  <c r="AZ730" i="1"/>
  <c r="BA730" i="1" s="1"/>
  <c r="BD730" i="1"/>
  <c r="AZ731" i="1"/>
  <c r="BC731" i="1" s="1"/>
  <c r="BD731" i="1"/>
  <c r="AZ732" i="1"/>
  <c r="BA732" i="1" s="1"/>
  <c r="AZ733" i="1"/>
  <c r="BC733" i="1" s="1"/>
  <c r="AZ734" i="1"/>
  <c r="BA734" i="1" s="1"/>
  <c r="AZ735" i="1"/>
  <c r="BC735" i="1" s="1"/>
  <c r="AZ736" i="1"/>
  <c r="BA736" i="1" s="1"/>
  <c r="AZ737" i="1"/>
  <c r="BC737" i="1" s="1"/>
  <c r="BD737" i="1"/>
  <c r="AZ738" i="1"/>
  <c r="BA738" i="1" s="1"/>
  <c r="BD738" i="1"/>
  <c r="AZ739" i="1"/>
  <c r="BC739" i="1" s="1"/>
  <c r="BD739" i="1"/>
  <c r="AZ740" i="1"/>
  <c r="BA740" i="1" s="1"/>
  <c r="AZ741" i="1"/>
  <c r="BC741" i="1" s="1"/>
  <c r="AZ742" i="1"/>
  <c r="BA742" i="1" s="1"/>
  <c r="AZ743" i="1"/>
  <c r="BC743" i="1" s="1"/>
  <c r="AZ744" i="1"/>
  <c r="BA744" i="1" s="1"/>
  <c r="AZ745" i="1"/>
  <c r="BC745" i="1" s="1"/>
  <c r="BD745" i="1"/>
  <c r="AZ746" i="1"/>
  <c r="BA746" i="1" s="1"/>
  <c r="BD746" i="1"/>
  <c r="AZ747" i="1"/>
  <c r="BC747" i="1" s="1"/>
  <c r="BD747" i="1"/>
  <c r="AZ748" i="1"/>
  <c r="BA748" i="1" s="1"/>
  <c r="AZ749" i="1"/>
  <c r="BC749" i="1" s="1"/>
  <c r="AZ750" i="1"/>
  <c r="BA750" i="1" s="1"/>
  <c r="AZ751" i="1"/>
  <c r="BC751" i="1" s="1"/>
  <c r="AZ752" i="1"/>
  <c r="BA752" i="1" s="1"/>
  <c r="AZ753" i="1"/>
  <c r="BC753" i="1" s="1"/>
  <c r="BD753" i="1"/>
  <c r="AZ754" i="1"/>
  <c r="BA754" i="1" s="1"/>
  <c r="BD754" i="1"/>
  <c r="AZ755" i="1"/>
  <c r="BC755" i="1" s="1"/>
  <c r="BD755" i="1"/>
  <c r="AZ756" i="1"/>
  <c r="BA756" i="1" s="1"/>
  <c r="AZ757" i="1"/>
  <c r="BC757" i="1" s="1"/>
  <c r="AZ758" i="1"/>
  <c r="BA758" i="1" s="1"/>
  <c r="AZ759" i="1"/>
  <c r="BC759" i="1" s="1"/>
  <c r="AZ760" i="1"/>
  <c r="BA760" i="1" s="1"/>
  <c r="AZ761" i="1"/>
  <c r="BC761" i="1" s="1"/>
  <c r="BD761" i="1"/>
  <c r="AZ762" i="1"/>
  <c r="BA762" i="1" s="1"/>
  <c r="BD762" i="1"/>
  <c r="AZ763" i="1"/>
  <c r="BC763" i="1" s="1"/>
  <c r="BD763" i="1"/>
  <c r="AZ764" i="1"/>
  <c r="BA764" i="1" s="1"/>
  <c r="AZ765" i="1"/>
  <c r="BC765" i="1" s="1"/>
  <c r="AZ766" i="1"/>
  <c r="BA766" i="1" s="1"/>
  <c r="AZ767" i="1"/>
  <c r="BC767" i="1" s="1"/>
  <c r="AZ768" i="1"/>
  <c r="BA768" i="1" s="1"/>
  <c r="AZ769" i="1"/>
  <c r="BC769" i="1" s="1"/>
  <c r="BD769" i="1"/>
  <c r="AZ770" i="1"/>
  <c r="BA770" i="1" s="1"/>
  <c r="BD770" i="1"/>
  <c r="AZ771" i="1"/>
  <c r="BC771" i="1" s="1"/>
  <c r="BD771" i="1"/>
  <c r="AZ772" i="1"/>
  <c r="BA772" i="1" s="1"/>
  <c r="AZ773" i="1"/>
  <c r="BC773" i="1" s="1"/>
  <c r="AZ774" i="1"/>
  <c r="BA774" i="1" s="1"/>
  <c r="AZ775" i="1"/>
  <c r="BC775" i="1" s="1"/>
  <c r="AZ776" i="1"/>
  <c r="BA776" i="1" s="1"/>
  <c r="AZ777" i="1"/>
  <c r="BC777" i="1" s="1"/>
  <c r="BD777" i="1"/>
  <c r="AZ778" i="1"/>
  <c r="BA778" i="1" s="1"/>
  <c r="BD778" i="1"/>
  <c r="AZ779" i="1"/>
  <c r="BC779" i="1" s="1"/>
  <c r="BD779" i="1"/>
  <c r="AZ780" i="1"/>
  <c r="BA780" i="1" s="1"/>
  <c r="AZ781" i="1"/>
  <c r="BC781" i="1" s="1"/>
  <c r="AZ782" i="1"/>
  <c r="BA782" i="1" s="1"/>
  <c r="AZ783" i="1"/>
  <c r="BC783" i="1" s="1"/>
  <c r="AZ784" i="1"/>
  <c r="BA784" i="1" s="1"/>
  <c r="AZ785" i="1"/>
  <c r="BC785" i="1" s="1"/>
  <c r="BD785" i="1"/>
  <c r="AZ786" i="1"/>
  <c r="BA786" i="1" s="1"/>
  <c r="BD786" i="1"/>
  <c r="AZ787" i="1"/>
  <c r="BC787" i="1" s="1"/>
  <c r="BD787" i="1"/>
  <c r="AZ788" i="1"/>
  <c r="BA788" i="1" s="1"/>
  <c r="AZ789" i="1"/>
  <c r="BC789" i="1" s="1"/>
  <c r="AZ790" i="1"/>
  <c r="BA790" i="1" s="1"/>
  <c r="AZ791" i="1"/>
  <c r="BC791" i="1" s="1"/>
  <c r="AZ792" i="1"/>
  <c r="BA792" i="1" s="1"/>
  <c r="AZ793" i="1"/>
  <c r="BC793" i="1" s="1"/>
  <c r="BD793" i="1"/>
  <c r="AZ794" i="1"/>
  <c r="BA794" i="1" s="1"/>
  <c r="BD794" i="1"/>
  <c r="AZ795" i="1"/>
  <c r="BC795" i="1" s="1"/>
  <c r="BD795" i="1"/>
  <c r="AZ796" i="1"/>
  <c r="BA796" i="1" s="1"/>
  <c r="AZ797" i="1"/>
  <c r="BC797" i="1" s="1"/>
  <c r="AZ798" i="1"/>
  <c r="BA798" i="1" s="1"/>
  <c r="AZ799" i="1"/>
  <c r="BC799" i="1" s="1"/>
  <c r="AZ800" i="1"/>
  <c r="BA800" i="1" s="1"/>
  <c r="AZ801" i="1"/>
  <c r="BC801" i="1" s="1"/>
  <c r="BD801" i="1"/>
  <c r="AZ802" i="1"/>
  <c r="BA802" i="1" s="1"/>
  <c r="BD802" i="1"/>
  <c r="AZ803" i="1"/>
  <c r="BC803" i="1" s="1"/>
  <c r="BD803" i="1"/>
  <c r="AZ804" i="1"/>
  <c r="BA804" i="1" s="1"/>
  <c r="AZ805" i="1"/>
  <c r="BC805" i="1" s="1"/>
  <c r="AZ806" i="1"/>
  <c r="BA806" i="1" s="1"/>
  <c r="AZ807" i="1"/>
  <c r="BC807" i="1" s="1"/>
  <c r="AZ808" i="1"/>
  <c r="BA808" i="1" s="1"/>
  <c r="AZ809" i="1"/>
  <c r="BC809" i="1" s="1"/>
  <c r="BD809" i="1"/>
  <c r="AZ810" i="1"/>
  <c r="BA810" i="1" s="1"/>
  <c r="BD810" i="1"/>
  <c r="AZ811" i="1"/>
  <c r="BC811" i="1" s="1"/>
  <c r="BD811" i="1"/>
  <c r="AZ812" i="1"/>
  <c r="BA812" i="1" s="1"/>
  <c r="AZ813" i="1"/>
  <c r="BC813" i="1" s="1"/>
  <c r="AZ814" i="1"/>
  <c r="BA814" i="1" s="1"/>
  <c r="AZ815" i="1"/>
  <c r="BC815" i="1" s="1"/>
  <c r="AZ816" i="1"/>
  <c r="BA816" i="1" s="1"/>
  <c r="AZ817" i="1"/>
  <c r="BC817" i="1" s="1"/>
  <c r="BD817" i="1"/>
  <c r="AZ818" i="1"/>
  <c r="BA818" i="1" s="1"/>
  <c r="BD818" i="1"/>
  <c r="AZ819" i="1"/>
  <c r="BC819" i="1" s="1"/>
  <c r="BD819" i="1"/>
  <c r="AZ820" i="1"/>
  <c r="BA820" i="1" s="1"/>
  <c r="AZ821" i="1"/>
  <c r="BC821" i="1" s="1"/>
  <c r="AZ822" i="1"/>
  <c r="BA822" i="1" s="1"/>
  <c r="AZ823" i="1"/>
  <c r="BC823" i="1" s="1"/>
  <c r="AZ824" i="1"/>
  <c r="BA824" i="1" s="1"/>
  <c r="AZ825" i="1"/>
  <c r="BC825" i="1" s="1"/>
  <c r="BD825" i="1"/>
  <c r="AZ826" i="1"/>
  <c r="BA826" i="1" s="1"/>
  <c r="BD826" i="1"/>
  <c r="AZ827" i="1"/>
  <c r="BC827" i="1" s="1"/>
  <c r="BD827" i="1"/>
  <c r="AZ828" i="1"/>
  <c r="BA828" i="1" s="1"/>
  <c r="AZ829" i="1"/>
  <c r="BC829" i="1" s="1"/>
  <c r="AZ830" i="1"/>
  <c r="BA830" i="1" s="1"/>
  <c r="AZ831" i="1"/>
  <c r="BC831" i="1" s="1"/>
  <c r="AZ832" i="1"/>
  <c r="BA832" i="1" s="1"/>
  <c r="AZ833" i="1"/>
  <c r="BC833" i="1" s="1"/>
  <c r="BD833" i="1"/>
  <c r="AZ834" i="1"/>
  <c r="BA834" i="1" s="1"/>
  <c r="BD834" i="1"/>
  <c r="AZ835" i="1"/>
  <c r="BC835" i="1" s="1"/>
  <c r="BD835" i="1"/>
  <c r="AZ836" i="1"/>
  <c r="BA836" i="1" s="1"/>
  <c r="AZ837" i="1"/>
  <c r="BC837" i="1" s="1"/>
  <c r="AZ838" i="1"/>
  <c r="BA838" i="1" s="1"/>
  <c r="AZ839" i="1"/>
  <c r="BC839" i="1" s="1"/>
  <c r="AZ840" i="1"/>
  <c r="BA840" i="1" s="1"/>
  <c r="AZ841" i="1"/>
  <c r="BC841" i="1" s="1"/>
  <c r="BD841" i="1"/>
  <c r="AZ842" i="1"/>
  <c r="BA842" i="1" s="1"/>
  <c r="BD842" i="1"/>
  <c r="AZ843" i="1"/>
  <c r="BC843" i="1" s="1"/>
  <c r="BD843" i="1"/>
  <c r="AZ844" i="1"/>
  <c r="BA844" i="1" s="1"/>
  <c r="AZ845" i="1"/>
  <c r="BC845" i="1" s="1"/>
  <c r="AZ846" i="1"/>
  <c r="BA846" i="1" s="1"/>
  <c r="AZ847" i="1"/>
  <c r="BC847" i="1" s="1"/>
  <c r="AZ848" i="1"/>
  <c r="BA848" i="1" s="1"/>
  <c r="AZ849" i="1"/>
  <c r="BC849" i="1" s="1"/>
  <c r="BD849" i="1"/>
  <c r="AZ850" i="1"/>
  <c r="BA850" i="1" s="1"/>
  <c r="BD850" i="1"/>
  <c r="AZ851" i="1"/>
  <c r="BC851" i="1" s="1"/>
  <c r="BD851" i="1"/>
  <c r="AZ852" i="1"/>
  <c r="BA852" i="1" s="1"/>
  <c r="AZ853" i="1"/>
  <c r="BC853" i="1" s="1"/>
  <c r="AZ854" i="1"/>
  <c r="BA854" i="1" s="1"/>
  <c r="AZ855" i="1"/>
  <c r="BC855" i="1" s="1"/>
  <c r="AZ856" i="1"/>
  <c r="BA856" i="1" s="1"/>
  <c r="AZ857" i="1"/>
  <c r="BC857" i="1" s="1"/>
  <c r="BD857" i="1"/>
  <c r="AZ858" i="1"/>
  <c r="BA858" i="1" s="1"/>
  <c r="BD858" i="1"/>
  <c r="AZ859" i="1"/>
  <c r="BC859" i="1" s="1"/>
  <c r="BD859" i="1"/>
  <c r="AZ860" i="1"/>
  <c r="BA860" i="1" s="1"/>
  <c r="AZ861" i="1"/>
  <c r="BC861" i="1" s="1"/>
  <c r="AZ862" i="1"/>
  <c r="BA862" i="1" s="1"/>
  <c r="AZ863" i="1"/>
  <c r="BC863" i="1" s="1"/>
  <c r="AZ864" i="1"/>
  <c r="BA864" i="1" s="1"/>
  <c r="AZ865" i="1"/>
  <c r="BC865" i="1" s="1"/>
  <c r="BD865" i="1"/>
  <c r="AZ866" i="1"/>
  <c r="BA866" i="1" s="1"/>
  <c r="BD866" i="1"/>
  <c r="AZ867" i="1"/>
  <c r="BC867" i="1" s="1"/>
  <c r="BD867" i="1"/>
  <c r="AZ868" i="1"/>
  <c r="BA868" i="1" s="1"/>
  <c r="AZ869" i="1"/>
  <c r="BC869" i="1" s="1"/>
  <c r="AZ870" i="1"/>
  <c r="BA870" i="1" s="1"/>
  <c r="AZ871" i="1"/>
  <c r="BC871" i="1" s="1"/>
  <c r="AZ872" i="1"/>
  <c r="BA872" i="1" s="1"/>
  <c r="AZ873" i="1"/>
  <c r="BC873" i="1" s="1"/>
  <c r="BD873" i="1"/>
  <c r="AZ874" i="1"/>
  <c r="BA874" i="1" s="1"/>
  <c r="BD874" i="1"/>
  <c r="AZ875" i="1"/>
  <c r="BC875" i="1" s="1"/>
  <c r="BD875" i="1"/>
  <c r="AZ876" i="1"/>
  <c r="BA876" i="1" s="1"/>
  <c r="AZ877" i="1"/>
  <c r="BC877" i="1" s="1"/>
  <c r="AZ878" i="1"/>
  <c r="BA878" i="1" s="1"/>
  <c r="AZ879" i="1"/>
  <c r="BC879" i="1" s="1"/>
  <c r="AZ880" i="1"/>
  <c r="BA880" i="1" s="1"/>
  <c r="AZ881" i="1"/>
  <c r="BC881" i="1" s="1"/>
  <c r="BD881" i="1"/>
  <c r="AZ882" i="1"/>
  <c r="BA882" i="1" s="1"/>
  <c r="BD882" i="1"/>
  <c r="AZ883" i="1"/>
  <c r="BC883" i="1" s="1"/>
  <c r="BD883" i="1"/>
  <c r="AZ884" i="1"/>
  <c r="BA884" i="1" s="1"/>
  <c r="AZ885" i="1"/>
  <c r="BC885" i="1" s="1"/>
  <c r="AZ886" i="1"/>
  <c r="BA886" i="1" s="1"/>
  <c r="AZ887" i="1"/>
  <c r="BC887" i="1" s="1"/>
  <c r="AZ888" i="1"/>
  <c r="BA888" i="1" s="1"/>
  <c r="AZ889" i="1"/>
  <c r="BC889" i="1" s="1"/>
  <c r="BD889" i="1"/>
  <c r="AZ890" i="1"/>
  <c r="BA890" i="1" s="1"/>
  <c r="BD890" i="1"/>
  <c r="AZ891" i="1"/>
  <c r="BC891" i="1" s="1"/>
  <c r="BD891" i="1"/>
  <c r="AZ892" i="1"/>
  <c r="BA892" i="1" s="1"/>
  <c r="AZ893" i="1"/>
  <c r="BC893" i="1" s="1"/>
  <c r="AZ894" i="1"/>
  <c r="BA894" i="1" s="1"/>
  <c r="AZ895" i="1"/>
  <c r="BC895" i="1" s="1"/>
  <c r="AZ896" i="1"/>
  <c r="BA896" i="1" s="1"/>
  <c r="AZ897" i="1"/>
  <c r="BC897" i="1" s="1"/>
  <c r="BD897" i="1"/>
  <c r="AZ898" i="1"/>
  <c r="BA898" i="1" s="1"/>
  <c r="BD898" i="1"/>
  <c r="AZ899" i="1"/>
  <c r="BC899" i="1" s="1"/>
  <c r="BD899" i="1"/>
  <c r="AZ900" i="1"/>
  <c r="BA900" i="1" s="1"/>
  <c r="AZ901" i="1"/>
  <c r="BC901" i="1" s="1"/>
  <c r="AZ902" i="1"/>
  <c r="BA902" i="1" s="1"/>
  <c r="AZ903" i="1"/>
  <c r="BC903" i="1" s="1"/>
  <c r="AZ904" i="1"/>
  <c r="BA904" i="1" s="1"/>
  <c r="AZ905" i="1"/>
  <c r="BC905" i="1" s="1"/>
  <c r="BD905" i="1"/>
  <c r="AZ906" i="1"/>
  <c r="BA906" i="1" s="1"/>
  <c r="BD906" i="1"/>
  <c r="AZ907" i="1"/>
  <c r="BC907" i="1" s="1"/>
  <c r="BD907" i="1"/>
  <c r="AZ908" i="1"/>
  <c r="BA908" i="1" s="1"/>
  <c r="AZ909" i="1"/>
  <c r="BC909" i="1" s="1"/>
  <c r="AZ910" i="1"/>
  <c r="BA910" i="1" s="1"/>
  <c r="AZ911" i="1"/>
  <c r="BC911" i="1" s="1"/>
  <c r="AZ912" i="1"/>
  <c r="BA912" i="1" s="1"/>
  <c r="AZ913" i="1"/>
  <c r="BC913" i="1" s="1"/>
  <c r="BD913" i="1"/>
  <c r="AZ914" i="1"/>
  <c r="BA914" i="1" s="1"/>
  <c r="BD914" i="1"/>
  <c r="AZ915" i="1"/>
  <c r="BC915" i="1" s="1"/>
  <c r="BD915" i="1"/>
  <c r="AZ916" i="1"/>
  <c r="BA916" i="1" s="1"/>
  <c r="AZ917" i="1"/>
  <c r="BC917" i="1" s="1"/>
  <c r="AZ918" i="1"/>
  <c r="BA918" i="1" s="1"/>
  <c r="AZ919" i="1"/>
  <c r="BC919" i="1" s="1"/>
  <c r="AZ920" i="1"/>
  <c r="BA920" i="1" s="1"/>
  <c r="AZ921" i="1"/>
  <c r="BC921" i="1" s="1"/>
  <c r="BD921" i="1"/>
  <c r="AZ922" i="1"/>
  <c r="BA922" i="1" s="1"/>
  <c r="BD922" i="1"/>
  <c r="AZ923" i="1"/>
  <c r="BC923" i="1" s="1"/>
  <c r="BD923" i="1"/>
  <c r="AZ924" i="1"/>
  <c r="BA924" i="1" s="1"/>
  <c r="AZ925" i="1"/>
  <c r="BC925" i="1" s="1"/>
  <c r="AZ926" i="1"/>
  <c r="BA926" i="1" s="1"/>
  <c r="AZ927" i="1"/>
  <c r="BC927" i="1" s="1"/>
  <c r="AZ928" i="1"/>
  <c r="BA928" i="1" s="1"/>
  <c r="AZ929" i="1"/>
  <c r="BC929" i="1" s="1"/>
  <c r="BD929" i="1"/>
  <c r="AZ930" i="1"/>
  <c r="BA930" i="1" s="1"/>
  <c r="BD930" i="1"/>
  <c r="AZ931" i="1"/>
  <c r="BC931" i="1" s="1"/>
  <c r="BD931" i="1"/>
  <c r="AZ932" i="1"/>
  <c r="BA932" i="1" s="1"/>
  <c r="AZ933" i="1"/>
  <c r="BC933" i="1" s="1"/>
  <c r="AZ934" i="1"/>
  <c r="BA934" i="1" s="1"/>
  <c r="AZ935" i="1"/>
  <c r="BC935" i="1" s="1"/>
  <c r="AZ936" i="1"/>
  <c r="BA936" i="1" s="1"/>
  <c r="AZ937" i="1"/>
  <c r="BC937" i="1" s="1"/>
  <c r="BD937" i="1"/>
  <c r="AZ938" i="1"/>
  <c r="BA938" i="1" s="1"/>
  <c r="BD938" i="1"/>
  <c r="AZ939" i="1"/>
  <c r="BC939" i="1" s="1"/>
  <c r="BD939" i="1"/>
  <c r="AZ940" i="1"/>
  <c r="BA940" i="1" s="1"/>
  <c r="AZ941" i="1"/>
  <c r="BC941" i="1" s="1"/>
  <c r="AZ942" i="1"/>
  <c r="BA942" i="1" s="1"/>
  <c r="AZ943" i="1"/>
  <c r="BC943" i="1" s="1"/>
  <c r="AZ944" i="1"/>
  <c r="BA944" i="1" s="1"/>
  <c r="AZ945" i="1"/>
  <c r="BC945" i="1" s="1"/>
  <c r="BD945" i="1"/>
  <c r="AZ946" i="1"/>
  <c r="BA946" i="1" s="1"/>
  <c r="BD946" i="1"/>
  <c r="AZ947" i="1"/>
  <c r="BC947" i="1" s="1"/>
  <c r="BD947" i="1"/>
  <c r="AZ948" i="1"/>
  <c r="BA948" i="1" s="1"/>
  <c r="AZ949" i="1"/>
  <c r="BC949" i="1" s="1"/>
  <c r="AZ950" i="1"/>
  <c r="BA950" i="1" s="1"/>
  <c r="AZ951" i="1"/>
  <c r="BC951" i="1" s="1"/>
  <c r="AZ952" i="1"/>
  <c r="BA952" i="1" s="1"/>
  <c r="AZ953" i="1"/>
  <c r="BC953" i="1" s="1"/>
  <c r="BD953" i="1"/>
  <c r="AZ954" i="1"/>
  <c r="BA954" i="1" s="1"/>
  <c r="BD954" i="1"/>
  <c r="AZ955" i="1"/>
  <c r="BC955" i="1" s="1"/>
  <c r="BD955" i="1"/>
  <c r="AZ956" i="1"/>
  <c r="BA956" i="1" s="1"/>
  <c r="AZ957" i="1"/>
  <c r="BB957" i="1" s="1"/>
  <c r="AZ958" i="1"/>
  <c r="BA958" i="1"/>
  <c r="BB958" i="1"/>
  <c r="BH958" i="1" s="1"/>
  <c r="BC958" i="1"/>
  <c r="BD958" i="1"/>
  <c r="AZ959" i="1"/>
  <c r="BB959" i="1" s="1"/>
  <c r="BD959" i="1"/>
  <c r="AZ960" i="1"/>
  <c r="BB960" i="1" s="1"/>
  <c r="BA960" i="1"/>
  <c r="BC960" i="1"/>
  <c r="BD960" i="1"/>
  <c r="AZ961" i="1"/>
  <c r="BB961" i="1" s="1"/>
  <c r="AZ962" i="1"/>
  <c r="BA962" i="1" s="1"/>
  <c r="BD962" i="1"/>
  <c r="AZ963" i="1"/>
  <c r="BB963" i="1" s="1"/>
  <c r="BD963" i="1"/>
  <c r="AZ964" i="1"/>
  <c r="BA964" i="1"/>
  <c r="BH964" i="1" s="1"/>
  <c r="BB964" i="1"/>
  <c r="BC964" i="1"/>
  <c r="BD964" i="1"/>
  <c r="AZ965" i="1"/>
  <c r="BB965" i="1" s="1"/>
  <c r="AZ966" i="1"/>
  <c r="BC966" i="1" s="1"/>
  <c r="BB966" i="1"/>
  <c r="BD966" i="1"/>
  <c r="AZ967" i="1"/>
  <c r="BB967" i="1" s="1"/>
  <c r="BD967" i="1"/>
  <c r="AZ968" i="1"/>
  <c r="BB968" i="1" s="1"/>
  <c r="BA968" i="1"/>
  <c r="BC968" i="1"/>
  <c r="BD968" i="1"/>
  <c r="AZ969" i="1"/>
  <c r="BB969" i="1" s="1"/>
  <c r="AZ970" i="1"/>
  <c r="BA970" i="1" s="1"/>
  <c r="BD970" i="1"/>
  <c r="AZ971" i="1"/>
  <c r="BB971" i="1" s="1"/>
  <c r="BD971" i="1"/>
  <c r="AZ972" i="1"/>
  <c r="BA972" i="1"/>
  <c r="BI972" i="1" s="1"/>
  <c r="BB972" i="1"/>
  <c r="BC972" i="1"/>
  <c r="BD972" i="1"/>
  <c r="AZ973" i="1"/>
  <c r="BB973" i="1" s="1"/>
  <c r="AZ974" i="1"/>
  <c r="BC974" i="1" s="1"/>
  <c r="BB974" i="1"/>
  <c r="BD974" i="1"/>
  <c r="AZ975" i="1"/>
  <c r="BB975" i="1" s="1"/>
  <c r="BD975" i="1"/>
  <c r="AZ976" i="1"/>
  <c r="BB976" i="1" s="1"/>
  <c r="BA976" i="1"/>
  <c r="BC976" i="1"/>
  <c r="BD976" i="1"/>
  <c r="AZ977" i="1"/>
  <c r="BB977" i="1" s="1"/>
  <c r="AZ978" i="1"/>
  <c r="BA978" i="1" s="1"/>
  <c r="BD978" i="1"/>
  <c r="AZ979" i="1"/>
  <c r="BB979" i="1" s="1"/>
  <c r="BD979" i="1"/>
  <c r="AZ980" i="1"/>
  <c r="BA980" i="1"/>
  <c r="BH980" i="1" s="1"/>
  <c r="BB980" i="1"/>
  <c r="BC980" i="1"/>
  <c r="BD980" i="1"/>
  <c r="AZ981" i="1"/>
  <c r="BB981" i="1" s="1"/>
  <c r="AZ982" i="1"/>
  <c r="BC982" i="1" s="1"/>
  <c r="BB982" i="1"/>
  <c r="BD982" i="1"/>
  <c r="AZ983" i="1"/>
  <c r="BB983" i="1" s="1"/>
  <c r="BD983" i="1"/>
  <c r="AZ984" i="1"/>
  <c r="BB984" i="1" s="1"/>
  <c r="BA984" i="1"/>
  <c r="BC984" i="1"/>
  <c r="BD984" i="1"/>
  <c r="AZ985" i="1"/>
  <c r="BB985" i="1" s="1"/>
  <c r="AZ986" i="1"/>
  <c r="BA986" i="1" s="1"/>
  <c r="BD986" i="1"/>
  <c r="AZ987" i="1"/>
  <c r="BB987" i="1" s="1"/>
  <c r="BD987" i="1"/>
  <c r="AZ988" i="1"/>
  <c r="BA988" i="1"/>
  <c r="BI988" i="1" s="1"/>
  <c r="BB988" i="1"/>
  <c r="BC988" i="1"/>
  <c r="BD988" i="1"/>
  <c r="AZ989" i="1"/>
  <c r="BB989" i="1" s="1"/>
  <c r="AZ990" i="1"/>
  <c r="BC990" i="1" s="1"/>
  <c r="BB990" i="1"/>
  <c r="BD990" i="1"/>
  <c r="AZ991" i="1"/>
  <c r="BB991" i="1" s="1"/>
  <c r="BD991" i="1"/>
  <c r="AZ992" i="1"/>
  <c r="BB992" i="1" s="1"/>
  <c r="BA992" i="1"/>
  <c r="BC992" i="1"/>
  <c r="BD992" i="1"/>
  <c r="AZ993" i="1"/>
  <c r="BB993" i="1" s="1"/>
  <c r="AZ994" i="1"/>
  <c r="BA994" i="1" s="1"/>
  <c r="BD994" i="1"/>
  <c r="AZ995" i="1"/>
  <c r="BB995" i="1" s="1"/>
  <c r="BD995" i="1"/>
  <c r="AZ996" i="1"/>
  <c r="BA996" i="1"/>
  <c r="BH996" i="1" s="1"/>
  <c r="BB996" i="1"/>
  <c r="BC996" i="1"/>
  <c r="BD996" i="1"/>
  <c r="AZ997" i="1"/>
  <c r="BB997" i="1" s="1"/>
  <c r="AZ998" i="1"/>
  <c r="BC998" i="1" s="1"/>
  <c r="BB998" i="1"/>
  <c r="BD998" i="1"/>
  <c r="AZ999" i="1"/>
  <c r="BB999" i="1" s="1"/>
  <c r="BD999" i="1"/>
  <c r="AZ1000" i="1"/>
  <c r="BB1000" i="1" s="1"/>
  <c r="BA1000" i="1"/>
  <c r="BC1000" i="1"/>
  <c r="BD1000" i="1"/>
  <c r="AZ1001" i="1"/>
  <c r="BB1001" i="1" s="1"/>
  <c r="AZ1002" i="1"/>
  <c r="BA1002" i="1" s="1"/>
  <c r="BD1002" i="1"/>
  <c r="AZ1003" i="1"/>
  <c r="BB1003" i="1" s="1"/>
  <c r="BD1003" i="1"/>
  <c r="AZ1004" i="1"/>
  <c r="BA1004" i="1"/>
  <c r="BI1004" i="1" s="1"/>
  <c r="BB1004" i="1"/>
  <c r="BC1004" i="1"/>
  <c r="BD1004" i="1"/>
  <c r="AZ1005" i="1"/>
  <c r="BB1005" i="1" s="1"/>
  <c r="AZ1006" i="1"/>
  <c r="BC1006" i="1" s="1"/>
  <c r="BB1006" i="1"/>
  <c r="BD1006" i="1"/>
  <c r="AZ1007" i="1"/>
  <c r="BB1007" i="1" s="1"/>
  <c r="BD1007" i="1"/>
  <c r="AZ1008" i="1"/>
  <c r="BB1008" i="1" s="1"/>
  <c r="BA1008" i="1"/>
  <c r="BC1008" i="1"/>
  <c r="BD1008" i="1"/>
  <c r="AZ1009" i="1"/>
  <c r="BB1009" i="1" s="1"/>
  <c r="AZ1010" i="1"/>
  <c r="BA1010" i="1" s="1"/>
  <c r="BD1010" i="1"/>
  <c r="AZ1011" i="1"/>
  <c r="BB1011" i="1" s="1"/>
  <c r="BD1011" i="1"/>
  <c r="AZ1012" i="1"/>
  <c r="BA1012" i="1"/>
  <c r="BH1012" i="1" s="1"/>
  <c r="BB1012" i="1"/>
  <c r="BC1012" i="1"/>
  <c r="BD1012" i="1"/>
  <c r="AZ1013" i="1"/>
  <c r="BB1013" i="1" s="1"/>
  <c r="AZ1014" i="1"/>
  <c r="BC1014" i="1" s="1"/>
  <c r="BB1014" i="1"/>
  <c r="BD1014" i="1"/>
  <c r="AZ1015" i="1"/>
  <c r="BB1015" i="1" s="1"/>
  <c r="BD1015" i="1"/>
  <c r="AZ1016" i="1"/>
  <c r="BB1016" i="1" s="1"/>
  <c r="BA1016" i="1"/>
  <c r="BC1016" i="1"/>
  <c r="BD1016" i="1"/>
  <c r="AZ1017" i="1"/>
  <c r="BB1017" i="1" s="1"/>
  <c r="AZ1018" i="1"/>
  <c r="BA1018" i="1" s="1"/>
  <c r="BD1018" i="1"/>
  <c r="AZ1019" i="1"/>
  <c r="BB1019" i="1" s="1"/>
  <c r="BD1019" i="1"/>
  <c r="AZ1020" i="1"/>
  <c r="BA1020" i="1"/>
  <c r="BI1020" i="1" s="1"/>
  <c r="BB1020" i="1"/>
  <c r="BC1020" i="1"/>
  <c r="BD1020" i="1"/>
  <c r="AZ1021" i="1"/>
  <c r="BB1021" i="1" s="1"/>
  <c r="AZ1022" i="1"/>
  <c r="BC1022" i="1" s="1"/>
  <c r="BB1022" i="1"/>
  <c r="BD1022" i="1"/>
  <c r="AZ1023" i="1"/>
  <c r="BB1023" i="1" s="1"/>
  <c r="BD1023" i="1"/>
  <c r="AZ1024" i="1"/>
  <c r="BB1024" i="1" s="1"/>
  <c r="BA1024" i="1"/>
  <c r="BC1024" i="1"/>
  <c r="BD1024" i="1"/>
  <c r="AZ1025" i="1"/>
  <c r="BB1025" i="1" s="1"/>
  <c r="AZ1026" i="1"/>
  <c r="BA1026" i="1" s="1"/>
  <c r="BD1026" i="1"/>
  <c r="AZ1027" i="1"/>
  <c r="BB1027" i="1" s="1"/>
  <c r="BD1027" i="1"/>
  <c r="AZ1028" i="1"/>
  <c r="BA1028" i="1"/>
  <c r="BH1028" i="1" s="1"/>
  <c r="BB1028" i="1"/>
  <c r="BC1028" i="1"/>
  <c r="BD1028" i="1"/>
  <c r="AZ1029" i="1"/>
  <c r="BB1029" i="1" s="1"/>
  <c r="AZ1030" i="1"/>
  <c r="BC1030" i="1" s="1"/>
  <c r="BB1030" i="1"/>
  <c r="BD1030" i="1"/>
  <c r="AZ1031" i="1"/>
  <c r="BB1031" i="1" s="1"/>
  <c r="BD1031" i="1"/>
  <c r="AZ1032" i="1"/>
  <c r="BB1032" i="1" s="1"/>
  <c r="BA1032" i="1"/>
  <c r="BC1032" i="1"/>
  <c r="BD1032" i="1"/>
  <c r="AZ1033" i="1"/>
  <c r="BB1033" i="1" s="1"/>
  <c r="AZ1034" i="1"/>
  <c r="BA1034" i="1" s="1"/>
  <c r="BD1034" i="1"/>
  <c r="AZ1035" i="1"/>
  <c r="BB1035" i="1" s="1"/>
  <c r="BD1035" i="1"/>
  <c r="AZ1036" i="1"/>
  <c r="BA1036" i="1"/>
  <c r="BI1036" i="1" s="1"/>
  <c r="BB1036" i="1"/>
  <c r="BC1036" i="1"/>
  <c r="BD1036" i="1"/>
  <c r="AZ1037" i="1"/>
  <c r="BB1037" i="1" s="1"/>
  <c r="AZ1038" i="1"/>
  <c r="BC1038" i="1" s="1"/>
  <c r="BB1038" i="1"/>
  <c r="BD1038" i="1"/>
  <c r="AZ1039" i="1"/>
  <c r="BB1039" i="1" s="1"/>
  <c r="BD1039" i="1"/>
  <c r="AZ1040" i="1"/>
  <c r="BB1040" i="1" s="1"/>
  <c r="BA1040" i="1"/>
  <c r="BC1040" i="1"/>
  <c r="BD1040" i="1"/>
  <c r="AZ1041" i="1"/>
  <c r="BB1041" i="1" s="1"/>
  <c r="AZ1042" i="1"/>
  <c r="BA1042" i="1" s="1"/>
  <c r="BD1042" i="1"/>
  <c r="AZ1043" i="1"/>
  <c r="BB1043" i="1" s="1"/>
  <c r="BD1043" i="1"/>
  <c r="AZ1044" i="1"/>
  <c r="BA1044" i="1"/>
  <c r="BH1044" i="1" s="1"/>
  <c r="BB1044" i="1"/>
  <c r="BC1044" i="1"/>
  <c r="BD1044" i="1"/>
  <c r="AZ1045" i="1"/>
  <c r="BB1045" i="1" s="1"/>
  <c r="AZ1046" i="1"/>
  <c r="BC1046" i="1" s="1"/>
  <c r="BB1046" i="1"/>
  <c r="BD1046" i="1"/>
  <c r="AZ1047" i="1"/>
  <c r="BB1047" i="1" s="1"/>
  <c r="BD1047" i="1"/>
  <c r="AZ1048" i="1"/>
  <c r="BB1048" i="1" s="1"/>
  <c r="BA1048" i="1"/>
  <c r="BC1048" i="1"/>
  <c r="BD1048" i="1"/>
  <c r="AZ1049" i="1"/>
  <c r="BB1049" i="1" s="1"/>
  <c r="AZ1050" i="1"/>
  <c r="BA1050" i="1" s="1"/>
  <c r="BD1050" i="1"/>
  <c r="AZ1051" i="1"/>
  <c r="BB1051" i="1" s="1"/>
  <c r="BD1051" i="1"/>
  <c r="AZ1052" i="1"/>
  <c r="BA1052" i="1"/>
  <c r="BI1052" i="1" s="1"/>
  <c r="BB1052" i="1"/>
  <c r="BC1052" i="1"/>
  <c r="BD1052" i="1"/>
  <c r="AZ1053" i="1"/>
  <c r="BB1053" i="1" s="1"/>
  <c r="AZ1054" i="1"/>
  <c r="BC1054" i="1" s="1"/>
  <c r="BB1054" i="1"/>
  <c r="BD1054" i="1"/>
  <c r="AZ1055" i="1"/>
  <c r="BB1055" i="1" s="1"/>
  <c r="BD1055" i="1"/>
  <c r="AZ1056" i="1"/>
  <c r="BB1056" i="1" s="1"/>
  <c r="BA1056" i="1"/>
  <c r="BC1056" i="1"/>
  <c r="BD1056" i="1"/>
  <c r="AZ1057" i="1"/>
  <c r="BB1057" i="1" s="1"/>
  <c r="AZ1058" i="1"/>
  <c r="BA1058" i="1" s="1"/>
  <c r="BD1058" i="1"/>
  <c r="AZ1059" i="1"/>
  <c r="BB1059" i="1" s="1"/>
  <c r="BD1059" i="1"/>
  <c r="AZ1060" i="1"/>
  <c r="BA1060" i="1"/>
  <c r="BH1060" i="1" s="1"/>
  <c r="BB1060" i="1"/>
  <c r="BC1060" i="1"/>
  <c r="BD1060" i="1"/>
  <c r="AZ1061" i="1"/>
  <c r="BB1061" i="1" s="1"/>
  <c r="AZ1062" i="1"/>
  <c r="BC1062" i="1" s="1"/>
  <c r="BB1062" i="1"/>
  <c r="BD1062" i="1"/>
  <c r="AZ1063" i="1"/>
  <c r="BB1063" i="1" s="1"/>
  <c r="BD1063" i="1"/>
  <c r="AZ1064" i="1"/>
  <c r="BB1064" i="1" s="1"/>
  <c r="BA1064" i="1"/>
  <c r="BC1064" i="1"/>
  <c r="BD1064" i="1"/>
  <c r="AZ1065" i="1"/>
  <c r="BB1065" i="1" s="1"/>
  <c r="AZ1066" i="1"/>
  <c r="BA1066" i="1" s="1"/>
  <c r="BD1066" i="1"/>
  <c r="AZ1067" i="1"/>
  <c r="BB1067" i="1" s="1"/>
  <c r="BD1067" i="1"/>
  <c r="AZ1068" i="1"/>
  <c r="BA1068" i="1"/>
  <c r="BI1068" i="1" s="1"/>
  <c r="BB1068" i="1"/>
  <c r="BC1068" i="1"/>
  <c r="BD1068" i="1"/>
  <c r="AZ1069" i="1"/>
  <c r="BB1069" i="1" s="1"/>
  <c r="AZ1070" i="1"/>
  <c r="BC1070" i="1" s="1"/>
  <c r="BB1070" i="1"/>
  <c r="BD1070" i="1"/>
  <c r="AZ1071" i="1"/>
  <c r="BB1071" i="1" s="1"/>
  <c r="BD1071" i="1"/>
  <c r="AZ1072" i="1"/>
  <c r="BB1072" i="1" s="1"/>
  <c r="BA1072" i="1"/>
  <c r="BC1072" i="1"/>
  <c r="BD1072" i="1"/>
  <c r="AZ1073" i="1"/>
  <c r="BB1073" i="1" s="1"/>
  <c r="AZ1074" i="1"/>
  <c r="BA1074" i="1" s="1"/>
  <c r="BD1074" i="1"/>
  <c r="AZ1075" i="1"/>
  <c r="BB1075" i="1" s="1"/>
  <c r="BD1075" i="1"/>
  <c r="AZ1076" i="1"/>
  <c r="BA1076" i="1"/>
  <c r="BH1076" i="1" s="1"/>
  <c r="BB1076" i="1"/>
  <c r="BC1076" i="1"/>
  <c r="BD1076" i="1"/>
  <c r="AZ1077" i="1"/>
  <c r="BB1077" i="1" s="1"/>
  <c r="AZ1078" i="1"/>
  <c r="BC1078" i="1" s="1"/>
  <c r="BB1078" i="1"/>
  <c r="BD1078" i="1"/>
  <c r="AZ1079" i="1"/>
  <c r="BB1079" i="1" s="1"/>
  <c r="BD1079" i="1"/>
  <c r="AZ1080" i="1"/>
  <c r="BB1080" i="1" s="1"/>
  <c r="BA1080" i="1"/>
  <c r="BC1080" i="1"/>
  <c r="BD1080" i="1"/>
  <c r="AZ1081" i="1"/>
  <c r="BB1081" i="1" s="1"/>
  <c r="AZ1082" i="1"/>
  <c r="BA1082" i="1" s="1"/>
  <c r="BD1082" i="1"/>
  <c r="AZ1083" i="1"/>
  <c r="BB1083" i="1" s="1"/>
  <c r="BD1083" i="1"/>
  <c r="AZ1084" i="1"/>
  <c r="BA1084" i="1"/>
  <c r="BI1084" i="1" s="1"/>
  <c r="BB1084" i="1"/>
  <c r="BC1084" i="1"/>
  <c r="BD1084" i="1"/>
  <c r="AZ1085" i="1"/>
  <c r="BB1085" i="1" s="1"/>
  <c r="AZ1086" i="1"/>
  <c r="BC1086" i="1" s="1"/>
  <c r="BB1086" i="1"/>
  <c r="BD1086" i="1"/>
  <c r="AZ1087" i="1"/>
  <c r="BB1087" i="1" s="1"/>
  <c r="BD1087" i="1"/>
  <c r="AZ1088" i="1"/>
  <c r="BB1088" i="1" s="1"/>
  <c r="BA1088" i="1"/>
  <c r="BC1088" i="1"/>
  <c r="BD1088" i="1"/>
  <c r="AZ1089" i="1"/>
  <c r="BB1089" i="1" s="1"/>
  <c r="AZ1090" i="1"/>
  <c r="BA1090" i="1" s="1"/>
  <c r="BD1090" i="1"/>
  <c r="AZ1091" i="1"/>
  <c r="BB1091" i="1" s="1"/>
  <c r="BD1091" i="1"/>
  <c r="AZ1092" i="1"/>
  <c r="BA1092" i="1"/>
  <c r="BH1092" i="1" s="1"/>
  <c r="BB1092" i="1"/>
  <c r="BC1092" i="1"/>
  <c r="BD1092" i="1"/>
  <c r="AZ1093" i="1"/>
  <c r="BB1093" i="1" s="1"/>
  <c r="AZ1094" i="1"/>
  <c r="BC1094" i="1" s="1"/>
  <c r="BB1094" i="1"/>
  <c r="BD1094" i="1"/>
  <c r="AZ1095" i="1"/>
  <c r="BB1095" i="1" s="1"/>
  <c r="BD1095" i="1"/>
  <c r="AZ1096" i="1"/>
  <c r="BA1096" i="1"/>
  <c r="BB1096" i="1"/>
  <c r="BF1096" i="1" s="1"/>
  <c r="BC1096" i="1"/>
  <c r="BD1096" i="1"/>
  <c r="AZ1097" i="1"/>
  <c r="BB1097" i="1" s="1"/>
  <c r="BD1097" i="1"/>
  <c r="AZ1098" i="1"/>
  <c r="BA1098" i="1"/>
  <c r="BB1098" i="1"/>
  <c r="BH1098" i="1" s="1"/>
  <c r="BC1098" i="1"/>
  <c r="BD1098" i="1"/>
  <c r="AZ1099" i="1"/>
  <c r="BB1099" i="1" s="1"/>
  <c r="BD1099" i="1"/>
  <c r="AZ1100" i="1"/>
  <c r="BA1100" i="1"/>
  <c r="BB1100" i="1"/>
  <c r="BF1100" i="1" s="1"/>
  <c r="BC1100" i="1"/>
  <c r="BD1100" i="1"/>
  <c r="AZ1101" i="1"/>
  <c r="BB1101" i="1" s="1"/>
  <c r="BD1101" i="1"/>
  <c r="AZ1102" i="1"/>
  <c r="BA1102" i="1"/>
  <c r="BB1102" i="1"/>
  <c r="BH1102" i="1" s="1"/>
  <c r="BC1102" i="1"/>
  <c r="BD1102" i="1"/>
  <c r="AZ1103" i="1"/>
  <c r="BB1103" i="1" s="1"/>
  <c r="BD1103" i="1"/>
  <c r="AZ1104" i="1"/>
  <c r="BA1104" i="1"/>
  <c r="BB1104" i="1"/>
  <c r="BF1104" i="1" s="1"/>
  <c r="BC1104" i="1"/>
  <c r="BD1104" i="1"/>
  <c r="AZ1105" i="1"/>
  <c r="BB1105" i="1" s="1"/>
  <c r="BD1105" i="1"/>
  <c r="AZ1106" i="1"/>
  <c r="BA1106" i="1"/>
  <c r="BB1106" i="1"/>
  <c r="BH1106" i="1" s="1"/>
  <c r="BC1106" i="1"/>
  <c r="BD1106" i="1"/>
  <c r="AZ1107" i="1"/>
  <c r="BB1107" i="1" s="1"/>
  <c r="BD1107" i="1"/>
  <c r="AZ1108" i="1"/>
  <c r="BA1108" i="1"/>
  <c r="BB1108" i="1"/>
  <c r="BF1108" i="1" s="1"/>
  <c r="BC1108" i="1"/>
  <c r="BD1108" i="1"/>
  <c r="AZ1109" i="1"/>
  <c r="BB1109" i="1" s="1"/>
  <c r="BD1109" i="1"/>
  <c r="AZ1110" i="1"/>
  <c r="BA1110" i="1"/>
  <c r="BB1110" i="1"/>
  <c r="BH1110" i="1" s="1"/>
  <c r="BC1110" i="1"/>
  <c r="BD1110" i="1"/>
  <c r="AZ1111" i="1"/>
  <c r="BB1111" i="1" s="1"/>
  <c r="BD1111" i="1"/>
  <c r="AZ1112" i="1"/>
  <c r="BA1112" i="1"/>
  <c r="BB1112" i="1"/>
  <c r="BF1112" i="1" s="1"/>
  <c r="BC1112" i="1"/>
  <c r="BD1112" i="1"/>
  <c r="AZ1113" i="1"/>
  <c r="BB1113" i="1" s="1"/>
  <c r="BD1113" i="1"/>
  <c r="AZ1114" i="1"/>
  <c r="BA1114" i="1"/>
  <c r="BB1114" i="1"/>
  <c r="BH1114" i="1" s="1"/>
  <c r="BC1114" i="1"/>
  <c r="BD1114" i="1"/>
  <c r="AZ1115" i="1"/>
  <c r="BB1115" i="1" s="1"/>
  <c r="BD1115" i="1"/>
  <c r="AZ1116" i="1"/>
  <c r="BA1116" i="1"/>
  <c r="BB1116" i="1"/>
  <c r="BF1116" i="1" s="1"/>
  <c r="BC1116" i="1"/>
  <c r="BD1116" i="1"/>
  <c r="AZ1117" i="1"/>
  <c r="BB1117" i="1" s="1"/>
  <c r="BD1117" i="1"/>
  <c r="AZ1118" i="1"/>
  <c r="BA1118" i="1"/>
  <c r="BB1118" i="1"/>
  <c r="BH1118" i="1" s="1"/>
  <c r="BC1118" i="1"/>
  <c r="BD1118" i="1"/>
  <c r="AZ1119" i="1"/>
  <c r="BB1119" i="1" s="1"/>
  <c r="BD1119" i="1"/>
  <c r="AZ1120" i="1"/>
  <c r="BA1120" i="1"/>
  <c r="BB1120" i="1"/>
  <c r="BF1120" i="1" s="1"/>
  <c r="BC1120" i="1"/>
  <c r="BD1120" i="1"/>
  <c r="AZ1121" i="1"/>
  <c r="BB1121" i="1" s="1"/>
  <c r="BD1121" i="1"/>
  <c r="AZ1122" i="1"/>
  <c r="BA1122" i="1"/>
  <c r="BB1122" i="1"/>
  <c r="BH1122" i="1" s="1"/>
  <c r="BC1122" i="1"/>
  <c r="BD1122" i="1"/>
  <c r="AZ1123" i="1"/>
  <c r="BB1123" i="1" s="1"/>
  <c r="BD1123" i="1"/>
  <c r="AZ1124" i="1"/>
  <c r="BA1124" i="1"/>
  <c r="BB1124" i="1"/>
  <c r="BF1124" i="1" s="1"/>
  <c r="BC1124" i="1"/>
  <c r="BD1124" i="1"/>
  <c r="AZ1125" i="1"/>
  <c r="BB1125" i="1" s="1"/>
  <c r="BD1125" i="1"/>
  <c r="AZ1126" i="1"/>
  <c r="BA1126" i="1"/>
  <c r="BB1126" i="1"/>
  <c r="BH1126" i="1" s="1"/>
  <c r="BC1126" i="1"/>
  <c r="BD1126" i="1"/>
  <c r="AZ1127" i="1"/>
  <c r="BB1127" i="1" s="1"/>
  <c r="BD1127" i="1"/>
  <c r="AZ1128" i="1"/>
  <c r="BA1128" i="1"/>
  <c r="BB1128" i="1"/>
  <c r="BF1128" i="1" s="1"/>
  <c r="BC1128" i="1"/>
  <c r="BD1128" i="1"/>
  <c r="AZ1129" i="1"/>
  <c r="BB1129" i="1" s="1"/>
  <c r="BD1129" i="1"/>
  <c r="AZ1130" i="1"/>
  <c r="BA1130" i="1"/>
  <c r="BB1130" i="1"/>
  <c r="BH1130" i="1" s="1"/>
  <c r="BC1130" i="1"/>
  <c r="BD1130" i="1"/>
  <c r="AZ1131" i="1"/>
  <c r="BB1131" i="1" s="1"/>
  <c r="BD1131" i="1"/>
  <c r="AZ1132" i="1"/>
  <c r="BA1132" i="1"/>
  <c r="BB1132" i="1"/>
  <c r="BF1132" i="1" s="1"/>
  <c r="BC1132" i="1"/>
  <c r="BD1132" i="1"/>
  <c r="AZ1133" i="1"/>
  <c r="BB1133" i="1" s="1"/>
  <c r="BD1133" i="1"/>
  <c r="AZ1134" i="1"/>
  <c r="BA1134" i="1"/>
  <c r="BB1134" i="1"/>
  <c r="BH1134" i="1" s="1"/>
  <c r="BC1134" i="1"/>
  <c r="BD1134" i="1"/>
  <c r="AZ1135" i="1"/>
  <c r="BB1135" i="1" s="1"/>
  <c r="BD1135" i="1"/>
  <c r="AZ1136" i="1"/>
  <c r="BA1136" i="1"/>
  <c r="BB1136" i="1"/>
  <c r="BF1136" i="1" s="1"/>
  <c r="BC1136" i="1"/>
  <c r="BD1136" i="1"/>
  <c r="AZ1137" i="1"/>
  <c r="BB1137" i="1" s="1"/>
  <c r="BD1137" i="1"/>
  <c r="AZ1138" i="1"/>
  <c r="BA1138" i="1"/>
  <c r="BB1138" i="1"/>
  <c r="BH1138" i="1" s="1"/>
  <c r="BC1138" i="1"/>
  <c r="BD1138" i="1"/>
  <c r="AZ1139" i="1"/>
  <c r="BB1139" i="1" s="1"/>
  <c r="BD1139" i="1"/>
  <c r="AZ1140" i="1"/>
  <c r="BA1140" i="1"/>
  <c r="BB1140" i="1"/>
  <c r="BF1140" i="1" s="1"/>
  <c r="BC1140" i="1"/>
  <c r="BD1140" i="1"/>
  <c r="AZ1141" i="1"/>
  <c r="BB1141" i="1" s="1"/>
  <c r="BD1141" i="1"/>
  <c r="AZ1142" i="1"/>
  <c r="BA1142" i="1"/>
  <c r="BB1142" i="1"/>
  <c r="BH1142" i="1" s="1"/>
  <c r="BC1142" i="1"/>
  <c r="BD1142" i="1"/>
  <c r="AZ1143" i="1"/>
  <c r="BB1143" i="1" s="1"/>
  <c r="BD1143" i="1"/>
  <c r="AZ1144" i="1"/>
  <c r="BA1144" i="1"/>
  <c r="BB1144" i="1"/>
  <c r="BF1144" i="1" s="1"/>
  <c r="BC1144" i="1"/>
  <c r="BD1144" i="1"/>
  <c r="AZ1145" i="1"/>
  <c r="BB1145" i="1" s="1"/>
  <c r="BD1145" i="1"/>
  <c r="AZ1146" i="1"/>
  <c r="BA1146" i="1"/>
  <c r="BB1146" i="1"/>
  <c r="BH1146" i="1" s="1"/>
  <c r="BC1146" i="1"/>
  <c r="BD1146" i="1"/>
  <c r="AZ1147" i="1"/>
  <c r="BB1147" i="1" s="1"/>
  <c r="BD1147" i="1"/>
  <c r="AZ1148" i="1"/>
  <c r="BA1148" i="1"/>
  <c r="BB1148" i="1"/>
  <c r="BF1148" i="1" s="1"/>
  <c r="BC1148" i="1"/>
  <c r="BD1148" i="1"/>
  <c r="AZ1149" i="1"/>
  <c r="BB1149" i="1" s="1"/>
  <c r="BD1149" i="1"/>
  <c r="AZ1150" i="1"/>
  <c r="BA1150" i="1"/>
  <c r="BB1150" i="1"/>
  <c r="BH1150" i="1" s="1"/>
  <c r="BC1150" i="1"/>
  <c r="BD1150" i="1"/>
  <c r="AZ1151" i="1"/>
  <c r="BB1151" i="1" s="1"/>
  <c r="BD1151" i="1"/>
  <c r="AZ1152" i="1"/>
  <c r="BA1152" i="1"/>
  <c r="BB1152" i="1"/>
  <c r="BF1152" i="1" s="1"/>
  <c r="BC1152" i="1"/>
  <c r="BD1152" i="1"/>
  <c r="AZ1153" i="1"/>
  <c r="BB1153" i="1" s="1"/>
  <c r="BD1153" i="1"/>
  <c r="AZ1154" i="1"/>
  <c r="BA1154" i="1"/>
  <c r="BB1154" i="1"/>
  <c r="BH1154" i="1" s="1"/>
  <c r="BC1154" i="1"/>
  <c r="BD1154" i="1"/>
  <c r="AZ1155" i="1"/>
  <c r="BB1155" i="1" s="1"/>
  <c r="BD1155" i="1"/>
  <c r="AZ1156" i="1"/>
  <c r="BA1156" i="1"/>
  <c r="BB1156" i="1"/>
  <c r="BF1156" i="1" s="1"/>
  <c r="BC1156" i="1"/>
  <c r="BD1156" i="1"/>
  <c r="AZ1157" i="1"/>
  <c r="BB1157" i="1" s="1"/>
  <c r="BD1157" i="1"/>
  <c r="AZ1158" i="1"/>
  <c r="BA1158" i="1"/>
  <c r="BB1158" i="1"/>
  <c r="BH1158" i="1" s="1"/>
  <c r="BC1158" i="1"/>
  <c r="BD1158" i="1"/>
  <c r="AZ1159" i="1"/>
  <c r="BB1159" i="1" s="1"/>
  <c r="BD1159" i="1"/>
  <c r="AZ1160" i="1"/>
  <c r="BA1160" i="1"/>
  <c r="BB1160" i="1"/>
  <c r="BF1160" i="1" s="1"/>
  <c r="BC1160" i="1"/>
  <c r="BD1160" i="1"/>
  <c r="AZ1161" i="1"/>
  <c r="BB1161" i="1" s="1"/>
  <c r="BD1161" i="1"/>
  <c r="AZ1162" i="1"/>
  <c r="BA1162" i="1"/>
  <c r="BB1162" i="1"/>
  <c r="BH1162" i="1" s="1"/>
  <c r="BC1162" i="1"/>
  <c r="BD1162" i="1"/>
  <c r="AZ1163" i="1"/>
  <c r="BB1163" i="1" s="1"/>
  <c r="BD1163" i="1"/>
  <c r="AZ1164" i="1"/>
  <c r="BA1164" i="1"/>
  <c r="BB1164" i="1"/>
  <c r="BF1164" i="1" s="1"/>
  <c r="BC1164" i="1"/>
  <c r="BD1164" i="1"/>
  <c r="AZ1165" i="1"/>
  <c r="BB1165" i="1" s="1"/>
  <c r="BD1165" i="1"/>
  <c r="AZ1166" i="1"/>
  <c r="BA1166" i="1"/>
  <c r="BB1166" i="1"/>
  <c r="BH1166" i="1" s="1"/>
  <c r="BC1166" i="1"/>
  <c r="BD1166" i="1"/>
  <c r="AZ1167" i="1"/>
  <c r="BB1167" i="1" s="1"/>
  <c r="BD1167" i="1"/>
  <c r="AZ1168" i="1"/>
  <c r="BA1168" i="1"/>
  <c r="BB1168" i="1"/>
  <c r="BF1168" i="1" s="1"/>
  <c r="BC1168" i="1"/>
  <c r="BD1168" i="1"/>
  <c r="AZ1169" i="1"/>
  <c r="BB1169" i="1" s="1"/>
  <c r="BD1169" i="1"/>
  <c r="AZ1170" i="1"/>
  <c r="BA1170" i="1"/>
  <c r="BB1170" i="1"/>
  <c r="BH1170" i="1" s="1"/>
  <c r="BC1170" i="1"/>
  <c r="BD1170" i="1"/>
  <c r="AZ1171" i="1"/>
  <c r="BB1171" i="1" s="1"/>
  <c r="BD1171" i="1"/>
  <c r="AZ1172" i="1"/>
  <c r="BA1172" i="1"/>
  <c r="BB1172" i="1"/>
  <c r="BF1172" i="1" s="1"/>
  <c r="BC1172" i="1"/>
  <c r="BD1172" i="1"/>
  <c r="AZ1173" i="1"/>
  <c r="BB1173" i="1" s="1"/>
  <c r="BD1173" i="1"/>
  <c r="AZ1174" i="1"/>
  <c r="BA1174" i="1"/>
  <c r="BB1174" i="1"/>
  <c r="BH1174" i="1" s="1"/>
  <c r="BC1174" i="1"/>
  <c r="BD1174" i="1"/>
  <c r="AZ1175" i="1"/>
  <c r="BB1175" i="1" s="1"/>
  <c r="BD1175" i="1"/>
  <c r="AZ1176" i="1"/>
  <c r="BA1176" i="1"/>
  <c r="BB1176" i="1"/>
  <c r="BF1176" i="1" s="1"/>
  <c r="BC1176" i="1"/>
  <c r="BD1176" i="1"/>
  <c r="AZ1177" i="1"/>
  <c r="BB1177" i="1" s="1"/>
  <c r="BD1177" i="1"/>
  <c r="AZ1178" i="1"/>
  <c r="BA1178" i="1"/>
  <c r="BB1178" i="1"/>
  <c r="BH1178" i="1" s="1"/>
  <c r="BC1178" i="1"/>
  <c r="BD1178" i="1"/>
  <c r="AZ1179" i="1"/>
  <c r="BB1179" i="1" s="1"/>
  <c r="BD1179" i="1"/>
  <c r="AZ1180" i="1"/>
  <c r="BA1180" i="1"/>
  <c r="BB1180" i="1"/>
  <c r="BF1180" i="1" s="1"/>
  <c r="BC1180" i="1"/>
  <c r="BD1180" i="1"/>
  <c r="AZ1181" i="1"/>
  <c r="BB1181" i="1" s="1"/>
  <c r="BD1181" i="1"/>
  <c r="AZ1182" i="1"/>
  <c r="BA1182" i="1"/>
  <c r="BB1182" i="1"/>
  <c r="BH1182" i="1" s="1"/>
  <c r="BC1182" i="1"/>
  <c r="BD1182" i="1"/>
  <c r="AZ1183" i="1"/>
  <c r="BB1183" i="1" s="1"/>
  <c r="BD1183" i="1"/>
  <c r="AZ1184" i="1"/>
  <c r="BA1184" i="1"/>
  <c r="BB1184" i="1"/>
  <c r="BF1184" i="1" s="1"/>
  <c r="BC1184" i="1"/>
  <c r="BD1184" i="1"/>
  <c r="AZ1185" i="1"/>
  <c r="BB1185" i="1" s="1"/>
  <c r="BD1185" i="1"/>
  <c r="AZ1186" i="1"/>
  <c r="BA1186" i="1"/>
  <c r="BB1186" i="1"/>
  <c r="BH1186" i="1" s="1"/>
  <c r="BC1186" i="1"/>
  <c r="BD1186" i="1"/>
  <c r="AZ1187" i="1"/>
  <c r="BB1187" i="1" s="1"/>
  <c r="BD1187" i="1"/>
  <c r="AZ1188" i="1"/>
  <c r="BA1188" i="1"/>
  <c r="BB1188" i="1"/>
  <c r="BF1188" i="1" s="1"/>
  <c r="BC1188" i="1"/>
  <c r="BD1188" i="1"/>
  <c r="AZ1189" i="1"/>
  <c r="BB1189" i="1" s="1"/>
  <c r="BD1189" i="1"/>
  <c r="AZ1190" i="1"/>
  <c r="BA1190" i="1"/>
  <c r="BB1190" i="1"/>
  <c r="BH1190" i="1" s="1"/>
  <c r="BC1190" i="1"/>
  <c r="BD1190" i="1"/>
  <c r="AZ1191" i="1"/>
  <c r="BB1191" i="1" s="1"/>
  <c r="BD1191" i="1"/>
  <c r="AZ1192" i="1"/>
  <c r="BA1192" i="1"/>
  <c r="BB1192" i="1"/>
  <c r="BF1192" i="1" s="1"/>
  <c r="BC1192" i="1"/>
  <c r="BD1192" i="1"/>
  <c r="AZ1193" i="1"/>
  <c r="BB1193" i="1" s="1"/>
  <c r="BD1193" i="1"/>
  <c r="AZ1194" i="1"/>
  <c r="BA1194" i="1"/>
  <c r="BB1194" i="1"/>
  <c r="BH1194" i="1" s="1"/>
  <c r="BC1194" i="1"/>
  <c r="BD1194" i="1"/>
  <c r="AZ1195" i="1"/>
  <c r="BB1195" i="1" s="1"/>
  <c r="BD1195" i="1"/>
  <c r="AZ1196" i="1"/>
  <c r="BA1196" i="1"/>
  <c r="BB1196" i="1"/>
  <c r="BF1196" i="1" s="1"/>
  <c r="BC1196" i="1"/>
  <c r="BD1196" i="1"/>
  <c r="AZ1197" i="1"/>
  <c r="BB1197" i="1" s="1"/>
  <c r="BD1197" i="1"/>
  <c r="AZ1198" i="1"/>
  <c r="BA1198" i="1"/>
  <c r="BB1198" i="1"/>
  <c r="BH1198" i="1" s="1"/>
  <c r="BC1198" i="1"/>
  <c r="BD1198" i="1"/>
  <c r="AZ1199" i="1"/>
  <c r="BB1199" i="1" s="1"/>
  <c r="BD1199" i="1"/>
  <c r="AZ1200" i="1"/>
  <c r="BA1200" i="1"/>
  <c r="BB1200" i="1"/>
  <c r="BF1200" i="1" s="1"/>
  <c r="BC1200" i="1"/>
  <c r="BD1200" i="1"/>
  <c r="AZ1201" i="1"/>
  <c r="BB1201" i="1" s="1"/>
  <c r="BD1201" i="1"/>
  <c r="AZ1202" i="1"/>
  <c r="BA1202" i="1"/>
  <c r="BB1202" i="1"/>
  <c r="BH1202" i="1" s="1"/>
  <c r="BC1202" i="1"/>
  <c r="BD1202" i="1"/>
  <c r="AZ1203" i="1"/>
  <c r="BB1203" i="1" s="1"/>
  <c r="BD1203" i="1"/>
  <c r="AZ1204" i="1"/>
  <c r="BA1204" i="1"/>
  <c r="BB1204" i="1"/>
  <c r="BF1204" i="1" s="1"/>
  <c r="BC1204" i="1"/>
  <c r="BD1204" i="1"/>
  <c r="AZ1205" i="1"/>
  <c r="BB1205" i="1" s="1"/>
  <c r="BD1205" i="1"/>
  <c r="AZ1206" i="1"/>
  <c r="BA1206" i="1"/>
  <c r="BB1206" i="1"/>
  <c r="BH1206" i="1" s="1"/>
  <c r="BC1206" i="1"/>
  <c r="BD1206" i="1"/>
  <c r="AZ1207" i="1"/>
  <c r="BB1207" i="1" s="1"/>
  <c r="BD1207" i="1"/>
  <c r="AZ1208" i="1"/>
  <c r="BA1208" i="1"/>
  <c r="BB1208" i="1"/>
  <c r="BF1208" i="1" s="1"/>
  <c r="BC1208" i="1"/>
  <c r="BD1208" i="1"/>
  <c r="AZ1209" i="1"/>
  <c r="BB1209" i="1" s="1"/>
  <c r="BD1209" i="1"/>
  <c r="AZ1210" i="1"/>
  <c r="BA1210" i="1"/>
  <c r="BB1210" i="1"/>
  <c r="BH1210" i="1" s="1"/>
  <c r="BC1210" i="1"/>
  <c r="BD1210" i="1"/>
  <c r="AZ1211" i="1"/>
  <c r="BB1211" i="1" s="1"/>
  <c r="BD1211" i="1"/>
  <c r="AZ1212" i="1"/>
  <c r="BA1212" i="1"/>
  <c r="BB1212" i="1"/>
  <c r="BF1212" i="1" s="1"/>
  <c r="BC1212" i="1"/>
  <c r="BD1212" i="1"/>
  <c r="AZ1213" i="1"/>
  <c r="BB1213" i="1" s="1"/>
  <c r="BD1213" i="1"/>
  <c r="AZ1214" i="1"/>
  <c r="BA1214" i="1"/>
  <c r="BB1214" i="1"/>
  <c r="BH1214" i="1" s="1"/>
  <c r="BC1214" i="1"/>
  <c r="BD1214" i="1"/>
  <c r="AZ1215" i="1"/>
  <c r="BB1215" i="1" s="1"/>
  <c r="BD1215" i="1"/>
  <c r="AZ1216" i="1"/>
  <c r="BA1216" i="1"/>
  <c r="BB1216" i="1"/>
  <c r="BF1216" i="1" s="1"/>
  <c r="BC1216" i="1"/>
  <c r="BD1216" i="1"/>
  <c r="AZ1217" i="1"/>
  <c r="BB1217" i="1" s="1"/>
  <c r="BD1217" i="1"/>
  <c r="AZ1218" i="1"/>
  <c r="BA1218" i="1"/>
  <c r="BB1218" i="1"/>
  <c r="BH1218" i="1" s="1"/>
  <c r="BC1218" i="1"/>
  <c r="BD1218" i="1"/>
  <c r="AZ1219" i="1"/>
  <c r="BB1219" i="1" s="1"/>
  <c r="BD1219" i="1"/>
  <c r="AZ1220" i="1"/>
  <c r="BA1220" i="1"/>
  <c r="BB1220" i="1"/>
  <c r="BF1220" i="1" s="1"/>
  <c r="BC1220" i="1"/>
  <c r="BD1220" i="1"/>
  <c r="AZ1221" i="1"/>
  <c r="BB1221" i="1" s="1"/>
  <c r="BD1221" i="1"/>
  <c r="AZ1222" i="1"/>
  <c r="BA1222" i="1"/>
  <c r="BB1222" i="1"/>
  <c r="BH1222" i="1" s="1"/>
  <c r="BC1222" i="1"/>
  <c r="BD1222" i="1"/>
  <c r="AZ1223" i="1"/>
  <c r="BB1223" i="1" s="1"/>
  <c r="BD1223" i="1"/>
  <c r="AZ1224" i="1"/>
  <c r="BA1224" i="1"/>
  <c r="BB1224" i="1"/>
  <c r="BF1224" i="1" s="1"/>
  <c r="BC1224" i="1"/>
  <c r="BD1224" i="1"/>
  <c r="AZ1225" i="1"/>
  <c r="BB1225" i="1" s="1"/>
  <c r="BD1225" i="1"/>
  <c r="AZ1226" i="1"/>
  <c r="BA1226" i="1"/>
  <c r="BB1226" i="1"/>
  <c r="BH1226" i="1" s="1"/>
  <c r="BC1226" i="1"/>
  <c r="BD1226" i="1"/>
  <c r="AZ1227" i="1"/>
  <c r="BB1227" i="1" s="1"/>
  <c r="BD1227" i="1"/>
  <c r="AZ1228" i="1"/>
  <c r="BA1228" i="1"/>
  <c r="BB1228" i="1"/>
  <c r="BF1228" i="1" s="1"/>
  <c r="BC1228" i="1"/>
  <c r="BD1228" i="1"/>
  <c r="AZ1229" i="1"/>
  <c r="BB1229" i="1" s="1"/>
  <c r="BD1229" i="1"/>
  <c r="AZ1230" i="1"/>
  <c r="BA1230" i="1"/>
  <c r="BB1230" i="1"/>
  <c r="BH1230" i="1" s="1"/>
  <c r="BC1230" i="1"/>
  <c r="BD1230" i="1"/>
  <c r="AZ1231" i="1"/>
  <c r="BB1231" i="1" s="1"/>
  <c r="BD1231" i="1"/>
  <c r="AZ1232" i="1"/>
  <c r="BA1232" i="1"/>
  <c r="BB1232" i="1"/>
  <c r="BF1232" i="1" s="1"/>
  <c r="BC1232" i="1"/>
  <c r="BD1232" i="1"/>
  <c r="AZ1233" i="1"/>
  <c r="BB1233" i="1" s="1"/>
  <c r="BD1233" i="1"/>
  <c r="AZ1234" i="1"/>
  <c r="BA1234" i="1"/>
  <c r="BB1234" i="1"/>
  <c r="BH1234" i="1" s="1"/>
  <c r="BC1234" i="1"/>
  <c r="BD1234" i="1"/>
  <c r="AZ1235" i="1"/>
  <c r="BB1235" i="1" s="1"/>
  <c r="BD1235" i="1"/>
  <c r="AZ1236" i="1"/>
  <c r="BA1236" i="1"/>
  <c r="BB1236" i="1"/>
  <c r="BF1236" i="1" s="1"/>
  <c r="BC1236" i="1"/>
  <c r="BD1236" i="1"/>
  <c r="AZ1237" i="1"/>
  <c r="BB1237" i="1" s="1"/>
  <c r="BD1237" i="1"/>
  <c r="AZ1238" i="1"/>
  <c r="BA1238" i="1"/>
  <c r="BB1238" i="1"/>
  <c r="BH1238" i="1" s="1"/>
  <c r="BC1238" i="1"/>
  <c r="BD1238" i="1"/>
  <c r="AZ1239" i="1"/>
  <c r="BB1239" i="1" s="1"/>
  <c r="BD1239" i="1"/>
  <c r="AZ1240" i="1"/>
  <c r="BA1240" i="1"/>
  <c r="BB1240" i="1"/>
  <c r="BF1240" i="1" s="1"/>
  <c r="BC1240" i="1"/>
  <c r="BD1240" i="1"/>
  <c r="AZ1241" i="1"/>
  <c r="BB1241" i="1" s="1"/>
  <c r="BD1241" i="1"/>
  <c r="AZ1242" i="1"/>
  <c r="BA1242" i="1"/>
  <c r="BB1242" i="1"/>
  <c r="BH1242" i="1" s="1"/>
  <c r="BC1242" i="1"/>
  <c r="BD1242" i="1"/>
  <c r="AZ1243" i="1"/>
  <c r="BB1243" i="1" s="1"/>
  <c r="BD1243" i="1"/>
  <c r="AZ1244" i="1"/>
  <c r="BA1244" i="1"/>
  <c r="BB1244" i="1"/>
  <c r="BF1244" i="1" s="1"/>
  <c r="BC1244" i="1"/>
  <c r="BD1244" i="1"/>
  <c r="AZ1245" i="1"/>
  <c r="BB1245" i="1" s="1"/>
  <c r="BD1245" i="1"/>
  <c r="AZ1246" i="1"/>
  <c r="BA1246" i="1"/>
  <c r="BB1246" i="1"/>
  <c r="BH1246" i="1" s="1"/>
  <c r="BC1246" i="1"/>
  <c r="BD1246" i="1"/>
  <c r="AZ1247" i="1"/>
  <c r="BB1247" i="1" s="1"/>
  <c r="BD1247" i="1"/>
  <c r="AZ1248" i="1"/>
  <c r="BA1248" i="1"/>
  <c r="BB1248" i="1"/>
  <c r="BF1248" i="1" s="1"/>
  <c r="BC1248" i="1"/>
  <c r="BD1248" i="1"/>
  <c r="AZ1249" i="1"/>
  <c r="BB1249" i="1" s="1"/>
  <c r="BD1249" i="1"/>
  <c r="AZ1250" i="1"/>
  <c r="BA1250" i="1"/>
  <c r="BB1250" i="1"/>
  <c r="BH1250" i="1" s="1"/>
  <c r="BC1250" i="1"/>
  <c r="BD1250" i="1"/>
  <c r="AZ1251" i="1"/>
  <c r="BB1251" i="1" s="1"/>
  <c r="BD1251" i="1"/>
  <c r="AZ1252" i="1"/>
  <c r="BA1252" i="1"/>
  <c r="BB1252" i="1"/>
  <c r="BF1252" i="1" s="1"/>
  <c r="BC1252" i="1"/>
  <c r="BD1252" i="1"/>
  <c r="AZ1253" i="1"/>
  <c r="BB1253" i="1" s="1"/>
  <c r="BD1253" i="1"/>
  <c r="AZ1254" i="1"/>
  <c r="BA1254" i="1"/>
  <c r="BB1254" i="1"/>
  <c r="BH1254" i="1" s="1"/>
  <c r="BC1254" i="1"/>
  <c r="BD1254" i="1"/>
  <c r="AZ1255" i="1"/>
  <c r="BB1255" i="1" s="1"/>
  <c r="BD1255" i="1"/>
  <c r="AZ1256" i="1"/>
  <c r="BA1256" i="1"/>
  <c r="BB1256" i="1"/>
  <c r="BF1256" i="1" s="1"/>
  <c r="BC1256" i="1"/>
  <c r="BD1256" i="1"/>
  <c r="AZ1257" i="1"/>
  <c r="BB1257" i="1" s="1"/>
  <c r="BD1257" i="1"/>
  <c r="AZ1258" i="1"/>
  <c r="BA1258" i="1"/>
  <c r="BB1258" i="1"/>
  <c r="BH1258" i="1" s="1"/>
  <c r="BC1258" i="1"/>
  <c r="BD1258" i="1"/>
  <c r="AZ1259" i="1"/>
  <c r="BB1259" i="1" s="1"/>
  <c r="BD1259" i="1"/>
  <c r="AZ1260" i="1"/>
  <c r="BA1260" i="1"/>
  <c r="BB1260" i="1"/>
  <c r="BF1260" i="1" s="1"/>
  <c r="BC1260" i="1"/>
  <c r="BD1260" i="1"/>
  <c r="AZ1261" i="1"/>
  <c r="BB1261" i="1" s="1"/>
  <c r="BD1261" i="1"/>
  <c r="AZ1262" i="1"/>
  <c r="BA1262" i="1"/>
  <c r="BB1262" i="1"/>
  <c r="BH1262" i="1" s="1"/>
  <c r="BC1262" i="1"/>
  <c r="BD1262" i="1"/>
  <c r="AZ1263" i="1"/>
  <c r="BB1263" i="1" s="1"/>
  <c r="BD1263" i="1"/>
  <c r="AZ1264" i="1"/>
  <c r="BA1264" i="1"/>
  <c r="BB1264" i="1"/>
  <c r="BF1264" i="1" s="1"/>
  <c r="BC1264" i="1"/>
  <c r="BD1264" i="1"/>
  <c r="AZ1265" i="1"/>
  <c r="BB1265" i="1" s="1"/>
  <c r="BD1265" i="1"/>
  <c r="AZ1266" i="1"/>
  <c r="BA1266" i="1"/>
  <c r="BB1266" i="1"/>
  <c r="BH1266" i="1" s="1"/>
  <c r="BC1266" i="1"/>
  <c r="BD1266" i="1"/>
  <c r="AZ1267" i="1"/>
  <c r="BB1267" i="1" s="1"/>
  <c r="BD1267" i="1"/>
  <c r="AZ1268" i="1"/>
  <c r="BA1268" i="1"/>
  <c r="BB1268" i="1"/>
  <c r="BF1268" i="1" s="1"/>
  <c r="BC1268" i="1"/>
  <c r="BD1268" i="1"/>
  <c r="AZ1269" i="1"/>
  <c r="BB1269" i="1" s="1"/>
  <c r="BD1269" i="1"/>
  <c r="AZ1270" i="1"/>
  <c r="BA1270" i="1"/>
  <c r="BB1270" i="1"/>
  <c r="BH1270" i="1" s="1"/>
  <c r="BC1270" i="1"/>
  <c r="BD1270" i="1"/>
  <c r="AZ1271" i="1"/>
  <c r="BB1271" i="1" s="1"/>
  <c r="BD1271" i="1"/>
  <c r="AZ1272" i="1"/>
  <c r="BA1272" i="1"/>
  <c r="BB1272" i="1"/>
  <c r="BF1272" i="1" s="1"/>
  <c r="BC1272" i="1"/>
  <c r="BD1272" i="1"/>
  <c r="AZ1273" i="1"/>
  <c r="BB1273" i="1" s="1"/>
  <c r="BD1273" i="1"/>
  <c r="AZ1274" i="1"/>
  <c r="BA1274" i="1"/>
  <c r="BB1274" i="1"/>
  <c r="BH1274" i="1" s="1"/>
  <c r="BC1274" i="1"/>
  <c r="BD1274" i="1"/>
  <c r="AZ1275" i="1"/>
  <c r="BB1275" i="1" s="1"/>
  <c r="BD1275" i="1"/>
  <c r="AZ1276" i="1"/>
  <c r="BA1276" i="1"/>
  <c r="BB1276" i="1"/>
  <c r="BF1276" i="1" s="1"/>
  <c r="BC1276" i="1"/>
  <c r="BD1276" i="1"/>
  <c r="AZ1277" i="1"/>
  <c r="BB1277" i="1" s="1"/>
  <c r="BD1277" i="1"/>
  <c r="AZ1278" i="1"/>
  <c r="BA1278" i="1"/>
  <c r="BB1278" i="1"/>
  <c r="BH1278" i="1" s="1"/>
  <c r="BC1278" i="1"/>
  <c r="BD1278" i="1"/>
  <c r="AZ1279" i="1"/>
  <c r="BB1279" i="1" s="1"/>
  <c r="BD1279" i="1"/>
  <c r="AZ1280" i="1"/>
  <c r="BA1280" i="1"/>
  <c r="BB1280" i="1"/>
  <c r="BF1280" i="1" s="1"/>
  <c r="BC1280" i="1"/>
  <c r="BD1280" i="1"/>
  <c r="AZ1281" i="1"/>
  <c r="BB1281" i="1" s="1"/>
  <c r="BD1281" i="1"/>
  <c r="AZ1282" i="1"/>
  <c r="BA1282" i="1"/>
  <c r="BB1282" i="1"/>
  <c r="BH1282" i="1" s="1"/>
  <c r="BC1282" i="1"/>
  <c r="BD1282" i="1"/>
  <c r="AZ1283" i="1"/>
  <c r="BB1283" i="1" s="1"/>
  <c r="BD1283" i="1"/>
  <c r="AZ1284" i="1"/>
  <c r="BA1284" i="1"/>
  <c r="BB1284" i="1"/>
  <c r="BF1284" i="1" s="1"/>
  <c r="BC1284" i="1"/>
  <c r="BD1284" i="1"/>
  <c r="AZ1285" i="1"/>
  <c r="BB1285" i="1" s="1"/>
  <c r="BD1285" i="1"/>
  <c r="AZ1286" i="1"/>
  <c r="BA1286" i="1"/>
  <c r="BB1286" i="1"/>
  <c r="BH1286" i="1" s="1"/>
  <c r="BC1286" i="1"/>
  <c r="BD1286" i="1"/>
  <c r="AZ1287" i="1"/>
  <c r="BB1287" i="1" s="1"/>
  <c r="BD1287" i="1"/>
  <c r="AZ1288" i="1"/>
  <c r="BA1288" i="1"/>
  <c r="BB1288" i="1"/>
  <c r="BF1288" i="1" s="1"/>
  <c r="BC1288" i="1"/>
  <c r="BD1288" i="1"/>
  <c r="AZ1289" i="1"/>
  <c r="BB1289" i="1" s="1"/>
  <c r="BD1289" i="1"/>
  <c r="AZ1290" i="1"/>
  <c r="BA1290" i="1"/>
  <c r="BB1290" i="1"/>
  <c r="BH1290" i="1" s="1"/>
  <c r="BC1290" i="1"/>
  <c r="BD1290" i="1"/>
  <c r="AZ1291" i="1"/>
  <c r="BB1291" i="1" s="1"/>
  <c r="BD1291" i="1"/>
  <c r="AZ1292" i="1"/>
  <c r="BA1292" i="1"/>
  <c r="BB1292" i="1"/>
  <c r="BF1292" i="1" s="1"/>
  <c r="BC1292" i="1"/>
  <c r="BD1292" i="1"/>
  <c r="AZ1293" i="1"/>
  <c r="BB1293" i="1" s="1"/>
  <c r="BD1293" i="1"/>
  <c r="AZ1294" i="1"/>
  <c r="BA1294" i="1"/>
  <c r="BB1294" i="1"/>
  <c r="BH1294" i="1" s="1"/>
  <c r="BC1294" i="1"/>
  <c r="BD1294" i="1"/>
  <c r="AZ1295" i="1"/>
  <c r="BB1295" i="1" s="1"/>
  <c r="BD1295" i="1"/>
  <c r="AZ1296" i="1"/>
  <c r="BA1296" i="1"/>
  <c r="BB1296" i="1"/>
  <c r="BF1296" i="1" s="1"/>
  <c r="BC1296" i="1"/>
  <c r="BD1296" i="1"/>
  <c r="AZ1297" i="1"/>
  <c r="BB1297" i="1" s="1"/>
  <c r="BD1297" i="1"/>
  <c r="AZ1298" i="1"/>
  <c r="BA1298" i="1"/>
  <c r="BB1298" i="1"/>
  <c r="BH1298" i="1" s="1"/>
  <c r="BC1298" i="1"/>
  <c r="BD1298" i="1"/>
  <c r="AZ1299" i="1"/>
  <c r="BB1299" i="1" s="1"/>
  <c r="BD1299" i="1"/>
  <c r="AZ1300" i="1"/>
  <c r="BA1300" i="1"/>
  <c r="BB1300" i="1"/>
  <c r="BF1300" i="1" s="1"/>
  <c r="BC1300" i="1"/>
  <c r="BD1300" i="1"/>
  <c r="AZ1301" i="1"/>
  <c r="BB1301" i="1" s="1"/>
  <c r="BD1301" i="1"/>
  <c r="AZ1302" i="1"/>
  <c r="BA1302" i="1"/>
  <c r="BB1302" i="1"/>
  <c r="BH1302" i="1" s="1"/>
  <c r="BC1302" i="1"/>
  <c r="BD1302" i="1"/>
  <c r="AZ1303" i="1"/>
  <c r="BB1303" i="1" s="1"/>
  <c r="BD1303" i="1"/>
  <c r="AZ1304" i="1"/>
  <c r="BA1304" i="1"/>
  <c r="BB1304" i="1"/>
  <c r="BF1304" i="1" s="1"/>
  <c r="BC1304" i="1"/>
  <c r="BD1304" i="1"/>
  <c r="AZ1305" i="1"/>
  <c r="BB1305" i="1" s="1"/>
  <c r="BD1305" i="1"/>
  <c r="AZ1306" i="1"/>
  <c r="BA1306" i="1"/>
  <c r="BB1306" i="1"/>
  <c r="BH1306" i="1" s="1"/>
  <c r="BC1306" i="1"/>
  <c r="BD1306" i="1"/>
  <c r="AZ1307" i="1"/>
  <c r="BB1307" i="1" s="1"/>
  <c r="BD1307" i="1"/>
  <c r="AZ1308" i="1"/>
  <c r="BA1308" i="1"/>
  <c r="BB1308" i="1"/>
  <c r="BF1308" i="1" s="1"/>
  <c r="BC1308" i="1"/>
  <c r="BD1308" i="1"/>
  <c r="AZ1309" i="1"/>
  <c r="BB1309" i="1" s="1"/>
  <c r="BD1309" i="1"/>
  <c r="AZ1310" i="1"/>
  <c r="BA1310" i="1"/>
  <c r="BB1310" i="1"/>
  <c r="BH1310" i="1" s="1"/>
  <c r="BC1310" i="1"/>
  <c r="BD1310" i="1"/>
  <c r="AZ1311" i="1"/>
  <c r="BB1311" i="1" s="1"/>
  <c r="BD1311" i="1"/>
  <c r="AZ1312" i="1"/>
  <c r="BA1312" i="1"/>
  <c r="BB1312" i="1"/>
  <c r="BF1312" i="1" s="1"/>
  <c r="BC1312" i="1"/>
  <c r="BD1312" i="1"/>
  <c r="AZ1313" i="1"/>
  <c r="BB1313" i="1" s="1"/>
  <c r="BD1313" i="1"/>
  <c r="AZ1314" i="1"/>
  <c r="BA1314" i="1"/>
  <c r="BB1314" i="1"/>
  <c r="BH1314" i="1" s="1"/>
  <c r="BC1314" i="1"/>
  <c r="BD1314" i="1"/>
  <c r="AZ1315" i="1"/>
  <c r="BB1315" i="1" s="1"/>
  <c r="BD1315" i="1"/>
  <c r="AZ1316" i="1"/>
  <c r="BA1316" i="1"/>
  <c r="BB1316" i="1"/>
  <c r="BF1316" i="1" s="1"/>
  <c r="BC1316" i="1"/>
  <c r="BD1316" i="1"/>
  <c r="AZ1317" i="1"/>
  <c r="BB1317" i="1" s="1"/>
  <c r="BD1317" i="1"/>
  <c r="AZ1318" i="1"/>
  <c r="BA1318" i="1"/>
  <c r="BB1318" i="1"/>
  <c r="BH1318" i="1" s="1"/>
  <c r="BC1318" i="1"/>
  <c r="BD1318" i="1"/>
  <c r="AZ1319" i="1"/>
  <c r="BB1319" i="1" s="1"/>
  <c r="BD1319" i="1"/>
  <c r="AZ1320" i="1"/>
  <c r="BA1320" i="1"/>
  <c r="BB1320" i="1"/>
  <c r="BF1320" i="1" s="1"/>
  <c r="BC1320" i="1"/>
  <c r="BD1320" i="1"/>
  <c r="AZ1321" i="1"/>
  <c r="BB1321" i="1" s="1"/>
  <c r="BD1321" i="1"/>
  <c r="AZ1322" i="1"/>
  <c r="BA1322" i="1"/>
  <c r="BB1322" i="1"/>
  <c r="BH1322" i="1" s="1"/>
  <c r="BC1322" i="1"/>
  <c r="BD1322" i="1"/>
  <c r="AZ1323" i="1"/>
  <c r="BB1323" i="1" s="1"/>
  <c r="BD1323" i="1"/>
  <c r="AZ1324" i="1"/>
  <c r="BA1324" i="1"/>
  <c r="BB1324" i="1"/>
  <c r="BF1324" i="1" s="1"/>
  <c r="BC1324" i="1"/>
  <c r="BD1324" i="1"/>
  <c r="AZ1325" i="1"/>
  <c r="BB1325" i="1" s="1"/>
  <c r="BD1325" i="1"/>
  <c r="AZ1326" i="1"/>
  <c r="BA1326" i="1"/>
  <c r="BB1326" i="1"/>
  <c r="BH1326" i="1" s="1"/>
  <c r="BC1326" i="1"/>
  <c r="BD1326" i="1"/>
  <c r="AZ1327" i="1"/>
  <c r="BB1327" i="1" s="1"/>
  <c r="BD1327" i="1"/>
  <c r="AZ1328" i="1"/>
  <c r="BA1328" i="1"/>
  <c r="BB1328" i="1"/>
  <c r="BF1328" i="1" s="1"/>
  <c r="BC1328" i="1"/>
  <c r="BD1328" i="1"/>
  <c r="AZ1329" i="1"/>
  <c r="BB1329" i="1" s="1"/>
  <c r="BD1329" i="1"/>
  <c r="AZ1330" i="1"/>
  <c r="BA1330" i="1"/>
  <c r="BB1330" i="1"/>
  <c r="BH1330" i="1" s="1"/>
  <c r="BC1330" i="1"/>
  <c r="BD1330" i="1"/>
  <c r="AZ1331" i="1"/>
  <c r="BB1331" i="1" s="1"/>
  <c r="BD1331" i="1"/>
  <c r="AZ1332" i="1"/>
  <c r="BA1332" i="1"/>
  <c r="BB1332" i="1"/>
  <c r="BF1332" i="1" s="1"/>
  <c r="BC1332" i="1"/>
  <c r="BD1332" i="1"/>
  <c r="AZ1333" i="1"/>
  <c r="BB1333" i="1" s="1"/>
  <c r="BD1333" i="1"/>
  <c r="AZ1334" i="1"/>
  <c r="BA1334" i="1"/>
  <c r="BB1334" i="1"/>
  <c r="BH1334" i="1" s="1"/>
  <c r="BC1334" i="1"/>
  <c r="BD1334" i="1"/>
  <c r="AZ1335" i="1"/>
  <c r="BB1335" i="1" s="1"/>
  <c r="BD1335" i="1"/>
  <c r="AZ1336" i="1"/>
  <c r="BA1336" i="1"/>
  <c r="BB1336" i="1"/>
  <c r="BF1336" i="1" s="1"/>
  <c r="BC1336" i="1"/>
  <c r="BD1336" i="1"/>
  <c r="AZ1337" i="1"/>
  <c r="BB1337" i="1" s="1"/>
  <c r="BD1337" i="1"/>
  <c r="AZ1338" i="1"/>
  <c r="BA1338" i="1"/>
  <c r="BB1338" i="1"/>
  <c r="BH1338" i="1" s="1"/>
  <c r="BC1338" i="1"/>
  <c r="BD1338" i="1"/>
  <c r="AZ1339" i="1"/>
  <c r="BB1339" i="1" s="1"/>
  <c r="BD1339" i="1"/>
  <c r="AZ1340" i="1"/>
  <c r="BA1340" i="1"/>
  <c r="BB1340" i="1"/>
  <c r="BF1340" i="1" s="1"/>
  <c r="BC1340" i="1"/>
  <c r="BD1340" i="1"/>
  <c r="AZ1341" i="1"/>
  <c r="BB1341" i="1" s="1"/>
  <c r="BD1341" i="1"/>
  <c r="AZ1342" i="1"/>
  <c r="BA1342" i="1"/>
  <c r="BB1342" i="1"/>
  <c r="BH1342" i="1" s="1"/>
  <c r="BC1342" i="1"/>
  <c r="BD1342" i="1"/>
  <c r="AZ1343" i="1"/>
  <c r="BB1343" i="1" s="1"/>
  <c r="BD1343" i="1"/>
  <c r="AZ1344" i="1"/>
  <c r="BA1344" i="1"/>
  <c r="BB1344" i="1"/>
  <c r="BF1344" i="1" s="1"/>
  <c r="BC1344" i="1"/>
  <c r="BD1344" i="1"/>
  <c r="AZ1345" i="1"/>
  <c r="BB1345" i="1" s="1"/>
  <c r="BD1345" i="1"/>
  <c r="AZ1346" i="1"/>
  <c r="BA1346" i="1"/>
  <c r="BB1346" i="1"/>
  <c r="BH1346" i="1" s="1"/>
  <c r="BC1346" i="1"/>
  <c r="BD1346" i="1"/>
  <c r="AZ1347" i="1"/>
  <c r="BB1347" i="1" s="1"/>
  <c r="BD1347" i="1"/>
  <c r="AZ1348" i="1"/>
  <c r="BA1348" i="1"/>
  <c r="BB1348" i="1"/>
  <c r="BF1348" i="1" s="1"/>
  <c r="BC1348" i="1"/>
  <c r="BD1348" i="1"/>
  <c r="AZ1349" i="1"/>
  <c r="BB1349" i="1" s="1"/>
  <c r="BD1349" i="1"/>
  <c r="AZ1350" i="1"/>
  <c r="BA1350" i="1"/>
  <c r="BB1350" i="1"/>
  <c r="BH1350" i="1" s="1"/>
  <c r="BC1350" i="1"/>
  <c r="BD1350" i="1"/>
  <c r="AZ1351" i="1"/>
  <c r="BB1351" i="1" s="1"/>
  <c r="BD1351" i="1"/>
  <c r="AZ1352" i="1"/>
  <c r="BA1352" i="1"/>
  <c r="BB1352" i="1"/>
  <c r="BF1352" i="1" s="1"/>
  <c r="BC1352" i="1"/>
  <c r="BD1352" i="1"/>
  <c r="AZ1353" i="1"/>
  <c r="BB1353" i="1" s="1"/>
  <c r="BD1353" i="1"/>
  <c r="AZ1354" i="1"/>
  <c r="BA1354" i="1"/>
  <c r="BB1354" i="1"/>
  <c r="BH1354" i="1" s="1"/>
  <c r="BC1354" i="1"/>
  <c r="BD1354" i="1"/>
  <c r="AZ1355" i="1"/>
  <c r="BB1355" i="1" s="1"/>
  <c r="BD1355" i="1"/>
  <c r="AZ1356" i="1"/>
  <c r="BA1356" i="1"/>
  <c r="BB1356" i="1"/>
  <c r="BF1356" i="1" s="1"/>
  <c r="BC1356" i="1"/>
  <c r="BD1356" i="1"/>
  <c r="AZ1357" i="1"/>
  <c r="BB1357" i="1" s="1"/>
  <c r="BD1357" i="1"/>
  <c r="AZ1358" i="1"/>
  <c r="BA1358" i="1"/>
  <c r="BB1358" i="1"/>
  <c r="BH1358" i="1" s="1"/>
  <c r="BC1358" i="1"/>
  <c r="BD1358" i="1"/>
  <c r="AZ1359" i="1"/>
  <c r="BB1359" i="1" s="1"/>
  <c r="BD1359" i="1"/>
  <c r="AZ1360" i="1"/>
  <c r="BA1360" i="1"/>
  <c r="BB1360" i="1"/>
  <c r="BF1360" i="1" s="1"/>
  <c r="BC1360" i="1"/>
  <c r="BD1360" i="1"/>
  <c r="AZ1361" i="1"/>
  <c r="BB1361" i="1" s="1"/>
  <c r="BD1361" i="1"/>
  <c r="AZ1362" i="1"/>
  <c r="BA1362" i="1"/>
  <c r="BB1362" i="1"/>
  <c r="BH1362" i="1" s="1"/>
  <c r="BC1362" i="1"/>
  <c r="BD1362" i="1"/>
  <c r="AZ1363" i="1"/>
  <c r="BB1363" i="1" s="1"/>
  <c r="BD1363" i="1"/>
  <c r="AZ1364" i="1"/>
  <c r="BA1364" i="1"/>
  <c r="BB1364" i="1"/>
  <c r="BF1364" i="1" s="1"/>
  <c r="BC1364" i="1"/>
  <c r="BD1364" i="1"/>
  <c r="AZ1365" i="1"/>
  <c r="BB1365" i="1" s="1"/>
  <c r="BD1365" i="1"/>
  <c r="AZ1366" i="1"/>
  <c r="BA1366" i="1"/>
  <c r="BB1366" i="1"/>
  <c r="BH1366" i="1" s="1"/>
  <c r="BC1366" i="1"/>
  <c r="BD1366" i="1"/>
  <c r="AZ1367" i="1"/>
  <c r="BB1367" i="1" s="1"/>
  <c r="BD1367" i="1"/>
  <c r="AZ1368" i="1"/>
  <c r="BA1368" i="1"/>
  <c r="BB1368" i="1"/>
  <c r="BF1368" i="1" s="1"/>
  <c r="BC1368" i="1"/>
  <c r="BD1368" i="1"/>
  <c r="AZ1369" i="1"/>
  <c r="BB1369" i="1" s="1"/>
  <c r="BD1369" i="1"/>
  <c r="AZ1370" i="1"/>
  <c r="BA1370" i="1"/>
  <c r="BB1370" i="1"/>
  <c r="BH1370" i="1" s="1"/>
  <c r="BC1370" i="1"/>
  <c r="BD1370" i="1"/>
  <c r="AZ1371" i="1"/>
  <c r="BB1371" i="1" s="1"/>
  <c r="BD1371" i="1"/>
  <c r="AZ1372" i="1"/>
  <c r="BA1372" i="1"/>
  <c r="BB1372" i="1"/>
  <c r="BF1372" i="1" s="1"/>
  <c r="BC1372" i="1"/>
  <c r="BD1372" i="1"/>
  <c r="AZ1373" i="1"/>
  <c r="BB1373" i="1" s="1"/>
  <c r="BD1373" i="1"/>
  <c r="AZ1374" i="1"/>
  <c r="BA1374" i="1"/>
  <c r="BB1374" i="1"/>
  <c r="BH1374" i="1" s="1"/>
  <c r="BC1374" i="1"/>
  <c r="BD1374" i="1"/>
  <c r="AZ1375" i="1"/>
  <c r="BB1375" i="1" s="1"/>
  <c r="BD1375" i="1"/>
  <c r="AZ1376" i="1"/>
  <c r="BA1376" i="1"/>
  <c r="BB1376" i="1"/>
  <c r="BF1376" i="1" s="1"/>
  <c r="BC1376" i="1"/>
  <c r="BD1376" i="1"/>
  <c r="AZ1377" i="1"/>
  <c r="BB1377" i="1" s="1"/>
  <c r="BD1377" i="1"/>
  <c r="AZ1378" i="1"/>
  <c r="BA1378" i="1"/>
  <c r="BB1378" i="1"/>
  <c r="BH1378" i="1" s="1"/>
  <c r="BC1378" i="1"/>
  <c r="BD1378" i="1"/>
  <c r="AZ1379" i="1"/>
  <c r="BB1379" i="1" s="1"/>
  <c r="BD1379" i="1"/>
  <c r="AZ1380" i="1"/>
  <c r="BA1380" i="1"/>
  <c r="BB1380" i="1"/>
  <c r="BF1380" i="1" s="1"/>
  <c r="BC1380" i="1"/>
  <c r="BD1380" i="1"/>
  <c r="AZ1381" i="1"/>
  <c r="BB1381" i="1" s="1"/>
  <c r="BD1381" i="1"/>
  <c r="AZ1382" i="1"/>
  <c r="BA1382" i="1"/>
  <c r="BB1382" i="1"/>
  <c r="BH1382" i="1" s="1"/>
  <c r="BC1382" i="1"/>
  <c r="BD1382" i="1"/>
  <c r="AZ1383" i="1"/>
  <c r="BB1383" i="1" s="1"/>
  <c r="BD1383" i="1"/>
  <c r="AZ1384" i="1"/>
  <c r="BA1384" i="1"/>
  <c r="BB1384" i="1"/>
  <c r="BF1384" i="1" s="1"/>
  <c r="BC1384" i="1"/>
  <c r="BD1384" i="1"/>
  <c r="AZ1385" i="1"/>
  <c r="BB1385" i="1" s="1"/>
  <c r="BD1385" i="1"/>
  <c r="AZ1386" i="1"/>
  <c r="BA1386" i="1"/>
  <c r="BB1386" i="1"/>
  <c r="BH1386" i="1" s="1"/>
  <c r="BC1386" i="1"/>
  <c r="BD1386" i="1"/>
  <c r="AZ1387" i="1"/>
  <c r="BB1387" i="1" s="1"/>
  <c r="BD1387" i="1"/>
  <c r="AZ1388" i="1"/>
  <c r="BA1388" i="1"/>
  <c r="BB1388" i="1"/>
  <c r="BF1388" i="1" s="1"/>
  <c r="BC1388" i="1"/>
  <c r="BD1388" i="1"/>
  <c r="AZ1389" i="1"/>
  <c r="BB1389" i="1" s="1"/>
  <c r="BD1389" i="1"/>
  <c r="AZ1390" i="1"/>
  <c r="BA1390" i="1"/>
  <c r="BB1390" i="1"/>
  <c r="BH1390" i="1" s="1"/>
  <c r="BC1390" i="1"/>
  <c r="BD1390" i="1"/>
  <c r="AZ1391" i="1"/>
  <c r="BB1391" i="1" s="1"/>
  <c r="BD1391" i="1"/>
  <c r="AZ1392" i="1"/>
  <c r="BA1392" i="1"/>
  <c r="BB1392" i="1"/>
  <c r="BF1392" i="1" s="1"/>
  <c r="BC1392" i="1"/>
  <c r="BD1392" i="1"/>
  <c r="AZ1393" i="1"/>
  <c r="BB1393" i="1" s="1"/>
  <c r="BD1393" i="1"/>
  <c r="AZ1394" i="1"/>
  <c r="BA1394" i="1"/>
  <c r="BB1394" i="1"/>
  <c r="BH1394" i="1" s="1"/>
  <c r="BC1394" i="1"/>
  <c r="BD1394" i="1"/>
  <c r="AZ1395" i="1"/>
  <c r="BB1395" i="1" s="1"/>
  <c r="BD1395" i="1"/>
  <c r="AZ1396" i="1"/>
  <c r="BA1396" i="1"/>
  <c r="BB1396" i="1"/>
  <c r="BF1396" i="1" s="1"/>
  <c r="BC1396" i="1"/>
  <c r="BD1396" i="1"/>
  <c r="AZ1397" i="1"/>
  <c r="BB1397" i="1" s="1"/>
  <c r="BD1397" i="1"/>
  <c r="AZ1398" i="1"/>
  <c r="BA1398" i="1"/>
  <c r="BB1398" i="1"/>
  <c r="BH1398" i="1" s="1"/>
  <c r="BC1398" i="1"/>
  <c r="BD1398" i="1"/>
  <c r="AZ1399" i="1"/>
  <c r="BB1399" i="1" s="1"/>
  <c r="BD1399" i="1"/>
  <c r="AZ1400" i="1"/>
  <c r="BA1400" i="1"/>
  <c r="BB1400" i="1"/>
  <c r="BF1400" i="1" s="1"/>
  <c r="BC1400" i="1"/>
  <c r="BD1400" i="1"/>
  <c r="AZ1401" i="1"/>
  <c r="BB1401" i="1" s="1"/>
  <c r="BD1401" i="1"/>
  <c r="AZ1402" i="1"/>
  <c r="BA1402" i="1"/>
  <c r="BB1402" i="1"/>
  <c r="BH1402" i="1" s="1"/>
  <c r="BC1402" i="1"/>
  <c r="BD1402" i="1"/>
  <c r="AZ1403" i="1"/>
  <c r="BB1403" i="1" s="1"/>
  <c r="BD1403" i="1"/>
  <c r="AZ1404" i="1"/>
  <c r="BA1404" i="1"/>
  <c r="BB1404" i="1"/>
  <c r="BF1404" i="1" s="1"/>
  <c r="BC1404" i="1"/>
  <c r="BD1404" i="1"/>
  <c r="AZ1405" i="1"/>
  <c r="BB1405" i="1" s="1"/>
  <c r="BD1405" i="1"/>
  <c r="AZ1406" i="1"/>
  <c r="BA1406" i="1"/>
  <c r="BB1406" i="1"/>
  <c r="BH1406" i="1" s="1"/>
  <c r="BC1406" i="1"/>
  <c r="BD1406" i="1"/>
  <c r="AZ1407" i="1"/>
  <c r="BB1407" i="1" s="1"/>
  <c r="BD1407" i="1"/>
  <c r="AZ1408" i="1"/>
  <c r="BA1408" i="1"/>
  <c r="BB1408" i="1"/>
  <c r="BF1408" i="1" s="1"/>
  <c r="BC1408" i="1"/>
  <c r="BD1408" i="1"/>
  <c r="AZ1409" i="1"/>
  <c r="BB1409" i="1" s="1"/>
  <c r="BD1409" i="1"/>
  <c r="AZ1410" i="1"/>
  <c r="BA1410" i="1"/>
  <c r="BB1410" i="1"/>
  <c r="BH1410" i="1" s="1"/>
  <c r="BC1410" i="1"/>
  <c r="BD1410" i="1"/>
  <c r="AZ1411" i="1"/>
  <c r="BB1411" i="1" s="1"/>
  <c r="BD1411" i="1"/>
  <c r="AZ1412" i="1"/>
  <c r="BA1412" i="1"/>
  <c r="BB1412" i="1"/>
  <c r="BF1412" i="1" s="1"/>
  <c r="BC1412" i="1"/>
  <c r="BD1412" i="1"/>
  <c r="AZ1413" i="1"/>
  <c r="BB1413" i="1" s="1"/>
  <c r="BD1413" i="1"/>
  <c r="AZ1414" i="1"/>
  <c r="BA1414" i="1"/>
  <c r="BB1414" i="1"/>
  <c r="BH1414" i="1" s="1"/>
  <c r="BC1414" i="1"/>
  <c r="BD1414" i="1"/>
  <c r="AZ1415" i="1"/>
  <c r="BB1415" i="1" s="1"/>
  <c r="BD1415" i="1"/>
  <c r="AZ1416" i="1"/>
  <c r="BA1416" i="1"/>
  <c r="BB1416" i="1"/>
  <c r="BF1416" i="1" s="1"/>
  <c r="BC1416" i="1"/>
  <c r="BD1416" i="1"/>
  <c r="AZ1417" i="1"/>
  <c r="BB1417" i="1" s="1"/>
  <c r="BD1417" i="1"/>
  <c r="AZ1418" i="1"/>
  <c r="BA1418" i="1"/>
  <c r="BB1418" i="1"/>
  <c r="BH1418" i="1" s="1"/>
  <c r="BC1418" i="1"/>
  <c r="BD1418" i="1"/>
  <c r="AZ1419" i="1"/>
  <c r="BB1419" i="1" s="1"/>
  <c r="BD1419" i="1"/>
  <c r="AZ1420" i="1"/>
  <c r="BA1420" i="1"/>
  <c r="BB1420" i="1"/>
  <c r="BF1420" i="1" s="1"/>
  <c r="BC1420" i="1"/>
  <c r="BD1420" i="1"/>
  <c r="AZ1421" i="1"/>
  <c r="BB1421" i="1" s="1"/>
  <c r="BD1421" i="1"/>
  <c r="AZ1422" i="1"/>
  <c r="BA1422" i="1"/>
  <c r="BB1422" i="1"/>
  <c r="BH1422" i="1" s="1"/>
  <c r="BC1422" i="1"/>
  <c r="BD1422" i="1"/>
  <c r="AZ1423" i="1"/>
  <c r="BB1423" i="1" s="1"/>
  <c r="BD1423" i="1"/>
  <c r="AZ1424" i="1"/>
  <c r="BA1424" i="1"/>
  <c r="BB1424" i="1"/>
  <c r="BF1424" i="1" s="1"/>
  <c r="BC1424" i="1"/>
  <c r="BD1424" i="1"/>
  <c r="AZ1425" i="1"/>
  <c r="BB1425" i="1" s="1"/>
  <c r="BD1425" i="1"/>
  <c r="AZ1426" i="1"/>
  <c r="BA1426" i="1"/>
  <c r="BB1426" i="1"/>
  <c r="BH1426" i="1" s="1"/>
  <c r="BC1426" i="1"/>
  <c r="BD1426" i="1"/>
  <c r="AZ1427" i="1"/>
  <c r="BB1427" i="1" s="1"/>
  <c r="BD1427" i="1"/>
  <c r="AZ1428" i="1"/>
  <c r="BA1428" i="1"/>
  <c r="BB1428" i="1"/>
  <c r="BF1428" i="1" s="1"/>
  <c r="BC1428" i="1"/>
  <c r="BD1428" i="1"/>
  <c r="AZ1429" i="1"/>
  <c r="BB1429" i="1" s="1"/>
  <c r="BD1429" i="1"/>
  <c r="AZ1430" i="1"/>
  <c r="BA1430" i="1"/>
  <c r="BB1430" i="1"/>
  <c r="BH1430" i="1" s="1"/>
  <c r="BC1430" i="1"/>
  <c r="BD1430" i="1"/>
  <c r="AZ1431" i="1"/>
  <c r="BB1431" i="1" s="1"/>
  <c r="BD1431" i="1"/>
  <c r="AZ1432" i="1"/>
  <c r="BA1432" i="1"/>
  <c r="BB1432" i="1"/>
  <c r="BF1432" i="1" s="1"/>
  <c r="BC1432" i="1"/>
  <c r="BD1432" i="1"/>
  <c r="AZ1433" i="1"/>
  <c r="BB1433" i="1" s="1"/>
  <c r="BD1433" i="1"/>
  <c r="AZ1434" i="1"/>
  <c r="BA1434" i="1"/>
  <c r="BB1434" i="1"/>
  <c r="BH1434" i="1" s="1"/>
  <c r="BC1434" i="1"/>
  <c r="BD1434" i="1"/>
  <c r="AZ1435" i="1"/>
  <c r="BB1435" i="1" s="1"/>
  <c r="BD1435" i="1"/>
  <c r="AZ1436" i="1"/>
  <c r="BA1436" i="1"/>
  <c r="BB1436" i="1"/>
  <c r="BF1436" i="1" s="1"/>
  <c r="BC1436" i="1"/>
  <c r="BD1436" i="1"/>
  <c r="AZ1437" i="1"/>
  <c r="BB1437" i="1" s="1"/>
  <c r="BD1437" i="1"/>
  <c r="AZ1438" i="1"/>
  <c r="BA1438" i="1"/>
  <c r="BB1438" i="1"/>
  <c r="BH1438" i="1" s="1"/>
  <c r="BC1438" i="1"/>
  <c r="BD1438" i="1"/>
  <c r="AZ1439" i="1"/>
  <c r="BB1439" i="1" s="1"/>
  <c r="BD1439" i="1"/>
  <c r="AZ1440" i="1"/>
  <c r="BA1440" i="1"/>
  <c r="BB1440" i="1"/>
  <c r="BF1440" i="1" s="1"/>
  <c r="BC1440" i="1"/>
  <c r="BD1440" i="1"/>
  <c r="AZ1441" i="1"/>
  <c r="BB1441" i="1" s="1"/>
  <c r="BD1441" i="1"/>
  <c r="AZ1442" i="1"/>
  <c r="BA1442" i="1"/>
  <c r="BB1442" i="1"/>
  <c r="BH1442" i="1" s="1"/>
  <c r="BC1442" i="1"/>
  <c r="BD1442" i="1"/>
  <c r="AZ1443" i="1"/>
  <c r="BB1443" i="1" s="1"/>
  <c r="BD1443" i="1"/>
  <c r="AZ1444" i="1"/>
  <c r="BA1444" i="1"/>
  <c r="BB1444" i="1"/>
  <c r="BF1444" i="1" s="1"/>
  <c r="BC1444" i="1"/>
  <c r="BD1444" i="1"/>
  <c r="AZ1445" i="1"/>
  <c r="BB1445" i="1" s="1"/>
  <c r="BD1445" i="1"/>
  <c r="AZ1446" i="1"/>
  <c r="BA1446" i="1"/>
  <c r="BB1446" i="1"/>
  <c r="BH1446" i="1" s="1"/>
  <c r="BC1446" i="1"/>
  <c r="BD1446" i="1"/>
  <c r="AZ1447" i="1"/>
  <c r="BB1447" i="1" s="1"/>
  <c r="BD1447" i="1"/>
  <c r="AZ1448" i="1"/>
  <c r="BA1448" i="1"/>
  <c r="BB1448" i="1"/>
  <c r="BF1448" i="1" s="1"/>
  <c r="BC1448" i="1"/>
  <c r="BD1448" i="1"/>
  <c r="AZ1449" i="1"/>
  <c r="BB1449" i="1" s="1"/>
  <c r="BD1449" i="1"/>
  <c r="AZ1450" i="1"/>
  <c r="BA1450" i="1"/>
  <c r="BB1450" i="1"/>
  <c r="BH1450" i="1" s="1"/>
  <c r="BC1450" i="1"/>
  <c r="BD1450" i="1"/>
  <c r="AZ1451" i="1"/>
  <c r="BB1451" i="1" s="1"/>
  <c r="BD1451" i="1"/>
  <c r="AZ1452" i="1"/>
  <c r="BA1452" i="1"/>
  <c r="BB1452" i="1"/>
  <c r="BF1452" i="1" s="1"/>
  <c r="BC1452" i="1"/>
  <c r="BD1452" i="1"/>
  <c r="AZ1453" i="1"/>
  <c r="BB1453" i="1" s="1"/>
  <c r="BD1453" i="1"/>
  <c r="AZ1454" i="1"/>
  <c r="BA1454" i="1"/>
  <c r="BB1454" i="1"/>
  <c r="BH1454" i="1" s="1"/>
  <c r="BC1454" i="1"/>
  <c r="BD1454" i="1"/>
  <c r="AZ1455" i="1"/>
  <c r="BB1455" i="1" s="1"/>
  <c r="BD1455" i="1"/>
  <c r="AZ1456" i="1"/>
  <c r="BA1456" i="1"/>
  <c r="BB1456" i="1"/>
  <c r="BF1456" i="1" s="1"/>
  <c r="BC1456" i="1"/>
  <c r="BD1456" i="1"/>
  <c r="AZ1457" i="1"/>
  <c r="BB1457" i="1" s="1"/>
  <c r="BD1457" i="1"/>
  <c r="AZ1458" i="1"/>
  <c r="BA1458" i="1" s="1"/>
  <c r="BB1458" i="1"/>
  <c r="BC1458" i="1"/>
  <c r="BD1458" i="1"/>
  <c r="AZ1459" i="1"/>
  <c r="BB1459" i="1" s="1"/>
  <c r="BD1459" i="1"/>
  <c r="AZ1460" i="1"/>
  <c r="BA1460" i="1" s="1"/>
  <c r="BB1460" i="1"/>
  <c r="BC1460" i="1"/>
  <c r="BD1460" i="1"/>
  <c r="AZ1461" i="1"/>
  <c r="BB1461" i="1" s="1"/>
  <c r="BD1461" i="1"/>
  <c r="AZ1462" i="1"/>
  <c r="BA1462" i="1" s="1"/>
  <c r="BB1462" i="1"/>
  <c r="BC1462" i="1"/>
  <c r="BD1462" i="1"/>
  <c r="AZ1463" i="1"/>
  <c r="BB1463" i="1" s="1"/>
  <c r="BD1463" i="1"/>
  <c r="AZ1464" i="1"/>
  <c r="BA1464" i="1" s="1"/>
  <c r="BB1464" i="1"/>
  <c r="BC1464" i="1"/>
  <c r="BD1464" i="1"/>
  <c r="AZ1465" i="1"/>
  <c r="BB1465" i="1" s="1"/>
  <c r="BD1465" i="1"/>
  <c r="AZ1466" i="1"/>
  <c r="BA1466" i="1" s="1"/>
  <c r="BB1466" i="1"/>
  <c r="BC1466" i="1"/>
  <c r="BD1466" i="1"/>
  <c r="AZ1467" i="1"/>
  <c r="BB1467" i="1" s="1"/>
  <c r="BD1467" i="1"/>
  <c r="AZ1468" i="1"/>
  <c r="BA1468" i="1" s="1"/>
  <c r="BB1468" i="1"/>
  <c r="BC1468" i="1"/>
  <c r="BD1468" i="1"/>
  <c r="AZ1469" i="1"/>
  <c r="BB1469" i="1" s="1"/>
  <c r="BD1469" i="1"/>
  <c r="AZ1470" i="1"/>
  <c r="BA1470" i="1" s="1"/>
  <c r="BB1470" i="1"/>
  <c r="BC1470" i="1"/>
  <c r="BD1470" i="1"/>
  <c r="AZ1471" i="1"/>
  <c r="BB1471" i="1" s="1"/>
  <c r="BD1471" i="1"/>
  <c r="AZ1472" i="1"/>
  <c r="BA1472" i="1" s="1"/>
  <c r="BB1472" i="1"/>
  <c r="BC1472" i="1"/>
  <c r="BD1472" i="1"/>
  <c r="AZ1473" i="1"/>
  <c r="BB1473" i="1" s="1"/>
  <c r="BD1473" i="1"/>
  <c r="AZ1474" i="1"/>
  <c r="BA1474" i="1" s="1"/>
  <c r="BB1474" i="1"/>
  <c r="BC1474" i="1"/>
  <c r="BD1474" i="1"/>
  <c r="AZ1475" i="1"/>
  <c r="BB1475" i="1" s="1"/>
  <c r="BD1475" i="1"/>
  <c r="AZ1476" i="1"/>
  <c r="BA1476" i="1" s="1"/>
  <c r="BB1476" i="1"/>
  <c r="BC1476" i="1"/>
  <c r="BD1476" i="1"/>
  <c r="AZ1477" i="1"/>
  <c r="BB1477" i="1" s="1"/>
  <c r="BD1477" i="1"/>
  <c r="AZ1478" i="1"/>
  <c r="BA1478" i="1" s="1"/>
  <c r="BB1478" i="1"/>
  <c r="BC1478" i="1"/>
  <c r="BD1478" i="1"/>
  <c r="AZ1479" i="1"/>
  <c r="BB1479" i="1" s="1"/>
  <c r="BD1479" i="1"/>
  <c r="AZ1480" i="1"/>
  <c r="BA1480" i="1" s="1"/>
  <c r="BB1480" i="1"/>
  <c r="BC1480" i="1"/>
  <c r="BD1480" i="1"/>
  <c r="AZ1481" i="1"/>
  <c r="BB1481" i="1" s="1"/>
  <c r="BD1481" i="1"/>
  <c r="AZ1482" i="1"/>
  <c r="BA1482" i="1" s="1"/>
  <c r="BB1482" i="1"/>
  <c r="BC1482" i="1"/>
  <c r="BD1482" i="1"/>
  <c r="AZ1483" i="1"/>
  <c r="BB1483" i="1" s="1"/>
  <c r="BD1483" i="1"/>
  <c r="AZ1484" i="1"/>
  <c r="BA1484" i="1" s="1"/>
  <c r="BB1484" i="1"/>
  <c r="BC1484" i="1"/>
  <c r="BD1484" i="1"/>
  <c r="AZ1485" i="1"/>
  <c r="BB1485" i="1" s="1"/>
  <c r="BD1485" i="1"/>
  <c r="AZ1486" i="1"/>
  <c r="BA1486" i="1" s="1"/>
  <c r="BB1486" i="1"/>
  <c r="BC1486" i="1"/>
  <c r="BD1486" i="1"/>
  <c r="AZ1487" i="1"/>
  <c r="BB1487" i="1" s="1"/>
  <c r="BD1487" i="1"/>
  <c r="AZ1488" i="1"/>
  <c r="BA1488" i="1" s="1"/>
  <c r="BB1488" i="1"/>
  <c r="BC1488" i="1"/>
  <c r="BD1488" i="1"/>
  <c r="AZ1489" i="1"/>
  <c r="BB1489" i="1" s="1"/>
  <c r="BD1489" i="1"/>
  <c r="AZ1490" i="1"/>
  <c r="BA1490" i="1" s="1"/>
  <c r="BB1490" i="1"/>
  <c r="BC1490" i="1"/>
  <c r="BD1490" i="1"/>
  <c r="AZ1491" i="1"/>
  <c r="BB1491" i="1" s="1"/>
  <c r="BD1491" i="1"/>
  <c r="AZ1492" i="1"/>
  <c r="BA1492" i="1" s="1"/>
  <c r="BB1492" i="1"/>
  <c r="BC1492" i="1"/>
  <c r="BD1492" i="1"/>
  <c r="AZ1493" i="1"/>
  <c r="BB1493" i="1" s="1"/>
  <c r="BD1493" i="1"/>
  <c r="AZ1494" i="1"/>
  <c r="BA1494" i="1" s="1"/>
  <c r="BB1494" i="1"/>
  <c r="BC1494" i="1"/>
  <c r="BD1494" i="1"/>
  <c r="AZ1495" i="1"/>
  <c r="BB1495" i="1" s="1"/>
  <c r="BD1495" i="1"/>
  <c r="AZ1496" i="1"/>
  <c r="BA1496" i="1" s="1"/>
  <c r="BB1496" i="1"/>
  <c r="BC1496" i="1"/>
  <c r="BD1496" i="1"/>
  <c r="AZ1497" i="1"/>
  <c r="BB1497" i="1" s="1"/>
  <c r="BD1497" i="1"/>
  <c r="AZ1498" i="1"/>
  <c r="BA1498" i="1" s="1"/>
  <c r="BB1498" i="1"/>
  <c r="BC1498" i="1"/>
  <c r="BD1498" i="1"/>
  <c r="AZ1499" i="1"/>
  <c r="BB1499" i="1" s="1"/>
  <c r="BD1499" i="1"/>
  <c r="AZ1500" i="1"/>
  <c r="BA1500" i="1" s="1"/>
  <c r="BB1500" i="1"/>
  <c r="BC1500" i="1"/>
  <c r="BD1500" i="1"/>
  <c r="AZ1501" i="1"/>
  <c r="BB1501" i="1" s="1"/>
  <c r="BD1501" i="1"/>
  <c r="AZ1502" i="1"/>
  <c r="BA1502" i="1" s="1"/>
  <c r="BB1502" i="1"/>
  <c r="BC1502" i="1"/>
  <c r="BD1502" i="1"/>
  <c r="AZ1503" i="1"/>
  <c r="BB1503" i="1" s="1"/>
  <c r="BD1503" i="1"/>
  <c r="AZ1504" i="1"/>
  <c r="BA1504" i="1" s="1"/>
  <c r="BB1504" i="1"/>
  <c r="BC1504" i="1"/>
  <c r="BD1504" i="1"/>
  <c r="AZ1505" i="1"/>
  <c r="BB1505" i="1" s="1"/>
  <c r="BD1505" i="1"/>
  <c r="AZ1506" i="1"/>
  <c r="BA1506" i="1" s="1"/>
  <c r="BB1506" i="1"/>
  <c r="BC1506" i="1"/>
  <c r="BD1506" i="1"/>
  <c r="AZ1507" i="1"/>
  <c r="BB1507" i="1" s="1"/>
  <c r="BD1507" i="1"/>
  <c r="AZ1508" i="1"/>
  <c r="BA1508" i="1" s="1"/>
  <c r="BB1508" i="1"/>
  <c r="BC1508" i="1"/>
  <c r="BD1508" i="1"/>
  <c r="AZ1509" i="1"/>
  <c r="BB1509" i="1" s="1"/>
  <c r="BD1509" i="1"/>
  <c r="AZ1510" i="1"/>
  <c r="BA1510" i="1" s="1"/>
  <c r="BB1510" i="1"/>
  <c r="BC1510" i="1"/>
  <c r="BD1510" i="1"/>
  <c r="AZ1511" i="1"/>
  <c r="BB1511" i="1" s="1"/>
  <c r="BD1511" i="1"/>
  <c r="AZ1512" i="1"/>
  <c r="BA1512" i="1" s="1"/>
  <c r="BB1512" i="1"/>
  <c r="BC1512" i="1"/>
  <c r="BD1512" i="1"/>
  <c r="AZ1513" i="1"/>
  <c r="BB1513" i="1" s="1"/>
  <c r="BD1513" i="1"/>
  <c r="AZ1514" i="1"/>
  <c r="BA1514" i="1" s="1"/>
  <c r="BB1514" i="1"/>
  <c r="BC1514" i="1"/>
  <c r="BD1514" i="1"/>
  <c r="AZ1515" i="1"/>
  <c r="BB1515" i="1" s="1"/>
  <c r="BD1515" i="1"/>
  <c r="AZ1516" i="1"/>
  <c r="BA1516" i="1" s="1"/>
  <c r="BB1516" i="1"/>
  <c r="BC1516" i="1"/>
  <c r="BD1516" i="1"/>
  <c r="AZ1517" i="1"/>
  <c r="BB1517" i="1" s="1"/>
  <c r="BD1517" i="1"/>
  <c r="AZ1518" i="1"/>
  <c r="BA1518" i="1" s="1"/>
  <c r="BB1518" i="1"/>
  <c r="BC1518" i="1"/>
  <c r="BD1518" i="1"/>
  <c r="AZ1519" i="1"/>
  <c r="BB1519" i="1" s="1"/>
  <c r="BD1519" i="1"/>
  <c r="AZ1520" i="1"/>
  <c r="BA1520" i="1" s="1"/>
  <c r="BB1520" i="1"/>
  <c r="BC1520" i="1"/>
  <c r="BD1520" i="1"/>
  <c r="AZ1521" i="1"/>
  <c r="BB1521" i="1" s="1"/>
  <c r="BD1521" i="1"/>
  <c r="AZ1522" i="1"/>
  <c r="BA1522" i="1" s="1"/>
  <c r="BB1522" i="1"/>
  <c r="BC1522" i="1"/>
  <c r="BD1522" i="1"/>
  <c r="AZ1523" i="1"/>
  <c r="BB1523" i="1" s="1"/>
  <c r="BD1523" i="1"/>
  <c r="AZ1524" i="1"/>
  <c r="BA1524" i="1" s="1"/>
  <c r="BB1524" i="1"/>
  <c r="BC1524" i="1"/>
  <c r="BD1524" i="1"/>
  <c r="AZ1525" i="1"/>
  <c r="BB1525" i="1" s="1"/>
  <c r="BD1525" i="1"/>
  <c r="AZ1526" i="1"/>
  <c r="BA1526" i="1" s="1"/>
  <c r="BB1526" i="1"/>
  <c r="BC1526" i="1"/>
  <c r="BD1526" i="1"/>
  <c r="AZ1527" i="1"/>
  <c r="BB1527" i="1" s="1"/>
  <c r="BD1527" i="1"/>
  <c r="AZ1528" i="1"/>
  <c r="BA1528" i="1" s="1"/>
  <c r="BB1528" i="1"/>
  <c r="BC1528" i="1"/>
  <c r="BD1528" i="1"/>
  <c r="AZ1529" i="1"/>
  <c r="BB1529" i="1" s="1"/>
  <c r="BD1529" i="1"/>
  <c r="AZ1530" i="1"/>
  <c r="BA1530" i="1" s="1"/>
  <c r="BB1530" i="1"/>
  <c r="BC1530" i="1"/>
  <c r="BD1530" i="1"/>
  <c r="AZ1531" i="1"/>
  <c r="BB1531" i="1" s="1"/>
  <c r="BD1531" i="1"/>
  <c r="AZ1532" i="1"/>
  <c r="BA1532" i="1" s="1"/>
  <c r="BB1532" i="1"/>
  <c r="BC1532" i="1"/>
  <c r="BD1532" i="1"/>
  <c r="AZ1533" i="1"/>
  <c r="BB1533" i="1" s="1"/>
  <c r="BD1533" i="1"/>
  <c r="AZ1534" i="1"/>
  <c r="BA1534" i="1" s="1"/>
  <c r="BB1534" i="1"/>
  <c r="BC1534" i="1"/>
  <c r="BD1534" i="1"/>
  <c r="AZ1535" i="1"/>
  <c r="BB1535" i="1" s="1"/>
  <c r="BD1535" i="1"/>
  <c r="AZ1536" i="1"/>
  <c r="BA1536" i="1" s="1"/>
  <c r="BB1536" i="1"/>
  <c r="BC1536" i="1"/>
  <c r="BD1536" i="1"/>
  <c r="AZ1537" i="1"/>
  <c r="BB1537" i="1" s="1"/>
  <c r="BD1537" i="1"/>
  <c r="AZ1538" i="1"/>
  <c r="BA1538" i="1" s="1"/>
  <c r="BB1538" i="1"/>
  <c r="BC1538" i="1"/>
  <c r="BD1538" i="1"/>
  <c r="AZ1539" i="1"/>
  <c r="BB1539" i="1" s="1"/>
  <c r="BD1539" i="1"/>
  <c r="AZ1540" i="1"/>
  <c r="BA1540" i="1" s="1"/>
  <c r="BB1540" i="1"/>
  <c r="BC1540" i="1"/>
  <c r="BD1540" i="1"/>
  <c r="AZ1541" i="1"/>
  <c r="BB1541" i="1" s="1"/>
  <c r="BD1541" i="1"/>
  <c r="AZ1542" i="1"/>
  <c r="BA1542" i="1" s="1"/>
  <c r="BB1542" i="1"/>
  <c r="BC1542" i="1"/>
  <c r="BD1542" i="1"/>
  <c r="AZ1543" i="1"/>
  <c r="BB1543" i="1" s="1"/>
  <c r="BD1543" i="1"/>
  <c r="AZ1544" i="1"/>
  <c r="BA1544" i="1" s="1"/>
  <c r="BB1544" i="1"/>
  <c r="BC1544" i="1"/>
  <c r="BD1544" i="1"/>
  <c r="AZ1545" i="1"/>
  <c r="BB1545" i="1" s="1"/>
  <c r="BD1545" i="1"/>
  <c r="AZ1546" i="1"/>
  <c r="BA1546" i="1" s="1"/>
  <c r="BB1546" i="1"/>
  <c r="BC1546" i="1"/>
  <c r="BD1546" i="1"/>
  <c r="AZ1547" i="1"/>
  <c r="BB1547" i="1" s="1"/>
  <c r="BD1547" i="1"/>
  <c r="AZ1548" i="1"/>
  <c r="BA1548" i="1" s="1"/>
  <c r="BB1548" i="1"/>
  <c r="BC1548" i="1"/>
  <c r="BD1548" i="1"/>
  <c r="AZ1549" i="1"/>
  <c r="BB1549" i="1" s="1"/>
  <c r="BD1549" i="1"/>
  <c r="AZ1550" i="1"/>
  <c r="BA1550" i="1" s="1"/>
  <c r="BB1550" i="1"/>
  <c r="BC1550" i="1"/>
  <c r="BD1550" i="1"/>
  <c r="AZ1551" i="1"/>
  <c r="BB1551" i="1" s="1"/>
  <c r="BD1551" i="1"/>
  <c r="AZ1552" i="1"/>
  <c r="BA1552" i="1" s="1"/>
  <c r="BH1552" i="1" s="1"/>
  <c r="BB1552" i="1"/>
  <c r="BC1552" i="1"/>
  <c r="BD1552" i="1"/>
  <c r="AZ1553" i="1"/>
  <c r="BB1553" i="1" s="1"/>
  <c r="BD1553" i="1"/>
  <c r="AZ1554" i="1"/>
  <c r="BA1554" i="1" s="1"/>
  <c r="BB1554" i="1"/>
  <c r="BC1554" i="1"/>
  <c r="BD1554" i="1"/>
  <c r="AZ1555" i="1"/>
  <c r="BB1555" i="1" s="1"/>
  <c r="BD1555" i="1"/>
  <c r="AZ1556" i="1"/>
  <c r="BA1556" i="1" s="1"/>
  <c r="BB1556" i="1"/>
  <c r="BC1556" i="1"/>
  <c r="BD1556" i="1"/>
  <c r="AZ1557" i="1"/>
  <c r="BB1557" i="1" s="1"/>
  <c r="BD1557" i="1"/>
  <c r="AZ1558" i="1"/>
  <c r="BA1558" i="1" s="1"/>
  <c r="BB1558" i="1"/>
  <c r="BC1558" i="1"/>
  <c r="BD1558" i="1"/>
  <c r="AZ1559" i="1"/>
  <c r="BB1559" i="1" s="1"/>
  <c r="BD1559" i="1"/>
  <c r="AZ1560" i="1"/>
  <c r="BA1560" i="1" s="1"/>
  <c r="BB1560" i="1"/>
  <c r="BC1560" i="1"/>
  <c r="BD1560" i="1"/>
  <c r="AZ1561" i="1"/>
  <c r="BB1561" i="1" s="1"/>
  <c r="BD1561" i="1"/>
  <c r="AZ1562" i="1"/>
  <c r="BA1562" i="1" s="1"/>
  <c r="BB1562" i="1"/>
  <c r="BC1562" i="1"/>
  <c r="BD1562" i="1"/>
  <c r="AZ1563" i="1"/>
  <c r="BB1563" i="1" s="1"/>
  <c r="BD1563" i="1"/>
  <c r="AZ1564" i="1"/>
  <c r="BA1564" i="1" s="1"/>
  <c r="BB1564" i="1"/>
  <c r="BC1564" i="1"/>
  <c r="BD1564" i="1"/>
  <c r="AZ1565" i="1"/>
  <c r="BB1565" i="1" s="1"/>
  <c r="BD1565" i="1"/>
  <c r="AZ1566" i="1"/>
  <c r="BA1566" i="1" s="1"/>
  <c r="BB1566" i="1"/>
  <c r="BC1566" i="1"/>
  <c r="BD1566" i="1"/>
  <c r="AZ1567" i="1"/>
  <c r="BB1567" i="1" s="1"/>
  <c r="BD1567" i="1"/>
  <c r="AZ1568" i="1"/>
  <c r="BA1568" i="1" s="1"/>
  <c r="BH1568" i="1" s="1"/>
  <c r="BB1568" i="1"/>
  <c r="BC1568" i="1"/>
  <c r="BD1568" i="1"/>
  <c r="AZ1569" i="1"/>
  <c r="BB1569" i="1" s="1"/>
  <c r="BD1569" i="1"/>
  <c r="AZ1570" i="1"/>
  <c r="BA1570" i="1" s="1"/>
  <c r="BB1570" i="1"/>
  <c r="BC1570" i="1"/>
  <c r="BD1570" i="1"/>
  <c r="AZ1571" i="1"/>
  <c r="BB1571" i="1" s="1"/>
  <c r="BD1571" i="1"/>
  <c r="AZ1572" i="1"/>
  <c r="BA1572" i="1" s="1"/>
  <c r="BB1572" i="1"/>
  <c r="BC1572" i="1"/>
  <c r="BD1572" i="1"/>
  <c r="AZ1573" i="1"/>
  <c r="BB1573" i="1" s="1"/>
  <c r="BD1573" i="1"/>
  <c r="AZ1574" i="1"/>
  <c r="BA1574" i="1" s="1"/>
  <c r="BB1574" i="1"/>
  <c r="BC1574" i="1"/>
  <c r="BD1574" i="1"/>
  <c r="AZ1575" i="1"/>
  <c r="BB1575" i="1" s="1"/>
  <c r="BD1575" i="1"/>
  <c r="AZ1576" i="1"/>
  <c r="BA1576" i="1" s="1"/>
  <c r="BB1576" i="1"/>
  <c r="BC1576" i="1"/>
  <c r="BD1576" i="1"/>
  <c r="AZ1577" i="1"/>
  <c r="BB1577" i="1" s="1"/>
  <c r="BD1577" i="1"/>
  <c r="AZ1578" i="1"/>
  <c r="BA1578" i="1" s="1"/>
  <c r="BB1578" i="1"/>
  <c r="BC1578" i="1"/>
  <c r="BD1578" i="1"/>
  <c r="AZ1579" i="1"/>
  <c r="BB1579" i="1" s="1"/>
  <c r="BD1579" i="1"/>
  <c r="AZ1580" i="1"/>
  <c r="BA1580" i="1" s="1"/>
  <c r="BB1580" i="1"/>
  <c r="BC1580" i="1"/>
  <c r="BD1580" i="1"/>
  <c r="AZ1581" i="1"/>
  <c r="BB1581" i="1" s="1"/>
  <c r="BD1581" i="1"/>
  <c r="AZ1582" i="1"/>
  <c r="BA1582" i="1" s="1"/>
  <c r="BB1582" i="1"/>
  <c r="BC1582" i="1"/>
  <c r="BD1582" i="1"/>
  <c r="AZ1583" i="1"/>
  <c r="BB1583" i="1" s="1"/>
  <c r="BD1583" i="1"/>
  <c r="AZ1584" i="1"/>
  <c r="BA1584" i="1" s="1"/>
  <c r="BH1584" i="1" s="1"/>
  <c r="BB1584" i="1"/>
  <c r="BC1584" i="1"/>
  <c r="BD1584" i="1"/>
  <c r="AZ1585" i="1"/>
  <c r="BB1585" i="1" s="1"/>
  <c r="BD1585" i="1"/>
  <c r="AZ1586" i="1"/>
  <c r="BA1586" i="1" s="1"/>
  <c r="BB1586" i="1"/>
  <c r="BC1586" i="1"/>
  <c r="BD1586" i="1"/>
  <c r="AZ1587" i="1"/>
  <c r="BB1587" i="1" s="1"/>
  <c r="BD1587" i="1"/>
  <c r="AZ1588" i="1"/>
  <c r="BA1588" i="1" s="1"/>
  <c r="BB1588" i="1"/>
  <c r="BC1588" i="1"/>
  <c r="BD1588" i="1"/>
  <c r="AZ1589" i="1"/>
  <c r="BB1589" i="1" s="1"/>
  <c r="BD1589" i="1"/>
  <c r="AZ1590" i="1"/>
  <c r="BA1590" i="1" s="1"/>
  <c r="BB1590" i="1"/>
  <c r="BC1590" i="1"/>
  <c r="BD1590" i="1"/>
  <c r="AZ1591" i="1"/>
  <c r="BB1591" i="1" s="1"/>
  <c r="BD1591" i="1"/>
  <c r="AZ1592" i="1"/>
  <c r="BA1592" i="1" s="1"/>
  <c r="BB1592" i="1"/>
  <c r="BC1592" i="1"/>
  <c r="BD1592" i="1"/>
  <c r="AZ1593" i="1"/>
  <c r="BB1593" i="1" s="1"/>
  <c r="BD1593" i="1"/>
  <c r="AZ1594" i="1"/>
  <c r="BA1594" i="1" s="1"/>
  <c r="BB1594" i="1"/>
  <c r="BC1594" i="1"/>
  <c r="BD1594" i="1"/>
  <c r="AZ1595" i="1"/>
  <c r="BB1595" i="1" s="1"/>
  <c r="BD1595" i="1"/>
  <c r="AZ1596" i="1"/>
  <c r="BA1596" i="1" s="1"/>
  <c r="BB1596" i="1"/>
  <c r="BC1596" i="1"/>
  <c r="BD1596" i="1"/>
  <c r="AZ1597" i="1"/>
  <c r="BB1597" i="1" s="1"/>
  <c r="BD1597" i="1"/>
  <c r="AZ1598" i="1"/>
  <c r="BA1598" i="1" s="1"/>
  <c r="BB1598" i="1"/>
  <c r="BC1598" i="1"/>
  <c r="BD1598" i="1"/>
  <c r="AZ1599" i="1"/>
  <c r="BB1599" i="1" s="1"/>
  <c r="BD1599" i="1"/>
  <c r="AZ1600" i="1"/>
  <c r="BA1600" i="1" s="1"/>
  <c r="BH1600" i="1" s="1"/>
  <c r="BB1600" i="1"/>
  <c r="BC1600" i="1"/>
  <c r="BD1600" i="1"/>
  <c r="AZ1601" i="1"/>
  <c r="BB1601" i="1" s="1"/>
  <c r="BD1601" i="1"/>
  <c r="AZ1602" i="1"/>
  <c r="BA1602" i="1" s="1"/>
  <c r="BB1602" i="1"/>
  <c r="BC1602" i="1"/>
  <c r="BD1602" i="1"/>
  <c r="AZ1603" i="1"/>
  <c r="BB1603" i="1" s="1"/>
  <c r="BD1603" i="1"/>
  <c r="AZ1604" i="1"/>
  <c r="BA1604" i="1" s="1"/>
  <c r="BB1604" i="1"/>
  <c r="BC1604" i="1"/>
  <c r="BD1604" i="1"/>
  <c r="AZ1605" i="1"/>
  <c r="BB1605" i="1" s="1"/>
  <c r="BD1605" i="1"/>
  <c r="AZ1606" i="1"/>
  <c r="BA1606" i="1" s="1"/>
  <c r="BB1606" i="1"/>
  <c r="BC1606" i="1"/>
  <c r="BD1606" i="1"/>
  <c r="AZ1607" i="1"/>
  <c r="BB1607" i="1" s="1"/>
  <c r="BD1607" i="1"/>
  <c r="AZ1608" i="1"/>
  <c r="BA1608" i="1" s="1"/>
  <c r="BB1608" i="1"/>
  <c r="BC1608" i="1"/>
  <c r="BD1608" i="1"/>
  <c r="AZ1609" i="1"/>
  <c r="BB1609" i="1" s="1"/>
  <c r="BD1609" i="1"/>
  <c r="AZ1610" i="1"/>
  <c r="BA1610" i="1" s="1"/>
  <c r="BB1610" i="1"/>
  <c r="BC1610" i="1"/>
  <c r="BD1610" i="1"/>
  <c r="AZ1611" i="1"/>
  <c r="BB1611" i="1" s="1"/>
  <c r="BD1611" i="1"/>
  <c r="AZ1612" i="1"/>
  <c r="BA1612" i="1" s="1"/>
  <c r="BB1612" i="1"/>
  <c r="BC1612" i="1"/>
  <c r="BD1612" i="1"/>
  <c r="AZ1613" i="1"/>
  <c r="BB1613" i="1" s="1"/>
  <c r="BD1613" i="1"/>
  <c r="AZ1614" i="1"/>
  <c r="BA1614" i="1" s="1"/>
  <c r="BB1614" i="1"/>
  <c r="BC1614" i="1"/>
  <c r="BD1614" i="1"/>
  <c r="AZ1615" i="1"/>
  <c r="BB1615" i="1" s="1"/>
  <c r="BD1615" i="1"/>
  <c r="AZ1616" i="1"/>
  <c r="BA1616" i="1" s="1"/>
  <c r="BH1616" i="1" s="1"/>
  <c r="BB1616" i="1"/>
  <c r="BC1616" i="1"/>
  <c r="BD1616" i="1"/>
  <c r="AZ1617" i="1"/>
  <c r="BB1617" i="1" s="1"/>
  <c r="BD1617" i="1"/>
  <c r="AZ1618" i="1"/>
  <c r="BA1618" i="1" s="1"/>
  <c r="BB1618" i="1"/>
  <c r="BC1618" i="1"/>
  <c r="BD1618" i="1"/>
  <c r="AZ1619" i="1"/>
  <c r="BB1619" i="1" s="1"/>
  <c r="BD1619" i="1"/>
  <c r="AZ1620" i="1"/>
  <c r="BA1620" i="1" s="1"/>
  <c r="BB1620" i="1"/>
  <c r="BC1620" i="1"/>
  <c r="BD1620" i="1"/>
  <c r="AZ1621" i="1"/>
  <c r="BB1621" i="1" s="1"/>
  <c r="BD1621" i="1"/>
  <c r="AZ1622" i="1"/>
  <c r="BA1622" i="1" s="1"/>
  <c r="BB1622" i="1"/>
  <c r="BC1622" i="1"/>
  <c r="BD1622" i="1"/>
  <c r="AZ1623" i="1"/>
  <c r="BB1623" i="1" s="1"/>
  <c r="BD1623" i="1"/>
  <c r="AZ1624" i="1"/>
  <c r="BA1624" i="1" s="1"/>
  <c r="BB1624" i="1"/>
  <c r="BC1624" i="1"/>
  <c r="BD1624" i="1"/>
  <c r="AZ1625" i="1"/>
  <c r="BB1625" i="1" s="1"/>
  <c r="BD1625" i="1"/>
  <c r="AZ1626" i="1"/>
  <c r="BA1626" i="1" s="1"/>
  <c r="BB1626" i="1"/>
  <c r="BC1626" i="1"/>
  <c r="BD1626" i="1"/>
  <c r="AZ1627" i="1"/>
  <c r="BB1627" i="1" s="1"/>
  <c r="BD1627" i="1"/>
  <c r="AZ1628" i="1"/>
  <c r="BA1628" i="1" s="1"/>
  <c r="BB1628" i="1"/>
  <c r="BC1628" i="1"/>
  <c r="BD1628" i="1"/>
  <c r="AZ1629" i="1"/>
  <c r="BB1629" i="1" s="1"/>
  <c r="BD1629" i="1"/>
  <c r="AZ1630" i="1"/>
  <c r="BA1630" i="1" s="1"/>
  <c r="BB1630" i="1"/>
  <c r="BC1630" i="1"/>
  <c r="BD1630" i="1"/>
  <c r="AZ1631" i="1"/>
  <c r="BB1631" i="1" s="1"/>
  <c r="BD1631" i="1"/>
  <c r="AZ1632" i="1"/>
  <c r="BA1632" i="1" s="1"/>
  <c r="BH1632" i="1" s="1"/>
  <c r="BB1632" i="1"/>
  <c r="BC1632" i="1"/>
  <c r="BD1632" i="1"/>
  <c r="AZ1633" i="1"/>
  <c r="BB1633" i="1" s="1"/>
  <c r="BD1633" i="1"/>
  <c r="AZ1634" i="1"/>
  <c r="BA1634" i="1" s="1"/>
  <c r="BB1634" i="1"/>
  <c r="BC1634" i="1"/>
  <c r="BD1634" i="1"/>
  <c r="AZ1635" i="1"/>
  <c r="BB1635" i="1" s="1"/>
  <c r="BD1635" i="1"/>
  <c r="AZ1636" i="1"/>
  <c r="BA1636" i="1" s="1"/>
  <c r="BB1636" i="1"/>
  <c r="BC1636" i="1"/>
  <c r="BD1636" i="1"/>
  <c r="AZ1637" i="1"/>
  <c r="BB1637" i="1" s="1"/>
  <c r="BD1637" i="1"/>
  <c r="AZ1638" i="1"/>
  <c r="BA1638" i="1" s="1"/>
  <c r="BB1638" i="1"/>
  <c r="BC1638" i="1"/>
  <c r="BD1638" i="1"/>
  <c r="AZ1639" i="1"/>
  <c r="BB1639" i="1" s="1"/>
  <c r="BD1639" i="1"/>
  <c r="AZ1640" i="1"/>
  <c r="BA1640" i="1" s="1"/>
  <c r="BB1640" i="1"/>
  <c r="BC1640" i="1"/>
  <c r="BD1640" i="1"/>
  <c r="AZ1641" i="1"/>
  <c r="BB1641" i="1" s="1"/>
  <c r="BD1641" i="1"/>
  <c r="AZ1642" i="1"/>
  <c r="BA1642" i="1" s="1"/>
  <c r="BB1642" i="1"/>
  <c r="BC1642" i="1"/>
  <c r="BD1642" i="1"/>
  <c r="AZ1643" i="1"/>
  <c r="BB1643" i="1" s="1"/>
  <c r="BD1643" i="1"/>
  <c r="AZ1644" i="1"/>
  <c r="BA1644" i="1" s="1"/>
  <c r="BB1644" i="1"/>
  <c r="BC1644" i="1"/>
  <c r="BD1644" i="1"/>
  <c r="AZ1645" i="1"/>
  <c r="BB1645" i="1" s="1"/>
  <c r="BD1645" i="1"/>
  <c r="AZ1646" i="1"/>
  <c r="BA1646" i="1" s="1"/>
  <c r="BB1646" i="1"/>
  <c r="BC1646" i="1"/>
  <c r="BD1646" i="1"/>
  <c r="AZ1647" i="1"/>
  <c r="BB1647" i="1" s="1"/>
  <c r="BD1647" i="1"/>
  <c r="AZ1648" i="1"/>
  <c r="BA1648" i="1" s="1"/>
  <c r="BH1648" i="1" s="1"/>
  <c r="BB1648" i="1"/>
  <c r="BC1648" i="1"/>
  <c r="BD1648" i="1"/>
  <c r="AZ1649" i="1"/>
  <c r="BB1649" i="1" s="1"/>
  <c r="BD1649" i="1"/>
  <c r="AZ1650" i="1"/>
  <c r="BA1650" i="1" s="1"/>
  <c r="BB1650" i="1"/>
  <c r="BC1650" i="1"/>
  <c r="BD1650" i="1"/>
  <c r="AZ1651" i="1"/>
  <c r="BB1651" i="1" s="1"/>
  <c r="BD1651" i="1"/>
  <c r="AZ1652" i="1"/>
  <c r="BA1652" i="1" s="1"/>
  <c r="BB1652" i="1"/>
  <c r="BC1652" i="1"/>
  <c r="BD1652" i="1"/>
  <c r="AZ1653" i="1"/>
  <c r="BB1653" i="1" s="1"/>
  <c r="BD1653" i="1"/>
  <c r="AZ1654" i="1"/>
  <c r="BA1654" i="1" s="1"/>
  <c r="BB1654" i="1"/>
  <c r="BC1654" i="1"/>
  <c r="BD1654" i="1"/>
  <c r="AZ1655" i="1"/>
  <c r="BB1655" i="1" s="1"/>
  <c r="BD1655" i="1"/>
  <c r="AZ1656" i="1"/>
  <c r="BA1656" i="1" s="1"/>
  <c r="BB1656" i="1"/>
  <c r="BC1656" i="1"/>
  <c r="BD1656" i="1"/>
  <c r="AZ1657" i="1"/>
  <c r="BB1657" i="1" s="1"/>
  <c r="BD1657" i="1"/>
  <c r="AZ1658" i="1"/>
  <c r="BA1658" i="1" s="1"/>
  <c r="BB1658" i="1"/>
  <c r="BC1658" i="1"/>
  <c r="BD1658" i="1"/>
  <c r="AZ1659" i="1"/>
  <c r="BB1659" i="1" s="1"/>
  <c r="BD1659" i="1"/>
  <c r="AZ1660" i="1"/>
  <c r="BA1660" i="1" s="1"/>
  <c r="BB1660" i="1"/>
  <c r="BC1660" i="1"/>
  <c r="BD1660" i="1"/>
  <c r="AZ1661" i="1"/>
  <c r="BB1661" i="1" s="1"/>
  <c r="BD1661" i="1"/>
  <c r="AZ1662" i="1"/>
  <c r="BA1662" i="1" s="1"/>
  <c r="BB1662" i="1"/>
  <c r="BC1662" i="1"/>
  <c r="BD1662" i="1"/>
  <c r="AZ1663" i="1"/>
  <c r="BB1663" i="1" s="1"/>
  <c r="BD1663" i="1"/>
  <c r="AZ1664" i="1"/>
  <c r="BA1664" i="1" s="1"/>
  <c r="BH1664" i="1" s="1"/>
  <c r="BB1664" i="1"/>
  <c r="BC1664" i="1"/>
  <c r="BD1664" i="1"/>
  <c r="AZ1665" i="1"/>
  <c r="BB1665" i="1" s="1"/>
  <c r="BD1665" i="1"/>
  <c r="AZ1666" i="1"/>
  <c r="BA1666" i="1" s="1"/>
  <c r="BB1666" i="1"/>
  <c r="BC1666" i="1"/>
  <c r="BD1666" i="1"/>
  <c r="AZ1667" i="1"/>
  <c r="BB1667" i="1" s="1"/>
  <c r="BD1667" i="1"/>
  <c r="AZ1668" i="1"/>
  <c r="BA1668" i="1" s="1"/>
  <c r="BB1668" i="1"/>
  <c r="BC1668" i="1"/>
  <c r="BD1668" i="1"/>
  <c r="AZ1669" i="1"/>
  <c r="BB1669" i="1" s="1"/>
  <c r="BD1669" i="1"/>
  <c r="AZ1670" i="1"/>
  <c r="BA1670" i="1" s="1"/>
  <c r="BB1670" i="1"/>
  <c r="BC1670" i="1"/>
  <c r="BD1670" i="1"/>
  <c r="AZ1671" i="1"/>
  <c r="BB1671" i="1" s="1"/>
  <c r="BD1671" i="1"/>
  <c r="AZ1672" i="1"/>
  <c r="BA1672" i="1" s="1"/>
  <c r="BB1672" i="1"/>
  <c r="BC1672" i="1"/>
  <c r="BD1672" i="1"/>
  <c r="AZ1673" i="1"/>
  <c r="BB1673" i="1" s="1"/>
  <c r="BD1673" i="1"/>
  <c r="AZ1674" i="1"/>
  <c r="BA1674" i="1" s="1"/>
  <c r="BB1674" i="1"/>
  <c r="BC1674" i="1"/>
  <c r="BD1674" i="1"/>
  <c r="AZ1675" i="1"/>
  <c r="BB1675" i="1" s="1"/>
  <c r="BD1675" i="1"/>
  <c r="AZ1676" i="1"/>
  <c r="BA1676" i="1" s="1"/>
  <c r="BB1676" i="1"/>
  <c r="BC1676" i="1"/>
  <c r="BD1676" i="1"/>
  <c r="AZ1677" i="1"/>
  <c r="BB1677" i="1" s="1"/>
  <c r="BD1677" i="1"/>
  <c r="AZ1678" i="1"/>
  <c r="BA1678" i="1" s="1"/>
  <c r="BB1678" i="1"/>
  <c r="BC1678" i="1"/>
  <c r="BD1678" i="1"/>
  <c r="AZ1679" i="1"/>
  <c r="BB1679" i="1" s="1"/>
  <c r="BD1679" i="1"/>
  <c r="AZ1680" i="1"/>
  <c r="BA1680" i="1" s="1"/>
  <c r="BH1680" i="1" s="1"/>
  <c r="BB1680" i="1"/>
  <c r="BC1680" i="1"/>
  <c r="BD1680" i="1"/>
  <c r="AZ1681" i="1"/>
  <c r="BB1681" i="1" s="1"/>
  <c r="BD1681" i="1"/>
  <c r="AZ1682" i="1"/>
  <c r="BA1682" i="1" s="1"/>
  <c r="BB1682" i="1"/>
  <c r="BC1682" i="1"/>
  <c r="BD1682" i="1"/>
  <c r="AZ1683" i="1"/>
  <c r="BB1683" i="1" s="1"/>
  <c r="BD1683" i="1"/>
  <c r="AZ1684" i="1"/>
  <c r="BA1684" i="1" s="1"/>
  <c r="BB1684" i="1"/>
  <c r="BC1684" i="1"/>
  <c r="BD1684" i="1"/>
  <c r="AZ1685" i="1"/>
  <c r="BB1685" i="1" s="1"/>
  <c r="BD1685" i="1"/>
  <c r="AZ1686" i="1"/>
  <c r="BA1686" i="1" s="1"/>
  <c r="BB1686" i="1"/>
  <c r="BC1686" i="1"/>
  <c r="BD1686" i="1"/>
  <c r="AZ1687" i="1"/>
  <c r="BB1687" i="1" s="1"/>
  <c r="BD1687" i="1"/>
  <c r="AZ1688" i="1"/>
  <c r="BA1688" i="1" s="1"/>
  <c r="BB1688" i="1"/>
  <c r="BC1688" i="1"/>
  <c r="BD1688" i="1"/>
  <c r="AZ1689" i="1"/>
  <c r="BB1689" i="1" s="1"/>
  <c r="BD1689" i="1"/>
  <c r="AZ1690" i="1"/>
  <c r="BA1690" i="1" s="1"/>
  <c r="BB1690" i="1"/>
  <c r="BC1690" i="1"/>
  <c r="BD1690" i="1"/>
  <c r="AZ1691" i="1"/>
  <c r="BB1691" i="1" s="1"/>
  <c r="BD1691" i="1"/>
  <c r="AZ1692" i="1"/>
  <c r="BA1692" i="1" s="1"/>
  <c r="BB1692" i="1"/>
  <c r="BC1692" i="1"/>
  <c r="BD1692" i="1"/>
  <c r="AZ1693" i="1"/>
  <c r="BB1693" i="1" s="1"/>
  <c r="BD1693" i="1"/>
  <c r="AZ1694" i="1"/>
  <c r="BA1694" i="1" s="1"/>
  <c r="BB1694" i="1"/>
  <c r="BC1694" i="1"/>
  <c r="BD1694" i="1"/>
  <c r="AZ1695" i="1"/>
  <c r="BB1695" i="1" s="1"/>
  <c r="BD1695" i="1"/>
  <c r="AZ1696" i="1"/>
  <c r="BA1696" i="1" s="1"/>
  <c r="BH1696" i="1" s="1"/>
  <c r="BB1696" i="1"/>
  <c r="BC1696" i="1"/>
  <c r="BD1696" i="1"/>
  <c r="AZ1697" i="1"/>
  <c r="BB1697" i="1" s="1"/>
  <c r="BD1697" i="1"/>
  <c r="AZ1698" i="1"/>
  <c r="BA1698" i="1" s="1"/>
  <c r="BB1698" i="1"/>
  <c r="BC1698" i="1"/>
  <c r="BD1698" i="1"/>
  <c r="AZ1699" i="1"/>
  <c r="BB1699" i="1" s="1"/>
  <c r="BD1699" i="1"/>
  <c r="AZ1700" i="1"/>
  <c r="BA1700" i="1" s="1"/>
  <c r="BB1700" i="1"/>
  <c r="BC1700" i="1"/>
  <c r="BD1700" i="1"/>
  <c r="AZ1701" i="1"/>
  <c r="BB1701" i="1" s="1"/>
  <c r="BD1701" i="1"/>
  <c r="AZ1702" i="1"/>
  <c r="BA1702" i="1" s="1"/>
  <c r="BB1702" i="1"/>
  <c r="BC1702" i="1"/>
  <c r="BD1702" i="1"/>
  <c r="AZ1703" i="1"/>
  <c r="BB1703" i="1" s="1"/>
  <c r="BD1703" i="1"/>
  <c r="AZ1704" i="1"/>
  <c r="BA1704" i="1" s="1"/>
  <c r="BB1704" i="1"/>
  <c r="BC1704" i="1"/>
  <c r="BD1704" i="1"/>
  <c r="AZ1705" i="1"/>
  <c r="BB1705" i="1" s="1"/>
  <c r="BD1705" i="1"/>
  <c r="AZ1706" i="1"/>
  <c r="BA1706" i="1" s="1"/>
  <c r="BB1706" i="1"/>
  <c r="BC1706" i="1"/>
  <c r="BD1706" i="1"/>
  <c r="AZ1707" i="1"/>
  <c r="BB1707" i="1" s="1"/>
  <c r="BD1707" i="1"/>
  <c r="AZ1708" i="1"/>
  <c r="BA1708" i="1" s="1"/>
  <c r="BB1708" i="1"/>
  <c r="BC1708" i="1"/>
  <c r="BD1708" i="1"/>
  <c r="AZ1709" i="1"/>
  <c r="BB1709" i="1" s="1"/>
  <c r="BD1709" i="1"/>
  <c r="AZ1710" i="1"/>
  <c r="BA1710" i="1" s="1"/>
  <c r="BB1710" i="1"/>
  <c r="BC1710" i="1"/>
  <c r="BD1710" i="1"/>
  <c r="AZ1711" i="1"/>
  <c r="BB1711" i="1" s="1"/>
  <c r="BD1711" i="1"/>
  <c r="AZ1712" i="1"/>
  <c r="BA1712" i="1" s="1"/>
  <c r="BH1712" i="1" s="1"/>
  <c r="BB1712" i="1"/>
  <c r="BC1712" i="1"/>
  <c r="BD1712" i="1"/>
  <c r="AZ1713" i="1"/>
  <c r="BB1713" i="1" s="1"/>
  <c r="BD1713" i="1"/>
  <c r="AZ1714" i="1"/>
  <c r="BA1714" i="1" s="1"/>
  <c r="BB1714" i="1"/>
  <c r="BC1714" i="1"/>
  <c r="BD1714" i="1"/>
  <c r="AZ1715" i="1"/>
  <c r="BB1715" i="1" s="1"/>
  <c r="BD1715" i="1"/>
  <c r="AZ1716" i="1"/>
  <c r="BA1716" i="1" s="1"/>
  <c r="BB1716" i="1"/>
  <c r="BC1716" i="1"/>
  <c r="BD1716" i="1"/>
  <c r="AZ1717" i="1"/>
  <c r="BB1717" i="1" s="1"/>
  <c r="BD1717" i="1"/>
  <c r="AZ1718" i="1"/>
  <c r="BA1718" i="1" s="1"/>
  <c r="BB1718" i="1"/>
  <c r="BC1718" i="1"/>
  <c r="BD1718" i="1"/>
  <c r="AZ1719" i="1"/>
  <c r="BB1719" i="1" s="1"/>
  <c r="BD1719" i="1"/>
  <c r="AZ1720" i="1"/>
  <c r="BA1720" i="1" s="1"/>
  <c r="BB1720" i="1"/>
  <c r="BC1720" i="1"/>
  <c r="BD1720" i="1"/>
  <c r="AZ1721" i="1"/>
  <c r="BB1721" i="1" s="1"/>
  <c r="BD1721" i="1"/>
  <c r="AZ1722" i="1"/>
  <c r="BA1722" i="1" s="1"/>
  <c r="BB1722" i="1"/>
  <c r="BC1722" i="1"/>
  <c r="BD1722" i="1"/>
  <c r="AZ1723" i="1"/>
  <c r="BB1723" i="1" s="1"/>
  <c r="BD1723" i="1"/>
  <c r="AZ1724" i="1"/>
  <c r="BA1724" i="1" s="1"/>
  <c r="BB1724" i="1"/>
  <c r="BC1724" i="1"/>
  <c r="BD1724" i="1"/>
  <c r="AZ1725" i="1"/>
  <c r="BB1725" i="1" s="1"/>
  <c r="BD1725" i="1"/>
  <c r="AZ1726" i="1"/>
  <c r="BA1726" i="1" s="1"/>
  <c r="BB1726" i="1"/>
  <c r="BC1726" i="1"/>
  <c r="BD1726" i="1"/>
  <c r="AZ1727" i="1"/>
  <c r="BB1727" i="1" s="1"/>
  <c r="BD1727" i="1"/>
  <c r="AZ1728" i="1"/>
  <c r="BA1728" i="1" s="1"/>
  <c r="BH1728" i="1" s="1"/>
  <c r="BB1728" i="1"/>
  <c r="BC1728" i="1"/>
  <c r="BD1728" i="1"/>
  <c r="AZ1729" i="1"/>
  <c r="BB1729" i="1" s="1"/>
  <c r="BD1729" i="1"/>
  <c r="AZ1730" i="1"/>
  <c r="BA1730" i="1" s="1"/>
  <c r="BB1730" i="1"/>
  <c r="BC1730" i="1"/>
  <c r="BD1730" i="1"/>
  <c r="AZ1731" i="1"/>
  <c r="BB1731" i="1" s="1"/>
  <c r="BD1731" i="1"/>
  <c r="AZ1732" i="1"/>
  <c r="BA1732" i="1" s="1"/>
  <c r="BB1732" i="1"/>
  <c r="BC1732" i="1"/>
  <c r="BD1732" i="1"/>
  <c r="AZ1733" i="1"/>
  <c r="BB1733" i="1" s="1"/>
  <c r="BD1733" i="1"/>
  <c r="AZ1734" i="1"/>
  <c r="BA1734" i="1" s="1"/>
  <c r="BB1734" i="1"/>
  <c r="BC1734" i="1"/>
  <c r="BD1734" i="1"/>
  <c r="AZ1735" i="1"/>
  <c r="BB1735" i="1" s="1"/>
  <c r="BD1735" i="1"/>
  <c r="AZ1736" i="1"/>
  <c r="BA1736" i="1" s="1"/>
  <c r="BB1736" i="1"/>
  <c r="BC1736" i="1"/>
  <c r="BD1736" i="1"/>
  <c r="AZ1737" i="1"/>
  <c r="BB1737" i="1" s="1"/>
  <c r="BD1737" i="1"/>
  <c r="AZ1738" i="1"/>
  <c r="BA1738" i="1" s="1"/>
  <c r="BB1738" i="1"/>
  <c r="BC1738" i="1"/>
  <c r="BD1738" i="1"/>
  <c r="AZ1739" i="1"/>
  <c r="BB1739" i="1" s="1"/>
  <c r="BD1739" i="1"/>
  <c r="AZ1740" i="1"/>
  <c r="BA1740" i="1" s="1"/>
  <c r="BB1740" i="1"/>
  <c r="BC1740" i="1"/>
  <c r="BD1740" i="1"/>
  <c r="AZ1741" i="1"/>
  <c r="BB1741" i="1" s="1"/>
  <c r="BD1741" i="1"/>
  <c r="AZ1742" i="1"/>
  <c r="BA1742" i="1" s="1"/>
  <c r="BB1742" i="1"/>
  <c r="BC1742" i="1"/>
  <c r="BD1742" i="1"/>
  <c r="AZ1743" i="1"/>
  <c r="BB1743" i="1" s="1"/>
  <c r="BD1743" i="1"/>
  <c r="AZ1744" i="1"/>
  <c r="BA1744" i="1" s="1"/>
  <c r="BH1744" i="1" s="1"/>
  <c r="BB1744" i="1"/>
  <c r="BC1744" i="1"/>
  <c r="BD1744" i="1"/>
  <c r="AZ1745" i="1"/>
  <c r="BB1745" i="1" s="1"/>
  <c r="BD1745" i="1"/>
  <c r="AZ1746" i="1"/>
  <c r="BA1746" i="1" s="1"/>
  <c r="BB1746" i="1"/>
  <c r="BC1746" i="1"/>
  <c r="BD1746" i="1"/>
  <c r="AZ1747" i="1"/>
  <c r="BB1747" i="1" s="1"/>
  <c r="BD1747" i="1"/>
  <c r="AZ1748" i="1"/>
  <c r="BA1748" i="1" s="1"/>
  <c r="BB1748" i="1"/>
  <c r="BC1748" i="1"/>
  <c r="BD1748" i="1"/>
  <c r="AZ1749" i="1"/>
  <c r="BB1749" i="1" s="1"/>
  <c r="BD1749" i="1"/>
  <c r="AZ1750" i="1"/>
  <c r="BA1750" i="1" s="1"/>
  <c r="BB1750" i="1"/>
  <c r="BC1750" i="1"/>
  <c r="BD1750" i="1"/>
  <c r="AZ1751" i="1"/>
  <c r="BB1751" i="1" s="1"/>
  <c r="BD1751" i="1"/>
  <c r="AZ1752" i="1"/>
  <c r="BA1752" i="1" s="1"/>
  <c r="BB1752" i="1"/>
  <c r="BC1752" i="1"/>
  <c r="BD1752" i="1"/>
  <c r="AZ1753" i="1"/>
  <c r="BB1753" i="1" s="1"/>
  <c r="BD1753" i="1"/>
  <c r="AZ1754" i="1"/>
  <c r="BA1754" i="1" s="1"/>
  <c r="BB1754" i="1"/>
  <c r="BC1754" i="1"/>
  <c r="BD1754" i="1"/>
  <c r="AZ1755" i="1"/>
  <c r="BB1755" i="1" s="1"/>
  <c r="BD1755" i="1"/>
  <c r="AZ1756" i="1"/>
  <c r="BA1756" i="1" s="1"/>
  <c r="BB1756" i="1"/>
  <c r="BC1756" i="1"/>
  <c r="BD1756" i="1"/>
  <c r="AZ1757" i="1"/>
  <c r="BB1757" i="1" s="1"/>
  <c r="BD1757" i="1"/>
  <c r="AZ1758" i="1"/>
  <c r="BA1758" i="1" s="1"/>
  <c r="BB1758" i="1"/>
  <c r="BC1758" i="1"/>
  <c r="BD1758" i="1"/>
  <c r="AZ1759" i="1"/>
  <c r="BB1759" i="1" s="1"/>
  <c r="BD1759" i="1"/>
  <c r="AZ1760" i="1"/>
  <c r="BA1760" i="1" s="1"/>
  <c r="BH1760" i="1" s="1"/>
  <c r="BB1760" i="1"/>
  <c r="BC1760" i="1"/>
  <c r="BD1760" i="1"/>
  <c r="AZ1761" i="1"/>
  <c r="BB1761" i="1" s="1"/>
  <c r="BD1761" i="1"/>
  <c r="AZ1762" i="1"/>
  <c r="BA1762" i="1" s="1"/>
  <c r="BB1762" i="1"/>
  <c r="BC1762" i="1"/>
  <c r="BD1762" i="1"/>
  <c r="AZ1763" i="1"/>
  <c r="BB1763" i="1" s="1"/>
  <c r="BD1763" i="1"/>
  <c r="AZ1764" i="1"/>
  <c r="BA1764" i="1" s="1"/>
  <c r="BB1764" i="1"/>
  <c r="BC1764" i="1"/>
  <c r="BD1764" i="1"/>
  <c r="AZ1765" i="1"/>
  <c r="BB1765" i="1" s="1"/>
  <c r="BD1765" i="1"/>
  <c r="AZ1766" i="1"/>
  <c r="BA1766" i="1" s="1"/>
  <c r="BB1766" i="1"/>
  <c r="BC1766" i="1"/>
  <c r="BD1766" i="1"/>
  <c r="AZ1767" i="1"/>
  <c r="BB1767" i="1" s="1"/>
  <c r="BD1767" i="1"/>
  <c r="AZ1768" i="1"/>
  <c r="BA1768" i="1" s="1"/>
  <c r="BB1768" i="1"/>
  <c r="BC1768" i="1"/>
  <c r="BD1768" i="1"/>
  <c r="AZ1769" i="1"/>
  <c r="BB1769" i="1" s="1"/>
  <c r="BD1769" i="1"/>
  <c r="AZ1770" i="1"/>
  <c r="BA1770" i="1" s="1"/>
  <c r="BB1770" i="1"/>
  <c r="BC1770" i="1"/>
  <c r="BD1770" i="1"/>
  <c r="AZ1771" i="1"/>
  <c r="BB1771" i="1" s="1"/>
  <c r="BD1771" i="1"/>
  <c r="AZ1772" i="1"/>
  <c r="BA1772" i="1" s="1"/>
  <c r="BB1772" i="1"/>
  <c r="BC1772" i="1"/>
  <c r="BD1772" i="1"/>
  <c r="AZ1773" i="1"/>
  <c r="BB1773" i="1" s="1"/>
  <c r="BD1773" i="1"/>
  <c r="AZ1774" i="1"/>
  <c r="BA1774" i="1" s="1"/>
  <c r="BB1774" i="1"/>
  <c r="BC1774" i="1"/>
  <c r="BD1774" i="1"/>
  <c r="AZ1775" i="1"/>
  <c r="BB1775" i="1" s="1"/>
  <c r="BD1775" i="1"/>
  <c r="AZ1776" i="1"/>
  <c r="BA1776" i="1" s="1"/>
  <c r="BH1776" i="1" s="1"/>
  <c r="BB1776" i="1"/>
  <c r="BC1776" i="1"/>
  <c r="BD1776" i="1"/>
  <c r="AZ1777" i="1"/>
  <c r="BB1777" i="1" s="1"/>
  <c r="BD1777" i="1"/>
  <c r="AZ1778" i="1"/>
  <c r="BA1778" i="1" s="1"/>
  <c r="BB1778" i="1"/>
  <c r="BC1778" i="1"/>
  <c r="BD1778" i="1"/>
  <c r="AZ1779" i="1"/>
  <c r="BB1779" i="1" s="1"/>
  <c r="BD1779" i="1"/>
  <c r="AZ1780" i="1"/>
  <c r="BA1780" i="1" s="1"/>
  <c r="BB1780" i="1"/>
  <c r="BC1780" i="1"/>
  <c r="BD1780" i="1"/>
  <c r="AZ1781" i="1"/>
  <c r="BB1781" i="1" s="1"/>
  <c r="BD1781" i="1"/>
  <c r="AZ1782" i="1"/>
  <c r="BA1782" i="1" s="1"/>
  <c r="BB1782" i="1"/>
  <c r="BC1782" i="1"/>
  <c r="BD1782" i="1"/>
  <c r="AZ1783" i="1"/>
  <c r="BB1783" i="1" s="1"/>
  <c r="BD1783" i="1"/>
  <c r="AZ1784" i="1"/>
  <c r="BA1784" i="1" s="1"/>
  <c r="BB1784" i="1"/>
  <c r="BC1784" i="1"/>
  <c r="BD1784" i="1"/>
  <c r="AZ1785" i="1"/>
  <c r="BB1785" i="1" s="1"/>
  <c r="BD1785" i="1"/>
  <c r="AZ1786" i="1"/>
  <c r="BA1786" i="1" s="1"/>
  <c r="BB1786" i="1"/>
  <c r="BC1786" i="1"/>
  <c r="BD1786" i="1"/>
  <c r="AZ1787" i="1"/>
  <c r="BB1787" i="1" s="1"/>
  <c r="BD1787" i="1"/>
  <c r="AZ1788" i="1"/>
  <c r="BA1788" i="1" s="1"/>
  <c r="BB1788" i="1"/>
  <c r="BC1788" i="1"/>
  <c r="BD1788" i="1"/>
  <c r="AZ1789" i="1"/>
  <c r="BB1789" i="1" s="1"/>
  <c r="BD1789" i="1"/>
  <c r="AZ1790" i="1"/>
  <c r="BA1790" i="1" s="1"/>
  <c r="BB1790" i="1"/>
  <c r="BC1790" i="1"/>
  <c r="BD1790" i="1"/>
  <c r="AZ1791" i="1"/>
  <c r="BB1791" i="1" s="1"/>
  <c r="BD1791" i="1"/>
  <c r="AZ1792" i="1"/>
  <c r="BA1792" i="1" s="1"/>
  <c r="BH1792" i="1" s="1"/>
  <c r="BB1792" i="1"/>
  <c r="BC1792" i="1"/>
  <c r="BD1792" i="1"/>
  <c r="AZ1793" i="1"/>
  <c r="BB1793" i="1" s="1"/>
  <c r="BD1793" i="1"/>
  <c r="AZ1794" i="1"/>
  <c r="BA1794" i="1" s="1"/>
  <c r="BB1794" i="1"/>
  <c r="BC1794" i="1"/>
  <c r="BD1794" i="1"/>
  <c r="AZ1795" i="1"/>
  <c r="BB1795" i="1" s="1"/>
  <c r="BD1795" i="1"/>
  <c r="AZ1796" i="1"/>
  <c r="BA1796" i="1" s="1"/>
  <c r="BB1796" i="1"/>
  <c r="BC1796" i="1"/>
  <c r="BD1796" i="1"/>
  <c r="AZ1797" i="1"/>
  <c r="BB1797" i="1" s="1"/>
  <c r="BD1797" i="1"/>
  <c r="AZ1798" i="1"/>
  <c r="BA1798" i="1" s="1"/>
  <c r="BB1798" i="1"/>
  <c r="BC1798" i="1"/>
  <c r="BD1798" i="1"/>
  <c r="AZ1799" i="1"/>
  <c r="BB1799" i="1" s="1"/>
  <c r="BD1799" i="1"/>
  <c r="AZ1800" i="1"/>
  <c r="BA1800" i="1" s="1"/>
  <c r="BB1800" i="1"/>
  <c r="BC1800" i="1"/>
  <c r="BD1800" i="1"/>
  <c r="AZ1801" i="1"/>
  <c r="BB1801" i="1" s="1"/>
  <c r="BD1801" i="1"/>
  <c r="AZ1802" i="1"/>
  <c r="BA1802" i="1" s="1"/>
  <c r="BB1802" i="1"/>
  <c r="BC1802" i="1"/>
  <c r="BD1802" i="1"/>
  <c r="AZ1803" i="1"/>
  <c r="BB1803" i="1" s="1"/>
  <c r="BD1803" i="1"/>
  <c r="AZ1804" i="1"/>
  <c r="BA1804" i="1" s="1"/>
  <c r="BB1804" i="1"/>
  <c r="BC1804" i="1"/>
  <c r="BD1804" i="1"/>
  <c r="AZ1805" i="1"/>
  <c r="BB1805" i="1" s="1"/>
  <c r="BD1805" i="1"/>
  <c r="AZ1806" i="1"/>
  <c r="BA1806" i="1" s="1"/>
  <c r="BB1806" i="1"/>
  <c r="BC1806" i="1"/>
  <c r="BD1806" i="1"/>
  <c r="AZ1807" i="1"/>
  <c r="BB1807" i="1" s="1"/>
  <c r="BD1807" i="1"/>
  <c r="AZ1808" i="1"/>
  <c r="BA1808" i="1" s="1"/>
  <c r="BH1808" i="1" s="1"/>
  <c r="BB1808" i="1"/>
  <c r="BC1808" i="1"/>
  <c r="BD1808" i="1"/>
  <c r="AZ1809" i="1"/>
  <c r="BB1809" i="1" s="1"/>
  <c r="BD1809" i="1"/>
  <c r="AZ1810" i="1"/>
  <c r="BA1810" i="1" s="1"/>
  <c r="BB1810" i="1"/>
  <c r="BC1810" i="1"/>
  <c r="BD1810" i="1"/>
  <c r="AZ1811" i="1"/>
  <c r="BB1811" i="1" s="1"/>
  <c r="BD1811" i="1"/>
  <c r="AZ1812" i="1"/>
  <c r="BA1812" i="1" s="1"/>
  <c r="BB1812" i="1"/>
  <c r="BC1812" i="1"/>
  <c r="BD1812" i="1"/>
  <c r="AZ1813" i="1"/>
  <c r="BB1813" i="1" s="1"/>
  <c r="BD1813" i="1"/>
  <c r="AZ1814" i="1"/>
  <c r="BA1814" i="1" s="1"/>
  <c r="BB1814" i="1"/>
  <c r="BC1814" i="1"/>
  <c r="BD1814" i="1"/>
  <c r="AZ1815" i="1"/>
  <c r="BB1815" i="1" s="1"/>
  <c r="BD1815" i="1"/>
  <c r="AZ1816" i="1"/>
  <c r="BA1816" i="1" s="1"/>
  <c r="BB1816" i="1"/>
  <c r="BC1816" i="1"/>
  <c r="BD1816" i="1"/>
  <c r="AZ1817" i="1"/>
  <c r="BB1817" i="1" s="1"/>
  <c r="BD1817" i="1"/>
  <c r="AZ1818" i="1"/>
  <c r="BA1818" i="1" s="1"/>
  <c r="BB1818" i="1"/>
  <c r="BC1818" i="1"/>
  <c r="BD1818" i="1"/>
  <c r="AZ1819" i="1"/>
  <c r="BB1819" i="1" s="1"/>
  <c r="BD1819" i="1"/>
  <c r="AZ1820" i="1"/>
  <c r="BA1820" i="1" s="1"/>
  <c r="BB1820" i="1"/>
  <c r="BC1820" i="1"/>
  <c r="BD1820" i="1"/>
  <c r="AZ1821" i="1"/>
  <c r="BB1821" i="1" s="1"/>
  <c r="BD1821" i="1"/>
  <c r="AZ1822" i="1"/>
  <c r="BA1822" i="1" s="1"/>
  <c r="BB1822" i="1"/>
  <c r="BC1822" i="1"/>
  <c r="BD1822" i="1"/>
  <c r="AZ1823" i="1"/>
  <c r="BB1823" i="1" s="1"/>
  <c r="BD1823" i="1"/>
  <c r="AZ1824" i="1"/>
  <c r="BA1824" i="1" s="1"/>
  <c r="BH1824" i="1" s="1"/>
  <c r="BB1824" i="1"/>
  <c r="BC1824" i="1"/>
  <c r="BD1824" i="1"/>
  <c r="AZ1825" i="1"/>
  <c r="BB1825" i="1" s="1"/>
  <c r="BD1825" i="1"/>
  <c r="AZ1826" i="1"/>
  <c r="BA1826" i="1" s="1"/>
  <c r="BB1826" i="1"/>
  <c r="BC1826" i="1"/>
  <c r="BD1826" i="1"/>
  <c r="AZ1827" i="1"/>
  <c r="BB1827" i="1" s="1"/>
  <c r="BD1827" i="1"/>
  <c r="AZ1828" i="1"/>
  <c r="BA1828" i="1" s="1"/>
  <c r="BB1828" i="1"/>
  <c r="BC1828" i="1"/>
  <c r="BD1828" i="1"/>
  <c r="AZ1829" i="1"/>
  <c r="BB1829" i="1" s="1"/>
  <c r="BD1829" i="1"/>
  <c r="AZ1830" i="1"/>
  <c r="BA1830" i="1" s="1"/>
  <c r="BB1830" i="1"/>
  <c r="BC1830" i="1"/>
  <c r="BD1830" i="1"/>
  <c r="AZ1831" i="1"/>
  <c r="BB1831" i="1" s="1"/>
  <c r="BD1831" i="1"/>
  <c r="AZ1832" i="1"/>
  <c r="BA1832" i="1" s="1"/>
  <c r="BB1832" i="1"/>
  <c r="BC1832" i="1"/>
  <c r="BD1832" i="1"/>
  <c r="AZ1833" i="1"/>
  <c r="BB1833" i="1" s="1"/>
  <c r="BD1833" i="1"/>
  <c r="AZ1834" i="1"/>
  <c r="BA1834" i="1" s="1"/>
  <c r="BB1834" i="1"/>
  <c r="BC1834" i="1"/>
  <c r="BD1834" i="1"/>
  <c r="AZ1835" i="1"/>
  <c r="BB1835" i="1" s="1"/>
  <c r="BD1835" i="1"/>
  <c r="AZ1836" i="1"/>
  <c r="BA1836" i="1" s="1"/>
  <c r="BB1836" i="1"/>
  <c r="BC1836" i="1"/>
  <c r="BD1836" i="1"/>
  <c r="AZ1837" i="1"/>
  <c r="BB1837" i="1" s="1"/>
  <c r="BD1837" i="1"/>
  <c r="AZ1838" i="1"/>
  <c r="BA1838" i="1" s="1"/>
  <c r="BB1838" i="1"/>
  <c r="BC1838" i="1"/>
  <c r="BD1838" i="1"/>
  <c r="AZ1839" i="1"/>
  <c r="BB1839" i="1" s="1"/>
  <c r="BD1839" i="1"/>
  <c r="AZ1840" i="1"/>
  <c r="BA1840" i="1" s="1"/>
  <c r="BH1840" i="1" s="1"/>
  <c r="BB1840" i="1"/>
  <c r="BC1840" i="1"/>
  <c r="BD1840" i="1"/>
  <c r="AZ1841" i="1"/>
  <c r="BB1841" i="1" s="1"/>
  <c r="BD1841" i="1"/>
  <c r="AZ1842" i="1"/>
  <c r="BA1842" i="1" s="1"/>
  <c r="BB1842" i="1"/>
  <c r="BC1842" i="1"/>
  <c r="BD1842" i="1"/>
  <c r="AZ1843" i="1"/>
  <c r="BB1843" i="1" s="1"/>
  <c r="BD1843" i="1"/>
  <c r="AZ1844" i="1"/>
  <c r="BA1844" i="1" s="1"/>
  <c r="BB1844" i="1"/>
  <c r="BC1844" i="1"/>
  <c r="BD1844" i="1"/>
  <c r="AZ1845" i="1"/>
  <c r="BB1845" i="1" s="1"/>
  <c r="BD1845" i="1"/>
  <c r="AZ1846" i="1"/>
  <c r="BA1846" i="1" s="1"/>
  <c r="BB1846" i="1"/>
  <c r="BC1846" i="1"/>
  <c r="BD1846" i="1"/>
  <c r="AZ1847" i="1"/>
  <c r="BB1847" i="1" s="1"/>
  <c r="BD1847" i="1"/>
  <c r="AZ1848" i="1"/>
  <c r="BA1848" i="1" s="1"/>
  <c r="BB1848" i="1"/>
  <c r="BC1848" i="1"/>
  <c r="BD1848" i="1"/>
  <c r="AZ1849" i="1"/>
  <c r="BB1849" i="1" s="1"/>
  <c r="BD1849" i="1"/>
  <c r="AZ1850" i="1"/>
  <c r="BA1850" i="1" s="1"/>
  <c r="BB1850" i="1"/>
  <c r="BC1850" i="1"/>
  <c r="BD1850" i="1"/>
  <c r="AZ1851" i="1"/>
  <c r="BB1851" i="1" s="1"/>
  <c r="BD1851" i="1"/>
  <c r="AZ1852" i="1"/>
  <c r="BA1852" i="1" s="1"/>
  <c r="BB1852" i="1"/>
  <c r="BC1852" i="1"/>
  <c r="BD1852" i="1"/>
  <c r="AZ1853" i="1"/>
  <c r="BB1853" i="1" s="1"/>
  <c r="BD1853" i="1"/>
  <c r="AZ1854" i="1"/>
  <c r="BA1854" i="1" s="1"/>
  <c r="BB1854" i="1"/>
  <c r="BC1854" i="1"/>
  <c r="BD1854" i="1"/>
  <c r="AZ1855" i="1"/>
  <c r="BB1855" i="1" s="1"/>
  <c r="BD1855" i="1"/>
  <c r="AZ1856" i="1"/>
  <c r="BA1856" i="1" s="1"/>
  <c r="BH1856" i="1" s="1"/>
  <c r="BB1856" i="1"/>
  <c r="BC1856" i="1"/>
  <c r="BD1856" i="1"/>
  <c r="AZ1857" i="1"/>
  <c r="BB1857" i="1" s="1"/>
  <c r="BD1857" i="1"/>
  <c r="AZ1858" i="1"/>
  <c r="BA1858" i="1" s="1"/>
  <c r="BB1858" i="1"/>
  <c r="BC1858" i="1"/>
  <c r="BD1858" i="1"/>
  <c r="AZ1859" i="1"/>
  <c r="BB1859" i="1" s="1"/>
  <c r="BD1859" i="1"/>
  <c r="AZ1860" i="1"/>
  <c r="BA1860" i="1" s="1"/>
  <c r="BB1860" i="1"/>
  <c r="BC1860" i="1"/>
  <c r="BD1860" i="1"/>
  <c r="AZ1861" i="1"/>
  <c r="BB1861" i="1" s="1"/>
  <c r="BD1861" i="1"/>
  <c r="AZ1862" i="1"/>
  <c r="BA1862" i="1" s="1"/>
  <c r="BB1862" i="1"/>
  <c r="BC1862" i="1"/>
  <c r="BD1862" i="1"/>
  <c r="AZ1863" i="1"/>
  <c r="BB1863" i="1" s="1"/>
  <c r="BD1863" i="1"/>
  <c r="AZ1864" i="1"/>
  <c r="BA1864" i="1" s="1"/>
  <c r="BB1864" i="1"/>
  <c r="BC1864" i="1"/>
  <c r="BD1864" i="1"/>
  <c r="AZ1865" i="1"/>
  <c r="BB1865" i="1" s="1"/>
  <c r="BD1865" i="1"/>
  <c r="AZ1866" i="1"/>
  <c r="BA1866" i="1" s="1"/>
  <c r="BB1866" i="1"/>
  <c r="BC1866" i="1"/>
  <c r="BD1866" i="1"/>
  <c r="AZ1867" i="1"/>
  <c r="BB1867" i="1" s="1"/>
  <c r="BD1867" i="1"/>
  <c r="AZ1868" i="1"/>
  <c r="BA1868" i="1" s="1"/>
  <c r="BB1868" i="1"/>
  <c r="BC1868" i="1"/>
  <c r="BD1868" i="1"/>
  <c r="AZ1869" i="1"/>
  <c r="BB1869" i="1" s="1"/>
  <c r="BD1869" i="1"/>
  <c r="AZ1870" i="1"/>
  <c r="BA1870" i="1" s="1"/>
  <c r="BB1870" i="1"/>
  <c r="BC1870" i="1"/>
  <c r="BD1870" i="1"/>
  <c r="AZ1871" i="1"/>
  <c r="BB1871" i="1" s="1"/>
  <c r="BD1871" i="1"/>
  <c r="AZ1872" i="1"/>
  <c r="BA1872" i="1" s="1"/>
  <c r="BH1872" i="1" s="1"/>
  <c r="BB1872" i="1"/>
  <c r="BC1872" i="1"/>
  <c r="BD1872" i="1"/>
  <c r="AZ1873" i="1"/>
  <c r="BB1873" i="1" s="1"/>
  <c r="BD1873" i="1"/>
  <c r="AZ1874" i="1"/>
  <c r="BA1874" i="1" s="1"/>
  <c r="BB1874" i="1"/>
  <c r="BC1874" i="1"/>
  <c r="BD1874" i="1"/>
  <c r="AZ1875" i="1"/>
  <c r="BB1875" i="1" s="1"/>
  <c r="BD1875" i="1"/>
  <c r="AZ1876" i="1"/>
  <c r="BA1876" i="1" s="1"/>
  <c r="BB1876" i="1"/>
  <c r="BC1876" i="1"/>
  <c r="BD1876" i="1"/>
  <c r="AZ1877" i="1"/>
  <c r="BB1877" i="1" s="1"/>
  <c r="BD1877" i="1"/>
  <c r="AZ1878" i="1"/>
  <c r="BA1878" i="1" s="1"/>
  <c r="BB1878" i="1"/>
  <c r="BC1878" i="1"/>
  <c r="BD1878" i="1"/>
  <c r="AZ1879" i="1"/>
  <c r="BB1879" i="1" s="1"/>
  <c r="BD1879" i="1"/>
  <c r="AZ1880" i="1"/>
  <c r="BA1880" i="1" s="1"/>
  <c r="BB1880" i="1"/>
  <c r="BC1880" i="1"/>
  <c r="BD1880" i="1"/>
  <c r="AZ1881" i="1"/>
  <c r="BB1881" i="1" s="1"/>
  <c r="BD1881" i="1"/>
  <c r="AZ1882" i="1"/>
  <c r="BA1882" i="1" s="1"/>
  <c r="BB1882" i="1"/>
  <c r="BC1882" i="1"/>
  <c r="BD1882" i="1"/>
  <c r="AZ1883" i="1"/>
  <c r="BB1883" i="1" s="1"/>
  <c r="BD1883" i="1"/>
  <c r="AZ1884" i="1"/>
  <c r="BA1884" i="1" s="1"/>
  <c r="BB1884" i="1"/>
  <c r="BC1884" i="1"/>
  <c r="BD1884" i="1"/>
  <c r="AZ1885" i="1"/>
  <c r="BB1885" i="1" s="1"/>
  <c r="BD1885" i="1"/>
  <c r="AZ1886" i="1"/>
  <c r="BA1886" i="1" s="1"/>
  <c r="BB1886" i="1"/>
  <c r="BC1886" i="1"/>
  <c r="BD1886" i="1"/>
  <c r="AZ1887" i="1"/>
  <c r="BB1887" i="1" s="1"/>
  <c r="BD1887" i="1"/>
  <c r="AZ1888" i="1"/>
  <c r="BA1888" i="1" s="1"/>
  <c r="BH1888" i="1" s="1"/>
  <c r="BB1888" i="1"/>
  <c r="BC1888" i="1"/>
  <c r="BD1888" i="1"/>
  <c r="AZ1889" i="1"/>
  <c r="BB1889" i="1" s="1"/>
  <c r="BD1889" i="1"/>
  <c r="AZ1890" i="1"/>
  <c r="BA1890" i="1" s="1"/>
  <c r="BB1890" i="1"/>
  <c r="BC1890" i="1"/>
  <c r="BD1890" i="1"/>
  <c r="AZ1891" i="1"/>
  <c r="BB1891" i="1" s="1"/>
  <c r="BD1891" i="1"/>
  <c r="AZ1892" i="1"/>
  <c r="BA1892" i="1" s="1"/>
  <c r="BB1892" i="1"/>
  <c r="BC1892" i="1"/>
  <c r="BD1892" i="1"/>
  <c r="AZ1893" i="1"/>
  <c r="BB1893" i="1" s="1"/>
  <c r="BD1893" i="1"/>
  <c r="AZ1894" i="1"/>
  <c r="BA1894" i="1" s="1"/>
  <c r="BB1894" i="1"/>
  <c r="BC1894" i="1"/>
  <c r="BD1894" i="1"/>
  <c r="AZ1895" i="1"/>
  <c r="BB1895" i="1" s="1"/>
  <c r="BD1895" i="1"/>
  <c r="AZ1896" i="1"/>
  <c r="BA1896" i="1" s="1"/>
  <c r="BB1896" i="1"/>
  <c r="BC1896" i="1"/>
  <c r="BD1896" i="1"/>
  <c r="AZ1897" i="1"/>
  <c r="BB1897" i="1" s="1"/>
  <c r="BD1897" i="1"/>
  <c r="AZ1898" i="1"/>
  <c r="BA1898" i="1" s="1"/>
  <c r="BB1898" i="1"/>
  <c r="BC1898" i="1"/>
  <c r="BD1898" i="1"/>
  <c r="AZ1899" i="1"/>
  <c r="BB1899" i="1" s="1"/>
  <c r="BD1899" i="1"/>
  <c r="AZ1900" i="1"/>
  <c r="BA1900" i="1" s="1"/>
  <c r="BB1900" i="1"/>
  <c r="BC1900" i="1"/>
  <c r="BD1900" i="1"/>
  <c r="AZ1901" i="1"/>
  <c r="BB1901" i="1" s="1"/>
  <c r="BD1901" i="1"/>
  <c r="AZ1902" i="1"/>
  <c r="BA1902" i="1" s="1"/>
  <c r="BB1902" i="1"/>
  <c r="BC1902" i="1"/>
  <c r="BD1902" i="1"/>
  <c r="AZ1903" i="1"/>
  <c r="BB1903" i="1" s="1"/>
  <c r="BD1903" i="1"/>
  <c r="AZ1904" i="1"/>
  <c r="BA1904" i="1" s="1"/>
  <c r="BH1904" i="1" s="1"/>
  <c r="BB1904" i="1"/>
  <c r="BC1904" i="1"/>
  <c r="BD1904" i="1"/>
  <c r="AZ1905" i="1"/>
  <c r="BB1905" i="1" s="1"/>
  <c r="BD1905" i="1"/>
  <c r="AZ1906" i="1"/>
  <c r="BA1906" i="1" s="1"/>
  <c r="BB1906" i="1"/>
  <c r="BC1906" i="1"/>
  <c r="BD1906" i="1"/>
  <c r="AZ1907" i="1"/>
  <c r="BB1907" i="1" s="1"/>
  <c r="BD1907" i="1"/>
  <c r="AZ1908" i="1"/>
  <c r="BA1908" i="1" s="1"/>
  <c r="BB1908" i="1"/>
  <c r="BC1908" i="1"/>
  <c r="BD1908" i="1"/>
  <c r="AZ1909" i="1"/>
  <c r="BB1909" i="1" s="1"/>
  <c r="BD1909" i="1"/>
  <c r="AZ1910" i="1"/>
  <c r="BA1910" i="1" s="1"/>
  <c r="BB1910" i="1"/>
  <c r="BC1910" i="1"/>
  <c r="BD1910" i="1"/>
  <c r="AZ1911" i="1"/>
  <c r="BB1911" i="1" s="1"/>
  <c r="BD1911" i="1"/>
  <c r="AZ1912" i="1"/>
  <c r="BA1912" i="1" s="1"/>
  <c r="BB1912" i="1"/>
  <c r="BC1912" i="1"/>
  <c r="BD1912" i="1"/>
  <c r="AZ1913" i="1"/>
  <c r="BB1913" i="1" s="1"/>
  <c r="BD1913" i="1"/>
  <c r="AZ1914" i="1"/>
  <c r="BA1914" i="1" s="1"/>
  <c r="BB1914" i="1"/>
  <c r="BC1914" i="1"/>
  <c r="BD1914" i="1"/>
  <c r="AZ1915" i="1"/>
  <c r="BB1915" i="1" s="1"/>
  <c r="BD1915" i="1"/>
  <c r="AZ1916" i="1"/>
  <c r="BA1916" i="1" s="1"/>
  <c r="BB1916" i="1"/>
  <c r="BC1916" i="1"/>
  <c r="BD1916" i="1"/>
  <c r="AZ1917" i="1"/>
  <c r="BB1917" i="1" s="1"/>
  <c r="BD1917" i="1"/>
  <c r="AZ1918" i="1"/>
  <c r="BA1918" i="1" s="1"/>
  <c r="BB1918" i="1"/>
  <c r="BC1918" i="1"/>
  <c r="BD1918" i="1"/>
  <c r="AZ1919" i="1"/>
  <c r="BB1919" i="1" s="1"/>
  <c r="BD1919" i="1"/>
  <c r="AZ1920" i="1"/>
  <c r="BA1920" i="1" s="1"/>
  <c r="BH1920" i="1" s="1"/>
  <c r="BB1920" i="1"/>
  <c r="BC1920" i="1"/>
  <c r="BD1920" i="1"/>
  <c r="AZ1921" i="1"/>
  <c r="BB1921" i="1" s="1"/>
  <c r="BD1921" i="1"/>
  <c r="AZ1922" i="1"/>
  <c r="BA1922" i="1" s="1"/>
  <c r="BB1922" i="1"/>
  <c r="BC1922" i="1"/>
  <c r="BD1922" i="1"/>
  <c r="AZ1923" i="1"/>
  <c r="BB1923" i="1" s="1"/>
  <c r="BD1923" i="1"/>
  <c r="AZ1924" i="1"/>
  <c r="BA1924" i="1" s="1"/>
  <c r="BB1924" i="1"/>
  <c r="BC1924" i="1"/>
  <c r="BD1924" i="1"/>
  <c r="AZ1925" i="1"/>
  <c r="BB1925" i="1" s="1"/>
  <c r="BD1925" i="1"/>
  <c r="AZ1926" i="1"/>
  <c r="BA1926" i="1" s="1"/>
  <c r="BB1926" i="1"/>
  <c r="BC1926" i="1"/>
  <c r="BD1926" i="1"/>
  <c r="AZ1927" i="1"/>
  <c r="BB1927" i="1" s="1"/>
  <c r="BD1927" i="1"/>
  <c r="AZ1928" i="1"/>
  <c r="BA1928" i="1" s="1"/>
  <c r="BB1928" i="1"/>
  <c r="BC1928" i="1"/>
  <c r="BD1928" i="1"/>
  <c r="AZ1929" i="1"/>
  <c r="BB1929" i="1" s="1"/>
  <c r="BD1929" i="1"/>
  <c r="AZ1930" i="1"/>
  <c r="BA1930" i="1" s="1"/>
  <c r="BB1930" i="1"/>
  <c r="BC1930" i="1"/>
  <c r="BD1930" i="1"/>
  <c r="AZ1931" i="1"/>
  <c r="BB1931" i="1" s="1"/>
  <c r="BD1931" i="1"/>
  <c r="AZ1932" i="1"/>
  <c r="BA1932" i="1" s="1"/>
  <c r="BB1932" i="1"/>
  <c r="BC1932" i="1"/>
  <c r="BD1932" i="1"/>
  <c r="AZ1933" i="1"/>
  <c r="BB1933" i="1" s="1"/>
  <c r="BD1933" i="1"/>
  <c r="AZ1934" i="1"/>
  <c r="BA1934" i="1" s="1"/>
  <c r="BB1934" i="1"/>
  <c r="BC1934" i="1"/>
  <c r="BD1934" i="1"/>
  <c r="AZ1935" i="1"/>
  <c r="BB1935" i="1" s="1"/>
  <c r="BD1935" i="1"/>
  <c r="AZ1936" i="1"/>
  <c r="BA1936" i="1" s="1"/>
  <c r="BH1936" i="1" s="1"/>
  <c r="BB1936" i="1"/>
  <c r="BC1936" i="1"/>
  <c r="BD1936" i="1"/>
  <c r="AZ1937" i="1"/>
  <c r="BB1937" i="1" s="1"/>
  <c r="BD1937" i="1"/>
  <c r="AZ1938" i="1"/>
  <c r="BA1938" i="1" s="1"/>
  <c r="BB1938" i="1"/>
  <c r="BC1938" i="1"/>
  <c r="BD1938" i="1"/>
  <c r="AZ1939" i="1"/>
  <c r="BB1939" i="1" s="1"/>
  <c r="BD1939" i="1"/>
  <c r="AZ1940" i="1"/>
  <c r="BA1940" i="1" s="1"/>
  <c r="BB1940" i="1"/>
  <c r="BC1940" i="1"/>
  <c r="BD1940" i="1"/>
  <c r="AZ1941" i="1"/>
  <c r="BB1941" i="1" s="1"/>
  <c r="BD1941" i="1"/>
  <c r="AZ1942" i="1"/>
  <c r="BA1942" i="1" s="1"/>
  <c r="BB1942" i="1"/>
  <c r="BC1942" i="1"/>
  <c r="BD1942" i="1"/>
  <c r="AZ1943" i="1"/>
  <c r="BB1943" i="1" s="1"/>
  <c r="BD1943" i="1"/>
  <c r="AZ1944" i="1"/>
  <c r="BA1944" i="1" s="1"/>
  <c r="BB1944" i="1"/>
  <c r="BC1944" i="1"/>
  <c r="BD1944" i="1"/>
  <c r="AZ1945" i="1"/>
  <c r="BB1945" i="1" s="1"/>
  <c r="BD1945" i="1"/>
  <c r="AZ1946" i="1"/>
  <c r="BA1946" i="1" s="1"/>
  <c r="BB1946" i="1"/>
  <c r="BC1946" i="1"/>
  <c r="BD1946" i="1"/>
  <c r="AZ1947" i="1"/>
  <c r="BB1947" i="1" s="1"/>
  <c r="BD1947" i="1"/>
  <c r="AZ1948" i="1"/>
  <c r="BA1948" i="1" s="1"/>
  <c r="BB1948" i="1"/>
  <c r="BC1948" i="1"/>
  <c r="BD1948" i="1"/>
  <c r="AZ1949" i="1"/>
  <c r="BB1949" i="1" s="1"/>
  <c r="BD1949" i="1"/>
  <c r="AZ1950" i="1"/>
  <c r="BA1950" i="1" s="1"/>
  <c r="BB1950" i="1"/>
  <c r="BC1950" i="1"/>
  <c r="BD1950" i="1"/>
  <c r="AZ1951" i="1"/>
  <c r="BB1951" i="1" s="1"/>
  <c r="BD1951" i="1"/>
  <c r="AZ1952" i="1"/>
  <c r="BA1952" i="1" s="1"/>
  <c r="BH1952" i="1" s="1"/>
  <c r="BB1952" i="1"/>
  <c r="BC1952" i="1"/>
  <c r="BD1952" i="1"/>
  <c r="AZ1953" i="1"/>
  <c r="BB1953" i="1" s="1"/>
  <c r="BD1953" i="1"/>
  <c r="AZ1954" i="1"/>
  <c r="BA1954" i="1" s="1"/>
  <c r="BB1954" i="1"/>
  <c r="BC1954" i="1"/>
  <c r="BD1954" i="1"/>
  <c r="AZ1955" i="1"/>
  <c r="BB1955" i="1" s="1"/>
  <c r="BD1955" i="1"/>
  <c r="AZ1956" i="1"/>
  <c r="BA1956" i="1" s="1"/>
  <c r="BB1956" i="1"/>
  <c r="BC1956" i="1"/>
  <c r="BD1956" i="1"/>
  <c r="AZ1957" i="1"/>
  <c r="BB1957" i="1" s="1"/>
  <c r="BD1957" i="1"/>
  <c r="AZ1958" i="1"/>
  <c r="BA1958" i="1" s="1"/>
  <c r="BB1958" i="1"/>
  <c r="BC1958" i="1"/>
  <c r="BD1958" i="1"/>
  <c r="AZ1959" i="1"/>
  <c r="BB1959" i="1" s="1"/>
  <c r="BD1959" i="1"/>
  <c r="AZ1960" i="1"/>
  <c r="BA1960" i="1" s="1"/>
  <c r="BB1960" i="1"/>
  <c r="BC1960" i="1"/>
  <c r="BD1960" i="1"/>
  <c r="AZ1961" i="1"/>
  <c r="BB1961" i="1" s="1"/>
  <c r="BD1961" i="1"/>
  <c r="AZ1962" i="1"/>
  <c r="BA1962" i="1" s="1"/>
  <c r="BB1962" i="1"/>
  <c r="BC1962" i="1"/>
  <c r="BD1962" i="1"/>
  <c r="AZ1963" i="1"/>
  <c r="BB1963" i="1" s="1"/>
  <c r="BD1963" i="1"/>
  <c r="AZ1964" i="1"/>
  <c r="BA1964" i="1" s="1"/>
  <c r="BB1964" i="1"/>
  <c r="BC1964" i="1"/>
  <c r="BD1964" i="1"/>
  <c r="AZ1965" i="1"/>
  <c r="BB1965" i="1" s="1"/>
  <c r="BD1965" i="1"/>
  <c r="AZ1966" i="1"/>
  <c r="BA1966" i="1" s="1"/>
  <c r="BB1966" i="1"/>
  <c r="BC1966" i="1"/>
  <c r="BD1966" i="1"/>
  <c r="AZ1967" i="1"/>
  <c r="BB1967" i="1" s="1"/>
  <c r="BD1967" i="1"/>
  <c r="AZ1968" i="1"/>
  <c r="BA1968" i="1" s="1"/>
  <c r="BH1968" i="1" s="1"/>
  <c r="BB1968" i="1"/>
  <c r="BC1968" i="1"/>
  <c r="BD1968" i="1"/>
  <c r="AZ1969" i="1"/>
  <c r="BB1969" i="1" s="1"/>
  <c r="BD1969" i="1"/>
  <c r="AZ1970" i="1"/>
  <c r="BA1970" i="1" s="1"/>
  <c r="BB1970" i="1"/>
  <c r="BC1970" i="1"/>
  <c r="BD1970" i="1"/>
  <c r="AZ1971" i="1"/>
  <c r="BB1971" i="1" s="1"/>
  <c r="BD1971" i="1"/>
  <c r="AZ1972" i="1"/>
  <c r="BA1972" i="1" s="1"/>
  <c r="BB1972" i="1"/>
  <c r="BC1972" i="1"/>
  <c r="BD1972" i="1"/>
  <c r="AZ1973" i="1"/>
  <c r="BB1973" i="1" s="1"/>
  <c r="BD1973" i="1"/>
  <c r="AZ1974" i="1"/>
  <c r="BA1974" i="1" s="1"/>
  <c r="BB1974" i="1"/>
  <c r="BC1974" i="1"/>
  <c r="BD1974" i="1"/>
  <c r="AZ1975" i="1"/>
  <c r="BB1975" i="1" s="1"/>
  <c r="BD1975" i="1"/>
  <c r="AZ1976" i="1"/>
  <c r="BA1976" i="1" s="1"/>
  <c r="BB1976" i="1"/>
  <c r="BC1976" i="1"/>
  <c r="BD1976" i="1"/>
  <c r="AZ1977" i="1"/>
  <c r="BB1977" i="1" s="1"/>
  <c r="BD1977" i="1"/>
  <c r="AZ1978" i="1"/>
  <c r="BA1978" i="1" s="1"/>
  <c r="BB1978" i="1"/>
  <c r="BC1978" i="1"/>
  <c r="BD1978" i="1"/>
  <c r="AZ1979" i="1"/>
  <c r="BB1979" i="1" s="1"/>
  <c r="BD1979" i="1"/>
  <c r="AZ1980" i="1"/>
  <c r="BA1980" i="1" s="1"/>
  <c r="BB1980" i="1"/>
  <c r="BC1980" i="1"/>
  <c r="BD1980" i="1"/>
  <c r="AZ1981" i="1"/>
  <c r="BB1981" i="1" s="1"/>
  <c r="BD1981" i="1"/>
  <c r="AZ1982" i="1"/>
  <c r="BA1982" i="1" s="1"/>
  <c r="BB1982" i="1"/>
  <c r="BC1982" i="1"/>
  <c r="BD1982" i="1"/>
  <c r="AZ1983" i="1"/>
  <c r="BB1983" i="1" s="1"/>
  <c r="BD1983" i="1"/>
  <c r="AZ1984" i="1"/>
  <c r="BA1984" i="1" s="1"/>
  <c r="BH1984" i="1" s="1"/>
  <c r="BB1984" i="1"/>
  <c r="BC1984" i="1"/>
  <c r="BD1984" i="1"/>
  <c r="AZ1985" i="1"/>
  <c r="BB1985" i="1" s="1"/>
  <c r="BD1985" i="1"/>
  <c r="AZ1986" i="1"/>
  <c r="BA1986" i="1" s="1"/>
  <c r="BB1986" i="1"/>
  <c r="BC1986" i="1"/>
  <c r="BD1986" i="1"/>
  <c r="AZ1987" i="1"/>
  <c r="BB1987" i="1" s="1"/>
  <c r="BD1987" i="1"/>
  <c r="AZ1988" i="1"/>
  <c r="BA1988" i="1" s="1"/>
  <c r="BB1988" i="1"/>
  <c r="BC1988" i="1"/>
  <c r="BD1988" i="1"/>
  <c r="AZ1989" i="1"/>
  <c r="BB1989" i="1" s="1"/>
  <c r="BD1989" i="1"/>
  <c r="AZ1990" i="1"/>
  <c r="BA1990" i="1" s="1"/>
  <c r="BB1990" i="1"/>
  <c r="BC1990" i="1"/>
  <c r="BD1990" i="1"/>
  <c r="AZ1991" i="1"/>
  <c r="BB1991" i="1" s="1"/>
  <c r="BD1991" i="1"/>
  <c r="AZ1992" i="1"/>
  <c r="BA1992" i="1" s="1"/>
  <c r="BB1992" i="1"/>
  <c r="BC1992" i="1"/>
  <c r="BD1992" i="1"/>
  <c r="AZ1993" i="1"/>
  <c r="BB1993" i="1" s="1"/>
  <c r="BD1993" i="1"/>
  <c r="AZ1994" i="1"/>
  <c r="BA1994" i="1" s="1"/>
  <c r="BB1994" i="1"/>
  <c r="BC1994" i="1"/>
  <c r="BD1994" i="1"/>
  <c r="AZ1995" i="1"/>
  <c r="BB1995" i="1" s="1"/>
  <c r="BD1995" i="1"/>
  <c r="AZ1996" i="1"/>
  <c r="BA1996" i="1" s="1"/>
  <c r="BB1996" i="1"/>
  <c r="BC1996" i="1"/>
  <c r="BD1996" i="1"/>
  <c r="AZ1997" i="1"/>
  <c r="BB1997" i="1" s="1"/>
  <c r="BD1997" i="1"/>
  <c r="AZ1998" i="1"/>
  <c r="BA1998" i="1" s="1"/>
  <c r="BB1998" i="1"/>
  <c r="BC1998" i="1"/>
  <c r="BD1998" i="1"/>
  <c r="AZ1999" i="1"/>
  <c r="BB1999" i="1" s="1"/>
  <c r="BD1999" i="1"/>
  <c r="AZ2000" i="1"/>
  <c r="BA2000" i="1" s="1"/>
  <c r="BH2000" i="1" s="1"/>
  <c r="BB2000" i="1"/>
  <c r="BC2000" i="1"/>
  <c r="BD2000" i="1"/>
  <c r="BH5" i="1"/>
  <c r="BH13" i="1"/>
  <c r="BH21" i="1"/>
  <c r="BH29" i="1"/>
  <c r="BH37" i="1"/>
  <c r="BH45" i="1"/>
  <c r="BH53" i="1"/>
  <c r="BH1096" i="1"/>
  <c r="BH1100" i="1"/>
  <c r="BH1104" i="1"/>
  <c r="BH1108" i="1"/>
  <c r="BH1112" i="1"/>
  <c r="BH1116" i="1"/>
  <c r="BH1120" i="1"/>
  <c r="BH1124" i="1"/>
  <c r="BH1128" i="1"/>
  <c r="BH1132" i="1"/>
  <c r="BH1136" i="1"/>
  <c r="BH1140" i="1"/>
  <c r="BH1144" i="1"/>
  <c r="BH1148" i="1"/>
  <c r="BH1152" i="1"/>
  <c r="BH1156" i="1"/>
  <c r="BH1160" i="1"/>
  <c r="BH1164" i="1"/>
  <c r="BH1168" i="1"/>
  <c r="BH1172" i="1"/>
  <c r="BH1176" i="1"/>
  <c r="BH1180" i="1"/>
  <c r="BH1184" i="1"/>
  <c r="BH1188" i="1"/>
  <c r="BH1192" i="1"/>
  <c r="BH1196" i="1"/>
  <c r="BH1200" i="1"/>
  <c r="BH1204" i="1"/>
  <c r="BH1208" i="1"/>
  <c r="BH1212" i="1"/>
  <c r="BH1216" i="1"/>
  <c r="BH1220" i="1"/>
  <c r="BH1224" i="1"/>
  <c r="BH1228" i="1"/>
  <c r="BH1232" i="1"/>
  <c r="BH1236" i="1"/>
  <c r="BH1240" i="1"/>
  <c r="BH1244" i="1"/>
  <c r="BH1248" i="1"/>
  <c r="BH1252" i="1"/>
  <c r="BH1256" i="1"/>
  <c r="BH1260" i="1"/>
  <c r="BH1264" i="1"/>
  <c r="BH1268" i="1"/>
  <c r="BH1272" i="1"/>
  <c r="BH1276" i="1"/>
  <c r="BH1280" i="1"/>
  <c r="BH1284" i="1"/>
  <c r="BH1288" i="1"/>
  <c r="BH1292" i="1"/>
  <c r="BH1296" i="1"/>
  <c r="BH1300" i="1"/>
  <c r="BH1304" i="1"/>
  <c r="BH1308" i="1"/>
  <c r="BH1312" i="1"/>
  <c r="BH1316" i="1"/>
  <c r="BH1320" i="1"/>
  <c r="BH1324" i="1"/>
  <c r="BH1328" i="1"/>
  <c r="BH1332" i="1"/>
  <c r="BH1336" i="1"/>
  <c r="BH1340" i="1"/>
  <c r="BH1344" i="1"/>
  <c r="BH1348" i="1"/>
  <c r="BH1352" i="1"/>
  <c r="BH1356" i="1"/>
  <c r="BH1360" i="1"/>
  <c r="BH1364" i="1"/>
  <c r="BH1368" i="1"/>
  <c r="BH1372" i="1"/>
  <c r="BH1376" i="1"/>
  <c r="BH1380" i="1"/>
  <c r="BH1384" i="1"/>
  <c r="BH1388" i="1"/>
  <c r="BH1392" i="1"/>
  <c r="BH1396" i="1"/>
  <c r="BH1400" i="1"/>
  <c r="BH1404" i="1"/>
  <c r="BH1408" i="1"/>
  <c r="BH1412" i="1"/>
  <c r="BH1416" i="1"/>
  <c r="BH1420" i="1"/>
  <c r="BH1424" i="1"/>
  <c r="BH1428" i="1"/>
  <c r="BH1432" i="1"/>
  <c r="BH1436" i="1"/>
  <c r="BH1440" i="1"/>
  <c r="BH1444" i="1"/>
  <c r="BH1448" i="1"/>
  <c r="BH1452" i="1"/>
  <c r="BH1456" i="1"/>
  <c r="BH1460" i="1"/>
  <c r="BH1464" i="1"/>
  <c r="BH1468" i="1"/>
  <c r="BH1472" i="1"/>
  <c r="BH1476" i="1"/>
  <c r="BH1480" i="1"/>
  <c r="BH1484" i="1"/>
  <c r="BH1488" i="1"/>
  <c r="BH1492" i="1"/>
  <c r="BH1496" i="1"/>
  <c r="BH1500" i="1"/>
  <c r="BH1504" i="1"/>
  <c r="BH1508" i="1"/>
  <c r="BH1512" i="1"/>
  <c r="BH1516" i="1"/>
  <c r="BH1520" i="1"/>
  <c r="BH1524" i="1"/>
  <c r="BH1528" i="1"/>
  <c r="BH1532" i="1"/>
  <c r="BH1536" i="1"/>
  <c r="BH1540" i="1"/>
  <c r="BH1544" i="1"/>
  <c r="BH1548" i="1"/>
  <c r="BH1556" i="1"/>
  <c r="BH1564" i="1"/>
  <c r="BH1572" i="1"/>
  <c r="BH1580" i="1"/>
  <c r="BH1588" i="1"/>
  <c r="BH1596" i="1"/>
  <c r="BH1604" i="1"/>
  <c r="BH1612" i="1"/>
  <c r="BH1620" i="1"/>
  <c r="BH1628" i="1"/>
  <c r="BH1636" i="1"/>
  <c r="BH1644" i="1"/>
  <c r="BH1652" i="1"/>
  <c r="BH1660" i="1"/>
  <c r="BH1668" i="1"/>
  <c r="BH1676" i="1"/>
  <c r="BH1684" i="1"/>
  <c r="BH1692" i="1"/>
  <c r="BH1700" i="1"/>
  <c r="BH1708" i="1"/>
  <c r="BH1716" i="1"/>
  <c r="BH1724" i="1"/>
  <c r="BH1732" i="1"/>
  <c r="BH1740" i="1"/>
  <c r="BH1748" i="1"/>
  <c r="BH1756" i="1"/>
  <c r="BH1764" i="1"/>
  <c r="BH1772" i="1"/>
  <c r="BH1780" i="1"/>
  <c r="BH1788" i="1"/>
  <c r="BH1796" i="1"/>
  <c r="BH1804" i="1"/>
  <c r="BH1812" i="1"/>
  <c r="BH1820" i="1"/>
  <c r="BH1828" i="1"/>
  <c r="BH1836" i="1"/>
  <c r="BH1844" i="1"/>
  <c r="BH1852" i="1"/>
  <c r="BH1860" i="1"/>
  <c r="BH1868" i="1"/>
  <c r="BH1876" i="1"/>
  <c r="BH1884" i="1"/>
  <c r="BH1892" i="1"/>
  <c r="BH1900" i="1"/>
  <c r="BH1908" i="1"/>
  <c r="BH1916" i="1"/>
  <c r="BH1924" i="1"/>
  <c r="BH1932" i="1"/>
  <c r="BH1940" i="1"/>
  <c r="BH1948" i="1"/>
  <c r="BH1956" i="1"/>
  <c r="BH1964" i="1"/>
  <c r="BH1972" i="1"/>
  <c r="BH1980" i="1"/>
  <c r="BH1988" i="1"/>
  <c r="BH1996" i="1"/>
  <c r="BI964" i="1"/>
  <c r="BI980" i="1"/>
  <c r="BI996" i="1"/>
  <c r="BI1012" i="1"/>
  <c r="BI1028" i="1"/>
  <c r="BI1044" i="1"/>
  <c r="BI1060" i="1"/>
  <c r="BI1076" i="1"/>
  <c r="BI1092" i="1"/>
  <c r="BI1096" i="1"/>
  <c r="BI1100" i="1"/>
  <c r="BI1104" i="1"/>
  <c r="BI1108" i="1"/>
  <c r="BI1112" i="1"/>
  <c r="BI1116" i="1"/>
  <c r="BI1120" i="1"/>
  <c r="BI1124" i="1"/>
  <c r="BI1128" i="1"/>
  <c r="BI1132" i="1"/>
  <c r="BI1136" i="1"/>
  <c r="BI1140" i="1"/>
  <c r="BI1144" i="1"/>
  <c r="BI1148" i="1"/>
  <c r="BI1152" i="1"/>
  <c r="BI1156" i="1"/>
  <c r="BI1160" i="1"/>
  <c r="BI1164" i="1"/>
  <c r="BI1168" i="1"/>
  <c r="BI1172" i="1"/>
  <c r="BI1176" i="1"/>
  <c r="BI1180" i="1"/>
  <c r="BI1184" i="1"/>
  <c r="BI1188" i="1"/>
  <c r="BI1192" i="1"/>
  <c r="BI1196" i="1"/>
  <c r="BI1200" i="1"/>
  <c r="BI1204" i="1"/>
  <c r="BI1208" i="1"/>
  <c r="BI1212" i="1"/>
  <c r="BI1216" i="1"/>
  <c r="BI1220" i="1"/>
  <c r="BI1224" i="1"/>
  <c r="BI1228" i="1"/>
  <c r="BI1232" i="1"/>
  <c r="BI1236" i="1"/>
  <c r="BI1240" i="1"/>
  <c r="BI1244" i="1"/>
  <c r="BI1248" i="1"/>
  <c r="BI1252" i="1"/>
  <c r="BI1256" i="1"/>
  <c r="BI1260" i="1"/>
  <c r="BI1264" i="1"/>
  <c r="BI1268" i="1"/>
  <c r="BI1272" i="1"/>
  <c r="BI1276" i="1"/>
  <c r="BI1280" i="1"/>
  <c r="BI1284" i="1"/>
  <c r="BI1288" i="1"/>
  <c r="BI1292" i="1"/>
  <c r="BI1296" i="1"/>
  <c r="BI1300" i="1"/>
  <c r="BI1304" i="1"/>
  <c r="BI1308" i="1"/>
  <c r="BI1312" i="1"/>
  <c r="BI1316" i="1"/>
  <c r="BI1320" i="1"/>
  <c r="BI1324" i="1"/>
  <c r="BI1328" i="1"/>
  <c r="BI1332" i="1"/>
  <c r="BI1336" i="1"/>
  <c r="BI1340" i="1"/>
  <c r="BI1344" i="1"/>
  <c r="BI1348" i="1"/>
  <c r="BI1352" i="1"/>
  <c r="BI1356" i="1"/>
  <c r="BI1360" i="1"/>
  <c r="BI1364" i="1"/>
  <c r="BI1368" i="1"/>
  <c r="BI1372" i="1"/>
  <c r="BI1376" i="1"/>
  <c r="BI1380" i="1"/>
  <c r="BI1384" i="1"/>
  <c r="BI1388" i="1"/>
  <c r="BI1392" i="1"/>
  <c r="BI1396" i="1"/>
  <c r="BI1400" i="1"/>
  <c r="BI1404" i="1"/>
  <c r="BI1408" i="1"/>
  <c r="BI1412" i="1"/>
  <c r="BI1416" i="1"/>
  <c r="BI1420" i="1"/>
  <c r="BI1424" i="1"/>
  <c r="BI1428" i="1"/>
  <c r="BI1432" i="1"/>
  <c r="BI1436" i="1"/>
  <c r="BI1440" i="1"/>
  <c r="BI1444" i="1"/>
  <c r="BI1448" i="1"/>
  <c r="BI1452" i="1"/>
  <c r="BI1456" i="1"/>
  <c r="BI1580" i="1"/>
  <c r="BI1584" i="1"/>
  <c r="BI1588" i="1"/>
  <c r="BI1592" i="1"/>
  <c r="BI1596" i="1"/>
  <c r="BI1600" i="1"/>
  <c r="BI1604" i="1"/>
  <c r="BI1608" i="1"/>
  <c r="BI1612" i="1"/>
  <c r="BI1616" i="1"/>
  <c r="BI1620" i="1"/>
  <c r="BI1624" i="1"/>
  <c r="BI1628" i="1"/>
  <c r="BI1632" i="1"/>
  <c r="BI1636" i="1"/>
  <c r="BI1640" i="1"/>
  <c r="BI1644" i="1"/>
  <c r="BI1648" i="1"/>
  <c r="BI1652" i="1"/>
  <c r="BI1656" i="1"/>
  <c r="BI1660" i="1"/>
  <c r="BI1664" i="1"/>
  <c r="BI1668" i="1"/>
  <c r="BI1672" i="1"/>
  <c r="BI1676" i="1"/>
  <c r="BI1680" i="1"/>
  <c r="BI1684" i="1"/>
  <c r="BI1688" i="1"/>
  <c r="BI1692" i="1"/>
  <c r="BI1696" i="1"/>
  <c r="BI1700" i="1"/>
  <c r="BI1704" i="1"/>
  <c r="BI1708" i="1"/>
  <c r="BI1712" i="1"/>
  <c r="BI1716" i="1"/>
  <c r="BI1720" i="1"/>
  <c r="BI1724" i="1"/>
  <c r="BI1728" i="1"/>
  <c r="BI1732" i="1"/>
  <c r="BI1736" i="1"/>
  <c r="BI1740" i="1"/>
  <c r="BI1744" i="1"/>
  <c r="BI1748" i="1"/>
  <c r="BI1752" i="1"/>
  <c r="BI1756" i="1"/>
  <c r="BI1760" i="1"/>
  <c r="BI1764" i="1"/>
  <c r="BI1768" i="1"/>
  <c r="BI1772" i="1"/>
  <c r="BI1776" i="1"/>
  <c r="BI1780" i="1"/>
  <c r="BI1784" i="1"/>
  <c r="BI1788" i="1"/>
  <c r="BI1792" i="1"/>
  <c r="BI1796" i="1"/>
  <c r="BI1800" i="1"/>
  <c r="BI1804" i="1"/>
  <c r="BI1808" i="1"/>
  <c r="BI1812" i="1"/>
  <c r="BI1816" i="1"/>
  <c r="BI1820" i="1"/>
  <c r="BI1824" i="1"/>
  <c r="BI1828" i="1"/>
  <c r="BI1832" i="1"/>
  <c r="BI1836" i="1"/>
  <c r="BI1840" i="1"/>
  <c r="BI1844" i="1"/>
  <c r="BI1848" i="1"/>
  <c r="BI1852" i="1"/>
  <c r="BI1856" i="1"/>
  <c r="BI1860" i="1"/>
  <c r="BI1864" i="1"/>
  <c r="BI1868" i="1"/>
  <c r="BI1872" i="1"/>
  <c r="BI1876" i="1"/>
  <c r="BI1880" i="1"/>
  <c r="BI1884" i="1"/>
  <c r="BI1888" i="1"/>
  <c r="BI1892" i="1"/>
  <c r="BI1896" i="1"/>
  <c r="BI1900" i="1"/>
  <c r="BI1904" i="1"/>
  <c r="BI1908" i="1"/>
  <c r="BI1912" i="1"/>
  <c r="BI1916" i="1"/>
  <c r="BI1920" i="1"/>
  <c r="BI1924" i="1"/>
  <c r="BI1928" i="1"/>
  <c r="BI1932" i="1"/>
  <c r="BI1936" i="1"/>
  <c r="BI1940" i="1"/>
  <c r="BI1944" i="1"/>
  <c r="BI1948" i="1"/>
  <c r="BI1952" i="1"/>
  <c r="BI1956" i="1"/>
  <c r="BI1960" i="1"/>
  <c r="BI1964" i="1"/>
  <c r="BI1968" i="1"/>
  <c r="BI1972" i="1"/>
  <c r="BI1976" i="1"/>
  <c r="BI1980" i="1"/>
  <c r="BI1984" i="1"/>
  <c r="BI1988" i="1"/>
  <c r="BI1992" i="1"/>
  <c r="BI1996" i="1"/>
  <c r="BI2000" i="1"/>
  <c r="BF958" i="1"/>
  <c r="BF1098" i="1"/>
  <c r="BF1102" i="1"/>
  <c r="BF1106" i="1"/>
  <c r="BF1110" i="1"/>
  <c r="BF1114" i="1"/>
  <c r="BF1118" i="1"/>
  <c r="BF1122" i="1"/>
  <c r="BF1126" i="1"/>
  <c r="BF1130" i="1"/>
  <c r="BF1134" i="1"/>
  <c r="BF1138" i="1"/>
  <c r="BF1142" i="1"/>
  <c r="BF1146" i="1"/>
  <c r="BF1150" i="1"/>
  <c r="BF1154" i="1"/>
  <c r="BF1158" i="1"/>
  <c r="BF1162" i="1"/>
  <c r="BF1166" i="1"/>
  <c r="BF1170" i="1"/>
  <c r="BF1174" i="1"/>
  <c r="BF1178" i="1"/>
  <c r="BF1182" i="1"/>
  <c r="BF1186" i="1"/>
  <c r="BF1190" i="1"/>
  <c r="BF1194" i="1"/>
  <c r="BF1198" i="1"/>
  <c r="BF1202" i="1"/>
  <c r="BF1206" i="1"/>
  <c r="BF1210" i="1"/>
  <c r="BF1214" i="1"/>
  <c r="BF1218" i="1"/>
  <c r="BF1222" i="1"/>
  <c r="BF1226" i="1"/>
  <c r="BF1230" i="1"/>
  <c r="BF1234" i="1"/>
  <c r="BF1238" i="1"/>
  <c r="BF1242" i="1"/>
  <c r="BF1246" i="1"/>
  <c r="BF1250" i="1"/>
  <c r="BF1254" i="1"/>
  <c r="BF1258" i="1"/>
  <c r="BF1262" i="1"/>
  <c r="BF1266" i="1"/>
  <c r="BF1270" i="1"/>
  <c r="BF1274" i="1"/>
  <c r="BF1278" i="1"/>
  <c r="BF1282" i="1"/>
  <c r="BF1286" i="1"/>
  <c r="BF1290" i="1"/>
  <c r="BF1294" i="1"/>
  <c r="BF1298" i="1"/>
  <c r="BF1302" i="1"/>
  <c r="BF1306" i="1"/>
  <c r="BF1310" i="1"/>
  <c r="BF1314" i="1"/>
  <c r="BF1318" i="1"/>
  <c r="BF1322" i="1"/>
  <c r="BF1326" i="1"/>
  <c r="BF1330" i="1"/>
  <c r="BF1334" i="1"/>
  <c r="BF1338" i="1"/>
  <c r="BF1342" i="1"/>
  <c r="BF1346" i="1"/>
  <c r="BF1350" i="1"/>
  <c r="BF1354" i="1"/>
  <c r="BF1358" i="1"/>
  <c r="BF1362" i="1"/>
  <c r="BF1366" i="1"/>
  <c r="BF1370" i="1"/>
  <c r="BF1374" i="1"/>
  <c r="BF1378" i="1"/>
  <c r="BF1382" i="1"/>
  <c r="BF1386" i="1"/>
  <c r="BF1390" i="1"/>
  <c r="BF1394" i="1"/>
  <c r="BF1398" i="1"/>
  <c r="BF1402" i="1"/>
  <c r="BF1406" i="1"/>
  <c r="BF1410" i="1"/>
  <c r="BF1414" i="1"/>
  <c r="BF1418" i="1"/>
  <c r="BF1422" i="1"/>
  <c r="BF1426" i="1"/>
  <c r="BF1430" i="1"/>
  <c r="BF1434" i="1"/>
  <c r="BF1438" i="1"/>
  <c r="BF1442" i="1"/>
  <c r="BF1446" i="1"/>
  <c r="BF1450" i="1"/>
  <c r="BF1454" i="1"/>
  <c r="BJ5" i="1"/>
  <c r="BJ13" i="1"/>
  <c r="BJ21" i="1"/>
  <c r="BJ29" i="1"/>
  <c r="BJ37" i="1"/>
  <c r="BJ45" i="1"/>
  <c r="BJ53" i="1"/>
  <c r="BJ958" i="1"/>
  <c r="BJ1098" i="1"/>
  <c r="BJ1102" i="1"/>
  <c r="BJ1106" i="1"/>
  <c r="BJ1110" i="1"/>
  <c r="BJ1114" i="1"/>
  <c r="BJ1118" i="1"/>
  <c r="BJ1122" i="1"/>
  <c r="BJ1126" i="1"/>
  <c r="BJ1130" i="1"/>
  <c r="BJ1134" i="1"/>
  <c r="BJ1138" i="1"/>
  <c r="BJ1142" i="1"/>
  <c r="BJ1146" i="1"/>
  <c r="BJ1150" i="1"/>
  <c r="BJ1154" i="1"/>
  <c r="BJ1158" i="1"/>
  <c r="BJ1162" i="1"/>
  <c r="BJ1166" i="1"/>
  <c r="BJ1170" i="1"/>
  <c r="BJ1174" i="1"/>
  <c r="BJ1178" i="1"/>
  <c r="BJ1182" i="1"/>
  <c r="BJ1186" i="1"/>
  <c r="BJ1190" i="1"/>
  <c r="BJ1194" i="1"/>
  <c r="BJ1198" i="1"/>
  <c r="BJ1202" i="1"/>
  <c r="BJ1206" i="1"/>
  <c r="BJ1210" i="1"/>
  <c r="BJ1214" i="1"/>
  <c r="BJ1218" i="1"/>
  <c r="BJ1222" i="1"/>
  <c r="BJ1226" i="1"/>
  <c r="BJ1230" i="1"/>
  <c r="BJ1234" i="1"/>
  <c r="BJ1238" i="1"/>
  <c r="BJ1242" i="1"/>
  <c r="BJ1246" i="1"/>
  <c r="BJ1250" i="1"/>
  <c r="BJ1254" i="1"/>
  <c r="BJ1258" i="1"/>
  <c r="BJ1262" i="1"/>
  <c r="BJ1266" i="1"/>
  <c r="BJ1270" i="1"/>
  <c r="BJ1274" i="1"/>
  <c r="BJ1278" i="1"/>
  <c r="BJ1282" i="1"/>
  <c r="BJ1286" i="1"/>
  <c r="BJ1290" i="1"/>
  <c r="BJ1294" i="1"/>
  <c r="BJ1298" i="1"/>
  <c r="BJ1302" i="1"/>
  <c r="BJ1306" i="1"/>
  <c r="BJ1310" i="1"/>
  <c r="BJ1314" i="1"/>
  <c r="BJ1318" i="1"/>
  <c r="BJ1322" i="1"/>
  <c r="BJ1326" i="1"/>
  <c r="BJ1330" i="1"/>
  <c r="BJ1334" i="1"/>
  <c r="BJ1338" i="1"/>
  <c r="BJ1342" i="1"/>
  <c r="BJ1346" i="1"/>
  <c r="BJ1350" i="1"/>
  <c r="BJ1354" i="1"/>
  <c r="BJ1358" i="1"/>
  <c r="BJ1362" i="1"/>
  <c r="BJ1366" i="1"/>
  <c r="BJ1370" i="1"/>
  <c r="BJ1374" i="1"/>
  <c r="BJ1378" i="1"/>
  <c r="BJ1382" i="1"/>
  <c r="BJ1386" i="1"/>
  <c r="BJ1390" i="1"/>
  <c r="BJ1394" i="1"/>
  <c r="BJ1398" i="1"/>
  <c r="BJ1402" i="1"/>
  <c r="BJ1406" i="1"/>
  <c r="BJ1410" i="1"/>
  <c r="BJ1414" i="1"/>
  <c r="BJ1418" i="1"/>
  <c r="BJ1422" i="1"/>
  <c r="BJ1426" i="1"/>
  <c r="BJ1430" i="1"/>
  <c r="BJ1434" i="1"/>
  <c r="BJ1438" i="1"/>
  <c r="BJ1442" i="1"/>
  <c r="BJ1446" i="1"/>
  <c r="BJ1450" i="1"/>
  <c r="BJ1454" i="1"/>
  <c r="BJ1458" i="1"/>
  <c r="BJ1466" i="1"/>
  <c r="BJ1474" i="1"/>
  <c r="BJ1482" i="1"/>
  <c r="BJ1490" i="1"/>
  <c r="BJ1498" i="1"/>
  <c r="BJ1506" i="1"/>
  <c r="BJ1514" i="1"/>
  <c r="BJ1522" i="1"/>
  <c r="BJ1530" i="1"/>
  <c r="BJ1538" i="1"/>
  <c r="BJ1546" i="1"/>
  <c r="BJ1554" i="1"/>
  <c r="BJ1562" i="1"/>
  <c r="BJ1570" i="1"/>
  <c r="BJ1578" i="1"/>
  <c r="BJ1586" i="1"/>
  <c r="BJ1594" i="1"/>
  <c r="BJ1602" i="1"/>
  <c r="BJ1610" i="1"/>
  <c r="BJ1618" i="1"/>
  <c r="BJ1626" i="1"/>
  <c r="BJ1634" i="1"/>
  <c r="BJ1642" i="1"/>
  <c r="BJ1650" i="1"/>
  <c r="BJ1658" i="1"/>
  <c r="BJ1666" i="1"/>
  <c r="BJ1674" i="1"/>
  <c r="BJ1682" i="1"/>
  <c r="BJ1690" i="1"/>
  <c r="BJ1698" i="1"/>
  <c r="BJ1706" i="1"/>
  <c r="BJ1714" i="1"/>
  <c r="BJ1722" i="1"/>
  <c r="BJ1730" i="1"/>
  <c r="BJ1738" i="1"/>
  <c r="BJ1746" i="1"/>
  <c r="BJ1754" i="1"/>
  <c r="BJ1762" i="1"/>
  <c r="BJ1770" i="1"/>
  <c r="BJ1778" i="1"/>
  <c r="BJ1786" i="1"/>
  <c r="BJ1794" i="1"/>
  <c r="BJ1802" i="1"/>
  <c r="BJ1810" i="1"/>
  <c r="BJ1818" i="1"/>
  <c r="BJ1826" i="1"/>
  <c r="BJ1834" i="1"/>
  <c r="BJ1842" i="1"/>
  <c r="BJ1850" i="1"/>
  <c r="BJ1858" i="1"/>
  <c r="BJ1866" i="1"/>
  <c r="BJ1874" i="1"/>
  <c r="BJ1882" i="1"/>
  <c r="BJ1890" i="1"/>
  <c r="BJ1898" i="1"/>
  <c r="BJ1906" i="1"/>
  <c r="BJ1914" i="1"/>
  <c r="BJ1922" i="1"/>
  <c r="BJ1930" i="1"/>
  <c r="BJ1938" i="1"/>
  <c r="BJ1946" i="1"/>
  <c r="BJ1954" i="1"/>
  <c r="BJ1962" i="1"/>
  <c r="BJ1970" i="1"/>
  <c r="BJ1978" i="1"/>
  <c r="BJ1986" i="1"/>
  <c r="BJ1994" i="1"/>
  <c r="C169" i="2"/>
  <c r="C170" i="2"/>
  <c r="C171" i="2"/>
  <c r="C168" i="2"/>
  <c r="C158" i="2"/>
  <c r="C159" i="2"/>
  <c r="C160" i="2"/>
  <c r="C157" i="2"/>
  <c r="C152" i="2"/>
  <c r="C153" i="2"/>
  <c r="C154" i="2"/>
  <c r="C151" i="2"/>
  <c r="C146" i="2"/>
  <c r="C147" i="2"/>
  <c r="C148" i="2"/>
  <c r="C145" i="2"/>
  <c r="C134" i="2"/>
  <c r="C135" i="2"/>
  <c r="C136" i="2"/>
  <c r="C133" i="2"/>
  <c r="C140" i="2"/>
  <c r="C141" i="2"/>
  <c r="C142" i="2"/>
  <c r="C139" i="2"/>
  <c r="C128" i="2"/>
  <c r="C129" i="2"/>
  <c r="C130" i="2"/>
  <c r="C127" i="2"/>
  <c r="C122" i="2"/>
  <c r="C123" i="2"/>
  <c r="C124" i="2"/>
  <c r="C121" i="2"/>
  <c r="C111" i="2"/>
  <c r="C112" i="2"/>
  <c r="C113" i="2"/>
  <c r="C110" i="2"/>
  <c r="C101" i="2"/>
  <c r="D101" i="2" s="1"/>
  <c r="C102" i="2"/>
  <c r="C103" i="2"/>
  <c r="C100" i="2"/>
  <c r="C93" i="2"/>
  <c r="D93" i="2" s="1"/>
  <c r="C94" i="2"/>
  <c r="C95" i="2"/>
  <c r="C92" i="2"/>
  <c r="C83" i="2"/>
  <c r="D83" i="2" s="1"/>
  <c r="C84" i="2"/>
  <c r="C85" i="2"/>
  <c r="C82" i="2"/>
  <c r="C74" i="2"/>
  <c r="D74" i="2" s="1"/>
  <c r="C75" i="2"/>
  <c r="C76" i="2"/>
  <c r="C73" i="2"/>
  <c r="C65" i="2"/>
  <c r="D65" i="2" s="1"/>
  <c r="C66" i="2"/>
  <c r="C67" i="2"/>
  <c r="C64" i="2"/>
  <c r="C56" i="2"/>
  <c r="D56" i="2" s="1"/>
  <c r="C57" i="2"/>
  <c r="C58" i="2"/>
  <c r="C55" i="2"/>
  <c r="C49" i="2"/>
  <c r="D48" i="2" s="1"/>
  <c r="C50" i="2"/>
  <c r="C51" i="2"/>
  <c r="C48" i="2"/>
  <c r="C46" i="2"/>
  <c r="D45" i="2" s="1"/>
  <c r="C45" i="2"/>
  <c r="C43" i="2"/>
  <c r="C42" i="2"/>
  <c r="C40" i="2"/>
  <c r="D39" i="2" s="1"/>
  <c r="W6" i="2" s="1"/>
  <c r="C39" i="2"/>
  <c r="C37" i="2"/>
  <c r="C36" i="2"/>
  <c r="C34" i="2"/>
  <c r="D33" i="2" s="1"/>
  <c r="U6" i="2" s="1"/>
  <c r="C33" i="2"/>
  <c r="C31" i="2"/>
  <c r="C30" i="2"/>
  <c r="C28" i="2"/>
  <c r="D27" i="2" s="1"/>
  <c r="S6" i="2" s="1"/>
  <c r="C27" i="2"/>
  <c r="C25" i="2"/>
  <c r="C24" i="2"/>
  <c r="C22" i="2"/>
  <c r="D22" i="2" s="1"/>
  <c r="Q5" i="2" s="1"/>
  <c r="C21" i="2"/>
  <c r="C19" i="2"/>
  <c r="C18" i="2"/>
  <c r="C16" i="2"/>
  <c r="D15" i="2" s="1"/>
  <c r="O6" i="2" s="1"/>
  <c r="C15" i="2"/>
  <c r="C13" i="2"/>
  <c r="C12" i="2"/>
  <c r="C10" i="2"/>
  <c r="D9" i="2" s="1"/>
  <c r="M6" i="2" s="1"/>
  <c r="C9" i="2"/>
  <c r="C7" i="2"/>
  <c r="C6" i="2"/>
  <c r="C3" i="3"/>
  <c r="G3" i="3" s="1"/>
  <c r="AX2" i="1"/>
  <c r="AX3" i="1"/>
  <c r="AX4" i="1"/>
  <c r="AX5" i="1"/>
  <c r="AY7" i="1" s="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X102" i="1"/>
  <c r="AX103" i="1"/>
  <c r="AX104" i="1"/>
  <c r="AX105" i="1"/>
  <c r="AX106" i="1"/>
  <c r="AX107" i="1"/>
  <c r="AX108" i="1"/>
  <c r="AX109" i="1"/>
  <c r="AX110" i="1"/>
  <c r="AX111" i="1"/>
  <c r="AX112" i="1"/>
  <c r="AX113" i="1"/>
  <c r="AX114" i="1"/>
  <c r="AX115" i="1"/>
  <c r="AX116" i="1"/>
  <c r="AX117" i="1"/>
  <c r="AX118" i="1"/>
  <c r="AX119" i="1"/>
  <c r="AX120" i="1"/>
  <c r="AX121" i="1"/>
  <c r="AX122" i="1"/>
  <c r="AX123" i="1"/>
  <c r="AX124" i="1"/>
  <c r="AX125" i="1"/>
  <c r="AX126" i="1"/>
  <c r="AX127" i="1"/>
  <c r="AX128" i="1"/>
  <c r="AX129" i="1"/>
  <c r="AX130" i="1"/>
  <c r="AX131" i="1"/>
  <c r="AX132" i="1"/>
  <c r="AX133" i="1"/>
  <c r="AX134" i="1"/>
  <c r="AX135" i="1"/>
  <c r="AX136" i="1"/>
  <c r="AX137" i="1"/>
  <c r="AX138" i="1"/>
  <c r="AX139"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198" i="1"/>
  <c r="AX199" i="1"/>
  <c r="AX200" i="1"/>
  <c r="AX201" i="1"/>
  <c r="AX202" i="1"/>
  <c r="AX203" i="1"/>
  <c r="AX204" i="1"/>
  <c r="AX205" i="1"/>
  <c r="AX206" i="1"/>
  <c r="AX207" i="1"/>
  <c r="AX208" i="1"/>
  <c r="AX209" i="1"/>
  <c r="AX210" i="1"/>
  <c r="AX211" i="1"/>
  <c r="AX212" i="1"/>
  <c r="AX213" i="1"/>
  <c r="AX214" i="1"/>
  <c r="AX215" i="1"/>
  <c r="AX216" i="1"/>
  <c r="AX217" i="1"/>
  <c r="AX218" i="1"/>
  <c r="AX219" i="1"/>
  <c r="AX220" i="1"/>
  <c r="AX221" i="1"/>
  <c r="AX222" i="1"/>
  <c r="AX223" i="1"/>
  <c r="AX224" i="1"/>
  <c r="AX225" i="1"/>
  <c r="AX226" i="1"/>
  <c r="AX227" i="1"/>
  <c r="AX228" i="1"/>
  <c r="AX229" i="1"/>
  <c r="AX230" i="1"/>
  <c r="AX231" i="1"/>
  <c r="AX232" i="1"/>
  <c r="AX233" i="1"/>
  <c r="AX234" i="1"/>
  <c r="AX235" i="1"/>
  <c r="AX236" i="1"/>
  <c r="AX237" i="1"/>
  <c r="AX238" i="1"/>
  <c r="AX239" i="1"/>
  <c r="AX240" i="1"/>
  <c r="AX241" i="1"/>
  <c r="AX242" i="1"/>
  <c r="AX243" i="1"/>
  <c r="AX244" i="1"/>
  <c r="AX245" i="1"/>
  <c r="AX246" i="1"/>
  <c r="AX247" i="1"/>
  <c r="AX248" i="1"/>
  <c r="AX249" i="1"/>
  <c r="AX250" i="1"/>
  <c r="AX251" i="1"/>
  <c r="AX252" i="1"/>
  <c r="AX253" i="1"/>
  <c r="AX254" i="1"/>
  <c r="AX255" i="1"/>
  <c r="AX256" i="1"/>
  <c r="AX257" i="1"/>
  <c r="AX258" i="1"/>
  <c r="AX259" i="1"/>
  <c r="AX260" i="1"/>
  <c r="AX261" i="1"/>
  <c r="AX262" i="1"/>
  <c r="AX263" i="1"/>
  <c r="AX264" i="1"/>
  <c r="AX265" i="1"/>
  <c r="AX266" i="1"/>
  <c r="AX267" i="1"/>
  <c r="AX268" i="1"/>
  <c r="AX269" i="1"/>
  <c r="AX270" i="1"/>
  <c r="AX271" i="1"/>
  <c r="AX272" i="1"/>
  <c r="AX273" i="1"/>
  <c r="AX274" i="1"/>
  <c r="AX275" i="1"/>
  <c r="AX276" i="1"/>
  <c r="AX277" i="1"/>
  <c r="AX278" i="1"/>
  <c r="AX279" i="1"/>
  <c r="AX280" i="1"/>
  <c r="AX281" i="1"/>
  <c r="AX282" i="1"/>
  <c r="AX283" i="1"/>
  <c r="AX284" i="1"/>
  <c r="AX285" i="1"/>
  <c r="AX286" i="1"/>
  <c r="AX287" i="1"/>
  <c r="AX288" i="1"/>
  <c r="AX289" i="1"/>
  <c r="AX290" i="1"/>
  <c r="AX291" i="1"/>
  <c r="AX292" i="1"/>
  <c r="AX293" i="1"/>
  <c r="AX294" i="1"/>
  <c r="AX295" i="1"/>
  <c r="AX296" i="1"/>
  <c r="AX297" i="1"/>
  <c r="AX298" i="1"/>
  <c r="AX299" i="1"/>
  <c r="AX300" i="1"/>
  <c r="AX301" i="1"/>
  <c r="AX302" i="1"/>
  <c r="AX303" i="1"/>
  <c r="AX304" i="1"/>
  <c r="AX305" i="1"/>
  <c r="AX306" i="1"/>
  <c r="AX307" i="1"/>
  <c r="AX308" i="1"/>
  <c r="AX309" i="1"/>
  <c r="AX310" i="1"/>
  <c r="AX311" i="1"/>
  <c r="AX312" i="1"/>
  <c r="AX313" i="1"/>
  <c r="AX314" i="1"/>
  <c r="AX315" i="1"/>
  <c r="AX316" i="1"/>
  <c r="AX317" i="1"/>
  <c r="AX318" i="1"/>
  <c r="AX319" i="1"/>
  <c r="AX320" i="1"/>
  <c r="AX321" i="1"/>
  <c r="AX322" i="1"/>
  <c r="AX323" i="1"/>
  <c r="AX324" i="1"/>
  <c r="AX325" i="1"/>
  <c r="AX326" i="1"/>
  <c r="AX327" i="1"/>
  <c r="AX328" i="1"/>
  <c r="AX329" i="1"/>
  <c r="AX330" i="1"/>
  <c r="AX331" i="1"/>
  <c r="AX332" i="1"/>
  <c r="AX333" i="1"/>
  <c r="AX334" i="1"/>
  <c r="AX335" i="1"/>
  <c r="AX336" i="1"/>
  <c r="AX337" i="1"/>
  <c r="AX338" i="1"/>
  <c r="AX339" i="1"/>
  <c r="AX340" i="1"/>
  <c r="AX341" i="1"/>
  <c r="AX342" i="1"/>
  <c r="AX343" i="1"/>
  <c r="AX344" i="1"/>
  <c r="AX345" i="1"/>
  <c r="AX346" i="1"/>
  <c r="AX347" i="1"/>
  <c r="AX348" i="1"/>
  <c r="AX349" i="1"/>
  <c r="AX350" i="1"/>
  <c r="AX351" i="1"/>
  <c r="AX352" i="1"/>
  <c r="AX353" i="1"/>
  <c r="AX354" i="1"/>
  <c r="AX355" i="1"/>
  <c r="AX356" i="1"/>
  <c r="AX357" i="1"/>
  <c r="AX358" i="1"/>
  <c r="AX359" i="1"/>
  <c r="AX360" i="1"/>
  <c r="AX361" i="1"/>
  <c r="AX362" i="1"/>
  <c r="AX363" i="1"/>
  <c r="AX364" i="1"/>
  <c r="AX365" i="1"/>
  <c r="AX366" i="1"/>
  <c r="AX367" i="1"/>
  <c r="AX368" i="1"/>
  <c r="AX369" i="1"/>
  <c r="AX370" i="1"/>
  <c r="AX371" i="1"/>
  <c r="AX372" i="1"/>
  <c r="AX373" i="1"/>
  <c r="AX374" i="1"/>
  <c r="AX375" i="1"/>
  <c r="AX376" i="1"/>
  <c r="AX377" i="1"/>
  <c r="AX378" i="1"/>
  <c r="AX379" i="1"/>
  <c r="AX380" i="1"/>
  <c r="AX381" i="1"/>
  <c r="AX382" i="1"/>
  <c r="AX383" i="1"/>
  <c r="AX384" i="1"/>
  <c r="AX385" i="1"/>
  <c r="AX386" i="1"/>
  <c r="AX387" i="1"/>
  <c r="AX388" i="1"/>
  <c r="AX389" i="1"/>
  <c r="AX390" i="1"/>
  <c r="AX391" i="1"/>
  <c r="AX392" i="1"/>
  <c r="AX393" i="1"/>
  <c r="AX394" i="1"/>
  <c r="AX395" i="1"/>
  <c r="AX396" i="1"/>
  <c r="AX397" i="1"/>
  <c r="AX398" i="1"/>
  <c r="AX399" i="1"/>
  <c r="AX400" i="1"/>
  <c r="AX401" i="1"/>
  <c r="AX402" i="1"/>
  <c r="AX403" i="1"/>
  <c r="AX404" i="1"/>
  <c r="AX405" i="1"/>
  <c r="AX406" i="1"/>
  <c r="AX407" i="1"/>
  <c r="AX408" i="1"/>
  <c r="AX409" i="1"/>
  <c r="AX410" i="1"/>
  <c r="AX411" i="1"/>
  <c r="AX412" i="1"/>
  <c r="AX413" i="1"/>
  <c r="AX414" i="1"/>
  <c r="AX415" i="1"/>
  <c r="AX416" i="1"/>
  <c r="AX417" i="1"/>
  <c r="AX418" i="1"/>
  <c r="AX419" i="1"/>
  <c r="AX420" i="1"/>
  <c r="AX421" i="1"/>
  <c r="AX422" i="1"/>
  <c r="AX423" i="1"/>
  <c r="AX424" i="1"/>
  <c r="AX425" i="1"/>
  <c r="AX426" i="1"/>
  <c r="AX427" i="1"/>
  <c r="AX428" i="1"/>
  <c r="AX429" i="1"/>
  <c r="AX430" i="1"/>
  <c r="AX431" i="1"/>
  <c r="AX432" i="1"/>
  <c r="AX433" i="1"/>
  <c r="AX434" i="1"/>
  <c r="AX435" i="1"/>
  <c r="AX436" i="1"/>
  <c r="AX437" i="1"/>
  <c r="AX438" i="1"/>
  <c r="AX439" i="1"/>
  <c r="AX440" i="1"/>
  <c r="AX441" i="1"/>
  <c r="AX442" i="1"/>
  <c r="AX443" i="1"/>
  <c r="AX444" i="1"/>
  <c r="AX445" i="1"/>
  <c r="AX446" i="1"/>
  <c r="AX447" i="1"/>
  <c r="AX448" i="1"/>
  <c r="AX449" i="1"/>
  <c r="AX450" i="1"/>
  <c r="AX451" i="1"/>
  <c r="AX452" i="1"/>
  <c r="AX453" i="1"/>
  <c r="AX454" i="1"/>
  <c r="AX455" i="1"/>
  <c r="AX456" i="1"/>
  <c r="AX457" i="1"/>
  <c r="AX458" i="1"/>
  <c r="AX459" i="1"/>
  <c r="AX460" i="1"/>
  <c r="AX461" i="1"/>
  <c r="AX462" i="1"/>
  <c r="AX463" i="1"/>
  <c r="AX464" i="1"/>
  <c r="AX465" i="1"/>
  <c r="AX466" i="1"/>
  <c r="AX467" i="1"/>
  <c r="AX468" i="1"/>
  <c r="AX469" i="1"/>
  <c r="AX470" i="1"/>
  <c r="AX471" i="1"/>
  <c r="AX472" i="1"/>
  <c r="AX473" i="1"/>
  <c r="AX474" i="1"/>
  <c r="AX475" i="1"/>
  <c r="AX476" i="1"/>
  <c r="AX477" i="1"/>
  <c r="AX478" i="1"/>
  <c r="AX479" i="1"/>
  <c r="AX480" i="1"/>
  <c r="AX481" i="1"/>
  <c r="AX482" i="1"/>
  <c r="AX483" i="1"/>
  <c r="AX484" i="1"/>
  <c r="AX485" i="1"/>
  <c r="AX486" i="1"/>
  <c r="AX487" i="1"/>
  <c r="AX488" i="1"/>
  <c r="AX489" i="1"/>
  <c r="AX490" i="1"/>
  <c r="AX491" i="1"/>
  <c r="AX492" i="1"/>
  <c r="AX493" i="1"/>
  <c r="AX494" i="1"/>
  <c r="AX495" i="1"/>
  <c r="AX496" i="1"/>
  <c r="AX497" i="1"/>
  <c r="AX498" i="1"/>
  <c r="AX499" i="1"/>
  <c r="AX500" i="1"/>
  <c r="AX501" i="1"/>
  <c r="AX502" i="1"/>
  <c r="AX503" i="1"/>
  <c r="AX504" i="1"/>
  <c r="AX505" i="1"/>
  <c r="AX506" i="1"/>
  <c r="AX507" i="1"/>
  <c r="AX508" i="1"/>
  <c r="AX509" i="1"/>
  <c r="AX510" i="1"/>
  <c r="AX511" i="1"/>
  <c r="AX512" i="1"/>
  <c r="AX513" i="1"/>
  <c r="AX514" i="1"/>
  <c r="AX515" i="1"/>
  <c r="AX516" i="1"/>
  <c r="AX517" i="1"/>
  <c r="AX518" i="1"/>
  <c r="AX519" i="1"/>
  <c r="AX520" i="1"/>
  <c r="AX521" i="1"/>
  <c r="AX522" i="1"/>
  <c r="AX523" i="1"/>
  <c r="AX524" i="1"/>
  <c r="AX525" i="1"/>
  <c r="AX526" i="1"/>
  <c r="AX527" i="1"/>
  <c r="AX528" i="1"/>
  <c r="AX529" i="1"/>
  <c r="AX530" i="1"/>
  <c r="AX531" i="1"/>
  <c r="AX532" i="1"/>
  <c r="AX533" i="1"/>
  <c r="AX534" i="1"/>
  <c r="AX535" i="1"/>
  <c r="AX536" i="1"/>
  <c r="AX537" i="1"/>
  <c r="AX538" i="1"/>
  <c r="AX539" i="1"/>
  <c r="AX540" i="1"/>
  <c r="AX541" i="1"/>
  <c r="AX542" i="1"/>
  <c r="AX543" i="1"/>
  <c r="AX544" i="1"/>
  <c r="AX545" i="1"/>
  <c r="AX546" i="1"/>
  <c r="AX547" i="1"/>
  <c r="AX548" i="1"/>
  <c r="AX549" i="1"/>
  <c r="AX550" i="1"/>
  <c r="AX551" i="1"/>
  <c r="AX552" i="1"/>
  <c r="AX553" i="1"/>
  <c r="AX554" i="1"/>
  <c r="AX555" i="1"/>
  <c r="AX556" i="1"/>
  <c r="AX557" i="1"/>
  <c r="AX558" i="1"/>
  <c r="AX559" i="1"/>
  <c r="AX560" i="1"/>
  <c r="AX561" i="1"/>
  <c r="AX562" i="1"/>
  <c r="AX563" i="1"/>
  <c r="AX564" i="1"/>
  <c r="AX565" i="1"/>
  <c r="AX566" i="1"/>
  <c r="AX567" i="1"/>
  <c r="AX568" i="1"/>
  <c r="AX569" i="1"/>
  <c r="AX570" i="1"/>
  <c r="AX571" i="1"/>
  <c r="AX572" i="1"/>
  <c r="AX573" i="1"/>
  <c r="AX574" i="1"/>
  <c r="AX575" i="1"/>
  <c r="AX576" i="1"/>
  <c r="AX577" i="1"/>
  <c r="AX578" i="1"/>
  <c r="AX579" i="1"/>
  <c r="AX580" i="1"/>
  <c r="AX581" i="1"/>
  <c r="AX582" i="1"/>
  <c r="AX583" i="1"/>
  <c r="AX584" i="1"/>
  <c r="AX585" i="1"/>
  <c r="AX586" i="1"/>
  <c r="AX587" i="1"/>
  <c r="AX588" i="1"/>
  <c r="AX589" i="1"/>
  <c r="AX590" i="1"/>
  <c r="AX591" i="1"/>
  <c r="AX592" i="1"/>
  <c r="AX593" i="1"/>
  <c r="AX594" i="1"/>
  <c r="AX595" i="1"/>
  <c r="AX596" i="1"/>
  <c r="AX597" i="1"/>
  <c r="AX598" i="1"/>
  <c r="AX599" i="1"/>
  <c r="AX600" i="1"/>
  <c r="AX601" i="1"/>
  <c r="AX602" i="1"/>
  <c r="AX603" i="1"/>
  <c r="AX604" i="1"/>
  <c r="AX605" i="1"/>
  <c r="AX606" i="1"/>
  <c r="AX607" i="1"/>
  <c r="AX608" i="1"/>
  <c r="AX609" i="1"/>
  <c r="AX610" i="1"/>
  <c r="AX611" i="1"/>
  <c r="AX612" i="1"/>
  <c r="AX613" i="1"/>
  <c r="AX614" i="1"/>
  <c r="AX615" i="1"/>
  <c r="AX616" i="1"/>
  <c r="AX617" i="1"/>
  <c r="AX618" i="1"/>
  <c r="AX619" i="1"/>
  <c r="AX620" i="1"/>
  <c r="AX621" i="1"/>
  <c r="AX622" i="1"/>
  <c r="AX623" i="1"/>
  <c r="AX624" i="1"/>
  <c r="AX625" i="1"/>
  <c r="AX626" i="1"/>
  <c r="AX627" i="1"/>
  <c r="AX628" i="1"/>
  <c r="AX629" i="1"/>
  <c r="AX630" i="1"/>
  <c r="AX631" i="1"/>
  <c r="AX632" i="1"/>
  <c r="AX633" i="1"/>
  <c r="AX634" i="1"/>
  <c r="AX635" i="1"/>
  <c r="AX636" i="1"/>
  <c r="AX637" i="1"/>
  <c r="AX638" i="1"/>
  <c r="AX639" i="1"/>
  <c r="AX640" i="1"/>
  <c r="AX641" i="1"/>
  <c r="AX642" i="1"/>
  <c r="AX643" i="1"/>
  <c r="AX644" i="1"/>
  <c r="AX645" i="1"/>
  <c r="AX646" i="1"/>
  <c r="AX647" i="1"/>
  <c r="AX648" i="1"/>
  <c r="AX649" i="1"/>
  <c r="AX650" i="1"/>
  <c r="AX651" i="1"/>
  <c r="AX652" i="1"/>
  <c r="AX653" i="1"/>
  <c r="AX654" i="1"/>
  <c r="AX655" i="1"/>
  <c r="AX656" i="1"/>
  <c r="AX657" i="1"/>
  <c r="AX658" i="1"/>
  <c r="AX659" i="1"/>
  <c r="AX660" i="1"/>
  <c r="AX661" i="1"/>
  <c r="AX662" i="1"/>
  <c r="AX663" i="1"/>
  <c r="AX664" i="1"/>
  <c r="AX665" i="1"/>
  <c r="AX666" i="1"/>
  <c r="AX667" i="1"/>
  <c r="AX668" i="1"/>
  <c r="AX669" i="1"/>
  <c r="AX670" i="1"/>
  <c r="AX671" i="1"/>
  <c r="AX672" i="1"/>
  <c r="AX673" i="1"/>
  <c r="AX674" i="1"/>
  <c r="AX675" i="1"/>
  <c r="AX676" i="1"/>
  <c r="AX677" i="1"/>
  <c r="AX678" i="1"/>
  <c r="AX679" i="1"/>
  <c r="AX680" i="1"/>
  <c r="AX681" i="1"/>
  <c r="AX682" i="1"/>
  <c r="AX683" i="1"/>
  <c r="AX684" i="1"/>
  <c r="AX685" i="1"/>
  <c r="AX686" i="1"/>
  <c r="AX687" i="1"/>
  <c r="AX688" i="1"/>
  <c r="AX689" i="1"/>
  <c r="AX690" i="1"/>
  <c r="AX691" i="1"/>
  <c r="AX692" i="1"/>
  <c r="AX693" i="1"/>
  <c r="AX694" i="1"/>
  <c r="AX695" i="1"/>
  <c r="AX696" i="1"/>
  <c r="AX697" i="1"/>
  <c r="AX698" i="1"/>
  <c r="AX699" i="1"/>
  <c r="AX700" i="1"/>
  <c r="AX701" i="1"/>
  <c r="AX702" i="1"/>
  <c r="AX703" i="1"/>
  <c r="AX704" i="1"/>
  <c r="AX705" i="1"/>
  <c r="AX706" i="1"/>
  <c r="AX707" i="1"/>
  <c r="AX708" i="1"/>
  <c r="AX709" i="1"/>
  <c r="AX710" i="1"/>
  <c r="AX711" i="1"/>
  <c r="AX712" i="1"/>
  <c r="AX713" i="1"/>
  <c r="AX714" i="1"/>
  <c r="AX715" i="1"/>
  <c r="AX716" i="1"/>
  <c r="AX717" i="1"/>
  <c r="AX718" i="1"/>
  <c r="AX719" i="1"/>
  <c r="AX720" i="1"/>
  <c r="AX721" i="1"/>
  <c r="AX722" i="1"/>
  <c r="AX723" i="1"/>
  <c r="AX724" i="1"/>
  <c r="AX725" i="1"/>
  <c r="AX726" i="1"/>
  <c r="AX727" i="1"/>
  <c r="AX728" i="1"/>
  <c r="AX729" i="1"/>
  <c r="AX730" i="1"/>
  <c r="AX731" i="1"/>
  <c r="AX732" i="1"/>
  <c r="AX733" i="1"/>
  <c r="AX734" i="1"/>
  <c r="AX735" i="1"/>
  <c r="AX736" i="1"/>
  <c r="AX737" i="1"/>
  <c r="AX738" i="1"/>
  <c r="AX739" i="1"/>
  <c r="AX740" i="1"/>
  <c r="AX741" i="1"/>
  <c r="AX742" i="1"/>
  <c r="AX743" i="1"/>
  <c r="AX744" i="1"/>
  <c r="AX745" i="1"/>
  <c r="AX746" i="1"/>
  <c r="AX747" i="1"/>
  <c r="AX748" i="1"/>
  <c r="AX749" i="1"/>
  <c r="AX750" i="1"/>
  <c r="AX751" i="1"/>
  <c r="AX752" i="1"/>
  <c r="AX753" i="1"/>
  <c r="AX754" i="1"/>
  <c r="AX755" i="1"/>
  <c r="AX756" i="1"/>
  <c r="AX757" i="1"/>
  <c r="AX758" i="1"/>
  <c r="AX759" i="1"/>
  <c r="AX760" i="1"/>
  <c r="AX761" i="1"/>
  <c r="AX762" i="1"/>
  <c r="AX763" i="1"/>
  <c r="AX764" i="1"/>
  <c r="AX765" i="1"/>
  <c r="AX766" i="1"/>
  <c r="AX767" i="1"/>
  <c r="AX768" i="1"/>
  <c r="AX769" i="1"/>
  <c r="AX770" i="1"/>
  <c r="AX771" i="1"/>
  <c r="AX772" i="1"/>
  <c r="AX773" i="1"/>
  <c r="AX774" i="1"/>
  <c r="AX775" i="1"/>
  <c r="AX776" i="1"/>
  <c r="AX777" i="1"/>
  <c r="AX778" i="1"/>
  <c r="AX779" i="1"/>
  <c r="AX780" i="1"/>
  <c r="AX781" i="1"/>
  <c r="AX782" i="1"/>
  <c r="AX783" i="1"/>
  <c r="AX784" i="1"/>
  <c r="AX785" i="1"/>
  <c r="AX786" i="1"/>
  <c r="AX787" i="1"/>
  <c r="AX788" i="1"/>
  <c r="AX789" i="1"/>
  <c r="AX790" i="1"/>
  <c r="AX791" i="1"/>
  <c r="AX792" i="1"/>
  <c r="AX793" i="1"/>
  <c r="AX794" i="1"/>
  <c r="AX795" i="1"/>
  <c r="AX796" i="1"/>
  <c r="AX797" i="1"/>
  <c r="AX798" i="1"/>
  <c r="AX799" i="1"/>
  <c r="AX800" i="1"/>
  <c r="AX801" i="1"/>
  <c r="AX802" i="1"/>
  <c r="AX803" i="1"/>
  <c r="AX804" i="1"/>
  <c r="AX805" i="1"/>
  <c r="AX806" i="1"/>
  <c r="AX807" i="1"/>
  <c r="AX808" i="1"/>
  <c r="AX809" i="1"/>
  <c r="AX810" i="1"/>
  <c r="AX811" i="1"/>
  <c r="AX812" i="1"/>
  <c r="AX813" i="1"/>
  <c r="AX814" i="1"/>
  <c r="AX815" i="1"/>
  <c r="AX816" i="1"/>
  <c r="AX817" i="1"/>
  <c r="AX818" i="1"/>
  <c r="AX819" i="1"/>
  <c r="AX820" i="1"/>
  <c r="AX821" i="1"/>
  <c r="AX822" i="1"/>
  <c r="AX823" i="1"/>
  <c r="AX824" i="1"/>
  <c r="AX825" i="1"/>
  <c r="AX826" i="1"/>
  <c r="AX827" i="1"/>
  <c r="AX828" i="1"/>
  <c r="AX829" i="1"/>
  <c r="AX830" i="1"/>
  <c r="AX831" i="1"/>
  <c r="AX832" i="1"/>
  <c r="AX833" i="1"/>
  <c r="AX834" i="1"/>
  <c r="AX835" i="1"/>
  <c r="AX836" i="1"/>
  <c r="AX837" i="1"/>
  <c r="AX838" i="1"/>
  <c r="AX839" i="1"/>
  <c r="AX840" i="1"/>
  <c r="AX841" i="1"/>
  <c r="AX842" i="1"/>
  <c r="AX843" i="1"/>
  <c r="AX844" i="1"/>
  <c r="AX845" i="1"/>
  <c r="AX846" i="1"/>
  <c r="AX847" i="1"/>
  <c r="AX848" i="1"/>
  <c r="AX849" i="1"/>
  <c r="AX850" i="1"/>
  <c r="AX851" i="1"/>
  <c r="AX852" i="1"/>
  <c r="AX853" i="1"/>
  <c r="AX854" i="1"/>
  <c r="AX855" i="1"/>
  <c r="AX856" i="1"/>
  <c r="AX857" i="1"/>
  <c r="AX858" i="1"/>
  <c r="AX859" i="1"/>
  <c r="AX860" i="1"/>
  <c r="AX861" i="1"/>
  <c r="AX862" i="1"/>
  <c r="AX863" i="1"/>
  <c r="AX864" i="1"/>
  <c r="AX865" i="1"/>
  <c r="AX866" i="1"/>
  <c r="AX867" i="1"/>
  <c r="AX868" i="1"/>
  <c r="AX869" i="1"/>
  <c r="AX870" i="1"/>
  <c r="AX871" i="1"/>
  <c r="AX872" i="1"/>
  <c r="AX873" i="1"/>
  <c r="AX874" i="1"/>
  <c r="AX875" i="1"/>
  <c r="AX876" i="1"/>
  <c r="AX877" i="1"/>
  <c r="AX878" i="1"/>
  <c r="AX879" i="1"/>
  <c r="AX880" i="1"/>
  <c r="AX881" i="1"/>
  <c r="AX882" i="1"/>
  <c r="AX883" i="1"/>
  <c r="AX884" i="1"/>
  <c r="AX885" i="1"/>
  <c r="AX886" i="1"/>
  <c r="AX887" i="1"/>
  <c r="AX888" i="1"/>
  <c r="AX889" i="1"/>
  <c r="AX890" i="1"/>
  <c r="AX891" i="1"/>
  <c r="AX892" i="1"/>
  <c r="AX893" i="1"/>
  <c r="AX894" i="1"/>
  <c r="AX895" i="1"/>
  <c r="AX896" i="1"/>
  <c r="AX897" i="1"/>
  <c r="AX898" i="1"/>
  <c r="AX899" i="1"/>
  <c r="AX900" i="1"/>
  <c r="AX901" i="1"/>
  <c r="AX902" i="1"/>
  <c r="AX903" i="1"/>
  <c r="AX904" i="1"/>
  <c r="AX905" i="1"/>
  <c r="AX906" i="1"/>
  <c r="AX907" i="1"/>
  <c r="AX908" i="1"/>
  <c r="AX909" i="1"/>
  <c r="AX910" i="1"/>
  <c r="AX911" i="1"/>
  <c r="AX912" i="1"/>
  <c r="AX913" i="1"/>
  <c r="AX914" i="1"/>
  <c r="AX915" i="1"/>
  <c r="AX916" i="1"/>
  <c r="AX917" i="1"/>
  <c r="AX918" i="1"/>
  <c r="AX919" i="1"/>
  <c r="AX920" i="1"/>
  <c r="AX921" i="1"/>
  <c r="AX922" i="1"/>
  <c r="AX923" i="1"/>
  <c r="AX924" i="1"/>
  <c r="AX925" i="1"/>
  <c r="AX926" i="1"/>
  <c r="AX927" i="1"/>
  <c r="AX928" i="1"/>
  <c r="AX929" i="1"/>
  <c r="AX930" i="1"/>
  <c r="AX931" i="1"/>
  <c r="AX932" i="1"/>
  <c r="AX933" i="1"/>
  <c r="AX934" i="1"/>
  <c r="AX935" i="1"/>
  <c r="AX936" i="1"/>
  <c r="AX937" i="1"/>
  <c r="AX938" i="1"/>
  <c r="AX939" i="1"/>
  <c r="AX940" i="1"/>
  <c r="AX941" i="1"/>
  <c r="AX942" i="1"/>
  <c r="AX943" i="1"/>
  <c r="AX944" i="1"/>
  <c r="AX945" i="1"/>
  <c r="AX946" i="1"/>
  <c r="AX947" i="1"/>
  <c r="AX948" i="1"/>
  <c r="AX949" i="1"/>
  <c r="AX950" i="1"/>
  <c r="AX951" i="1"/>
  <c r="AX952" i="1"/>
  <c r="AX953" i="1"/>
  <c r="AX954" i="1"/>
  <c r="AX955" i="1"/>
  <c r="AX956" i="1"/>
  <c r="AX957" i="1"/>
  <c r="AX958" i="1"/>
  <c r="AX959" i="1"/>
  <c r="AX960" i="1"/>
  <c r="AX961" i="1"/>
  <c r="AX962" i="1"/>
  <c r="AX963" i="1"/>
  <c r="AX964" i="1"/>
  <c r="AX965" i="1"/>
  <c r="AX966" i="1"/>
  <c r="AX967" i="1"/>
  <c r="AX968" i="1"/>
  <c r="AX969" i="1"/>
  <c r="AX970" i="1"/>
  <c r="AX971" i="1"/>
  <c r="AX972" i="1"/>
  <c r="AX973" i="1"/>
  <c r="AX974" i="1"/>
  <c r="AX975" i="1"/>
  <c r="AX976" i="1"/>
  <c r="AX977" i="1"/>
  <c r="AX978" i="1"/>
  <c r="AX979" i="1"/>
  <c r="AX980" i="1"/>
  <c r="AX981" i="1"/>
  <c r="AX982" i="1"/>
  <c r="AX983" i="1"/>
  <c r="AX984" i="1"/>
  <c r="AX985" i="1"/>
  <c r="AX986" i="1"/>
  <c r="AX987" i="1"/>
  <c r="AX988" i="1"/>
  <c r="AX989" i="1"/>
  <c r="AX990" i="1"/>
  <c r="AX991" i="1"/>
  <c r="AX992" i="1"/>
  <c r="AX993" i="1"/>
  <c r="AX994" i="1"/>
  <c r="AX995" i="1"/>
  <c r="AX996" i="1"/>
  <c r="AX997" i="1"/>
  <c r="AX998" i="1"/>
  <c r="AX999" i="1"/>
  <c r="AX1000" i="1"/>
  <c r="AX1001" i="1"/>
  <c r="AX1002" i="1"/>
  <c r="AX1003" i="1"/>
  <c r="AX1004" i="1"/>
  <c r="AX1005" i="1"/>
  <c r="AX1006" i="1"/>
  <c r="AX1007" i="1"/>
  <c r="AX1008" i="1"/>
  <c r="AX1009" i="1"/>
  <c r="AX1010" i="1"/>
  <c r="AX1011" i="1"/>
  <c r="AX1012" i="1"/>
  <c r="AX1013" i="1"/>
  <c r="AX1014" i="1"/>
  <c r="AX1015" i="1"/>
  <c r="AX1016" i="1"/>
  <c r="AX1017" i="1"/>
  <c r="AX1018" i="1"/>
  <c r="AX1019" i="1"/>
  <c r="AX1020" i="1"/>
  <c r="AX1021" i="1"/>
  <c r="AX1022" i="1"/>
  <c r="AX1023" i="1"/>
  <c r="AX1024" i="1"/>
  <c r="AX1025" i="1"/>
  <c r="AX1026" i="1"/>
  <c r="AX1027" i="1"/>
  <c r="AX1028" i="1"/>
  <c r="AX1029" i="1"/>
  <c r="AX1030" i="1"/>
  <c r="AX1031" i="1"/>
  <c r="AX1032" i="1"/>
  <c r="AX1033" i="1"/>
  <c r="AX1034" i="1"/>
  <c r="AX1035" i="1"/>
  <c r="AX1036" i="1"/>
  <c r="AX1037" i="1"/>
  <c r="AX1038" i="1"/>
  <c r="AX1039" i="1"/>
  <c r="AX1040" i="1"/>
  <c r="AX1041" i="1"/>
  <c r="AX1042" i="1"/>
  <c r="AX1043" i="1"/>
  <c r="AX1044" i="1"/>
  <c r="AX1045" i="1"/>
  <c r="AX1046" i="1"/>
  <c r="AX1047" i="1"/>
  <c r="AX1048" i="1"/>
  <c r="AX1049" i="1"/>
  <c r="AX1050" i="1"/>
  <c r="AX1051" i="1"/>
  <c r="AX1052" i="1"/>
  <c r="AX1053" i="1"/>
  <c r="AX1054" i="1"/>
  <c r="AX1055" i="1"/>
  <c r="AX1056" i="1"/>
  <c r="AX1057" i="1"/>
  <c r="AX1058" i="1"/>
  <c r="AX1059" i="1"/>
  <c r="AX1060" i="1"/>
  <c r="AX1061" i="1"/>
  <c r="AX1062" i="1"/>
  <c r="AX1063" i="1"/>
  <c r="AX1064" i="1"/>
  <c r="AX1065" i="1"/>
  <c r="AX1066" i="1"/>
  <c r="AX1067" i="1"/>
  <c r="AX1068" i="1"/>
  <c r="AX1069" i="1"/>
  <c r="AX1070" i="1"/>
  <c r="AX1071" i="1"/>
  <c r="AX1072" i="1"/>
  <c r="AX1073" i="1"/>
  <c r="AX1074" i="1"/>
  <c r="AX1075" i="1"/>
  <c r="AX1076" i="1"/>
  <c r="AX1077" i="1"/>
  <c r="AX1078" i="1"/>
  <c r="AX1079" i="1"/>
  <c r="AX1080" i="1"/>
  <c r="AX1081" i="1"/>
  <c r="AX1082" i="1"/>
  <c r="AX1083" i="1"/>
  <c r="AX1084" i="1"/>
  <c r="AX1085" i="1"/>
  <c r="AX1086" i="1"/>
  <c r="AX1087" i="1"/>
  <c r="AX1088" i="1"/>
  <c r="AX1089" i="1"/>
  <c r="AX1090" i="1"/>
  <c r="AX1091" i="1"/>
  <c r="AX1092" i="1"/>
  <c r="AX1093" i="1"/>
  <c r="AX1094" i="1"/>
  <c r="AX1095" i="1"/>
  <c r="AX1096" i="1"/>
  <c r="AX1097" i="1"/>
  <c r="AX1098" i="1"/>
  <c r="AX1099" i="1"/>
  <c r="AX1100" i="1"/>
  <c r="AX1101" i="1"/>
  <c r="AX1102" i="1"/>
  <c r="AX1103" i="1"/>
  <c r="AX1104" i="1"/>
  <c r="AX1105" i="1"/>
  <c r="AX1106" i="1"/>
  <c r="AX1107" i="1"/>
  <c r="AX1108" i="1"/>
  <c r="AX1109" i="1"/>
  <c r="AX1110" i="1"/>
  <c r="AX1111" i="1"/>
  <c r="AX1112" i="1"/>
  <c r="AX1113" i="1"/>
  <c r="AX1114" i="1"/>
  <c r="AX1115" i="1"/>
  <c r="AX1116" i="1"/>
  <c r="AX1117" i="1"/>
  <c r="AX1118" i="1"/>
  <c r="AX1119" i="1"/>
  <c r="AX1120" i="1"/>
  <c r="AX1121" i="1"/>
  <c r="AX1122" i="1"/>
  <c r="AX1123" i="1"/>
  <c r="AX1124" i="1"/>
  <c r="AX1125" i="1"/>
  <c r="AX1126" i="1"/>
  <c r="AX1127" i="1"/>
  <c r="AX1128" i="1"/>
  <c r="AX1129" i="1"/>
  <c r="AX1130" i="1"/>
  <c r="AX1131" i="1"/>
  <c r="AX1132" i="1"/>
  <c r="AX1133" i="1"/>
  <c r="AX1134" i="1"/>
  <c r="AX1135" i="1"/>
  <c r="AX1136" i="1"/>
  <c r="AX1137" i="1"/>
  <c r="AX1138" i="1"/>
  <c r="AX1139" i="1"/>
  <c r="AX1140" i="1"/>
  <c r="AX1141" i="1"/>
  <c r="AX1142" i="1"/>
  <c r="AX1143" i="1"/>
  <c r="AX1144" i="1"/>
  <c r="AX1145" i="1"/>
  <c r="AX1146" i="1"/>
  <c r="AX1147" i="1"/>
  <c r="AX1148" i="1"/>
  <c r="AX1149" i="1"/>
  <c r="AX1150" i="1"/>
  <c r="AX1151" i="1"/>
  <c r="AX1152" i="1"/>
  <c r="AX1153" i="1"/>
  <c r="AX1154" i="1"/>
  <c r="AX1155" i="1"/>
  <c r="AX1156" i="1"/>
  <c r="AX1157" i="1"/>
  <c r="AX1158" i="1"/>
  <c r="AX1159" i="1"/>
  <c r="AX1160" i="1"/>
  <c r="AX1161" i="1"/>
  <c r="AX1162" i="1"/>
  <c r="AX1163" i="1"/>
  <c r="AX1164" i="1"/>
  <c r="AX1165" i="1"/>
  <c r="AX1166" i="1"/>
  <c r="AX1167" i="1"/>
  <c r="AX1168" i="1"/>
  <c r="AX1169" i="1"/>
  <c r="AX1170" i="1"/>
  <c r="AX1171" i="1"/>
  <c r="AX1172" i="1"/>
  <c r="AX1173" i="1"/>
  <c r="AX1174" i="1"/>
  <c r="AX1175" i="1"/>
  <c r="AX1176" i="1"/>
  <c r="AX1177" i="1"/>
  <c r="AX1178" i="1"/>
  <c r="AX1179" i="1"/>
  <c r="AX1180" i="1"/>
  <c r="AX1181" i="1"/>
  <c r="AX1182" i="1"/>
  <c r="AX1183" i="1"/>
  <c r="AX1184" i="1"/>
  <c r="AX1185" i="1"/>
  <c r="AX1186" i="1"/>
  <c r="AX1187" i="1"/>
  <c r="AX1188" i="1"/>
  <c r="AX1189" i="1"/>
  <c r="AX1190" i="1"/>
  <c r="AX1191" i="1"/>
  <c r="AX1192" i="1"/>
  <c r="AX1193" i="1"/>
  <c r="AX1194" i="1"/>
  <c r="AX1195" i="1"/>
  <c r="AX1196" i="1"/>
  <c r="AX1197" i="1"/>
  <c r="AX1198" i="1"/>
  <c r="AX1199" i="1"/>
  <c r="AX1200" i="1"/>
  <c r="AX1201" i="1"/>
  <c r="AX1202" i="1"/>
  <c r="AX1203" i="1"/>
  <c r="AX1204" i="1"/>
  <c r="AX1205" i="1"/>
  <c r="AX1206" i="1"/>
  <c r="AX1207" i="1"/>
  <c r="AX1208" i="1"/>
  <c r="AX1209" i="1"/>
  <c r="AX1210" i="1"/>
  <c r="AX1211" i="1"/>
  <c r="AX1212" i="1"/>
  <c r="AX1213" i="1"/>
  <c r="AX1214" i="1"/>
  <c r="AX1215" i="1"/>
  <c r="AX1216" i="1"/>
  <c r="AX1217" i="1"/>
  <c r="AX1218" i="1"/>
  <c r="AX1219" i="1"/>
  <c r="AX1220" i="1"/>
  <c r="AX1221" i="1"/>
  <c r="AX1222" i="1"/>
  <c r="AX1223" i="1"/>
  <c r="AX1224" i="1"/>
  <c r="AX1225" i="1"/>
  <c r="AX1226" i="1"/>
  <c r="AX1227" i="1"/>
  <c r="AX1228" i="1"/>
  <c r="AX1229" i="1"/>
  <c r="AX1230" i="1"/>
  <c r="AX1231" i="1"/>
  <c r="AX1232" i="1"/>
  <c r="AX1233" i="1"/>
  <c r="AX1234" i="1"/>
  <c r="AX1235" i="1"/>
  <c r="AX1236" i="1"/>
  <c r="AX1237" i="1"/>
  <c r="AX1238" i="1"/>
  <c r="AX1239" i="1"/>
  <c r="AX1240" i="1"/>
  <c r="AX1241" i="1"/>
  <c r="AX1242" i="1"/>
  <c r="AX1243" i="1"/>
  <c r="AX1244" i="1"/>
  <c r="AX1245" i="1"/>
  <c r="AX1246" i="1"/>
  <c r="AX1247" i="1"/>
  <c r="AX1248" i="1"/>
  <c r="AX1249" i="1"/>
  <c r="AX1250" i="1"/>
  <c r="AX1251" i="1"/>
  <c r="AX1252" i="1"/>
  <c r="AX1253" i="1"/>
  <c r="AX1254" i="1"/>
  <c r="AX1255" i="1"/>
  <c r="AX1256" i="1"/>
  <c r="AX1257" i="1"/>
  <c r="AX1258" i="1"/>
  <c r="AX1259" i="1"/>
  <c r="AX1260" i="1"/>
  <c r="AX1261" i="1"/>
  <c r="AX1262" i="1"/>
  <c r="AX1263" i="1"/>
  <c r="AX1264" i="1"/>
  <c r="AX1265" i="1"/>
  <c r="AX1266" i="1"/>
  <c r="AX1267" i="1"/>
  <c r="AX1268" i="1"/>
  <c r="AX1269" i="1"/>
  <c r="AX1270" i="1"/>
  <c r="AX1271" i="1"/>
  <c r="AX1272" i="1"/>
  <c r="AX1273" i="1"/>
  <c r="AX1274" i="1"/>
  <c r="AX1275" i="1"/>
  <c r="AX1276" i="1"/>
  <c r="AX1277" i="1"/>
  <c r="AX1278" i="1"/>
  <c r="AX1279" i="1"/>
  <c r="AX1280" i="1"/>
  <c r="AX1281" i="1"/>
  <c r="AX1282" i="1"/>
  <c r="AX1283" i="1"/>
  <c r="AX1284" i="1"/>
  <c r="AX1285" i="1"/>
  <c r="AX1286" i="1"/>
  <c r="AX1287" i="1"/>
  <c r="AX1288" i="1"/>
  <c r="AX1289" i="1"/>
  <c r="AX1290" i="1"/>
  <c r="AX1291" i="1"/>
  <c r="AX1292" i="1"/>
  <c r="AX1293" i="1"/>
  <c r="AX1294" i="1"/>
  <c r="AX1295" i="1"/>
  <c r="AX1296" i="1"/>
  <c r="AX1297" i="1"/>
  <c r="AX1298" i="1"/>
  <c r="AX1299" i="1"/>
  <c r="AX1300" i="1"/>
  <c r="AX1301" i="1"/>
  <c r="AX1302" i="1"/>
  <c r="AX1303" i="1"/>
  <c r="AX1304" i="1"/>
  <c r="AX1305" i="1"/>
  <c r="AX1306" i="1"/>
  <c r="AX1307" i="1"/>
  <c r="AX1308" i="1"/>
  <c r="AX1309" i="1"/>
  <c r="AX1310" i="1"/>
  <c r="AX1311" i="1"/>
  <c r="AX1312" i="1"/>
  <c r="AX1313" i="1"/>
  <c r="AX1314" i="1"/>
  <c r="AX1315" i="1"/>
  <c r="AX1316" i="1"/>
  <c r="AX1317" i="1"/>
  <c r="AX1318" i="1"/>
  <c r="AX1319" i="1"/>
  <c r="AX1320" i="1"/>
  <c r="AX1321" i="1"/>
  <c r="AX1322" i="1"/>
  <c r="AX1323" i="1"/>
  <c r="AX1324" i="1"/>
  <c r="AX1325" i="1"/>
  <c r="AX1326" i="1"/>
  <c r="AX1327" i="1"/>
  <c r="AX1328" i="1"/>
  <c r="AX1329" i="1"/>
  <c r="AX1330" i="1"/>
  <c r="AX1331" i="1"/>
  <c r="AX1332" i="1"/>
  <c r="AX1333" i="1"/>
  <c r="AX1334" i="1"/>
  <c r="AX1335" i="1"/>
  <c r="AX1336" i="1"/>
  <c r="AX1337" i="1"/>
  <c r="AX1338" i="1"/>
  <c r="AX1339" i="1"/>
  <c r="AX1340" i="1"/>
  <c r="AX1341" i="1"/>
  <c r="AX1342" i="1"/>
  <c r="AX1343" i="1"/>
  <c r="AX1344" i="1"/>
  <c r="AX1345" i="1"/>
  <c r="AX1346" i="1"/>
  <c r="AX1347" i="1"/>
  <c r="AX1348" i="1"/>
  <c r="AX1349" i="1"/>
  <c r="AX1350" i="1"/>
  <c r="AX1351" i="1"/>
  <c r="AX1352" i="1"/>
  <c r="AX1353" i="1"/>
  <c r="AX1354" i="1"/>
  <c r="AX1355" i="1"/>
  <c r="AX1356" i="1"/>
  <c r="AX1357" i="1"/>
  <c r="AX1358" i="1"/>
  <c r="AX1359" i="1"/>
  <c r="AX1360" i="1"/>
  <c r="AX1361" i="1"/>
  <c r="AX1362" i="1"/>
  <c r="AX1363" i="1"/>
  <c r="AX1364" i="1"/>
  <c r="AX1365" i="1"/>
  <c r="AX1366" i="1"/>
  <c r="AX1367" i="1"/>
  <c r="AX1368" i="1"/>
  <c r="AX1369" i="1"/>
  <c r="AX1370" i="1"/>
  <c r="AX1371" i="1"/>
  <c r="AX1372" i="1"/>
  <c r="AX1373" i="1"/>
  <c r="AX1374" i="1"/>
  <c r="AX1375" i="1"/>
  <c r="AX1376" i="1"/>
  <c r="AX1377" i="1"/>
  <c r="AX1378" i="1"/>
  <c r="AX1379" i="1"/>
  <c r="AX1380" i="1"/>
  <c r="AX1381" i="1"/>
  <c r="AX1382" i="1"/>
  <c r="AX1383" i="1"/>
  <c r="AX1384" i="1"/>
  <c r="AX1385" i="1"/>
  <c r="AX1386" i="1"/>
  <c r="AX1387" i="1"/>
  <c r="AX1388" i="1"/>
  <c r="AX1389" i="1"/>
  <c r="AX1390" i="1"/>
  <c r="AX1391" i="1"/>
  <c r="AX1392" i="1"/>
  <c r="AX1393" i="1"/>
  <c r="AX1394" i="1"/>
  <c r="AX1395" i="1"/>
  <c r="AX1396" i="1"/>
  <c r="AX1397" i="1"/>
  <c r="AX1398" i="1"/>
  <c r="AX1399" i="1"/>
  <c r="AX1400" i="1"/>
  <c r="AX1401" i="1"/>
  <c r="AX1402" i="1"/>
  <c r="AX1403" i="1"/>
  <c r="AX1404" i="1"/>
  <c r="AX1405" i="1"/>
  <c r="AX1406" i="1"/>
  <c r="AX1407" i="1"/>
  <c r="AX1408" i="1"/>
  <c r="AX1409" i="1"/>
  <c r="AX1410" i="1"/>
  <c r="AX1411" i="1"/>
  <c r="AX1412" i="1"/>
  <c r="AX1413" i="1"/>
  <c r="AX1414" i="1"/>
  <c r="AX1415" i="1"/>
  <c r="AX1416" i="1"/>
  <c r="AX1417" i="1"/>
  <c r="AX1418" i="1"/>
  <c r="AX1419" i="1"/>
  <c r="AX1420" i="1"/>
  <c r="AX1421" i="1"/>
  <c r="AX1422" i="1"/>
  <c r="AX1423" i="1"/>
  <c r="AX1424" i="1"/>
  <c r="AX1425" i="1"/>
  <c r="AX1426" i="1"/>
  <c r="AX1427" i="1"/>
  <c r="AX1428" i="1"/>
  <c r="AX1429" i="1"/>
  <c r="AX1430" i="1"/>
  <c r="AX1431" i="1"/>
  <c r="AX1432" i="1"/>
  <c r="AX1433" i="1"/>
  <c r="AX1434" i="1"/>
  <c r="AX1435" i="1"/>
  <c r="AX1436" i="1"/>
  <c r="AX1437" i="1"/>
  <c r="AX1438" i="1"/>
  <c r="AX1439" i="1"/>
  <c r="AX1440" i="1"/>
  <c r="AX1441" i="1"/>
  <c r="AX1442" i="1"/>
  <c r="AX1443" i="1"/>
  <c r="AX1444" i="1"/>
  <c r="AX1445" i="1"/>
  <c r="AX1446" i="1"/>
  <c r="AX1447" i="1"/>
  <c r="AX1448" i="1"/>
  <c r="AX1449" i="1"/>
  <c r="AX1450" i="1"/>
  <c r="AX1451" i="1"/>
  <c r="AX1452" i="1"/>
  <c r="AX1453" i="1"/>
  <c r="AX1454" i="1"/>
  <c r="AX1455" i="1"/>
  <c r="AX1456" i="1"/>
  <c r="AX1457" i="1"/>
  <c r="AX1458" i="1"/>
  <c r="AX1459" i="1"/>
  <c r="AX1460" i="1"/>
  <c r="AX1461" i="1"/>
  <c r="AX1462" i="1"/>
  <c r="AX1463" i="1"/>
  <c r="AX1464" i="1"/>
  <c r="AX1465" i="1"/>
  <c r="AX1466" i="1"/>
  <c r="AX1467" i="1"/>
  <c r="AX1468" i="1"/>
  <c r="AX1469" i="1"/>
  <c r="AX1470" i="1"/>
  <c r="AX1471" i="1"/>
  <c r="AX1472" i="1"/>
  <c r="AX1473" i="1"/>
  <c r="AX1474" i="1"/>
  <c r="AX1475" i="1"/>
  <c r="AX1476" i="1"/>
  <c r="AX1477" i="1"/>
  <c r="AX1478" i="1"/>
  <c r="AX1479" i="1"/>
  <c r="AX1480" i="1"/>
  <c r="AX1481" i="1"/>
  <c r="AX1482" i="1"/>
  <c r="AX1483" i="1"/>
  <c r="AX1484" i="1"/>
  <c r="AX1485" i="1"/>
  <c r="AX1486" i="1"/>
  <c r="AX1487" i="1"/>
  <c r="AX1488" i="1"/>
  <c r="AX1489" i="1"/>
  <c r="AX1490" i="1"/>
  <c r="AX1491" i="1"/>
  <c r="AX1492" i="1"/>
  <c r="AX1493" i="1"/>
  <c r="AX1494" i="1"/>
  <c r="AX1495" i="1"/>
  <c r="AX1496" i="1"/>
  <c r="AX1497" i="1"/>
  <c r="AX1498" i="1"/>
  <c r="AX1499" i="1"/>
  <c r="AX1500" i="1"/>
  <c r="AX1501" i="1"/>
  <c r="AX1502" i="1"/>
  <c r="AX1503" i="1"/>
  <c r="AX1504" i="1"/>
  <c r="AX1505" i="1"/>
  <c r="AX1506" i="1"/>
  <c r="AX1507" i="1"/>
  <c r="AX1508" i="1"/>
  <c r="AX1509" i="1"/>
  <c r="AX1510" i="1"/>
  <c r="AX1511" i="1"/>
  <c r="AX1512" i="1"/>
  <c r="AX1513" i="1"/>
  <c r="AX1514" i="1"/>
  <c r="AX1515" i="1"/>
  <c r="AX1516" i="1"/>
  <c r="AX1517" i="1"/>
  <c r="AX1518" i="1"/>
  <c r="AX1519" i="1"/>
  <c r="AX1520" i="1"/>
  <c r="AX1521" i="1"/>
  <c r="AX1522" i="1"/>
  <c r="AX1523" i="1"/>
  <c r="AX1524" i="1"/>
  <c r="AX1525" i="1"/>
  <c r="AX1526" i="1"/>
  <c r="AX1527" i="1"/>
  <c r="AX1528" i="1"/>
  <c r="AX1529" i="1"/>
  <c r="AX1530" i="1"/>
  <c r="AX1531" i="1"/>
  <c r="AX1532" i="1"/>
  <c r="AX1533" i="1"/>
  <c r="AX1534" i="1"/>
  <c r="AX1535" i="1"/>
  <c r="AX1536" i="1"/>
  <c r="AX1537" i="1"/>
  <c r="AX1538" i="1"/>
  <c r="AX1539" i="1"/>
  <c r="AX1540" i="1"/>
  <c r="AX1541" i="1"/>
  <c r="AX1542" i="1"/>
  <c r="AX1543" i="1"/>
  <c r="AX1544" i="1"/>
  <c r="AX1545" i="1"/>
  <c r="AX1546" i="1"/>
  <c r="AX1547" i="1"/>
  <c r="AX1548" i="1"/>
  <c r="AX1549" i="1"/>
  <c r="AX1550" i="1"/>
  <c r="AX1551" i="1"/>
  <c r="AX1552" i="1"/>
  <c r="AX1553" i="1"/>
  <c r="AX1554" i="1"/>
  <c r="AX1555" i="1"/>
  <c r="AX1556" i="1"/>
  <c r="AX1557" i="1"/>
  <c r="AX1558" i="1"/>
  <c r="AX1559" i="1"/>
  <c r="AX1560" i="1"/>
  <c r="AX1561" i="1"/>
  <c r="AX1562" i="1"/>
  <c r="AX1563" i="1"/>
  <c r="AX1564" i="1"/>
  <c r="AX1565" i="1"/>
  <c r="AX1566" i="1"/>
  <c r="AX1567" i="1"/>
  <c r="AX1568" i="1"/>
  <c r="AX1569" i="1"/>
  <c r="AX1570" i="1"/>
  <c r="AX1571" i="1"/>
  <c r="AX1572" i="1"/>
  <c r="AX1573" i="1"/>
  <c r="AX1574" i="1"/>
  <c r="AX1575" i="1"/>
  <c r="AX1576" i="1"/>
  <c r="AX1577" i="1"/>
  <c r="AX1578" i="1"/>
  <c r="AX1579" i="1"/>
  <c r="AX1580" i="1"/>
  <c r="AX1581" i="1"/>
  <c r="AX1582" i="1"/>
  <c r="AX1583" i="1"/>
  <c r="AX1584" i="1"/>
  <c r="AX1585" i="1"/>
  <c r="AX1586" i="1"/>
  <c r="AX1587" i="1"/>
  <c r="AX1588" i="1"/>
  <c r="AX1589" i="1"/>
  <c r="AX1590" i="1"/>
  <c r="AX1591" i="1"/>
  <c r="AX1592" i="1"/>
  <c r="AX1593" i="1"/>
  <c r="AX1594" i="1"/>
  <c r="AX1595" i="1"/>
  <c r="AX1596" i="1"/>
  <c r="AX1597" i="1"/>
  <c r="AX1598" i="1"/>
  <c r="AX1599" i="1"/>
  <c r="AX1600" i="1"/>
  <c r="AX1601" i="1"/>
  <c r="AX1602" i="1"/>
  <c r="AX1603" i="1"/>
  <c r="AX1604" i="1"/>
  <c r="AX1605" i="1"/>
  <c r="AX1606" i="1"/>
  <c r="AX1607" i="1"/>
  <c r="AX1608" i="1"/>
  <c r="AX1609" i="1"/>
  <c r="AX1610" i="1"/>
  <c r="AX1611" i="1"/>
  <c r="AX1612" i="1"/>
  <c r="AX1613" i="1"/>
  <c r="AX1614" i="1"/>
  <c r="AX1615" i="1"/>
  <c r="AX1616" i="1"/>
  <c r="AX1617" i="1"/>
  <c r="AX1618" i="1"/>
  <c r="AX1619" i="1"/>
  <c r="AX1620" i="1"/>
  <c r="AX1621" i="1"/>
  <c r="AX1622" i="1"/>
  <c r="AX1623" i="1"/>
  <c r="AX1624" i="1"/>
  <c r="AX1625" i="1"/>
  <c r="AX1626" i="1"/>
  <c r="AX1627" i="1"/>
  <c r="AX1628" i="1"/>
  <c r="AX1629" i="1"/>
  <c r="AX1630" i="1"/>
  <c r="AX1631" i="1"/>
  <c r="AX1632" i="1"/>
  <c r="AX1633" i="1"/>
  <c r="AX1634" i="1"/>
  <c r="AX1635" i="1"/>
  <c r="AX1636" i="1"/>
  <c r="AX1637" i="1"/>
  <c r="AX1638" i="1"/>
  <c r="AX1639" i="1"/>
  <c r="AX1640" i="1"/>
  <c r="AX1641" i="1"/>
  <c r="AX1642" i="1"/>
  <c r="AX1643" i="1"/>
  <c r="AX1644" i="1"/>
  <c r="AX1645" i="1"/>
  <c r="AX1646" i="1"/>
  <c r="AX1647" i="1"/>
  <c r="AX1648" i="1"/>
  <c r="AX1649" i="1"/>
  <c r="AX1650" i="1"/>
  <c r="AX1651" i="1"/>
  <c r="AX1652" i="1"/>
  <c r="AX1653" i="1"/>
  <c r="AX1654" i="1"/>
  <c r="AX1655" i="1"/>
  <c r="AX1656" i="1"/>
  <c r="AX1657" i="1"/>
  <c r="AX1658" i="1"/>
  <c r="AX1659" i="1"/>
  <c r="AX1660" i="1"/>
  <c r="AX1661" i="1"/>
  <c r="AX1662" i="1"/>
  <c r="AX1663" i="1"/>
  <c r="AX1664" i="1"/>
  <c r="AX1665" i="1"/>
  <c r="AX1666" i="1"/>
  <c r="AX1667" i="1"/>
  <c r="AX1668" i="1"/>
  <c r="AX1669" i="1"/>
  <c r="AX1670" i="1"/>
  <c r="AX1671" i="1"/>
  <c r="AX1672" i="1"/>
  <c r="AX1673" i="1"/>
  <c r="AX1674" i="1"/>
  <c r="AX1675" i="1"/>
  <c r="AX1676" i="1"/>
  <c r="AX1677" i="1"/>
  <c r="AX1678" i="1"/>
  <c r="AX1679" i="1"/>
  <c r="AX1680" i="1"/>
  <c r="AX1681" i="1"/>
  <c r="AX1682" i="1"/>
  <c r="AX1683" i="1"/>
  <c r="AX1684" i="1"/>
  <c r="AX1685" i="1"/>
  <c r="AX1686" i="1"/>
  <c r="AX1687" i="1"/>
  <c r="AX1688" i="1"/>
  <c r="AX1689" i="1"/>
  <c r="AX1690" i="1"/>
  <c r="AX1691" i="1"/>
  <c r="AX1692" i="1"/>
  <c r="AX1693" i="1"/>
  <c r="AX1694" i="1"/>
  <c r="AX1695" i="1"/>
  <c r="AX1696" i="1"/>
  <c r="AX1697" i="1"/>
  <c r="AX1698" i="1"/>
  <c r="AX1699" i="1"/>
  <c r="AX1700" i="1"/>
  <c r="AX1701" i="1"/>
  <c r="AX1702" i="1"/>
  <c r="AX1703" i="1"/>
  <c r="AX1704" i="1"/>
  <c r="AX1705" i="1"/>
  <c r="AX1706" i="1"/>
  <c r="AX1707" i="1"/>
  <c r="AX1708" i="1"/>
  <c r="AX1709" i="1"/>
  <c r="AX1710" i="1"/>
  <c r="AX1711" i="1"/>
  <c r="AX1712" i="1"/>
  <c r="AX1713" i="1"/>
  <c r="AX1714" i="1"/>
  <c r="AX1715" i="1"/>
  <c r="AX1716" i="1"/>
  <c r="AX1717" i="1"/>
  <c r="AX1718" i="1"/>
  <c r="AX1719" i="1"/>
  <c r="AX1720" i="1"/>
  <c r="AX1721" i="1"/>
  <c r="AX1722" i="1"/>
  <c r="AX1723" i="1"/>
  <c r="AX1724" i="1"/>
  <c r="AX1725" i="1"/>
  <c r="AX1726" i="1"/>
  <c r="AX1727" i="1"/>
  <c r="AX1728" i="1"/>
  <c r="AX1729" i="1"/>
  <c r="AX1730" i="1"/>
  <c r="AX1731" i="1"/>
  <c r="AX1732" i="1"/>
  <c r="AX1733" i="1"/>
  <c r="AX1734" i="1"/>
  <c r="AX1735" i="1"/>
  <c r="AX1736" i="1"/>
  <c r="AX1737" i="1"/>
  <c r="AX1738" i="1"/>
  <c r="AX1739" i="1"/>
  <c r="AX1740" i="1"/>
  <c r="AX1741" i="1"/>
  <c r="AX1742" i="1"/>
  <c r="AX1743" i="1"/>
  <c r="AX1744" i="1"/>
  <c r="AX1745" i="1"/>
  <c r="AX1746" i="1"/>
  <c r="AX1747" i="1"/>
  <c r="AX1748" i="1"/>
  <c r="AX1749" i="1"/>
  <c r="AX1750" i="1"/>
  <c r="AX1751" i="1"/>
  <c r="AX1752" i="1"/>
  <c r="AX1753" i="1"/>
  <c r="AX1754" i="1"/>
  <c r="AX1755" i="1"/>
  <c r="AX1756" i="1"/>
  <c r="AX1757" i="1"/>
  <c r="AX1758" i="1"/>
  <c r="AX1759" i="1"/>
  <c r="AX1760" i="1"/>
  <c r="AX1761" i="1"/>
  <c r="AX1762" i="1"/>
  <c r="AX1763" i="1"/>
  <c r="AX1764" i="1"/>
  <c r="AX1765" i="1"/>
  <c r="AX1766" i="1"/>
  <c r="AX1767" i="1"/>
  <c r="AX1768" i="1"/>
  <c r="AX1769" i="1"/>
  <c r="AX1770" i="1"/>
  <c r="AX1771" i="1"/>
  <c r="AX1772" i="1"/>
  <c r="AX1773" i="1"/>
  <c r="AX1774" i="1"/>
  <c r="AX1775" i="1"/>
  <c r="AX1776" i="1"/>
  <c r="AX1777" i="1"/>
  <c r="AX1778" i="1"/>
  <c r="AX1779" i="1"/>
  <c r="AX1780" i="1"/>
  <c r="AX1781" i="1"/>
  <c r="AX1782" i="1"/>
  <c r="AX1783" i="1"/>
  <c r="AX1784" i="1"/>
  <c r="AX1785" i="1"/>
  <c r="AX1786" i="1"/>
  <c r="AX1787" i="1"/>
  <c r="AX1788" i="1"/>
  <c r="AX1789" i="1"/>
  <c r="AX1790" i="1"/>
  <c r="AX1791" i="1"/>
  <c r="AX1792" i="1"/>
  <c r="AX1793" i="1"/>
  <c r="AX1794" i="1"/>
  <c r="AX1795" i="1"/>
  <c r="AX1796" i="1"/>
  <c r="AX1797" i="1"/>
  <c r="AX1798" i="1"/>
  <c r="AX1799" i="1"/>
  <c r="AX1800" i="1"/>
  <c r="AX1801" i="1"/>
  <c r="AX1802" i="1"/>
  <c r="AX1803" i="1"/>
  <c r="AX1804" i="1"/>
  <c r="AX1805" i="1"/>
  <c r="AX1806" i="1"/>
  <c r="AX1807" i="1"/>
  <c r="AX1808" i="1"/>
  <c r="AX1809" i="1"/>
  <c r="AX1810" i="1"/>
  <c r="AX1811" i="1"/>
  <c r="AX1812" i="1"/>
  <c r="AX1813" i="1"/>
  <c r="AX1814" i="1"/>
  <c r="AX1815" i="1"/>
  <c r="AX1816" i="1"/>
  <c r="AX1817" i="1"/>
  <c r="AX1818" i="1"/>
  <c r="AX1819" i="1"/>
  <c r="AX1820" i="1"/>
  <c r="AX1821" i="1"/>
  <c r="AX1822" i="1"/>
  <c r="AX1823" i="1"/>
  <c r="AX1824" i="1"/>
  <c r="AX1825" i="1"/>
  <c r="AX1826" i="1"/>
  <c r="AX1827" i="1"/>
  <c r="AX1828" i="1"/>
  <c r="AX1829" i="1"/>
  <c r="AX1830" i="1"/>
  <c r="AX1831" i="1"/>
  <c r="AX1832" i="1"/>
  <c r="AX1833" i="1"/>
  <c r="AX1834" i="1"/>
  <c r="AX1835" i="1"/>
  <c r="AX1836" i="1"/>
  <c r="AX1837" i="1"/>
  <c r="AX1838" i="1"/>
  <c r="AX1839" i="1"/>
  <c r="AX1840" i="1"/>
  <c r="AX1841" i="1"/>
  <c r="AX1842" i="1"/>
  <c r="AX1843" i="1"/>
  <c r="AX1844" i="1"/>
  <c r="AX1845" i="1"/>
  <c r="AX1846" i="1"/>
  <c r="AX1847" i="1"/>
  <c r="AX1848" i="1"/>
  <c r="AX1849" i="1"/>
  <c r="AX1850" i="1"/>
  <c r="AX1851" i="1"/>
  <c r="AX1852" i="1"/>
  <c r="AX1853" i="1"/>
  <c r="AX1854" i="1"/>
  <c r="AX1855" i="1"/>
  <c r="AX1856" i="1"/>
  <c r="AX1857" i="1"/>
  <c r="AX1858" i="1"/>
  <c r="AX1859" i="1"/>
  <c r="AX1860" i="1"/>
  <c r="AX1861" i="1"/>
  <c r="AX1862" i="1"/>
  <c r="AX1863" i="1"/>
  <c r="AX1864" i="1"/>
  <c r="AX1865" i="1"/>
  <c r="AX1866" i="1"/>
  <c r="AX1867" i="1"/>
  <c r="AX1868" i="1"/>
  <c r="AX1869" i="1"/>
  <c r="AX1870" i="1"/>
  <c r="AX1871" i="1"/>
  <c r="AX1872" i="1"/>
  <c r="AX1873" i="1"/>
  <c r="AX1874" i="1"/>
  <c r="AX1875" i="1"/>
  <c r="AX1876" i="1"/>
  <c r="AX1877" i="1"/>
  <c r="AX1878" i="1"/>
  <c r="AX1879" i="1"/>
  <c r="AX1880" i="1"/>
  <c r="AX1881" i="1"/>
  <c r="AX1882" i="1"/>
  <c r="AX1883" i="1"/>
  <c r="AX1884" i="1"/>
  <c r="AX1885" i="1"/>
  <c r="AX1886" i="1"/>
  <c r="AX1887" i="1"/>
  <c r="AX1888" i="1"/>
  <c r="AX1889" i="1"/>
  <c r="AX1890" i="1"/>
  <c r="AX1891" i="1"/>
  <c r="AX1892" i="1"/>
  <c r="AX1893" i="1"/>
  <c r="AX1894" i="1"/>
  <c r="AX1895" i="1"/>
  <c r="AX1896" i="1"/>
  <c r="AX1897" i="1"/>
  <c r="AX1898" i="1"/>
  <c r="AX1899" i="1"/>
  <c r="AX1900" i="1"/>
  <c r="AX1901" i="1"/>
  <c r="AX1902" i="1"/>
  <c r="AX1903" i="1"/>
  <c r="AX1904" i="1"/>
  <c r="AX1905" i="1"/>
  <c r="AX1906" i="1"/>
  <c r="AX1907" i="1"/>
  <c r="AX1908" i="1"/>
  <c r="AX1909" i="1"/>
  <c r="AX1910" i="1"/>
  <c r="AX1911" i="1"/>
  <c r="AX1912" i="1"/>
  <c r="AX1913" i="1"/>
  <c r="AX1914" i="1"/>
  <c r="AX1915" i="1"/>
  <c r="AX1916" i="1"/>
  <c r="AX1917" i="1"/>
  <c r="AX1918" i="1"/>
  <c r="AX1919" i="1"/>
  <c r="AX1920" i="1"/>
  <c r="AX1921" i="1"/>
  <c r="AX1922" i="1"/>
  <c r="AX1923" i="1"/>
  <c r="AX1924" i="1"/>
  <c r="AX1925" i="1"/>
  <c r="AX1926" i="1"/>
  <c r="AX1927" i="1"/>
  <c r="AX1928" i="1"/>
  <c r="AX1929" i="1"/>
  <c r="AX1930" i="1"/>
  <c r="AX1931" i="1"/>
  <c r="AX1932" i="1"/>
  <c r="AX1933" i="1"/>
  <c r="AX1934" i="1"/>
  <c r="AX1935" i="1"/>
  <c r="AX1936" i="1"/>
  <c r="AX1937" i="1"/>
  <c r="AX1938" i="1"/>
  <c r="AX1939" i="1"/>
  <c r="AX1940" i="1"/>
  <c r="AX1941" i="1"/>
  <c r="AX1942" i="1"/>
  <c r="AX1943" i="1"/>
  <c r="AX1944" i="1"/>
  <c r="AX1945" i="1"/>
  <c r="AX1946" i="1"/>
  <c r="AX1947" i="1"/>
  <c r="AX1948" i="1"/>
  <c r="AX1949" i="1"/>
  <c r="AX1950" i="1"/>
  <c r="AX1951" i="1"/>
  <c r="AX1952" i="1"/>
  <c r="AX1953" i="1"/>
  <c r="AX1954" i="1"/>
  <c r="AX1955" i="1"/>
  <c r="AX1956" i="1"/>
  <c r="AX1957" i="1"/>
  <c r="AX1958" i="1"/>
  <c r="AX1959" i="1"/>
  <c r="AX1960" i="1"/>
  <c r="AX1961" i="1"/>
  <c r="AX1962" i="1"/>
  <c r="AX1963" i="1"/>
  <c r="AX1964" i="1"/>
  <c r="AX1965" i="1"/>
  <c r="AX1966" i="1"/>
  <c r="AX1967" i="1"/>
  <c r="AX1968" i="1"/>
  <c r="AX1969" i="1"/>
  <c r="AX1970" i="1"/>
  <c r="AX1971" i="1"/>
  <c r="AX1972" i="1"/>
  <c r="AX1973" i="1"/>
  <c r="AX1974" i="1"/>
  <c r="AX1975" i="1"/>
  <c r="AX1976" i="1"/>
  <c r="AX1977" i="1"/>
  <c r="AY27" i="1" s="1"/>
  <c r="AX1978" i="1"/>
  <c r="AX1979" i="1"/>
  <c r="AX1980" i="1"/>
  <c r="AX1981" i="1"/>
  <c r="AX1982" i="1"/>
  <c r="AX1983" i="1"/>
  <c r="AX1984" i="1"/>
  <c r="AX1985" i="1"/>
  <c r="AX1986" i="1"/>
  <c r="AX1987" i="1"/>
  <c r="AX1988" i="1"/>
  <c r="AX1989" i="1"/>
  <c r="AX1990" i="1"/>
  <c r="AX1991" i="1"/>
  <c r="AX1992" i="1"/>
  <c r="AX1993" i="1"/>
  <c r="AX1994" i="1"/>
  <c r="AX1995" i="1"/>
  <c r="AX1996" i="1"/>
  <c r="AX1997" i="1"/>
  <c r="AX1998" i="1"/>
  <c r="AX1999" i="1"/>
  <c r="AX2000" i="1"/>
  <c r="AY2" i="1"/>
  <c r="AY23" i="1"/>
  <c r="AY42" i="1"/>
  <c r="AY55" i="1"/>
  <c r="AY67" i="1"/>
  <c r="AY83" i="1"/>
  <c r="AY98" i="1"/>
  <c r="AY111" i="1"/>
  <c r="AY127" i="1"/>
  <c r="AY139" i="1"/>
  <c r="AY154" i="1"/>
  <c r="AY170" i="1"/>
  <c r="AY183" i="1"/>
  <c r="AY195" i="1"/>
  <c r="AY211" i="1"/>
  <c r="AY226" i="1"/>
  <c r="AY239" i="1"/>
  <c r="AY255" i="1"/>
  <c r="AY267" i="1"/>
  <c r="AY282" i="1"/>
  <c r="AY298" i="1"/>
  <c r="AY311" i="1"/>
  <c r="AY323" i="1"/>
  <c r="AY339" i="1"/>
  <c r="AY354" i="1"/>
  <c r="AY367" i="1"/>
  <c r="AY383" i="1"/>
  <c r="AY395" i="1"/>
  <c r="AY410" i="1"/>
  <c r="AY426" i="1"/>
  <c r="AY439" i="1"/>
  <c r="AY451" i="1"/>
  <c r="AY467" i="1"/>
  <c r="AY482" i="1"/>
  <c r="AY495" i="1"/>
  <c r="AY511" i="1"/>
  <c r="AY523" i="1"/>
  <c r="AY538" i="1"/>
  <c r="AY554" i="1"/>
  <c r="AY567" i="1"/>
  <c r="AY579" i="1"/>
  <c r="AY595" i="1"/>
  <c r="AY610" i="1"/>
  <c r="AY623" i="1"/>
  <c r="AY639" i="1"/>
  <c r="AY651" i="1"/>
  <c r="AY666" i="1"/>
  <c r="AY682" i="1"/>
  <c r="AY695" i="1"/>
  <c r="AY707" i="1"/>
  <c r="AY723" i="1"/>
  <c r="AY738" i="1"/>
  <c r="AY751" i="1"/>
  <c r="AY767" i="1"/>
  <c r="AY779" i="1"/>
  <c r="AY794" i="1"/>
  <c r="AY810" i="1"/>
  <c r="AY823" i="1"/>
  <c r="AY835" i="1"/>
  <c r="AY851" i="1"/>
  <c r="AY866" i="1"/>
  <c r="AY879" i="1"/>
  <c r="AY895" i="1"/>
  <c r="AY907" i="1"/>
  <c r="AY922" i="1"/>
  <c r="AY938" i="1"/>
  <c r="AY951" i="1"/>
  <c r="AY963" i="1"/>
  <c r="AY979" i="1"/>
  <c r="AY994" i="1"/>
  <c r="AY1007" i="1"/>
  <c r="AY1023" i="1"/>
  <c r="AY1035" i="1"/>
  <c r="AY1050" i="1"/>
  <c r="AY1066" i="1"/>
  <c r="AY1079" i="1"/>
  <c r="AY1091" i="1"/>
  <c r="AY1102" i="1"/>
  <c r="AY1111" i="1"/>
  <c r="AY1121" i="1"/>
  <c r="AY1131" i="1"/>
  <c r="AY1139" i="1"/>
  <c r="AY1149" i="1"/>
  <c r="AY1159" i="1"/>
  <c r="AY1169" i="1"/>
  <c r="AY1177" i="1"/>
  <c r="AY1187" i="1"/>
  <c r="AY1197" i="1"/>
  <c r="AY1206" i="1"/>
  <c r="AY1217" i="1"/>
  <c r="AY1225" i="1"/>
  <c r="AY1234" i="1"/>
  <c r="AY1245" i="1"/>
  <c r="AY1254" i="1"/>
  <c r="AY1262" i="1"/>
  <c r="AY1273" i="1"/>
  <c r="AY1282" i="1"/>
  <c r="AY1291" i="1"/>
  <c r="AY1302" i="1"/>
  <c r="AY1310" i="1"/>
  <c r="AY1319" i="1"/>
  <c r="AY1330" i="1"/>
  <c r="AY1339" i="1"/>
  <c r="AY1347" i="1"/>
  <c r="AY1358" i="1"/>
  <c r="AY1367" i="1"/>
  <c r="AY1377" i="1"/>
  <c r="AY1387" i="1"/>
  <c r="AY1393" i="1"/>
  <c r="AY1400" i="1"/>
  <c r="AY1408" i="1"/>
  <c r="AY1415" i="1"/>
  <c r="AY1421" i="1"/>
  <c r="AY1429" i="1"/>
  <c r="AY1436" i="1"/>
  <c r="AY1443" i="1"/>
  <c r="AY1451" i="1"/>
  <c r="AY1457" i="1"/>
  <c r="AY1464" i="1"/>
  <c r="AY1472" i="1"/>
  <c r="AY1479" i="1"/>
  <c r="AY1485" i="1"/>
  <c r="AY1493" i="1"/>
  <c r="AY1500" i="1"/>
  <c r="AY1507" i="1"/>
  <c r="AY1515" i="1"/>
  <c r="AY1521" i="1"/>
  <c r="AY1528" i="1"/>
  <c r="AY1536" i="1"/>
  <c r="AY1543" i="1"/>
  <c r="AY1549" i="1"/>
  <c r="AY1557" i="1"/>
  <c r="AY1564" i="1"/>
  <c r="AY1571" i="1"/>
  <c r="AY1579" i="1"/>
  <c r="AY1585" i="1"/>
  <c r="AY1592" i="1"/>
  <c r="AY1600" i="1"/>
  <c r="AY1607" i="1"/>
  <c r="AY1613" i="1"/>
  <c r="AY1621" i="1"/>
  <c r="AY1628" i="1"/>
  <c r="AY1635" i="1"/>
  <c r="AY1643" i="1"/>
  <c r="AY1649" i="1"/>
  <c r="AY1656" i="1"/>
  <c r="AY1664" i="1"/>
  <c r="AY1671" i="1"/>
  <c r="AY1677" i="1"/>
  <c r="AY1685" i="1"/>
  <c r="AY1692" i="1"/>
  <c r="AY1699" i="1"/>
  <c r="AY1707" i="1"/>
  <c r="AY1713" i="1"/>
  <c r="AY1720" i="1"/>
  <c r="AY1728" i="1"/>
  <c r="AY1735" i="1"/>
  <c r="AY1741" i="1"/>
  <c r="AY1749" i="1"/>
  <c r="AY1756" i="1"/>
  <c r="AY1763" i="1"/>
  <c r="AY1771" i="1"/>
  <c r="AY1777" i="1"/>
  <c r="AY1783" i="1"/>
  <c r="AY1789" i="1"/>
  <c r="AY1794" i="1"/>
  <c r="AY1799" i="1"/>
  <c r="AY1805" i="1"/>
  <c r="AY1810" i="1"/>
  <c r="AY1815" i="1"/>
  <c r="AY1821" i="1"/>
  <c r="AY1826" i="1"/>
  <c r="AY1831" i="1"/>
  <c r="AY1837" i="1"/>
  <c r="AY1842" i="1"/>
  <c r="AY1847" i="1"/>
  <c r="AY1853" i="1"/>
  <c r="AY1858" i="1"/>
  <c r="AY1863" i="1"/>
  <c r="AY1869" i="1"/>
  <c r="AY1874" i="1"/>
  <c r="AY1879" i="1"/>
  <c r="AY1885" i="1"/>
  <c r="AY1890" i="1"/>
  <c r="AY1895" i="1"/>
  <c r="AY1901" i="1"/>
  <c r="AY1906" i="1"/>
  <c r="AY1911" i="1"/>
  <c r="AY1917" i="1"/>
  <c r="AY1922" i="1"/>
  <c r="AY1927" i="1"/>
  <c r="AY1933" i="1"/>
  <c r="AY1938" i="1"/>
  <c r="AY1943" i="1"/>
  <c r="AY1949" i="1"/>
  <c r="AY1954" i="1"/>
  <c r="AY1959" i="1"/>
  <c r="AY1965" i="1"/>
  <c r="AY1970" i="1"/>
  <c r="AY1975" i="1"/>
  <c r="AY1981" i="1"/>
  <c r="AY1986" i="1"/>
  <c r="AY1991" i="1"/>
  <c r="AY1997" i="1"/>
  <c r="C4" i="2"/>
  <c r="C3" i="2"/>
  <c r="M3" i="2"/>
  <c r="AB9" i="2"/>
  <c r="D279" i="2"/>
  <c r="D278" i="2"/>
  <c r="D277" i="2"/>
  <c r="D276" i="2"/>
  <c r="D266" i="2"/>
  <c r="D265" i="2"/>
  <c r="D264" i="2"/>
  <c r="D263" i="2"/>
  <c r="D260" i="2"/>
  <c r="D259" i="2"/>
  <c r="D258" i="2"/>
  <c r="D257" i="2"/>
  <c r="D254" i="2"/>
  <c r="D253" i="2"/>
  <c r="D252" i="2"/>
  <c r="D251" i="2"/>
  <c r="D248" i="2"/>
  <c r="D247" i="2"/>
  <c r="D246" i="2"/>
  <c r="D245" i="2"/>
  <c r="D218" i="2"/>
  <c r="D217" i="2"/>
  <c r="D216" i="2"/>
  <c r="D215" i="2"/>
  <c r="D171" i="2"/>
  <c r="D170" i="2"/>
  <c r="D169" i="2"/>
  <c r="D168" i="2"/>
  <c r="D160" i="2"/>
  <c r="D159" i="2"/>
  <c r="D158" i="2"/>
  <c r="D157" i="2"/>
  <c r="D154" i="2"/>
  <c r="D153" i="2"/>
  <c r="D152" i="2"/>
  <c r="D151" i="2"/>
  <c r="D148" i="2"/>
  <c r="D147" i="2"/>
  <c r="D146" i="2"/>
  <c r="D145" i="2"/>
  <c r="D142" i="2"/>
  <c r="D141" i="2"/>
  <c r="D140" i="2"/>
  <c r="D139" i="2"/>
  <c r="D136" i="2"/>
  <c r="D135" i="2"/>
  <c r="D134" i="2"/>
  <c r="D133" i="2"/>
  <c r="D130" i="2"/>
  <c r="D129" i="2"/>
  <c r="D128" i="2"/>
  <c r="D127" i="2"/>
  <c r="D124" i="2"/>
  <c r="D123" i="2"/>
  <c r="D122" i="2"/>
  <c r="D121" i="2"/>
  <c r="D113" i="2"/>
  <c r="D112" i="2"/>
  <c r="D111" i="2"/>
  <c r="D110" i="2"/>
  <c r="D103" i="2"/>
  <c r="D102" i="2"/>
  <c r="D100" i="2"/>
  <c r="D94" i="2"/>
  <c r="D82" i="2"/>
  <c r="D67" i="2"/>
  <c r="D57" i="2"/>
  <c r="D49" i="2"/>
  <c r="D43" i="2"/>
  <c r="W5" i="2" s="1"/>
  <c r="D42" i="2"/>
  <c r="D37" i="2"/>
  <c r="V5" i="2" s="1"/>
  <c r="D36" i="2"/>
  <c r="V6" i="2" s="1"/>
  <c r="D31" i="2"/>
  <c r="T5" i="2" s="1"/>
  <c r="D30" i="2"/>
  <c r="T6" i="2" s="1"/>
  <c r="D25" i="2"/>
  <c r="R5" i="2" s="1"/>
  <c r="D24" i="2"/>
  <c r="R6" i="2" s="1"/>
  <c r="D19" i="2"/>
  <c r="P5" i="2" s="1"/>
  <c r="D18" i="2"/>
  <c r="D13" i="2"/>
  <c r="N5" i="2" s="1"/>
  <c r="D12" i="2"/>
  <c r="N6" i="2" s="1"/>
  <c r="D7" i="2"/>
  <c r="L5" i="2" s="1"/>
  <c r="X6" i="2"/>
  <c r="P6" i="2"/>
  <c r="D6" i="2"/>
  <c r="L6" i="2" s="1"/>
  <c r="AY1778" i="1" l="1"/>
  <c r="AY1758" i="1"/>
  <c r="AY1750" i="1"/>
  <c r="AY1734" i="1"/>
  <c r="AY1710" i="1"/>
  <c r="AY1694" i="1"/>
  <c r="AY1682" i="1"/>
  <c r="AY1658" i="1"/>
  <c r="AY1646" i="1"/>
  <c r="AY1642" i="1"/>
  <c r="D21" i="2"/>
  <c r="Q6" i="2" s="1"/>
  <c r="AY1995" i="1"/>
  <c r="AY1974" i="1"/>
  <c r="AY1958" i="1"/>
  <c r="AY1942" i="1"/>
  <c r="AY1931" i="1"/>
  <c r="AY1910" i="1"/>
  <c r="AY1894" i="1"/>
  <c r="AY1878" i="1"/>
  <c r="AY1862" i="1"/>
  <c r="AY1851" i="1"/>
  <c r="AY1830" i="1"/>
  <c r="AY1819" i="1"/>
  <c r="AY1798" i="1"/>
  <c r="AY1787" i="1"/>
  <c r="AY1761" i="1"/>
  <c r="AY1740" i="1"/>
  <c r="AY1719" i="1"/>
  <c r="AY1697" i="1"/>
  <c r="AY1676" i="1"/>
  <c r="AY1655" i="1"/>
  <c r="AY1640" i="1"/>
  <c r="AY1612" i="1"/>
  <c r="AY1597" i="1"/>
  <c r="AY1569" i="1"/>
  <c r="AY1548" i="1"/>
  <c r="AY1527" i="1"/>
  <c r="AY1505" i="1"/>
  <c r="AY1484" i="1"/>
  <c r="AY1463" i="1"/>
  <c r="AY1441" i="1"/>
  <c r="AY1420" i="1"/>
  <c r="AY1399" i="1"/>
  <c r="AY1374" i="1"/>
  <c r="AY1346" i="1"/>
  <c r="AY1318" i="1"/>
  <c r="AY1289" i="1"/>
  <c r="AY1261" i="1"/>
  <c r="AY1233" i="1"/>
  <c r="AY1203" i="1"/>
  <c r="AY1185" i="1"/>
  <c r="AY1166" i="1"/>
  <c r="AY1147" i="1"/>
  <c r="AY1127" i="1"/>
  <c r="AY1090" i="1"/>
  <c r="AY1047" i="1"/>
  <c r="AY1018" i="1"/>
  <c r="AY991" i="1"/>
  <c r="AY962" i="1"/>
  <c r="AY931" i="1"/>
  <c r="AY906" i="1"/>
  <c r="AY863" i="1"/>
  <c r="AY847" i="1"/>
  <c r="AY819" i="1"/>
  <c r="AY791" i="1"/>
  <c r="AY762" i="1"/>
  <c r="AY735" i="1"/>
  <c r="AY719" i="1"/>
  <c r="AY691" i="1"/>
  <c r="AY650" i="1"/>
  <c r="AY619" i="1"/>
  <c r="AY591" i="1"/>
  <c r="AY563" i="1"/>
  <c r="AY535" i="1"/>
  <c r="AY506" i="1"/>
  <c r="AY479" i="1"/>
  <c r="AY450" i="1"/>
  <c r="AY419" i="1"/>
  <c r="AY378" i="1"/>
  <c r="AY363" i="1"/>
  <c r="AY335" i="1"/>
  <c r="AY307" i="1"/>
  <c r="AY279" i="1"/>
  <c r="AY266" i="1"/>
  <c r="AY250" i="1"/>
  <c r="AY207" i="1"/>
  <c r="AY179" i="1"/>
  <c r="AY151" i="1"/>
  <c r="AY122" i="1"/>
  <c r="AY79" i="1"/>
  <c r="AY66" i="1"/>
  <c r="AY51" i="1"/>
  <c r="AY35" i="1"/>
  <c r="AY18" i="1"/>
  <c r="D10" i="2"/>
  <c r="M5" i="2" s="1"/>
  <c r="D16" i="2"/>
  <c r="O5" i="2" s="1"/>
  <c r="D28" i="2"/>
  <c r="S5" i="2" s="1"/>
  <c r="D34" i="2"/>
  <c r="U5" i="2" s="1"/>
  <c r="D40" i="2"/>
  <c r="D46" i="2"/>
  <c r="D51" i="2"/>
  <c r="D64" i="2"/>
  <c r="D75" i="2"/>
  <c r="D85" i="2"/>
  <c r="AY1999" i="1"/>
  <c r="AY1994" i="1"/>
  <c r="AY1989" i="1"/>
  <c r="AY1983" i="1"/>
  <c r="AY1978" i="1"/>
  <c r="AY1973" i="1"/>
  <c r="AY1967" i="1"/>
  <c r="AY1962" i="1"/>
  <c r="AY1957" i="1"/>
  <c r="AY1951" i="1"/>
  <c r="AY1946" i="1"/>
  <c r="AY1941" i="1"/>
  <c r="AY1935" i="1"/>
  <c r="AY1930" i="1"/>
  <c r="AY1925" i="1"/>
  <c r="AY1919" i="1"/>
  <c r="AY1914" i="1"/>
  <c r="AY1909" i="1"/>
  <c r="AY1903" i="1"/>
  <c r="AY1898" i="1"/>
  <c r="AY1893" i="1"/>
  <c r="AY1887" i="1"/>
  <c r="AY1882" i="1"/>
  <c r="AY1877" i="1"/>
  <c r="AY1871" i="1"/>
  <c r="AY1866" i="1"/>
  <c r="AY1861" i="1"/>
  <c r="AY1855" i="1"/>
  <c r="AY1850" i="1"/>
  <c r="AY1845" i="1"/>
  <c r="AY1839" i="1"/>
  <c r="AY1834" i="1"/>
  <c r="AY1829" i="1"/>
  <c r="AY1823" i="1"/>
  <c r="AY1818" i="1"/>
  <c r="AY1813" i="1"/>
  <c r="AY1807" i="1"/>
  <c r="AY1802" i="1"/>
  <c r="AY1797" i="1"/>
  <c r="AY1791" i="1"/>
  <c r="AY1786" i="1"/>
  <c r="AY1781" i="1"/>
  <c r="AY1773" i="1"/>
  <c r="AY1767" i="1"/>
  <c r="AY1760" i="1"/>
  <c r="AY1752" i="1"/>
  <c r="AY1745" i="1"/>
  <c r="AY1739" i="1"/>
  <c r="AY1731" i="1"/>
  <c r="AY1724" i="1"/>
  <c r="AY1717" i="1"/>
  <c r="AY1709" i="1"/>
  <c r="AY1703" i="1"/>
  <c r="AY1696" i="1"/>
  <c r="AY1688" i="1"/>
  <c r="AY1681" i="1"/>
  <c r="AY1675" i="1"/>
  <c r="AY1667" i="1"/>
  <c r="AY1660" i="1"/>
  <c r="AY1653" i="1"/>
  <c r="AY1645" i="1"/>
  <c r="AY1639" i="1"/>
  <c r="AY1632" i="1"/>
  <c r="AY1624" i="1"/>
  <c r="AY1617" i="1"/>
  <c r="AY1611" i="1"/>
  <c r="AY1603" i="1"/>
  <c r="AY1596" i="1"/>
  <c r="AY1589" i="1"/>
  <c r="AY1581" i="1"/>
  <c r="AY1575" i="1"/>
  <c r="AY1568" i="1"/>
  <c r="AY1560" i="1"/>
  <c r="AY1553" i="1"/>
  <c r="AY1547" i="1"/>
  <c r="AY1539" i="1"/>
  <c r="AY1532" i="1"/>
  <c r="AY1525" i="1"/>
  <c r="AY1517" i="1"/>
  <c r="AY1511" i="1"/>
  <c r="AY1504" i="1"/>
  <c r="AY1496" i="1"/>
  <c r="AY1489" i="1"/>
  <c r="AY1483" i="1"/>
  <c r="AY1475" i="1"/>
  <c r="AY1468" i="1"/>
  <c r="AY1461" i="1"/>
  <c r="AY1453" i="1"/>
  <c r="AY1447" i="1"/>
  <c r="AY1440" i="1"/>
  <c r="AY1432" i="1"/>
  <c r="AY1425" i="1"/>
  <c r="AY1419" i="1"/>
  <c r="AY1411" i="1"/>
  <c r="AY1404" i="1"/>
  <c r="AY1397" i="1"/>
  <c r="AY1389" i="1"/>
  <c r="AY1382" i="1"/>
  <c r="AY1373" i="1"/>
  <c r="AY1362" i="1"/>
  <c r="AY1353" i="1"/>
  <c r="AY1345" i="1"/>
  <c r="AY1334" i="1"/>
  <c r="AY1325" i="1"/>
  <c r="AY1315" i="1"/>
  <c r="AY1305" i="1"/>
  <c r="AY1297" i="1"/>
  <c r="AY1287" i="1"/>
  <c r="AY1277" i="1"/>
  <c r="AY1267" i="1"/>
  <c r="AY1259" i="1"/>
  <c r="AY1249" i="1"/>
  <c r="AY1239" i="1"/>
  <c r="AY1230" i="1"/>
  <c r="AY1219" i="1"/>
  <c r="AY1211" i="1"/>
  <c r="AY1202" i="1"/>
  <c r="AY1191" i="1"/>
  <c r="AY1182" i="1"/>
  <c r="AY1174" i="1"/>
  <c r="AY1163" i="1"/>
  <c r="AY1154" i="1"/>
  <c r="AY1145" i="1"/>
  <c r="AY1134" i="1"/>
  <c r="AY1126" i="1"/>
  <c r="AY1117" i="1"/>
  <c r="AY1106" i="1"/>
  <c r="AY1097" i="1"/>
  <c r="AY1087" i="1"/>
  <c r="AY1071" i="1"/>
  <c r="AY1058" i="1"/>
  <c r="AY1043" i="1"/>
  <c r="AY1027" i="1"/>
  <c r="AY1015" i="1"/>
  <c r="AY1002" i="1"/>
  <c r="AY986" i="1"/>
  <c r="AY971" i="1"/>
  <c r="AY959" i="1"/>
  <c r="AY943" i="1"/>
  <c r="AY930" i="1"/>
  <c r="AY915" i="1"/>
  <c r="AY899" i="1"/>
  <c r="AY887" i="1"/>
  <c r="AY874" i="1"/>
  <c r="AY858" i="1"/>
  <c r="AY843" i="1"/>
  <c r="AY831" i="1"/>
  <c r="AY815" i="1"/>
  <c r="AY802" i="1"/>
  <c r="AY787" i="1"/>
  <c r="AY771" i="1"/>
  <c r="AY759" i="1"/>
  <c r="AY746" i="1"/>
  <c r="AY730" i="1"/>
  <c r="AY715" i="1"/>
  <c r="AY703" i="1"/>
  <c r="AY687" i="1"/>
  <c r="AY674" i="1"/>
  <c r="AY659" i="1"/>
  <c r="AY643" i="1"/>
  <c r="AY631" i="1"/>
  <c r="AY618" i="1"/>
  <c r="AY602" i="1"/>
  <c r="AY587" i="1"/>
  <c r="AY575" i="1"/>
  <c r="AY559" i="1"/>
  <c r="AY546" i="1"/>
  <c r="AY531" i="1"/>
  <c r="AY515" i="1"/>
  <c r="AY503" i="1"/>
  <c r="AY490" i="1"/>
  <c r="AY474" i="1"/>
  <c r="AY459" i="1"/>
  <c r="AY447" i="1"/>
  <c r="AY431" i="1"/>
  <c r="AY418" i="1"/>
  <c r="AY403" i="1"/>
  <c r="AY387" i="1"/>
  <c r="AY375" i="1"/>
  <c r="AY362" i="1"/>
  <c r="AY346" i="1"/>
  <c r="AY331" i="1"/>
  <c r="AY319" i="1"/>
  <c r="AY303" i="1"/>
  <c r="AY290" i="1"/>
  <c r="AY275" i="1"/>
  <c r="AY259" i="1"/>
  <c r="AY247" i="1"/>
  <c r="AY234" i="1"/>
  <c r="AY218" i="1"/>
  <c r="AY203" i="1"/>
  <c r="AY191" i="1"/>
  <c r="AY175" i="1"/>
  <c r="AY162" i="1"/>
  <c r="AY147" i="1"/>
  <c r="AY131" i="1"/>
  <c r="AY119" i="1"/>
  <c r="AY106" i="1"/>
  <c r="AY90" i="1"/>
  <c r="AY75" i="1"/>
  <c r="AY63" i="1"/>
  <c r="AY47" i="1"/>
  <c r="AY34" i="1"/>
  <c r="AY15" i="1"/>
  <c r="AY19" i="1"/>
  <c r="AY1770" i="1"/>
  <c r="AY1762" i="1"/>
  <c r="AY1754" i="1"/>
  <c r="AY1730" i="1"/>
  <c r="AY1718" i="1"/>
  <c r="AY1698" i="1"/>
  <c r="AY1686" i="1"/>
  <c r="AY1678" i="1"/>
  <c r="AY1666" i="1"/>
  <c r="D50" i="2"/>
  <c r="D58" i="2"/>
  <c r="D73" i="2"/>
  <c r="D84" i="2"/>
  <c r="D95" i="2"/>
  <c r="AY1985" i="1"/>
  <c r="AY1969" i="1"/>
  <c r="AY1953" i="1"/>
  <c r="AY1937" i="1"/>
  <c r="AY1921" i="1"/>
  <c r="AY1905" i="1"/>
  <c r="AY1889" i="1"/>
  <c r="AY1873" i="1"/>
  <c r="AY1857" i="1"/>
  <c r="AY1841" i="1"/>
  <c r="AY1825" i="1"/>
  <c r="AY1809" i="1"/>
  <c r="AY1793" i="1"/>
  <c r="AY1776" i="1"/>
  <c r="AY1755" i="1"/>
  <c r="AY1733" i="1"/>
  <c r="AY1712" i="1"/>
  <c r="AY1691" i="1"/>
  <c r="AY1669" i="1"/>
  <c r="AY1648" i="1"/>
  <c r="AY1627" i="1"/>
  <c r="AY1605" i="1"/>
  <c r="AY1584" i="1"/>
  <c r="AY1563" i="1"/>
  <c r="AY1541" i="1"/>
  <c r="AY1520" i="1"/>
  <c r="AY1499" i="1"/>
  <c r="AY1477" i="1"/>
  <c r="AY1456" i="1"/>
  <c r="AY1435" i="1"/>
  <c r="AY1413" i="1"/>
  <c r="AY1392" i="1"/>
  <c r="AY1366" i="1"/>
  <c r="AY1337" i="1"/>
  <c r="AY1309" i="1"/>
  <c r="AY1281" i="1"/>
  <c r="AY1251" i="1"/>
  <c r="AY1223" i="1"/>
  <c r="X5" i="2"/>
  <c r="D55" i="2"/>
  <c r="D66" i="2"/>
  <c r="D76" i="2"/>
  <c r="D92" i="2"/>
  <c r="D4" i="2"/>
  <c r="K5" i="2" s="1"/>
  <c r="AY1998" i="1"/>
  <c r="AY1993" i="1"/>
  <c r="AY1987" i="1"/>
  <c r="AY1982" i="1"/>
  <c r="AY1977" i="1"/>
  <c r="AY1971" i="1"/>
  <c r="AY1966" i="1"/>
  <c r="AY1961" i="1"/>
  <c r="AY1955" i="1"/>
  <c r="AY1950" i="1"/>
  <c r="AY1945" i="1"/>
  <c r="AY1939" i="1"/>
  <c r="AY1934" i="1"/>
  <c r="AY1929" i="1"/>
  <c r="AY1923" i="1"/>
  <c r="AY1918" i="1"/>
  <c r="AY1913" i="1"/>
  <c r="AY1907" i="1"/>
  <c r="AY1902" i="1"/>
  <c r="AY1897" i="1"/>
  <c r="AY1891" i="1"/>
  <c r="AY1886" i="1"/>
  <c r="AY1881" i="1"/>
  <c r="AY1875" i="1"/>
  <c r="AY1870" i="1"/>
  <c r="AY1865" i="1"/>
  <c r="AY1859" i="1"/>
  <c r="AY1854" i="1"/>
  <c r="AY1849" i="1"/>
  <c r="AY1843" i="1"/>
  <c r="AY1838" i="1"/>
  <c r="AY1833" i="1"/>
  <c r="AY1827" i="1"/>
  <c r="AY1822" i="1"/>
  <c r="AY1817" i="1"/>
  <c r="AY1811" i="1"/>
  <c r="AY1806" i="1"/>
  <c r="AY1801" i="1"/>
  <c r="AY1795" i="1"/>
  <c r="AY1790" i="1"/>
  <c r="AY1785" i="1"/>
  <c r="AY1779" i="1"/>
  <c r="AY1772" i="1"/>
  <c r="AY1765" i="1"/>
  <c r="AY1757" i="1"/>
  <c r="AY1751" i="1"/>
  <c r="AY1744" i="1"/>
  <c r="AY1736" i="1"/>
  <c r="AY1729" i="1"/>
  <c r="AY1723" i="1"/>
  <c r="AY1715" i="1"/>
  <c r="AY1708" i="1"/>
  <c r="AY1701" i="1"/>
  <c r="AY1693" i="1"/>
  <c r="AY1687" i="1"/>
  <c r="AY1680" i="1"/>
  <c r="AY1672" i="1"/>
  <c r="AY1665" i="1"/>
  <c r="AY1659" i="1"/>
  <c r="AY1651" i="1"/>
  <c r="AY1644" i="1"/>
  <c r="AY1637" i="1"/>
  <c r="AY1629" i="1"/>
  <c r="AY1623" i="1"/>
  <c r="AY1616" i="1"/>
  <c r="AY1608" i="1"/>
  <c r="AY1601" i="1"/>
  <c r="AY1595" i="1"/>
  <c r="AY1587" i="1"/>
  <c r="AY1580" i="1"/>
  <c r="AY1573" i="1"/>
  <c r="AY1565" i="1"/>
  <c r="AY1559" i="1"/>
  <c r="AY1552" i="1"/>
  <c r="AY1544" i="1"/>
  <c r="AY1537" i="1"/>
  <c r="AY1531" i="1"/>
  <c r="AY1523" i="1"/>
  <c r="AY1516" i="1"/>
  <c r="AY1509" i="1"/>
  <c r="AY1501" i="1"/>
  <c r="AY1495" i="1"/>
  <c r="AY1488" i="1"/>
  <c r="AY1480" i="1"/>
  <c r="AY1473" i="1"/>
  <c r="AY1467" i="1"/>
  <c r="AY1459" i="1"/>
  <c r="AY1452" i="1"/>
  <c r="AY1445" i="1"/>
  <c r="AY1437" i="1"/>
  <c r="AY1431" i="1"/>
  <c r="AY1424" i="1"/>
  <c r="AY1416" i="1"/>
  <c r="AY1409" i="1"/>
  <c r="AY1403" i="1"/>
  <c r="AY1395" i="1"/>
  <c r="AY1388" i="1"/>
  <c r="AY1379" i="1"/>
  <c r="AY1369" i="1"/>
  <c r="AY1361" i="1"/>
  <c r="AY1351" i="1"/>
  <c r="AY1341" i="1"/>
  <c r="AY1331" i="1"/>
  <c r="AY1323" i="1"/>
  <c r="AY1313" i="1"/>
  <c r="AY1303" i="1"/>
  <c r="AY1294" i="1"/>
  <c r="AY1283" i="1"/>
  <c r="AY1275" i="1"/>
  <c r="AY1266" i="1"/>
  <c r="AY1255" i="1"/>
  <c r="AY1246" i="1"/>
  <c r="AY1238" i="1"/>
  <c r="AY1227" i="1"/>
  <c r="AY1218" i="1"/>
  <c r="AY1209" i="1"/>
  <c r="AY1198" i="1"/>
  <c r="AY1190" i="1"/>
  <c r="AY1181" i="1"/>
  <c r="AY1170" i="1"/>
  <c r="AY1161" i="1"/>
  <c r="AY1153" i="1"/>
  <c r="AY1142" i="1"/>
  <c r="AY1133" i="1"/>
  <c r="AY1123" i="1"/>
  <c r="AY1113" i="1"/>
  <c r="AY1105" i="1"/>
  <c r="AY1095" i="1"/>
  <c r="AY1082" i="1"/>
  <c r="AY1067" i="1"/>
  <c r="AY1055" i="1"/>
  <c r="AY1039" i="1"/>
  <c r="AY1026" i="1"/>
  <c r="AY1011" i="1"/>
  <c r="AY995" i="1"/>
  <c r="AY983" i="1"/>
  <c r="AY970" i="1"/>
  <c r="AY954" i="1"/>
  <c r="AY939" i="1"/>
  <c r="AY927" i="1"/>
  <c r="AY911" i="1"/>
  <c r="AY898" i="1"/>
  <c r="AY883" i="1"/>
  <c r="AY867" i="1"/>
  <c r="AY855" i="1"/>
  <c r="AY842" i="1"/>
  <c r="AY826" i="1"/>
  <c r="AY811" i="1"/>
  <c r="AY799" i="1"/>
  <c r="AY783" i="1"/>
  <c r="AY770" i="1"/>
  <c r="AY755" i="1"/>
  <c r="AY739" i="1"/>
  <c r="AY727" i="1"/>
  <c r="AY714" i="1"/>
  <c r="AY698" i="1"/>
  <c r="AY683" i="1"/>
  <c r="AY671" i="1"/>
  <c r="AY655" i="1"/>
  <c r="AY642" i="1"/>
  <c r="AY627" i="1"/>
  <c r="AY611" i="1"/>
  <c r="AY599" i="1"/>
  <c r="AY586" i="1"/>
  <c r="AY570" i="1"/>
  <c r="AY555" i="1"/>
  <c r="AY543" i="1"/>
  <c r="AY527" i="1"/>
  <c r="AY514" i="1"/>
  <c r="AY499" i="1"/>
  <c r="AY483" i="1"/>
  <c r="AY471" i="1"/>
  <c r="AY458" i="1"/>
  <c r="AY442" i="1"/>
  <c r="AY427" i="1"/>
  <c r="AY415" i="1"/>
  <c r="AY399" i="1"/>
  <c r="AY386" i="1"/>
  <c r="AY371" i="1"/>
  <c r="AY355" i="1"/>
  <c r="AY343" i="1"/>
  <c r="AY330" i="1"/>
  <c r="AY314" i="1"/>
  <c r="AY299" i="1"/>
  <c r="AY287" i="1"/>
  <c r="AY271" i="1"/>
  <c r="AY258" i="1"/>
  <c r="AY243" i="1"/>
  <c r="AY227" i="1"/>
  <c r="AY215" i="1"/>
  <c r="AY202" i="1"/>
  <c r="AY186" i="1"/>
  <c r="AY171" i="1"/>
  <c r="AY159" i="1"/>
  <c r="AY143" i="1"/>
  <c r="AY130" i="1"/>
  <c r="AY115" i="1"/>
  <c r="AY99" i="1"/>
  <c r="AY87" i="1"/>
  <c r="AY74" i="1"/>
  <c r="AY58" i="1"/>
  <c r="AY43" i="1"/>
  <c r="AY31" i="1"/>
  <c r="AY11" i="1"/>
  <c r="AY1766" i="1"/>
  <c r="AY1746" i="1"/>
  <c r="AY1738" i="1"/>
  <c r="AY1722" i="1"/>
  <c r="AY1706" i="1"/>
  <c r="AY1690" i="1"/>
  <c r="AY1670" i="1"/>
  <c r="AY1662" i="1"/>
  <c r="AY1650" i="1"/>
  <c r="AY1626" i="1"/>
  <c r="AY1490" i="1"/>
  <c r="AY1486" i="1"/>
  <c r="AY1482" i="1"/>
  <c r="AY1478" i="1"/>
  <c r="AY1474" i="1"/>
  <c r="AY1470" i="1"/>
  <c r="AY1466" i="1"/>
  <c r="AY1462" i="1"/>
  <c r="AY1458" i="1"/>
  <c r="AY1454" i="1"/>
  <c r="AY1450" i="1"/>
  <c r="AY1446" i="1"/>
  <c r="AY1442" i="1"/>
  <c r="AY667" i="1"/>
  <c r="AY679" i="1"/>
  <c r="AY690" i="1"/>
  <c r="AY699" i="1"/>
  <c r="AY711" i="1"/>
  <c r="AY722" i="1"/>
  <c r="AY731" i="1"/>
  <c r="AY743" i="1"/>
  <c r="AY754" i="1"/>
  <c r="AY763" i="1"/>
  <c r="AY775" i="1"/>
  <c r="AY786" i="1"/>
  <c r="AY795" i="1"/>
  <c r="AY807" i="1"/>
  <c r="AY818" i="1"/>
  <c r="AY827" i="1"/>
  <c r="AY839" i="1"/>
  <c r="AY850" i="1"/>
  <c r="AY859" i="1"/>
  <c r="AY871" i="1"/>
  <c r="AY882" i="1"/>
  <c r="AY891" i="1"/>
  <c r="AY903" i="1"/>
  <c r="AY914" i="1"/>
  <c r="AY923" i="1"/>
  <c r="AY935" i="1"/>
  <c r="AY946" i="1"/>
  <c r="AY955" i="1"/>
  <c r="AY967" i="1"/>
  <c r="AY978" i="1"/>
  <c r="AY987" i="1"/>
  <c r="AY999" i="1"/>
  <c r="AY1010" i="1"/>
  <c r="AY1019" i="1"/>
  <c r="AY1031" i="1"/>
  <c r="AY1042" i="1"/>
  <c r="AY1051" i="1"/>
  <c r="AY1063" i="1"/>
  <c r="AY1074" i="1"/>
  <c r="AY1083" i="1"/>
  <c r="AY1094" i="1"/>
  <c r="AY1101" i="1"/>
  <c r="AY1107" i="1"/>
  <c r="AY1115" i="1"/>
  <c r="AY1122" i="1"/>
  <c r="AY1129" i="1"/>
  <c r="AY1137" i="1"/>
  <c r="AY1143" i="1"/>
  <c r="AY1150" i="1"/>
  <c r="AY1158" i="1"/>
  <c r="AY1165" i="1"/>
  <c r="AY1171" i="1"/>
  <c r="AY1179" i="1"/>
  <c r="AY1186" i="1"/>
  <c r="AY1193" i="1"/>
  <c r="AY1201" i="1"/>
  <c r="AY1207" i="1"/>
  <c r="AY1214" i="1"/>
  <c r="AY1222" i="1"/>
  <c r="AY1229" i="1"/>
  <c r="AY1235" i="1"/>
  <c r="AY1243" i="1"/>
  <c r="AY1250" i="1"/>
  <c r="AY1257" i="1"/>
  <c r="AY1265" i="1"/>
  <c r="AY1271" i="1"/>
  <c r="AY1278" i="1"/>
  <c r="AY1286" i="1"/>
  <c r="AY1293" i="1"/>
  <c r="AY1299" i="1"/>
  <c r="AY1307" i="1"/>
  <c r="AY1314" i="1"/>
  <c r="AY1321" i="1"/>
  <c r="AY1329" i="1"/>
  <c r="AY1335" i="1"/>
  <c r="AY1342" i="1"/>
  <c r="AY1350" i="1"/>
  <c r="AY1357" i="1"/>
  <c r="AY1363" i="1"/>
  <c r="AY1371" i="1"/>
  <c r="AY1378" i="1"/>
  <c r="AY1385" i="1"/>
  <c r="AY1391" i="1"/>
  <c r="AY1396" i="1"/>
  <c r="AY1401" i="1"/>
  <c r="AY1407" i="1"/>
  <c r="AY1412" i="1"/>
  <c r="AY1417" i="1"/>
  <c r="AY1423" i="1"/>
  <c r="AY1428" i="1"/>
  <c r="AY1433" i="1"/>
  <c r="AY1439" i="1"/>
  <c r="AY1444" i="1"/>
  <c r="AY1449" i="1"/>
  <c r="AY1455" i="1"/>
  <c r="AY1460" i="1"/>
  <c r="AY1465" i="1"/>
  <c r="AY1471" i="1"/>
  <c r="AY1476" i="1"/>
  <c r="AY1481" i="1"/>
  <c r="AY1487" i="1"/>
  <c r="AY1492" i="1"/>
  <c r="AY1497" i="1"/>
  <c r="AY1503" i="1"/>
  <c r="AY1508" i="1"/>
  <c r="AY1513" i="1"/>
  <c r="AY1519" i="1"/>
  <c r="AY1524" i="1"/>
  <c r="AY1529" i="1"/>
  <c r="AY1535" i="1"/>
  <c r="AY1540" i="1"/>
  <c r="AY1545" i="1"/>
  <c r="AY1551" i="1"/>
  <c r="AY1556" i="1"/>
  <c r="AY1561" i="1"/>
  <c r="AY1567" i="1"/>
  <c r="AY1572" i="1"/>
  <c r="AY1577" i="1"/>
  <c r="AY1583" i="1"/>
  <c r="AY1588" i="1"/>
  <c r="AY1593" i="1"/>
  <c r="AY1599" i="1"/>
  <c r="AY1604" i="1"/>
  <c r="AY1609" i="1"/>
  <c r="AY1615" i="1"/>
  <c r="AY1620" i="1"/>
  <c r="AY1625" i="1"/>
  <c r="AY1631" i="1"/>
  <c r="AY1636" i="1"/>
  <c r="AY1641" i="1"/>
  <c r="AY1647" i="1"/>
  <c r="AY1652" i="1"/>
  <c r="AY1657" i="1"/>
  <c r="AY1663" i="1"/>
  <c r="AY1668" i="1"/>
  <c r="AY1673" i="1"/>
  <c r="AY1679" i="1"/>
  <c r="AY1684" i="1"/>
  <c r="AY1689" i="1"/>
  <c r="AY1695" i="1"/>
  <c r="AY1700" i="1"/>
  <c r="AY1705" i="1"/>
  <c r="AY1711" i="1"/>
  <c r="AY1716" i="1"/>
  <c r="AY1721" i="1"/>
  <c r="AY1727" i="1"/>
  <c r="AY1732" i="1"/>
  <c r="AY1737" i="1"/>
  <c r="AY1743" i="1"/>
  <c r="AY1748" i="1"/>
  <c r="AY1753" i="1"/>
  <c r="AY1759" i="1"/>
  <c r="AY1764" i="1"/>
  <c r="AY1769" i="1"/>
  <c r="AY1775" i="1"/>
  <c r="AY1780" i="1"/>
  <c r="AY1784" i="1"/>
  <c r="AY1788" i="1"/>
  <c r="AY1792" i="1"/>
  <c r="AY1796" i="1"/>
  <c r="AY1800" i="1"/>
  <c r="AY1804" i="1"/>
  <c r="AY1808" i="1"/>
  <c r="AY1812" i="1"/>
  <c r="AY1816" i="1"/>
  <c r="AY1820" i="1"/>
  <c r="AY1824" i="1"/>
  <c r="AY1828" i="1"/>
  <c r="AY1832" i="1"/>
  <c r="AY1836" i="1"/>
  <c r="AY1840" i="1"/>
  <c r="AY1844" i="1"/>
  <c r="AY1848" i="1"/>
  <c r="AY1852" i="1"/>
  <c r="AY1856" i="1"/>
  <c r="AY1860" i="1"/>
  <c r="AY1864" i="1"/>
  <c r="AY1868" i="1"/>
  <c r="AY1872" i="1"/>
  <c r="AY1876" i="1"/>
  <c r="AY1880" i="1"/>
  <c r="AY1884" i="1"/>
  <c r="AY1888" i="1"/>
  <c r="AY1892" i="1"/>
  <c r="AY1896" i="1"/>
  <c r="AY1900" i="1"/>
  <c r="AY1904" i="1"/>
  <c r="AY1908" i="1"/>
  <c r="AY1912" i="1"/>
  <c r="AY1916" i="1"/>
  <c r="AY1920" i="1"/>
  <c r="AY1924" i="1"/>
  <c r="AY1928" i="1"/>
  <c r="AY1932" i="1"/>
  <c r="AY1936" i="1"/>
  <c r="AY1940" i="1"/>
  <c r="AY1944" i="1"/>
  <c r="AY1948" i="1"/>
  <c r="AY1952" i="1"/>
  <c r="AY1956" i="1"/>
  <c r="AY1960" i="1"/>
  <c r="AY1964" i="1"/>
  <c r="AY1968" i="1"/>
  <c r="AY1972" i="1"/>
  <c r="AY1976" i="1"/>
  <c r="AY1980" i="1"/>
  <c r="AY1984" i="1"/>
  <c r="AY1988" i="1"/>
  <c r="AY1992" i="1"/>
  <c r="AY1996" i="1"/>
  <c r="AY2000" i="1"/>
  <c r="AY1774" i="1"/>
  <c r="AY3" i="1"/>
  <c r="AY1742" i="1"/>
  <c r="AY1726" i="1"/>
  <c r="AY1714" i="1"/>
  <c r="AY1702" i="1"/>
  <c r="AY1674" i="1"/>
  <c r="AY1654" i="1"/>
  <c r="AY1634" i="1"/>
  <c r="AY1990" i="1"/>
  <c r="AY1979" i="1"/>
  <c r="AY1963" i="1"/>
  <c r="AY1947" i="1"/>
  <c r="AY1926" i="1"/>
  <c r="AY1915" i="1"/>
  <c r="AY1899" i="1"/>
  <c r="AY1883" i="1"/>
  <c r="AY1867" i="1"/>
  <c r="AY1846" i="1"/>
  <c r="AY1835" i="1"/>
  <c r="AY1814" i="1"/>
  <c r="AY1803" i="1"/>
  <c r="AY1782" i="1"/>
  <c r="AY1768" i="1"/>
  <c r="AY1747" i="1"/>
  <c r="AY1725" i="1"/>
  <c r="AY1704" i="1"/>
  <c r="AY1683" i="1"/>
  <c r="AY1661" i="1"/>
  <c r="AY1633" i="1"/>
  <c r="AY1619" i="1"/>
  <c r="AY1591" i="1"/>
  <c r="AY1576" i="1"/>
  <c r="AY1555" i="1"/>
  <c r="AY1533" i="1"/>
  <c r="AY1512" i="1"/>
  <c r="AY1491" i="1"/>
  <c r="AY1469" i="1"/>
  <c r="AY1448" i="1"/>
  <c r="AY1427" i="1"/>
  <c r="AY1405" i="1"/>
  <c r="AY1383" i="1"/>
  <c r="AY1355" i="1"/>
  <c r="AY1326" i="1"/>
  <c r="AY1298" i="1"/>
  <c r="AY1270" i="1"/>
  <c r="AY1241" i="1"/>
  <c r="AY1213" i="1"/>
  <c r="AY1195" i="1"/>
  <c r="AY1175" i="1"/>
  <c r="AY1155" i="1"/>
  <c r="AY1138" i="1"/>
  <c r="AY1118" i="1"/>
  <c r="AY1110" i="1"/>
  <c r="AY1099" i="1"/>
  <c r="AY1075" i="1"/>
  <c r="AY1059" i="1"/>
  <c r="AY1034" i="1"/>
  <c r="AY1003" i="1"/>
  <c r="AY975" i="1"/>
  <c r="AY947" i="1"/>
  <c r="AY919" i="1"/>
  <c r="AY890" i="1"/>
  <c r="AY875" i="1"/>
  <c r="AY834" i="1"/>
  <c r="AY803" i="1"/>
  <c r="AY778" i="1"/>
  <c r="AY747" i="1"/>
  <c r="AY706" i="1"/>
  <c r="AY675" i="1"/>
  <c r="AY663" i="1"/>
  <c r="AY634" i="1"/>
  <c r="AY607" i="1"/>
  <c r="AY578" i="1"/>
  <c r="AY547" i="1"/>
  <c r="AY522" i="1"/>
  <c r="AY491" i="1"/>
  <c r="AY463" i="1"/>
  <c r="AY435" i="1"/>
  <c r="AY407" i="1"/>
  <c r="AY394" i="1"/>
  <c r="AY351" i="1"/>
  <c r="AY322" i="1"/>
  <c r="AY291" i="1"/>
  <c r="AY235" i="1"/>
  <c r="AY223" i="1"/>
  <c r="AY194" i="1"/>
  <c r="AY163" i="1"/>
  <c r="AY138" i="1"/>
  <c r="AY107" i="1"/>
  <c r="AY95" i="1"/>
  <c r="AY10" i="1"/>
  <c r="BF1088" i="1"/>
  <c r="BH1088" i="1"/>
  <c r="BI1088" i="1"/>
  <c r="BF1080" i="1"/>
  <c r="BI1080" i="1"/>
  <c r="BH1080" i="1"/>
  <c r="BF1072" i="1"/>
  <c r="BH1072" i="1"/>
  <c r="BI1072" i="1"/>
  <c r="BF1064" i="1"/>
  <c r="BI1064" i="1"/>
  <c r="BH1064" i="1"/>
  <c r="BF1056" i="1"/>
  <c r="BH1056" i="1"/>
  <c r="BI1056" i="1"/>
  <c r="BF1048" i="1"/>
  <c r="BI1048" i="1"/>
  <c r="BH1048" i="1"/>
  <c r="BF1040" i="1"/>
  <c r="BH1040" i="1"/>
  <c r="BI1040" i="1"/>
  <c r="BF1032" i="1"/>
  <c r="BI1032" i="1"/>
  <c r="BH1032" i="1"/>
  <c r="BF1024" i="1"/>
  <c r="BH1024" i="1"/>
  <c r="BI1024" i="1"/>
  <c r="BF1016" i="1"/>
  <c r="BI1016" i="1"/>
  <c r="BH1016" i="1"/>
  <c r="BF1008" i="1"/>
  <c r="BH1008" i="1"/>
  <c r="BI1008" i="1"/>
  <c r="BF1000" i="1"/>
  <c r="BI1000" i="1"/>
  <c r="BH1000" i="1"/>
  <c r="BF992" i="1"/>
  <c r="BH992" i="1"/>
  <c r="BI992" i="1"/>
  <c r="BF984" i="1"/>
  <c r="BI984" i="1"/>
  <c r="BH984" i="1"/>
  <c r="BF976" i="1"/>
  <c r="BH976" i="1"/>
  <c r="BI976" i="1"/>
  <c r="BF968" i="1"/>
  <c r="BI968" i="1"/>
  <c r="BH968" i="1"/>
  <c r="BF960" i="1"/>
  <c r="BH960" i="1"/>
  <c r="BI960" i="1"/>
  <c r="AY658" i="1"/>
  <c r="AY647" i="1"/>
  <c r="AY635" i="1"/>
  <c r="AY626" i="1"/>
  <c r="AY615" i="1"/>
  <c r="AY603" i="1"/>
  <c r="AY594" i="1"/>
  <c r="AY583" i="1"/>
  <c r="AY571" i="1"/>
  <c r="AY562" i="1"/>
  <c r="AY551" i="1"/>
  <c r="AY539" i="1"/>
  <c r="AY530" i="1"/>
  <c r="AY519" i="1"/>
  <c r="AY507" i="1"/>
  <c r="AY498" i="1"/>
  <c r="AY487" i="1"/>
  <c r="AY475" i="1"/>
  <c r="AY466" i="1"/>
  <c r="AY455" i="1"/>
  <c r="AY443" i="1"/>
  <c r="AY434" i="1"/>
  <c r="AY423" i="1"/>
  <c r="AY411" i="1"/>
  <c r="AY402" i="1"/>
  <c r="AY391" i="1"/>
  <c r="AY379" i="1"/>
  <c r="AY370" i="1"/>
  <c r="AY359" i="1"/>
  <c r="AY347" i="1"/>
  <c r="AY338" i="1"/>
  <c r="AY327" i="1"/>
  <c r="AY315" i="1"/>
  <c r="AY306" i="1"/>
  <c r="AY295" i="1"/>
  <c r="AY283" i="1"/>
  <c r="AY274" i="1"/>
  <c r="AY263" i="1"/>
  <c r="AY251" i="1"/>
  <c r="AY242" i="1"/>
  <c r="AY231" i="1"/>
  <c r="AY219" i="1"/>
  <c r="AY210" i="1"/>
  <c r="AY199" i="1"/>
  <c r="AY187" i="1"/>
  <c r="AY178" i="1"/>
  <c r="AY167" i="1"/>
  <c r="AY155" i="1"/>
  <c r="AY146" i="1"/>
  <c r="AY135" i="1"/>
  <c r="AY123" i="1"/>
  <c r="AY114" i="1"/>
  <c r="AY103" i="1"/>
  <c r="AY91" i="1"/>
  <c r="AY82" i="1"/>
  <c r="AY71" i="1"/>
  <c r="AY59" i="1"/>
  <c r="AY50" i="1"/>
  <c r="AY39" i="1"/>
  <c r="AY26" i="1"/>
  <c r="BH1084" i="1"/>
  <c r="BH1068" i="1"/>
  <c r="BH1052" i="1"/>
  <c r="BH1036" i="1"/>
  <c r="BH1020" i="1"/>
  <c r="BH1004" i="1"/>
  <c r="BH988" i="1"/>
  <c r="BH972" i="1"/>
  <c r="BA1094" i="1"/>
  <c r="BC1090" i="1"/>
  <c r="BD1089" i="1"/>
  <c r="BA1086" i="1"/>
  <c r="BC1082" i="1"/>
  <c r="BD1081" i="1"/>
  <c r="BA1078" i="1"/>
  <c r="BC1074" i="1"/>
  <c r="BD1073" i="1"/>
  <c r="BA1070" i="1"/>
  <c r="BC1066" i="1"/>
  <c r="BD1065" i="1"/>
  <c r="BA1062" i="1"/>
  <c r="BC1058" i="1"/>
  <c r="BD1057" i="1"/>
  <c r="BA1054" i="1"/>
  <c r="BC1050" i="1"/>
  <c r="BD1049" i="1"/>
  <c r="BA1046" i="1"/>
  <c r="BC1042" i="1"/>
  <c r="BD1041" i="1"/>
  <c r="BA1038" i="1"/>
  <c r="BC1034" i="1"/>
  <c r="BD1033" i="1"/>
  <c r="BA1030" i="1"/>
  <c r="BC1026" i="1"/>
  <c r="BD1025" i="1"/>
  <c r="BA1022" i="1"/>
  <c r="BC1018" i="1"/>
  <c r="BD1017" i="1"/>
  <c r="BA1014" i="1"/>
  <c r="BC1010" i="1"/>
  <c r="BD1009" i="1"/>
  <c r="BA1006" i="1"/>
  <c r="BC1002" i="1"/>
  <c r="BD1001" i="1"/>
  <c r="BA998" i="1"/>
  <c r="BC994" i="1"/>
  <c r="BD993" i="1"/>
  <c r="BA990" i="1"/>
  <c r="BC986" i="1"/>
  <c r="BD985" i="1"/>
  <c r="BA982" i="1"/>
  <c r="BC978" i="1"/>
  <c r="BD977" i="1"/>
  <c r="BA974" i="1"/>
  <c r="BC970" i="1"/>
  <c r="BD969" i="1"/>
  <c r="BA966" i="1"/>
  <c r="BC962" i="1"/>
  <c r="BD961" i="1"/>
  <c r="BC956" i="1"/>
  <c r="BB955" i="1"/>
  <c r="BC954" i="1"/>
  <c r="BC948" i="1"/>
  <c r="BB947" i="1"/>
  <c r="BC946" i="1"/>
  <c r="BC940" i="1"/>
  <c r="BB939" i="1"/>
  <c r="BC938" i="1"/>
  <c r="BC932" i="1"/>
  <c r="BB931" i="1"/>
  <c r="BC930" i="1"/>
  <c r="BC924" i="1"/>
  <c r="BB923" i="1"/>
  <c r="BC922" i="1"/>
  <c r="BC916" i="1"/>
  <c r="BB915" i="1"/>
  <c r="BC914" i="1"/>
  <c r="BC908" i="1"/>
  <c r="BB907" i="1"/>
  <c r="BC906" i="1"/>
  <c r="BC900" i="1"/>
  <c r="BB899" i="1"/>
  <c r="BC898" i="1"/>
  <c r="BC892" i="1"/>
  <c r="BB891" i="1"/>
  <c r="BC890" i="1"/>
  <c r="BC884" i="1"/>
  <c r="BB883" i="1"/>
  <c r="BC882" i="1"/>
  <c r="BC876" i="1"/>
  <c r="BB875" i="1"/>
  <c r="BC874" i="1"/>
  <c r="BC868" i="1"/>
  <c r="BB867" i="1"/>
  <c r="BC866" i="1"/>
  <c r="BC860" i="1"/>
  <c r="BB859" i="1"/>
  <c r="BC858" i="1"/>
  <c r="BC852" i="1"/>
  <c r="BB851" i="1"/>
  <c r="BC850" i="1"/>
  <c r="BC844" i="1"/>
  <c r="BB843" i="1"/>
  <c r="BC842" i="1"/>
  <c r="BC836" i="1"/>
  <c r="BB835" i="1"/>
  <c r="BC834" i="1"/>
  <c r="BC828" i="1"/>
  <c r="BB827" i="1"/>
  <c r="BC826" i="1"/>
  <c r="BC820" i="1"/>
  <c r="BB819" i="1"/>
  <c r="BC818" i="1"/>
  <c r="BC812" i="1"/>
  <c r="BB811" i="1"/>
  <c r="BC810" i="1"/>
  <c r="BC804" i="1"/>
  <c r="BB803" i="1"/>
  <c r="BC802" i="1"/>
  <c r="BC796" i="1"/>
  <c r="BB795" i="1"/>
  <c r="BC794" i="1"/>
  <c r="BC788" i="1"/>
  <c r="BB787" i="1"/>
  <c r="BC786" i="1"/>
  <c r="BC780" i="1"/>
  <c r="BB779" i="1"/>
  <c r="BC778" i="1"/>
  <c r="BC772" i="1"/>
  <c r="BB771" i="1"/>
  <c r="BC770" i="1"/>
  <c r="BC764" i="1"/>
  <c r="BB763" i="1"/>
  <c r="BC762" i="1"/>
  <c r="BC756" i="1"/>
  <c r="BB755" i="1"/>
  <c r="BC754" i="1"/>
  <c r="BC748" i="1"/>
  <c r="BB747" i="1"/>
  <c r="BC746" i="1"/>
  <c r="BC740" i="1"/>
  <c r="BB739" i="1"/>
  <c r="BC738" i="1"/>
  <c r="BC732" i="1"/>
  <c r="BB731" i="1"/>
  <c r="BC730" i="1"/>
  <c r="BC724" i="1"/>
  <c r="BB723" i="1"/>
  <c r="BC722" i="1"/>
  <c r="BC716" i="1"/>
  <c r="BB715" i="1"/>
  <c r="BC714" i="1"/>
  <c r="BC708" i="1"/>
  <c r="BB707" i="1"/>
  <c r="BC706" i="1"/>
  <c r="BC700" i="1"/>
  <c r="BB699" i="1"/>
  <c r="BC698" i="1"/>
  <c r="BC692" i="1"/>
  <c r="BB691" i="1"/>
  <c r="BC690" i="1"/>
  <c r="BC684" i="1"/>
  <c r="BB683" i="1"/>
  <c r="BC682" i="1"/>
  <c r="BC676" i="1"/>
  <c r="BB675" i="1"/>
  <c r="BC674" i="1"/>
  <c r="BC668" i="1"/>
  <c r="BB667" i="1"/>
  <c r="BC666" i="1"/>
  <c r="BC660" i="1"/>
  <c r="BB659" i="1"/>
  <c r="BC658" i="1"/>
  <c r="BC652" i="1"/>
  <c r="BB651" i="1"/>
  <c r="BC650" i="1"/>
  <c r="BC644" i="1"/>
  <c r="BB643" i="1"/>
  <c r="BC642" i="1"/>
  <c r="BC636" i="1"/>
  <c r="BB635" i="1"/>
  <c r="BC634" i="1"/>
  <c r="BC628" i="1"/>
  <c r="BB627" i="1"/>
  <c r="BC626" i="1"/>
  <c r="BC620" i="1"/>
  <c r="BB619" i="1"/>
  <c r="BC618" i="1"/>
  <c r="BC612" i="1"/>
  <c r="BB611" i="1"/>
  <c r="BC610" i="1"/>
  <c r="BC604" i="1"/>
  <c r="BB603" i="1"/>
  <c r="BB597" i="1"/>
  <c r="BA596" i="1"/>
  <c r="BC596" i="1"/>
  <c r="BD594" i="1"/>
  <c r="BC587" i="1"/>
  <c r="BB587" i="1"/>
  <c r="BA578" i="1"/>
  <c r="BC578" i="1"/>
  <c r="BH578" i="1" s="1"/>
  <c r="BD571" i="1"/>
  <c r="BB565" i="1"/>
  <c r="BA564" i="1"/>
  <c r="BC564" i="1"/>
  <c r="BD562" i="1"/>
  <c r="BC555" i="1"/>
  <c r="BB555" i="1"/>
  <c r="BA546" i="1"/>
  <c r="BC546" i="1"/>
  <c r="BD539" i="1"/>
  <c r="BB533" i="1"/>
  <c r="BA532" i="1"/>
  <c r="BC532" i="1"/>
  <c r="BD530" i="1"/>
  <c r="BC523" i="1"/>
  <c r="BB523" i="1"/>
  <c r="BC515" i="1"/>
  <c r="BA515" i="1"/>
  <c r="BB515" i="1"/>
  <c r="BC507" i="1"/>
  <c r="BA507" i="1"/>
  <c r="BB507" i="1"/>
  <c r="BC499" i="1"/>
  <c r="BA499" i="1"/>
  <c r="BB499" i="1"/>
  <c r="BC491" i="1"/>
  <c r="BA491" i="1"/>
  <c r="BB491" i="1"/>
  <c r="BJ491" i="1" s="1"/>
  <c r="BC483" i="1"/>
  <c r="BA483" i="1"/>
  <c r="BB483" i="1"/>
  <c r="BC475" i="1"/>
  <c r="BA475" i="1"/>
  <c r="BB475" i="1"/>
  <c r="BC467" i="1"/>
  <c r="BA467" i="1"/>
  <c r="BB467" i="1"/>
  <c r="BC459" i="1"/>
  <c r="BA459" i="1"/>
  <c r="BB459" i="1"/>
  <c r="BJ459" i="1" s="1"/>
  <c r="BC451" i="1"/>
  <c r="BA451" i="1"/>
  <c r="BB451" i="1"/>
  <c r="BC443" i="1"/>
  <c r="BA443" i="1"/>
  <c r="BB443" i="1"/>
  <c r="BC435" i="1"/>
  <c r="BA435" i="1"/>
  <c r="BB435" i="1"/>
  <c r="BC427" i="1"/>
  <c r="BA427" i="1"/>
  <c r="BB427" i="1"/>
  <c r="BJ427" i="1" s="1"/>
  <c r="BC419" i="1"/>
  <c r="BA419" i="1"/>
  <c r="BB419" i="1"/>
  <c r="BA410" i="1"/>
  <c r="BB410" i="1"/>
  <c r="BC410" i="1"/>
  <c r="BD410" i="1"/>
  <c r="BA404" i="1"/>
  <c r="BB404" i="1"/>
  <c r="BC404" i="1"/>
  <c r="BC395" i="1"/>
  <c r="BA395" i="1"/>
  <c r="BB395" i="1"/>
  <c r="BD395" i="1"/>
  <c r="BA392" i="1"/>
  <c r="BD392" i="1"/>
  <c r="BA386" i="1"/>
  <c r="BB386" i="1"/>
  <c r="BC386" i="1"/>
  <c r="BD386" i="1"/>
  <c r="BA372" i="1"/>
  <c r="BB372" i="1"/>
  <c r="BC372" i="1"/>
  <c r="BC363" i="1"/>
  <c r="BA363" i="1"/>
  <c r="BB363" i="1"/>
  <c r="BD363" i="1"/>
  <c r="BA360" i="1"/>
  <c r="BD360" i="1"/>
  <c r="BA354" i="1"/>
  <c r="BB354" i="1"/>
  <c r="BC354" i="1"/>
  <c r="BH354" i="1" s="1"/>
  <c r="BD354" i="1"/>
  <c r="BA340" i="1"/>
  <c r="BB340" i="1"/>
  <c r="BC340" i="1"/>
  <c r="BC331" i="1"/>
  <c r="BA331" i="1"/>
  <c r="BB331" i="1"/>
  <c r="BD331" i="1"/>
  <c r="BA328" i="1"/>
  <c r="BD328" i="1"/>
  <c r="BA322" i="1"/>
  <c r="BB322" i="1"/>
  <c r="BC322" i="1"/>
  <c r="BD322" i="1"/>
  <c r="BA308" i="1"/>
  <c r="BB308" i="1"/>
  <c r="BC308" i="1"/>
  <c r="BC299" i="1"/>
  <c r="BA299" i="1"/>
  <c r="BB299" i="1"/>
  <c r="BJ299" i="1" s="1"/>
  <c r="BD299" i="1"/>
  <c r="BA296" i="1"/>
  <c r="BD296" i="1"/>
  <c r="BA290" i="1"/>
  <c r="BB290" i="1"/>
  <c r="BC290" i="1"/>
  <c r="BD290" i="1"/>
  <c r="BA276" i="1"/>
  <c r="BB276" i="1"/>
  <c r="BC276" i="1"/>
  <c r="BC267" i="1"/>
  <c r="BA267" i="1"/>
  <c r="BB267" i="1"/>
  <c r="BD267" i="1"/>
  <c r="BA264" i="1"/>
  <c r="BD264" i="1"/>
  <c r="BA258" i="1"/>
  <c r="BB258" i="1"/>
  <c r="BC258" i="1"/>
  <c r="BD258" i="1"/>
  <c r="BA244" i="1"/>
  <c r="BB244" i="1"/>
  <c r="BC244" i="1"/>
  <c r="BC235" i="1"/>
  <c r="BA235" i="1"/>
  <c r="BB235" i="1"/>
  <c r="BD235" i="1"/>
  <c r="BA232" i="1"/>
  <c r="BD232" i="1"/>
  <c r="BA226" i="1"/>
  <c r="BB226" i="1"/>
  <c r="BC226" i="1"/>
  <c r="BH226" i="1" s="1"/>
  <c r="BD226" i="1"/>
  <c r="BA212" i="1"/>
  <c r="BB212" i="1"/>
  <c r="BC212" i="1"/>
  <c r="BC203" i="1"/>
  <c r="BA203" i="1"/>
  <c r="BB203" i="1"/>
  <c r="BD203" i="1"/>
  <c r="BA200" i="1"/>
  <c r="BD200" i="1"/>
  <c r="BA194" i="1"/>
  <c r="BB194" i="1"/>
  <c r="BC194" i="1"/>
  <c r="BD194" i="1"/>
  <c r="BA180" i="1"/>
  <c r="BB180" i="1"/>
  <c r="BC180" i="1"/>
  <c r="BC171" i="1"/>
  <c r="BA171" i="1"/>
  <c r="BB171" i="1"/>
  <c r="BJ171" i="1" s="1"/>
  <c r="BD171" i="1"/>
  <c r="BA168" i="1"/>
  <c r="BD168" i="1"/>
  <c r="BA162" i="1"/>
  <c r="BB162" i="1"/>
  <c r="BC162" i="1"/>
  <c r="BD162" i="1"/>
  <c r="BA148" i="1"/>
  <c r="BB148" i="1"/>
  <c r="BC148" i="1"/>
  <c r="BC139" i="1"/>
  <c r="BA139" i="1"/>
  <c r="BB139" i="1"/>
  <c r="BD139" i="1"/>
  <c r="BA136" i="1"/>
  <c r="BD136" i="1"/>
  <c r="BA130" i="1"/>
  <c r="BB130" i="1"/>
  <c r="BC130" i="1"/>
  <c r="BD130" i="1"/>
  <c r="BA116" i="1"/>
  <c r="BB116" i="1"/>
  <c r="BC116" i="1"/>
  <c r="BC107" i="1"/>
  <c r="BA107" i="1"/>
  <c r="BB107" i="1"/>
  <c r="BD107" i="1"/>
  <c r="BA104" i="1"/>
  <c r="BD104" i="1"/>
  <c r="BA98" i="1"/>
  <c r="BB98" i="1"/>
  <c r="BC98" i="1"/>
  <c r="BH98" i="1" s="1"/>
  <c r="BD98" i="1"/>
  <c r="BA84" i="1"/>
  <c r="BB84" i="1"/>
  <c r="BC84" i="1"/>
  <c r="BA80" i="1"/>
  <c r="BD80" i="1"/>
  <c r="BA74" i="1"/>
  <c r="BB74" i="1"/>
  <c r="BC74" i="1"/>
  <c r="BD74" i="1"/>
  <c r="BA68" i="1"/>
  <c r="BB68" i="1"/>
  <c r="BC68" i="1"/>
  <c r="AY1622" i="1"/>
  <c r="AY1618" i="1"/>
  <c r="AY1614" i="1"/>
  <c r="AY1610" i="1"/>
  <c r="AY1606" i="1"/>
  <c r="AY1602" i="1"/>
  <c r="AY1598" i="1"/>
  <c r="AY1594" i="1"/>
  <c r="AY1590" i="1"/>
  <c r="AY1586" i="1"/>
  <c r="AY1582" i="1"/>
  <c r="AY1578" i="1"/>
  <c r="AY1574" i="1"/>
  <c r="AY1570" i="1"/>
  <c r="AY1566" i="1"/>
  <c r="AY1562" i="1"/>
  <c r="AY1558" i="1"/>
  <c r="AY1554" i="1"/>
  <c r="AY1550" i="1"/>
  <c r="AY1546" i="1"/>
  <c r="AY1542" i="1"/>
  <c r="AY1538" i="1"/>
  <c r="AY1534" i="1"/>
  <c r="AY1530" i="1"/>
  <c r="AY1526" i="1"/>
  <c r="AY1522" i="1"/>
  <c r="AY1514" i="1"/>
  <c r="AY1510" i="1"/>
  <c r="AY1506" i="1"/>
  <c r="AY1502" i="1"/>
  <c r="AY1494" i="1"/>
  <c r="AY1394" i="1"/>
  <c r="AY1390" i="1"/>
  <c r="AY1386" i="1"/>
  <c r="AY1381" i="1"/>
  <c r="AY1375" i="1"/>
  <c r="AY1370" i="1"/>
  <c r="AY1365" i="1"/>
  <c r="AY1359" i="1"/>
  <c r="AY1354" i="1"/>
  <c r="AY1349" i="1"/>
  <c r="AY1333" i="1"/>
  <c r="AY1327" i="1"/>
  <c r="AY1301" i="1"/>
  <c r="AY1295" i="1"/>
  <c r="AY1290" i="1"/>
  <c r="AY1285" i="1"/>
  <c r="AY1279" i="1"/>
  <c r="AY1274" i="1"/>
  <c r="AY1269" i="1"/>
  <c r="AY1263" i="1"/>
  <c r="AY1258" i="1"/>
  <c r="AY1253" i="1"/>
  <c r="AY1247" i="1"/>
  <c r="AY1242" i="1"/>
  <c r="AY1237" i="1"/>
  <c r="AY1231" i="1"/>
  <c r="AY1226" i="1"/>
  <c r="AY1221" i="1"/>
  <c r="AY1215" i="1"/>
  <c r="AY1210" i="1"/>
  <c r="AY1205" i="1"/>
  <c r="AY1199" i="1"/>
  <c r="AY1194" i="1"/>
  <c r="AY1189" i="1"/>
  <c r="AY1183" i="1"/>
  <c r="AY1178" i="1"/>
  <c r="AY1173" i="1"/>
  <c r="AY1167" i="1"/>
  <c r="AY1162" i="1"/>
  <c r="AY1157" i="1"/>
  <c r="AY1151" i="1"/>
  <c r="AY1146" i="1"/>
  <c r="AY1141" i="1"/>
  <c r="AY1135" i="1"/>
  <c r="AY1130" i="1"/>
  <c r="AY1125" i="1"/>
  <c r="AY1114" i="1"/>
  <c r="AY1109" i="1"/>
  <c r="AY1103" i="1"/>
  <c r="AY1098" i="1"/>
  <c r="AY1093" i="1"/>
  <c r="AY1086" i="1"/>
  <c r="AY1078" i="1"/>
  <c r="AY1070" i="1"/>
  <c r="AY1062" i="1"/>
  <c r="AY1054" i="1"/>
  <c r="AY1046" i="1"/>
  <c r="AY1038" i="1"/>
  <c r="AY1030" i="1"/>
  <c r="AY1022" i="1"/>
  <c r="AY1014" i="1"/>
  <c r="AY1006" i="1"/>
  <c r="AY998" i="1"/>
  <c r="AY990" i="1"/>
  <c r="AY982" i="1"/>
  <c r="AY974" i="1"/>
  <c r="AY6" i="1"/>
  <c r="BB1090" i="1"/>
  <c r="BH1090" i="1" s="1"/>
  <c r="BB1082" i="1"/>
  <c r="BH1082" i="1" s="1"/>
  <c r="BB1074" i="1"/>
  <c r="BH1074" i="1" s="1"/>
  <c r="BB1066" i="1"/>
  <c r="BH1066" i="1" s="1"/>
  <c r="BB1058" i="1"/>
  <c r="BH1058" i="1" s="1"/>
  <c r="BB1050" i="1"/>
  <c r="BH1050" i="1" s="1"/>
  <c r="BB1042" i="1"/>
  <c r="BH1042" i="1" s="1"/>
  <c r="BB1034" i="1"/>
  <c r="BH1034" i="1" s="1"/>
  <c r="BB1026" i="1"/>
  <c r="BH1026" i="1" s="1"/>
  <c r="BB1018" i="1"/>
  <c r="BH1018" i="1" s="1"/>
  <c r="BB1010" i="1"/>
  <c r="BH1010" i="1" s="1"/>
  <c r="BB1002" i="1"/>
  <c r="BH1002" i="1" s="1"/>
  <c r="BB994" i="1"/>
  <c r="BH994" i="1" s="1"/>
  <c r="BB986" i="1"/>
  <c r="BH986" i="1" s="1"/>
  <c r="BB978" i="1"/>
  <c r="BH978" i="1" s="1"/>
  <c r="BB970" i="1"/>
  <c r="BH970" i="1" s="1"/>
  <c r="BB962" i="1"/>
  <c r="BH962" i="1" s="1"/>
  <c r="BB956" i="1"/>
  <c r="BA955" i="1"/>
  <c r="BB954" i="1"/>
  <c r="BD952" i="1"/>
  <c r="BB949" i="1"/>
  <c r="BB948" i="1"/>
  <c r="BA947" i="1"/>
  <c r="BB946" i="1"/>
  <c r="BD944" i="1"/>
  <c r="BB941" i="1"/>
  <c r="BB940" i="1"/>
  <c r="BA939" i="1"/>
  <c r="BB938" i="1"/>
  <c r="BD936" i="1"/>
  <c r="BB933" i="1"/>
  <c r="BB932" i="1"/>
  <c r="BA931" i="1"/>
  <c r="BB930" i="1"/>
  <c r="BD928" i="1"/>
  <c r="BB925" i="1"/>
  <c r="BB924" i="1"/>
  <c r="BA923" i="1"/>
  <c r="BB922" i="1"/>
  <c r="BD920" i="1"/>
  <c r="BB917" i="1"/>
  <c r="BB916" i="1"/>
  <c r="BA915" i="1"/>
  <c r="BB914" i="1"/>
  <c r="BD912" i="1"/>
  <c r="BB909" i="1"/>
  <c r="BB908" i="1"/>
  <c r="BA907" i="1"/>
  <c r="BB906" i="1"/>
  <c r="BD904" i="1"/>
  <c r="BB901" i="1"/>
  <c r="BB900" i="1"/>
  <c r="BA899" i="1"/>
  <c r="BB898" i="1"/>
  <c r="BD896" i="1"/>
  <c r="BB893" i="1"/>
  <c r="BB892" i="1"/>
  <c r="BA891" i="1"/>
  <c r="BB890" i="1"/>
  <c r="BD888" i="1"/>
  <c r="BB885" i="1"/>
  <c r="BB884" i="1"/>
  <c r="BA883" i="1"/>
  <c r="BB882" i="1"/>
  <c r="BD880" i="1"/>
  <c r="BB877" i="1"/>
  <c r="BB876" i="1"/>
  <c r="BA875" i="1"/>
  <c r="BB874" i="1"/>
  <c r="BD872" i="1"/>
  <c r="BB869" i="1"/>
  <c r="BB868" i="1"/>
  <c r="BA867" i="1"/>
  <c r="BB866" i="1"/>
  <c r="BD864" i="1"/>
  <c r="BB861" i="1"/>
  <c r="BB860" i="1"/>
  <c r="BA859" i="1"/>
  <c r="BB858" i="1"/>
  <c r="BD856" i="1"/>
  <c r="BB853" i="1"/>
  <c r="BB852" i="1"/>
  <c r="BA851" i="1"/>
  <c r="BB850" i="1"/>
  <c r="BD848" i="1"/>
  <c r="BB845" i="1"/>
  <c r="BB844" i="1"/>
  <c r="BA843" i="1"/>
  <c r="BB842" i="1"/>
  <c r="BD840" i="1"/>
  <c r="BB837" i="1"/>
  <c r="BB836" i="1"/>
  <c r="BA835" i="1"/>
  <c r="BB834" i="1"/>
  <c r="BD832" i="1"/>
  <c r="BB829" i="1"/>
  <c r="BB828" i="1"/>
  <c r="BA827" i="1"/>
  <c r="BB826" i="1"/>
  <c r="BD824" i="1"/>
  <c r="BB821" i="1"/>
  <c r="BB820" i="1"/>
  <c r="BA819" i="1"/>
  <c r="BB818" i="1"/>
  <c r="BD816" i="1"/>
  <c r="BB813" i="1"/>
  <c r="BB812" i="1"/>
  <c r="BA811" i="1"/>
  <c r="BB810" i="1"/>
  <c r="BD808" i="1"/>
  <c r="BB805" i="1"/>
  <c r="BB804" i="1"/>
  <c r="BA803" i="1"/>
  <c r="BB802" i="1"/>
  <c r="BD800" i="1"/>
  <c r="BB797" i="1"/>
  <c r="BB796" i="1"/>
  <c r="BA795" i="1"/>
  <c r="BB794" i="1"/>
  <c r="BD792" i="1"/>
  <c r="BB789" i="1"/>
  <c r="BB788" i="1"/>
  <c r="BA787" i="1"/>
  <c r="BB786" i="1"/>
  <c r="BD784" i="1"/>
  <c r="BB781" i="1"/>
  <c r="BB780" i="1"/>
  <c r="BA779" i="1"/>
  <c r="BB778" i="1"/>
  <c r="BD776" i="1"/>
  <c r="BB773" i="1"/>
  <c r="BB772" i="1"/>
  <c r="BA771" i="1"/>
  <c r="BB770" i="1"/>
  <c r="BD768" i="1"/>
  <c r="BB765" i="1"/>
  <c r="BB764" i="1"/>
  <c r="BA763" i="1"/>
  <c r="BB762" i="1"/>
  <c r="BD760" i="1"/>
  <c r="BB757" i="1"/>
  <c r="BB756" i="1"/>
  <c r="BA755" i="1"/>
  <c r="BB754" i="1"/>
  <c r="BD752" i="1"/>
  <c r="BB749" i="1"/>
  <c r="BB748" i="1"/>
  <c r="BA747" i="1"/>
  <c r="BB746" i="1"/>
  <c r="BD744" i="1"/>
  <c r="BB741" i="1"/>
  <c r="BB740" i="1"/>
  <c r="BA739" i="1"/>
  <c r="BB738" i="1"/>
  <c r="BD736" i="1"/>
  <c r="BB733" i="1"/>
  <c r="BB732" i="1"/>
  <c r="BA731" i="1"/>
  <c r="BB730" i="1"/>
  <c r="BD728" i="1"/>
  <c r="BB725" i="1"/>
  <c r="BB724" i="1"/>
  <c r="BA723" i="1"/>
  <c r="BB722" i="1"/>
  <c r="BD720" i="1"/>
  <c r="BB717" i="1"/>
  <c r="BB716" i="1"/>
  <c r="BA715" i="1"/>
  <c r="BB714" i="1"/>
  <c r="BD712" i="1"/>
  <c r="BB709" i="1"/>
  <c r="BB708" i="1"/>
  <c r="BA707" i="1"/>
  <c r="BB706" i="1"/>
  <c r="BD704" i="1"/>
  <c r="BB701" i="1"/>
  <c r="BB700" i="1"/>
  <c r="BA699" i="1"/>
  <c r="BB698" i="1"/>
  <c r="BD696" i="1"/>
  <c r="BB693" i="1"/>
  <c r="BB692" i="1"/>
  <c r="BA691" i="1"/>
  <c r="BB690" i="1"/>
  <c r="BD688" i="1"/>
  <c r="BB685" i="1"/>
  <c r="BB684" i="1"/>
  <c r="BA683" i="1"/>
  <c r="BB682" i="1"/>
  <c r="BD680" i="1"/>
  <c r="BB677" i="1"/>
  <c r="BB676" i="1"/>
  <c r="BA675" i="1"/>
  <c r="BB674" i="1"/>
  <c r="BD672" i="1"/>
  <c r="BB669" i="1"/>
  <c r="BB668" i="1"/>
  <c r="BA667" i="1"/>
  <c r="BB666" i="1"/>
  <c r="BD664" i="1"/>
  <c r="BB661" i="1"/>
  <c r="BB660" i="1"/>
  <c r="BA659" i="1"/>
  <c r="BB658" i="1"/>
  <c r="BD656" i="1"/>
  <c r="BB653" i="1"/>
  <c r="BB652" i="1"/>
  <c r="BA651" i="1"/>
  <c r="BB650" i="1"/>
  <c r="BD648" i="1"/>
  <c r="BB645" i="1"/>
  <c r="BB644" i="1"/>
  <c r="BA643" i="1"/>
  <c r="BB642" i="1"/>
  <c r="BD640" i="1"/>
  <c r="BB637" i="1"/>
  <c r="BB636" i="1"/>
  <c r="BA635" i="1"/>
  <c r="BB634" i="1"/>
  <c r="BD632" i="1"/>
  <c r="BB629" i="1"/>
  <c r="BB628" i="1"/>
  <c r="BA627" i="1"/>
  <c r="BB626" i="1"/>
  <c r="BD624" i="1"/>
  <c r="BB621" i="1"/>
  <c r="BB620" i="1"/>
  <c r="BA619" i="1"/>
  <c r="BB618" i="1"/>
  <c r="BD616" i="1"/>
  <c r="BB613" i="1"/>
  <c r="BB612" i="1"/>
  <c r="BA611" i="1"/>
  <c r="BB610" i="1"/>
  <c r="BD608" i="1"/>
  <c r="BB605" i="1"/>
  <c r="BB604" i="1"/>
  <c r="BA603" i="1"/>
  <c r="BA602" i="1"/>
  <c r="BC602" i="1"/>
  <c r="BA597" i="1"/>
  <c r="BD595" i="1"/>
  <c r="BD592" i="1"/>
  <c r="BB589" i="1"/>
  <c r="BA588" i="1"/>
  <c r="BC588" i="1"/>
  <c r="BD586" i="1"/>
  <c r="BC579" i="1"/>
  <c r="BB579" i="1"/>
  <c r="BA570" i="1"/>
  <c r="BC570" i="1"/>
  <c r="BA565" i="1"/>
  <c r="BD563" i="1"/>
  <c r="BD560" i="1"/>
  <c r="BB557" i="1"/>
  <c r="BA556" i="1"/>
  <c r="BC556" i="1"/>
  <c r="BD554" i="1"/>
  <c r="BC547" i="1"/>
  <c r="BB547" i="1"/>
  <c r="BI547" i="1" s="1"/>
  <c r="BA538" i="1"/>
  <c r="BC538" i="1"/>
  <c r="BH538" i="1" s="1"/>
  <c r="BA533" i="1"/>
  <c r="BD531" i="1"/>
  <c r="BD528" i="1"/>
  <c r="BB525" i="1"/>
  <c r="BA524" i="1"/>
  <c r="BC524" i="1"/>
  <c r="BA520" i="1"/>
  <c r="BD520" i="1"/>
  <c r="BC517" i="1"/>
  <c r="BB517" i="1"/>
  <c r="BA512" i="1"/>
  <c r="BD512" i="1"/>
  <c r="BC509" i="1"/>
  <c r="BB509" i="1"/>
  <c r="BA504" i="1"/>
  <c r="BD504" i="1"/>
  <c r="BC501" i="1"/>
  <c r="BB501" i="1"/>
  <c r="BA496" i="1"/>
  <c r="BD496" i="1"/>
  <c r="BC493" i="1"/>
  <c r="BB493" i="1"/>
  <c r="BA488" i="1"/>
  <c r="BD488" i="1"/>
  <c r="BC485" i="1"/>
  <c r="BB485" i="1"/>
  <c r="BA480" i="1"/>
  <c r="BD480" i="1"/>
  <c r="BC477" i="1"/>
  <c r="BB477" i="1"/>
  <c r="BA472" i="1"/>
  <c r="BD472" i="1"/>
  <c r="BC469" i="1"/>
  <c r="BB469" i="1"/>
  <c r="BA464" i="1"/>
  <c r="BD464" i="1"/>
  <c r="BC461" i="1"/>
  <c r="BB461" i="1"/>
  <c r="BA456" i="1"/>
  <c r="BD456" i="1"/>
  <c r="BC453" i="1"/>
  <c r="BB453" i="1"/>
  <c r="BA448" i="1"/>
  <c r="BD448" i="1"/>
  <c r="BC445" i="1"/>
  <c r="BB445" i="1"/>
  <c r="BA440" i="1"/>
  <c r="BD440" i="1"/>
  <c r="BC437" i="1"/>
  <c r="BB437" i="1"/>
  <c r="BA432" i="1"/>
  <c r="BD432" i="1"/>
  <c r="BC429" i="1"/>
  <c r="BB429" i="1"/>
  <c r="BA424" i="1"/>
  <c r="BD424" i="1"/>
  <c r="BC421" i="1"/>
  <c r="BB421" i="1"/>
  <c r="BA416" i="1"/>
  <c r="BD416" i="1"/>
  <c r="BC403" i="1"/>
  <c r="BA403" i="1"/>
  <c r="BB403" i="1"/>
  <c r="BD403" i="1"/>
  <c r="BA400" i="1"/>
  <c r="BD400" i="1"/>
  <c r="BA394" i="1"/>
  <c r="BB394" i="1"/>
  <c r="BC394" i="1"/>
  <c r="BD394" i="1"/>
  <c r="BA380" i="1"/>
  <c r="BB380" i="1"/>
  <c r="BC380" i="1"/>
  <c r="BC371" i="1"/>
  <c r="BA371" i="1"/>
  <c r="BB371" i="1"/>
  <c r="BJ371" i="1" s="1"/>
  <c r="BD371" i="1"/>
  <c r="BA368" i="1"/>
  <c r="BD368" i="1"/>
  <c r="BA362" i="1"/>
  <c r="BB362" i="1"/>
  <c r="BC362" i="1"/>
  <c r="BD362" i="1"/>
  <c r="BA348" i="1"/>
  <c r="BB348" i="1"/>
  <c r="BC348" i="1"/>
  <c r="BC339" i="1"/>
  <c r="BA339" i="1"/>
  <c r="BB339" i="1"/>
  <c r="BD339" i="1"/>
  <c r="BA336" i="1"/>
  <c r="BD336" i="1"/>
  <c r="BA330" i="1"/>
  <c r="BB330" i="1"/>
  <c r="BC330" i="1"/>
  <c r="BD330" i="1"/>
  <c r="BA316" i="1"/>
  <c r="BB316" i="1"/>
  <c r="BC316" i="1"/>
  <c r="BC307" i="1"/>
  <c r="BA307" i="1"/>
  <c r="BB307" i="1"/>
  <c r="BD307" i="1"/>
  <c r="BA304" i="1"/>
  <c r="BD304" i="1"/>
  <c r="BA298" i="1"/>
  <c r="BB298" i="1"/>
  <c r="BC298" i="1"/>
  <c r="BH298" i="1" s="1"/>
  <c r="BD298" i="1"/>
  <c r="BA284" i="1"/>
  <c r="BB284" i="1"/>
  <c r="BC284" i="1"/>
  <c r="BC275" i="1"/>
  <c r="BA275" i="1"/>
  <c r="BB275" i="1"/>
  <c r="BD275" i="1"/>
  <c r="BA272" i="1"/>
  <c r="BD272" i="1"/>
  <c r="BA266" i="1"/>
  <c r="BB266" i="1"/>
  <c r="BC266" i="1"/>
  <c r="BD266" i="1"/>
  <c r="BA252" i="1"/>
  <c r="BB252" i="1"/>
  <c r="BC252" i="1"/>
  <c r="BC243" i="1"/>
  <c r="BA243" i="1"/>
  <c r="BB243" i="1"/>
  <c r="BJ243" i="1" s="1"/>
  <c r="BD243" i="1"/>
  <c r="BA240" i="1"/>
  <c r="BD240" i="1"/>
  <c r="BA234" i="1"/>
  <c r="BB234" i="1"/>
  <c r="BC234" i="1"/>
  <c r="BD234" i="1"/>
  <c r="BA220" i="1"/>
  <c r="BB220" i="1"/>
  <c r="BC220" i="1"/>
  <c r="BC211" i="1"/>
  <c r="BA211" i="1"/>
  <c r="BB211" i="1"/>
  <c r="BD211" i="1"/>
  <c r="BA208" i="1"/>
  <c r="BD208" i="1"/>
  <c r="BA202" i="1"/>
  <c r="BB202" i="1"/>
  <c r="BC202" i="1"/>
  <c r="BD202" i="1"/>
  <c r="BA188" i="1"/>
  <c r="BB188" i="1"/>
  <c r="BC188" i="1"/>
  <c r="BC179" i="1"/>
  <c r="BA179" i="1"/>
  <c r="BB179" i="1"/>
  <c r="BD179" i="1"/>
  <c r="BA176" i="1"/>
  <c r="BD176" i="1"/>
  <c r="BA170" i="1"/>
  <c r="BB170" i="1"/>
  <c r="BC170" i="1"/>
  <c r="BH170" i="1" s="1"/>
  <c r="BD170" i="1"/>
  <c r="BA156" i="1"/>
  <c r="BB156" i="1"/>
  <c r="BC156" i="1"/>
  <c r="BC147" i="1"/>
  <c r="BA147" i="1"/>
  <c r="BB147" i="1"/>
  <c r="BD147" i="1"/>
  <c r="BA144" i="1"/>
  <c r="BD144" i="1"/>
  <c r="BA138" i="1"/>
  <c r="BB138" i="1"/>
  <c r="BC138" i="1"/>
  <c r="BD138" i="1"/>
  <c r="BA124" i="1"/>
  <c r="BB124" i="1"/>
  <c r="BC124" i="1"/>
  <c r="BC115" i="1"/>
  <c r="BA115" i="1"/>
  <c r="BB115" i="1"/>
  <c r="BJ115" i="1" s="1"/>
  <c r="BD115" i="1"/>
  <c r="BA112" i="1"/>
  <c r="BD112" i="1"/>
  <c r="BA106" i="1"/>
  <c r="BB106" i="1"/>
  <c r="BC106" i="1"/>
  <c r="BD106" i="1"/>
  <c r="BA92" i="1"/>
  <c r="BB92" i="1"/>
  <c r="BC92" i="1"/>
  <c r="BC83" i="1"/>
  <c r="BA83" i="1"/>
  <c r="BB83" i="1"/>
  <c r="BD83" i="1"/>
  <c r="BC67" i="1"/>
  <c r="BA67" i="1"/>
  <c r="BB67" i="1"/>
  <c r="BD67" i="1"/>
  <c r="BD1093" i="1"/>
  <c r="BF1092" i="1"/>
  <c r="BD1085" i="1"/>
  <c r="BF1084" i="1"/>
  <c r="BD1077" i="1"/>
  <c r="BF1076" i="1"/>
  <c r="BD1069" i="1"/>
  <c r="BF1068" i="1"/>
  <c r="BD1061" i="1"/>
  <c r="BF1060" i="1"/>
  <c r="BD1053" i="1"/>
  <c r="BF1052" i="1"/>
  <c r="BD1045" i="1"/>
  <c r="BF1044" i="1"/>
  <c r="BD1037" i="1"/>
  <c r="BF1036" i="1"/>
  <c r="BD1029" i="1"/>
  <c r="BF1028" i="1"/>
  <c r="BD1021" i="1"/>
  <c r="BF1020" i="1"/>
  <c r="BD1013" i="1"/>
  <c r="BF1012" i="1"/>
  <c r="BD1005" i="1"/>
  <c r="BF1004" i="1"/>
  <c r="BD997" i="1"/>
  <c r="BF996" i="1"/>
  <c r="BD989" i="1"/>
  <c r="BF988" i="1"/>
  <c r="BD981" i="1"/>
  <c r="BF980" i="1"/>
  <c r="BD973" i="1"/>
  <c r="BF972" i="1"/>
  <c r="BD965" i="1"/>
  <c r="BF964" i="1"/>
  <c r="BD957" i="1"/>
  <c r="BA949" i="1"/>
  <c r="BA941" i="1"/>
  <c r="BA933" i="1"/>
  <c r="BA925" i="1"/>
  <c r="BA917" i="1"/>
  <c r="BA909" i="1"/>
  <c r="BA901" i="1"/>
  <c r="BA893" i="1"/>
  <c r="BA885" i="1"/>
  <c r="BA877" i="1"/>
  <c r="BA869" i="1"/>
  <c r="BA861" i="1"/>
  <c r="BA853" i="1"/>
  <c r="BA845" i="1"/>
  <c r="BA837" i="1"/>
  <c r="BA829" i="1"/>
  <c r="BA821" i="1"/>
  <c r="BA813" i="1"/>
  <c r="BA805" i="1"/>
  <c r="BA797" i="1"/>
  <c r="BA789" i="1"/>
  <c r="BA781" i="1"/>
  <c r="BA773" i="1"/>
  <c r="BA765" i="1"/>
  <c r="BA757" i="1"/>
  <c r="BA749" i="1"/>
  <c r="BA741" i="1"/>
  <c r="BA733" i="1"/>
  <c r="BA725" i="1"/>
  <c r="BA717" i="1"/>
  <c r="BA709" i="1"/>
  <c r="BA701" i="1"/>
  <c r="BA693" i="1"/>
  <c r="BA685" i="1"/>
  <c r="BA677" i="1"/>
  <c r="BA669" i="1"/>
  <c r="BA661" i="1"/>
  <c r="BA653" i="1"/>
  <c r="BA645" i="1"/>
  <c r="BA637" i="1"/>
  <c r="BA629" i="1"/>
  <c r="BA621" i="1"/>
  <c r="BA613" i="1"/>
  <c r="BA605" i="1"/>
  <c r="BA594" i="1"/>
  <c r="BC594" i="1"/>
  <c r="BA589" i="1"/>
  <c r="BD584" i="1"/>
  <c r="BA580" i="1"/>
  <c r="BC580" i="1"/>
  <c r="BC571" i="1"/>
  <c r="BB571" i="1"/>
  <c r="BG571" i="1" s="1"/>
  <c r="BA562" i="1"/>
  <c r="BC562" i="1"/>
  <c r="BA557" i="1"/>
  <c r="BD552" i="1"/>
  <c r="BA548" i="1"/>
  <c r="BC548" i="1"/>
  <c r="BC539" i="1"/>
  <c r="BB539" i="1"/>
  <c r="BG539" i="1" s="1"/>
  <c r="BA530" i="1"/>
  <c r="BC530" i="1"/>
  <c r="BA525" i="1"/>
  <c r="BA522" i="1"/>
  <c r="BB522" i="1"/>
  <c r="BC522" i="1"/>
  <c r="BA516" i="1"/>
  <c r="BB516" i="1"/>
  <c r="BC516" i="1"/>
  <c r="BA514" i="1"/>
  <c r="BB514" i="1"/>
  <c r="BC514" i="1"/>
  <c r="BA508" i="1"/>
  <c r="BB508" i="1"/>
  <c r="BC508" i="1"/>
  <c r="BA506" i="1"/>
  <c r="BB506" i="1"/>
  <c r="BC506" i="1"/>
  <c r="BA500" i="1"/>
  <c r="BB500" i="1"/>
  <c r="BC500" i="1"/>
  <c r="BA498" i="1"/>
  <c r="BB498" i="1"/>
  <c r="BC498" i="1"/>
  <c r="BA492" i="1"/>
  <c r="BB492" i="1"/>
  <c r="BC492" i="1"/>
  <c r="BA490" i="1"/>
  <c r="BB490" i="1"/>
  <c r="BC490" i="1"/>
  <c r="BA484" i="1"/>
  <c r="BB484" i="1"/>
  <c r="BC484" i="1"/>
  <c r="BA482" i="1"/>
  <c r="BB482" i="1"/>
  <c r="BC482" i="1"/>
  <c r="BA476" i="1"/>
  <c r="BB476" i="1"/>
  <c r="BC476" i="1"/>
  <c r="BA474" i="1"/>
  <c r="BB474" i="1"/>
  <c r="BC474" i="1"/>
  <c r="BA468" i="1"/>
  <c r="BB468" i="1"/>
  <c r="BC468" i="1"/>
  <c r="BA466" i="1"/>
  <c r="BB466" i="1"/>
  <c r="BC466" i="1"/>
  <c r="BA460" i="1"/>
  <c r="BB460" i="1"/>
  <c r="BC460" i="1"/>
  <c r="BA458" i="1"/>
  <c r="BB458" i="1"/>
  <c r="BC458" i="1"/>
  <c r="BA452" i="1"/>
  <c r="BB452" i="1"/>
  <c r="BC452" i="1"/>
  <c r="BA450" i="1"/>
  <c r="BB450" i="1"/>
  <c r="BC450" i="1"/>
  <c r="BA444" i="1"/>
  <c r="BB444" i="1"/>
  <c r="BC444" i="1"/>
  <c r="BA442" i="1"/>
  <c r="BB442" i="1"/>
  <c r="BC442" i="1"/>
  <c r="BA436" i="1"/>
  <c r="BB436" i="1"/>
  <c r="BC436" i="1"/>
  <c r="BA434" i="1"/>
  <c r="BB434" i="1"/>
  <c r="BC434" i="1"/>
  <c r="BA428" i="1"/>
  <c r="BB428" i="1"/>
  <c r="BC428" i="1"/>
  <c r="BA426" i="1"/>
  <c r="BB426" i="1"/>
  <c r="BC426" i="1"/>
  <c r="BA420" i="1"/>
  <c r="BB420" i="1"/>
  <c r="BC420" i="1"/>
  <c r="BA418" i="1"/>
  <c r="BB418" i="1"/>
  <c r="BC418" i="1"/>
  <c r="BA412" i="1"/>
  <c r="BB412" i="1"/>
  <c r="BC412" i="1"/>
  <c r="BA402" i="1"/>
  <c r="BB402" i="1"/>
  <c r="BC402" i="1"/>
  <c r="BD402" i="1"/>
  <c r="BA388" i="1"/>
  <c r="BB388" i="1"/>
  <c r="BC388" i="1"/>
  <c r="BC379" i="1"/>
  <c r="BA379" i="1"/>
  <c r="BB379" i="1"/>
  <c r="BD379" i="1"/>
  <c r="BA376" i="1"/>
  <c r="BD376" i="1"/>
  <c r="BA370" i="1"/>
  <c r="BB370" i="1"/>
  <c r="BC370" i="1"/>
  <c r="BH370" i="1" s="1"/>
  <c r="BD370" i="1"/>
  <c r="BA356" i="1"/>
  <c r="BB356" i="1"/>
  <c r="BC356" i="1"/>
  <c r="BC347" i="1"/>
  <c r="BA347" i="1"/>
  <c r="BB347" i="1"/>
  <c r="BD347" i="1"/>
  <c r="BA344" i="1"/>
  <c r="BD344" i="1"/>
  <c r="BA338" i="1"/>
  <c r="BB338" i="1"/>
  <c r="BC338" i="1"/>
  <c r="BD338" i="1"/>
  <c r="BA324" i="1"/>
  <c r="BB324" i="1"/>
  <c r="BC324" i="1"/>
  <c r="BC315" i="1"/>
  <c r="BA315" i="1"/>
  <c r="BB315" i="1"/>
  <c r="BJ315" i="1" s="1"/>
  <c r="BD315" i="1"/>
  <c r="BA312" i="1"/>
  <c r="BD312" i="1"/>
  <c r="BA306" i="1"/>
  <c r="BB306" i="1"/>
  <c r="BC306" i="1"/>
  <c r="BD306" i="1"/>
  <c r="BA292" i="1"/>
  <c r="BB292" i="1"/>
  <c r="BC292" i="1"/>
  <c r="BC283" i="1"/>
  <c r="BA283" i="1"/>
  <c r="BB283" i="1"/>
  <c r="BD283" i="1"/>
  <c r="BA280" i="1"/>
  <c r="BD280" i="1"/>
  <c r="BA274" i="1"/>
  <c r="BB274" i="1"/>
  <c r="BC274" i="1"/>
  <c r="BD274" i="1"/>
  <c r="BA260" i="1"/>
  <c r="BB260" i="1"/>
  <c r="BC260" i="1"/>
  <c r="BC251" i="1"/>
  <c r="BA251" i="1"/>
  <c r="BB251" i="1"/>
  <c r="BD251" i="1"/>
  <c r="BA248" i="1"/>
  <c r="BD248" i="1"/>
  <c r="BA242" i="1"/>
  <c r="BB242" i="1"/>
  <c r="BC242" i="1"/>
  <c r="BH242" i="1" s="1"/>
  <c r="BD242" i="1"/>
  <c r="BA228" i="1"/>
  <c r="BB228" i="1"/>
  <c r="BC228" i="1"/>
  <c r="BC219" i="1"/>
  <c r="BA219" i="1"/>
  <c r="BB219" i="1"/>
  <c r="BD219" i="1"/>
  <c r="BA216" i="1"/>
  <c r="BD216" i="1"/>
  <c r="BA210" i="1"/>
  <c r="BB210" i="1"/>
  <c r="BC210" i="1"/>
  <c r="BD210" i="1"/>
  <c r="BA196" i="1"/>
  <c r="BB196" i="1"/>
  <c r="BC196" i="1"/>
  <c r="BC187" i="1"/>
  <c r="BA187" i="1"/>
  <c r="BB187" i="1"/>
  <c r="BJ187" i="1" s="1"/>
  <c r="BD187" i="1"/>
  <c r="BA184" i="1"/>
  <c r="BD184" i="1"/>
  <c r="BA178" i="1"/>
  <c r="BB178" i="1"/>
  <c r="BC178" i="1"/>
  <c r="BD178" i="1"/>
  <c r="BA164" i="1"/>
  <c r="BB164" i="1"/>
  <c r="BC164" i="1"/>
  <c r="BC155" i="1"/>
  <c r="BA155" i="1"/>
  <c r="BB155" i="1"/>
  <c r="BD155" i="1"/>
  <c r="BA152" i="1"/>
  <c r="BD152" i="1"/>
  <c r="BA146" i="1"/>
  <c r="BB146" i="1"/>
  <c r="BC146" i="1"/>
  <c r="BD146" i="1"/>
  <c r="BA132" i="1"/>
  <c r="BB132" i="1"/>
  <c r="BC132" i="1"/>
  <c r="BC123" i="1"/>
  <c r="BA123" i="1"/>
  <c r="BB123" i="1"/>
  <c r="BD123" i="1"/>
  <c r="BA120" i="1"/>
  <c r="BD120" i="1"/>
  <c r="BA114" i="1"/>
  <c r="BB114" i="1"/>
  <c r="BC114" i="1"/>
  <c r="BH114" i="1" s="1"/>
  <c r="BD114" i="1"/>
  <c r="BA100" i="1"/>
  <c r="BB100" i="1"/>
  <c r="BC100" i="1"/>
  <c r="BC91" i="1"/>
  <c r="BA91" i="1"/>
  <c r="BB91" i="1"/>
  <c r="BD91" i="1"/>
  <c r="BA88" i="1"/>
  <c r="BD88" i="1"/>
  <c r="BA82" i="1"/>
  <c r="BB82" i="1"/>
  <c r="BC82" i="1"/>
  <c r="BD82" i="1"/>
  <c r="BA76" i="1"/>
  <c r="BB76" i="1"/>
  <c r="BC76" i="1"/>
  <c r="BA72" i="1"/>
  <c r="BD72" i="1"/>
  <c r="BH1094" i="1"/>
  <c r="BH1086" i="1"/>
  <c r="BH1078" i="1"/>
  <c r="BH1070" i="1"/>
  <c r="BH1062" i="1"/>
  <c r="BH1054" i="1"/>
  <c r="BH1046" i="1"/>
  <c r="BH1038" i="1"/>
  <c r="BH1030" i="1"/>
  <c r="BH1022" i="1"/>
  <c r="BH1014" i="1"/>
  <c r="BH1006" i="1"/>
  <c r="BH998" i="1"/>
  <c r="BH990" i="1"/>
  <c r="BH982" i="1"/>
  <c r="BH974" i="1"/>
  <c r="BH966" i="1"/>
  <c r="BC595" i="1"/>
  <c r="BB595" i="1"/>
  <c r="BG595" i="1" s="1"/>
  <c r="BG587" i="1"/>
  <c r="BA586" i="1"/>
  <c r="BC586" i="1"/>
  <c r="BA572" i="1"/>
  <c r="BC572" i="1"/>
  <c r="BC563" i="1"/>
  <c r="BB563" i="1"/>
  <c r="BG563" i="1" s="1"/>
  <c r="BG555" i="1"/>
  <c r="BA554" i="1"/>
  <c r="BC554" i="1"/>
  <c r="BH554" i="1" s="1"/>
  <c r="BA540" i="1"/>
  <c r="BC540" i="1"/>
  <c r="BC531" i="1"/>
  <c r="BB531" i="1"/>
  <c r="BJ531" i="1" s="1"/>
  <c r="BG523" i="1"/>
  <c r="BC411" i="1"/>
  <c r="BA411" i="1"/>
  <c r="BB411" i="1"/>
  <c r="BJ411" i="1" s="1"/>
  <c r="BD411" i="1"/>
  <c r="BA408" i="1"/>
  <c r="BD408" i="1"/>
  <c r="BA396" i="1"/>
  <c r="BB396" i="1"/>
  <c r="BC396" i="1"/>
  <c r="BC387" i="1"/>
  <c r="BA387" i="1"/>
  <c r="BB387" i="1"/>
  <c r="BD387" i="1"/>
  <c r="BA384" i="1"/>
  <c r="BD384" i="1"/>
  <c r="BA378" i="1"/>
  <c r="BB378" i="1"/>
  <c r="BC378" i="1"/>
  <c r="BD378" i="1"/>
  <c r="BA364" i="1"/>
  <c r="BB364" i="1"/>
  <c r="BC364" i="1"/>
  <c r="BC355" i="1"/>
  <c r="BA355" i="1"/>
  <c r="BB355" i="1"/>
  <c r="BD355" i="1"/>
  <c r="BA352" i="1"/>
  <c r="BD352" i="1"/>
  <c r="BA346" i="1"/>
  <c r="BB346" i="1"/>
  <c r="BC346" i="1"/>
  <c r="BH346" i="1" s="1"/>
  <c r="BD346" i="1"/>
  <c r="BA332" i="1"/>
  <c r="BB332" i="1"/>
  <c r="BC332" i="1"/>
  <c r="BC323" i="1"/>
  <c r="BA323" i="1"/>
  <c r="BB323" i="1"/>
  <c r="BD323" i="1"/>
  <c r="BA320" i="1"/>
  <c r="BD320" i="1"/>
  <c r="BA314" i="1"/>
  <c r="BB314" i="1"/>
  <c r="BC314" i="1"/>
  <c r="BD314" i="1"/>
  <c r="BA300" i="1"/>
  <c r="BB300" i="1"/>
  <c r="BC300" i="1"/>
  <c r="BC291" i="1"/>
  <c r="BA291" i="1"/>
  <c r="BB291" i="1"/>
  <c r="BJ291" i="1" s="1"/>
  <c r="BD291" i="1"/>
  <c r="BA288" i="1"/>
  <c r="BD288" i="1"/>
  <c r="BA282" i="1"/>
  <c r="BB282" i="1"/>
  <c r="BC282" i="1"/>
  <c r="BD282" i="1"/>
  <c r="BA268" i="1"/>
  <c r="BB268" i="1"/>
  <c r="BC268" i="1"/>
  <c r="BC259" i="1"/>
  <c r="BA259" i="1"/>
  <c r="BB259" i="1"/>
  <c r="BD259" i="1"/>
  <c r="BA256" i="1"/>
  <c r="BD256" i="1"/>
  <c r="BA250" i="1"/>
  <c r="BB250" i="1"/>
  <c r="BC250" i="1"/>
  <c r="BD250" i="1"/>
  <c r="BA236" i="1"/>
  <c r="BB236" i="1"/>
  <c r="BC236" i="1"/>
  <c r="BC227" i="1"/>
  <c r="BA227" i="1"/>
  <c r="BB227" i="1"/>
  <c r="BD227" i="1"/>
  <c r="BA224" i="1"/>
  <c r="BD224" i="1"/>
  <c r="BA218" i="1"/>
  <c r="BB218" i="1"/>
  <c r="BC218" i="1"/>
  <c r="BH218" i="1" s="1"/>
  <c r="BD218" i="1"/>
  <c r="BA204" i="1"/>
  <c r="BB204" i="1"/>
  <c r="BC204" i="1"/>
  <c r="BC195" i="1"/>
  <c r="BA195" i="1"/>
  <c r="BB195" i="1"/>
  <c r="BD195" i="1"/>
  <c r="BA192" i="1"/>
  <c r="BD192" i="1"/>
  <c r="BA186" i="1"/>
  <c r="BB186" i="1"/>
  <c r="BC186" i="1"/>
  <c r="BD186" i="1"/>
  <c r="BA172" i="1"/>
  <c r="BB172" i="1"/>
  <c r="BC172" i="1"/>
  <c r="BC163" i="1"/>
  <c r="BA163" i="1"/>
  <c r="BB163" i="1"/>
  <c r="BJ163" i="1" s="1"/>
  <c r="BD163" i="1"/>
  <c r="BA160" i="1"/>
  <c r="BD160" i="1"/>
  <c r="BA154" i="1"/>
  <c r="BB154" i="1"/>
  <c r="BC154" i="1"/>
  <c r="BD154" i="1"/>
  <c r="BA140" i="1"/>
  <c r="BB140" i="1"/>
  <c r="BC140" i="1"/>
  <c r="BC131" i="1"/>
  <c r="BA131" i="1"/>
  <c r="BB131" i="1"/>
  <c r="BD131" i="1"/>
  <c r="BA128" i="1"/>
  <c r="BD128" i="1"/>
  <c r="BA122" i="1"/>
  <c r="BB122" i="1"/>
  <c r="BC122" i="1"/>
  <c r="BD122" i="1"/>
  <c r="BA108" i="1"/>
  <c r="BB108" i="1"/>
  <c r="BC108" i="1"/>
  <c r="BC99" i="1"/>
  <c r="BA99" i="1"/>
  <c r="BB99" i="1"/>
  <c r="BD99" i="1"/>
  <c r="BA96" i="1"/>
  <c r="BD96" i="1"/>
  <c r="BA90" i="1"/>
  <c r="BB90" i="1"/>
  <c r="BC90" i="1"/>
  <c r="BH90" i="1" s="1"/>
  <c r="BD90" i="1"/>
  <c r="BC75" i="1"/>
  <c r="BA75" i="1"/>
  <c r="BB75" i="1"/>
  <c r="BJ75" i="1" s="1"/>
  <c r="BD75" i="1"/>
  <c r="BJ39" i="1"/>
  <c r="BJ31" i="1"/>
  <c r="BJ7" i="1"/>
  <c r="BT665" i="1"/>
  <c r="BU665" i="1"/>
  <c r="BS665" i="1"/>
  <c r="BV665" i="1"/>
  <c r="BV663" i="1"/>
  <c r="BW663" i="1"/>
  <c r="BU663" i="1"/>
  <c r="BS663" i="1"/>
  <c r="BT661" i="1"/>
  <c r="BS661" i="1"/>
  <c r="BY661" i="1" s="1"/>
  <c r="BU661" i="1"/>
  <c r="BV661" i="1"/>
  <c r="BU659" i="1"/>
  <c r="BV659" i="1"/>
  <c r="BW659" i="1"/>
  <c r="BS659" i="1"/>
  <c r="BU552" i="1"/>
  <c r="BV552" i="1"/>
  <c r="BW552" i="1"/>
  <c r="BU548" i="1"/>
  <c r="BV548" i="1"/>
  <c r="BW548" i="1"/>
  <c r="BV436" i="1"/>
  <c r="BX436" i="1"/>
  <c r="BW436" i="1"/>
  <c r="BV433" i="1"/>
  <c r="BU433" i="1"/>
  <c r="BS433" i="1"/>
  <c r="BX433" i="1"/>
  <c r="BT431" i="1"/>
  <c r="BV431" i="1"/>
  <c r="BW431" i="1"/>
  <c r="BU431" i="1"/>
  <c r="BS431" i="1"/>
  <c r="BT285" i="1"/>
  <c r="BV285" i="1"/>
  <c r="BS285" i="1"/>
  <c r="BX285" i="1"/>
  <c r="BV283" i="1"/>
  <c r="BU283" i="1"/>
  <c r="BW283" i="1"/>
  <c r="BS283" i="1"/>
  <c r="BT13" i="1"/>
  <c r="BU13" i="1"/>
  <c r="BV13" i="1"/>
  <c r="BS13" i="1"/>
  <c r="BX13" i="1"/>
  <c r="BV11" i="1"/>
  <c r="BW11" i="1"/>
  <c r="BS11" i="1"/>
  <c r="BD81" i="1"/>
  <c r="BD73" i="1"/>
  <c r="BD66" i="1"/>
  <c r="BD65" i="1"/>
  <c r="BD59" i="1"/>
  <c r="BD58" i="1"/>
  <c r="BB57" i="1"/>
  <c r="BA55" i="1"/>
  <c r="BD51" i="1"/>
  <c r="BD50" i="1"/>
  <c r="BB49" i="1"/>
  <c r="BI49" i="1" s="1"/>
  <c r="BA47" i="1"/>
  <c r="BJ47" i="1" s="1"/>
  <c r="BD43" i="1"/>
  <c r="BD42" i="1"/>
  <c r="BB41" i="1"/>
  <c r="BI41" i="1" s="1"/>
  <c r="BA39" i="1"/>
  <c r="BD35" i="1"/>
  <c r="BD34" i="1"/>
  <c r="BB33" i="1"/>
  <c r="BA31" i="1"/>
  <c r="BD27" i="1"/>
  <c r="BD26" i="1"/>
  <c r="BB25" i="1"/>
  <c r="BA23" i="1"/>
  <c r="BD19" i="1"/>
  <c r="BD18" i="1"/>
  <c r="BB17" i="1"/>
  <c r="BI17" i="1" s="1"/>
  <c r="BA15" i="1"/>
  <c r="BJ15" i="1" s="1"/>
  <c r="BD11" i="1"/>
  <c r="BD10" i="1"/>
  <c r="BB9" i="1"/>
  <c r="BI9" i="1" s="1"/>
  <c r="BA7" i="1"/>
  <c r="BD3" i="1"/>
  <c r="BD2" i="1"/>
  <c r="BY705" i="1"/>
  <c r="BY681" i="1"/>
  <c r="BY665" i="1"/>
  <c r="BY641" i="1"/>
  <c r="BY609" i="1"/>
  <c r="BY577" i="1"/>
  <c r="BY545" i="1"/>
  <c r="BY493" i="1"/>
  <c r="BY489" i="1"/>
  <c r="BY469" i="1"/>
  <c r="BV692" i="1"/>
  <c r="BW692" i="1"/>
  <c r="BU689" i="1"/>
  <c r="BS689" i="1"/>
  <c r="BV689" i="1"/>
  <c r="BT687" i="1"/>
  <c r="BV687" i="1"/>
  <c r="BW687" i="1"/>
  <c r="BU687" i="1"/>
  <c r="BS687" i="1"/>
  <c r="BY687" i="1" s="1"/>
  <c r="BU464" i="1"/>
  <c r="BX464" i="1"/>
  <c r="BW464" i="1"/>
  <c r="BU332" i="1"/>
  <c r="BX332" i="1"/>
  <c r="BV332" i="1"/>
  <c r="BW332" i="1"/>
  <c r="BU329" i="1"/>
  <c r="BV329" i="1"/>
  <c r="BS329" i="1"/>
  <c r="BX329" i="1"/>
  <c r="BT327" i="1"/>
  <c r="BV327" i="1"/>
  <c r="BW327" i="1"/>
  <c r="BU327" i="1"/>
  <c r="BS327" i="1"/>
  <c r="BV100" i="1"/>
  <c r="BX100" i="1"/>
  <c r="BW100" i="1"/>
  <c r="BU97" i="1"/>
  <c r="BS97" i="1"/>
  <c r="BX97" i="1"/>
  <c r="BV97" i="1"/>
  <c r="BV95" i="1"/>
  <c r="BW95" i="1"/>
  <c r="BS95" i="1"/>
  <c r="BC66" i="1"/>
  <c r="BH66" i="1" s="1"/>
  <c r="BC60" i="1"/>
  <c r="BB59" i="1"/>
  <c r="BA57" i="1"/>
  <c r="BD52" i="1"/>
  <c r="BB51" i="1"/>
  <c r="BJ51" i="1" s="1"/>
  <c r="BA49" i="1"/>
  <c r="BD44" i="1"/>
  <c r="BB43" i="1"/>
  <c r="BA41" i="1"/>
  <c r="BD36" i="1"/>
  <c r="BB35" i="1"/>
  <c r="BJ35" i="1" s="1"/>
  <c r="BA33" i="1"/>
  <c r="BD28" i="1"/>
  <c r="BB27" i="1"/>
  <c r="BA25" i="1"/>
  <c r="BD20" i="1"/>
  <c r="BB19" i="1"/>
  <c r="BJ19" i="1" s="1"/>
  <c r="BA17" i="1"/>
  <c r="BD12" i="1"/>
  <c r="BB11" i="1"/>
  <c r="BA9" i="1"/>
  <c r="BD4" i="1"/>
  <c r="BB3" i="1"/>
  <c r="BJ3" i="1" s="1"/>
  <c r="BV608" i="1"/>
  <c r="BW608" i="1"/>
  <c r="BS605" i="1"/>
  <c r="BY605" i="1" s="1"/>
  <c r="BU605" i="1"/>
  <c r="BV605" i="1"/>
  <c r="BT603" i="1"/>
  <c r="BU603" i="1"/>
  <c r="BV603" i="1"/>
  <c r="BW603" i="1"/>
  <c r="BS603" i="1"/>
  <c r="BY603" i="1" s="1"/>
  <c r="BT493" i="1"/>
  <c r="BV493" i="1"/>
  <c r="BS493" i="1"/>
  <c r="BU491" i="1"/>
  <c r="BW491" i="1"/>
  <c r="BS491" i="1"/>
  <c r="BU376" i="1"/>
  <c r="BX376" i="1"/>
  <c r="BW376" i="1"/>
  <c r="BB413" i="1"/>
  <c r="BB405" i="1"/>
  <c r="BB66" i="1"/>
  <c r="BD64" i="1"/>
  <c r="BB60" i="1"/>
  <c r="BA59" i="1"/>
  <c r="BI53" i="1"/>
  <c r="BA51" i="1"/>
  <c r="BI45" i="1"/>
  <c r="BA43" i="1"/>
  <c r="BI37" i="1"/>
  <c r="BA35" i="1"/>
  <c r="BI29" i="1"/>
  <c r="BA27" i="1"/>
  <c r="BI21" i="1"/>
  <c r="BA19" i="1"/>
  <c r="BI13" i="1"/>
  <c r="BA11" i="1"/>
  <c r="BI5" i="1"/>
  <c r="BA3" i="1"/>
  <c r="BU524" i="1"/>
  <c r="BV524" i="1"/>
  <c r="BW524" i="1"/>
  <c r="BU521" i="1"/>
  <c r="BY521" i="1" s="1"/>
  <c r="BV521" i="1"/>
  <c r="BS521" i="1"/>
  <c r="BT519" i="1"/>
  <c r="BV519" i="1"/>
  <c r="BW519" i="1"/>
  <c r="BU519" i="1"/>
  <c r="BS519" i="1"/>
  <c r="BY519" i="1" s="1"/>
  <c r="BT409" i="1"/>
  <c r="BU409" i="1"/>
  <c r="BV409" i="1"/>
  <c r="BS409" i="1"/>
  <c r="BX409" i="1"/>
  <c r="BW407" i="1"/>
  <c r="BU407" i="1"/>
  <c r="BS407" i="1"/>
  <c r="BT405" i="1"/>
  <c r="BV405" i="1"/>
  <c r="BS405" i="1"/>
  <c r="BU405" i="1"/>
  <c r="BX405" i="1"/>
  <c r="BU403" i="1"/>
  <c r="BV403" i="1"/>
  <c r="BW403" i="1"/>
  <c r="BS403" i="1"/>
  <c r="BU248" i="1"/>
  <c r="BV248" i="1"/>
  <c r="BX248" i="1"/>
  <c r="BW248" i="1"/>
  <c r="BT667" i="1"/>
  <c r="BY667" i="1" s="1"/>
  <c r="BU667" i="1"/>
  <c r="BV497" i="1"/>
  <c r="BU497" i="1"/>
  <c r="BT473" i="1"/>
  <c r="BU473" i="1"/>
  <c r="BY473" i="1" s="1"/>
  <c r="BV473" i="1"/>
  <c r="BT469" i="1"/>
  <c r="BV469" i="1"/>
  <c r="BT411" i="1"/>
  <c r="BY411" i="1" s="1"/>
  <c r="BU411" i="1"/>
  <c r="BT381" i="1"/>
  <c r="BY381" i="1" s="1"/>
  <c r="BV381" i="1"/>
  <c r="BT302" i="1"/>
  <c r="BY302" i="1" s="1"/>
  <c r="BU302" i="1"/>
  <c r="BU297" i="1"/>
  <c r="BV297" i="1"/>
  <c r="BT253" i="1"/>
  <c r="BY253" i="1" s="1"/>
  <c r="BV253" i="1"/>
  <c r="BT120" i="1"/>
  <c r="BY120" i="1" s="1"/>
  <c r="BU120" i="1"/>
  <c r="BV120" i="1"/>
  <c r="BU36" i="1"/>
  <c r="BV36" i="1"/>
  <c r="BY453" i="1"/>
  <c r="BY449" i="1"/>
  <c r="BY445" i="1"/>
  <c r="BY441" i="1"/>
  <c r="BY437" i="1"/>
  <c r="BY425" i="1"/>
  <c r="BY421" i="1"/>
  <c r="BY413" i="1"/>
  <c r="BY397" i="1"/>
  <c r="BY389" i="1"/>
  <c r="BY385" i="1"/>
  <c r="BY373" i="1"/>
  <c r="BY365" i="1"/>
  <c r="BY357" i="1"/>
  <c r="BY353" i="1"/>
  <c r="BY341" i="1"/>
  <c r="BY333" i="1"/>
  <c r="BY325" i="1"/>
  <c r="BY321" i="1"/>
  <c r="BY317" i="1"/>
  <c r="BY309" i="1"/>
  <c r="BY301" i="1"/>
  <c r="BY293" i="1"/>
  <c r="BY277" i="1"/>
  <c r="BY269" i="1"/>
  <c r="BY261" i="1"/>
  <c r="BY257" i="1"/>
  <c r="BY245" i="1"/>
  <c r="BY241" i="1"/>
  <c r="BY237" i="1"/>
  <c r="BY229" i="1"/>
  <c r="BY221" i="1"/>
  <c r="BY213" i="1"/>
  <c r="BY197" i="1"/>
  <c r="BY193" i="1"/>
  <c r="BY189" i="1"/>
  <c r="BY181" i="1"/>
  <c r="BY177" i="1"/>
  <c r="BY173" i="1"/>
  <c r="BY165" i="1"/>
  <c r="BY157" i="1"/>
  <c r="BY149" i="1"/>
  <c r="BY133" i="1"/>
  <c r="BY129" i="1"/>
  <c r="BY125" i="1"/>
  <c r="BY117" i="1"/>
  <c r="BY113" i="1"/>
  <c r="BY109" i="1"/>
  <c r="BY93" i="1"/>
  <c r="BY89" i="1"/>
  <c r="BY85" i="1"/>
  <c r="BY69" i="1"/>
  <c r="BY61" i="1"/>
  <c r="BY57" i="1"/>
  <c r="BY53" i="1"/>
  <c r="BY45" i="1"/>
  <c r="BY41" i="1"/>
  <c r="BY37" i="1"/>
  <c r="BY29" i="1"/>
  <c r="BY25" i="1"/>
  <c r="BY21" i="1"/>
  <c r="BY5" i="1"/>
  <c r="BT537" i="1"/>
  <c r="BY537" i="1" s="1"/>
  <c r="BU537" i="1"/>
  <c r="BT475" i="1"/>
  <c r="BY475" i="1" s="1"/>
  <c r="BU475" i="1"/>
  <c r="BU393" i="1"/>
  <c r="BV393" i="1"/>
  <c r="BT349" i="1"/>
  <c r="BY349" i="1" s="1"/>
  <c r="BV349" i="1"/>
  <c r="BT270" i="1"/>
  <c r="BY270" i="1" s="1"/>
  <c r="BU270" i="1"/>
  <c r="BT263" i="1"/>
  <c r="BY263" i="1" s="1"/>
  <c r="BV263" i="1"/>
  <c r="BT141" i="1"/>
  <c r="BY141" i="1" s="1"/>
  <c r="BU141" i="1"/>
  <c r="BV141" i="1"/>
  <c r="BT56" i="1"/>
  <c r="BY56" i="1" s="1"/>
  <c r="BU56" i="1"/>
  <c r="BV56" i="1"/>
  <c r="BY128" i="1"/>
  <c r="BY112" i="1"/>
  <c r="BY104" i="1"/>
  <c r="BY96" i="1"/>
  <c r="BY88" i="1"/>
  <c r="BY80" i="1"/>
  <c r="BY72" i="1"/>
  <c r="BY64" i="1"/>
  <c r="BY48" i="1"/>
  <c r="BY40" i="1"/>
  <c r="BY32" i="1"/>
  <c r="BY24" i="1"/>
  <c r="BY16" i="1"/>
  <c r="BY8" i="1"/>
  <c r="BT601" i="1"/>
  <c r="BY601" i="1" s="1"/>
  <c r="BU601" i="1"/>
  <c r="BT539" i="1"/>
  <c r="BY539" i="1" s="1"/>
  <c r="BU539" i="1"/>
  <c r="BU457" i="1"/>
  <c r="BY457" i="1" s="1"/>
  <c r="BV457" i="1"/>
  <c r="BT429" i="1"/>
  <c r="BV429" i="1"/>
  <c r="BY429" i="1" s="1"/>
  <c r="BU361" i="1"/>
  <c r="BV361" i="1"/>
  <c r="BT317" i="1"/>
  <c r="BV317" i="1"/>
  <c r="BU280" i="1"/>
  <c r="BV280" i="1"/>
  <c r="BT205" i="1"/>
  <c r="BY205" i="1" s="1"/>
  <c r="BU205" i="1"/>
  <c r="BV205" i="1"/>
  <c r="BT186" i="1"/>
  <c r="BU186" i="1"/>
  <c r="BV186" i="1"/>
  <c r="BU184" i="1"/>
  <c r="BV184" i="1"/>
  <c r="BT77" i="1"/>
  <c r="BY77" i="1" s="1"/>
  <c r="BU77" i="1"/>
  <c r="BV77" i="1"/>
  <c r="BT701" i="1"/>
  <c r="BY701" i="1" s="1"/>
  <c r="BU692" i="1"/>
  <c r="BT683" i="1"/>
  <c r="BY683" i="1" s="1"/>
  <c r="BT681" i="1"/>
  <c r="BU672" i="1"/>
  <c r="BT663" i="1"/>
  <c r="BT637" i="1"/>
  <c r="BY637" i="1" s="1"/>
  <c r="BU628" i="1"/>
  <c r="BT619" i="1"/>
  <c r="BY619" i="1" s="1"/>
  <c r="BT617" i="1"/>
  <c r="BY617" i="1" s="1"/>
  <c r="BU608" i="1"/>
  <c r="BT599" i="1"/>
  <c r="BY599" i="1" s="1"/>
  <c r="BT573" i="1"/>
  <c r="BY573" i="1" s="1"/>
  <c r="BU564" i="1"/>
  <c r="BT555" i="1"/>
  <c r="BT553" i="1"/>
  <c r="BY553" i="1" s="1"/>
  <c r="BU544" i="1"/>
  <c r="BT535" i="1"/>
  <c r="BY535" i="1" s="1"/>
  <c r="BT509" i="1"/>
  <c r="BY509" i="1" s="1"/>
  <c r="BU500" i="1"/>
  <c r="BT491" i="1"/>
  <c r="BT489" i="1"/>
  <c r="BU480" i="1"/>
  <c r="BT471" i="1"/>
  <c r="BY471" i="1" s="1"/>
  <c r="BT445" i="1"/>
  <c r="BU436" i="1"/>
  <c r="BT427" i="1"/>
  <c r="BY427" i="1" s="1"/>
  <c r="BT425" i="1"/>
  <c r="BU416" i="1"/>
  <c r="BT407" i="1"/>
  <c r="BT255" i="1"/>
  <c r="BY255" i="1" s="1"/>
  <c r="BV255" i="1"/>
  <c r="BT230" i="1"/>
  <c r="BY230" i="1" s="1"/>
  <c r="BT279" i="1"/>
  <c r="BV279" i="1"/>
  <c r="BU697" i="1"/>
  <c r="BY697" i="1" s="1"/>
  <c r="BU704" i="1"/>
  <c r="BT695" i="1"/>
  <c r="BY695" i="1" s="1"/>
  <c r="BT669" i="1"/>
  <c r="BY669" i="1" s="1"/>
  <c r="BU660" i="1"/>
  <c r="BT651" i="1"/>
  <c r="BY651" i="1" s="1"/>
  <c r="BT649" i="1"/>
  <c r="BY649" i="1" s="1"/>
  <c r="BU640" i="1"/>
  <c r="BT631" i="1"/>
  <c r="BY631" i="1" s="1"/>
  <c r="BT605" i="1"/>
  <c r="BU596" i="1"/>
  <c r="BT587" i="1"/>
  <c r="BY587" i="1" s="1"/>
  <c r="BT585" i="1"/>
  <c r="BY585" i="1" s="1"/>
  <c r="BU576" i="1"/>
  <c r="BT567" i="1"/>
  <c r="BY567" i="1" s="1"/>
  <c r="BT541" i="1"/>
  <c r="BY541" i="1" s="1"/>
  <c r="BU532" i="1"/>
  <c r="BT523" i="1"/>
  <c r="BY523" i="1" s="1"/>
  <c r="BT521" i="1"/>
  <c r="BU512" i="1"/>
  <c r="BT503" i="1"/>
  <c r="BY503" i="1" s="1"/>
  <c r="BT477" i="1"/>
  <c r="BY477" i="1" s="1"/>
  <c r="BU468" i="1"/>
  <c r="BT459" i="1"/>
  <c r="BY459" i="1" s="1"/>
  <c r="BT457" i="1"/>
  <c r="BU448" i="1"/>
  <c r="BT439" i="1"/>
  <c r="BY439" i="1" s="1"/>
  <c r="BT413" i="1"/>
  <c r="BU404" i="1"/>
  <c r="BT271" i="1"/>
  <c r="BY271" i="1" s="1"/>
  <c r="BV271" i="1"/>
  <c r="BT198" i="1"/>
  <c r="BY198" i="1" s="1"/>
  <c r="BT707" i="1"/>
  <c r="BY707" i="1" s="1"/>
  <c r="BT705" i="1"/>
  <c r="BT691" i="1"/>
  <c r="BY691" i="1" s="1"/>
  <c r="BT689" i="1"/>
  <c r="BY689" i="1" s="1"/>
  <c r="BT675" i="1"/>
  <c r="BY675" i="1" s="1"/>
  <c r="BT673" i="1"/>
  <c r="BY673" i="1" s="1"/>
  <c r="BT659" i="1"/>
  <c r="BT657" i="1"/>
  <c r="BY657" i="1" s="1"/>
  <c r="BT643" i="1"/>
  <c r="BY643" i="1" s="1"/>
  <c r="BT641" i="1"/>
  <c r="BT627" i="1"/>
  <c r="BY627" i="1" s="1"/>
  <c r="BT625" i="1"/>
  <c r="BY625" i="1" s="1"/>
  <c r="BT611" i="1"/>
  <c r="BY611" i="1" s="1"/>
  <c r="BT609" i="1"/>
  <c r="BT595" i="1"/>
  <c r="BY595" i="1" s="1"/>
  <c r="BT593" i="1"/>
  <c r="BY593" i="1" s="1"/>
  <c r="BT579" i="1"/>
  <c r="BY579" i="1" s="1"/>
  <c r="BT577" i="1"/>
  <c r="BT563" i="1"/>
  <c r="BY563" i="1" s="1"/>
  <c r="BT561" i="1"/>
  <c r="BY561" i="1" s="1"/>
  <c r="BT547" i="1"/>
  <c r="BY547" i="1" s="1"/>
  <c r="BT545" i="1"/>
  <c r="BT531" i="1"/>
  <c r="BY531" i="1" s="1"/>
  <c r="BT529" i="1"/>
  <c r="BY529" i="1" s="1"/>
  <c r="BT515" i="1"/>
  <c r="BY515" i="1" s="1"/>
  <c r="BT513" i="1"/>
  <c r="BT499" i="1"/>
  <c r="BY499" i="1" s="1"/>
  <c r="BT497" i="1"/>
  <c r="BY497" i="1" s="1"/>
  <c r="BT483" i="1"/>
  <c r="BY483" i="1" s="1"/>
  <c r="BT481" i="1"/>
  <c r="BY481" i="1" s="1"/>
  <c r="BT467" i="1"/>
  <c r="BY467" i="1" s="1"/>
  <c r="BT465" i="1"/>
  <c r="BY465" i="1" s="1"/>
  <c r="BT451" i="1"/>
  <c r="BY451" i="1" s="1"/>
  <c r="BT449" i="1"/>
  <c r="BT435" i="1"/>
  <c r="BY435" i="1" s="1"/>
  <c r="BT433" i="1"/>
  <c r="BT419" i="1"/>
  <c r="BY419" i="1" s="1"/>
  <c r="BT417" i="1"/>
  <c r="BY417" i="1" s="1"/>
  <c r="BT403" i="1"/>
  <c r="BT401" i="1"/>
  <c r="BY401" i="1" s="1"/>
  <c r="BT387" i="1"/>
  <c r="BY387" i="1" s="1"/>
  <c r="BT385" i="1"/>
  <c r="BT371" i="1"/>
  <c r="BY371" i="1" s="1"/>
  <c r="BT369" i="1"/>
  <c r="BY369" i="1" s="1"/>
  <c r="BT355" i="1"/>
  <c r="BY355" i="1" s="1"/>
  <c r="BT353" i="1"/>
  <c r="BT339" i="1"/>
  <c r="BY339" i="1" s="1"/>
  <c r="BT337" i="1"/>
  <c r="BY337" i="1" s="1"/>
  <c r="BT323" i="1"/>
  <c r="BY323" i="1" s="1"/>
  <c r="BT321" i="1"/>
  <c r="BT307" i="1"/>
  <c r="BY307" i="1" s="1"/>
  <c r="BT305" i="1"/>
  <c r="BY305" i="1" s="1"/>
  <c r="BT291" i="1"/>
  <c r="BY291" i="1" s="1"/>
  <c r="BT289" i="1"/>
  <c r="BT275" i="1"/>
  <c r="BY275" i="1" s="1"/>
  <c r="BT273" i="1"/>
  <c r="BY273" i="1" s="1"/>
  <c r="BT259" i="1"/>
  <c r="BY259" i="1" s="1"/>
  <c r="BT257" i="1"/>
  <c r="BT241" i="1"/>
  <c r="BT225" i="1"/>
  <c r="BY225" i="1" s="1"/>
  <c r="BT209" i="1"/>
  <c r="BY209" i="1" s="1"/>
  <c r="BT193" i="1"/>
  <c r="BT177" i="1"/>
  <c r="BT161" i="1"/>
  <c r="BY161" i="1" s="1"/>
  <c r="BT145" i="1"/>
  <c r="BY145" i="1" s="1"/>
  <c r="BT129" i="1"/>
  <c r="BT113" i="1"/>
  <c r="BT97" i="1"/>
  <c r="BT81" i="1"/>
  <c r="BY81" i="1" s="1"/>
  <c r="BT65" i="1"/>
  <c r="BY65" i="1" s="1"/>
  <c r="BT49" i="1"/>
  <c r="BY49" i="1" s="1"/>
  <c r="BT33" i="1"/>
  <c r="BY33" i="1" s="1"/>
  <c r="BT17" i="1"/>
  <c r="BY17" i="1" s="1"/>
  <c r="CG685" i="1"/>
  <c r="CJ685" i="1"/>
  <c r="CK611" i="1"/>
  <c r="CG695" i="1"/>
  <c r="CI695" i="1"/>
  <c r="CJ695" i="1"/>
  <c r="CG677" i="1"/>
  <c r="CJ677" i="1"/>
  <c r="BT395" i="1"/>
  <c r="BT393" i="1"/>
  <c r="BY393" i="1" s="1"/>
  <c r="BT379" i="1"/>
  <c r="BY379" i="1" s="1"/>
  <c r="BT377" i="1"/>
  <c r="BY377" i="1" s="1"/>
  <c r="BT363" i="1"/>
  <c r="BY363" i="1" s="1"/>
  <c r="BT361" i="1"/>
  <c r="BY361" i="1" s="1"/>
  <c r="BT347" i="1"/>
  <c r="BY347" i="1" s="1"/>
  <c r="BT345" i="1"/>
  <c r="BY345" i="1" s="1"/>
  <c r="BT331" i="1"/>
  <c r="BY331" i="1" s="1"/>
  <c r="BT329" i="1"/>
  <c r="BT315" i="1"/>
  <c r="BY315" i="1" s="1"/>
  <c r="BT313" i="1"/>
  <c r="BY313" i="1" s="1"/>
  <c r="BT299" i="1"/>
  <c r="BT297" i="1"/>
  <c r="BT283" i="1"/>
  <c r="BT281" i="1"/>
  <c r="BY281" i="1" s="1"/>
  <c r="BT267" i="1"/>
  <c r="BY267" i="1" s="1"/>
  <c r="BT265" i="1"/>
  <c r="BY265" i="1" s="1"/>
  <c r="BT249" i="1"/>
  <c r="BY249" i="1" s="1"/>
  <c r="BT233" i="1"/>
  <c r="BY233" i="1" s="1"/>
  <c r="BT217" i="1"/>
  <c r="BY217" i="1" s="1"/>
  <c r="BT201" i="1"/>
  <c r="BY201" i="1" s="1"/>
  <c r="BT185" i="1"/>
  <c r="BY185" i="1" s="1"/>
  <c r="BT169" i="1"/>
  <c r="BY169" i="1" s="1"/>
  <c r="BT153" i="1"/>
  <c r="BY153" i="1" s="1"/>
  <c r="BT137" i="1"/>
  <c r="BY137" i="1" s="1"/>
  <c r="BT121" i="1"/>
  <c r="BY121" i="1" s="1"/>
  <c r="BT105" i="1"/>
  <c r="BT89" i="1"/>
  <c r="BT73" i="1"/>
  <c r="BY73" i="1" s="1"/>
  <c r="BT57" i="1"/>
  <c r="BT41" i="1"/>
  <c r="BT25" i="1"/>
  <c r="BT9" i="1"/>
  <c r="BY9" i="1" s="1"/>
  <c r="CH675" i="1"/>
  <c r="CG701" i="1"/>
  <c r="CJ701" i="1"/>
  <c r="CG669" i="1"/>
  <c r="CJ669" i="1"/>
  <c r="CG693" i="1"/>
  <c r="CB575" i="1"/>
  <c r="CG575" i="1" s="1"/>
  <c r="CC575" i="1"/>
  <c r="CB564" i="1"/>
  <c r="CC564" i="1"/>
  <c r="CD564" i="1"/>
  <c r="CA537" i="1"/>
  <c r="CB537" i="1"/>
  <c r="CB531" i="1"/>
  <c r="CC531" i="1"/>
  <c r="CA531" i="1"/>
  <c r="CB525" i="1"/>
  <c r="CC525" i="1"/>
  <c r="CA525" i="1"/>
  <c r="CB519" i="1"/>
  <c r="CC519" i="1"/>
  <c r="CA519" i="1"/>
  <c r="CG517" i="1"/>
  <c r="CB515" i="1"/>
  <c r="CC515" i="1"/>
  <c r="CA515" i="1"/>
  <c r="CD510" i="1"/>
  <c r="CC510" i="1"/>
  <c r="CD502" i="1"/>
  <c r="CC502" i="1"/>
  <c r="CB489" i="1"/>
  <c r="CC489" i="1"/>
  <c r="CA489" i="1"/>
  <c r="CK563" i="1"/>
  <c r="CK307" i="1"/>
  <c r="CK74" i="1"/>
  <c r="CC707" i="1"/>
  <c r="CA703" i="1"/>
  <c r="CG703" i="1" s="1"/>
  <c r="CC700" i="1"/>
  <c r="CC699" i="1"/>
  <c r="CG699" i="1" s="1"/>
  <c r="CC697" i="1"/>
  <c r="CA693" i="1"/>
  <c r="CJ693" i="1" s="1"/>
  <c r="CA692" i="1"/>
  <c r="CC691" i="1"/>
  <c r="CH691" i="1" s="1"/>
  <c r="CC690" i="1"/>
  <c r="CC687" i="1"/>
  <c r="CC684" i="1"/>
  <c r="CC676" i="1"/>
  <c r="CC675" i="1"/>
  <c r="CA671" i="1"/>
  <c r="CC668" i="1"/>
  <c r="CB667" i="1"/>
  <c r="CG667" i="1" s="1"/>
  <c r="CB663" i="1"/>
  <c r="CA659" i="1"/>
  <c r="CD657" i="1"/>
  <c r="CD656" i="1"/>
  <c r="CB655" i="1"/>
  <c r="CG655" i="1" s="1"/>
  <c r="CD653" i="1"/>
  <c r="CD651" i="1"/>
  <c r="CA647" i="1"/>
  <c r="CC645" i="1"/>
  <c r="CJ645" i="1" s="1"/>
  <c r="CA643" i="1"/>
  <c r="CD641" i="1"/>
  <c r="CB637" i="1"/>
  <c r="CJ637" i="1" s="1"/>
  <c r="CB636" i="1"/>
  <c r="CA636" i="1"/>
  <c r="CC633" i="1"/>
  <c r="CJ633" i="1" s="1"/>
  <c r="CA627" i="1"/>
  <c r="CD625" i="1"/>
  <c r="CD624" i="1"/>
  <c r="CB623" i="1"/>
  <c r="CD621" i="1"/>
  <c r="CB617" i="1"/>
  <c r="CB613" i="1"/>
  <c r="CB612" i="1"/>
  <c r="CA612" i="1"/>
  <c r="CD601" i="1"/>
  <c r="CG597" i="1"/>
  <c r="CA595" i="1"/>
  <c r="CB595" i="1"/>
  <c r="CB588" i="1"/>
  <c r="CA588" i="1"/>
  <c r="CC588" i="1"/>
  <c r="CI587" i="1"/>
  <c r="CD579" i="1"/>
  <c r="CC574" i="1"/>
  <c r="CD574" i="1"/>
  <c r="CB549" i="1"/>
  <c r="CC549" i="1"/>
  <c r="CG541" i="1"/>
  <c r="CB524" i="1"/>
  <c r="CC524" i="1"/>
  <c r="CD524" i="1"/>
  <c r="CA524" i="1"/>
  <c r="CB521" i="1"/>
  <c r="CG521" i="1" s="1"/>
  <c r="CC521" i="1"/>
  <c r="CA521" i="1"/>
  <c r="CB495" i="1"/>
  <c r="CC495" i="1"/>
  <c r="CA495" i="1"/>
  <c r="CG491" i="1"/>
  <c r="BS3" i="1"/>
  <c r="CK587" i="1"/>
  <c r="CK491" i="1"/>
  <c r="CK299" i="1"/>
  <c r="CK267" i="1"/>
  <c r="CB707" i="1"/>
  <c r="CJ707" i="1" s="1"/>
  <c r="CB699" i="1"/>
  <c r="CH699" i="1" s="1"/>
  <c r="CB697" i="1"/>
  <c r="CJ697" i="1" s="1"/>
  <c r="CB691" i="1"/>
  <c r="CG691" i="1" s="1"/>
  <c r="CB687" i="1"/>
  <c r="CJ687" i="1" s="1"/>
  <c r="CB675" i="1"/>
  <c r="CJ675" i="1" s="1"/>
  <c r="CC657" i="1"/>
  <c r="CC653" i="1"/>
  <c r="CB651" i="1"/>
  <c r="CB644" i="1"/>
  <c r="CA644" i="1"/>
  <c r="CC641" i="1"/>
  <c r="CD630" i="1"/>
  <c r="CC625" i="1"/>
  <c r="CH623" i="1"/>
  <c r="CC621" i="1"/>
  <c r="CC601" i="1"/>
  <c r="CB591" i="1"/>
  <c r="CJ591" i="1" s="1"/>
  <c r="CC591" i="1"/>
  <c r="CB585" i="1"/>
  <c r="CC585" i="1"/>
  <c r="CB583" i="1"/>
  <c r="CH583" i="1" s="1"/>
  <c r="CC583" i="1"/>
  <c r="CD575" i="1"/>
  <c r="CB567" i="1"/>
  <c r="CC567" i="1"/>
  <c r="CI567" i="1" s="1"/>
  <c r="CB565" i="1"/>
  <c r="CC565" i="1"/>
  <c r="CG557" i="1"/>
  <c r="CA555" i="1"/>
  <c r="CB555" i="1"/>
  <c r="CA539" i="1"/>
  <c r="CG539" i="1" s="1"/>
  <c r="CB539" i="1"/>
  <c r="CD537" i="1"/>
  <c r="CI499" i="1"/>
  <c r="CD692" i="1"/>
  <c r="CG679" i="1"/>
  <c r="CG665" i="1"/>
  <c r="CD663" i="1"/>
  <c r="CG661" i="1"/>
  <c r="CD659" i="1"/>
  <c r="CC658" i="1"/>
  <c r="CA657" i="1"/>
  <c r="CJ657" i="1" s="1"/>
  <c r="CB653" i="1"/>
  <c r="CB652" i="1"/>
  <c r="CA652" i="1"/>
  <c r="CA651" i="1"/>
  <c r="CD647" i="1"/>
  <c r="CD643" i="1"/>
  <c r="CG643" i="1" s="1"/>
  <c r="CB641" i="1"/>
  <c r="CJ641" i="1" s="1"/>
  <c r="CD637" i="1"/>
  <c r="CG635" i="1"/>
  <c r="CG631" i="1"/>
  <c r="CG629" i="1"/>
  <c r="CD627" i="1"/>
  <c r="CC626" i="1"/>
  <c r="CA625" i="1"/>
  <c r="CJ625" i="1" s="1"/>
  <c r="CG623" i="1"/>
  <c r="CA621" i="1"/>
  <c r="CG621" i="1" s="1"/>
  <c r="CB620" i="1"/>
  <c r="CC620" i="1"/>
  <c r="CD613" i="1"/>
  <c r="CG611" i="1"/>
  <c r="CG603" i="1"/>
  <c r="CB601" i="1"/>
  <c r="CJ601" i="1" s="1"/>
  <c r="CG599" i="1"/>
  <c r="CA593" i="1"/>
  <c r="CJ593" i="1" s="1"/>
  <c r="CB593" i="1"/>
  <c r="CA589" i="1"/>
  <c r="CJ589" i="1" s="1"/>
  <c r="CB589" i="1"/>
  <c r="CA584" i="1"/>
  <c r="CD584" i="1"/>
  <c r="CA579" i="1"/>
  <c r="CG579" i="1" s="1"/>
  <c r="CB579" i="1"/>
  <c r="CA575" i="1"/>
  <c r="CG571" i="1"/>
  <c r="CC566" i="1"/>
  <c r="CD566" i="1"/>
  <c r="CA564" i="1"/>
  <c r="CG563" i="1"/>
  <c r="CA559" i="1"/>
  <c r="CB559" i="1"/>
  <c r="CG553" i="1"/>
  <c r="CG551" i="1"/>
  <c r="CD549" i="1"/>
  <c r="CB548" i="1"/>
  <c r="CC548" i="1"/>
  <c r="CD548" i="1"/>
  <c r="CG547" i="1"/>
  <c r="CK547" i="1" s="1"/>
  <c r="CA545" i="1"/>
  <c r="CJ545" i="1" s="1"/>
  <c r="CB545" i="1"/>
  <c r="CC537" i="1"/>
  <c r="CD531" i="1"/>
  <c r="CB529" i="1"/>
  <c r="CC529" i="1"/>
  <c r="CA529" i="1"/>
  <c r="CD525" i="1"/>
  <c r="CD519" i="1"/>
  <c r="CD515" i="1"/>
  <c r="CD489" i="1"/>
  <c r="CB487" i="1"/>
  <c r="CC487" i="1"/>
  <c r="CA487" i="1"/>
  <c r="CG503" i="1"/>
  <c r="CG501" i="1"/>
  <c r="CA479" i="1"/>
  <c r="CA471" i="1"/>
  <c r="CA469" i="1"/>
  <c r="CJ469" i="1" s="1"/>
  <c r="CA468" i="1"/>
  <c r="CA459" i="1"/>
  <c r="CG453" i="1"/>
  <c r="CG451" i="1"/>
  <c r="CK451" i="1" s="1"/>
  <c r="CA449" i="1"/>
  <c r="CA445" i="1"/>
  <c r="CA444" i="1"/>
  <c r="CA442" i="1"/>
  <c r="CC415" i="1"/>
  <c r="CA415" i="1"/>
  <c r="CB413" i="1"/>
  <c r="CC413" i="1"/>
  <c r="CD406" i="1"/>
  <c r="CB404" i="1"/>
  <c r="CD404" i="1"/>
  <c r="CC393" i="1"/>
  <c r="CA393" i="1"/>
  <c r="CB369" i="1"/>
  <c r="CA369" i="1"/>
  <c r="CD369" i="1"/>
  <c r="CA367" i="1"/>
  <c r="CD367" i="1"/>
  <c r="CB367" i="1"/>
  <c r="CB364" i="1"/>
  <c r="CA364" i="1"/>
  <c r="CC364" i="1"/>
  <c r="CB349" i="1"/>
  <c r="CD349" i="1"/>
  <c r="CA349" i="1"/>
  <c r="CB345" i="1"/>
  <c r="CD345" i="1"/>
  <c r="CA345" i="1"/>
  <c r="CG343" i="1"/>
  <c r="CB428" i="1"/>
  <c r="CA428" i="1"/>
  <c r="CC428" i="1"/>
  <c r="CC427" i="1"/>
  <c r="CB427" i="1"/>
  <c r="CI427" i="1" s="1"/>
  <c r="CA425" i="1"/>
  <c r="CD425" i="1"/>
  <c r="CC411" i="1"/>
  <c r="CA411" i="1"/>
  <c r="CB409" i="1"/>
  <c r="CC409" i="1"/>
  <c r="CA401" i="1"/>
  <c r="CC401" i="1"/>
  <c r="CC399" i="1"/>
  <c r="CD399" i="1"/>
  <c r="CC397" i="1"/>
  <c r="CA397" i="1"/>
  <c r="CC391" i="1"/>
  <c r="CG391" i="1" s="1"/>
  <c r="CD391" i="1"/>
  <c r="CB388" i="1"/>
  <c r="CC388" i="1"/>
  <c r="CC381" i="1"/>
  <c r="CB381" i="1"/>
  <c r="CB371" i="1"/>
  <c r="CD371" i="1"/>
  <c r="CA371" i="1"/>
  <c r="CG355" i="1"/>
  <c r="CI563" i="1"/>
  <c r="CC530" i="1"/>
  <c r="CD528" i="1"/>
  <c r="CI523" i="1"/>
  <c r="CK523" i="1" s="1"/>
  <c r="CD520" i="1"/>
  <c r="CB517" i="1"/>
  <c r="CJ517" i="1" s="1"/>
  <c r="CC516" i="1"/>
  <c r="CB507" i="1"/>
  <c r="CG507" i="1" s="1"/>
  <c r="CB505" i="1"/>
  <c r="CJ505" i="1" s="1"/>
  <c r="CB499" i="1"/>
  <c r="CB497" i="1"/>
  <c r="CB493" i="1"/>
  <c r="CC492" i="1"/>
  <c r="CD488" i="1"/>
  <c r="CB483" i="1"/>
  <c r="CG483" i="1" s="1"/>
  <c r="CC479" i="1"/>
  <c r="CD478" i="1"/>
  <c r="CC471" i="1"/>
  <c r="CD470" i="1"/>
  <c r="CC469" i="1"/>
  <c r="CD468" i="1"/>
  <c r="CH467" i="1"/>
  <c r="CK467" i="1" s="1"/>
  <c r="CB463" i="1"/>
  <c r="CG463" i="1" s="1"/>
  <c r="CC459" i="1"/>
  <c r="CB457" i="1"/>
  <c r="CB455" i="1"/>
  <c r="CC449" i="1"/>
  <c r="CB447" i="1"/>
  <c r="CC445" i="1"/>
  <c r="CD444" i="1"/>
  <c r="CB439" i="1"/>
  <c r="CB436" i="1"/>
  <c r="CC436" i="1"/>
  <c r="CB419" i="1"/>
  <c r="CC419" i="1"/>
  <c r="CD415" i="1"/>
  <c r="CD413" i="1"/>
  <c r="CB412" i="1"/>
  <c r="CC412" i="1"/>
  <c r="CA412" i="1"/>
  <c r="CC404" i="1"/>
  <c r="CD398" i="1"/>
  <c r="CC398" i="1"/>
  <c r="CD393" i="1"/>
  <c r="CB385" i="1"/>
  <c r="CC385" i="1"/>
  <c r="CG383" i="1"/>
  <c r="CA370" i="1"/>
  <c r="CC370" i="1"/>
  <c r="CA361" i="1"/>
  <c r="CD361" i="1"/>
  <c r="CB361" i="1"/>
  <c r="CC341" i="1"/>
  <c r="CA341" i="1"/>
  <c r="CD341" i="1"/>
  <c r="CA337" i="1"/>
  <c r="CJ337" i="1" s="1"/>
  <c r="CD337" i="1"/>
  <c r="CB337" i="1"/>
  <c r="CB331" i="1"/>
  <c r="CD331" i="1"/>
  <c r="CA331" i="1"/>
  <c r="CD596" i="1"/>
  <c r="CD572" i="1"/>
  <c r="CD556" i="1"/>
  <c r="CA516" i="1"/>
  <c r="CD500" i="1"/>
  <c r="CA492" i="1"/>
  <c r="CD476" i="1"/>
  <c r="CC468" i="1"/>
  <c r="CD452" i="1"/>
  <c r="CC444" i="1"/>
  <c r="CG437" i="1"/>
  <c r="CI435" i="1"/>
  <c r="CK435" i="1" s="1"/>
  <c r="CH431" i="1"/>
  <c r="CG431" i="1"/>
  <c r="CK431" i="1" s="1"/>
  <c r="CA429" i="1"/>
  <c r="CJ429" i="1" s="1"/>
  <c r="CC429" i="1"/>
  <c r="CD427" i="1"/>
  <c r="CC425" i="1"/>
  <c r="CA423" i="1"/>
  <c r="CC423" i="1"/>
  <c r="CI420" i="1"/>
  <c r="CG417" i="1"/>
  <c r="CB415" i="1"/>
  <c r="CG415" i="1" s="1"/>
  <c r="CA413" i="1"/>
  <c r="CD411" i="1"/>
  <c r="CD409" i="1"/>
  <c r="CB407" i="1"/>
  <c r="CA407" i="1"/>
  <c r="CA404" i="1"/>
  <c r="CA403" i="1"/>
  <c r="CD403" i="1"/>
  <c r="CD401" i="1"/>
  <c r="CB399" i="1"/>
  <c r="CD397" i="1"/>
  <c r="CB393" i="1"/>
  <c r="CB391" i="1"/>
  <c r="CD388" i="1"/>
  <c r="CD381" i="1"/>
  <c r="CB380" i="1"/>
  <c r="CD380" i="1"/>
  <c r="CA380" i="1"/>
  <c r="CC369" i="1"/>
  <c r="CC367" i="1"/>
  <c r="CD364" i="1"/>
  <c r="CC349" i="1"/>
  <c r="CC345" i="1"/>
  <c r="CC285" i="1"/>
  <c r="CA285" i="1"/>
  <c r="CC281" i="1"/>
  <c r="CA281" i="1"/>
  <c r="CB271" i="1"/>
  <c r="CD271" i="1"/>
  <c r="CA271" i="1"/>
  <c r="CA264" i="1"/>
  <c r="CD264" i="1"/>
  <c r="CB247" i="1"/>
  <c r="CA247" i="1"/>
  <c r="CD247" i="1"/>
  <c r="CI235" i="1"/>
  <c r="CI356" i="1"/>
  <c r="CG353" i="1"/>
  <c r="CB348" i="1"/>
  <c r="CC348" i="1"/>
  <c r="CG327" i="1"/>
  <c r="CA325" i="1"/>
  <c r="CJ325" i="1" s="1"/>
  <c r="CB324" i="1"/>
  <c r="CD324" i="1"/>
  <c r="CA319" i="1"/>
  <c r="CG319" i="1" s="1"/>
  <c r="CA315" i="1"/>
  <c r="CD313" i="1"/>
  <c r="CB311" i="1"/>
  <c r="CA309" i="1"/>
  <c r="CB308" i="1"/>
  <c r="CC308" i="1"/>
  <c r="CG305" i="1"/>
  <c r="CD303" i="1"/>
  <c r="CD302" i="1"/>
  <c r="CA301" i="1"/>
  <c r="CB300" i="1"/>
  <c r="CC300" i="1"/>
  <c r="CD297" i="1"/>
  <c r="CD296" i="1"/>
  <c r="CA295" i="1"/>
  <c r="CD293" i="1"/>
  <c r="CD291" i="1"/>
  <c r="CB277" i="1"/>
  <c r="CA277" i="1"/>
  <c r="CD277" i="1"/>
  <c r="CH275" i="1"/>
  <c r="CK275" i="1" s="1"/>
  <c r="CC270" i="1"/>
  <c r="CD270" i="1"/>
  <c r="CB252" i="1"/>
  <c r="CC252" i="1"/>
  <c r="CA252" i="1"/>
  <c r="CC246" i="1"/>
  <c r="CD246" i="1"/>
  <c r="CA243" i="1"/>
  <c r="CD243" i="1"/>
  <c r="CB243" i="1"/>
  <c r="CB228" i="1"/>
  <c r="CA228" i="1"/>
  <c r="CD228" i="1"/>
  <c r="CG317" i="1"/>
  <c r="CB316" i="1"/>
  <c r="CA316" i="1"/>
  <c r="CC313" i="1"/>
  <c r="CG311" i="1"/>
  <c r="CI307" i="1"/>
  <c r="CC303" i="1"/>
  <c r="CG301" i="1"/>
  <c r="CI299" i="1"/>
  <c r="CC297" i="1"/>
  <c r="CC293" i="1"/>
  <c r="CB291" i="1"/>
  <c r="CD285" i="1"/>
  <c r="CB284" i="1"/>
  <c r="CD284" i="1"/>
  <c r="CA284" i="1"/>
  <c r="CD281" i="1"/>
  <c r="CB263" i="1"/>
  <c r="CA263" i="1"/>
  <c r="CG263" i="1" s="1"/>
  <c r="CD263" i="1"/>
  <c r="CA261" i="1"/>
  <c r="CD261" i="1"/>
  <c r="CB261" i="1"/>
  <c r="CG261" i="1" s="1"/>
  <c r="CB222" i="1"/>
  <c r="CA222" i="1"/>
  <c r="CC222" i="1"/>
  <c r="CD222" i="1"/>
  <c r="CG214" i="1"/>
  <c r="CB203" i="1"/>
  <c r="CD203" i="1"/>
  <c r="CA203" i="1"/>
  <c r="CC203" i="1"/>
  <c r="CB396" i="1"/>
  <c r="CD396" i="1"/>
  <c r="CI395" i="1"/>
  <c r="CG395" i="1"/>
  <c r="CK395" i="1" s="1"/>
  <c r="CG389" i="1"/>
  <c r="CB375" i="1"/>
  <c r="CG375" i="1" s="1"/>
  <c r="CC365" i="1"/>
  <c r="CJ365" i="1" s="1"/>
  <c r="CB363" i="1"/>
  <c r="CG363" i="1" s="1"/>
  <c r="CC359" i="1"/>
  <c r="CC355" i="1"/>
  <c r="CB351" i="1"/>
  <c r="CD348" i="1"/>
  <c r="CB347" i="1"/>
  <c r="CC343" i="1"/>
  <c r="CB340" i="1"/>
  <c r="CD340" i="1"/>
  <c r="CH339" i="1"/>
  <c r="CK339" i="1" s="1"/>
  <c r="CG339" i="1"/>
  <c r="CG333" i="1"/>
  <c r="CH332" i="1"/>
  <c r="CD325" i="1"/>
  <c r="CC324" i="1"/>
  <c r="CC323" i="1"/>
  <c r="CD319" i="1"/>
  <c r="CD315" i="1"/>
  <c r="CB313" i="1"/>
  <c r="CD311" i="1"/>
  <c r="CD309" i="1"/>
  <c r="CD308" i="1"/>
  <c r="CA303" i="1"/>
  <c r="CD301" i="1"/>
  <c r="CD300" i="1"/>
  <c r="CA297" i="1"/>
  <c r="CJ297" i="1" s="1"/>
  <c r="CD295" i="1"/>
  <c r="CB293" i="1"/>
  <c r="CB292" i="1"/>
  <c r="CA292" i="1"/>
  <c r="CA291" i="1"/>
  <c r="CC289" i="1"/>
  <c r="CJ289" i="1" s="1"/>
  <c r="CB285" i="1"/>
  <c r="CG285" i="1" s="1"/>
  <c r="CB281" i="1"/>
  <c r="CA279" i="1"/>
  <c r="CB279" i="1"/>
  <c r="CD279" i="1"/>
  <c r="CC274" i="1"/>
  <c r="CC271" i="1"/>
  <c r="CB269" i="1"/>
  <c r="CA269" i="1"/>
  <c r="CJ269" i="1" s="1"/>
  <c r="CD269" i="1"/>
  <c r="CI267" i="1"/>
  <c r="CB265" i="1"/>
  <c r="CD265" i="1"/>
  <c r="CA265" i="1"/>
  <c r="CC259" i="1"/>
  <c r="CD259" i="1"/>
  <c r="CA259" i="1"/>
  <c r="CG257" i="1"/>
  <c r="CC255" i="1"/>
  <c r="CA255" i="1"/>
  <c r="CD255" i="1"/>
  <c r="CG255" i="1" s="1"/>
  <c r="CC251" i="1"/>
  <c r="CG251" i="1" s="1"/>
  <c r="CA251" i="1"/>
  <c r="CD251" i="1"/>
  <c r="CC247" i="1"/>
  <c r="CB244" i="1"/>
  <c r="CD244" i="1"/>
  <c r="CA244" i="1"/>
  <c r="CC212" i="1"/>
  <c r="CA212" i="1"/>
  <c r="CB212" i="1"/>
  <c r="CD212" i="1"/>
  <c r="CA202" i="1"/>
  <c r="CB202" i="1"/>
  <c r="CC202" i="1"/>
  <c r="CD202" i="1"/>
  <c r="CG287" i="1"/>
  <c r="CB260" i="1"/>
  <c r="CA260" i="1"/>
  <c r="CG253" i="1"/>
  <c r="CB218" i="1"/>
  <c r="CB208" i="1"/>
  <c r="CG206" i="1"/>
  <c r="CK206" i="1" s="1"/>
  <c r="CD194" i="1"/>
  <c r="CA184" i="1"/>
  <c r="CD182" i="1"/>
  <c r="CD181" i="1"/>
  <c r="CB178" i="1"/>
  <c r="CF178" i="1" s="1"/>
  <c r="CG168" i="1"/>
  <c r="CK168" i="1" s="1"/>
  <c r="CB156" i="1"/>
  <c r="CC156" i="1"/>
  <c r="CA135" i="1"/>
  <c r="CD135" i="1"/>
  <c r="CB132" i="1"/>
  <c r="CC132" i="1"/>
  <c r="CA127" i="1"/>
  <c r="CD127" i="1"/>
  <c r="CB122" i="1"/>
  <c r="CC122" i="1"/>
  <c r="CA112" i="1"/>
  <c r="CB112" i="1"/>
  <c r="CG110" i="1"/>
  <c r="CK110" i="1" s="1"/>
  <c r="CA106" i="1"/>
  <c r="CB106" i="1"/>
  <c r="CB91" i="1"/>
  <c r="CC91" i="1"/>
  <c r="CD91" i="1"/>
  <c r="CA84" i="1"/>
  <c r="CB84" i="1"/>
  <c r="CG68" i="1"/>
  <c r="CK68" i="1" s="1"/>
  <c r="CA52" i="1"/>
  <c r="CB52" i="1"/>
  <c r="CC52" i="1"/>
  <c r="CC45" i="1"/>
  <c r="CD45" i="1"/>
  <c r="CA39" i="1"/>
  <c r="CD39" i="1"/>
  <c r="CG38" i="1"/>
  <c r="CA31" i="1"/>
  <c r="CD31" i="1"/>
  <c r="CI30" i="1"/>
  <c r="CB27" i="1"/>
  <c r="CA27" i="1"/>
  <c r="CC27" i="1"/>
  <c r="CD27" i="1"/>
  <c r="CH196" i="1"/>
  <c r="CK196" i="1" s="1"/>
  <c r="CC194" i="1"/>
  <c r="CC182" i="1"/>
  <c r="CH180" i="1"/>
  <c r="CB179" i="1"/>
  <c r="CD179" i="1"/>
  <c r="CD152" i="1"/>
  <c r="CD140" i="1"/>
  <c r="CB139" i="1"/>
  <c r="CA139" i="1"/>
  <c r="CC139" i="1"/>
  <c r="CI139" i="1" s="1"/>
  <c r="CD136" i="1"/>
  <c r="CD134" i="1"/>
  <c r="CD128" i="1"/>
  <c r="CD126" i="1"/>
  <c r="CD124" i="1"/>
  <c r="CB123" i="1"/>
  <c r="CA123" i="1"/>
  <c r="CC123" i="1"/>
  <c r="CB118" i="1"/>
  <c r="CC118" i="1"/>
  <c r="CD114" i="1"/>
  <c r="CA88" i="1"/>
  <c r="CB88" i="1"/>
  <c r="CB51" i="1"/>
  <c r="CA51" i="1"/>
  <c r="CC51" i="1"/>
  <c r="CD51" i="1"/>
  <c r="CB276" i="1"/>
  <c r="CC276" i="1"/>
  <c r="CG273" i="1"/>
  <c r="CB268" i="1"/>
  <c r="CC268" i="1"/>
  <c r="CD260" i="1"/>
  <c r="CC253" i="1"/>
  <c r="CJ253" i="1" s="1"/>
  <c r="CC249" i="1"/>
  <c r="CJ249" i="1" s="1"/>
  <c r="CC241" i="1"/>
  <c r="CJ241" i="1" s="1"/>
  <c r="CC235" i="1"/>
  <c r="CC230" i="1"/>
  <c r="CB227" i="1"/>
  <c r="CC227" i="1"/>
  <c r="CD218" i="1"/>
  <c r="CC214" i="1"/>
  <c r="CI214" i="1" s="1"/>
  <c r="CB211" i="1"/>
  <c r="CD211" i="1"/>
  <c r="CH211" i="1" s="1"/>
  <c r="CF210" i="1"/>
  <c r="CK210" i="1" s="1"/>
  <c r="CG210" i="1"/>
  <c r="CD208" i="1"/>
  <c r="CB204" i="1"/>
  <c r="CA194" i="1"/>
  <c r="CG188" i="1"/>
  <c r="CC186" i="1"/>
  <c r="CD184" i="1"/>
  <c r="CA182" i="1"/>
  <c r="CG180" i="1"/>
  <c r="CK180" i="1" s="1"/>
  <c r="CD178" i="1"/>
  <c r="CC176" i="1"/>
  <c r="CC170" i="1"/>
  <c r="CA159" i="1"/>
  <c r="CD156" i="1"/>
  <c r="CB155" i="1"/>
  <c r="CC155" i="1"/>
  <c r="CD155" i="1"/>
  <c r="CC149" i="1"/>
  <c r="CB146" i="1"/>
  <c r="CC146" i="1"/>
  <c r="CB144" i="1"/>
  <c r="CC144" i="1"/>
  <c r="CA142" i="1"/>
  <c r="CB142" i="1"/>
  <c r="CH138" i="1"/>
  <c r="CK138" i="1" s="1"/>
  <c r="CD132" i="1"/>
  <c r="CB131" i="1"/>
  <c r="CG131" i="1" s="1"/>
  <c r="CC131" i="1"/>
  <c r="CD131" i="1"/>
  <c r="CD122" i="1"/>
  <c r="CC117" i="1"/>
  <c r="CD117" i="1"/>
  <c r="CD112" i="1"/>
  <c r="CD106" i="1"/>
  <c r="CB98" i="1"/>
  <c r="CC98" i="1"/>
  <c r="CB92" i="1"/>
  <c r="CC92" i="1"/>
  <c r="CI86" i="1"/>
  <c r="CG86" i="1"/>
  <c r="CK86" i="1" s="1"/>
  <c r="CD84" i="1"/>
  <c r="CB83" i="1"/>
  <c r="CA83" i="1"/>
  <c r="CH83" i="1" s="1"/>
  <c r="CC83" i="1"/>
  <c r="CA76" i="1"/>
  <c r="CB76" i="1"/>
  <c r="CC76" i="1"/>
  <c r="CA71" i="1"/>
  <c r="CD71" i="1"/>
  <c r="CG70" i="1"/>
  <c r="CG42" i="1"/>
  <c r="CG36" i="1"/>
  <c r="CC21" i="1"/>
  <c r="CD21" i="1"/>
  <c r="CH20" i="1"/>
  <c r="CG20" i="1"/>
  <c r="CK20" i="1" s="1"/>
  <c r="CA16" i="1"/>
  <c r="CB16" i="1"/>
  <c r="CC16" i="1"/>
  <c r="CH170" i="1"/>
  <c r="CA152" i="1"/>
  <c r="CB152" i="1"/>
  <c r="CH148" i="1"/>
  <c r="CG148" i="1"/>
  <c r="CK148" i="1" s="1"/>
  <c r="CA145" i="1"/>
  <c r="CC145" i="1"/>
  <c r="CA140" i="1"/>
  <c r="CB140" i="1"/>
  <c r="CB136" i="1"/>
  <c r="CC136" i="1"/>
  <c r="CB134" i="1"/>
  <c r="CC134" i="1"/>
  <c r="CH132" i="1"/>
  <c r="CB128" i="1"/>
  <c r="CC128" i="1"/>
  <c r="CB126" i="1"/>
  <c r="CC126" i="1"/>
  <c r="CA124" i="1"/>
  <c r="CB124" i="1"/>
  <c r="CA114" i="1"/>
  <c r="CB114" i="1"/>
  <c r="CG102" i="1"/>
  <c r="CH100" i="1"/>
  <c r="CG100" i="1"/>
  <c r="CK100" i="1" s="1"/>
  <c r="CD88" i="1"/>
  <c r="CA78" i="1"/>
  <c r="CB78" i="1"/>
  <c r="CC78" i="1"/>
  <c r="CB75" i="1"/>
  <c r="CA75" i="1"/>
  <c r="CC75" i="1"/>
  <c r="CD75" i="1"/>
  <c r="CA56" i="1"/>
  <c r="CB56" i="1"/>
  <c r="CC56" i="1"/>
  <c r="CI54" i="1"/>
  <c r="CG54" i="1"/>
  <c r="CA28" i="1"/>
  <c r="CB28" i="1"/>
  <c r="CC28" i="1"/>
  <c r="CA18" i="1"/>
  <c r="CB18" i="1"/>
  <c r="CC18" i="1"/>
  <c r="CG8" i="1"/>
  <c r="CF82" i="1"/>
  <c r="CK82" i="1" s="1"/>
  <c r="CD77" i="1"/>
  <c r="CH74" i="1"/>
  <c r="CB66" i="1"/>
  <c r="CJ66" i="1" s="1"/>
  <c r="CB62" i="1"/>
  <c r="CB54" i="1"/>
  <c r="CB42" i="1"/>
  <c r="CB24" i="1"/>
  <c r="CA19" i="1"/>
  <c r="CC17" i="1"/>
  <c r="CB14" i="1"/>
  <c r="CB12" i="1"/>
  <c r="CC11" i="1"/>
  <c r="CC8" i="1"/>
  <c r="CD7" i="1"/>
  <c r="CC6" i="1"/>
  <c r="CC4" i="1"/>
  <c r="CD3" i="1"/>
  <c r="BP706" i="1"/>
  <c r="BP702" i="1"/>
  <c r="BP698" i="1"/>
  <c r="BP694" i="1"/>
  <c r="BP690" i="1"/>
  <c r="BP686" i="1"/>
  <c r="BU686" i="1" s="1"/>
  <c r="BP682" i="1"/>
  <c r="BP678" i="1"/>
  <c r="BU678" i="1" s="1"/>
  <c r="BP674" i="1"/>
  <c r="BP670" i="1"/>
  <c r="BP666" i="1"/>
  <c r="BP662" i="1"/>
  <c r="BP658" i="1"/>
  <c r="BP654" i="1"/>
  <c r="BT654" i="1" s="1"/>
  <c r="BP650" i="1"/>
  <c r="BP646" i="1"/>
  <c r="BP642" i="1"/>
  <c r="BP638" i="1"/>
  <c r="BP634" i="1"/>
  <c r="BP630" i="1"/>
  <c r="BP626" i="1"/>
  <c r="BP622" i="1"/>
  <c r="BT622" i="1" s="1"/>
  <c r="BP618" i="1"/>
  <c r="BP614" i="1"/>
  <c r="BP610" i="1"/>
  <c r="BP606" i="1"/>
  <c r="BP602" i="1"/>
  <c r="BP598" i="1"/>
  <c r="BP594" i="1"/>
  <c r="BP590" i="1"/>
  <c r="BU590" i="1" s="1"/>
  <c r="BP586" i="1"/>
  <c r="BP582" i="1"/>
  <c r="BP578" i="1"/>
  <c r="BP574" i="1"/>
  <c r="BP570" i="1"/>
  <c r="BT570" i="1" s="1"/>
  <c r="BP566" i="1"/>
  <c r="BP562" i="1"/>
  <c r="BP558" i="1"/>
  <c r="BP554" i="1"/>
  <c r="BS554" i="1" s="1"/>
  <c r="BP550" i="1"/>
  <c r="BU550" i="1" s="1"/>
  <c r="BP546" i="1"/>
  <c r="BP542" i="1"/>
  <c r="BP538" i="1"/>
  <c r="BP534" i="1"/>
  <c r="BP530" i="1"/>
  <c r="BP526" i="1"/>
  <c r="BS526" i="1" s="1"/>
  <c r="BP522" i="1"/>
  <c r="BP518" i="1"/>
  <c r="BT518" i="1" s="1"/>
  <c r="BP514" i="1"/>
  <c r="BP510" i="1"/>
  <c r="BP506" i="1"/>
  <c r="BP502" i="1"/>
  <c r="BP498" i="1"/>
  <c r="BP494" i="1"/>
  <c r="BT494" i="1" s="1"/>
  <c r="BP490" i="1"/>
  <c r="BT490" i="1" s="1"/>
  <c r="BP486" i="1"/>
  <c r="BP482" i="1"/>
  <c r="BP478" i="1"/>
  <c r="BP474" i="1"/>
  <c r="BP470" i="1"/>
  <c r="BT470" i="1" s="1"/>
  <c r="BP466" i="1"/>
  <c r="BX466" i="1" s="1"/>
  <c r="BP462" i="1"/>
  <c r="BT462" i="1" s="1"/>
  <c r="BQ458" i="1"/>
  <c r="BP458" i="1"/>
  <c r="BQ450" i="1"/>
  <c r="BP450" i="1"/>
  <c r="BT450" i="1" s="1"/>
  <c r="BQ442" i="1"/>
  <c r="BP442" i="1"/>
  <c r="BQ434" i="1"/>
  <c r="BP434" i="1"/>
  <c r="BQ426" i="1"/>
  <c r="BP426" i="1"/>
  <c r="BQ418" i="1"/>
  <c r="BP418" i="1"/>
  <c r="BT418" i="1" s="1"/>
  <c r="BQ410" i="1"/>
  <c r="BP410" i="1"/>
  <c r="BQ402" i="1"/>
  <c r="BP402" i="1"/>
  <c r="BT402" i="1" s="1"/>
  <c r="BQ394" i="1"/>
  <c r="BP394" i="1"/>
  <c r="BQ386" i="1"/>
  <c r="BP386" i="1"/>
  <c r="BQ378" i="1"/>
  <c r="BP378" i="1"/>
  <c r="BT378" i="1" s="1"/>
  <c r="BQ370" i="1"/>
  <c r="BP370" i="1"/>
  <c r="BT370" i="1" s="1"/>
  <c r="BQ362" i="1"/>
  <c r="BP362" i="1"/>
  <c r="BQ354" i="1"/>
  <c r="BP354" i="1"/>
  <c r="BQ346" i="1"/>
  <c r="BP346" i="1"/>
  <c r="BQ338" i="1"/>
  <c r="BP338" i="1"/>
  <c r="BQ330" i="1"/>
  <c r="BP330" i="1"/>
  <c r="BQ322" i="1"/>
  <c r="BP322" i="1"/>
  <c r="BQ314" i="1"/>
  <c r="BP314" i="1"/>
  <c r="BQ298" i="1"/>
  <c r="BP298" i="1"/>
  <c r="BQ282" i="1"/>
  <c r="BP282" i="1"/>
  <c r="CA147" i="1"/>
  <c r="CA99" i="1"/>
  <c r="CH99" i="1" s="1"/>
  <c r="CD67" i="1"/>
  <c r="CD59" i="1"/>
  <c r="CD43" i="1"/>
  <c r="CD35" i="1"/>
  <c r="CA11" i="1"/>
  <c r="CB4" i="1"/>
  <c r="CG4" i="1" s="1"/>
  <c r="CC3" i="1"/>
  <c r="CI158" i="1"/>
  <c r="CI115" i="1"/>
  <c r="CG60" i="1"/>
  <c r="CH48" i="1"/>
  <c r="CG46" i="1"/>
  <c r="CK46" i="1" s="1"/>
  <c r="CG40" i="1"/>
  <c r="CK40" i="1" s="1"/>
  <c r="CG34" i="1"/>
  <c r="CG22" i="1"/>
  <c r="CA3" i="1"/>
  <c r="BQ454" i="1"/>
  <c r="BP454" i="1"/>
  <c r="BQ446" i="1"/>
  <c r="BP446" i="1"/>
  <c r="BQ438" i="1"/>
  <c r="BP438" i="1"/>
  <c r="BU438" i="1" s="1"/>
  <c r="BQ430" i="1"/>
  <c r="BP430" i="1"/>
  <c r="BT430" i="1" s="1"/>
  <c r="BQ422" i="1"/>
  <c r="BP422" i="1"/>
  <c r="BQ414" i="1"/>
  <c r="BP414" i="1"/>
  <c r="BQ406" i="1"/>
  <c r="BP406" i="1"/>
  <c r="BQ398" i="1"/>
  <c r="BP398" i="1"/>
  <c r="BU398" i="1" s="1"/>
  <c r="BQ390" i="1"/>
  <c r="BP390" i="1"/>
  <c r="BQ382" i="1"/>
  <c r="BP382" i="1"/>
  <c r="BT382" i="1" s="1"/>
  <c r="BQ374" i="1"/>
  <c r="BP374" i="1"/>
  <c r="BQ366" i="1"/>
  <c r="BP366" i="1"/>
  <c r="BT366" i="1" s="1"/>
  <c r="BQ358" i="1"/>
  <c r="BP358" i="1"/>
  <c r="BT358" i="1" s="1"/>
  <c r="BQ350" i="1"/>
  <c r="BP350" i="1"/>
  <c r="BQ342" i="1"/>
  <c r="BP342" i="1"/>
  <c r="BT342" i="1" s="1"/>
  <c r="BQ334" i="1"/>
  <c r="BP334" i="1"/>
  <c r="BT334" i="1" s="1"/>
  <c r="BQ326" i="1"/>
  <c r="BP326" i="1"/>
  <c r="BQ318" i="1"/>
  <c r="BP318" i="1"/>
  <c r="BT318" i="1" s="1"/>
  <c r="BQ306" i="1"/>
  <c r="BP306" i="1"/>
  <c r="BT306" i="1" s="1"/>
  <c r="BQ290" i="1"/>
  <c r="BP290" i="1"/>
  <c r="BP274" i="1"/>
  <c r="BT274" i="1" s="1"/>
  <c r="BP266" i="1"/>
  <c r="BP258" i="1"/>
  <c r="BP250" i="1"/>
  <c r="BX250" i="1" s="1"/>
  <c r="BP242" i="1"/>
  <c r="BT242" i="1" s="1"/>
  <c r="BP234" i="1"/>
  <c r="BT234" i="1" s="1"/>
  <c r="BP226" i="1"/>
  <c r="BP218" i="1"/>
  <c r="BT218" i="1" s="1"/>
  <c r="BQ170" i="1"/>
  <c r="BP170" i="1"/>
  <c r="BQ166" i="1"/>
  <c r="BP166" i="1"/>
  <c r="BV166" i="1" s="1"/>
  <c r="BQ162" i="1"/>
  <c r="BP162" i="1"/>
  <c r="BQ158" i="1"/>
  <c r="BP158" i="1"/>
  <c r="BT158" i="1" s="1"/>
  <c r="BQ154" i="1"/>
  <c r="BP154" i="1"/>
  <c r="BQ150" i="1"/>
  <c r="BP150" i="1"/>
  <c r="BT150" i="1" s="1"/>
  <c r="BQ146" i="1"/>
  <c r="BP146" i="1"/>
  <c r="BQ142" i="1"/>
  <c r="BP142" i="1"/>
  <c r="BQ138" i="1"/>
  <c r="BP138" i="1"/>
  <c r="BT138" i="1" s="1"/>
  <c r="BQ134" i="1"/>
  <c r="BP134" i="1"/>
  <c r="BU134" i="1" s="1"/>
  <c r="BQ130" i="1"/>
  <c r="BP130" i="1"/>
  <c r="BQ126" i="1"/>
  <c r="BP126" i="1"/>
  <c r="BT126" i="1" s="1"/>
  <c r="BQ122" i="1"/>
  <c r="BP122" i="1"/>
  <c r="BT122" i="1" s="1"/>
  <c r="BQ118" i="1"/>
  <c r="BP118" i="1"/>
  <c r="BT118" i="1" s="1"/>
  <c r="BQ114" i="1"/>
  <c r="BP114" i="1"/>
  <c r="BQ110" i="1"/>
  <c r="BP110" i="1"/>
  <c r="BT110" i="1" s="1"/>
  <c r="BQ106" i="1"/>
  <c r="BP106" i="1"/>
  <c r="BQ102" i="1"/>
  <c r="BP102" i="1"/>
  <c r="BX102" i="1" s="1"/>
  <c r="BQ98" i="1"/>
  <c r="BP98" i="1"/>
  <c r="BQ94" i="1"/>
  <c r="BP94" i="1"/>
  <c r="BT94" i="1" s="1"/>
  <c r="BQ90" i="1"/>
  <c r="BP90" i="1"/>
  <c r="BQ86" i="1"/>
  <c r="BP86" i="1"/>
  <c r="BT86" i="1" s="1"/>
  <c r="BQ82" i="1"/>
  <c r="BP82" i="1"/>
  <c r="BQ78" i="1"/>
  <c r="BP78" i="1"/>
  <c r="BQ74" i="1"/>
  <c r="BP74" i="1"/>
  <c r="BT74" i="1" s="1"/>
  <c r="BQ70" i="1"/>
  <c r="BP70" i="1"/>
  <c r="BU70" i="1" s="1"/>
  <c r="BQ66" i="1"/>
  <c r="BP66" i="1"/>
  <c r="BQ62" i="1"/>
  <c r="BP62" i="1"/>
  <c r="BT62" i="1" s="1"/>
  <c r="BQ58" i="1"/>
  <c r="BP58" i="1"/>
  <c r="BT58" i="1" s="1"/>
  <c r="BQ54" i="1"/>
  <c r="BP54" i="1"/>
  <c r="BT54" i="1" s="1"/>
  <c r="BQ50" i="1"/>
  <c r="BP50" i="1"/>
  <c r="BQ46" i="1"/>
  <c r="BP46" i="1"/>
  <c r="BT46" i="1" s="1"/>
  <c r="BQ42" i="1"/>
  <c r="BP42" i="1"/>
  <c r="BQ38" i="1"/>
  <c r="BP38" i="1"/>
  <c r="BT38" i="1" s="1"/>
  <c r="BQ34" i="1"/>
  <c r="BP34" i="1"/>
  <c r="BQ30" i="1"/>
  <c r="BP30" i="1"/>
  <c r="BT30" i="1" s="1"/>
  <c r="BQ26" i="1"/>
  <c r="BP26" i="1"/>
  <c r="BQ22" i="1"/>
  <c r="BP22" i="1"/>
  <c r="BT22" i="1" s="1"/>
  <c r="BQ18" i="1"/>
  <c r="BP18" i="1"/>
  <c r="BQ14" i="1"/>
  <c r="BP14" i="1"/>
  <c r="BQ10" i="1"/>
  <c r="BP10" i="1"/>
  <c r="BT10" i="1" s="1"/>
  <c r="BP6" i="1"/>
  <c r="D3" i="2"/>
  <c r="K6" i="2" s="1"/>
  <c r="AY1398" i="1"/>
  <c r="BH1998" i="1"/>
  <c r="BG1998" i="1"/>
  <c r="BI1998" i="1"/>
  <c r="BH1994" i="1"/>
  <c r="BG1994" i="1"/>
  <c r="BI1994" i="1"/>
  <c r="BH1990" i="1"/>
  <c r="BG1990" i="1"/>
  <c r="BI1990" i="1"/>
  <c r="BH1986" i="1"/>
  <c r="BG1986" i="1"/>
  <c r="BI1986" i="1"/>
  <c r="BH1982" i="1"/>
  <c r="BG1982" i="1"/>
  <c r="BI1982" i="1"/>
  <c r="BH1978" i="1"/>
  <c r="BG1978" i="1"/>
  <c r="BI1978" i="1"/>
  <c r="BH1974" i="1"/>
  <c r="BG1974" i="1"/>
  <c r="BI1974" i="1"/>
  <c r="BH1970" i="1"/>
  <c r="BG1970" i="1"/>
  <c r="BI1970" i="1"/>
  <c r="BH1966" i="1"/>
  <c r="BG1966" i="1"/>
  <c r="BI1966" i="1"/>
  <c r="BH1962" i="1"/>
  <c r="BG1962" i="1"/>
  <c r="BI1962" i="1"/>
  <c r="BH1958" i="1"/>
  <c r="BG1958" i="1"/>
  <c r="BI1958" i="1"/>
  <c r="BH1954" i="1"/>
  <c r="BG1954" i="1"/>
  <c r="BI1954" i="1"/>
  <c r="BH1950" i="1"/>
  <c r="BG1950" i="1"/>
  <c r="BI1950" i="1"/>
  <c r="BH1946" i="1"/>
  <c r="BG1946" i="1"/>
  <c r="BI1946" i="1"/>
  <c r="BH1942" i="1"/>
  <c r="BG1942" i="1"/>
  <c r="BI1942" i="1"/>
  <c r="BH1938" i="1"/>
  <c r="BG1938" i="1"/>
  <c r="BI1938" i="1"/>
  <c r="BH1934" i="1"/>
  <c r="BG1934" i="1"/>
  <c r="BI1934" i="1"/>
  <c r="BH1930" i="1"/>
  <c r="BG1930" i="1"/>
  <c r="BI1930" i="1"/>
  <c r="BH1926" i="1"/>
  <c r="BG1926" i="1"/>
  <c r="BI1926" i="1"/>
  <c r="BH1922" i="1"/>
  <c r="BG1922" i="1"/>
  <c r="BI1922" i="1"/>
  <c r="BH1918" i="1"/>
  <c r="BG1918" i="1"/>
  <c r="BI1918" i="1"/>
  <c r="BH1914" i="1"/>
  <c r="BG1914" i="1"/>
  <c r="BI1914" i="1"/>
  <c r="BH1910" i="1"/>
  <c r="BG1910" i="1"/>
  <c r="BI1910" i="1"/>
  <c r="BH1906" i="1"/>
  <c r="BG1906" i="1"/>
  <c r="BI1906" i="1"/>
  <c r="BH1902" i="1"/>
  <c r="BG1902" i="1"/>
  <c r="BI1902" i="1"/>
  <c r="BH1898" i="1"/>
  <c r="BG1898" i="1"/>
  <c r="BI1898" i="1"/>
  <c r="BH1894" i="1"/>
  <c r="BG1894" i="1"/>
  <c r="BI1894" i="1"/>
  <c r="BH1890" i="1"/>
  <c r="BG1890" i="1"/>
  <c r="BI1890" i="1"/>
  <c r="BH1886" i="1"/>
  <c r="BG1886" i="1"/>
  <c r="BI1886" i="1"/>
  <c r="BH1882" i="1"/>
  <c r="BG1882" i="1"/>
  <c r="BI1882" i="1"/>
  <c r="BH1878" i="1"/>
  <c r="BG1878" i="1"/>
  <c r="BI1878" i="1"/>
  <c r="BH1874" i="1"/>
  <c r="BG1874" i="1"/>
  <c r="BI1874" i="1"/>
  <c r="BH1870" i="1"/>
  <c r="BG1870" i="1"/>
  <c r="BI1870" i="1"/>
  <c r="BH1866" i="1"/>
  <c r="BG1866" i="1"/>
  <c r="BI1866" i="1"/>
  <c r="BH1862" i="1"/>
  <c r="BG1862" i="1"/>
  <c r="BI1862" i="1"/>
  <c r="BH1858" i="1"/>
  <c r="BG1858" i="1"/>
  <c r="BI1858" i="1"/>
  <c r="BH1854" i="1"/>
  <c r="BG1854" i="1"/>
  <c r="BI1854" i="1"/>
  <c r="BH1850" i="1"/>
  <c r="BG1850" i="1"/>
  <c r="BI1850" i="1"/>
  <c r="BH1846" i="1"/>
  <c r="BG1846" i="1"/>
  <c r="BI1846" i="1"/>
  <c r="BH1842" i="1"/>
  <c r="BG1842" i="1"/>
  <c r="BI1842" i="1"/>
  <c r="BH1838" i="1"/>
  <c r="BG1838" i="1"/>
  <c r="BI1838" i="1"/>
  <c r="BH1834" i="1"/>
  <c r="BG1834" i="1"/>
  <c r="BI1834" i="1"/>
  <c r="BH1830" i="1"/>
  <c r="BG1830" i="1"/>
  <c r="BI1830" i="1"/>
  <c r="BH1826" i="1"/>
  <c r="BG1826" i="1"/>
  <c r="BI1826" i="1"/>
  <c r="BH1822" i="1"/>
  <c r="BG1822" i="1"/>
  <c r="BI1822" i="1"/>
  <c r="BH1818" i="1"/>
  <c r="BG1818" i="1"/>
  <c r="BI1818" i="1"/>
  <c r="BH1814" i="1"/>
  <c r="BG1814" i="1"/>
  <c r="BI1814" i="1"/>
  <c r="BH1810" i="1"/>
  <c r="BG1810" i="1"/>
  <c r="BI1810" i="1"/>
  <c r="BH1806" i="1"/>
  <c r="BG1806" i="1"/>
  <c r="BI1806" i="1"/>
  <c r="BH1802" i="1"/>
  <c r="BG1802" i="1"/>
  <c r="BI1802" i="1"/>
  <c r="BH1798" i="1"/>
  <c r="BG1798" i="1"/>
  <c r="BI1798" i="1"/>
  <c r="BH1794" i="1"/>
  <c r="BG1794" i="1"/>
  <c r="BI1794" i="1"/>
  <c r="BH1790" i="1"/>
  <c r="BG1790" i="1"/>
  <c r="BI1790" i="1"/>
  <c r="BH1786" i="1"/>
  <c r="BG1786" i="1"/>
  <c r="BI1786" i="1"/>
  <c r="BH1782" i="1"/>
  <c r="BG1782" i="1"/>
  <c r="BI1782" i="1"/>
  <c r="BH1778" i="1"/>
  <c r="BG1778" i="1"/>
  <c r="BI1778" i="1"/>
  <c r="BH1774" i="1"/>
  <c r="BG1774" i="1"/>
  <c r="BI1774" i="1"/>
  <c r="BH1770" i="1"/>
  <c r="BG1770" i="1"/>
  <c r="BI1770" i="1"/>
  <c r="BH1766" i="1"/>
  <c r="BG1766" i="1"/>
  <c r="BI1766" i="1"/>
  <c r="BH1762" i="1"/>
  <c r="BG1762" i="1"/>
  <c r="BI1762" i="1"/>
  <c r="BH1758" i="1"/>
  <c r="BG1758" i="1"/>
  <c r="BI1758" i="1"/>
  <c r="BH1754" i="1"/>
  <c r="BG1754" i="1"/>
  <c r="BI1754" i="1"/>
  <c r="BH1750" i="1"/>
  <c r="BG1750" i="1"/>
  <c r="BI1750" i="1"/>
  <c r="BH1746" i="1"/>
  <c r="BG1746" i="1"/>
  <c r="BI1746" i="1"/>
  <c r="BH1742" i="1"/>
  <c r="BG1742" i="1"/>
  <c r="BI1742" i="1"/>
  <c r="BH1738" i="1"/>
  <c r="BG1738" i="1"/>
  <c r="BI1738" i="1"/>
  <c r="BH1734" i="1"/>
  <c r="BG1734" i="1"/>
  <c r="BI1734" i="1"/>
  <c r="BH1730" i="1"/>
  <c r="BG1730" i="1"/>
  <c r="BI1730" i="1"/>
  <c r="BH1726" i="1"/>
  <c r="BG1726" i="1"/>
  <c r="BI1726" i="1"/>
  <c r="BH1722" i="1"/>
  <c r="BG1722" i="1"/>
  <c r="BI1722" i="1"/>
  <c r="BH1718" i="1"/>
  <c r="BG1718" i="1"/>
  <c r="BI1718" i="1"/>
  <c r="BH1714" i="1"/>
  <c r="BG1714" i="1"/>
  <c r="BI1714" i="1"/>
  <c r="BH1710" i="1"/>
  <c r="BG1710" i="1"/>
  <c r="BI1710" i="1"/>
  <c r="BH1706" i="1"/>
  <c r="BG1706" i="1"/>
  <c r="BI1706" i="1"/>
  <c r="BH1702" i="1"/>
  <c r="BG1702" i="1"/>
  <c r="BI1702" i="1"/>
  <c r="BH1698" i="1"/>
  <c r="BG1698" i="1"/>
  <c r="BI1698" i="1"/>
  <c r="BH1694" i="1"/>
  <c r="BG1694" i="1"/>
  <c r="BI1694" i="1"/>
  <c r="BH1690" i="1"/>
  <c r="BG1690" i="1"/>
  <c r="BI1690" i="1"/>
  <c r="BH1686" i="1"/>
  <c r="BG1686" i="1"/>
  <c r="BI1686" i="1"/>
  <c r="BH1682" i="1"/>
  <c r="BG1682" i="1"/>
  <c r="BI1682" i="1"/>
  <c r="BH1678" i="1"/>
  <c r="BG1678" i="1"/>
  <c r="BI1678" i="1"/>
  <c r="BH1674" i="1"/>
  <c r="BG1674" i="1"/>
  <c r="BI1674" i="1"/>
  <c r="BH1670" i="1"/>
  <c r="BG1670" i="1"/>
  <c r="BI1670" i="1"/>
  <c r="BH1666" i="1"/>
  <c r="BG1666" i="1"/>
  <c r="BI1666" i="1"/>
  <c r="BH1662" i="1"/>
  <c r="BG1662" i="1"/>
  <c r="BI1662" i="1"/>
  <c r="BH1658" i="1"/>
  <c r="BG1658" i="1"/>
  <c r="BI1658" i="1"/>
  <c r="BH1654" i="1"/>
  <c r="BG1654" i="1"/>
  <c r="BI1654" i="1"/>
  <c r="BH1650" i="1"/>
  <c r="BG1650" i="1"/>
  <c r="BI1650" i="1"/>
  <c r="BH1646" i="1"/>
  <c r="BG1646" i="1"/>
  <c r="BI1646" i="1"/>
  <c r="BH1642" i="1"/>
  <c r="BG1642" i="1"/>
  <c r="BI1642" i="1"/>
  <c r="BH1638" i="1"/>
  <c r="BG1638" i="1"/>
  <c r="BI1638" i="1"/>
  <c r="BH1634" i="1"/>
  <c r="BG1634" i="1"/>
  <c r="BI1634" i="1"/>
  <c r="BH1630" i="1"/>
  <c r="BG1630" i="1"/>
  <c r="BI1630" i="1"/>
  <c r="BH1626" i="1"/>
  <c r="BG1626" i="1"/>
  <c r="BI1626" i="1"/>
  <c r="BH1622" i="1"/>
  <c r="BG1622" i="1"/>
  <c r="BI1622" i="1"/>
  <c r="BH1618" i="1"/>
  <c r="BG1618" i="1"/>
  <c r="BI1618" i="1"/>
  <c r="BH1614" i="1"/>
  <c r="BG1614" i="1"/>
  <c r="BI1614" i="1"/>
  <c r="BH1610" i="1"/>
  <c r="BG1610" i="1"/>
  <c r="BI1610" i="1"/>
  <c r="BH1606" i="1"/>
  <c r="BG1606" i="1"/>
  <c r="BI1606" i="1"/>
  <c r="BH1602" i="1"/>
  <c r="BG1602" i="1"/>
  <c r="BI1602" i="1"/>
  <c r="BH1598" i="1"/>
  <c r="BG1598" i="1"/>
  <c r="BI1598" i="1"/>
  <c r="BH1594" i="1"/>
  <c r="BG1594" i="1"/>
  <c r="BI1594" i="1"/>
  <c r="BH1590" i="1"/>
  <c r="BG1590" i="1"/>
  <c r="BI1590" i="1"/>
  <c r="BH1586" i="1"/>
  <c r="BG1586" i="1"/>
  <c r="BI1586" i="1"/>
  <c r="BH1582" i="1"/>
  <c r="BG1582" i="1"/>
  <c r="BI1582" i="1"/>
  <c r="BH1578" i="1"/>
  <c r="BG1578" i="1"/>
  <c r="BI1578" i="1"/>
  <c r="BH1574" i="1"/>
  <c r="BG1574" i="1"/>
  <c r="BI1574" i="1"/>
  <c r="BH1570" i="1"/>
  <c r="BG1570" i="1"/>
  <c r="BI1570" i="1"/>
  <c r="BH1566" i="1"/>
  <c r="BG1566" i="1"/>
  <c r="BI1566" i="1"/>
  <c r="BH1562" i="1"/>
  <c r="BG1562" i="1"/>
  <c r="BI1562" i="1"/>
  <c r="BH1558" i="1"/>
  <c r="BG1558" i="1"/>
  <c r="BI1558" i="1"/>
  <c r="BH1554" i="1"/>
  <c r="BG1554" i="1"/>
  <c r="BI1554" i="1"/>
  <c r="BH1550" i="1"/>
  <c r="BG1550" i="1"/>
  <c r="BI1550" i="1"/>
  <c r="BH1546" i="1"/>
  <c r="BG1546" i="1"/>
  <c r="BI1546" i="1"/>
  <c r="BH1542" i="1"/>
  <c r="BG1542" i="1"/>
  <c r="BI1542" i="1"/>
  <c r="BH1538" i="1"/>
  <c r="BG1538" i="1"/>
  <c r="BI1538" i="1"/>
  <c r="BH1534" i="1"/>
  <c r="BG1534" i="1"/>
  <c r="BI1534" i="1"/>
  <c r="BH1530" i="1"/>
  <c r="BG1530" i="1"/>
  <c r="BI1530" i="1"/>
  <c r="BH1526" i="1"/>
  <c r="BG1526" i="1"/>
  <c r="BI1526" i="1"/>
  <c r="BH1522" i="1"/>
  <c r="BG1522" i="1"/>
  <c r="BI1522" i="1"/>
  <c r="BH1518" i="1"/>
  <c r="BG1518" i="1"/>
  <c r="BI1518" i="1"/>
  <c r="BH1514" i="1"/>
  <c r="BG1514" i="1"/>
  <c r="BI1514" i="1"/>
  <c r="BH1510" i="1"/>
  <c r="BG1510" i="1"/>
  <c r="BI1510" i="1"/>
  <c r="BH1506" i="1"/>
  <c r="BG1506" i="1"/>
  <c r="BI1506" i="1"/>
  <c r="BH1502" i="1"/>
  <c r="BG1502" i="1"/>
  <c r="BI1502" i="1"/>
  <c r="BH1498" i="1"/>
  <c r="BG1498" i="1"/>
  <c r="BI1498" i="1"/>
  <c r="BH1494" i="1"/>
  <c r="BG1494" i="1"/>
  <c r="BI1494" i="1"/>
  <c r="BH1490" i="1"/>
  <c r="BG1490" i="1"/>
  <c r="BI1490" i="1"/>
  <c r="BH1486" i="1"/>
  <c r="BG1486" i="1"/>
  <c r="BI1486" i="1"/>
  <c r="BH1482" i="1"/>
  <c r="BG1482" i="1"/>
  <c r="BI1482" i="1"/>
  <c r="BH1478" i="1"/>
  <c r="BG1478" i="1"/>
  <c r="BI1478" i="1"/>
  <c r="BH1474" i="1"/>
  <c r="BG1474" i="1"/>
  <c r="BI1474" i="1"/>
  <c r="BH1470" i="1"/>
  <c r="BG1470" i="1"/>
  <c r="BI1470" i="1"/>
  <c r="BH1466" i="1"/>
  <c r="BG1466" i="1"/>
  <c r="BI1466" i="1"/>
  <c r="BH1462" i="1"/>
  <c r="BG1462" i="1"/>
  <c r="BI1462" i="1"/>
  <c r="BH1458" i="1"/>
  <c r="BG1458" i="1"/>
  <c r="BI1458" i="1"/>
  <c r="AY1638" i="1"/>
  <c r="AY1630" i="1"/>
  <c r="AY1518" i="1"/>
  <c r="AY1498" i="1"/>
  <c r="AY1438" i="1"/>
  <c r="AY1434" i="1"/>
  <c r="AY1430" i="1"/>
  <c r="AY1426" i="1"/>
  <c r="AY1422" i="1"/>
  <c r="AY1418" i="1"/>
  <c r="AY1414" i="1"/>
  <c r="AY1410" i="1"/>
  <c r="AY1406" i="1"/>
  <c r="AY1402" i="1"/>
  <c r="AY1343" i="1"/>
  <c r="AY1338" i="1"/>
  <c r="AY1322" i="1"/>
  <c r="AY1317" i="1"/>
  <c r="AY1311" i="1"/>
  <c r="AY1306" i="1"/>
  <c r="AY1119" i="1"/>
  <c r="AY966" i="1"/>
  <c r="AY958" i="1"/>
  <c r="AY950" i="1"/>
  <c r="AY942" i="1"/>
  <c r="AY934" i="1"/>
  <c r="AY926" i="1"/>
  <c r="AY918" i="1"/>
  <c r="AY910" i="1"/>
  <c r="AY902" i="1"/>
  <c r="AY894" i="1"/>
  <c r="AY886" i="1"/>
  <c r="AY878" i="1"/>
  <c r="AY870" i="1"/>
  <c r="AY862" i="1"/>
  <c r="AY854" i="1"/>
  <c r="AY846" i="1"/>
  <c r="AY838" i="1"/>
  <c r="AY830" i="1"/>
  <c r="AY822" i="1"/>
  <c r="AY814" i="1"/>
  <c r="AY806" i="1"/>
  <c r="AY798" i="1"/>
  <c r="AY790" i="1"/>
  <c r="AY782" i="1"/>
  <c r="AY774" i="1"/>
  <c r="AY766" i="1"/>
  <c r="AY758" i="1"/>
  <c r="AY750" i="1"/>
  <c r="AY742" i="1"/>
  <c r="AY734" i="1"/>
  <c r="AY726" i="1"/>
  <c r="AY718" i="1"/>
  <c r="AY710" i="1"/>
  <c r="AY702" i="1"/>
  <c r="AY694" i="1"/>
  <c r="AY686" i="1"/>
  <c r="AY678" i="1"/>
  <c r="AY670" i="1"/>
  <c r="AY662" i="1"/>
  <c r="AY654" i="1"/>
  <c r="AY646" i="1"/>
  <c r="AY638" i="1"/>
  <c r="AY630" i="1"/>
  <c r="AY622" i="1"/>
  <c r="AY614" i="1"/>
  <c r="AY606" i="1"/>
  <c r="AY598" i="1"/>
  <c r="AY590" i="1"/>
  <c r="AY582" i="1"/>
  <c r="AY574" i="1"/>
  <c r="AY566" i="1"/>
  <c r="AY558" i="1"/>
  <c r="AY550" i="1"/>
  <c r="AY542" i="1"/>
  <c r="AY534" i="1"/>
  <c r="AY526" i="1"/>
  <c r="AY518" i="1"/>
  <c r="AY510" i="1"/>
  <c r="AY502" i="1"/>
  <c r="AY494" i="1"/>
  <c r="AY486" i="1"/>
  <c r="AY478" i="1"/>
  <c r="AY470" i="1"/>
  <c r="AY462" i="1"/>
  <c r="AY454" i="1"/>
  <c r="AY446" i="1"/>
  <c r="AY438" i="1"/>
  <c r="AY430" i="1"/>
  <c r="AY422" i="1"/>
  <c r="AY414" i="1"/>
  <c r="AY406" i="1"/>
  <c r="AY398" i="1"/>
  <c r="AY390" i="1"/>
  <c r="AY382" i="1"/>
  <c r="AY374" i="1"/>
  <c r="AY366" i="1"/>
  <c r="AY358" i="1"/>
  <c r="AY350" i="1"/>
  <c r="AY342" i="1"/>
  <c r="AY334" i="1"/>
  <c r="AY326" i="1"/>
  <c r="AY318" i="1"/>
  <c r="AY310" i="1"/>
  <c r="AY302" i="1"/>
  <c r="AY294" i="1"/>
  <c r="AY286" i="1"/>
  <c r="AY278" i="1"/>
  <c r="AY270" i="1"/>
  <c r="AY262" i="1"/>
  <c r="AY254" i="1"/>
  <c r="AY246" i="1"/>
  <c r="AY238" i="1"/>
  <c r="AY230" i="1"/>
  <c r="AY222" i="1"/>
  <c r="AY214" i="1"/>
  <c r="AY206" i="1"/>
  <c r="AY198" i="1"/>
  <c r="AY190" i="1"/>
  <c r="AY182" i="1"/>
  <c r="AY174" i="1"/>
  <c r="AY166" i="1"/>
  <c r="AY158" i="1"/>
  <c r="AY150" i="1"/>
  <c r="AY142" i="1"/>
  <c r="AY134" i="1"/>
  <c r="AY126" i="1"/>
  <c r="AY118" i="1"/>
  <c r="AY110" i="1"/>
  <c r="AY102" i="1"/>
  <c r="AY94" i="1"/>
  <c r="AY86" i="1"/>
  <c r="AY78" i="1"/>
  <c r="AY70" i="1"/>
  <c r="AY62" i="1"/>
  <c r="AY54" i="1"/>
  <c r="AY46" i="1"/>
  <c r="AY38" i="1"/>
  <c r="AY30" i="1"/>
  <c r="AY22" i="1"/>
  <c r="AY14" i="1"/>
  <c r="BF1994" i="1"/>
  <c r="BK1994" i="1" s="1"/>
  <c r="BF1986" i="1"/>
  <c r="BK1986" i="1" s="1"/>
  <c r="BF1978" i="1"/>
  <c r="BK1978" i="1" s="1"/>
  <c r="BF1970" i="1"/>
  <c r="BK1970" i="1" s="1"/>
  <c r="BF1962" i="1"/>
  <c r="BK1962" i="1" s="1"/>
  <c r="BF1954" i="1"/>
  <c r="BK1954" i="1" s="1"/>
  <c r="BF1946" i="1"/>
  <c r="BK1946" i="1" s="1"/>
  <c r="BF1938" i="1"/>
  <c r="BK1938" i="1" s="1"/>
  <c r="BF1930" i="1"/>
  <c r="BK1930" i="1" s="1"/>
  <c r="BF1922" i="1"/>
  <c r="BK1922" i="1" s="1"/>
  <c r="BF1914" i="1"/>
  <c r="BK1914" i="1" s="1"/>
  <c r="BF1906" i="1"/>
  <c r="BK1906" i="1" s="1"/>
  <c r="BF1898" i="1"/>
  <c r="BK1898" i="1" s="1"/>
  <c r="BF1890" i="1"/>
  <c r="BK1890" i="1" s="1"/>
  <c r="BF1882" i="1"/>
  <c r="BK1882" i="1" s="1"/>
  <c r="BF1874" i="1"/>
  <c r="BK1874" i="1" s="1"/>
  <c r="BF1866" i="1"/>
  <c r="BK1866" i="1" s="1"/>
  <c r="BF1858" i="1"/>
  <c r="BK1858" i="1" s="1"/>
  <c r="BF1850" i="1"/>
  <c r="BK1850" i="1" s="1"/>
  <c r="BF1842" i="1"/>
  <c r="BK1842" i="1" s="1"/>
  <c r="BF1834" i="1"/>
  <c r="BK1834" i="1" s="1"/>
  <c r="BF1826" i="1"/>
  <c r="BK1826" i="1" s="1"/>
  <c r="BF1818" i="1"/>
  <c r="BK1818" i="1" s="1"/>
  <c r="BF1810" i="1"/>
  <c r="BK1810" i="1" s="1"/>
  <c r="BF1802" i="1"/>
  <c r="BK1802" i="1" s="1"/>
  <c r="BF1794" i="1"/>
  <c r="BK1794" i="1" s="1"/>
  <c r="BF1786" i="1"/>
  <c r="BK1786" i="1" s="1"/>
  <c r="BF1778" i="1"/>
  <c r="BK1778" i="1" s="1"/>
  <c r="BF1770" i="1"/>
  <c r="BK1770" i="1" s="1"/>
  <c r="BF1762" i="1"/>
  <c r="BK1762" i="1" s="1"/>
  <c r="BF1754" i="1"/>
  <c r="BK1754" i="1" s="1"/>
  <c r="BF1746" i="1"/>
  <c r="BK1746" i="1" s="1"/>
  <c r="BF1738" i="1"/>
  <c r="BK1738" i="1" s="1"/>
  <c r="BF1730" i="1"/>
  <c r="BK1730" i="1" s="1"/>
  <c r="BF1722" i="1"/>
  <c r="BK1722" i="1" s="1"/>
  <c r="BF1714" i="1"/>
  <c r="BK1714" i="1" s="1"/>
  <c r="BF1706" i="1"/>
  <c r="BK1706" i="1" s="1"/>
  <c r="BF1698" i="1"/>
  <c r="BK1698" i="1" s="1"/>
  <c r="BF1690" i="1"/>
  <c r="BK1690" i="1" s="1"/>
  <c r="BF1682" i="1"/>
  <c r="BK1682" i="1" s="1"/>
  <c r="BF1674" i="1"/>
  <c r="BK1674" i="1" s="1"/>
  <c r="BF1666" i="1"/>
  <c r="BK1666" i="1" s="1"/>
  <c r="BF1658" i="1"/>
  <c r="BK1658" i="1" s="1"/>
  <c r="BF1650" i="1"/>
  <c r="BK1650" i="1" s="1"/>
  <c r="BF1642" i="1"/>
  <c r="BK1642" i="1" s="1"/>
  <c r="BF1634" i="1"/>
  <c r="BK1634" i="1" s="1"/>
  <c r="BF1626" i="1"/>
  <c r="BK1626" i="1" s="1"/>
  <c r="BF1618" i="1"/>
  <c r="BK1618" i="1" s="1"/>
  <c r="BF1610" i="1"/>
  <c r="BK1610" i="1" s="1"/>
  <c r="BF1602" i="1"/>
  <c r="BK1602" i="1" s="1"/>
  <c r="BF1594" i="1"/>
  <c r="BK1594" i="1" s="1"/>
  <c r="BF1586" i="1"/>
  <c r="BK1586" i="1" s="1"/>
  <c r="BF1578" i="1"/>
  <c r="BK1578" i="1" s="1"/>
  <c r="BF1570" i="1"/>
  <c r="BK1570" i="1" s="1"/>
  <c r="BF1562" i="1"/>
  <c r="BK1562" i="1" s="1"/>
  <c r="BF1554" i="1"/>
  <c r="BK1554" i="1" s="1"/>
  <c r="BF1546" i="1"/>
  <c r="BK1546" i="1" s="1"/>
  <c r="BF1538" i="1"/>
  <c r="BK1538" i="1" s="1"/>
  <c r="BF1530" i="1"/>
  <c r="BK1530" i="1" s="1"/>
  <c r="BF1522" i="1"/>
  <c r="BK1522" i="1" s="1"/>
  <c r="BF1514" i="1"/>
  <c r="BK1514" i="1" s="1"/>
  <c r="BF1506" i="1"/>
  <c r="BK1506" i="1" s="1"/>
  <c r="BF1498" i="1"/>
  <c r="BK1498" i="1" s="1"/>
  <c r="BF1490" i="1"/>
  <c r="BK1490" i="1" s="1"/>
  <c r="BF1482" i="1"/>
  <c r="BK1482" i="1" s="1"/>
  <c r="BF1474" i="1"/>
  <c r="BK1474" i="1" s="1"/>
  <c r="BF1466" i="1"/>
  <c r="BK1466" i="1" s="1"/>
  <c r="BF1458" i="1"/>
  <c r="BK1458" i="1" s="1"/>
  <c r="AY4" i="1"/>
  <c r="AY8" i="1"/>
  <c r="AY12" i="1"/>
  <c r="AY16" i="1"/>
  <c r="AY20" i="1"/>
  <c r="AY24" i="1"/>
  <c r="AY28" i="1"/>
  <c r="AY32" i="1"/>
  <c r="AY36" i="1"/>
  <c r="AY40" i="1"/>
  <c r="AY44" i="1"/>
  <c r="AY48" i="1"/>
  <c r="AY52" i="1"/>
  <c r="AY56" i="1"/>
  <c r="AY60" i="1"/>
  <c r="AY64" i="1"/>
  <c r="AY68" i="1"/>
  <c r="AY72" i="1"/>
  <c r="AY76" i="1"/>
  <c r="AY80" i="1"/>
  <c r="AY84" i="1"/>
  <c r="AY88" i="1"/>
  <c r="AY92" i="1"/>
  <c r="AY96" i="1"/>
  <c r="AY100" i="1"/>
  <c r="AY104" i="1"/>
  <c r="AY108" i="1"/>
  <c r="AY112" i="1"/>
  <c r="AY116" i="1"/>
  <c r="AY120" i="1"/>
  <c r="AY124" i="1"/>
  <c r="AY128" i="1"/>
  <c r="AY132" i="1"/>
  <c r="AY136" i="1"/>
  <c r="AY140" i="1"/>
  <c r="AY144" i="1"/>
  <c r="AY148" i="1"/>
  <c r="AY152" i="1"/>
  <c r="AY156" i="1"/>
  <c r="AY160" i="1"/>
  <c r="AY164" i="1"/>
  <c r="AY168" i="1"/>
  <c r="AY172" i="1"/>
  <c r="AY176" i="1"/>
  <c r="AY180" i="1"/>
  <c r="AY184" i="1"/>
  <c r="AY188" i="1"/>
  <c r="AY192" i="1"/>
  <c r="AY196" i="1"/>
  <c r="AY200" i="1"/>
  <c r="AY204" i="1"/>
  <c r="AY208" i="1"/>
  <c r="AY212" i="1"/>
  <c r="AY216" i="1"/>
  <c r="AY220" i="1"/>
  <c r="AY224" i="1"/>
  <c r="AY228" i="1"/>
  <c r="AY232" i="1"/>
  <c r="AY236" i="1"/>
  <c r="AY240" i="1"/>
  <c r="AY244" i="1"/>
  <c r="AY248" i="1"/>
  <c r="AY252" i="1"/>
  <c r="AY256" i="1"/>
  <c r="AY260" i="1"/>
  <c r="AY264" i="1"/>
  <c r="AY268" i="1"/>
  <c r="AY272" i="1"/>
  <c r="AY276" i="1"/>
  <c r="AY280" i="1"/>
  <c r="AY284" i="1"/>
  <c r="AY288" i="1"/>
  <c r="AY292" i="1"/>
  <c r="AY296" i="1"/>
  <c r="AY300" i="1"/>
  <c r="AY304" i="1"/>
  <c r="AY308" i="1"/>
  <c r="AY312" i="1"/>
  <c r="AY316" i="1"/>
  <c r="AY320" i="1"/>
  <c r="AY324" i="1"/>
  <c r="AY328" i="1"/>
  <c r="AY332" i="1"/>
  <c r="AY336" i="1"/>
  <c r="AY340" i="1"/>
  <c r="AY344" i="1"/>
  <c r="AY348" i="1"/>
  <c r="AY352" i="1"/>
  <c r="AY356" i="1"/>
  <c r="AY360" i="1"/>
  <c r="AY364" i="1"/>
  <c r="AY368" i="1"/>
  <c r="AY372" i="1"/>
  <c r="AY376" i="1"/>
  <c r="AY380" i="1"/>
  <c r="AY384" i="1"/>
  <c r="AY388" i="1"/>
  <c r="AY392" i="1"/>
  <c r="AY396" i="1"/>
  <c r="AY400" i="1"/>
  <c r="AY404" i="1"/>
  <c r="AY408" i="1"/>
  <c r="AY412" i="1"/>
  <c r="AY416" i="1"/>
  <c r="AY420" i="1"/>
  <c r="AY424" i="1"/>
  <c r="AY428" i="1"/>
  <c r="AY432" i="1"/>
  <c r="AY436" i="1"/>
  <c r="AY440" i="1"/>
  <c r="AY444" i="1"/>
  <c r="AY448" i="1"/>
  <c r="AY452" i="1"/>
  <c r="AY456" i="1"/>
  <c r="AY460" i="1"/>
  <c r="AY464" i="1"/>
  <c r="AY468" i="1"/>
  <c r="AY472" i="1"/>
  <c r="AY476" i="1"/>
  <c r="AY480" i="1"/>
  <c r="AY484" i="1"/>
  <c r="AY488" i="1"/>
  <c r="AY492" i="1"/>
  <c r="AY496" i="1"/>
  <c r="AY500" i="1"/>
  <c r="AY504" i="1"/>
  <c r="AY508" i="1"/>
  <c r="AY512" i="1"/>
  <c r="AY516" i="1"/>
  <c r="AY520" i="1"/>
  <c r="AY524" i="1"/>
  <c r="AY528" i="1"/>
  <c r="AY532" i="1"/>
  <c r="AY536" i="1"/>
  <c r="AY540" i="1"/>
  <c r="AY544" i="1"/>
  <c r="AY548" i="1"/>
  <c r="AY552" i="1"/>
  <c r="AY556" i="1"/>
  <c r="AY560" i="1"/>
  <c r="AY564" i="1"/>
  <c r="AY568" i="1"/>
  <c r="AY572" i="1"/>
  <c r="AY576" i="1"/>
  <c r="AY580" i="1"/>
  <c r="AY584" i="1"/>
  <c r="AY588" i="1"/>
  <c r="AY592" i="1"/>
  <c r="AY596" i="1"/>
  <c r="AY600" i="1"/>
  <c r="AY604" i="1"/>
  <c r="AY608" i="1"/>
  <c r="AY612" i="1"/>
  <c r="AY616" i="1"/>
  <c r="AY620" i="1"/>
  <c r="AY624" i="1"/>
  <c r="AY628" i="1"/>
  <c r="AY632" i="1"/>
  <c r="AY636" i="1"/>
  <c r="AY640" i="1"/>
  <c r="AY644" i="1"/>
  <c r="AY648" i="1"/>
  <c r="AY652" i="1"/>
  <c r="AY656" i="1"/>
  <c r="AY660" i="1"/>
  <c r="AY664" i="1"/>
  <c r="AY668" i="1"/>
  <c r="AY672" i="1"/>
  <c r="AY676" i="1"/>
  <c r="AY680" i="1"/>
  <c r="AY684" i="1"/>
  <c r="AY688" i="1"/>
  <c r="AY692" i="1"/>
  <c r="AY696" i="1"/>
  <c r="AY700" i="1"/>
  <c r="AY704" i="1"/>
  <c r="AY708" i="1"/>
  <c r="AY712" i="1"/>
  <c r="AY716" i="1"/>
  <c r="AY720" i="1"/>
  <c r="AY724" i="1"/>
  <c r="AY728" i="1"/>
  <c r="AY732" i="1"/>
  <c r="AY736" i="1"/>
  <c r="AY740" i="1"/>
  <c r="AY744" i="1"/>
  <c r="AY748" i="1"/>
  <c r="AY752" i="1"/>
  <c r="AY756" i="1"/>
  <c r="AY760" i="1"/>
  <c r="AY764" i="1"/>
  <c r="AY768" i="1"/>
  <c r="AY772" i="1"/>
  <c r="AY776" i="1"/>
  <c r="AY780" i="1"/>
  <c r="AY784" i="1"/>
  <c r="AY788" i="1"/>
  <c r="AY792" i="1"/>
  <c r="AY796" i="1"/>
  <c r="AY800" i="1"/>
  <c r="AY804" i="1"/>
  <c r="AY808" i="1"/>
  <c r="AY812" i="1"/>
  <c r="AY816" i="1"/>
  <c r="AY820" i="1"/>
  <c r="AY824" i="1"/>
  <c r="AY828" i="1"/>
  <c r="AY832" i="1"/>
  <c r="AY836" i="1"/>
  <c r="AY840" i="1"/>
  <c r="AY844" i="1"/>
  <c r="AY848" i="1"/>
  <c r="AY852" i="1"/>
  <c r="AY856" i="1"/>
  <c r="AY860" i="1"/>
  <c r="AY864" i="1"/>
  <c r="AY868" i="1"/>
  <c r="AY872" i="1"/>
  <c r="AY876" i="1"/>
  <c r="AY880" i="1"/>
  <c r="AY884" i="1"/>
  <c r="AY888" i="1"/>
  <c r="AY892" i="1"/>
  <c r="AY896" i="1"/>
  <c r="AY900" i="1"/>
  <c r="AY904" i="1"/>
  <c r="AY908" i="1"/>
  <c r="AY912" i="1"/>
  <c r="AY916" i="1"/>
  <c r="AY920" i="1"/>
  <c r="AY924" i="1"/>
  <c r="AY928" i="1"/>
  <c r="AY932" i="1"/>
  <c r="AY936" i="1"/>
  <c r="AY940" i="1"/>
  <c r="AY944" i="1"/>
  <c r="AY948" i="1"/>
  <c r="AY952" i="1"/>
  <c r="AY956" i="1"/>
  <c r="AY960" i="1"/>
  <c r="AY964" i="1"/>
  <c r="AY968" i="1"/>
  <c r="AY972" i="1"/>
  <c r="AY976" i="1"/>
  <c r="AY980" i="1"/>
  <c r="AY984" i="1"/>
  <c r="AY988" i="1"/>
  <c r="AY992" i="1"/>
  <c r="AY996" i="1"/>
  <c r="AY1000" i="1"/>
  <c r="AY1004" i="1"/>
  <c r="AY1008" i="1"/>
  <c r="AY1012" i="1"/>
  <c r="AY1016" i="1"/>
  <c r="AY1020" i="1"/>
  <c r="AY1024" i="1"/>
  <c r="AY1028" i="1"/>
  <c r="AY1032" i="1"/>
  <c r="AY1036" i="1"/>
  <c r="AY1040" i="1"/>
  <c r="AY1044" i="1"/>
  <c r="AY1048" i="1"/>
  <c r="AY1052" i="1"/>
  <c r="AY1056" i="1"/>
  <c r="AY1060" i="1"/>
  <c r="AY1064" i="1"/>
  <c r="AY1068" i="1"/>
  <c r="AY1072" i="1"/>
  <c r="AY1076" i="1"/>
  <c r="AY1080" i="1"/>
  <c r="AY1084" i="1"/>
  <c r="AY1088" i="1"/>
  <c r="AY1092" i="1"/>
  <c r="AY1096" i="1"/>
  <c r="AY1100" i="1"/>
  <c r="AY1104" i="1"/>
  <c r="AY1108" i="1"/>
  <c r="AY1112" i="1"/>
  <c r="AY1116" i="1"/>
  <c r="AY1120" i="1"/>
  <c r="AY1124" i="1"/>
  <c r="AY1128" i="1"/>
  <c r="AY1132" i="1"/>
  <c r="AY1136" i="1"/>
  <c r="AY1140" i="1"/>
  <c r="AY1144" i="1"/>
  <c r="AY1148" i="1"/>
  <c r="AY1152" i="1"/>
  <c r="AY1156" i="1"/>
  <c r="AY1160" i="1"/>
  <c r="AY1164" i="1"/>
  <c r="AY1168" i="1"/>
  <c r="AY1172" i="1"/>
  <c r="AY1176" i="1"/>
  <c r="AY1180" i="1"/>
  <c r="AY1184" i="1"/>
  <c r="AY1188" i="1"/>
  <c r="AY1192" i="1"/>
  <c r="AY1196" i="1"/>
  <c r="AY1200" i="1"/>
  <c r="AY1204" i="1"/>
  <c r="AY1208" i="1"/>
  <c r="AY1212" i="1"/>
  <c r="AY1216" i="1"/>
  <c r="AY1220" i="1"/>
  <c r="AY1224" i="1"/>
  <c r="AY1228" i="1"/>
  <c r="AY1232" i="1"/>
  <c r="AY1236" i="1"/>
  <c r="AY1240" i="1"/>
  <c r="AY1244" i="1"/>
  <c r="AY1248" i="1"/>
  <c r="AY1252" i="1"/>
  <c r="AY1256" i="1"/>
  <c r="AY1260" i="1"/>
  <c r="AY1264" i="1"/>
  <c r="AY1268" i="1"/>
  <c r="AY1272" i="1"/>
  <c r="AY1276" i="1"/>
  <c r="AY1280" i="1"/>
  <c r="AY1284" i="1"/>
  <c r="AY1288" i="1"/>
  <c r="AY1292" i="1"/>
  <c r="AY1296" i="1"/>
  <c r="AY1300" i="1"/>
  <c r="AY1304" i="1"/>
  <c r="AY1308" i="1"/>
  <c r="AY1312" i="1"/>
  <c r="AY1316" i="1"/>
  <c r="AY1320" i="1"/>
  <c r="AY1324" i="1"/>
  <c r="AY1328" i="1"/>
  <c r="AY1332" i="1"/>
  <c r="AY1336" i="1"/>
  <c r="AY1340" i="1"/>
  <c r="AY1344" i="1"/>
  <c r="AY1348" i="1"/>
  <c r="AY1352" i="1"/>
  <c r="AY1356" i="1"/>
  <c r="AY1360" i="1"/>
  <c r="AY1364" i="1"/>
  <c r="AY1368" i="1"/>
  <c r="AY1372" i="1"/>
  <c r="AY1376" i="1"/>
  <c r="AY1380" i="1"/>
  <c r="AY1384" i="1"/>
  <c r="AY5" i="1"/>
  <c r="AY9" i="1"/>
  <c r="AY13" i="1"/>
  <c r="AY17" i="1"/>
  <c r="AY21" i="1"/>
  <c r="AY25" i="1"/>
  <c r="AY29" i="1"/>
  <c r="AY33" i="1"/>
  <c r="AY37" i="1"/>
  <c r="AY41" i="1"/>
  <c r="AY45" i="1"/>
  <c r="AY49" i="1"/>
  <c r="AY53" i="1"/>
  <c r="AY57" i="1"/>
  <c r="AY61" i="1"/>
  <c r="AY65" i="1"/>
  <c r="AY69" i="1"/>
  <c r="AY73" i="1"/>
  <c r="AY77" i="1"/>
  <c r="AY81" i="1"/>
  <c r="AY85" i="1"/>
  <c r="AY89" i="1"/>
  <c r="AY93" i="1"/>
  <c r="AY97" i="1"/>
  <c r="AY101" i="1"/>
  <c r="AY105" i="1"/>
  <c r="AY109" i="1"/>
  <c r="AY113" i="1"/>
  <c r="AY117" i="1"/>
  <c r="AY121" i="1"/>
  <c r="AY125" i="1"/>
  <c r="AY129" i="1"/>
  <c r="AY133" i="1"/>
  <c r="AY137" i="1"/>
  <c r="AY141" i="1"/>
  <c r="AY145" i="1"/>
  <c r="AY149" i="1"/>
  <c r="AY153" i="1"/>
  <c r="AY157" i="1"/>
  <c r="AY161" i="1"/>
  <c r="AY165" i="1"/>
  <c r="AY169" i="1"/>
  <c r="AY173" i="1"/>
  <c r="AY177" i="1"/>
  <c r="AY181" i="1"/>
  <c r="AY185" i="1"/>
  <c r="AY189" i="1"/>
  <c r="AY193" i="1"/>
  <c r="AY197" i="1"/>
  <c r="AY201" i="1"/>
  <c r="AY205" i="1"/>
  <c r="AY209" i="1"/>
  <c r="AY213" i="1"/>
  <c r="AY217" i="1"/>
  <c r="AY221" i="1"/>
  <c r="AY225" i="1"/>
  <c r="AY229" i="1"/>
  <c r="AY233" i="1"/>
  <c r="AY237" i="1"/>
  <c r="AY241" i="1"/>
  <c r="AY245" i="1"/>
  <c r="AY249" i="1"/>
  <c r="AY253" i="1"/>
  <c r="AY257" i="1"/>
  <c r="AY261" i="1"/>
  <c r="AY265" i="1"/>
  <c r="AY269" i="1"/>
  <c r="AY273" i="1"/>
  <c r="AY277" i="1"/>
  <c r="AY281" i="1"/>
  <c r="AY285" i="1"/>
  <c r="AY289" i="1"/>
  <c r="AY293" i="1"/>
  <c r="AY297" i="1"/>
  <c r="AY301" i="1"/>
  <c r="AY305" i="1"/>
  <c r="AY309" i="1"/>
  <c r="AY313" i="1"/>
  <c r="AY317" i="1"/>
  <c r="AY321" i="1"/>
  <c r="AY325" i="1"/>
  <c r="AY329" i="1"/>
  <c r="AY333" i="1"/>
  <c r="AY337" i="1"/>
  <c r="AY341" i="1"/>
  <c r="AY345" i="1"/>
  <c r="AY349" i="1"/>
  <c r="AY353" i="1"/>
  <c r="AY357" i="1"/>
  <c r="AY361" i="1"/>
  <c r="AY365" i="1"/>
  <c r="AY369" i="1"/>
  <c r="AY373" i="1"/>
  <c r="AY377" i="1"/>
  <c r="AY381" i="1"/>
  <c r="AY385" i="1"/>
  <c r="AY389" i="1"/>
  <c r="AY393" i="1"/>
  <c r="AY397" i="1"/>
  <c r="AY401" i="1"/>
  <c r="AY405" i="1"/>
  <c r="AY409" i="1"/>
  <c r="AY413" i="1"/>
  <c r="AY417" i="1"/>
  <c r="AY421" i="1"/>
  <c r="AY425" i="1"/>
  <c r="AY429" i="1"/>
  <c r="AY433" i="1"/>
  <c r="AY437" i="1"/>
  <c r="AY441" i="1"/>
  <c r="AY445" i="1"/>
  <c r="AY449" i="1"/>
  <c r="AY453" i="1"/>
  <c r="AY457" i="1"/>
  <c r="AY461" i="1"/>
  <c r="AY465" i="1"/>
  <c r="AY469" i="1"/>
  <c r="AY473" i="1"/>
  <c r="AY477" i="1"/>
  <c r="AY481" i="1"/>
  <c r="AY485" i="1"/>
  <c r="AY489" i="1"/>
  <c r="AY493" i="1"/>
  <c r="AY497" i="1"/>
  <c r="AY501" i="1"/>
  <c r="AY505" i="1"/>
  <c r="AY509" i="1"/>
  <c r="AY513" i="1"/>
  <c r="AY517" i="1"/>
  <c r="AY521" i="1"/>
  <c r="AY525" i="1"/>
  <c r="AY529" i="1"/>
  <c r="AY533" i="1"/>
  <c r="AY537" i="1"/>
  <c r="AY541" i="1"/>
  <c r="AY545" i="1"/>
  <c r="AY549" i="1"/>
  <c r="AY553" i="1"/>
  <c r="AY557" i="1"/>
  <c r="AY561" i="1"/>
  <c r="AY565" i="1"/>
  <c r="AY569" i="1"/>
  <c r="AY573" i="1"/>
  <c r="AY577" i="1"/>
  <c r="AY581" i="1"/>
  <c r="AY585" i="1"/>
  <c r="AY589" i="1"/>
  <c r="AY593" i="1"/>
  <c r="AY597" i="1"/>
  <c r="AY601" i="1"/>
  <c r="AY605" i="1"/>
  <c r="AY609" i="1"/>
  <c r="AY613" i="1"/>
  <c r="AY617" i="1"/>
  <c r="AY621" i="1"/>
  <c r="AY625" i="1"/>
  <c r="AY629" i="1"/>
  <c r="AY633" i="1"/>
  <c r="AY637" i="1"/>
  <c r="AY641" i="1"/>
  <c r="AY645" i="1"/>
  <c r="AY649" i="1"/>
  <c r="AY653" i="1"/>
  <c r="AY657" i="1"/>
  <c r="AY661" i="1"/>
  <c r="AY665" i="1"/>
  <c r="AY669" i="1"/>
  <c r="AY673" i="1"/>
  <c r="AY677" i="1"/>
  <c r="AY681" i="1"/>
  <c r="AY685" i="1"/>
  <c r="AY689" i="1"/>
  <c r="AY693" i="1"/>
  <c r="AY697" i="1"/>
  <c r="AY701" i="1"/>
  <c r="AY705" i="1"/>
  <c r="AY709" i="1"/>
  <c r="AY713" i="1"/>
  <c r="AY717" i="1"/>
  <c r="AY721" i="1"/>
  <c r="AY725" i="1"/>
  <c r="AY729" i="1"/>
  <c r="AY733" i="1"/>
  <c r="AY737" i="1"/>
  <c r="AY741" i="1"/>
  <c r="AY745" i="1"/>
  <c r="AY749" i="1"/>
  <c r="AY753" i="1"/>
  <c r="AY757" i="1"/>
  <c r="AY761" i="1"/>
  <c r="AY765" i="1"/>
  <c r="AY769" i="1"/>
  <c r="AY773" i="1"/>
  <c r="AY777" i="1"/>
  <c r="AY781" i="1"/>
  <c r="AY785" i="1"/>
  <c r="AY789" i="1"/>
  <c r="AY793" i="1"/>
  <c r="AY797" i="1"/>
  <c r="AY801" i="1"/>
  <c r="AY805" i="1"/>
  <c r="AY809" i="1"/>
  <c r="AY813" i="1"/>
  <c r="AY817" i="1"/>
  <c r="AY821" i="1"/>
  <c r="AY825" i="1"/>
  <c r="AY829" i="1"/>
  <c r="AY833" i="1"/>
  <c r="AY837" i="1"/>
  <c r="AY841" i="1"/>
  <c r="AY845" i="1"/>
  <c r="AY849" i="1"/>
  <c r="AY853" i="1"/>
  <c r="AY857" i="1"/>
  <c r="AY861" i="1"/>
  <c r="AY865" i="1"/>
  <c r="AY869" i="1"/>
  <c r="AY873" i="1"/>
  <c r="AY877" i="1"/>
  <c r="AY881" i="1"/>
  <c r="AY885" i="1"/>
  <c r="AY889" i="1"/>
  <c r="AY893" i="1"/>
  <c r="AY897" i="1"/>
  <c r="AY901" i="1"/>
  <c r="AY905" i="1"/>
  <c r="AY909" i="1"/>
  <c r="AY913" i="1"/>
  <c r="AY917" i="1"/>
  <c r="AY921" i="1"/>
  <c r="AY925" i="1"/>
  <c r="AY929" i="1"/>
  <c r="AY933" i="1"/>
  <c r="AY937" i="1"/>
  <c r="AY941" i="1"/>
  <c r="AY945" i="1"/>
  <c r="AY949" i="1"/>
  <c r="AY953" i="1"/>
  <c r="AY957" i="1"/>
  <c r="AY961" i="1"/>
  <c r="AY965" i="1"/>
  <c r="AY969" i="1"/>
  <c r="AY973" i="1"/>
  <c r="AY977" i="1"/>
  <c r="AY981" i="1"/>
  <c r="AY985" i="1"/>
  <c r="AY989" i="1"/>
  <c r="AY993" i="1"/>
  <c r="AY997" i="1"/>
  <c r="AY1001" i="1"/>
  <c r="AY1005" i="1"/>
  <c r="AY1009" i="1"/>
  <c r="AY1013" i="1"/>
  <c r="AY1017" i="1"/>
  <c r="AY1021" i="1"/>
  <c r="AY1025" i="1"/>
  <c r="AY1029" i="1"/>
  <c r="AY1033" i="1"/>
  <c r="AY1037" i="1"/>
  <c r="AY1041" i="1"/>
  <c r="AY1045" i="1"/>
  <c r="AY1049" i="1"/>
  <c r="AY1053" i="1"/>
  <c r="AY1057" i="1"/>
  <c r="AY1061" i="1"/>
  <c r="AY1065" i="1"/>
  <c r="AY1069" i="1"/>
  <c r="AY1073" i="1"/>
  <c r="AY1077" i="1"/>
  <c r="AY1081" i="1"/>
  <c r="AY1085" i="1"/>
  <c r="AY1089" i="1"/>
  <c r="BJ1998" i="1"/>
  <c r="BK1998" i="1" s="1"/>
  <c r="BJ1990" i="1"/>
  <c r="BJ1982" i="1"/>
  <c r="BK1982" i="1" s="1"/>
  <c r="BJ1974" i="1"/>
  <c r="BJ1966" i="1"/>
  <c r="BK1966" i="1" s="1"/>
  <c r="BJ1958" i="1"/>
  <c r="BJ1950" i="1"/>
  <c r="BK1950" i="1" s="1"/>
  <c r="BJ1942" i="1"/>
  <c r="BJ1934" i="1"/>
  <c r="BK1934" i="1" s="1"/>
  <c r="BJ1926" i="1"/>
  <c r="BJ1918" i="1"/>
  <c r="BK1918" i="1" s="1"/>
  <c r="BJ1910" i="1"/>
  <c r="BJ1902" i="1"/>
  <c r="BK1902" i="1" s="1"/>
  <c r="BJ1894" i="1"/>
  <c r="BJ1886" i="1"/>
  <c r="BK1886" i="1" s="1"/>
  <c r="BJ1878" i="1"/>
  <c r="BJ1870" i="1"/>
  <c r="BK1870" i="1" s="1"/>
  <c r="BJ1862" i="1"/>
  <c r="BJ1854" i="1"/>
  <c r="BK1854" i="1" s="1"/>
  <c r="BJ1846" i="1"/>
  <c r="BJ1838" i="1"/>
  <c r="BK1838" i="1" s="1"/>
  <c r="BJ1830" i="1"/>
  <c r="BJ1822" i="1"/>
  <c r="BK1822" i="1" s="1"/>
  <c r="BJ1814" i="1"/>
  <c r="BJ1806" i="1"/>
  <c r="BK1806" i="1" s="1"/>
  <c r="BJ1798" i="1"/>
  <c r="BJ1790" i="1"/>
  <c r="BK1790" i="1" s="1"/>
  <c r="BJ1782" i="1"/>
  <c r="BJ1774" i="1"/>
  <c r="BK1774" i="1" s="1"/>
  <c r="BJ1766" i="1"/>
  <c r="BJ1758" i="1"/>
  <c r="BK1758" i="1" s="1"/>
  <c r="BJ1750" i="1"/>
  <c r="BJ1742" i="1"/>
  <c r="BK1742" i="1" s="1"/>
  <c r="BJ1734" i="1"/>
  <c r="BJ1726" i="1"/>
  <c r="BK1726" i="1" s="1"/>
  <c r="BJ1718" i="1"/>
  <c r="BJ1710" i="1"/>
  <c r="BK1710" i="1" s="1"/>
  <c r="BJ1702" i="1"/>
  <c r="BJ1694" i="1"/>
  <c r="BK1694" i="1" s="1"/>
  <c r="BJ1686" i="1"/>
  <c r="BJ1678" i="1"/>
  <c r="BK1678" i="1" s="1"/>
  <c r="BJ1670" i="1"/>
  <c r="BJ1662" i="1"/>
  <c r="BK1662" i="1" s="1"/>
  <c r="BJ1654" i="1"/>
  <c r="BJ1646" i="1"/>
  <c r="BK1646" i="1" s="1"/>
  <c r="BJ1638" i="1"/>
  <c r="BJ1630" i="1"/>
  <c r="BK1630" i="1" s="1"/>
  <c r="BJ1622" i="1"/>
  <c r="BJ1614" i="1"/>
  <c r="BK1614" i="1" s="1"/>
  <c r="BJ1606" i="1"/>
  <c r="BJ1598" i="1"/>
  <c r="BK1598" i="1" s="1"/>
  <c r="BJ1590" i="1"/>
  <c r="BJ1582" i="1"/>
  <c r="BK1582" i="1" s="1"/>
  <c r="BJ1574" i="1"/>
  <c r="BJ1566" i="1"/>
  <c r="BK1566" i="1" s="1"/>
  <c r="BJ1558" i="1"/>
  <c r="BJ1550" i="1"/>
  <c r="BK1550" i="1" s="1"/>
  <c r="BJ1542" i="1"/>
  <c r="BJ1534" i="1"/>
  <c r="BK1534" i="1" s="1"/>
  <c r="BJ1526" i="1"/>
  <c r="BJ1518" i="1"/>
  <c r="BK1518" i="1" s="1"/>
  <c r="BJ1510" i="1"/>
  <c r="BJ1502" i="1"/>
  <c r="BK1502" i="1" s="1"/>
  <c r="BJ1494" i="1"/>
  <c r="BJ1486" i="1"/>
  <c r="BK1486" i="1" s="1"/>
  <c r="BJ1478" i="1"/>
  <c r="BJ1470" i="1"/>
  <c r="BK1470" i="1" s="1"/>
  <c r="BJ1462" i="1"/>
  <c r="BF2000" i="1"/>
  <c r="BG2000" i="1"/>
  <c r="BJ2000" i="1"/>
  <c r="BF1996" i="1"/>
  <c r="BG1996" i="1"/>
  <c r="BJ1996" i="1"/>
  <c r="BF1992" i="1"/>
  <c r="BG1992" i="1"/>
  <c r="BJ1992" i="1"/>
  <c r="BK1992" i="1" s="1"/>
  <c r="BF1988" i="1"/>
  <c r="BG1988" i="1"/>
  <c r="BJ1988" i="1"/>
  <c r="BF1984" i="1"/>
  <c r="BG1984" i="1"/>
  <c r="BJ1984" i="1"/>
  <c r="BF1980" i="1"/>
  <c r="BG1980" i="1"/>
  <c r="BJ1980" i="1"/>
  <c r="BF1976" i="1"/>
  <c r="BG1976" i="1"/>
  <c r="BJ1976" i="1"/>
  <c r="BF1972" i="1"/>
  <c r="BG1972" i="1"/>
  <c r="BJ1972" i="1"/>
  <c r="BF1968" i="1"/>
  <c r="BG1968" i="1"/>
  <c r="BJ1968" i="1"/>
  <c r="BF1964" i="1"/>
  <c r="BG1964" i="1"/>
  <c r="BJ1964" i="1"/>
  <c r="BF1960" i="1"/>
  <c r="BG1960" i="1"/>
  <c r="BJ1960" i="1"/>
  <c r="BK1960" i="1" s="1"/>
  <c r="BF1956" i="1"/>
  <c r="BG1956" i="1"/>
  <c r="BJ1956" i="1"/>
  <c r="BF1952" i="1"/>
  <c r="BG1952" i="1"/>
  <c r="BJ1952" i="1"/>
  <c r="BF1948" i="1"/>
  <c r="BG1948" i="1"/>
  <c r="BJ1948" i="1"/>
  <c r="BF1944" i="1"/>
  <c r="BG1944" i="1"/>
  <c r="BJ1944" i="1"/>
  <c r="BK1944" i="1" s="1"/>
  <c r="BF1940" i="1"/>
  <c r="BG1940" i="1"/>
  <c r="BJ1940" i="1"/>
  <c r="BF1936" i="1"/>
  <c r="BG1936" i="1"/>
  <c r="BJ1936" i="1"/>
  <c r="BF1932" i="1"/>
  <c r="BG1932" i="1"/>
  <c r="BJ1932" i="1"/>
  <c r="BF1928" i="1"/>
  <c r="BG1928" i="1"/>
  <c r="BJ1928" i="1"/>
  <c r="BK1928" i="1" s="1"/>
  <c r="BF1924" i="1"/>
  <c r="BG1924" i="1"/>
  <c r="BJ1924" i="1"/>
  <c r="BF1920" i="1"/>
  <c r="BG1920" i="1"/>
  <c r="BJ1920" i="1"/>
  <c r="BF1916" i="1"/>
  <c r="BG1916" i="1"/>
  <c r="BJ1916" i="1"/>
  <c r="BF1912" i="1"/>
  <c r="BG1912" i="1"/>
  <c r="BJ1912" i="1"/>
  <c r="BF1908" i="1"/>
  <c r="BG1908" i="1"/>
  <c r="BJ1908" i="1"/>
  <c r="BF1904" i="1"/>
  <c r="BG1904" i="1"/>
  <c r="BJ1904" i="1"/>
  <c r="BF1900" i="1"/>
  <c r="BG1900" i="1"/>
  <c r="BJ1900" i="1"/>
  <c r="BF1896" i="1"/>
  <c r="BG1896" i="1"/>
  <c r="BJ1896" i="1"/>
  <c r="BK1896" i="1" s="1"/>
  <c r="BF1892" i="1"/>
  <c r="BG1892" i="1"/>
  <c r="BJ1892" i="1"/>
  <c r="BF1888" i="1"/>
  <c r="BG1888" i="1"/>
  <c r="BJ1888" i="1"/>
  <c r="BF1884" i="1"/>
  <c r="BG1884" i="1"/>
  <c r="BJ1884" i="1"/>
  <c r="BF1880" i="1"/>
  <c r="BG1880" i="1"/>
  <c r="BJ1880" i="1"/>
  <c r="BK1880" i="1" s="1"/>
  <c r="BF1876" i="1"/>
  <c r="BG1876" i="1"/>
  <c r="BJ1876" i="1"/>
  <c r="BF1872" i="1"/>
  <c r="BG1872" i="1"/>
  <c r="BJ1872" i="1"/>
  <c r="BF1868" i="1"/>
  <c r="BG1868" i="1"/>
  <c r="BJ1868" i="1"/>
  <c r="BF1864" i="1"/>
  <c r="BG1864" i="1"/>
  <c r="BJ1864" i="1"/>
  <c r="BK1864" i="1" s="1"/>
  <c r="BF1860" i="1"/>
  <c r="BG1860" i="1"/>
  <c r="BJ1860" i="1"/>
  <c r="BF1856" i="1"/>
  <c r="BG1856" i="1"/>
  <c r="BJ1856" i="1"/>
  <c r="BF1852" i="1"/>
  <c r="BG1852" i="1"/>
  <c r="BJ1852" i="1"/>
  <c r="BF1848" i="1"/>
  <c r="BG1848" i="1"/>
  <c r="BJ1848" i="1"/>
  <c r="BF1844" i="1"/>
  <c r="BG1844" i="1"/>
  <c r="BJ1844" i="1"/>
  <c r="BF1840" i="1"/>
  <c r="BG1840" i="1"/>
  <c r="BJ1840" i="1"/>
  <c r="BF1836" i="1"/>
  <c r="BG1836" i="1"/>
  <c r="BJ1836" i="1"/>
  <c r="BF1832" i="1"/>
  <c r="BG1832" i="1"/>
  <c r="BJ1832" i="1"/>
  <c r="BK1832" i="1" s="1"/>
  <c r="BF1828" i="1"/>
  <c r="BG1828" i="1"/>
  <c r="BJ1828" i="1"/>
  <c r="BF1824" i="1"/>
  <c r="BG1824" i="1"/>
  <c r="BJ1824" i="1"/>
  <c r="BF1820" i="1"/>
  <c r="BG1820" i="1"/>
  <c r="BJ1820" i="1"/>
  <c r="BF1816" i="1"/>
  <c r="BG1816" i="1"/>
  <c r="BJ1816" i="1"/>
  <c r="BK1816" i="1" s="1"/>
  <c r="BF1812" i="1"/>
  <c r="BG1812" i="1"/>
  <c r="BJ1812" i="1"/>
  <c r="BF1808" i="1"/>
  <c r="BG1808" i="1"/>
  <c r="BJ1808" i="1"/>
  <c r="BF1804" i="1"/>
  <c r="BG1804" i="1"/>
  <c r="BJ1804" i="1"/>
  <c r="BF1800" i="1"/>
  <c r="BG1800" i="1"/>
  <c r="BJ1800" i="1"/>
  <c r="BK1800" i="1" s="1"/>
  <c r="BF1796" i="1"/>
  <c r="BG1796" i="1"/>
  <c r="BJ1796" i="1"/>
  <c r="BF1792" i="1"/>
  <c r="BG1792" i="1"/>
  <c r="BJ1792" i="1"/>
  <c r="BF1788" i="1"/>
  <c r="BG1788" i="1"/>
  <c r="BJ1788" i="1"/>
  <c r="BF1784" i="1"/>
  <c r="BG1784" i="1"/>
  <c r="BJ1784" i="1"/>
  <c r="BF1780" i="1"/>
  <c r="BG1780" i="1"/>
  <c r="BJ1780" i="1"/>
  <c r="BF1776" i="1"/>
  <c r="BG1776" i="1"/>
  <c r="BJ1776" i="1"/>
  <c r="BF1772" i="1"/>
  <c r="BG1772" i="1"/>
  <c r="BJ1772" i="1"/>
  <c r="BF1768" i="1"/>
  <c r="BG1768" i="1"/>
  <c r="BJ1768" i="1"/>
  <c r="BK1768" i="1" s="1"/>
  <c r="BF1764" i="1"/>
  <c r="BG1764" i="1"/>
  <c r="BJ1764" i="1"/>
  <c r="BF1760" i="1"/>
  <c r="BG1760" i="1"/>
  <c r="BJ1760" i="1"/>
  <c r="BF1756" i="1"/>
  <c r="BG1756" i="1"/>
  <c r="BJ1756" i="1"/>
  <c r="BF1752" i="1"/>
  <c r="BG1752" i="1"/>
  <c r="BJ1752" i="1"/>
  <c r="BK1752" i="1" s="1"/>
  <c r="BF1748" i="1"/>
  <c r="BG1748" i="1"/>
  <c r="BJ1748" i="1"/>
  <c r="BF1744" i="1"/>
  <c r="BG1744" i="1"/>
  <c r="BJ1744" i="1"/>
  <c r="BF1740" i="1"/>
  <c r="BG1740" i="1"/>
  <c r="BJ1740" i="1"/>
  <c r="BF1736" i="1"/>
  <c r="BG1736" i="1"/>
  <c r="BJ1736" i="1"/>
  <c r="BK1736" i="1" s="1"/>
  <c r="BF1732" i="1"/>
  <c r="BG1732" i="1"/>
  <c r="BJ1732" i="1"/>
  <c r="BF1728" i="1"/>
  <c r="BG1728" i="1"/>
  <c r="BJ1728" i="1"/>
  <c r="BF1724" i="1"/>
  <c r="BG1724" i="1"/>
  <c r="BJ1724" i="1"/>
  <c r="BF1720" i="1"/>
  <c r="BG1720" i="1"/>
  <c r="BJ1720" i="1"/>
  <c r="BF1716" i="1"/>
  <c r="BG1716" i="1"/>
  <c r="BJ1716" i="1"/>
  <c r="BF1712" i="1"/>
  <c r="BG1712" i="1"/>
  <c r="BJ1712" i="1"/>
  <c r="BF1708" i="1"/>
  <c r="BG1708" i="1"/>
  <c r="BJ1708" i="1"/>
  <c r="BF1704" i="1"/>
  <c r="BG1704" i="1"/>
  <c r="BJ1704" i="1"/>
  <c r="BK1704" i="1" s="1"/>
  <c r="BF1700" i="1"/>
  <c r="BG1700" i="1"/>
  <c r="BJ1700" i="1"/>
  <c r="BF1696" i="1"/>
  <c r="BG1696" i="1"/>
  <c r="BJ1696" i="1"/>
  <c r="BF1692" i="1"/>
  <c r="BG1692" i="1"/>
  <c r="BJ1692" i="1"/>
  <c r="BF1688" i="1"/>
  <c r="BG1688" i="1"/>
  <c r="BJ1688" i="1"/>
  <c r="BK1688" i="1" s="1"/>
  <c r="BF1684" i="1"/>
  <c r="BG1684" i="1"/>
  <c r="BJ1684" i="1"/>
  <c r="BF1680" i="1"/>
  <c r="BG1680" i="1"/>
  <c r="BJ1680" i="1"/>
  <c r="BF1676" i="1"/>
  <c r="BG1676" i="1"/>
  <c r="BJ1676" i="1"/>
  <c r="BF1672" i="1"/>
  <c r="BG1672" i="1"/>
  <c r="BJ1672" i="1"/>
  <c r="BK1672" i="1" s="1"/>
  <c r="BF1668" i="1"/>
  <c r="BG1668" i="1"/>
  <c r="BJ1668" i="1"/>
  <c r="BF1664" i="1"/>
  <c r="BG1664" i="1"/>
  <c r="BJ1664" i="1"/>
  <c r="BF1660" i="1"/>
  <c r="BG1660" i="1"/>
  <c r="BJ1660" i="1"/>
  <c r="BF1656" i="1"/>
  <c r="BG1656" i="1"/>
  <c r="BJ1656" i="1"/>
  <c r="BF1652" i="1"/>
  <c r="BG1652" i="1"/>
  <c r="BJ1652" i="1"/>
  <c r="BF1648" i="1"/>
  <c r="BG1648" i="1"/>
  <c r="BJ1648" i="1"/>
  <c r="BF1644" i="1"/>
  <c r="BG1644" i="1"/>
  <c r="BJ1644" i="1"/>
  <c r="BF1640" i="1"/>
  <c r="BG1640" i="1"/>
  <c r="BJ1640" i="1"/>
  <c r="BK1640" i="1" s="1"/>
  <c r="BF1636" i="1"/>
  <c r="BG1636" i="1"/>
  <c r="BJ1636" i="1"/>
  <c r="BF1632" i="1"/>
  <c r="BG1632" i="1"/>
  <c r="BJ1632" i="1"/>
  <c r="BF1628" i="1"/>
  <c r="BG1628" i="1"/>
  <c r="BJ1628" i="1"/>
  <c r="BF1624" i="1"/>
  <c r="BG1624" i="1"/>
  <c r="BJ1624" i="1"/>
  <c r="BK1624" i="1" s="1"/>
  <c r="BF1620" i="1"/>
  <c r="BG1620" i="1"/>
  <c r="BJ1620" i="1"/>
  <c r="BF1616" i="1"/>
  <c r="BG1616" i="1"/>
  <c r="BJ1616" i="1"/>
  <c r="BF1612" i="1"/>
  <c r="BG1612" i="1"/>
  <c r="BJ1612" i="1"/>
  <c r="BF1608" i="1"/>
  <c r="BG1608" i="1"/>
  <c r="BJ1608" i="1"/>
  <c r="BK1608" i="1" s="1"/>
  <c r="BF1604" i="1"/>
  <c r="BG1604" i="1"/>
  <c r="BJ1604" i="1"/>
  <c r="BF1600" i="1"/>
  <c r="BG1600" i="1"/>
  <c r="BJ1600" i="1"/>
  <c r="BF1596" i="1"/>
  <c r="BG1596" i="1"/>
  <c r="BJ1596" i="1"/>
  <c r="BF1592" i="1"/>
  <c r="BG1592" i="1"/>
  <c r="BJ1592" i="1"/>
  <c r="BF1588" i="1"/>
  <c r="BG1588" i="1"/>
  <c r="BJ1588" i="1"/>
  <c r="BF1584" i="1"/>
  <c r="BG1584" i="1"/>
  <c r="BJ1584" i="1"/>
  <c r="BF1580" i="1"/>
  <c r="BG1580" i="1"/>
  <c r="BJ1580" i="1"/>
  <c r="BF1576" i="1"/>
  <c r="BG1576" i="1"/>
  <c r="BJ1576" i="1"/>
  <c r="BK1576" i="1" s="1"/>
  <c r="BI1576" i="1"/>
  <c r="BF1572" i="1"/>
  <c r="BG1572" i="1"/>
  <c r="BJ1572" i="1"/>
  <c r="BK1572" i="1" s="1"/>
  <c r="BI1572" i="1"/>
  <c r="BF1568" i="1"/>
  <c r="BG1568" i="1"/>
  <c r="BJ1568" i="1"/>
  <c r="BK1568" i="1" s="1"/>
  <c r="BI1568" i="1"/>
  <c r="BF1564" i="1"/>
  <c r="BG1564" i="1"/>
  <c r="BJ1564" i="1"/>
  <c r="BK1564" i="1" s="1"/>
  <c r="BI1564" i="1"/>
  <c r="BF1560" i="1"/>
  <c r="BG1560" i="1"/>
  <c r="BJ1560" i="1"/>
  <c r="BK1560" i="1" s="1"/>
  <c r="BI1560" i="1"/>
  <c r="BF1556" i="1"/>
  <c r="BG1556" i="1"/>
  <c r="BJ1556" i="1"/>
  <c r="BK1556" i="1" s="1"/>
  <c r="BI1556" i="1"/>
  <c r="BF1552" i="1"/>
  <c r="BG1552" i="1"/>
  <c r="BJ1552" i="1"/>
  <c r="BK1552" i="1" s="1"/>
  <c r="BI1552" i="1"/>
  <c r="BF1548" i="1"/>
  <c r="BG1548" i="1"/>
  <c r="BJ1548" i="1"/>
  <c r="BK1548" i="1" s="1"/>
  <c r="BI1548" i="1"/>
  <c r="BF1544" i="1"/>
  <c r="BG1544" i="1"/>
  <c r="BJ1544" i="1"/>
  <c r="BK1544" i="1" s="1"/>
  <c r="BI1544" i="1"/>
  <c r="BF1540" i="1"/>
  <c r="BG1540" i="1"/>
  <c r="BJ1540" i="1"/>
  <c r="BK1540" i="1" s="1"/>
  <c r="BI1540" i="1"/>
  <c r="BF1536" i="1"/>
  <c r="BG1536" i="1"/>
  <c r="BJ1536" i="1"/>
  <c r="BK1536" i="1" s="1"/>
  <c r="BI1536" i="1"/>
  <c r="BF1532" i="1"/>
  <c r="BG1532" i="1"/>
  <c r="BJ1532" i="1"/>
  <c r="BK1532" i="1" s="1"/>
  <c r="BI1532" i="1"/>
  <c r="BF1528" i="1"/>
  <c r="BG1528" i="1"/>
  <c r="BJ1528" i="1"/>
  <c r="BK1528" i="1" s="1"/>
  <c r="BI1528" i="1"/>
  <c r="BF1524" i="1"/>
  <c r="BG1524" i="1"/>
  <c r="BJ1524" i="1"/>
  <c r="BK1524" i="1" s="1"/>
  <c r="BI1524" i="1"/>
  <c r="BF1520" i="1"/>
  <c r="BG1520" i="1"/>
  <c r="BJ1520" i="1"/>
  <c r="BK1520" i="1" s="1"/>
  <c r="BI1520" i="1"/>
  <c r="BF1516" i="1"/>
  <c r="BG1516" i="1"/>
  <c r="BJ1516" i="1"/>
  <c r="BK1516" i="1" s="1"/>
  <c r="BI1516" i="1"/>
  <c r="BF1512" i="1"/>
  <c r="BG1512" i="1"/>
  <c r="BJ1512" i="1"/>
  <c r="BK1512" i="1" s="1"/>
  <c r="BI1512" i="1"/>
  <c r="BF1508" i="1"/>
  <c r="BG1508" i="1"/>
  <c r="BJ1508" i="1"/>
  <c r="BK1508" i="1" s="1"/>
  <c r="BI1508" i="1"/>
  <c r="BF1504" i="1"/>
  <c r="BG1504" i="1"/>
  <c r="BJ1504" i="1"/>
  <c r="BK1504" i="1" s="1"/>
  <c r="BI1504" i="1"/>
  <c r="BF1500" i="1"/>
  <c r="BG1500" i="1"/>
  <c r="BJ1500" i="1"/>
  <c r="BK1500" i="1" s="1"/>
  <c r="BI1500" i="1"/>
  <c r="BF1496" i="1"/>
  <c r="BG1496" i="1"/>
  <c r="BJ1496" i="1"/>
  <c r="BK1496" i="1" s="1"/>
  <c r="BI1496" i="1"/>
  <c r="BF1492" i="1"/>
  <c r="BG1492" i="1"/>
  <c r="BJ1492" i="1"/>
  <c r="BK1492" i="1" s="1"/>
  <c r="BI1492" i="1"/>
  <c r="BF1488" i="1"/>
  <c r="BG1488" i="1"/>
  <c r="BJ1488" i="1"/>
  <c r="BK1488" i="1" s="1"/>
  <c r="BI1488" i="1"/>
  <c r="BF1484" i="1"/>
  <c r="BG1484" i="1"/>
  <c r="BJ1484" i="1"/>
  <c r="BK1484" i="1" s="1"/>
  <c r="BI1484" i="1"/>
  <c r="BF1480" i="1"/>
  <c r="BG1480" i="1"/>
  <c r="BJ1480" i="1"/>
  <c r="BK1480" i="1" s="1"/>
  <c r="BI1480" i="1"/>
  <c r="BF1476" i="1"/>
  <c r="BG1476" i="1"/>
  <c r="BJ1476" i="1"/>
  <c r="BK1476" i="1" s="1"/>
  <c r="BI1476" i="1"/>
  <c r="BF1472" i="1"/>
  <c r="BG1472" i="1"/>
  <c r="BJ1472" i="1"/>
  <c r="BK1472" i="1" s="1"/>
  <c r="BI1472" i="1"/>
  <c r="BF1468" i="1"/>
  <c r="BG1468" i="1"/>
  <c r="BJ1468" i="1"/>
  <c r="BK1468" i="1" s="1"/>
  <c r="BI1468" i="1"/>
  <c r="BF1464" i="1"/>
  <c r="BG1464" i="1"/>
  <c r="BJ1464" i="1"/>
  <c r="BK1464" i="1" s="1"/>
  <c r="BI1464" i="1"/>
  <c r="BF1460" i="1"/>
  <c r="BG1460" i="1"/>
  <c r="BJ1460" i="1"/>
  <c r="BK1460" i="1" s="1"/>
  <c r="BI1460" i="1"/>
  <c r="BF1998" i="1"/>
  <c r="BF1990" i="1"/>
  <c r="BF1982" i="1"/>
  <c r="BF1974" i="1"/>
  <c r="BF1966" i="1"/>
  <c r="BF1958" i="1"/>
  <c r="BF1950" i="1"/>
  <c r="BF1942" i="1"/>
  <c r="BF1934" i="1"/>
  <c r="BF1926" i="1"/>
  <c r="BF1918" i="1"/>
  <c r="BF1910" i="1"/>
  <c r="BF1902" i="1"/>
  <c r="BF1894" i="1"/>
  <c r="BF1886" i="1"/>
  <c r="BF1878" i="1"/>
  <c r="BF1870" i="1"/>
  <c r="BF1862" i="1"/>
  <c r="BF1854" i="1"/>
  <c r="BF1846" i="1"/>
  <c r="BF1838" i="1"/>
  <c r="BF1830" i="1"/>
  <c r="BF1822" i="1"/>
  <c r="BF1814" i="1"/>
  <c r="BF1806" i="1"/>
  <c r="BF1798" i="1"/>
  <c r="BF1790" i="1"/>
  <c r="BF1782" i="1"/>
  <c r="BF1774" i="1"/>
  <c r="BF1766" i="1"/>
  <c r="BF1758" i="1"/>
  <c r="BF1750" i="1"/>
  <c r="BF1742" i="1"/>
  <c r="BF1734" i="1"/>
  <c r="BF1726" i="1"/>
  <c r="BF1718" i="1"/>
  <c r="BF1710" i="1"/>
  <c r="BF1702" i="1"/>
  <c r="BF1694" i="1"/>
  <c r="BF1686" i="1"/>
  <c r="BF1678" i="1"/>
  <c r="BF1670" i="1"/>
  <c r="BF1662" i="1"/>
  <c r="BF1654" i="1"/>
  <c r="BF1646" i="1"/>
  <c r="BF1638" i="1"/>
  <c r="BF1630" i="1"/>
  <c r="BF1622" i="1"/>
  <c r="BF1614" i="1"/>
  <c r="BF1606" i="1"/>
  <c r="BF1598" i="1"/>
  <c r="BF1590" i="1"/>
  <c r="BF1582" i="1"/>
  <c r="BF1574" i="1"/>
  <c r="BF1566" i="1"/>
  <c r="BF1558" i="1"/>
  <c r="BF1550" i="1"/>
  <c r="BF1542" i="1"/>
  <c r="BF1534" i="1"/>
  <c r="BF1526" i="1"/>
  <c r="BF1518" i="1"/>
  <c r="BF1510" i="1"/>
  <c r="BF1502" i="1"/>
  <c r="BF1494" i="1"/>
  <c r="BF1486" i="1"/>
  <c r="BF1478" i="1"/>
  <c r="BF1470" i="1"/>
  <c r="BF1462" i="1"/>
  <c r="BH1992" i="1"/>
  <c r="BH1976" i="1"/>
  <c r="BH1960" i="1"/>
  <c r="BH1944" i="1"/>
  <c r="BH1928" i="1"/>
  <c r="BH1912" i="1"/>
  <c r="BH1896" i="1"/>
  <c r="BH1880" i="1"/>
  <c r="BH1864" i="1"/>
  <c r="BH1848" i="1"/>
  <c r="BH1832" i="1"/>
  <c r="BH1816" i="1"/>
  <c r="BH1800" i="1"/>
  <c r="BH1784" i="1"/>
  <c r="BH1768" i="1"/>
  <c r="BH1752" i="1"/>
  <c r="BH1736" i="1"/>
  <c r="BH1720" i="1"/>
  <c r="BH1704" i="1"/>
  <c r="BH1688" i="1"/>
  <c r="BH1672" i="1"/>
  <c r="BH1656" i="1"/>
  <c r="BH1640" i="1"/>
  <c r="BH1624" i="1"/>
  <c r="BH1608" i="1"/>
  <c r="BH1592" i="1"/>
  <c r="BH1576" i="1"/>
  <c r="BH1560" i="1"/>
  <c r="BA1999" i="1"/>
  <c r="BA1997" i="1"/>
  <c r="BA1995" i="1"/>
  <c r="BA1993" i="1"/>
  <c r="BA1991" i="1"/>
  <c r="BA1989" i="1"/>
  <c r="BA1987" i="1"/>
  <c r="BA1985" i="1"/>
  <c r="BA1983" i="1"/>
  <c r="BA1981" i="1"/>
  <c r="BA1979" i="1"/>
  <c r="BA1977" i="1"/>
  <c r="BA1975" i="1"/>
  <c r="BA1973" i="1"/>
  <c r="BA1971" i="1"/>
  <c r="BA1969" i="1"/>
  <c r="BA1967" i="1"/>
  <c r="BA1965" i="1"/>
  <c r="BA1963" i="1"/>
  <c r="BA1961" i="1"/>
  <c r="BA1959" i="1"/>
  <c r="BA1957" i="1"/>
  <c r="BA1955" i="1"/>
  <c r="BA1953" i="1"/>
  <c r="BA1951" i="1"/>
  <c r="BA1949" i="1"/>
  <c r="BA1947" i="1"/>
  <c r="BA1945" i="1"/>
  <c r="BA1943" i="1"/>
  <c r="BA1941" i="1"/>
  <c r="BA1939" i="1"/>
  <c r="BA1937" i="1"/>
  <c r="BA1935" i="1"/>
  <c r="BA1933" i="1"/>
  <c r="BA1931" i="1"/>
  <c r="BA1929" i="1"/>
  <c r="BA1927" i="1"/>
  <c r="BA1925" i="1"/>
  <c r="BA1923" i="1"/>
  <c r="BA1921" i="1"/>
  <c r="BA1919" i="1"/>
  <c r="BA1917" i="1"/>
  <c r="BA1915" i="1"/>
  <c r="BA1913" i="1"/>
  <c r="BA1911" i="1"/>
  <c r="BA1909" i="1"/>
  <c r="BA1907" i="1"/>
  <c r="BA1905" i="1"/>
  <c r="BA1903" i="1"/>
  <c r="BA1901" i="1"/>
  <c r="BA1899" i="1"/>
  <c r="BA1897" i="1"/>
  <c r="BA1895" i="1"/>
  <c r="BA1893" i="1"/>
  <c r="BA1891" i="1"/>
  <c r="BA1889" i="1"/>
  <c r="BA1887" i="1"/>
  <c r="BA1885" i="1"/>
  <c r="BA1883" i="1"/>
  <c r="BA1881" i="1"/>
  <c r="BA1879" i="1"/>
  <c r="BA1877" i="1"/>
  <c r="BA1875" i="1"/>
  <c r="BA1873" i="1"/>
  <c r="BA1871" i="1"/>
  <c r="BA1869" i="1"/>
  <c r="BA1867" i="1"/>
  <c r="BA1865" i="1"/>
  <c r="BA1863" i="1"/>
  <c r="BA1861" i="1"/>
  <c r="BA1859" i="1"/>
  <c r="BA1857" i="1"/>
  <c r="BA1855" i="1"/>
  <c r="BA1853" i="1"/>
  <c r="BA1851" i="1"/>
  <c r="BA1849" i="1"/>
  <c r="BA1847" i="1"/>
  <c r="BA1845" i="1"/>
  <c r="BA1843" i="1"/>
  <c r="BA1841" i="1"/>
  <c r="BA1839" i="1"/>
  <c r="BA1837" i="1"/>
  <c r="BA1835" i="1"/>
  <c r="BA1833" i="1"/>
  <c r="BA1831" i="1"/>
  <c r="BA1829" i="1"/>
  <c r="BA1827" i="1"/>
  <c r="BA1825" i="1"/>
  <c r="BA1823" i="1"/>
  <c r="BA1821" i="1"/>
  <c r="BA1819" i="1"/>
  <c r="BA1817" i="1"/>
  <c r="BA1815" i="1"/>
  <c r="BA1813" i="1"/>
  <c r="BA1811" i="1"/>
  <c r="BA1809" i="1"/>
  <c r="BA1807" i="1"/>
  <c r="BA1805" i="1"/>
  <c r="BA1803" i="1"/>
  <c r="BA1801" i="1"/>
  <c r="BA1799" i="1"/>
  <c r="BA1797" i="1"/>
  <c r="BA1795" i="1"/>
  <c r="BA1793" i="1"/>
  <c r="BA1791" i="1"/>
  <c r="BA1789" i="1"/>
  <c r="BA1787" i="1"/>
  <c r="BA1785" i="1"/>
  <c r="BA1783" i="1"/>
  <c r="BA1781" i="1"/>
  <c r="BA1779" i="1"/>
  <c r="BA1777" i="1"/>
  <c r="BA1775" i="1"/>
  <c r="BA1773" i="1"/>
  <c r="BA1771" i="1"/>
  <c r="BA1769" i="1"/>
  <c r="BA1767" i="1"/>
  <c r="BA1765" i="1"/>
  <c r="BA1763" i="1"/>
  <c r="BA1761" i="1"/>
  <c r="BA1759" i="1"/>
  <c r="BA1757" i="1"/>
  <c r="BA1755" i="1"/>
  <c r="BA1753" i="1"/>
  <c r="BA1751" i="1"/>
  <c r="BA1749" i="1"/>
  <c r="BA1747" i="1"/>
  <c r="BA1745" i="1"/>
  <c r="BA1743" i="1"/>
  <c r="BA1741" i="1"/>
  <c r="BA1739" i="1"/>
  <c r="BA1737" i="1"/>
  <c r="BA1735" i="1"/>
  <c r="BA1733" i="1"/>
  <c r="BA1731" i="1"/>
  <c r="BA1729" i="1"/>
  <c r="BA1727" i="1"/>
  <c r="BA1725" i="1"/>
  <c r="BA1723" i="1"/>
  <c r="BA1721" i="1"/>
  <c r="BA1719" i="1"/>
  <c r="BA1717" i="1"/>
  <c r="BA1715" i="1"/>
  <c r="BA1713" i="1"/>
  <c r="BA1711" i="1"/>
  <c r="BA1709" i="1"/>
  <c r="BA1707" i="1"/>
  <c r="BA1705" i="1"/>
  <c r="BA1703" i="1"/>
  <c r="BA1701" i="1"/>
  <c r="BA1699" i="1"/>
  <c r="BA1697" i="1"/>
  <c r="BA1695" i="1"/>
  <c r="BA1693" i="1"/>
  <c r="BA1691" i="1"/>
  <c r="BA1689" i="1"/>
  <c r="BA1687" i="1"/>
  <c r="BA1685" i="1"/>
  <c r="BA1683" i="1"/>
  <c r="BA1681" i="1"/>
  <c r="BA1679" i="1"/>
  <c r="BA1677" i="1"/>
  <c r="BA1675" i="1"/>
  <c r="BA1673" i="1"/>
  <c r="BA1671" i="1"/>
  <c r="BA1669" i="1"/>
  <c r="BA1667" i="1"/>
  <c r="BA1665" i="1"/>
  <c r="BA1663" i="1"/>
  <c r="BA1661" i="1"/>
  <c r="BA1659" i="1"/>
  <c r="BA1657" i="1"/>
  <c r="BA1655" i="1"/>
  <c r="BA1653" i="1"/>
  <c r="BA1651" i="1"/>
  <c r="BA1649" i="1"/>
  <c r="BA1647" i="1"/>
  <c r="BA1645" i="1"/>
  <c r="BA1643" i="1"/>
  <c r="BA1641" i="1"/>
  <c r="BA1639" i="1"/>
  <c r="BA1637" i="1"/>
  <c r="BA1635" i="1"/>
  <c r="BA1633" i="1"/>
  <c r="BA1631" i="1"/>
  <c r="BA1629" i="1"/>
  <c r="BA1627" i="1"/>
  <c r="BA1625" i="1"/>
  <c r="BA1623" i="1"/>
  <c r="BA1621" i="1"/>
  <c r="BA1619" i="1"/>
  <c r="BA1617" i="1"/>
  <c r="BA1615" i="1"/>
  <c r="BA1613" i="1"/>
  <c r="BA1611" i="1"/>
  <c r="BA1609" i="1"/>
  <c r="BA1607" i="1"/>
  <c r="BA1605" i="1"/>
  <c r="BA1603" i="1"/>
  <c r="BA1601" i="1"/>
  <c r="BA1599" i="1"/>
  <c r="BA1597" i="1"/>
  <c r="BA1595" i="1"/>
  <c r="BA1593" i="1"/>
  <c r="BA1591" i="1"/>
  <c r="BA1589" i="1"/>
  <c r="BA1587" i="1"/>
  <c r="BA1585" i="1"/>
  <c r="BA1583" i="1"/>
  <c r="BA1581" i="1"/>
  <c r="BA1579" i="1"/>
  <c r="BA1577" i="1"/>
  <c r="BA1575" i="1"/>
  <c r="BA1573" i="1"/>
  <c r="BA1571" i="1"/>
  <c r="BA1569" i="1"/>
  <c r="BA1567" i="1"/>
  <c r="BA1565" i="1"/>
  <c r="BA1563" i="1"/>
  <c r="BA1561" i="1"/>
  <c r="BA1559" i="1"/>
  <c r="BA1557" i="1"/>
  <c r="BA1555" i="1"/>
  <c r="BA1553" i="1"/>
  <c r="BA1551" i="1"/>
  <c r="BA1549" i="1"/>
  <c r="BA1547" i="1"/>
  <c r="BA1545" i="1"/>
  <c r="BA1543" i="1"/>
  <c r="BA1541" i="1"/>
  <c r="BA1539" i="1"/>
  <c r="BA1537" i="1"/>
  <c r="BA1535" i="1"/>
  <c r="BA1533" i="1"/>
  <c r="BA1531" i="1"/>
  <c r="BA1529" i="1"/>
  <c r="BA1527" i="1"/>
  <c r="BA1525" i="1"/>
  <c r="BA1523" i="1"/>
  <c r="BA1521" i="1"/>
  <c r="BA1519" i="1"/>
  <c r="BA1517" i="1"/>
  <c r="BA1515" i="1"/>
  <c r="BA1513" i="1"/>
  <c r="BA1511" i="1"/>
  <c r="BA1509" i="1"/>
  <c r="BA1507" i="1"/>
  <c r="BA1505" i="1"/>
  <c r="BA1503" i="1"/>
  <c r="BA1501" i="1"/>
  <c r="BA1499" i="1"/>
  <c r="BA1497" i="1"/>
  <c r="BA1495" i="1"/>
  <c r="BA1493" i="1"/>
  <c r="BA1491" i="1"/>
  <c r="BA1489" i="1"/>
  <c r="BA1487" i="1"/>
  <c r="BA1485" i="1"/>
  <c r="BA1483" i="1"/>
  <c r="BA1481" i="1"/>
  <c r="BA1479" i="1"/>
  <c r="BA1477" i="1"/>
  <c r="BA1475" i="1"/>
  <c r="BA1473" i="1"/>
  <c r="BA1471" i="1"/>
  <c r="BA1469" i="1"/>
  <c r="BA1467" i="1"/>
  <c r="BA1465" i="1"/>
  <c r="BA1463" i="1"/>
  <c r="BA1461" i="1"/>
  <c r="BA1459" i="1"/>
  <c r="BA1457" i="1"/>
  <c r="BA1455" i="1"/>
  <c r="BA1453" i="1"/>
  <c r="BA1451" i="1"/>
  <c r="BA1449" i="1"/>
  <c r="BA1447" i="1"/>
  <c r="BA1445" i="1"/>
  <c r="BA1443" i="1"/>
  <c r="BA1441" i="1"/>
  <c r="BA1439" i="1"/>
  <c r="BA1437" i="1"/>
  <c r="BA1435" i="1"/>
  <c r="BA1433" i="1"/>
  <c r="BA1431" i="1"/>
  <c r="BA1429" i="1"/>
  <c r="BA1427" i="1"/>
  <c r="BA1425" i="1"/>
  <c r="BA1423" i="1"/>
  <c r="BA1421" i="1"/>
  <c r="BA1419" i="1"/>
  <c r="BA1417" i="1"/>
  <c r="BA1415" i="1"/>
  <c r="BA1413" i="1"/>
  <c r="BA1411" i="1"/>
  <c r="BA1409" i="1"/>
  <c r="BA1407" i="1"/>
  <c r="BA1405" i="1"/>
  <c r="BA1403" i="1"/>
  <c r="BA1401" i="1"/>
  <c r="BA1399" i="1"/>
  <c r="BA1397" i="1"/>
  <c r="BA1395" i="1"/>
  <c r="BA1393" i="1"/>
  <c r="BA1391" i="1"/>
  <c r="BA1389" i="1"/>
  <c r="BA1387" i="1"/>
  <c r="BA1385" i="1"/>
  <c r="BA1383" i="1"/>
  <c r="BA1381" i="1"/>
  <c r="BA1379" i="1"/>
  <c r="BA1377" i="1"/>
  <c r="BA1375" i="1"/>
  <c r="BA1373" i="1"/>
  <c r="BA1371" i="1"/>
  <c r="BA1369" i="1"/>
  <c r="BA1367" i="1"/>
  <c r="BA1365" i="1"/>
  <c r="BA1363" i="1"/>
  <c r="BA1361" i="1"/>
  <c r="BA1359" i="1"/>
  <c r="BA1357" i="1"/>
  <c r="BA1355" i="1"/>
  <c r="BA1353" i="1"/>
  <c r="BA1351" i="1"/>
  <c r="BA1349" i="1"/>
  <c r="BA1347" i="1"/>
  <c r="BA1345" i="1"/>
  <c r="BA1343" i="1"/>
  <c r="BA1341" i="1"/>
  <c r="BA1339" i="1"/>
  <c r="BA1337" i="1"/>
  <c r="BA1335" i="1"/>
  <c r="BA1333" i="1"/>
  <c r="BA1331" i="1"/>
  <c r="BA1329" i="1"/>
  <c r="BA1327" i="1"/>
  <c r="BA1325" i="1"/>
  <c r="BA1323" i="1"/>
  <c r="BA1321" i="1"/>
  <c r="BA1319" i="1"/>
  <c r="BA1317" i="1"/>
  <c r="BA1315" i="1"/>
  <c r="BA1313" i="1"/>
  <c r="BA1311" i="1"/>
  <c r="BA1309" i="1"/>
  <c r="BA1307" i="1"/>
  <c r="BA1305" i="1"/>
  <c r="BA1303" i="1"/>
  <c r="BA1301" i="1"/>
  <c r="BA1299" i="1"/>
  <c r="BA1297" i="1"/>
  <c r="BA1295" i="1"/>
  <c r="BA1293" i="1"/>
  <c r="BA1291" i="1"/>
  <c r="BA1289" i="1"/>
  <c r="BA1287" i="1"/>
  <c r="BA1285" i="1"/>
  <c r="BA1283" i="1"/>
  <c r="BA1281" i="1"/>
  <c r="BA1279" i="1"/>
  <c r="BA1277" i="1"/>
  <c r="BA1275" i="1"/>
  <c r="BA1273" i="1"/>
  <c r="BA1271" i="1"/>
  <c r="BA1269" i="1"/>
  <c r="BA1267" i="1"/>
  <c r="BA1265" i="1"/>
  <c r="BA1263" i="1"/>
  <c r="BA1261" i="1"/>
  <c r="BA1259" i="1"/>
  <c r="BA1257" i="1"/>
  <c r="BA1255" i="1"/>
  <c r="BA1253" i="1"/>
  <c r="BA1251" i="1"/>
  <c r="BA1249" i="1"/>
  <c r="BA1247" i="1"/>
  <c r="BA1245" i="1"/>
  <c r="BA1243" i="1"/>
  <c r="BA1241" i="1"/>
  <c r="BA1239" i="1"/>
  <c r="BA1237" i="1"/>
  <c r="BA1235" i="1"/>
  <c r="BA1233" i="1"/>
  <c r="BA1231" i="1"/>
  <c r="BA1229" i="1"/>
  <c r="BA1227" i="1"/>
  <c r="BA1225" i="1"/>
  <c r="BA1223" i="1"/>
  <c r="BA1221" i="1"/>
  <c r="BA1219" i="1"/>
  <c r="BA1217" i="1"/>
  <c r="BA1215" i="1"/>
  <c r="BA1213" i="1"/>
  <c r="BA1211" i="1"/>
  <c r="BA1209" i="1"/>
  <c r="BA1207" i="1"/>
  <c r="BA1205" i="1"/>
  <c r="BA1203" i="1"/>
  <c r="BA1201" i="1"/>
  <c r="BA1199" i="1"/>
  <c r="BA1197" i="1"/>
  <c r="BA1195" i="1"/>
  <c r="BA1193" i="1"/>
  <c r="BA1191" i="1"/>
  <c r="BA1189" i="1"/>
  <c r="BA1187" i="1"/>
  <c r="BA1185" i="1"/>
  <c r="BA1183" i="1"/>
  <c r="BA1181" i="1"/>
  <c r="BA1179" i="1"/>
  <c r="BA1177" i="1"/>
  <c r="BA1175" i="1"/>
  <c r="BA1173" i="1"/>
  <c r="BA1171" i="1"/>
  <c r="BA1169" i="1"/>
  <c r="BA1167" i="1"/>
  <c r="BA1165" i="1"/>
  <c r="BA1163" i="1"/>
  <c r="BA1161" i="1"/>
  <c r="BA1159" i="1"/>
  <c r="BA1157" i="1"/>
  <c r="BA1155" i="1"/>
  <c r="BA1153" i="1"/>
  <c r="BA1151" i="1"/>
  <c r="BA1149" i="1"/>
  <c r="BA1147" i="1"/>
  <c r="BA1145" i="1"/>
  <c r="BA1143" i="1"/>
  <c r="BA1141" i="1"/>
  <c r="BA1139" i="1"/>
  <c r="BA1137" i="1"/>
  <c r="BA1135" i="1"/>
  <c r="BA1133" i="1"/>
  <c r="BA1131" i="1"/>
  <c r="BA1129" i="1"/>
  <c r="BA1127" i="1"/>
  <c r="BA1125" i="1"/>
  <c r="BA1123" i="1"/>
  <c r="BA1121" i="1"/>
  <c r="BA1119" i="1"/>
  <c r="BA1117" i="1"/>
  <c r="BA1115" i="1"/>
  <c r="BA1113" i="1"/>
  <c r="BA1111" i="1"/>
  <c r="BA1109" i="1"/>
  <c r="BA1107" i="1"/>
  <c r="BA1105" i="1"/>
  <c r="BA1103" i="1"/>
  <c r="BA1101" i="1"/>
  <c r="BA1099" i="1"/>
  <c r="BA1097" i="1"/>
  <c r="BA1095" i="1"/>
  <c r="BA1093" i="1"/>
  <c r="BA1091" i="1"/>
  <c r="BA1089" i="1"/>
  <c r="BA1087" i="1"/>
  <c r="BA1085" i="1"/>
  <c r="BA1083" i="1"/>
  <c r="BA1081" i="1"/>
  <c r="BA1079" i="1"/>
  <c r="BA1077" i="1"/>
  <c r="BA1075" i="1"/>
  <c r="BA1073" i="1"/>
  <c r="BA1071" i="1"/>
  <c r="BA1069" i="1"/>
  <c r="BA1067" i="1"/>
  <c r="BA1065" i="1"/>
  <c r="BA1063" i="1"/>
  <c r="BA1061" i="1"/>
  <c r="BA1059" i="1"/>
  <c r="BA1057" i="1"/>
  <c r="BA1055" i="1"/>
  <c r="BA1053" i="1"/>
  <c r="BA1051" i="1"/>
  <c r="BA1049" i="1"/>
  <c r="BA1047" i="1"/>
  <c r="BA1045" i="1"/>
  <c r="BA1043" i="1"/>
  <c r="BA1041" i="1"/>
  <c r="BA1039" i="1"/>
  <c r="BA1037" i="1"/>
  <c r="BA1035" i="1"/>
  <c r="BA1033" i="1"/>
  <c r="BA1031" i="1"/>
  <c r="BA1029" i="1"/>
  <c r="BA1027" i="1"/>
  <c r="BA1025" i="1"/>
  <c r="BA1023" i="1"/>
  <c r="BA1021" i="1"/>
  <c r="BA1019" i="1"/>
  <c r="BA1017" i="1"/>
  <c r="BA1015" i="1"/>
  <c r="BA1013" i="1"/>
  <c r="BA1011" i="1"/>
  <c r="BA1009" i="1"/>
  <c r="BA1007" i="1"/>
  <c r="BA1005" i="1"/>
  <c r="BA1003" i="1"/>
  <c r="BA1001" i="1"/>
  <c r="BA999" i="1"/>
  <c r="BA997" i="1"/>
  <c r="BA995" i="1"/>
  <c r="BA993" i="1"/>
  <c r="BA991" i="1"/>
  <c r="BA989" i="1"/>
  <c r="BA987" i="1"/>
  <c r="BA985" i="1"/>
  <c r="BA983" i="1"/>
  <c r="BA981" i="1"/>
  <c r="BA979" i="1"/>
  <c r="BA977" i="1"/>
  <c r="BA975" i="1"/>
  <c r="BA973" i="1"/>
  <c r="BA971" i="1"/>
  <c r="BA969" i="1"/>
  <c r="BA967" i="1"/>
  <c r="BA965" i="1"/>
  <c r="BA963" i="1"/>
  <c r="BA961" i="1"/>
  <c r="BA959" i="1"/>
  <c r="BA957" i="1"/>
  <c r="BA951" i="1"/>
  <c r="BB950" i="1"/>
  <c r="BA943" i="1"/>
  <c r="BB942" i="1"/>
  <c r="BA935" i="1"/>
  <c r="BB934" i="1"/>
  <c r="BA927" i="1"/>
  <c r="BB926" i="1"/>
  <c r="BA919" i="1"/>
  <c r="BB918" i="1"/>
  <c r="BA911" i="1"/>
  <c r="BB910" i="1"/>
  <c r="BA903" i="1"/>
  <c r="BB902" i="1"/>
  <c r="BA895" i="1"/>
  <c r="BB894" i="1"/>
  <c r="BA887" i="1"/>
  <c r="BB886" i="1"/>
  <c r="BA879" i="1"/>
  <c r="BB878" i="1"/>
  <c r="BA871" i="1"/>
  <c r="BB870" i="1"/>
  <c r="BA863" i="1"/>
  <c r="BB862" i="1"/>
  <c r="BA855" i="1"/>
  <c r="BB854" i="1"/>
  <c r="BA847" i="1"/>
  <c r="BB846" i="1"/>
  <c r="BA839" i="1"/>
  <c r="BB838" i="1"/>
  <c r="BA831" i="1"/>
  <c r="BB830" i="1"/>
  <c r="BA823" i="1"/>
  <c r="BB822" i="1"/>
  <c r="BA815" i="1"/>
  <c r="BB814" i="1"/>
  <c r="BA807" i="1"/>
  <c r="BB806" i="1"/>
  <c r="BA799" i="1"/>
  <c r="BB798" i="1"/>
  <c r="BA791" i="1"/>
  <c r="BB790" i="1"/>
  <c r="BA783" i="1"/>
  <c r="BB782" i="1"/>
  <c r="BA775" i="1"/>
  <c r="BB774" i="1"/>
  <c r="BA767" i="1"/>
  <c r="BB766" i="1"/>
  <c r="BA759" i="1"/>
  <c r="BB758" i="1"/>
  <c r="BA751" i="1"/>
  <c r="BB750" i="1"/>
  <c r="BA743" i="1"/>
  <c r="BB742" i="1"/>
  <c r="BA735" i="1"/>
  <c r="BB734" i="1"/>
  <c r="BA727" i="1"/>
  <c r="BB726" i="1"/>
  <c r="BA719" i="1"/>
  <c r="BB718" i="1"/>
  <c r="BA711" i="1"/>
  <c r="BB710" i="1"/>
  <c r="BA703" i="1"/>
  <c r="BB702" i="1"/>
  <c r="BA695" i="1"/>
  <c r="BB694" i="1"/>
  <c r="BA687" i="1"/>
  <c r="BB686" i="1"/>
  <c r="BA679" i="1"/>
  <c r="BB678" i="1"/>
  <c r="BA671" i="1"/>
  <c r="BB670" i="1"/>
  <c r="BA663" i="1"/>
  <c r="BB662" i="1"/>
  <c r="BA655" i="1"/>
  <c r="BB654" i="1"/>
  <c r="BA647" i="1"/>
  <c r="BB646" i="1"/>
  <c r="BA639" i="1"/>
  <c r="BB638" i="1"/>
  <c r="BA631" i="1"/>
  <c r="BB630" i="1"/>
  <c r="BA623" i="1"/>
  <c r="BB622" i="1"/>
  <c r="BA615" i="1"/>
  <c r="BB614" i="1"/>
  <c r="BA607" i="1"/>
  <c r="BB606" i="1"/>
  <c r="BA599" i="1"/>
  <c r="BB598" i="1"/>
  <c r="BA591" i="1"/>
  <c r="BB590" i="1"/>
  <c r="BA583" i="1"/>
  <c r="BB582" i="1"/>
  <c r="BA575" i="1"/>
  <c r="BB574" i="1"/>
  <c r="BA567" i="1"/>
  <c r="BB566" i="1"/>
  <c r="BA559" i="1"/>
  <c r="BB558" i="1"/>
  <c r="BA551" i="1"/>
  <c r="BB550" i="1"/>
  <c r="BA543" i="1"/>
  <c r="BB542" i="1"/>
  <c r="BA535" i="1"/>
  <c r="BB534" i="1"/>
  <c r="BA527" i="1"/>
  <c r="BB526" i="1"/>
  <c r="BA519" i="1"/>
  <c r="BB518" i="1"/>
  <c r="BA511" i="1"/>
  <c r="BB510" i="1"/>
  <c r="BA503" i="1"/>
  <c r="BB502" i="1"/>
  <c r="BA495" i="1"/>
  <c r="BB494" i="1"/>
  <c r="BA487" i="1"/>
  <c r="BB486" i="1"/>
  <c r="BA479" i="1"/>
  <c r="BB478" i="1"/>
  <c r="BA471" i="1"/>
  <c r="BB470" i="1"/>
  <c r="BA463" i="1"/>
  <c r="BB462" i="1"/>
  <c r="BA455" i="1"/>
  <c r="BB454" i="1"/>
  <c r="BA447" i="1"/>
  <c r="BB446" i="1"/>
  <c r="BA439" i="1"/>
  <c r="BB438" i="1"/>
  <c r="BA431" i="1"/>
  <c r="BB430" i="1"/>
  <c r="BA423" i="1"/>
  <c r="BB422" i="1"/>
  <c r="BA415" i="1"/>
  <c r="BB414" i="1"/>
  <c r="BA407" i="1"/>
  <c r="BB406" i="1"/>
  <c r="BA399" i="1"/>
  <c r="BB398" i="1"/>
  <c r="BA391" i="1"/>
  <c r="BB390" i="1"/>
  <c r="BA383" i="1"/>
  <c r="BB382" i="1"/>
  <c r="BA375" i="1"/>
  <c r="BB374" i="1"/>
  <c r="BA367" i="1"/>
  <c r="BB366" i="1"/>
  <c r="BA359" i="1"/>
  <c r="BB358" i="1"/>
  <c r="BA351" i="1"/>
  <c r="BB350" i="1"/>
  <c r="BA343" i="1"/>
  <c r="BB342" i="1"/>
  <c r="BA335" i="1"/>
  <c r="BB334" i="1"/>
  <c r="BA327" i="1"/>
  <c r="BB326" i="1"/>
  <c r="BA319" i="1"/>
  <c r="BB318" i="1"/>
  <c r="BA311" i="1"/>
  <c r="BB310" i="1"/>
  <c r="BA303" i="1"/>
  <c r="BB302" i="1"/>
  <c r="BA295" i="1"/>
  <c r="BB294" i="1"/>
  <c r="BA287" i="1"/>
  <c r="BB286" i="1"/>
  <c r="BA279" i="1"/>
  <c r="BB278" i="1"/>
  <c r="BA271" i="1"/>
  <c r="BB270" i="1"/>
  <c r="BA263" i="1"/>
  <c r="BB262" i="1"/>
  <c r="BA255" i="1"/>
  <c r="BB254" i="1"/>
  <c r="BA247" i="1"/>
  <c r="BB246" i="1"/>
  <c r="BA239" i="1"/>
  <c r="BB238" i="1"/>
  <c r="BA231" i="1"/>
  <c r="BB230" i="1"/>
  <c r="BA223" i="1"/>
  <c r="BB222" i="1"/>
  <c r="BA215" i="1"/>
  <c r="BB214" i="1"/>
  <c r="BA207" i="1"/>
  <c r="BB206" i="1"/>
  <c r="BA199" i="1"/>
  <c r="BB198" i="1"/>
  <c r="BA191" i="1"/>
  <c r="BB190" i="1"/>
  <c r="BA183" i="1"/>
  <c r="BB182" i="1"/>
  <c r="BA175" i="1"/>
  <c r="BB174" i="1"/>
  <c r="BA167" i="1"/>
  <c r="BB166" i="1"/>
  <c r="BA159" i="1"/>
  <c r="BB158" i="1"/>
  <c r="BA151" i="1"/>
  <c r="BB150" i="1"/>
  <c r="BA143" i="1"/>
  <c r="BB142" i="1"/>
  <c r="BA135" i="1"/>
  <c r="BB134" i="1"/>
  <c r="BA127" i="1"/>
  <c r="BB126" i="1"/>
  <c r="BA119" i="1"/>
  <c r="BB118" i="1"/>
  <c r="BA111" i="1"/>
  <c r="BB110" i="1"/>
  <c r="BA103" i="1"/>
  <c r="BB102" i="1"/>
  <c r="BA95" i="1"/>
  <c r="BB94" i="1"/>
  <c r="BA87" i="1"/>
  <c r="BB86" i="1"/>
  <c r="BA79" i="1"/>
  <c r="BB78" i="1"/>
  <c r="BA71" i="1"/>
  <c r="BB70" i="1"/>
  <c r="BA63" i="1"/>
  <c r="BB62" i="1"/>
  <c r="BJ1456" i="1"/>
  <c r="BJ1452" i="1"/>
  <c r="BJ1448" i="1"/>
  <c r="BJ1444" i="1"/>
  <c r="BJ1440" i="1"/>
  <c r="BJ1436" i="1"/>
  <c r="BJ1432" i="1"/>
  <c r="BJ1428" i="1"/>
  <c r="BJ1424" i="1"/>
  <c r="BJ1420" i="1"/>
  <c r="BJ1416" i="1"/>
  <c r="BJ1412" i="1"/>
  <c r="BJ1408" i="1"/>
  <c r="BJ1404" i="1"/>
  <c r="BJ1400" i="1"/>
  <c r="BJ1396" i="1"/>
  <c r="BJ1392" i="1"/>
  <c r="BJ1388" i="1"/>
  <c r="BJ1384" i="1"/>
  <c r="BJ1380" i="1"/>
  <c r="BJ1376" i="1"/>
  <c r="BJ1372" i="1"/>
  <c r="BJ1368" i="1"/>
  <c r="BJ1364" i="1"/>
  <c r="BJ1360" i="1"/>
  <c r="BJ1356" i="1"/>
  <c r="BJ1352" i="1"/>
  <c r="BJ1348" i="1"/>
  <c r="BJ1344" i="1"/>
  <c r="BJ1340" i="1"/>
  <c r="BJ1336" i="1"/>
  <c r="BJ1332" i="1"/>
  <c r="BJ1328" i="1"/>
  <c r="BJ1324" i="1"/>
  <c r="BJ1320" i="1"/>
  <c r="BJ1316" i="1"/>
  <c r="BJ1312" i="1"/>
  <c r="BJ1308" i="1"/>
  <c r="BJ1304" i="1"/>
  <c r="BJ1300" i="1"/>
  <c r="BJ1296" i="1"/>
  <c r="BJ1292" i="1"/>
  <c r="BJ1288" i="1"/>
  <c r="BJ1284" i="1"/>
  <c r="BJ1280" i="1"/>
  <c r="BJ1276" i="1"/>
  <c r="BJ1272" i="1"/>
  <c r="BJ1268" i="1"/>
  <c r="BJ1264" i="1"/>
  <c r="BJ1260" i="1"/>
  <c r="BJ1256" i="1"/>
  <c r="BJ1252" i="1"/>
  <c r="BJ1248" i="1"/>
  <c r="BJ1244" i="1"/>
  <c r="BJ1240" i="1"/>
  <c r="BJ1236" i="1"/>
  <c r="BJ1232" i="1"/>
  <c r="BJ1228" i="1"/>
  <c r="BJ1224" i="1"/>
  <c r="BJ1220" i="1"/>
  <c r="BJ1216" i="1"/>
  <c r="BJ1212" i="1"/>
  <c r="BJ1208" i="1"/>
  <c r="BJ1204" i="1"/>
  <c r="BJ1200" i="1"/>
  <c r="BJ1196" i="1"/>
  <c r="BJ1192" i="1"/>
  <c r="BJ1188" i="1"/>
  <c r="BJ1184" i="1"/>
  <c r="BJ1180" i="1"/>
  <c r="BJ1176" i="1"/>
  <c r="BJ1172" i="1"/>
  <c r="BJ1168" i="1"/>
  <c r="BJ1164" i="1"/>
  <c r="BJ1160" i="1"/>
  <c r="BJ1156" i="1"/>
  <c r="BJ1152" i="1"/>
  <c r="BJ1148" i="1"/>
  <c r="BJ1144" i="1"/>
  <c r="BJ1140" i="1"/>
  <c r="BJ1136" i="1"/>
  <c r="BJ1132" i="1"/>
  <c r="BJ1128" i="1"/>
  <c r="BJ1124" i="1"/>
  <c r="BJ1120" i="1"/>
  <c r="BJ1116" i="1"/>
  <c r="BJ1112" i="1"/>
  <c r="BJ1108" i="1"/>
  <c r="BJ1104" i="1"/>
  <c r="BJ1100" i="1"/>
  <c r="BJ1096" i="1"/>
  <c r="BJ1092" i="1"/>
  <c r="BJ1088" i="1"/>
  <c r="BJ1084" i="1"/>
  <c r="BJ1080" i="1"/>
  <c r="BJ1076" i="1"/>
  <c r="BJ1072" i="1"/>
  <c r="BJ1068" i="1"/>
  <c r="BJ1064" i="1"/>
  <c r="BJ1060" i="1"/>
  <c r="BJ1056" i="1"/>
  <c r="BJ1052" i="1"/>
  <c r="BJ1048" i="1"/>
  <c r="BJ1044" i="1"/>
  <c r="BJ1040" i="1"/>
  <c r="BJ1036" i="1"/>
  <c r="BJ1032" i="1"/>
  <c r="BJ1028" i="1"/>
  <c r="BJ1024" i="1"/>
  <c r="BJ1020" i="1"/>
  <c r="BJ1016" i="1"/>
  <c r="BJ1012" i="1"/>
  <c r="BJ1008" i="1"/>
  <c r="BJ1004" i="1"/>
  <c r="BJ1000" i="1"/>
  <c r="BJ996" i="1"/>
  <c r="BJ992" i="1"/>
  <c r="BJ988" i="1"/>
  <c r="BJ984" i="1"/>
  <c r="BJ980" i="1"/>
  <c r="BJ976" i="1"/>
  <c r="BJ972" i="1"/>
  <c r="BJ968" i="1"/>
  <c r="BJ964" i="1"/>
  <c r="BJ960" i="1"/>
  <c r="BF57" i="1"/>
  <c r="BF53" i="1"/>
  <c r="BK53" i="1" s="1"/>
  <c r="BF49" i="1"/>
  <c r="BF45" i="1"/>
  <c r="BK45" i="1" s="1"/>
  <c r="BF41" i="1"/>
  <c r="BF37" i="1"/>
  <c r="BK37" i="1" s="1"/>
  <c r="BF33" i="1"/>
  <c r="BF29" i="1"/>
  <c r="BK29" i="1" s="1"/>
  <c r="BF25" i="1"/>
  <c r="BF21" i="1"/>
  <c r="BK21" i="1" s="1"/>
  <c r="BF17" i="1"/>
  <c r="BF13" i="1"/>
  <c r="BK13" i="1" s="1"/>
  <c r="BF9" i="1"/>
  <c r="BF5" i="1"/>
  <c r="BK5" i="1" s="1"/>
  <c r="BI1454" i="1"/>
  <c r="BI1450" i="1"/>
  <c r="BI1446" i="1"/>
  <c r="BI1442" i="1"/>
  <c r="BI1438" i="1"/>
  <c r="BI1434" i="1"/>
  <c r="BI1430" i="1"/>
  <c r="BI1426" i="1"/>
  <c r="BI1422" i="1"/>
  <c r="BI1418" i="1"/>
  <c r="BI1414" i="1"/>
  <c r="BI1410" i="1"/>
  <c r="BI1406" i="1"/>
  <c r="BI1402" i="1"/>
  <c r="BI1398" i="1"/>
  <c r="BI1394" i="1"/>
  <c r="BI1390" i="1"/>
  <c r="BI1386" i="1"/>
  <c r="BI1382" i="1"/>
  <c r="BI1378" i="1"/>
  <c r="BI1374" i="1"/>
  <c r="BI1370" i="1"/>
  <c r="BI1366" i="1"/>
  <c r="BI1362" i="1"/>
  <c r="BI1358" i="1"/>
  <c r="BI1354" i="1"/>
  <c r="BI1350" i="1"/>
  <c r="BI1346" i="1"/>
  <c r="BI1342" i="1"/>
  <c r="BI1338" i="1"/>
  <c r="BI1334" i="1"/>
  <c r="BI1330" i="1"/>
  <c r="BI1326" i="1"/>
  <c r="BI1322" i="1"/>
  <c r="BI1318" i="1"/>
  <c r="BI1314" i="1"/>
  <c r="BI1310" i="1"/>
  <c r="BI1306" i="1"/>
  <c r="BI1302" i="1"/>
  <c r="BI1298" i="1"/>
  <c r="BI1294" i="1"/>
  <c r="BI1290" i="1"/>
  <c r="BI1286" i="1"/>
  <c r="BI1282" i="1"/>
  <c r="BI1278" i="1"/>
  <c r="BI1274" i="1"/>
  <c r="BI1270" i="1"/>
  <c r="BI1266" i="1"/>
  <c r="BI1262" i="1"/>
  <c r="BI1258" i="1"/>
  <c r="BI1254" i="1"/>
  <c r="BI1250" i="1"/>
  <c r="BI1246" i="1"/>
  <c r="BI1242" i="1"/>
  <c r="BI1238" i="1"/>
  <c r="BI1234" i="1"/>
  <c r="BI1230" i="1"/>
  <c r="BI1226" i="1"/>
  <c r="BI1222" i="1"/>
  <c r="BI1218" i="1"/>
  <c r="BI1214" i="1"/>
  <c r="BI1210" i="1"/>
  <c r="BI1206" i="1"/>
  <c r="BI1202" i="1"/>
  <c r="BI1198" i="1"/>
  <c r="BI1194" i="1"/>
  <c r="BI1190" i="1"/>
  <c r="BI1186" i="1"/>
  <c r="BI1182" i="1"/>
  <c r="BI1178" i="1"/>
  <c r="BI1174" i="1"/>
  <c r="BI1170" i="1"/>
  <c r="BI1166" i="1"/>
  <c r="BI1162" i="1"/>
  <c r="BI1158" i="1"/>
  <c r="BI1154" i="1"/>
  <c r="BI1150" i="1"/>
  <c r="BI1146" i="1"/>
  <c r="BI1142" i="1"/>
  <c r="BI1138" i="1"/>
  <c r="BI1134" i="1"/>
  <c r="BI1130" i="1"/>
  <c r="BI1126" i="1"/>
  <c r="BI1122" i="1"/>
  <c r="BI1118" i="1"/>
  <c r="BI1114" i="1"/>
  <c r="BI1110" i="1"/>
  <c r="BI1106" i="1"/>
  <c r="BI1102" i="1"/>
  <c r="BI1098" i="1"/>
  <c r="BI1094" i="1"/>
  <c r="BI1090" i="1"/>
  <c r="BI1086" i="1"/>
  <c r="BI1082" i="1"/>
  <c r="BI1078" i="1"/>
  <c r="BI1074" i="1"/>
  <c r="BI1070" i="1"/>
  <c r="BI1066" i="1"/>
  <c r="BI1062" i="1"/>
  <c r="BI1058" i="1"/>
  <c r="BI1054" i="1"/>
  <c r="BI1050" i="1"/>
  <c r="BI1046" i="1"/>
  <c r="BI1042" i="1"/>
  <c r="BI1038" i="1"/>
  <c r="BI1034" i="1"/>
  <c r="BI1030" i="1"/>
  <c r="BI1026" i="1"/>
  <c r="BI1022" i="1"/>
  <c r="BI1018" i="1"/>
  <c r="BI1014" i="1"/>
  <c r="BI1010" i="1"/>
  <c r="BI1006" i="1"/>
  <c r="BI1002" i="1"/>
  <c r="BI998" i="1"/>
  <c r="BI994" i="1"/>
  <c r="BI990" i="1"/>
  <c r="BI986" i="1"/>
  <c r="BI982" i="1"/>
  <c r="BI978" i="1"/>
  <c r="BI974" i="1"/>
  <c r="BI970" i="1"/>
  <c r="BI966" i="1"/>
  <c r="BI962" i="1"/>
  <c r="BI958" i="1"/>
  <c r="BI954" i="1"/>
  <c r="BI946" i="1"/>
  <c r="BI938" i="1"/>
  <c r="BI930" i="1"/>
  <c r="BI922" i="1"/>
  <c r="BI914" i="1"/>
  <c r="BI906" i="1"/>
  <c r="BI898" i="1"/>
  <c r="BI890" i="1"/>
  <c r="BI882" i="1"/>
  <c r="BI874" i="1"/>
  <c r="BI866" i="1"/>
  <c r="BI858" i="1"/>
  <c r="BI850" i="1"/>
  <c r="BI842" i="1"/>
  <c r="BI834" i="1"/>
  <c r="BI826" i="1"/>
  <c r="BI818" i="1"/>
  <c r="BI810" i="1"/>
  <c r="BI802" i="1"/>
  <c r="BI794" i="1"/>
  <c r="BI786" i="1"/>
  <c r="BI778" i="1"/>
  <c r="BI770" i="1"/>
  <c r="BI762" i="1"/>
  <c r="BI754" i="1"/>
  <c r="BI746" i="1"/>
  <c r="BI738" i="1"/>
  <c r="BI730" i="1"/>
  <c r="BI722" i="1"/>
  <c r="BI714" i="1"/>
  <c r="BI706" i="1"/>
  <c r="BI698" i="1"/>
  <c r="BI690" i="1"/>
  <c r="BI682" i="1"/>
  <c r="BI674" i="1"/>
  <c r="BI666" i="1"/>
  <c r="BI658" i="1"/>
  <c r="BI650" i="1"/>
  <c r="BI642" i="1"/>
  <c r="BI634" i="1"/>
  <c r="BI626" i="1"/>
  <c r="BI618" i="1"/>
  <c r="BI610" i="1"/>
  <c r="BI602" i="1"/>
  <c r="BI594" i="1"/>
  <c r="BI586" i="1"/>
  <c r="BI578" i="1"/>
  <c r="BI570" i="1"/>
  <c r="BI562" i="1"/>
  <c r="BI554" i="1"/>
  <c r="BI546" i="1"/>
  <c r="BI538" i="1"/>
  <c r="BI530" i="1"/>
  <c r="BI522" i="1"/>
  <c r="BI514" i="1"/>
  <c r="BI506" i="1"/>
  <c r="BI498" i="1"/>
  <c r="BI490" i="1"/>
  <c r="BI482" i="1"/>
  <c r="BI474" i="1"/>
  <c r="BI466" i="1"/>
  <c r="BI458" i="1"/>
  <c r="BI450" i="1"/>
  <c r="BI442" i="1"/>
  <c r="BI434" i="1"/>
  <c r="BI426" i="1"/>
  <c r="BI418" i="1"/>
  <c r="BI410" i="1"/>
  <c r="BI402" i="1"/>
  <c r="BI394" i="1"/>
  <c r="BI386" i="1"/>
  <c r="BI378" i="1"/>
  <c r="BI370" i="1"/>
  <c r="BI362" i="1"/>
  <c r="BI354" i="1"/>
  <c r="BI346" i="1"/>
  <c r="BI338" i="1"/>
  <c r="BI330" i="1"/>
  <c r="BI322" i="1"/>
  <c r="BI314" i="1"/>
  <c r="BI306" i="1"/>
  <c r="BI298" i="1"/>
  <c r="BI290" i="1"/>
  <c r="BI282" i="1"/>
  <c r="BI274" i="1"/>
  <c r="BI266" i="1"/>
  <c r="BI258" i="1"/>
  <c r="BI250" i="1"/>
  <c r="BI242" i="1"/>
  <c r="BI234" i="1"/>
  <c r="BI226" i="1"/>
  <c r="BI218" i="1"/>
  <c r="BI210" i="1"/>
  <c r="BI202" i="1"/>
  <c r="BI194" i="1"/>
  <c r="BI186" i="1"/>
  <c r="BI178" i="1"/>
  <c r="BI170" i="1"/>
  <c r="BI162" i="1"/>
  <c r="BI154" i="1"/>
  <c r="BI146" i="1"/>
  <c r="BI138" i="1"/>
  <c r="BI130" i="1"/>
  <c r="BI122" i="1"/>
  <c r="BI114" i="1"/>
  <c r="BI106" i="1"/>
  <c r="BI98" i="1"/>
  <c r="BI90" i="1"/>
  <c r="BI82" i="1"/>
  <c r="BI74" i="1"/>
  <c r="BI66" i="1"/>
  <c r="BH955" i="1"/>
  <c r="BH947" i="1"/>
  <c r="BH939" i="1"/>
  <c r="BH931" i="1"/>
  <c r="BH923" i="1"/>
  <c r="BH915" i="1"/>
  <c r="BH907" i="1"/>
  <c r="BH899" i="1"/>
  <c r="BH891" i="1"/>
  <c r="BH883" i="1"/>
  <c r="BH875" i="1"/>
  <c r="BH867" i="1"/>
  <c r="BH859" i="1"/>
  <c r="BH851" i="1"/>
  <c r="BH843" i="1"/>
  <c r="BH835" i="1"/>
  <c r="BH827" i="1"/>
  <c r="BH819" i="1"/>
  <c r="BH811" i="1"/>
  <c r="BH803" i="1"/>
  <c r="BH795" i="1"/>
  <c r="BH787" i="1"/>
  <c r="BH779" i="1"/>
  <c r="BH771" i="1"/>
  <c r="BH763" i="1"/>
  <c r="BH755" i="1"/>
  <c r="BH747" i="1"/>
  <c r="BH739" i="1"/>
  <c r="BH731" i="1"/>
  <c r="BH723" i="1"/>
  <c r="BH715" i="1"/>
  <c r="BH707" i="1"/>
  <c r="BH699" i="1"/>
  <c r="BH691" i="1"/>
  <c r="BH683" i="1"/>
  <c r="BH675" i="1"/>
  <c r="BH667" i="1"/>
  <c r="BH659" i="1"/>
  <c r="BH651" i="1"/>
  <c r="BH643" i="1"/>
  <c r="BH635" i="1"/>
  <c r="BH627" i="1"/>
  <c r="BH619" i="1"/>
  <c r="BH611" i="1"/>
  <c r="BH603" i="1"/>
  <c r="BH595" i="1"/>
  <c r="BH587" i="1"/>
  <c r="BH579" i="1"/>
  <c r="BH571" i="1"/>
  <c r="BH563" i="1"/>
  <c r="BH555" i="1"/>
  <c r="BH547" i="1"/>
  <c r="BH539" i="1"/>
  <c r="BH531" i="1"/>
  <c r="BH523" i="1"/>
  <c r="BH515" i="1"/>
  <c r="BH507" i="1"/>
  <c r="BH499" i="1"/>
  <c r="BH491" i="1"/>
  <c r="BH483" i="1"/>
  <c r="BH475" i="1"/>
  <c r="BH467" i="1"/>
  <c r="BH459" i="1"/>
  <c r="BH451" i="1"/>
  <c r="BH443" i="1"/>
  <c r="BH435" i="1"/>
  <c r="BH427" i="1"/>
  <c r="BH419" i="1"/>
  <c r="BH411" i="1"/>
  <c r="BH403" i="1"/>
  <c r="BH395" i="1"/>
  <c r="BH387" i="1"/>
  <c r="BH379" i="1"/>
  <c r="BH371" i="1"/>
  <c r="BH363" i="1"/>
  <c r="BH355" i="1"/>
  <c r="BH347" i="1"/>
  <c r="BH339" i="1"/>
  <c r="BH331" i="1"/>
  <c r="BH323" i="1"/>
  <c r="BH315" i="1"/>
  <c r="BH307" i="1"/>
  <c r="BH299" i="1"/>
  <c r="BK299" i="1" s="1"/>
  <c r="BH291" i="1"/>
  <c r="BH283" i="1"/>
  <c r="BH275" i="1"/>
  <c r="BH267" i="1"/>
  <c r="BH259" i="1"/>
  <c r="BH251" i="1"/>
  <c r="BH243" i="1"/>
  <c r="BH235" i="1"/>
  <c r="BH227" i="1"/>
  <c r="BH219" i="1"/>
  <c r="BH211" i="1"/>
  <c r="BH203" i="1"/>
  <c r="BH195" i="1"/>
  <c r="BH187" i="1"/>
  <c r="BH179" i="1"/>
  <c r="BH171" i="1"/>
  <c r="BH163" i="1"/>
  <c r="BH155" i="1"/>
  <c r="BH147" i="1"/>
  <c r="BH139" i="1"/>
  <c r="BH131" i="1"/>
  <c r="BH123" i="1"/>
  <c r="BH115" i="1"/>
  <c r="BH107" i="1"/>
  <c r="BH99" i="1"/>
  <c r="BH91" i="1"/>
  <c r="BH83" i="1"/>
  <c r="BH75" i="1"/>
  <c r="BH67" i="1"/>
  <c r="BH59" i="1"/>
  <c r="BH55" i="1"/>
  <c r="BH51" i="1"/>
  <c r="BH47" i="1"/>
  <c r="BH43" i="1"/>
  <c r="BH39" i="1"/>
  <c r="BH35" i="1"/>
  <c r="BH31" i="1"/>
  <c r="BH27" i="1"/>
  <c r="BH23" i="1"/>
  <c r="BH19" i="1"/>
  <c r="BH15" i="1"/>
  <c r="BH11" i="1"/>
  <c r="BH7" i="1"/>
  <c r="BH3" i="1"/>
  <c r="BC1999" i="1"/>
  <c r="BC1997" i="1"/>
  <c r="BC1995" i="1"/>
  <c r="BC1993" i="1"/>
  <c r="BC1991" i="1"/>
  <c r="BC1989" i="1"/>
  <c r="BC1987" i="1"/>
  <c r="BC1985" i="1"/>
  <c r="BC1983" i="1"/>
  <c r="BC1981" i="1"/>
  <c r="BC1979" i="1"/>
  <c r="BC1977" i="1"/>
  <c r="BC1975" i="1"/>
  <c r="BC1973" i="1"/>
  <c r="BC1971" i="1"/>
  <c r="BC1969" i="1"/>
  <c r="BC1967" i="1"/>
  <c r="BC1965" i="1"/>
  <c r="BC1963" i="1"/>
  <c r="BC1961" i="1"/>
  <c r="BC1959" i="1"/>
  <c r="BC1957" i="1"/>
  <c r="BC1955" i="1"/>
  <c r="BC1953" i="1"/>
  <c r="BC1951" i="1"/>
  <c r="BC1949" i="1"/>
  <c r="BC1947" i="1"/>
  <c r="BC1945" i="1"/>
  <c r="BC1943" i="1"/>
  <c r="BC1941" i="1"/>
  <c r="BC1939" i="1"/>
  <c r="BC1937" i="1"/>
  <c r="BC1935" i="1"/>
  <c r="BC1933" i="1"/>
  <c r="BC1931" i="1"/>
  <c r="BC1929" i="1"/>
  <c r="BC1927" i="1"/>
  <c r="BC1925" i="1"/>
  <c r="BC1923" i="1"/>
  <c r="BC1921" i="1"/>
  <c r="BC1919" i="1"/>
  <c r="BC1917" i="1"/>
  <c r="BC1915" i="1"/>
  <c r="BC1913" i="1"/>
  <c r="BC1911" i="1"/>
  <c r="BC1909" i="1"/>
  <c r="BC1907" i="1"/>
  <c r="BC1905" i="1"/>
  <c r="BC1903" i="1"/>
  <c r="BC1901" i="1"/>
  <c r="BC1899" i="1"/>
  <c r="BC1897" i="1"/>
  <c r="BC1895" i="1"/>
  <c r="BC1893" i="1"/>
  <c r="BC1891" i="1"/>
  <c r="BC1889" i="1"/>
  <c r="BC1887" i="1"/>
  <c r="BC1885" i="1"/>
  <c r="BC1883" i="1"/>
  <c r="BC1881" i="1"/>
  <c r="BC1879" i="1"/>
  <c r="BC1877" i="1"/>
  <c r="BC1875" i="1"/>
  <c r="BC1873" i="1"/>
  <c r="BC1871" i="1"/>
  <c r="BC1869" i="1"/>
  <c r="BC1867" i="1"/>
  <c r="BC1865" i="1"/>
  <c r="BC1863" i="1"/>
  <c r="BC1861" i="1"/>
  <c r="BC1859" i="1"/>
  <c r="BC1857" i="1"/>
  <c r="BC1855" i="1"/>
  <c r="BC1853" i="1"/>
  <c r="BC1851" i="1"/>
  <c r="BC1849" i="1"/>
  <c r="BC1847" i="1"/>
  <c r="BC1845" i="1"/>
  <c r="BC1843" i="1"/>
  <c r="BC1841" i="1"/>
  <c r="BC1839" i="1"/>
  <c r="BC1837" i="1"/>
  <c r="BC1835" i="1"/>
  <c r="BC1833" i="1"/>
  <c r="BC1831" i="1"/>
  <c r="BC1829" i="1"/>
  <c r="BC1827" i="1"/>
  <c r="BC1825" i="1"/>
  <c r="BC1823" i="1"/>
  <c r="BC1821" i="1"/>
  <c r="BC1819" i="1"/>
  <c r="BC1817" i="1"/>
  <c r="BC1815" i="1"/>
  <c r="BC1813" i="1"/>
  <c r="BC1811" i="1"/>
  <c r="BC1809" i="1"/>
  <c r="BC1807" i="1"/>
  <c r="BC1805" i="1"/>
  <c r="BC1803" i="1"/>
  <c r="BC1801" i="1"/>
  <c r="BC1799" i="1"/>
  <c r="BC1797" i="1"/>
  <c r="BC1795" i="1"/>
  <c r="BC1793" i="1"/>
  <c r="BC1791" i="1"/>
  <c r="BC1789" i="1"/>
  <c r="BC1787" i="1"/>
  <c r="BC1785" i="1"/>
  <c r="BC1783" i="1"/>
  <c r="BC1781" i="1"/>
  <c r="BC1779" i="1"/>
  <c r="BC1777" i="1"/>
  <c r="BC1775" i="1"/>
  <c r="BC1773" i="1"/>
  <c r="BC1771" i="1"/>
  <c r="BC1769" i="1"/>
  <c r="BC1767" i="1"/>
  <c r="BC1765" i="1"/>
  <c r="BC1763" i="1"/>
  <c r="BC1761" i="1"/>
  <c r="BC1759" i="1"/>
  <c r="BC1757" i="1"/>
  <c r="BC1755" i="1"/>
  <c r="BC1753" i="1"/>
  <c r="BC1751" i="1"/>
  <c r="BC1749" i="1"/>
  <c r="BC1747" i="1"/>
  <c r="BC1745" i="1"/>
  <c r="BC1743" i="1"/>
  <c r="BC1741" i="1"/>
  <c r="BC1739" i="1"/>
  <c r="BC1737" i="1"/>
  <c r="BC1735" i="1"/>
  <c r="BC1733" i="1"/>
  <c r="BC1731" i="1"/>
  <c r="BC1729" i="1"/>
  <c r="BC1727" i="1"/>
  <c r="BC1725" i="1"/>
  <c r="BC1723" i="1"/>
  <c r="BC1721" i="1"/>
  <c r="BC1719" i="1"/>
  <c r="BC1717" i="1"/>
  <c r="BC1715" i="1"/>
  <c r="BC1713" i="1"/>
  <c r="BC1711" i="1"/>
  <c r="BC1709" i="1"/>
  <c r="BC1707" i="1"/>
  <c r="BC1705" i="1"/>
  <c r="BC1703" i="1"/>
  <c r="BC1701" i="1"/>
  <c r="BC1699" i="1"/>
  <c r="BC1697" i="1"/>
  <c r="BC1695" i="1"/>
  <c r="BC1693" i="1"/>
  <c r="BC1691" i="1"/>
  <c r="BC1689" i="1"/>
  <c r="BC1687" i="1"/>
  <c r="BC1685" i="1"/>
  <c r="BC1683" i="1"/>
  <c r="BC1681" i="1"/>
  <c r="BC1679" i="1"/>
  <c r="BC1677" i="1"/>
  <c r="BC1675" i="1"/>
  <c r="BC1673" i="1"/>
  <c r="BC1671" i="1"/>
  <c r="BC1669" i="1"/>
  <c r="BC1667" i="1"/>
  <c r="BC1665" i="1"/>
  <c r="BC1663" i="1"/>
  <c r="BC1661" i="1"/>
  <c r="BC1659" i="1"/>
  <c r="BC1657" i="1"/>
  <c r="BC1655" i="1"/>
  <c r="BC1653" i="1"/>
  <c r="BC1651" i="1"/>
  <c r="BC1649" i="1"/>
  <c r="BC1647" i="1"/>
  <c r="BC1645" i="1"/>
  <c r="BC1643" i="1"/>
  <c r="BC1641" i="1"/>
  <c r="BC1639" i="1"/>
  <c r="BC1637" i="1"/>
  <c r="BC1635" i="1"/>
  <c r="BC1633" i="1"/>
  <c r="BC1631" i="1"/>
  <c r="BC1629" i="1"/>
  <c r="BC1627" i="1"/>
  <c r="BC1625" i="1"/>
  <c r="BC1623" i="1"/>
  <c r="BC1621" i="1"/>
  <c r="BC1619" i="1"/>
  <c r="BC1617" i="1"/>
  <c r="BC1615" i="1"/>
  <c r="BC1613" i="1"/>
  <c r="BC1611" i="1"/>
  <c r="BC1609" i="1"/>
  <c r="BC1607" i="1"/>
  <c r="BC1605" i="1"/>
  <c r="BC1603" i="1"/>
  <c r="BC1601" i="1"/>
  <c r="BC1599" i="1"/>
  <c r="BC1597" i="1"/>
  <c r="BC1595" i="1"/>
  <c r="BC1593" i="1"/>
  <c r="BC1591" i="1"/>
  <c r="BC1589" i="1"/>
  <c r="BC1587" i="1"/>
  <c r="BC1585" i="1"/>
  <c r="BC1583" i="1"/>
  <c r="BC1581" i="1"/>
  <c r="BC1579" i="1"/>
  <c r="BC1577" i="1"/>
  <c r="BC1575" i="1"/>
  <c r="BC1573" i="1"/>
  <c r="BC1571" i="1"/>
  <c r="BC1569" i="1"/>
  <c r="BC1567" i="1"/>
  <c r="BC1565" i="1"/>
  <c r="BC1563" i="1"/>
  <c r="BC1561" i="1"/>
  <c r="BC1559" i="1"/>
  <c r="BC1557" i="1"/>
  <c r="BC1555" i="1"/>
  <c r="BC1553" i="1"/>
  <c r="BC1551" i="1"/>
  <c r="BC1549" i="1"/>
  <c r="BC1547" i="1"/>
  <c r="BC1545" i="1"/>
  <c r="BC1543" i="1"/>
  <c r="BC1541" i="1"/>
  <c r="BC1539" i="1"/>
  <c r="BC1537" i="1"/>
  <c r="BC1535" i="1"/>
  <c r="BC1533" i="1"/>
  <c r="BC1531" i="1"/>
  <c r="BC1529" i="1"/>
  <c r="BC1527" i="1"/>
  <c r="BC1525" i="1"/>
  <c r="BC1523" i="1"/>
  <c r="BC1521" i="1"/>
  <c r="BC1519" i="1"/>
  <c r="BC1517" i="1"/>
  <c r="BC1515" i="1"/>
  <c r="BC1513" i="1"/>
  <c r="BC1511" i="1"/>
  <c r="BC1509" i="1"/>
  <c r="BC1507" i="1"/>
  <c r="BC1505" i="1"/>
  <c r="BC1503" i="1"/>
  <c r="BC1501" i="1"/>
  <c r="BC1499" i="1"/>
  <c r="BC1497" i="1"/>
  <c r="BC1495" i="1"/>
  <c r="BC1493" i="1"/>
  <c r="BC1491" i="1"/>
  <c r="BC1489" i="1"/>
  <c r="BC1487" i="1"/>
  <c r="BC1485" i="1"/>
  <c r="BC1483" i="1"/>
  <c r="BC1481" i="1"/>
  <c r="BC1479" i="1"/>
  <c r="BC1477" i="1"/>
  <c r="BC1475" i="1"/>
  <c r="BC1473" i="1"/>
  <c r="BC1471" i="1"/>
  <c r="BC1469" i="1"/>
  <c r="BC1467" i="1"/>
  <c r="BC1465" i="1"/>
  <c r="BC1463" i="1"/>
  <c r="BC1461" i="1"/>
  <c r="BC1459" i="1"/>
  <c r="BC1457" i="1"/>
  <c r="BG1456" i="1"/>
  <c r="BC1455" i="1"/>
  <c r="BG1454" i="1"/>
  <c r="BC1453" i="1"/>
  <c r="BG1452" i="1"/>
  <c r="BC1451" i="1"/>
  <c r="BG1450" i="1"/>
  <c r="BK1450" i="1" s="1"/>
  <c r="BC1449" i="1"/>
  <c r="BG1448" i="1"/>
  <c r="BC1447" i="1"/>
  <c r="BG1446" i="1"/>
  <c r="BK1446" i="1" s="1"/>
  <c r="BC1445" i="1"/>
  <c r="BG1444" i="1"/>
  <c r="BC1443" i="1"/>
  <c r="BG1442" i="1"/>
  <c r="BK1442" i="1" s="1"/>
  <c r="BC1441" i="1"/>
  <c r="BG1440" i="1"/>
  <c r="BC1439" i="1"/>
  <c r="BG1438" i="1"/>
  <c r="BC1437" i="1"/>
  <c r="BG1436" i="1"/>
  <c r="BC1435" i="1"/>
  <c r="BG1434" i="1"/>
  <c r="BK1434" i="1" s="1"/>
  <c r="BC1433" i="1"/>
  <c r="BG1432" i="1"/>
  <c r="BC1431" i="1"/>
  <c r="BG1430" i="1"/>
  <c r="BK1430" i="1" s="1"/>
  <c r="BC1429" i="1"/>
  <c r="BG1428" i="1"/>
  <c r="BC1427" i="1"/>
  <c r="BG1426" i="1"/>
  <c r="BK1426" i="1" s="1"/>
  <c r="BC1425" i="1"/>
  <c r="BG1424" i="1"/>
  <c r="BC1423" i="1"/>
  <c r="BG1422" i="1"/>
  <c r="BC1421" i="1"/>
  <c r="BG1420" i="1"/>
  <c r="BC1419" i="1"/>
  <c r="BG1418" i="1"/>
  <c r="BK1418" i="1" s="1"/>
  <c r="BC1417" i="1"/>
  <c r="BG1416" i="1"/>
  <c r="BC1415" i="1"/>
  <c r="BG1414" i="1"/>
  <c r="BK1414" i="1" s="1"/>
  <c r="BC1413" i="1"/>
  <c r="BG1412" i="1"/>
  <c r="BC1411" i="1"/>
  <c r="BG1410" i="1"/>
  <c r="BK1410" i="1" s="1"/>
  <c r="BC1409" i="1"/>
  <c r="BG1408" i="1"/>
  <c r="BC1407" i="1"/>
  <c r="BG1406" i="1"/>
  <c r="BC1405" i="1"/>
  <c r="BG1404" i="1"/>
  <c r="BC1403" i="1"/>
  <c r="BG1402" i="1"/>
  <c r="BK1402" i="1" s="1"/>
  <c r="BC1401" i="1"/>
  <c r="BG1400" i="1"/>
  <c r="BC1399" i="1"/>
  <c r="BG1398" i="1"/>
  <c r="BK1398" i="1" s="1"/>
  <c r="BC1397" i="1"/>
  <c r="BG1396" i="1"/>
  <c r="BC1395" i="1"/>
  <c r="BG1394" i="1"/>
  <c r="BK1394" i="1" s="1"/>
  <c r="BC1393" i="1"/>
  <c r="BG1392" i="1"/>
  <c r="BC1391" i="1"/>
  <c r="BG1390" i="1"/>
  <c r="BC1389" i="1"/>
  <c r="BG1388" i="1"/>
  <c r="BC1387" i="1"/>
  <c r="BG1386" i="1"/>
  <c r="BK1386" i="1" s="1"/>
  <c r="BC1385" i="1"/>
  <c r="BG1384" i="1"/>
  <c r="BC1383" i="1"/>
  <c r="BG1382" i="1"/>
  <c r="BK1382" i="1" s="1"/>
  <c r="BC1381" i="1"/>
  <c r="BG1380" i="1"/>
  <c r="BC1379" i="1"/>
  <c r="BG1378" i="1"/>
  <c r="BK1378" i="1" s="1"/>
  <c r="BC1377" i="1"/>
  <c r="BG1376" i="1"/>
  <c r="BC1375" i="1"/>
  <c r="BG1374" i="1"/>
  <c r="BC1373" i="1"/>
  <c r="BG1372" i="1"/>
  <c r="BC1371" i="1"/>
  <c r="BG1370" i="1"/>
  <c r="BK1370" i="1" s="1"/>
  <c r="BC1369" i="1"/>
  <c r="BG1368" i="1"/>
  <c r="BC1367" i="1"/>
  <c r="BG1366" i="1"/>
  <c r="BK1366" i="1" s="1"/>
  <c r="BC1365" i="1"/>
  <c r="BG1364" i="1"/>
  <c r="BC1363" i="1"/>
  <c r="BG1362" i="1"/>
  <c r="BK1362" i="1" s="1"/>
  <c r="BC1361" i="1"/>
  <c r="BG1360" i="1"/>
  <c r="BC1359" i="1"/>
  <c r="BG1358" i="1"/>
  <c r="BC1357" i="1"/>
  <c r="BG1356" i="1"/>
  <c r="BC1355" i="1"/>
  <c r="BG1354" i="1"/>
  <c r="BK1354" i="1" s="1"/>
  <c r="BC1353" i="1"/>
  <c r="BG1352" i="1"/>
  <c r="BC1351" i="1"/>
  <c r="BG1350" i="1"/>
  <c r="BK1350" i="1" s="1"/>
  <c r="BC1349" i="1"/>
  <c r="BG1348" i="1"/>
  <c r="BC1347" i="1"/>
  <c r="BG1346" i="1"/>
  <c r="BK1346" i="1" s="1"/>
  <c r="BC1345" i="1"/>
  <c r="BG1344" i="1"/>
  <c r="BC1343" i="1"/>
  <c r="BG1342" i="1"/>
  <c r="BC1341" i="1"/>
  <c r="BG1340" i="1"/>
  <c r="BC1339" i="1"/>
  <c r="BG1338" i="1"/>
  <c r="BK1338" i="1" s="1"/>
  <c r="BC1337" i="1"/>
  <c r="BG1336" i="1"/>
  <c r="BC1335" i="1"/>
  <c r="BG1334" i="1"/>
  <c r="BK1334" i="1" s="1"/>
  <c r="BC1333" i="1"/>
  <c r="BG1332" i="1"/>
  <c r="BC1331" i="1"/>
  <c r="BG1330" i="1"/>
  <c r="BK1330" i="1" s="1"/>
  <c r="BC1329" i="1"/>
  <c r="BG1328" i="1"/>
  <c r="BC1327" i="1"/>
  <c r="BG1326" i="1"/>
  <c r="BC1325" i="1"/>
  <c r="BG1324" i="1"/>
  <c r="BC1323" i="1"/>
  <c r="BG1322" i="1"/>
  <c r="BK1322" i="1" s="1"/>
  <c r="BC1321" i="1"/>
  <c r="BG1320" i="1"/>
  <c r="BC1319" i="1"/>
  <c r="BG1318" i="1"/>
  <c r="BK1318" i="1" s="1"/>
  <c r="BC1317" i="1"/>
  <c r="BG1316" i="1"/>
  <c r="BC1315" i="1"/>
  <c r="BG1314" i="1"/>
  <c r="BK1314" i="1" s="1"/>
  <c r="BC1313" i="1"/>
  <c r="BG1312" i="1"/>
  <c r="BC1311" i="1"/>
  <c r="BG1310" i="1"/>
  <c r="BC1309" i="1"/>
  <c r="BG1308" i="1"/>
  <c r="BC1307" i="1"/>
  <c r="BG1306" i="1"/>
  <c r="BK1306" i="1" s="1"/>
  <c r="BC1305" i="1"/>
  <c r="BG1304" i="1"/>
  <c r="BC1303" i="1"/>
  <c r="BG1302" i="1"/>
  <c r="BK1302" i="1" s="1"/>
  <c r="BC1301" i="1"/>
  <c r="BG1300" i="1"/>
  <c r="BC1299" i="1"/>
  <c r="BG1298" i="1"/>
  <c r="BK1298" i="1" s="1"/>
  <c r="BC1297" i="1"/>
  <c r="BG1296" i="1"/>
  <c r="BC1295" i="1"/>
  <c r="BG1294" i="1"/>
  <c r="BC1293" i="1"/>
  <c r="BG1292" i="1"/>
  <c r="BC1291" i="1"/>
  <c r="BG1290" i="1"/>
  <c r="BK1290" i="1" s="1"/>
  <c r="BC1289" i="1"/>
  <c r="BG1288" i="1"/>
  <c r="BC1287" i="1"/>
  <c r="BG1286" i="1"/>
  <c r="BK1286" i="1" s="1"/>
  <c r="BC1285" i="1"/>
  <c r="BG1284" i="1"/>
  <c r="BC1283" i="1"/>
  <c r="BG1282" i="1"/>
  <c r="BK1282" i="1" s="1"/>
  <c r="BC1281" i="1"/>
  <c r="BG1280" i="1"/>
  <c r="BC1279" i="1"/>
  <c r="BG1278" i="1"/>
  <c r="BC1277" i="1"/>
  <c r="BG1276" i="1"/>
  <c r="BC1275" i="1"/>
  <c r="BG1274" i="1"/>
  <c r="BK1274" i="1" s="1"/>
  <c r="BC1273" i="1"/>
  <c r="BG1272" i="1"/>
  <c r="BC1271" i="1"/>
  <c r="BG1270" i="1"/>
  <c r="BK1270" i="1" s="1"/>
  <c r="BC1269" i="1"/>
  <c r="BG1268" i="1"/>
  <c r="BC1267" i="1"/>
  <c r="BG1266" i="1"/>
  <c r="BK1266" i="1" s="1"/>
  <c r="BC1265" i="1"/>
  <c r="BG1264" i="1"/>
  <c r="BC1263" i="1"/>
  <c r="BG1262" i="1"/>
  <c r="BC1261" i="1"/>
  <c r="BG1260" i="1"/>
  <c r="BC1259" i="1"/>
  <c r="BG1258" i="1"/>
  <c r="BK1258" i="1" s="1"/>
  <c r="BC1257" i="1"/>
  <c r="BG1256" i="1"/>
  <c r="BC1255" i="1"/>
  <c r="BG1254" i="1"/>
  <c r="BK1254" i="1" s="1"/>
  <c r="BC1253" i="1"/>
  <c r="BG1252" i="1"/>
  <c r="BC1251" i="1"/>
  <c r="BG1250" i="1"/>
  <c r="BK1250" i="1" s="1"/>
  <c r="BC1249" i="1"/>
  <c r="BG1248" i="1"/>
  <c r="BC1247" i="1"/>
  <c r="BG1246" i="1"/>
  <c r="BC1245" i="1"/>
  <c r="BG1244" i="1"/>
  <c r="BC1243" i="1"/>
  <c r="BG1242" i="1"/>
  <c r="BK1242" i="1" s="1"/>
  <c r="BC1241" i="1"/>
  <c r="BG1240" i="1"/>
  <c r="BC1239" i="1"/>
  <c r="BG1238" i="1"/>
  <c r="BK1238" i="1" s="1"/>
  <c r="BC1237" i="1"/>
  <c r="BG1236" i="1"/>
  <c r="BC1235" i="1"/>
  <c r="BG1234" i="1"/>
  <c r="BK1234" i="1" s="1"/>
  <c r="BC1233" i="1"/>
  <c r="BG1232" i="1"/>
  <c r="BC1231" i="1"/>
  <c r="BG1230" i="1"/>
  <c r="BC1229" i="1"/>
  <c r="BG1228" i="1"/>
  <c r="BC1227" i="1"/>
  <c r="BG1226" i="1"/>
  <c r="BK1226" i="1" s="1"/>
  <c r="BC1225" i="1"/>
  <c r="BG1224" i="1"/>
  <c r="BC1223" i="1"/>
  <c r="BG1222" i="1"/>
  <c r="BK1222" i="1" s="1"/>
  <c r="BC1221" i="1"/>
  <c r="BG1220" i="1"/>
  <c r="BC1219" i="1"/>
  <c r="BG1218" i="1"/>
  <c r="BK1218" i="1" s="1"/>
  <c r="BC1217" i="1"/>
  <c r="BG1216" i="1"/>
  <c r="BC1215" i="1"/>
  <c r="BG1214" i="1"/>
  <c r="BC1213" i="1"/>
  <c r="BG1212" i="1"/>
  <c r="BC1211" i="1"/>
  <c r="BG1210" i="1"/>
  <c r="BK1210" i="1" s="1"/>
  <c r="BC1209" i="1"/>
  <c r="BG1208" i="1"/>
  <c r="BC1207" i="1"/>
  <c r="BG1206" i="1"/>
  <c r="BK1206" i="1" s="1"/>
  <c r="BC1205" i="1"/>
  <c r="BG1204" i="1"/>
  <c r="BC1203" i="1"/>
  <c r="BG1202" i="1"/>
  <c r="BK1202" i="1" s="1"/>
  <c r="BC1201" i="1"/>
  <c r="BG1200" i="1"/>
  <c r="BC1199" i="1"/>
  <c r="BG1198" i="1"/>
  <c r="BC1197" i="1"/>
  <c r="BG1196" i="1"/>
  <c r="BC1195" i="1"/>
  <c r="BG1194" i="1"/>
  <c r="BK1194" i="1" s="1"/>
  <c r="BC1193" i="1"/>
  <c r="BG1192" i="1"/>
  <c r="BC1191" i="1"/>
  <c r="BG1190" i="1"/>
  <c r="BK1190" i="1" s="1"/>
  <c r="BC1189" i="1"/>
  <c r="BG1188" i="1"/>
  <c r="BC1187" i="1"/>
  <c r="BG1186" i="1"/>
  <c r="BK1186" i="1" s="1"/>
  <c r="BC1185" i="1"/>
  <c r="BG1184" i="1"/>
  <c r="BC1183" i="1"/>
  <c r="BG1182" i="1"/>
  <c r="BC1181" i="1"/>
  <c r="BG1180" i="1"/>
  <c r="BC1179" i="1"/>
  <c r="BG1178" i="1"/>
  <c r="BK1178" i="1" s="1"/>
  <c r="BC1177" i="1"/>
  <c r="BG1176" i="1"/>
  <c r="BC1175" i="1"/>
  <c r="BG1174" i="1"/>
  <c r="BK1174" i="1" s="1"/>
  <c r="BC1173" i="1"/>
  <c r="BG1172" i="1"/>
  <c r="BC1171" i="1"/>
  <c r="BG1170" i="1"/>
  <c r="BK1170" i="1" s="1"/>
  <c r="BC1169" i="1"/>
  <c r="BG1168" i="1"/>
  <c r="BC1167" i="1"/>
  <c r="BG1166" i="1"/>
  <c r="BC1165" i="1"/>
  <c r="BG1164" i="1"/>
  <c r="BC1163" i="1"/>
  <c r="BG1162" i="1"/>
  <c r="BK1162" i="1" s="1"/>
  <c r="BC1161" i="1"/>
  <c r="BG1160" i="1"/>
  <c r="BC1159" i="1"/>
  <c r="BG1158" i="1"/>
  <c r="BK1158" i="1" s="1"/>
  <c r="BC1157" i="1"/>
  <c r="BG1156" i="1"/>
  <c r="BC1155" i="1"/>
  <c r="BG1154" i="1"/>
  <c r="BK1154" i="1" s="1"/>
  <c r="BC1153" i="1"/>
  <c r="BG1152" i="1"/>
  <c r="BC1151" i="1"/>
  <c r="BG1150" i="1"/>
  <c r="BC1149" i="1"/>
  <c r="BG1148" i="1"/>
  <c r="BC1147" i="1"/>
  <c r="BG1146" i="1"/>
  <c r="BK1146" i="1" s="1"/>
  <c r="BC1145" i="1"/>
  <c r="BG1144" i="1"/>
  <c r="BC1143" i="1"/>
  <c r="BG1142" i="1"/>
  <c r="BK1142" i="1" s="1"/>
  <c r="BC1141" i="1"/>
  <c r="BG1140" i="1"/>
  <c r="BC1139" i="1"/>
  <c r="BG1138" i="1"/>
  <c r="BK1138" i="1" s="1"/>
  <c r="BC1137" i="1"/>
  <c r="BG1136" i="1"/>
  <c r="BC1135" i="1"/>
  <c r="BG1134" i="1"/>
  <c r="BC1133" i="1"/>
  <c r="BG1132" i="1"/>
  <c r="BC1131" i="1"/>
  <c r="BG1130" i="1"/>
  <c r="BK1130" i="1" s="1"/>
  <c r="BC1129" i="1"/>
  <c r="BG1128" i="1"/>
  <c r="BC1127" i="1"/>
  <c r="BG1126" i="1"/>
  <c r="BK1126" i="1" s="1"/>
  <c r="BC1125" i="1"/>
  <c r="BG1124" i="1"/>
  <c r="BC1123" i="1"/>
  <c r="BG1122" i="1"/>
  <c r="BK1122" i="1" s="1"/>
  <c r="BC1121" i="1"/>
  <c r="BG1120" i="1"/>
  <c r="BC1119" i="1"/>
  <c r="BG1118" i="1"/>
  <c r="BC1117" i="1"/>
  <c r="BG1116" i="1"/>
  <c r="BC1115" i="1"/>
  <c r="BG1114" i="1"/>
  <c r="BK1114" i="1" s="1"/>
  <c r="BC1113" i="1"/>
  <c r="BG1112" i="1"/>
  <c r="BC1111" i="1"/>
  <c r="BG1110" i="1"/>
  <c r="BK1110" i="1" s="1"/>
  <c r="BC1109" i="1"/>
  <c r="BG1108" i="1"/>
  <c r="BC1107" i="1"/>
  <c r="BG1106" i="1"/>
  <c r="BK1106" i="1" s="1"/>
  <c r="BC1105" i="1"/>
  <c r="BG1104" i="1"/>
  <c r="BC1103" i="1"/>
  <c r="BG1102" i="1"/>
  <c r="BC1101" i="1"/>
  <c r="BG1100" i="1"/>
  <c r="BC1099" i="1"/>
  <c r="BG1098" i="1"/>
  <c r="BK1098" i="1" s="1"/>
  <c r="BC1097" i="1"/>
  <c r="BG1096" i="1"/>
  <c r="BC1095" i="1"/>
  <c r="BG1094" i="1"/>
  <c r="BC1093" i="1"/>
  <c r="BG1092" i="1"/>
  <c r="BC1091" i="1"/>
  <c r="BG1090" i="1"/>
  <c r="BC1089" i="1"/>
  <c r="BG1088" i="1"/>
  <c r="BC1087" i="1"/>
  <c r="BG1086" i="1"/>
  <c r="BC1085" i="1"/>
  <c r="BG1084" i="1"/>
  <c r="BC1083" i="1"/>
  <c r="BG1082" i="1"/>
  <c r="BC1081" i="1"/>
  <c r="BG1080" i="1"/>
  <c r="BC1079" i="1"/>
  <c r="BG1078" i="1"/>
  <c r="BC1077" i="1"/>
  <c r="BG1076" i="1"/>
  <c r="BC1075" i="1"/>
  <c r="BG1074" i="1"/>
  <c r="BC1073" i="1"/>
  <c r="BG1072" i="1"/>
  <c r="BC1071" i="1"/>
  <c r="BG1070" i="1"/>
  <c r="BC1069" i="1"/>
  <c r="BG1068" i="1"/>
  <c r="BC1067" i="1"/>
  <c r="BG1066" i="1"/>
  <c r="BC1065" i="1"/>
  <c r="BG1064" i="1"/>
  <c r="BC1063" i="1"/>
  <c r="BG1062" i="1"/>
  <c r="BC1061" i="1"/>
  <c r="BG1060" i="1"/>
  <c r="BC1059" i="1"/>
  <c r="BG1058" i="1"/>
  <c r="BC1057" i="1"/>
  <c r="BG1056" i="1"/>
  <c r="BC1055" i="1"/>
  <c r="BG1054" i="1"/>
  <c r="BC1053" i="1"/>
  <c r="BG1052" i="1"/>
  <c r="BC1051" i="1"/>
  <c r="BG1050" i="1"/>
  <c r="BC1049" i="1"/>
  <c r="BG1048" i="1"/>
  <c r="BC1047" i="1"/>
  <c r="BG1046" i="1"/>
  <c r="BC1045" i="1"/>
  <c r="BG1044" i="1"/>
  <c r="BC1043" i="1"/>
  <c r="BG1042" i="1"/>
  <c r="BC1041" i="1"/>
  <c r="BG1040" i="1"/>
  <c r="BC1039" i="1"/>
  <c r="BG1038" i="1"/>
  <c r="BC1037" i="1"/>
  <c r="BG1036" i="1"/>
  <c r="BC1035" i="1"/>
  <c r="BG1034" i="1"/>
  <c r="BC1033" i="1"/>
  <c r="BG1032" i="1"/>
  <c r="BC1031" i="1"/>
  <c r="BG1030" i="1"/>
  <c r="BC1029" i="1"/>
  <c r="BG1028" i="1"/>
  <c r="BC1027" i="1"/>
  <c r="BG1026" i="1"/>
  <c r="BC1025" i="1"/>
  <c r="BG1024" i="1"/>
  <c r="BC1023" i="1"/>
  <c r="BG1022" i="1"/>
  <c r="BC1021" i="1"/>
  <c r="BG1020" i="1"/>
  <c r="BC1019" i="1"/>
  <c r="BG1018" i="1"/>
  <c r="BC1017" i="1"/>
  <c r="BG1016" i="1"/>
  <c r="BC1015" i="1"/>
  <c r="BG1014" i="1"/>
  <c r="BC1013" i="1"/>
  <c r="BG1012" i="1"/>
  <c r="BC1011" i="1"/>
  <c r="BG1010" i="1"/>
  <c r="BC1009" i="1"/>
  <c r="BG1008" i="1"/>
  <c r="BC1007" i="1"/>
  <c r="BG1006" i="1"/>
  <c r="BC1005" i="1"/>
  <c r="BG1004" i="1"/>
  <c r="BC1003" i="1"/>
  <c r="BG1002" i="1"/>
  <c r="BC1001" i="1"/>
  <c r="BG1000" i="1"/>
  <c r="BC999" i="1"/>
  <c r="BG998" i="1"/>
  <c r="BC997" i="1"/>
  <c r="BG996" i="1"/>
  <c r="BC995" i="1"/>
  <c r="BG994" i="1"/>
  <c r="BC993" i="1"/>
  <c r="BG992" i="1"/>
  <c r="BC991" i="1"/>
  <c r="BG990" i="1"/>
  <c r="BC989" i="1"/>
  <c r="BG988" i="1"/>
  <c r="BC987" i="1"/>
  <c r="BG986" i="1"/>
  <c r="BC985" i="1"/>
  <c r="BG984" i="1"/>
  <c r="BC983" i="1"/>
  <c r="BG982" i="1"/>
  <c r="BC981" i="1"/>
  <c r="BG980" i="1"/>
  <c r="BC979" i="1"/>
  <c r="BG978" i="1"/>
  <c r="BC977" i="1"/>
  <c r="BG976" i="1"/>
  <c r="BC975" i="1"/>
  <c r="BG974" i="1"/>
  <c r="BC973" i="1"/>
  <c r="BG972" i="1"/>
  <c r="BC971" i="1"/>
  <c r="BG970" i="1"/>
  <c r="BC969" i="1"/>
  <c r="BG968" i="1"/>
  <c r="BC967" i="1"/>
  <c r="BG966" i="1"/>
  <c r="BC965" i="1"/>
  <c r="BG964" i="1"/>
  <c r="BC963" i="1"/>
  <c r="BG962" i="1"/>
  <c r="BC961" i="1"/>
  <c r="BG960" i="1"/>
  <c r="BC959" i="1"/>
  <c r="BG958" i="1"/>
  <c r="BC957" i="1"/>
  <c r="BB953" i="1"/>
  <c r="BC952" i="1"/>
  <c r="BD951" i="1"/>
  <c r="BD950" i="1"/>
  <c r="BG948" i="1"/>
  <c r="BB945" i="1"/>
  <c r="BC944" i="1"/>
  <c r="BD943" i="1"/>
  <c r="BD942" i="1"/>
  <c r="BB937" i="1"/>
  <c r="BC936" i="1"/>
  <c r="BD935" i="1"/>
  <c r="BD934" i="1"/>
  <c r="BH934" i="1" s="1"/>
  <c r="BB929" i="1"/>
  <c r="BC928" i="1"/>
  <c r="BD927" i="1"/>
  <c r="BD926" i="1"/>
  <c r="BB921" i="1"/>
  <c r="BC920" i="1"/>
  <c r="BD919" i="1"/>
  <c r="BD918" i="1"/>
  <c r="BB913" i="1"/>
  <c r="BC912" i="1"/>
  <c r="BD911" i="1"/>
  <c r="BD910" i="1"/>
  <c r="BG908" i="1"/>
  <c r="BB905" i="1"/>
  <c r="BC904" i="1"/>
  <c r="BD903" i="1"/>
  <c r="BD902" i="1"/>
  <c r="BH902" i="1" s="1"/>
  <c r="BB897" i="1"/>
  <c r="BC896" i="1"/>
  <c r="BD895" i="1"/>
  <c r="BD894" i="1"/>
  <c r="BB889" i="1"/>
  <c r="BC888" i="1"/>
  <c r="BD887" i="1"/>
  <c r="BD886" i="1"/>
  <c r="BB881" i="1"/>
  <c r="BC880" i="1"/>
  <c r="BD879" i="1"/>
  <c r="BD878" i="1"/>
  <c r="BB873" i="1"/>
  <c r="BC872" i="1"/>
  <c r="BD871" i="1"/>
  <c r="BD870" i="1"/>
  <c r="BB865" i="1"/>
  <c r="BC864" i="1"/>
  <c r="BD863" i="1"/>
  <c r="BD862" i="1"/>
  <c r="BB857" i="1"/>
  <c r="BC856" i="1"/>
  <c r="BD855" i="1"/>
  <c r="BD854" i="1"/>
  <c r="BB849" i="1"/>
  <c r="BC848" i="1"/>
  <c r="BD847" i="1"/>
  <c r="BD846" i="1"/>
  <c r="BB841" i="1"/>
  <c r="BC840" i="1"/>
  <c r="BD839" i="1"/>
  <c r="BD838" i="1"/>
  <c r="BB833" i="1"/>
  <c r="BC832" i="1"/>
  <c r="BD831" i="1"/>
  <c r="BD830" i="1"/>
  <c r="BB825" i="1"/>
  <c r="BC824" i="1"/>
  <c r="BD823" i="1"/>
  <c r="BD822" i="1"/>
  <c r="BB817" i="1"/>
  <c r="BC816" i="1"/>
  <c r="BD815" i="1"/>
  <c r="BD814" i="1"/>
  <c r="BB809" i="1"/>
  <c r="BC808" i="1"/>
  <c r="BD807" i="1"/>
  <c r="BD806" i="1"/>
  <c r="BB801" i="1"/>
  <c r="BC800" i="1"/>
  <c r="BD799" i="1"/>
  <c r="BD798" i="1"/>
  <c r="BB793" i="1"/>
  <c r="BC792" i="1"/>
  <c r="BD791" i="1"/>
  <c r="BD790" i="1"/>
  <c r="BB785" i="1"/>
  <c r="BC784" i="1"/>
  <c r="BD783" i="1"/>
  <c r="BD782" i="1"/>
  <c r="BB777" i="1"/>
  <c r="BC776" i="1"/>
  <c r="BD775" i="1"/>
  <c r="BD774" i="1"/>
  <c r="BB769" i="1"/>
  <c r="BC768" i="1"/>
  <c r="BD767" i="1"/>
  <c r="BD766" i="1"/>
  <c r="BB761" i="1"/>
  <c r="BC760" i="1"/>
  <c r="BD759" i="1"/>
  <c r="BD758" i="1"/>
  <c r="BB753" i="1"/>
  <c r="BC752" i="1"/>
  <c r="BD751" i="1"/>
  <c r="BD750" i="1"/>
  <c r="BB745" i="1"/>
  <c r="BC744" i="1"/>
  <c r="BD743" i="1"/>
  <c r="BD742" i="1"/>
  <c r="BB737" i="1"/>
  <c r="BC736" i="1"/>
  <c r="BD735" i="1"/>
  <c r="BD734" i="1"/>
  <c r="BB729" i="1"/>
  <c r="BC728" i="1"/>
  <c r="BD727" i="1"/>
  <c r="BD726" i="1"/>
  <c r="BB721" i="1"/>
  <c r="BC720" i="1"/>
  <c r="BD719" i="1"/>
  <c r="BD718" i="1"/>
  <c r="BB713" i="1"/>
  <c r="BC712" i="1"/>
  <c r="BD711" i="1"/>
  <c r="BD710" i="1"/>
  <c r="BB705" i="1"/>
  <c r="BC704" i="1"/>
  <c r="BD703" i="1"/>
  <c r="BD702" i="1"/>
  <c r="BB697" i="1"/>
  <c r="BC696" i="1"/>
  <c r="BD695" i="1"/>
  <c r="BD694" i="1"/>
  <c r="BB689" i="1"/>
  <c r="BC688" i="1"/>
  <c r="BD687" i="1"/>
  <c r="BD686" i="1"/>
  <c r="BB681" i="1"/>
  <c r="BC680" i="1"/>
  <c r="BD679" i="1"/>
  <c r="BD678" i="1"/>
  <c r="BB673" i="1"/>
  <c r="BC672" i="1"/>
  <c r="BD671" i="1"/>
  <c r="BD670" i="1"/>
  <c r="BB665" i="1"/>
  <c r="BC664" i="1"/>
  <c r="BD663" i="1"/>
  <c r="BD662" i="1"/>
  <c r="BB657" i="1"/>
  <c r="BC656" i="1"/>
  <c r="BD655" i="1"/>
  <c r="BD654" i="1"/>
  <c r="BB649" i="1"/>
  <c r="BC648" i="1"/>
  <c r="BD647" i="1"/>
  <c r="BD646" i="1"/>
  <c r="BB641" i="1"/>
  <c r="BC640" i="1"/>
  <c r="BD639" i="1"/>
  <c r="BD638" i="1"/>
  <c r="BB633" i="1"/>
  <c r="BC632" i="1"/>
  <c r="BD631" i="1"/>
  <c r="BD630" i="1"/>
  <c r="BB625" i="1"/>
  <c r="BC624" i="1"/>
  <c r="BD623" i="1"/>
  <c r="BD622" i="1"/>
  <c r="BB617" i="1"/>
  <c r="BC616" i="1"/>
  <c r="BD615" i="1"/>
  <c r="BD614" i="1"/>
  <c r="BH614" i="1" s="1"/>
  <c r="BB609" i="1"/>
  <c r="BC608" i="1"/>
  <c r="BD607" i="1"/>
  <c r="BD606" i="1"/>
  <c r="BB601" i="1"/>
  <c r="BC600" i="1"/>
  <c r="BD599" i="1"/>
  <c r="BD598" i="1"/>
  <c r="BB593" i="1"/>
  <c r="BC592" i="1"/>
  <c r="BD591" i="1"/>
  <c r="BD590" i="1"/>
  <c r="BB585" i="1"/>
  <c r="BC584" i="1"/>
  <c r="BD583" i="1"/>
  <c r="BD582" i="1"/>
  <c r="BB577" i="1"/>
  <c r="BC576" i="1"/>
  <c r="BD575" i="1"/>
  <c r="BD574" i="1"/>
  <c r="BB569" i="1"/>
  <c r="BC568" i="1"/>
  <c r="BD567" i="1"/>
  <c r="BD566" i="1"/>
  <c r="BB561" i="1"/>
  <c r="BC560" i="1"/>
  <c r="BD559" i="1"/>
  <c r="BD558" i="1"/>
  <c r="BB553" i="1"/>
  <c r="BC552" i="1"/>
  <c r="BD551" i="1"/>
  <c r="BD550" i="1"/>
  <c r="BB545" i="1"/>
  <c r="BC544" i="1"/>
  <c r="BD543" i="1"/>
  <c r="BD542" i="1"/>
  <c r="BB537" i="1"/>
  <c r="BC536" i="1"/>
  <c r="BD535" i="1"/>
  <c r="BD534" i="1"/>
  <c r="BB529" i="1"/>
  <c r="BC528" i="1"/>
  <c r="BD527" i="1"/>
  <c r="BD526" i="1"/>
  <c r="BB521" i="1"/>
  <c r="BC520" i="1"/>
  <c r="BD519" i="1"/>
  <c r="BD518" i="1"/>
  <c r="BB513" i="1"/>
  <c r="BC512" i="1"/>
  <c r="BD511" i="1"/>
  <c r="BD510" i="1"/>
  <c r="BB505" i="1"/>
  <c r="BC504" i="1"/>
  <c r="BD503" i="1"/>
  <c r="BD502" i="1"/>
  <c r="BB497" i="1"/>
  <c r="BC496" i="1"/>
  <c r="BD495" i="1"/>
  <c r="BD494" i="1"/>
  <c r="BB489" i="1"/>
  <c r="BC488" i="1"/>
  <c r="BD487" i="1"/>
  <c r="BD486" i="1"/>
  <c r="BB481" i="1"/>
  <c r="BC480" i="1"/>
  <c r="BD479" i="1"/>
  <c r="BD478" i="1"/>
  <c r="BB473" i="1"/>
  <c r="BC472" i="1"/>
  <c r="BD471" i="1"/>
  <c r="BD470" i="1"/>
  <c r="BB465" i="1"/>
  <c r="BC464" i="1"/>
  <c r="BD463" i="1"/>
  <c r="BD462" i="1"/>
  <c r="BB457" i="1"/>
  <c r="BC456" i="1"/>
  <c r="BD455" i="1"/>
  <c r="BD454" i="1"/>
  <c r="BB449" i="1"/>
  <c r="BC448" i="1"/>
  <c r="BD447" i="1"/>
  <c r="BD446" i="1"/>
  <c r="BB441" i="1"/>
  <c r="BC440" i="1"/>
  <c r="BD439" i="1"/>
  <c r="BD438" i="1"/>
  <c r="BB433" i="1"/>
  <c r="BC432" i="1"/>
  <c r="BD431" i="1"/>
  <c r="BD430" i="1"/>
  <c r="BB425" i="1"/>
  <c r="BC424" i="1"/>
  <c r="BD423" i="1"/>
  <c r="BD422" i="1"/>
  <c r="BB417" i="1"/>
  <c r="BC416" i="1"/>
  <c r="BD415" i="1"/>
  <c r="BD414" i="1"/>
  <c r="BB409" i="1"/>
  <c r="BC408" i="1"/>
  <c r="BD407" i="1"/>
  <c r="BD406" i="1"/>
  <c r="BB401" i="1"/>
  <c r="BC400" i="1"/>
  <c r="BD399" i="1"/>
  <c r="BD398" i="1"/>
  <c r="BB393" i="1"/>
  <c r="BC392" i="1"/>
  <c r="BD391" i="1"/>
  <c r="BD390" i="1"/>
  <c r="BB385" i="1"/>
  <c r="BC384" i="1"/>
  <c r="BD383" i="1"/>
  <c r="BD382" i="1"/>
  <c r="BB377" i="1"/>
  <c r="BC376" i="1"/>
  <c r="BD375" i="1"/>
  <c r="BD374" i="1"/>
  <c r="BB369" i="1"/>
  <c r="BC368" i="1"/>
  <c r="BD367" i="1"/>
  <c r="BD366" i="1"/>
  <c r="BB361" i="1"/>
  <c r="BC360" i="1"/>
  <c r="BD359" i="1"/>
  <c r="BD358" i="1"/>
  <c r="BB353" i="1"/>
  <c r="BC352" i="1"/>
  <c r="BD351" i="1"/>
  <c r="BD350" i="1"/>
  <c r="BB345" i="1"/>
  <c r="BC344" i="1"/>
  <c r="BD343" i="1"/>
  <c r="BD342" i="1"/>
  <c r="BB337" i="1"/>
  <c r="BC336" i="1"/>
  <c r="BD335" i="1"/>
  <c r="BD334" i="1"/>
  <c r="BB329" i="1"/>
  <c r="BC328" i="1"/>
  <c r="BD327" i="1"/>
  <c r="BD326" i="1"/>
  <c r="BB321" i="1"/>
  <c r="BC320" i="1"/>
  <c r="BD319" i="1"/>
  <c r="BD318" i="1"/>
  <c r="BB313" i="1"/>
  <c r="BC312" i="1"/>
  <c r="BD311" i="1"/>
  <c r="BD310" i="1"/>
  <c r="BB305" i="1"/>
  <c r="BC304" i="1"/>
  <c r="BD303" i="1"/>
  <c r="BD302" i="1"/>
  <c r="BB297" i="1"/>
  <c r="BC296" i="1"/>
  <c r="BD295" i="1"/>
  <c r="BD294" i="1"/>
  <c r="BB289" i="1"/>
  <c r="BC288" i="1"/>
  <c r="BD287" i="1"/>
  <c r="BD286" i="1"/>
  <c r="BB281" i="1"/>
  <c r="BC280" i="1"/>
  <c r="BD279" i="1"/>
  <c r="BD278" i="1"/>
  <c r="BB273" i="1"/>
  <c r="BC272" i="1"/>
  <c r="BD271" i="1"/>
  <c r="BD270" i="1"/>
  <c r="BB265" i="1"/>
  <c r="BC264" i="1"/>
  <c r="BD263" i="1"/>
  <c r="BD262" i="1"/>
  <c r="BB257" i="1"/>
  <c r="BC256" i="1"/>
  <c r="BD255" i="1"/>
  <c r="BD254" i="1"/>
  <c r="BB249" i="1"/>
  <c r="BC248" i="1"/>
  <c r="BD247" i="1"/>
  <c r="BD246" i="1"/>
  <c r="BB241" i="1"/>
  <c r="BC240" i="1"/>
  <c r="BD239" i="1"/>
  <c r="BD238" i="1"/>
  <c r="BB233" i="1"/>
  <c r="BC232" i="1"/>
  <c r="BD231" i="1"/>
  <c r="BD230" i="1"/>
  <c r="BB225" i="1"/>
  <c r="BC224" i="1"/>
  <c r="BD223" i="1"/>
  <c r="BD222" i="1"/>
  <c r="BB217" i="1"/>
  <c r="BC216" i="1"/>
  <c r="BD215" i="1"/>
  <c r="BD214" i="1"/>
  <c r="BB209" i="1"/>
  <c r="BC208" i="1"/>
  <c r="BD207" i="1"/>
  <c r="BD206" i="1"/>
  <c r="BB201" i="1"/>
  <c r="BC200" i="1"/>
  <c r="BD199" i="1"/>
  <c r="BD198" i="1"/>
  <c r="BB193" i="1"/>
  <c r="BC192" i="1"/>
  <c r="BD191" i="1"/>
  <c r="BD190" i="1"/>
  <c r="BB185" i="1"/>
  <c r="BC184" i="1"/>
  <c r="BD183" i="1"/>
  <c r="BD182" i="1"/>
  <c r="BB177" i="1"/>
  <c r="BC176" i="1"/>
  <c r="BD175" i="1"/>
  <c r="BD174" i="1"/>
  <c r="BB169" i="1"/>
  <c r="BC168" i="1"/>
  <c r="BD167" i="1"/>
  <c r="BD166" i="1"/>
  <c r="BB161" i="1"/>
  <c r="BC160" i="1"/>
  <c r="BD159" i="1"/>
  <c r="BD158" i="1"/>
  <c r="BB153" i="1"/>
  <c r="BC152" i="1"/>
  <c r="BD151" i="1"/>
  <c r="BD150" i="1"/>
  <c r="BB145" i="1"/>
  <c r="BC144" i="1"/>
  <c r="BD143" i="1"/>
  <c r="BD142" i="1"/>
  <c r="BB137" i="1"/>
  <c r="BC136" i="1"/>
  <c r="BD135" i="1"/>
  <c r="BD134" i="1"/>
  <c r="BB129" i="1"/>
  <c r="BC128" i="1"/>
  <c r="BD127" i="1"/>
  <c r="BD126" i="1"/>
  <c r="BB121" i="1"/>
  <c r="BC120" i="1"/>
  <c r="BD119" i="1"/>
  <c r="BD118" i="1"/>
  <c r="BB113" i="1"/>
  <c r="BC112" i="1"/>
  <c r="BD111" i="1"/>
  <c r="BD110" i="1"/>
  <c r="BB105" i="1"/>
  <c r="BC104" i="1"/>
  <c r="BD103" i="1"/>
  <c r="BD102" i="1"/>
  <c r="BB97" i="1"/>
  <c r="BC96" i="1"/>
  <c r="BD95" i="1"/>
  <c r="BD94" i="1"/>
  <c r="BB89" i="1"/>
  <c r="BC88" i="1"/>
  <c r="BD87" i="1"/>
  <c r="BD86" i="1"/>
  <c r="BB81" i="1"/>
  <c r="BC80" i="1"/>
  <c r="BD79" i="1"/>
  <c r="BD78" i="1"/>
  <c r="BB73" i="1"/>
  <c r="BC72" i="1"/>
  <c r="BD71" i="1"/>
  <c r="BD70" i="1"/>
  <c r="BB65" i="1"/>
  <c r="BC64" i="1"/>
  <c r="BD63" i="1"/>
  <c r="BD62" i="1"/>
  <c r="BA58" i="1"/>
  <c r="BB58" i="1"/>
  <c r="BA56" i="1"/>
  <c r="BB56" i="1"/>
  <c r="BA54" i="1"/>
  <c r="BB54" i="1"/>
  <c r="BA52" i="1"/>
  <c r="BB52" i="1"/>
  <c r="BA50" i="1"/>
  <c r="BB50" i="1"/>
  <c r="BA48" i="1"/>
  <c r="BB48" i="1"/>
  <c r="BA46" i="1"/>
  <c r="BB46" i="1"/>
  <c r="BA44" i="1"/>
  <c r="BB44" i="1"/>
  <c r="BA42" i="1"/>
  <c r="BB42" i="1"/>
  <c r="BA40" i="1"/>
  <c r="BB40" i="1"/>
  <c r="BA38" i="1"/>
  <c r="BB38" i="1"/>
  <c r="BA36" i="1"/>
  <c r="BB36" i="1"/>
  <c r="BA34" i="1"/>
  <c r="BB34" i="1"/>
  <c r="BA32" i="1"/>
  <c r="BB32" i="1"/>
  <c r="BA30" i="1"/>
  <c r="BB30" i="1"/>
  <c r="BA28" i="1"/>
  <c r="BB28" i="1"/>
  <c r="BA26" i="1"/>
  <c r="BB26" i="1"/>
  <c r="BA24" i="1"/>
  <c r="BB24" i="1"/>
  <c r="BA22" i="1"/>
  <c r="BB22" i="1"/>
  <c r="BA20" i="1"/>
  <c r="BB20" i="1"/>
  <c r="BA18" i="1"/>
  <c r="BB18" i="1"/>
  <c r="BA16" i="1"/>
  <c r="BB16" i="1"/>
  <c r="BA14" i="1"/>
  <c r="BB14" i="1"/>
  <c r="BA12" i="1"/>
  <c r="BB12" i="1"/>
  <c r="BA10" i="1"/>
  <c r="BB10" i="1"/>
  <c r="BA8" i="1"/>
  <c r="BB8" i="1"/>
  <c r="BA6" i="1"/>
  <c r="BB6" i="1"/>
  <c r="BA4" i="1"/>
  <c r="BB4" i="1"/>
  <c r="BA2" i="1"/>
  <c r="BB2" i="1"/>
  <c r="BF952" i="1"/>
  <c r="BF888" i="1"/>
  <c r="BF824" i="1"/>
  <c r="BF760" i="1"/>
  <c r="BF696" i="1"/>
  <c r="BF632" i="1"/>
  <c r="BF568" i="1"/>
  <c r="BF504" i="1"/>
  <c r="BF440" i="1"/>
  <c r="BF376" i="1"/>
  <c r="BF312" i="1"/>
  <c r="BF248" i="1"/>
  <c r="BF152" i="1"/>
  <c r="BD956" i="1"/>
  <c r="BJ956" i="1" s="1"/>
  <c r="BG954" i="1"/>
  <c r="BA953" i="1"/>
  <c r="BB952" i="1"/>
  <c r="BB951" i="1"/>
  <c r="BC950" i="1"/>
  <c r="BI950" i="1" s="1"/>
  <c r="BD949" i="1"/>
  <c r="BD948" i="1"/>
  <c r="BG946" i="1"/>
  <c r="BA945" i="1"/>
  <c r="BB944" i="1"/>
  <c r="BB943" i="1"/>
  <c r="BC942" i="1"/>
  <c r="BD941" i="1"/>
  <c r="BD940" i="1"/>
  <c r="BG940" i="1" s="1"/>
  <c r="BG938" i="1"/>
  <c r="BA937" i="1"/>
  <c r="BB936" i="1"/>
  <c r="BG936" i="1" s="1"/>
  <c r="BB935" i="1"/>
  <c r="BC934" i="1"/>
  <c r="BD933" i="1"/>
  <c r="BI933" i="1" s="1"/>
  <c r="BD932" i="1"/>
  <c r="BG932" i="1" s="1"/>
  <c r="BG930" i="1"/>
  <c r="BA929" i="1"/>
  <c r="BB928" i="1"/>
  <c r="BB927" i="1"/>
  <c r="BC926" i="1"/>
  <c r="BG926" i="1" s="1"/>
  <c r="BD925" i="1"/>
  <c r="BF925" i="1" s="1"/>
  <c r="BD924" i="1"/>
  <c r="BJ924" i="1" s="1"/>
  <c r="BG922" i="1"/>
  <c r="BA921" i="1"/>
  <c r="BB920" i="1"/>
  <c r="BB919" i="1"/>
  <c r="BC918" i="1"/>
  <c r="BI918" i="1" s="1"/>
  <c r="BD917" i="1"/>
  <c r="BD916" i="1"/>
  <c r="BG916" i="1" s="1"/>
  <c r="BG914" i="1"/>
  <c r="BA913" i="1"/>
  <c r="BB912" i="1"/>
  <c r="BB911" i="1"/>
  <c r="BC910" i="1"/>
  <c r="BI910" i="1" s="1"/>
  <c r="BD909" i="1"/>
  <c r="BD908" i="1"/>
  <c r="BG906" i="1"/>
  <c r="BA905" i="1"/>
  <c r="BB904" i="1"/>
  <c r="BG904" i="1" s="1"/>
  <c r="BB903" i="1"/>
  <c r="BC902" i="1"/>
  <c r="BD901" i="1"/>
  <c r="BI901" i="1" s="1"/>
  <c r="BD900" i="1"/>
  <c r="BG900" i="1" s="1"/>
  <c r="BG898" i="1"/>
  <c r="BA897" i="1"/>
  <c r="BB896" i="1"/>
  <c r="BG896" i="1" s="1"/>
  <c r="BB895" i="1"/>
  <c r="BC894" i="1"/>
  <c r="BG894" i="1" s="1"/>
  <c r="BD893" i="1"/>
  <c r="BF893" i="1" s="1"/>
  <c r="BD892" i="1"/>
  <c r="BJ892" i="1" s="1"/>
  <c r="BG890" i="1"/>
  <c r="BA889" i="1"/>
  <c r="BB888" i="1"/>
  <c r="BG888" i="1" s="1"/>
  <c r="BB887" i="1"/>
  <c r="BC886" i="1"/>
  <c r="BI886" i="1" s="1"/>
  <c r="BD885" i="1"/>
  <c r="BD884" i="1"/>
  <c r="BG884" i="1" s="1"/>
  <c r="BG882" i="1"/>
  <c r="BA881" i="1"/>
  <c r="BB880" i="1"/>
  <c r="BB879" i="1"/>
  <c r="BC878" i="1"/>
  <c r="BI878" i="1" s="1"/>
  <c r="BD877" i="1"/>
  <c r="BD876" i="1"/>
  <c r="BG876" i="1" s="1"/>
  <c r="BG874" i="1"/>
  <c r="BA873" i="1"/>
  <c r="BB872" i="1"/>
  <c r="BG872" i="1" s="1"/>
  <c r="BB871" i="1"/>
  <c r="BC870" i="1"/>
  <c r="BD869" i="1"/>
  <c r="BI869" i="1" s="1"/>
  <c r="BD868" i="1"/>
  <c r="BG868" i="1" s="1"/>
  <c r="BG866" i="1"/>
  <c r="BA865" i="1"/>
  <c r="BB864" i="1"/>
  <c r="BG864" i="1" s="1"/>
  <c r="BB863" i="1"/>
  <c r="BC862" i="1"/>
  <c r="BD861" i="1"/>
  <c r="BF861" i="1" s="1"/>
  <c r="BD860" i="1"/>
  <c r="BJ860" i="1" s="1"/>
  <c r="BG858" i="1"/>
  <c r="BA857" i="1"/>
  <c r="BB856" i="1"/>
  <c r="BG856" i="1" s="1"/>
  <c r="BB855" i="1"/>
  <c r="BC854" i="1"/>
  <c r="BI854" i="1" s="1"/>
  <c r="BD853" i="1"/>
  <c r="BD852" i="1"/>
  <c r="BG852" i="1" s="1"/>
  <c r="BG850" i="1"/>
  <c r="BA849" i="1"/>
  <c r="BB848" i="1"/>
  <c r="BB847" i="1"/>
  <c r="BC846" i="1"/>
  <c r="BD845" i="1"/>
  <c r="BD844" i="1"/>
  <c r="BG844" i="1" s="1"/>
  <c r="BG842" i="1"/>
  <c r="BA841" i="1"/>
  <c r="BB840" i="1"/>
  <c r="BG840" i="1" s="1"/>
  <c r="BB839" i="1"/>
  <c r="BC838" i="1"/>
  <c r="BD837" i="1"/>
  <c r="BI837" i="1" s="1"/>
  <c r="BD836" i="1"/>
  <c r="BG836" i="1" s="1"/>
  <c r="BG834" i="1"/>
  <c r="BA833" i="1"/>
  <c r="BB832" i="1"/>
  <c r="BB831" i="1"/>
  <c r="BC830" i="1"/>
  <c r="BG830" i="1" s="1"/>
  <c r="BD829" i="1"/>
  <c r="BF829" i="1" s="1"/>
  <c r="BD828" i="1"/>
  <c r="BJ828" i="1" s="1"/>
  <c r="BG826" i="1"/>
  <c r="BA825" i="1"/>
  <c r="BB824" i="1"/>
  <c r="BB823" i="1"/>
  <c r="BC822" i="1"/>
  <c r="BI822" i="1" s="1"/>
  <c r="BD821" i="1"/>
  <c r="BD820" i="1"/>
  <c r="BG820" i="1" s="1"/>
  <c r="BG818" i="1"/>
  <c r="BA817" i="1"/>
  <c r="BB816" i="1"/>
  <c r="BB815" i="1"/>
  <c r="BC814" i="1"/>
  <c r="BI814" i="1" s="1"/>
  <c r="BD813" i="1"/>
  <c r="BD812" i="1"/>
  <c r="BG812" i="1" s="1"/>
  <c r="BG810" i="1"/>
  <c r="BA809" i="1"/>
  <c r="BB808" i="1"/>
  <c r="BG808" i="1" s="1"/>
  <c r="BB807" i="1"/>
  <c r="BC806" i="1"/>
  <c r="BD805" i="1"/>
  <c r="BI805" i="1" s="1"/>
  <c r="BD804" i="1"/>
  <c r="BG804" i="1" s="1"/>
  <c r="BG802" i="1"/>
  <c r="BA801" i="1"/>
  <c r="BB800" i="1"/>
  <c r="BG800" i="1" s="1"/>
  <c r="BB799" i="1"/>
  <c r="BC798" i="1"/>
  <c r="BD797" i="1"/>
  <c r="BF797" i="1" s="1"/>
  <c r="BD796" i="1"/>
  <c r="BJ796" i="1" s="1"/>
  <c r="BG794" i="1"/>
  <c r="BA793" i="1"/>
  <c r="BB792" i="1"/>
  <c r="BG792" i="1" s="1"/>
  <c r="BB791" i="1"/>
  <c r="BC790" i="1"/>
  <c r="BI790" i="1" s="1"/>
  <c r="BD789" i="1"/>
  <c r="BD788" i="1"/>
  <c r="BG788" i="1" s="1"/>
  <c r="BG786" i="1"/>
  <c r="BA785" i="1"/>
  <c r="BB784" i="1"/>
  <c r="BB783" i="1"/>
  <c r="BC782" i="1"/>
  <c r="BD781" i="1"/>
  <c r="BD780" i="1"/>
  <c r="BG780" i="1" s="1"/>
  <c r="BG778" i="1"/>
  <c r="BA777" i="1"/>
  <c r="BB776" i="1"/>
  <c r="BG776" i="1" s="1"/>
  <c r="BB775" i="1"/>
  <c r="BC774" i="1"/>
  <c r="BD773" i="1"/>
  <c r="BI773" i="1" s="1"/>
  <c r="BD772" i="1"/>
  <c r="BG772" i="1" s="1"/>
  <c r="BG770" i="1"/>
  <c r="BA769" i="1"/>
  <c r="BB768" i="1"/>
  <c r="BB767" i="1"/>
  <c r="BC766" i="1"/>
  <c r="BG766" i="1" s="1"/>
  <c r="BD765" i="1"/>
  <c r="BF765" i="1" s="1"/>
  <c r="BD764" i="1"/>
  <c r="BJ764" i="1" s="1"/>
  <c r="BG762" i="1"/>
  <c r="BA761" i="1"/>
  <c r="BB760" i="1"/>
  <c r="BB759" i="1"/>
  <c r="BC758" i="1"/>
  <c r="BG758" i="1" s="1"/>
  <c r="BD757" i="1"/>
  <c r="BD756" i="1"/>
  <c r="BG756" i="1" s="1"/>
  <c r="BG754" i="1"/>
  <c r="BA753" i="1"/>
  <c r="BB752" i="1"/>
  <c r="BB751" i="1"/>
  <c r="BC750" i="1"/>
  <c r="BI750" i="1" s="1"/>
  <c r="BD749" i="1"/>
  <c r="BD748" i="1"/>
  <c r="BG748" i="1" s="1"/>
  <c r="BG746" i="1"/>
  <c r="BA745" i="1"/>
  <c r="BB744" i="1"/>
  <c r="BG744" i="1" s="1"/>
  <c r="BB743" i="1"/>
  <c r="BC742" i="1"/>
  <c r="BD741" i="1"/>
  <c r="BI741" i="1" s="1"/>
  <c r="BD740" i="1"/>
  <c r="BG740" i="1" s="1"/>
  <c r="BG738" i="1"/>
  <c r="BA737" i="1"/>
  <c r="BB736" i="1"/>
  <c r="BG736" i="1" s="1"/>
  <c r="BB735" i="1"/>
  <c r="BC734" i="1"/>
  <c r="BD733" i="1"/>
  <c r="BF733" i="1" s="1"/>
  <c r="BD732" i="1"/>
  <c r="BJ732" i="1" s="1"/>
  <c r="BG730" i="1"/>
  <c r="BA729" i="1"/>
  <c r="BB728" i="1"/>
  <c r="BG728" i="1" s="1"/>
  <c r="BB727" i="1"/>
  <c r="BC726" i="1"/>
  <c r="BG726" i="1" s="1"/>
  <c r="BD725" i="1"/>
  <c r="BD724" i="1"/>
  <c r="BG724" i="1" s="1"/>
  <c r="BG722" i="1"/>
  <c r="BA721" i="1"/>
  <c r="BB720" i="1"/>
  <c r="BB719" i="1"/>
  <c r="BC718" i="1"/>
  <c r="BD717" i="1"/>
  <c r="BD716" i="1"/>
  <c r="BG716" i="1" s="1"/>
  <c r="BG714" i="1"/>
  <c r="BA713" i="1"/>
  <c r="BB712" i="1"/>
  <c r="BG712" i="1" s="1"/>
  <c r="BB711" i="1"/>
  <c r="BC710" i="1"/>
  <c r="BD709" i="1"/>
  <c r="BI709" i="1" s="1"/>
  <c r="BD708" i="1"/>
  <c r="BG708" i="1" s="1"/>
  <c r="BG706" i="1"/>
  <c r="BA705" i="1"/>
  <c r="BB704" i="1"/>
  <c r="BG704" i="1" s="1"/>
  <c r="BB703" i="1"/>
  <c r="BC702" i="1"/>
  <c r="BG702" i="1" s="1"/>
  <c r="BD701" i="1"/>
  <c r="BF701" i="1" s="1"/>
  <c r="BD700" i="1"/>
  <c r="BJ700" i="1" s="1"/>
  <c r="BG698" i="1"/>
  <c r="BA697" i="1"/>
  <c r="BB696" i="1"/>
  <c r="BG696" i="1" s="1"/>
  <c r="BB695" i="1"/>
  <c r="BC694" i="1"/>
  <c r="BG694" i="1" s="1"/>
  <c r="BD693" i="1"/>
  <c r="BD692" i="1"/>
  <c r="BG692" i="1" s="1"/>
  <c r="BG690" i="1"/>
  <c r="BA689" i="1"/>
  <c r="BB688" i="1"/>
  <c r="BB687" i="1"/>
  <c r="BC686" i="1"/>
  <c r="BI686" i="1" s="1"/>
  <c r="BD685" i="1"/>
  <c r="BD684" i="1"/>
  <c r="BG684" i="1" s="1"/>
  <c r="BG682" i="1"/>
  <c r="BA681" i="1"/>
  <c r="BB680" i="1"/>
  <c r="BG680" i="1" s="1"/>
  <c r="BB679" i="1"/>
  <c r="BC678" i="1"/>
  <c r="BD677" i="1"/>
  <c r="BI677" i="1" s="1"/>
  <c r="BD676" i="1"/>
  <c r="BG676" i="1" s="1"/>
  <c r="BG674" i="1"/>
  <c r="BA673" i="1"/>
  <c r="BB672" i="1"/>
  <c r="BB671" i="1"/>
  <c r="BC670" i="1"/>
  <c r="BG670" i="1" s="1"/>
  <c r="BD669" i="1"/>
  <c r="BF669" i="1" s="1"/>
  <c r="BD668" i="1"/>
  <c r="BJ668" i="1" s="1"/>
  <c r="BG666" i="1"/>
  <c r="BA665" i="1"/>
  <c r="BB664" i="1"/>
  <c r="BB663" i="1"/>
  <c r="BC662" i="1"/>
  <c r="BG662" i="1" s="1"/>
  <c r="BD661" i="1"/>
  <c r="BD660" i="1"/>
  <c r="BG660" i="1" s="1"/>
  <c r="BG658" i="1"/>
  <c r="BA657" i="1"/>
  <c r="BB656" i="1"/>
  <c r="BB655" i="1"/>
  <c r="BC654" i="1"/>
  <c r="BI654" i="1" s="1"/>
  <c r="BD653" i="1"/>
  <c r="BD652" i="1"/>
  <c r="BG652" i="1" s="1"/>
  <c r="BG650" i="1"/>
  <c r="BA649" i="1"/>
  <c r="BB648" i="1"/>
  <c r="BG648" i="1" s="1"/>
  <c r="BB647" i="1"/>
  <c r="BC646" i="1"/>
  <c r="BD645" i="1"/>
  <c r="BI645" i="1" s="1"/>
  <c r="BD644" i="1"/>
  <c r="BG644" i="1" s="1"/>
  <c r="BG642" i="1"/>
  <c r="BA641" i="1"/>
  <c r="BB640" i="1"/>
  <c r="BG640" i="1" s="1"/>
  <c r="BB639" i="1"/>
  <c r="BC638" i="1"/>
  <c r="BG638" i="1" s="1"/>
  <c r="BD637" i="1"/>
  <c r="BF637" i="1" s="1"/>
  <c r="BD636" i="1"/>
  <c r="BJ636" i="1" s="1"/>
  <c r="BG634" i="1"/>
  <c r="BA633" i="1"/>
  <c r="BB632" i="1"/>
  <c r="BG632" i="1" s="1"/>
  <c r="BB631" i="1"/>
  <c r="BC630" i="1"/>
  <c r="BG630" i="1" s="1"/>
  <c r="BD629" i="1"/>
  <c r="BD628" i="1"/>
  <c r="BG628" i="1" s="1"/>
  <c r="BG626" i="1"/>
  <c r="BA625" i="1"/>
  <c r="BB624" i="1"/>
  <c r="BB623" i="1"/>
  <c r="BC622" i="1"/>
  <c r="BI622" i="1" s="1"/>
  <c r="BD621" i="1"/>
  <c r="BD620" i="1"/>
  <c r="BG620" i="1" s="1"/>
  <c r="BG618" i="1"/>
  <c r="BA617" i="1"/>
  <c r="BB616" i="1"/>
  <c r="BG616" i="1" s="1"/>
  <c r="BB615" i="1"/>
  <c r="BC614" i="1"/>
  <c r="BD613" i="1"/>
  <c r="BI613" i="1" s="1"/>
  <c r="BD612" i="1"/>
  <c r="BG612" i="1" s="1"/>
  <c r="BG610" i="1"/>
  <c r="BA609" i="1"/>
  <c r="BB608" i="1"/>
  <c r="BG608" i="1" s="1"/>
  <c r="BB607" i="1"/>
  <c r="BC606" i="1"/>
  <c r="BG606" i="1" s="1"/>
  <c r="BD605" i="1"/>
  <c r="BF605" i="1" s="1"/>
  <c r="BD604" i="1"/>
  <c r="BJ604" i="1" s="1"/>
  <c r="BG602" i="1"/>
  <c r="BA601" i="1"/>
  <c r="BB600" i="1"/>
  <c r="BG600" i="1" s="1"/>
  <c r="BB599" i="1"/>
  <c r="BC598" i="1"/>
  <c r="BG598" i="1" s="1"/>
  <c r="BD597" i="1"/>
  <c r="BD596" i="1"/>
  <c r="BG596" i="1" s="1"/>
  <c r="BG594" i="1"/>
  <c r="BA593" i="1"/>
  <c r="BB592" i="1"/>
  <c r="BB591" i="1"/>
  <c r="BC590" i="1"/>
  <c r="BD589" i="1"/>
  <c r="BD588" i="1"/>
  <c r="BG588" i="1" s="1"/>
  <c r="BG586" i="1"/>
  <c r="BA585" i="1"/>
  <c r="BB584" i="1"/>
  <c r="BG584" i="1" s="1"/>
  <c r="BB583" i="1"/>
  <c r="BC582" i="1"/>
  <c r="BD581" i="1"/>
  <c r="BI581" i="1" s="1"/>
  <c r="BD580" i="1"/>
  <c r="BG580" i="1" s="1"/>
  <c r="BG578" i="1"/>
  <c r="BA577" i="1"/>
  <c r="BB576" i="1"/>
  <c r="BG576" i="1" s="1"/>
  <c r="BB575" i="1"/>
  <c r="BC574" i="1"/>
  <c r="BG574" i="1" s="1"/>
  <c r="BD573" i="1"/>
  <c r="BF573" i="1" s="1"/>
  <c r="BD572" i="1"/>
  <c r="BJ572" i="1" s="1"/>
  <c r="BG570" i="1"/>
  <c r="BA569" i="1"/>
  <c r="BB568" i="1"/>
  <c r="BG568" i="1" s="1"/>
  <c r="BB567" i="1"/>
  <c r="BC566" i="1"/>
  <c r="BG566" i="1" s="1"/>
  <c r="BD565" i="1"/>
  <c r="BD564" i="1"/>
  <c r="BG564" i="1" s="1"/>
  <c r="BG562" i="1"/>
  <c r="BA561" i="1"/>
  <c r="BB560" i="1"/>
  <c r="BB559" i="1"/>
  <c r="BC558" i="1"/>
  <c r="BI558" i="1" s="1"/>
  <c r="BD557" i="1"/>
  <c r="BD556" i="1"/>
  <c r="BG556" i="1" s="1"/>
  <c r="BG554" i="1"/>
  <c r="BA553" i="1"/>
  <c r="BB552" i="1"/>
  <c r="BG552" i="1" s="1"/>
  <c r="BB551" i="1"/>
  <c r="BC550" i="1"/>
  <c r="BD549" i="1"/>
  <c r="BI549" i="1" s="1"/>
  <c r="BD548" i="1"/>
  <c r="BG548" i="1" s="1"/>
  <c r="BG546" i="1"/>
  <c r="BA545" i="1"/>
  <c r="BB544" i="1"/>
  <c r="BB543" i="1"/>
  <c r="BC542" i="1"/>
  <c r="BG542" i="1" s="1"/>
  <c r="BD541" i="1"/>
  <c r="BF541" i="1" s="1"/>
  <c r="BD540" i="1"/>
  <c r="BJ540" i="1" s="1"/>
  <c r="BG538" i="1"/>
  <c r="BA537" i="1"/>
  <c r="BB536" i="1"/>
  <c r="BB535" i="1"/>
  <c r="BC534" i="1"/>
  <c r="BG534" i="1" s="1"/>
  <c r="BD533" i="1"/>
  <c r="BD532" i="1"/>
  <c r="BG532" i="1" s="1"/>
  <c r="BG530" i="1"/>
  <c r="BA529" i="1"/>
  <c r="BB528" i="1"/>
  <c r="BB527" i="1"/>
  <c r="BC526" i="1"/>
  <c r="BI526" i="1" s="1"/>
  <c r="BD525" i="1"/>
  <c r="BD524" i="1"/>
  <c r="BG524" i="1" s="1"/>
  <c r="BG522" i="1"/>
  <c r="BA521" i="1"/>
  <c r="BB520" i="1"/>
  <c r="BG520" i="1" s="1"/>
  <c r="BB519" i="1"/>
  <c r="BC518" i="1"/>
  <c r="BD517" i="1"/>
  <c r="BI517" i="1" s="1"/>
  <c r="BD516" i="1"/>
  <c r="BG516" i="1" s="1"/>
  <c r="BG514" i="1"/>
  <c r="BA513" i="1"/>
  <c r="BB512" i="1"/>
  <c r="BG512" i="1" s="1"/>
  <c r="BB511" i="1"/>
  <c r="BC510" i="1"/>
  <c r="BG510" i="1" s="1"/>
  <c r="BD509" i="1"/>
  <c r="BF509" i="1" s="1"/>
  <c r="BD508" i="1"/>
  <c r="BJ508" i="1" s="1"/>
  <c r="BG506" i="1"/>
  <c r="BA505" i="1"/>
  <c r="BB504" i="1"/>
  <c r="BG504" i="1" s="1"/>
  <c r="BB503" i="1"/>
  <c r="BC502" i="1"/>
  <c r="BG502" i="1" s="1"/>
  <c r="BD501" i="1"/>
  <c r="BD500" i="1"/>
  <c r="BG500" i="1" s="1"/>
  <c r="BG498" i="1"/>
  <c r="BA497" i="1"/>
  <c r="BB496" i="1"/>
  <c r="BB495" i="1"/>
  <c r="BC494" i="1"/>
  <c r="BI494" i="1" s="1"/>
  <c r="BD493" i="1"/>
  <c r="BD492" i="1"/>
  <c r="BG492" i="1" s="1"/>
  <c r="BG490" i="1"/>
  <c r="BA489" i="1"/>
  <c r="BB488" i="1"/>
  <c r="BG488" i="1" s="1"/>
  <c r="BB487" i="1"/>
  <c r="BC486" i="1"/>
  <c r="BD485" i="1"/>
  <c r="BI485" i="1" s="1"/>
  <c r="BD484" i="1"/>
  <c r="BG484" i="1" s="1"/>
  <c r="BG482" i="1"/>
  <c r="BA481" i="1"/>
  <c r="BB480" i="1"/>
  <c r="BG480" i="1" s="1"/>
  <c r="BB479" i="1"/>
  <c r="BC478" i="1"/>
  <c r="BG478" i="1" s="1"/>
  <c r="BD477" i="1"/>
  <c r="BF477" i="1" s="1"/>
  <c r="BD476" i="1"/>
  <c r="BJ476" i="1" s="1"/>
  <c r="BG474" i="1"/>
  <c r="BA473" i="1"/>
  <c r="BB472" i="1"/>
  <c r="BG472" i="1" s="1"/>
  <c r="BB471" i="1"/>
  <c r="BC470" i="1"/>
  <c r="BG470" i="1" s="1"/>
  <c r="BD469" i="1"/>
  <c r="BD468" i="1"/>
  <c r="BG468" i="1" s="1"/>
  <c r="BG466" i="1"/>
  <c r="BA465" i="1"/>
  <c r="BB464" i="1"/>
  <c r="BB463" i="1"/>
  <c r="BC462" i="1"/>
  <c r="BD461" i="1"/>
  <c r="BD460" i="1"/>
  <c r="BG460" i="1" s="1"/>
  <c r="BG458" i="1"/>
  <c r="BA457" i="1"/>
  <c r="BB456" i="1"/>
  <c r="BG456" i="1" s="1"/>
  <c r="BB455" i="1"/>
  <c r="BC454" i="1"/>
  <c r="BH454" i="1" s="1"/>
  <c r="BD453" i="1"/>
  <c r="BI453" i="1" s="1"/>
  <c r="BD452" i="1"/>
  <c r="BG452" i="1" s="1"/>
  <c r="BG450" i="1"/>
  <c r="BA449" i="1"/>
  <c r="BB448" i="1"/>
  <c r="BG448" i="1" s="1"/>
  <c r="BB447" i="1"/>
  <c r="BC446" i="1"/>
  <c r="BG446" i="1" s="1"/>
  <c r="BD445" i="1"/>
  <c r="BF445" i="1" s="1"/>
  <c r="BD444" i="1"/>
  <c r="BJ444" i="1" s="1"/>
  <c r="BG442" i="1"/>
  <c r="BA441" i="1"/>
  <c r="BB440" i="1"/>
  <c r="BG440" i="1" s="1"/>
  <c r="BB439" i="1"/>
  <c r="BC438" i="1"/>
  <c r="BG438" i="1" s="1"/>
  <c r="BD437" i="1"/>
  <c r="BD436" i="1"/>
  <c r="BG436" i="1" s="1"/>
  <c r="BG434" i="1"/>
  <c r="BA433" i="1"/>
  <c r="BB432" i="1"/>
  <c r="BB431" i="1"/>
  <c r="BC430" i="1"/>
  <c r="BI430" i="1" s="1"/>
  <c r="BD429" i="1"/>
  <c r="BD428" i="1"/>
  <c r="BG428" i="1" s="1"/>
  <c r="BG426" i="1"/>
  <c r="BA425" i="1"/>
  <c r="BB424" i="1"/>
  <c r="BG424" i="1" s="1"/>
  <c r="BB423" i="1"/>
  <c r="BC422" i="1"/>
  <c r="BH422" i="1" s="1"/>
  <c r="BD421" i="1"/>
  <c r="BI421" i="1" s="1"/>
  <c r="BD420" i="1"/>
  <c r="BG420" i="1" s="1"/>
  <c r="BG418" i="1"/>
  <c r="BA417" i="1"/>
  <c r="BB416" i="1"/>
  <c r="BG416" i="1" s="1"/>
  <c r="BB415" i="1"/>
  <c r="BC414" i="1"/>
  <c r="BG414" i="1" s="1"/>
  <c r="BD413" i="1"/>
  <c r="BF413" i="1" s="1"/>
  <c r="BD412" i="1"/>
  <c r="BJ412" i="1" s="1"/>
  <c r="BG410" i="1"/>
  <c r="BA409" i="1"/>
  <c r="BB408" i="1"/>
  <c r="BB407" i="1"/>
  <c r="BC406" i="1"/>
  <c r="BG406" i="1" s="1"/>
  <c r="BD405" i="1"/>
  <c r="BD404" i="1"/>
  <c r="BG404" i="1" s="1"/>
  <c r="BG402" i="1"/>
  <c r="BA401" i="1"/>
  <c r="BB400" i="1"/>
  <c r="BB399" i="1"/>
  <c r="BC398" i="1"/>
  <c r="BI398" i="1" s="1"/>
  <c r="BD397" i="1"/>
  <c r="BD396" i="1"/>
  <c r="BG396" i="1" s="1"/>
  <c r="BG394" i="1"/>
  <c r="BA393" i="1"/>
  <c r="BB392" i="1"/>
  <c r="BG392" i="1" s="1"/>
  <c r="BB391" i="1"/>
  <c r="BC390" i="1"/>
  <c r="BH390" i="1" s="1"/>
  <c r="BD389" i="1"/>
  <c r="BI389" i="1" s="1"/>
  <c r="BD388" i="1"/>
  <c r="BG388" i="1" s="1"/>
  <c r="BG386" i="1"/>
  <c r="BA385" i="1"/>
  <c r="BB384" i="1"/>
  <c r="BG384" i="1" s="1"/>
  <c r="BB383" i="1"/>
  <c r="BC382" i="1"/>
  <c r="BG382" i="1" s="1"/>
  <c r="BD381" i="1"/>
  <c r="BF381" i="1" s="1"/>
  <c r="BD380" i="1"/>
  <c r="BJ380" i="1" s="1"/>
  <c r="BG378" i="1"/>
  <c r="BA377" i="1"/>
  <c r="BB376" i="1"/>
  <c r="BG376" i="1" s="1"/>
  <c r="BB375" i="1"/>
  <c r="BC374" i="1"/>
  <c r="BG374" i="1" s="1"/>
  <c r="BD373" i="1"/>
  <c r="BD372" i="1"/>
  <c r="BG372" i="1" s="1"/>
  <c r="BG370" i="1"/>
  <c r="BA369" i="1"/>
  <c r="BB368" i="1"/>
  <c r="BB367" i="1"/>
  <c r="BC366" i="1"/>
  <c r="BI366" i="1" s="1"/>
  <c r="BD365" i="1"/>
  <c r="BD364" i="1"/>
  <c r="BG364" i="1" s="1"/>
  <c r="BG362" i="1"/>
  <c r="BA361" i="1"/>
  <c r="BB360" i="1"/>
  <c r="BG360" i="1" s="1"/>
  <c r="BB359" i="1"/>
  <c r="BC358" i="1"/>
  <c r="BD357" i="1"/>
  <c r="BI357" i="1" s="1"/>
  <c r="BD356" i="1"/>
  <c r="BG356" i="1" s="1"/>
  <c r="BG354" i="1"/>
  <c r="BA353" i="1"/>
  <c r="BB352" i="1"/>
  <c r="BG352" i="1" s="1"/>
  <c r="BB351" i="1"/>
  <c r="BC350" i="1"/>
  <c r="BG350" i="1" s="1"/>
  <c r="BD349" i="1"/>
  <c r="BF349" i="1" s="1"/>
  <c r="BD348" i="1"/>
  <c r="BJ348" i="1" s="1"/>
  <c r="BG346" i="1"/>
  <c r="BA345" i="1"/>
  <c r="BB344" i="1"/>
  <c r="BG344" i="1" s="1"/>
  <c r="BB343" i="1"/>
  <c r="BC342" i="1"/>
  <c r="BG342" i="1" s="1"/>
  <c r="BD341" i="1"/>
  <c r="BD340" i="1"/>
  <c r="BG340" i="1" s="1"/>
  <c r="BG338" i="1"/>
  <c r="BA337" i="1"/>
  <c r="BB336" i="1"/>
  <c r="BB335" i="1"/>
  <c r="BC334" i="1"/>
  <c r="BI334" i="1" s="1"/>
  <c r="BD333" i="1"/>
  <c r="BD332" i="1"/>
  <c r="BG332" i="1" s="1"/>
  <c r="BG330" i="1"/>
  <c r="BA329" i="1"/>
  <c r="BB328" i="1"/>
  <c r="BG328" i="1" s="1"/>
  <c r="BB327" i="1"/>
  <c r="BC326" i="1"/>
  <c r="BH326" i="1" s="1"/>
  <c r="BD325" i="1"/>
  <c r="BI325" i="1" s="1"/>
  <c r="BD324" i="1"/>
  <c r="BG324" i="1" s="1"/>
  <c r="BG322" i="1"/>
  <c r="BA321" i="1"/>
  <c r="BB320" i="1"/>
  <c r="BG320" i="1" s="1"/>
  <c r="BB319" i="1"/>
  <c r="BC318" i="1"/>
  <c r="BG318" i="1" s="1"/>
  <c r="BD317" i="1"/>
  <c r="BF317" i="1" s="1"/>
  <c r="BD316" i="1"/>
  <c r="BJ316" i="1" s="1"/>
  <c r="BG314" i="1"/>
  <c r="BA313" i="1"/>
  <c r="BB312" i="1"/>
  <c r="BG312" i="1" s="1"/>
  <c r="BB311" i="1"/>
  <c r="BC310" i="1"/>
  <c r="BG310" i="1" s="1"/>
  <c r="BD309" i="1"/>
  <c r="BD308" i="1"/>
  <c r="BG308" i="1" s="1"/>
  <c r="BG306" i="1"/>
  <c r="BA305" i="1"/>
  <c r="BB304" i="1"/>
  <c r="BB303" i="1"/>
  <c r="BC302" i="1"/>
  <c r="BI302" i="1" s="1"/>
  <c r="BD301" i="1"/>
  <c r="BD300" i="1"/>
  <c r="BG300" i="1" s="1"/>
  <c r="BG298" i="1"/>
  <c r="BA297" i="1"/>
  <c r="BB296" i="1"/>
  <c r="BG296" i="1" s="1"/>
  <c r="BB295" i="1"/>
  <c r="BC294" i="1"/>
  <c r="BH294" i="1" s="1"/>
  <c r="BD293" i="1"/>
  <c r="BI293" i="1" s="1"/>
  <c r="BD292" i="1"/>
  <c r="BG292" i="1" s="1"/>
  <c r="BG290" i="1"/>
  <c r="BA289" i="1"/>
  <c r="BB288" i="1"/>
  <c r="BG288" i="1" s="1"/>
  <c r="BB287" i="1"/>
  <c r="BC286" i="1"/>
  <c r="BG286" i="1" s="1"/>
  <c r="BD285" i="1"/>
  <c r="BF285" i="1" s="1"/>
  <c r="BD284" i="1"/>
  <c r="BJ284" i="1" s="1"/>
  <c r="BG282" i="1"/>
  <c r="BA281" i="1"/>
  <c r="BB280" i="1"/>
  <c r="BB279" i="1"/>
  <c r="BC278" i="1"/>
  <c r="BG278" i="1" s="1"/>
  <c r="BD277" i="1"/>
  <c r="BD276" i="1"/>
  <c r="BG276" i="1" s="1"/>
  <c r="BG274" i="1"/>
  <c r="BA273" i="1"/>
  <c r="BB272" i="1"/>
  <c r="BB271" i="1"/>
  <c r="BC270" i="1"/>
  <c r="BI270" i="1" s="1"/>
  <c r="BD269" i="1"/>
  <c r="BD268" i="1"/>
  <c r="BG268" i="1" s="1"/>
  <c r="BG266" i="1"/>
  <c r="BA265" i="1"/>
  <c r="BB264" i="1"/>
  <c r="BG264" i="1" s="1"/>
  <c r="BB263" i="1"/>
  <c r="BC262" i="1"/>
  <c r="BH262" i="1" s="1"/>
  <c r="BD261" i="1"/>
  <c r="BI261" i="1" s="1"/>
  <c r="BD260" i="1"/>
  <c r="BG260" i="1" s="1"/>
  <c r="BG258" i="1"/>
  <c r="BA257" i="1"/>
  <c r="BB256" i="1"/>
  <c r="BG256" i="1" s="1"/>
  <c r="BB255" i="1"/>
  <c r="BC254" i="1"/>
  <c r="BG254" i="1" s="1"/>
  <c r="BD253" i="1"/>
  <c r="BF253" i="1" s="1"/>
  <c r="BD252" i="1"/>
  <c r="BJ252" i="1" s="1"/>
  <c r="BG250" i="1"/>
  <c r="BA249" i="1"/>
  <c r="BB248" i="1"/>
  <c r="BG248" i="1" s="1"/>
  <c r="BB247" i="1"/>
  <c r="BC246" i="1"/>
  <c r="BG246" i="1" s="1"/>
  <c r="BD245" i="1"/>
  <c r="BD244" i="1"/>
  <c r="BG244" i="1" s="1"/>
  <c r="BG242" i="1"/>
  <c r="BA241" i="1"/>
  <c r="BB240" i="1"/>
  <c r="BB239" i="1"/>
  <c r="BC238" i="1"/>
  <c r="BI238" i="1" s="1"/>
  <c r="BD237" i="1"/>
  <c r="BD236" i="1"/>
  <c r="BG236" i="1" s="1"/>
  <c r="BG234" i="1"/>
  <c r="BA233" i="1"/>
  <c r="BB232" i="1"/>
  <c r="BG232" i="1" s="1"/>
  <c r="BB231" i="1"/>
  <c r="BC230" i="1"/>
  <c r="BD229" i="1"/>
  <c r="BI229" i="1" s="1"/>
  <c r="BD228" i="1"/>
  <c r="BG228" i="1" s="1"/>
  <c r="BG226" i="1"/>
  <c r="BA225" i="1"/>
  <c r="BB224" i="1"/>
  <c r="BG224" i="1" s="1"/>
  <c r="BB223" i="1"/>
  <c r="BC222" i="1"/>
  <c r="BG222" i="1" s="1"/>
  <c r="BD221" i="1"/>
  <c r="BF221" i="1" s="1"/>
  <c r="BD220" i="1"/>
  <c r="BJ220" i="1" s="1"/>
  <c r="BG218" i="1"/>
  <c r="BA217" i="1"/>
  <c r="BB216" i="1"/>
  <c r="BG216" i="1" s="1"/>
  <c r="BB215" i="1"/>
  <c r="BC214" i="1"/>
  <c r="BG214" i="1" s="1"/>
  <c r="BD213" i="1"/>
  <c r="BD212" i="1"/>
  <c r="BG212" i="1" s="1"/>
  <c r="BG210" i="1"/>
  <c r="BA209" i="1"/>
  <c r="BB208" i="1"/>
  <c r="BB207" i="1"/>
  <c r="BC206" i="1"/>
  <c r="BI206" i="1" s="1"/>
  <c r="BD205" i="1"/>
  <c r="BD204" i="1"/>
  <c r="BG204" i="1" s="1"/>
  <c r="BG202" i="1"/>
  <c r="BA201" i="1"/>
  <c r="BB200" i="1"/>
  <c r="BG200" i="1" s="1"/>
  <c r="BB199" i="1"/>
  <c r="BC198" i="1"/>
  <c r="BH198" i="1" s="1"/>
  <c r="BD197" i="1"/>
  <c r="BI197" i="1" s="1"/>
  <c r="BD196" i="1"/>
  <c r="BG196" i="1" s="1"/>
  <c r="BG194" i="1"/>
  <c r="BA193" i="1"/>
  <c r="BB192" i="1"/>
  <c r="BG192" i="1" s="1"/>
  <c r="BB191" i="1"/>
  <c r="BC190" i="1"/>
  <c r="BG190" i="1" s="1"/>
  <c r="BD189" i="1"/>
  <c r="BF189" i="1" s="1"/>
  <c r="BD188" i="1"/>
  <c r="BJ188" i="1" s="1"/>
  <c r="BG186" i="1"/>
  <c r="BA185" i="1"/>
  <c r="BB184" i="1"/>
  <c r="BG184" i="1" s="1"/>
  <c r="BB183" i="1"/>
  <c r="BC182" i="1"/>
  <c r="BG182" i="1" s="1"/>
  <c r="BD181" i="1"/>
  <c r="BD180" i="1"/>
  <c r="BG180" i="1" s="1"/>
  <c r="BG178" i="1"/>
  <c r="BA177" i="1"/>
  <c r="BB176" i="1"/>
  <c r="BB175" i="1"/>
  <c r="BC174" i="1"/>
  <c r="BI174" i="1" s="1"/>
  <c r="BD173" i="1"/>
  <c r="BD172" i="1"/>
  <c r="BG172" i="1" s="1"/>
  <c r="BG170" i="1"/>
  <c r="BA169" i="1"/>
  <c r="BB168" i="1"/>
  <c r="BG168" i="1" s="1"/>
  <c r="BB167" i="1"/>
  <c r="BC166" i="1"/>
  <c r="BH166" i="1" s="1"/>
  <c r="BD165" i="1"/>
  <c r="BI165" i="1" s="1"/>
  <c r="BD164" i="1"/>
  <c r="BG164" i="1" s="1"/>
  <c r="BG162" i="1"/>
  <c r="BA161" i="1"/>
  <c r="BB160" i="1"/>
  <c r="BG160" i="1" s="1"/>
  <c r="BB159" i="1"/>
  <c r="BC158" i="1"/>
  <c r="BG158" i="1" s="1"/>
  <c r="BD157" i="1"/>
  <c r="BF157" i="1" s="1"/>
  <c r="BD156" i="1"/>
  <c r="BJ156" i="1" s="1"/>
  <c r="BG154" i="1"/>
  <c r="BA153" i="1"/>
  <c r="BB152" i="1"/>
  <c r="BB151" i="1"/>
  <c r="BC150" i="1"/>
  <c r="BG150" i="1" s="1"/>
  <c r="BD149" i="1"/>
  <c r="BD148" i="1"/>
  <c r="BG148" i="1" s="1"/>
  <c r="BG146" i="1"/>
  <c r="BA145" i="1"/>
  <c r="BB144" i="1"/>
  <c r="BB143" i="1"/>
  <c r="BC142" i="1"/>
  <c r="BI142" i="1" s="1"/>
  <c r="BD141" i="1"/>
  <c r="BD140" i="1"/>
  <c r="BG140" i="1" s="1"/>
  <c r="BG138" i="1"/>
  <c r="BA137" i="1"/>
  <c r="BB136" i="1"/>
  <c r="BG136" i="1" s="1"/>
  <c r="BB135" i="1"/>
  <c r="BC134" i="1"/>
  <c r="BH134" i="1" s="1"/>
  <c r="BD133" i="1"/>
  <c r="BI133" i="1" s="1"/>
  <c r="BD132" i="1"/>
  <c r="BG132" i="1" s="1"/>
  <c r="BG130" i="1"/>
  <c r="BA129" i="1"/>
  <c r="BB128" i="1"/>
  <c r="BG128" i="1" s="1"/>
  <c r="BB127" i="1"/>
  <c r="BC126" i="1"/>
  <c r="BG126" i="1" s="1"/>
  <c r="BD125" i="1"/>
  <c r="BF125" i="1" s="1"/>
  <c r="BD124" i="1"/>
  <c r="BJ124" i="1" s="1"/>
  <c r="BG122" i="1"/>
  <c r="BA121" i="1"/>
  <c r="BB120" i="1"/>
  <c r="BG120" i="1" s="1"/>
  <c r="BB119" i="1"/>
  <c r="BC118" i="1"/>
  <c r="BG118" i="1" s="1"/>
  <c r="BD117" i="1"/>
  <c r="BD116" i="1"/>
  <c r="BG116" i="1" s="1"/>
  <c r="BG114" i="1"/>
  <c r="BA113" i="1"/>
  <c r="BB112" i="1"/>
  <c r="BB111" i="1"/>
  <c r="BC110" i="1"/>
  <c r="BI110" i="1" s="1"/>
  <c r="BD109" i="1"/>
  <c r="BD108" i="1"/>
  <c r="BG108" i="1" s="1"/>
  <c r="BG106" i="1"/>
  <c r="BA105" i="1"/>
  <c r="BB104" i="1"/>
  <c r="BG104" i="1" s="1"/>
  <c r="BB103" i="1"/>
  <c r="BC102" i="1"/>
  <c r="BH102" i="1" s="1"/>
  <c r="BD101" i="1"/>
  <c r="BI101" i="1" s="1"/>
  <c r="BD100" i="1"/>
  <c r="BG100" i="1" s="1"/>
  <c r="BG98" i="1"/>
  <c r="BA97" i="1"/>
  <c r="BB96" i="1"/>
  <c r="BG96" i="1" s="1"/>
  <c r="BB95" i="1"/>
  <c r="BC94" i="1"/>
  <c r="BG94" i="1" s="1"/>
  <c r="BD93" i="1"/>
  <c r="BF93" i="1" s="1"/>
  <c r="BD92" i="1"/>
  <c r="BJ92" i="1" s="1"/>
  <c r="BG90" i="1"/>
  <c r="BA89" i="1"/>
  <c r="BB88" i="1"/>
  <c r="BG88" i="1" s="1"/>
  <c r="BB87" i="1"/>
  <c r="BC86" i="1"/>
  <c r="BG86" i="1" s="1"/>
  <c r="BD85" i="1"/>
  <c r="BD84" i="1"/>
  <c r="BG84" i="1" s="1"/>
  <c r="BG82" i="1"/>
  <c r="BA81" i="1"/>
  <c r="BB80" i="1"/>
  <c r="BB79" i="1"/>
  <c r="BC78" i="1"/>
  <c r="BI78" i="1" s="1"/>
  <c r="BD77" i="1"/>
  <c r="BD76" i="1"/>
  <c r="BG76" i="1" s="1"/>
  <c r="BG74" i="1"/>
  <c r="BA73" i="1"/>
  <c r="BB72" i="1"/>
  <c r="BG72" i="1" s="1"/>
  <c r="BB71" i="1"/>
  <c r="BC70" i="1"/>
  <c r="BH70" i="1" s="1"/>
  <c r="BD69" i="1"/>
  <c r="BI69" i="1" s="1"/>
  <c r="BD68" i="1"/>
  <c r="BG68" i="1" s="1"/>
  <c r="BG66" i="1"/>
  <c r="BA65" i="1"/>
  <c r="BB64" i="1"/>
  <c r="BG64" i="1" s="1"/>
  <c r="BB63" i="1"/>
  <c r="BC62" i="1"/>
  <c r="BG62" i="1" s="1"/>
  <c r="BD61" i="1"/>
  <c r="BF61" i="1" s="1"/>
  <c r="BD60" i="1"/>
  <c r="BJ60" i="1" s="1"/>
  <c r="BP1999" i="1"/>
  <c r="BO1999" i="1"/>
  <c r="BQ1999" i="1"/>
  <c r="BN1999" i="1"/>
  <c r="BM1999" i="1"/>
  <c r="BP1997" i="1"/>
  <c r="BQ1997" i="1"/>
  <c r="BO1997" i="1"/>
  <c r="BN1997" i="1"/>
  <c r="BM1997" i="1"/>
  <c r="BP1995" i="1"/>
  <c r="BO1995" i="1"/>
  <c r="BQ1995" i="1"/>
  <c r="BN1995" i="1"/>
  <c r="BM1995" i="1"/>
  <c r="BP1993" i="1"/>
  <c r="BQ1993" i="1"/>
  <c r="BO1993" i="1"/>
  <c r="BN1993" i="1"/>
  <c r="BM1993" i="1"/>
  <c r="BQ1991" i="1"/>
  <c r="BP1991" i="1"/>
  <c r="BO1991" i="1"/>
  <c r="BN1991" i="1"/>
  <c r="BM1991" i="1"/>
  <c r="BP1989" i="1"/>
  <c r="BO1989" i="1"/>
  <c r="BQ1989" i="1"/>
  <c r="BN1989" i="1"/>
  <c r="BM1989" i="1"/>
  <c r="BQ1987" i="1"/>
  <c r="BP1987" i="1"/>
  <c r="BO1987" i="1"/>
  <c r="BN1987" i="1"/>
  <c r="BM1987" i="1"/>
  <c r="BP1985" i="1"/>
  <c r="BQ1985" i="1"/>
  <c r="BO1985" i="1"/>
  <c r="BN1985" i="1"/>
  <c r="BM1985" i="1"/>
  <c r="BO1983" i="1"/>
  <c r="BP1983" i="1"/>
  <c r="BQ1983" i="1"/>
  <c r="BN1983" i="1"/>
  <c r="BM1983" i="1"/>
  <c r="BP1981" i="1"/>
  <c r="BQ1981" i="1"/>
  <c r="BO1981" i="1"/>
  <c r="BN1981" i="1"/>
  <c r="BM1981" i="1"/>
  <c r="BP1979" i="1"/>
  <c r="BQ1979" i="1"/>
  <c r="BO1979" i="1"/>
  <c r="BN1979" i="1"/>
  <c r="BM1979" i="1"/>
  <c r="BP1977" i="1"/>
  <c r="BQ1977" i="1"/>
  <c r="BO1977" i="1"/>
  <c r="BN1977" i="1"/>
  <c r="BM1977" i="1"/>
  <c r="BP1975" i="1"/>
  <c r="BQ1975" i="1"/>
  <c r="BO1975" i="1"/>
  <c r="BN1975" i="1"/>
  <c r="BM1975" i="1"/>
  <c r="BP1973" i="1"/>
  <c r="BQ1973" i="1"/>
  <c r="BO1973" i="1"/>
  <c r="BN1973" i="1"/>
  <c r="BM1973" i="1"/>
  <c r="BP1971" i="1"/>
  <c r="BQ1971" i="1"/>
  <c r="BO1971" i="1"/>
  <c r="BN1971" i="1"/>
  <c r="BM1971" i="1"/>
  <c r="BP1969" i="1"/>
  <c r="BQ1969" i="1"/>
  <c r="BO1969" i="1"/>
  <c r="BN1969" i="1"/>
  <c r="BM1969" i="1"/>
  <c r="BP1967" i="1"/>
  <c r="BQ1967" i="1"/>
  <c r="BO1967" i="1"/>
  <c r="BN1967" i="1"/>
  <c r="BM1967" i="1"/>
  <c r="BP1965" i="1"/>
  <c r="BQ1965" i="1"/>
  <c r="BO1965" i="1"/>
  <c r="BN1965" i="1"/>
  <c r="BM1965" i="1"/>
  <c r="BP1963" i="1"/>
  <c r="BO1963" i="1"/>
  <c r="BQ1963" i="1"/>
  <c r="BN1963" i="1"/>
  <c r="BM1963" i="1"/>
  <c r="BP1961" i="1"/>
  <c r="BQ1961" i="1"/>
  <c r="BO1961" i="1"/>
  <c r="BN1961" i="1"/>
  <c r="BM1961" i="1"/>
  <c r="BP1959" i="1"/>
  <c r="BQ1959" i="1"/>
  <c r="BO1959" i="1"/>
  <c r="BN1959" i="1"/>
  <c r="BM1959" i="1"/>
  <c r="BP1957" i="1"/>
  <c r="BO1957" i="1"/>
  <c r="BQ1957" i="1"/>
  <c r="BN1957" i="1"/>
  <c r="BM1957" i="1"/>
  <c r="BQ1955" i="1"/>
  <c r="BO1955" i="1"/>
  <c r="BP1955" i="1"/>
  <c r="BN1955" i="1"/>
  <c r="BM1955" i="1"/>
  <c r="BP1953" i="1"/>
  <c r="BO1953" i="1"/>
  <c r="BQ1953" i="1"/>
  <c r="BN1953" i="1"/>
  <c r="BM1953" i="1"/>
  <c r="BP1951" i="1"/>
  <c r="BQ1951" i="1"/>
  <c r="BO1951" i="1"/>
  <c r="BN1951" i="1"/>
  <c r="BM1951" i="1"/>
  <c r="BP1949" i="1"/>
  <c r="BO1949" i="1"/>
  <c r="BQ1949" i="1"/>
  <c r="BN1949" i="1"/>
  <c r="BM1949" i="1"/>
  <c r="BP1947" i="1"/>
  <c r="BO1947" i="1"/>
  <c r="BQ1947" i="1"/>
  <c r="BN1947" i="1"/>
  <c r="BM1947" i="1"/>
  <c r="BP1945" i="1"/>
  <c r="BQ1945" i="1"/>
  <c r="BO1945" i="1"/>
  <c r="BN1945" i="1"/>
  <c r="BM1945" i="1"/>
  <c r="BP1943" i="1"/>
  <c r="BQ1943" i="1"/>
  <c r="BO1943" i="1"/>
  <c r="BN1943" i="1"/>
  <c r="BM1943" i="1"/>
  <c r="BP1941" i="1"/>
  <c r="BO1941" i="1"/>
  <c r="BQ1941" i="1"/>
  <c r="BN1941" i="1"/>
  <c r="BM1941" i="1"/>
  <c r="BP1939" i="1"/>
  <c r="BQ1939" i="1"/>
  <c r="BO1939" i="1"/>
  <c r="BN1939" i="1"/>
  <c r="BM1939" i="1"/>
  <c r="BP1937" i="1"/>
  <c r="BQ1937" i="1"/>
  <c r="BO1937" i="1"/>
  <c r="BN1937" i="1"/>
  <c r="BM1937" i="1"/>
  <c r="BP1935" i="1"/>
  <c r="BO1935" i="1"/>
  <c r="BQ1935" i="1"/>
  <c r="BN1935" i="1"/>
  <c r="BM1935" i="1"/>
  <c r="BP1933" i="1"/>
  <c r="BQ1933" i="1"/>
  <c r="BO1933" i="1"/>
  <c r="BN1933" i="1"/>
  <c r="BM1933" i="1"/>
  <c r="BP1931" i="1"/>
  <c r="BO1931" i="1"/>
  <c r="BQ1931" i="1"/>
  <c r="BN1931" i="1"/>
  <c r="BM1931" i="1"/>
  <c r="BP1929" i="1"/>
  <c r="BQ1929" i="1"/>
  <c r="BO1929" i="1"/>
  <c r="BN1929" i="1"/>
  <c r="BM1929" i="1"/>
  <c r="BQ1927" i="1"/>
  <c r="BO1927" i="1"/>
  <c r="BP1927" i="1"/>
  <c r="BN1927" i="1"/>
  <c r="BM1927" i="1"/>
  <c r="BP1925" i="1"/>
  <c r="BO1925" i="1"/>
  <c r="BQ1925" i="1"/>
  <c r="BN1925" i="1"/>
  <c r="BM1925" i="1"/>
  <c r="BP1923" i="1"/>
  <c r="BQ1923" i="1"/>
  <c r="BO1923" i="1"/>
  <c r="BN1923" i="1"/>
  <c r="BM1923" i="1"/>
  <c r="BP1921" i="1"/>
  <c r="BO1921" i="1"/>
  <c r="BQ1921" i="1"/>
  <c r="BN1921" i="1"/>
  <c r="BM1921" i="1"/>
  <c r="BP1919" i="1"/>
  <c r="BQ1919" i="1"/>
  <c r="BO1919" i="1"/>
  <c r="BN1919" i="1"/>
  <c r="BM1919" i="1"/>
  <c r="BP1917" i="1"/>
  <c r="BQ1917" i="1"/>
  <c r="BO1917" i="1"/>
  <c r="BN1917" i="1"/>
  <c r="BM1917" i="1"/>
  <c r="BP1915" i="1"/>
  <c r="BQ1915" i="1"/>
  <c r="BO1915" i="1"/>
  <c r="BN1915" i="1"/>
  <c r="BM1915" i="1"/>
  <c r="BP1913" i="1"/>
  <c r="BQ1913" i="1"/>
  <c r="BO1913" i="1"/>
  <c r="BN1913" i="1"/>
  <c r="BM1913" i="1"/>
  <c r="BP1911" i="1"/>
  <c r="BQ1911" i="1"/>
  <c r="BO1911" i="1"/>
  <c r="BN1911" i="1"/>
  <c r="BM1911" i="1"/>
  <c r="BP1909" i="1"/>
  <c r="BQ1909" i="1"/>
  <c r="BO1909" i="1"/>
  <c r="BN1909" i="1"/>
  <c r="BM1909" i="1"/>
  <c r="BP1907" i="1"/>
  <c r="BQ1907" i="1"/>
  <c r="BO1907" i="1"/>
  <c r="BN1907" i="1"/>
  <c r="BM1907" i="1"/>
  <c r="BP1905" i="1"/>
  <c r="BQ1905" i="1"/>
  <c r="BO1905" i="1"/>
  <c r="BN1905" i="1"/>
  <c r="BM1905" i="1"/>
  <c r="BP1903" i="1"/>
  <c r="BO1903" i="1"/>
  <c r="BQ1903" i="1"/>
  <c r="BN1903" i="1"/>
  <c r="BM1903" i="1"/>
  <c r="BP1901" i="1"/>
  <c r="BQ1901" i="1"/>
  <c r="BO1901" i="1"/>
  <c r="BN1901" i="1"/>
  <c r="BM1901" i="1"/>
  <c r="BP1899" i="1"/>
  <c r="BO1899" i="1"/>
  <c r="BQ1899" i="1"/>
  <c r="BN1899" i="1"/>
  <c r="BM1899" i="1"/>
  <c r="BP1897" i="1"/>
  <c r="BQ1897" i="1"/>
  <c r="BO1897" i="1"/>
  <c r="BN1897" i="1"/>
  <c r="BM1897" i="1"/>
  <c r="BP1895" i="1"/>
  <c r="BQ1895" i="1"/>
  <c r="BO1895" i="1"/>
  <c r="BN1895" i="1"/>
  <c r="BM1895" i="1"/>
  <c r="BP1893" i="1"/>
  <c r="BO1893" i="1"/>
  <c r="BQ1893" i="1"/>
  <c r="BN1893" i="1"/>
  <c r="BM1893" i="1"/>
  <c r="BQ1891" i="1"/>
  <c r="BO1891" i="1"/>
  <c r="BP1891" i="1"/>
  <c r="BN1891" i="1"/>
  <c r="BM1891" i="1"/>
  <c r="BP1889" i="1"/>
  <c r="BO1889" i="1"/>
  <c r="BQ1889" i="1"/>
  <c r="BN1889" i="1"/>
  <c r="BM1889" i="1"/>
  <c r="BQ1887" i="1"/>
  <c r="BP1887" i="1"/>
  <c r="BO1887" i="1"/>
  <c r="BN1887" i="1"/>
  <c r="BM1887" i="1"/>
  <c r="BP1885" i="1"/>
  <c r="BO1885" i="1"/>
  <c r="BQ1885" i="1"/>
  <c r="BN1885" i="1"/>
  <c r="BM1885" i="1"/>
  <c r="BP1883" i="1"/>
  <c r="BO1883" i="1"/>
  <c r="BQ1883" i="1"/>
  <c r="BN1883" i="1"/>
  <c r="BM1883" i="1"/>
  <c r="BP1881" i="1"/>
  <c r="BQ1881" i="1"/>
  <c r="BO1881" i="1"/>
  <c r="BN1881" i="1"/>
  <c r="BM1881" i="1"/>
  <c r="BP1879" i="1"/>
  <c r="BQ1879" i="1"/>
  <c r="BO1879" i="1"/>
  <c r="BN1879" i="1"/>
  <c r="BM1879" i="1"/>
  <c r="BP1877" i="1"/>
  <c r="BO1877" i="1"/>
  <c r="BQ1877" i="1"/>
  <c r="BN1877" i="1"/>
  <c r="BM1877" i="1"/>
  <c r="BP1875" i="1"/>
  <c r="BQ1875" i="1"/>
  <c r="BO1875" i="1"/>
  <c r="BN1875" i="1"/>
  <c r="BM1875" i="1"/>
  <c r="BP1873" i="1"/>
  <c r="BQ1873" i="1"/>
  <c r="BO1873" i="1"/>
  <c r="BN1873" i="1"/>
  <c r="BM1873" i="1"/>
  <c r="BP1871" i="1"/>
  <c r="BQ1871" i="1"/>
  <c r="BO1871" i="1"/>
  <c r="BN1871" i="1"/>
  <c r="BM1871" i="1"/>
  <c r="BP1869" i="1"/>
  <c r="BO1869" i="1"/>
  <c r="BQ1869" i="1"/>
  <c r="BN1869" i="1"/>
  <c r="BM1869" i="1"/>
  <c r="BP1867" i="1"/>
  <c r="BO1867" i="1"/>
  <c r="BQ1867" i="1"/>
  <c r="BN1867" i="1"/>
  <c r="BM1867" i="1"/>
  <c r="BP1865" i="1"/>
  <c r="BQ1865" i="1"/>
  <c r="BO1865" i="1"/>
  <c r="BN1865" i="1"/>
  <c r="BM1865" i="1"/>
  <c r="BP1863" i="1"/>
  <c r="BQ1863" i="1"/>
  <c r="BO1863" i="1"/>
  <c r="BN1863" i="1"/>
  <c r="BM1863" i="1"/>
  <c r="BP1861" i="1"/>
  <c r="BO1861" i="1"/>
  <c r="BQ1861" i="1"/>
  <c r="BN1861" i="1"/>
  <c r="BM1861" i="1"/>
  <c r="BQ1859" i="1"/>
  <c r="BP1859" i="1"/>
  <c r="BO1859" i="1"/>
  <c r="BN1859" i="1"/>
  <c r="BM1859" i="1"/>
  <c r="BP1857" i="1"/>
  <c r="BO1857" i="1"/>
  <c r="BQ1857" i="1"/>
  <c r="BN1857" i="1"/>
  <c r="BM1857" i="1"/>
  <c r="BQ1855" i="1"/>
  <c r="BP1855" i="1"/>
  <c r="BO1855" i="1"/>
  <c r="BN1855" i="1"/>
  <c r="BM1855" i="1"/>
  <c r="BP1853" i="1"/>
  <c r="BQ1853" i="1"/>
  <c r="BO1853" i="1"/>
  <c r="BN1853" i="1"/>
  <c r="BM1853" i="1"/>
  <c r="BP1851" i="1"/>
  <c r="BQ1851" i="1"/>
  <c r="BO1851" i="1"/>
  <c r="BN1851" i="1"/>
  <c r="BM1851" i="1"/>
  <c r="BP1849" i="1"/>
  <c r="BQ1849" i="1"/>
  <c r="BO1849" i="1"/>
  <c r="BN1849" i="1"/>
  <c r="BM1849" i="1"/>
  <c r="BP1847" i="1"/>
  <c r="BQ1847" i="1"/>
  <c r="BO1847" i="1"/>
  <c r="BN1847" i="1"/>
  <c r="BM1847" i="1"/>
  <c r="BP1845" i="1"/>
  <c r="BQ1845" i="1"/>
  <c r="BO1845" i="1"/>
  <c r="BN1845" i="1"/>
  <c r="BM1845" i="1"/>
  <c r="BP1843" i="1"/>
  <c r="BQ1843" i="1"/>
  <c r="BO1843" i="1"/>
  <c r="BN1843" i="1"/>
  <c r="BM1843" i="1"/>
  <c r="BP1841" i="1"/>
  <c r="BQ1841" i="1"/>
  <c r="BO1841" i="1"/>
  <c r="BN1841" i="1"/>
  <c r="BM1841" i="1"/>
  <c r="BP1839" i="1"/>
  <c r="BO1839" i="1"/>
  <c r="BQ1839" i="1"/>
  <c r="BN1839" i="1"/>
  <c r="BM1839" i="1"/>
  <c r="BP1837" i="1"/>
  <c r="BQ1837" i="1"/>
  <c r="BO1837" i="1"/>
  <c r="BN1837" i="1"/>
  <c r="BM1837" i="1"/>
  <c r="BP1835" i="1"/>
  <c r="BO1835" i="1"/>
  <c r="BQ1835" i="1"/>
  <c r="BN1835" i="1"/>
  <c r="BM1835" i="1"/>
  <c r="BP1833" i="1"/>
  <c r="BQ1833" i="1"/>
  <c r="BO1833" i="1"/>
  <c r="BN1833" i="1"/>
  <c r="BM1833" i="1"/>
  <c r="BQ1831" i="1"/>
  <c r="BO1831" i="1"/>
  <c r="BP1831" i="1"/>
  <c r="BN1831" i="1"/>
  <c r="BM1831" i="1"/>
  <c r="BP1829" i="1"/>
  <c r="BO1829" i="1"/>
  <c r="BQ1829" i="1"/>
  <c r="BN1829" i="1"/>
  <c r="BM1829" i="1"/>
  <c r="BQ1827" i="1"/>
  <c r="BP1827" i="1"/>
  <c r="BO1827" i="1"/>
  <c r="BN1827" i="1"/>
  <c r="BM1827" i="1"/>
  <c r="BP1825" i="1"/>
  <c r="BQ1825" i="1"/>
  <c r="BO1825" i="1"/>
  <c r="BN1825" i="1"/>
  <c r="BM1825" i="1"/>
  <c r="BP1823" i="1"/>
  <c r="BQ1823" i="1"/>
  <c r="BO1823" i="1"/>
  <c r="BN1823" i="1"/>
  <c r="BM1823" i="1"/>
  <c r="BP1821" i="1"/>
  <c r="BO1821" i="1"/>
  <c r="BQ1821" i="1"/>
  <c r="BN1821" i="1"/>
  <c r="BM1821" i="1"/>
  <c r="BP1819" i="1"/>
  <c r="BO1819" i="1"/>
  <c r="BQ1819" i="1"/>
  <c r="BN1819" i="1"/>
  <c r="BM1819" i="1"/>
  <c r="BP1817" i="1"/>
  <c r="BQ1817" i="1"/>
  <c r="BO1817" i="1"/>
  <c r="BN1817" i="1"/>
  <c r="BM1817" i="1"/>
  <c r="BP1815" i="1"/>
  <c r="BQ1815" i="1"/>
  <c r="BO1815" i="1"/>
  <c r="BN1815" i="1"/>
  <c r="BM1815" i="1"/>
  <c r="BP1813" i="1"/>
  <c r="BO1813" i="1"/>
  <c r="BQ1813" i="1"/>
  <c r="BN1813" i="1"/>
  <c r="BM1813" i="1"/>
  <c r="BP1811" i="1"/>
  <c r="BQ1811" i="1"/>
  <c r="BO1811" i="1"/>
  <c r="BN1811" i="1"/>
  <c r="BM1811" i="1"/>
  <c r="BP1809" i="1"/>
  <c r="BQ1809" i="1"/>
  <c r="BO1809" i="1"/>
  <c r="BN1809" i="1"/>
  <c r="BM1809" i="1"/>
  <c r="BP1807" i="1"/>
  <c r="BO1807" i="1"/>
  <c r="BQ1807" i="1"/>
  <c r="BN1807" i="1"/>
  <c r="BM1807" i="1"/>
  <c r="BP1805" i="1"/>
  <c r="BQ1805" i="1"/>
  <c r="BO1805" i="1"/>
  <c r="BN1805" i="1"/>
  <c r="BM1805" i="1"/>
  <c r="BP1803" i="1"/>
  <c r="BO1803" i="1"/>
  <c r="BQ1803" i="1"/>
  <c r="BN1803" i="1"/>
  <c r="BM1803" i="1"/>
  <c r="BP1801" i="1"/>
  <c r="BQ1801" i="1"/>
  <c r="BO1801" i="1"/>
  <c r="BN1801" i="1"/>
  <c r="BM1801" i="1"/>
  <c r="BP1799" i="1"/>
  <c r="BQ1799" i="1"/>
  <c r="BO1799" i="1"/>
  <c r="BN1799" i="1"/>
  <c r="BM1799" i="1"/>
  <c r="BP1797" i="1"/>
  <c r="BO1797" i="1"/>
  <c r="BQ1797" i="1"/>
  <c r="BN1797" i="1"/>
  <c r="BM1797" i="1"/>
  <c r="BP1795" i="1"/>
  <c r="BQ1795" i="1"/>
  <c r="BO1795" i="1"/>
  <c r="BN1795" i="1"/>
  <c r="BM1795" i="1"/>
  <c r="BP1793" i="1"/>
  <c r="BO1793" i="1"/>
  <c r="BQ1793" i="1"/>
  <c r="BN1793" i="1"/>
  <c r="BM1793" i="1"/>
  <c r="BQ1791" i="1"/>
  <c r="BP1791" i="1"/>
  <c r="BO1791" i="1"/>
  <c r="BN1791" i="1"/>
  <c r="BM1791" i="1"/>
  <c r="BP1789" i="1"/>
  <c r="BO1789" i="1"/>
  <c r="BQ1789" i="1"/>
  <c r="BN1789" i="1"/>
  <c r="BM1789" i="1"/>
  <c r="BP1787" i="1"/>
  <c r="BQ1787" i="1"/>
  <c r="BO1787" i="1"/>
  <c r="BN1787" i="1"/>
  <c r="BM1787" i="1"/>
  <c r="BP1785" i="1"/>
  <c r="BQ1785" i="1"/>
  <c r="BO1785" i="1"/>
  <c r="BN1785" i="1"/>
  <c r="BM1785" i="1"/>
  <c r="BP1783" i="1"/>
  <c r="BQ1783" i="1"/>
  <c r="BO1783" i="1"/>
  <c r="BN1783" i="1"/>
  <c r="BM1783" i="1"/>
  <c r="BP1781" i="1"/>
  <c r="BQ1781" i="1"/>
  <c r="BO1781" i="1"/>
  <c r="BN1781" i="1"/>
  <c r="BM1781" i="1"/>
  <c r="BP1779" i="1"/>
  <c r="BQ1779" i="1"/>
  <c r="BO1779" i="1"/>
  <c r="BN1779" i="1"/>
  <c r="BM1779" i="1"/>
  <c r="BP1777" i="1"/>
  <c r="BQ1777" i="1"/>
  <c r="BO1777" i="1"/>
  <c r="BN1777" i="1"/>
  <c r="BM1777" i="1"/>
  <c r="BP1775" i="1"/>
  <c r="BO1775" i="1"/>
  <c r="BQ1775" i="1"/>
  <c r="BN1775" i="1"/>
  <c r="BM1775" i="1"/>
  <c r="BP1773" i="1"/>
  <c r="BQ1773" i="1"/>
  <c r="BO1773" i="1"/>
  <c r="BN1773" i="1"/>
  <c r="BM1773" i="1"/>
  <c r="BP1771" i="1"/>
  <c r="BO1771" i="1"/>
  <c r="BQ1771" i="1"/>
  <c r="BN1771" i="1"/>
  <c r="BM1771" i="1"/>
  <c r="BP1769" i="1"/>
  <c r="BQ1769" i="1"/>
  <c r="BO1769" i="1"/>
  <c r="BN1769" i="1"/>
  <c r="BM1769" i="1"/>
  <c r="BP1767" i="1"/>
  <c r="BQ1767" i="1"/>
  <c r="BO1767" i="1"/>
  <c r="BN1767" i="1"/>
  <c r="BM1767" i="1"/>
  <c r="BP1765" i="1"/>
  <c r="BO1765" i="1"/>
  <c r="BQ1765" i="1"/>
  <c r="BN1765" i="1"/>
  <c r="BM1765" i="1"/>
  <c r="BQ1763" i="1"/>
  <c r="BO1763" i="1"/>
  <c r="BP1763" i="1"/>
  <c r="BN1763" i="1"/>
  <c r="BM1763" i="1"/>
  <c r="BP1761" i="1"/>
  <c r="BQ1761" i="1"/>
  <c r="BO1761" i="1"/>
  <c r="BN1761" i="1"/>
  <c r="BM1761" i="1"/>
  <c r="BQ1759" i="1"/>
  <c r="BP1759" i="1"/>
  <c r="BO1759" i="1"/>
  <c r="BN1759" i="1"/>
  <c r="BM1759" i="1"/>
  <c r="BP1757" i="1"/>
  <c r="BQ1757" i="1"/>
  <c r="BO1757" i="1"/>
  <c r="BN1757" i="1"/>
  <c r="BM1757" i="1"/>
  <c r="BP1755" i="1"/>
  <c r="BO1755" i="1"/>
  <c r="BQ1755" i="1"/>
  <c r="BN1755" i="1"/>
  <c r="BM1755" i="1"/>
  <c r="BP1753" i="1"/>
  <c r="BQ1753" i="1"/>
  <c r="BO1753" i="1"/>
  <c r="BN1753" i="1"/>
  <c r="BM1753" i="1"/>
  <c r="BP1751" i="1"/>
  <c r="BQ1751" i="1"/>
  <c r="BO1751" i="1"/>
  <c r="BN1751" i="1"/>
  <c r="BM1751" i="1"/>
  <c r="BP1749" i="1"/>
  <c r="BO1749" i="1"/>
  <c r="BQ1749" i="1"/>
  <c r="BN1749" i="1"/>
  <c r="BM1749" i="1"/>
  <c r="BP1747" i="1"/>
  <c r="BQ1747" i="1"/>
  <c r="BO1747" i="1"/>
  <c r="BN1747" i="1"/>
  <c r="BM1747" i="1"/>
  <c r="BP1745" i="1"/>
  <c r="BQ1745" i="1"/>
  <c r="BO1745" i="1"/>
  <c r="BN1745" i="1"/>
  <c r="BM1745" i="1"/>
  <c r="BP1743" i="1"/>
  <c r="BO1743" i="1"/>
  <c r="BQ1743" i="1"/>
  <c r="BN1743" i="1"/>
  <c r="BM1743" i="1"/>
  <c r="BP1741" i="1"/>
  <c r="BQ1741" i="1"/>
  <c r="BO1741" i="1"/>
  <c r="BN1741" i="1"/>
  <c r="BM1741" i="1"/>
  <c r="BP1739" i="1"/>
  <c r="BO1739" i="1"/>
  <c r="BQ1739" i="1"/>
  <c r="BN1739" i="1"/>
  <c r="BM1739" i="1"/>
  <c r="BP1737" i="1"/>
  <c r="BQ1737" i="1"/>
  <c r="BO1737" i="1"/>
  <c r="BN1737" i="1"/>
  <c r="BM1737" i="1"/>
  <c r="BP1735" i="1"/>
  <c r="BQ1735" i="1"/>
  <c r="BO1735" i="1"/>
  <c r="BN1735" i="1"/>
  <c r="BM1735" i="1"/>
  <c r="BP1733" i="1"/>
  <c r="BO1733" i="1"/>
  <c r="BQ1733" i="1"/>
  <c r="BN1733" i="1"/>
  <c r="BM1733" i="1"/>
  <c r="BQ1731" i="1"/>
  <c r="BP1731" i="1"/>
  <c r="BO1731" i="1"/>
  <c r="BN1731" i="1"/>
  <c r="BM1731" i="1"/>
  <c r="BP1729" i="1"/>
  <c r="BQ1729" i="1"/>
  <c r="BO1729" i="1"/>
  <c r="BN1729" i="1"/>
  <c r="BM1729" i="1"/>
  <c r="BQ1727" i="1"/>
  <c r="BO1727" i="1"/>
  <c r="BP1727" i="1"/>
  <c r="BN1727" i="1"/>
  <c r="BM1727" i="1"/>
  <c r="BP1725" i="1"/>
  <c r="BO1725" i="1"/>
  <c r="BQ1725" i="1"/>
  <c r="BN1725" i="1"/>
  <c r="BM1725" i="1"/>
  <c r="BP1723" i="1"/>
  <c r="BQ1723" i="1"/>
  <c r="BO1723" i="1"/>
  <c r="BN1723" i="1"/>
  <c r="BM1723" i="1"/>
  <c r="BP1721" i="1"/>
  <c r="BQ1721" i="1"/>
  <c r="BO1721" i="1"/>
  <c r="BN1721" i="1"/>
  <c r="BM1721" i="1"/>
  <c r="BP1719" i="1"/>
  <c r="BQ1719" i="1"/>
  <c r="BO1719" i="1"/>
  <c r="BN1719" i="1"/>
  <c r="BM1719" i="1"/>
  <c r="BP1717" i="1"/>
  <c r="BQ1717" i="1"/>
  <c r="BO1717" i="1"/>
  <c r="BN1717" i="1"/>
  <c r="BM1717" i="1"/>
  <c r="BP1715" i="1"/>
  <c r="BQ1715" i="1"/>
  <c r="BO1715" i="1"/>
  <c r="BN1715" i="1"/>
  <c r="BM1715" i="1"/>
  <c r="BP1713" i="1"/>
  <c r="BO1713" i="1"/>
  <c r="BQ1713" i="1"/>
  <c r="BN1713" i="1"/>
  <c r="BM1713" i="1"/>
  <c r="BP1711" i="1"/>
  <c r="BQ1711" i="1"/>
  <c r="BO1711" i="1"/>
  <c r="BN1711" i="1"/>
  <c r="BM1711" i="1"/>
  <c r="BP1709" i="1"/>
  <c r="BQ1709" i="1"/>
  <c r="BO1709" i="1"/>
  <c r="BN1709" i="1"/>
  <c r="BM1709" i="1"/>
  <c r="BP1707" i="1"/>
  <c r="BO1707" i="1"/>
  <c r="BQ1707" i="1"/>
  <c r="BN1707" i="1"/>
  <c r="BM1707" i="1"/>
  <c r="BP1705" i="1"/>
  <c r="BQ1705" i="1"/>
  <c r="BO1705" i="1"/>
  <c r="BN1705" i="1"/>
  <c r="BM1705" i="1"/>
  <c r="BP1703" i="1"/>
  <c r="BQ1703" i="1"/>
  <c r="BO1703" i="1"/>
  <c r="BN1703" i="1"/>
  <c r="BM1703" i="1"/>
  <c r="BP1701" i="1"/>
  <c r="BO1701" i="1"/>
  <c r="BQ1701" i="1"/>
  <c r="BN1701" i="1"/>
  <c r="BM1701" i="1"/>
  <c r="BP1699" i="1"/>
  <c r="BQ1699" i="1"/>
  <c r="BO1699" i="1"/>
  <c r="BN1699" i="1"/>
  <c r="BM1699" i="1"/>
  <c r="BP1697" i="1"/>
  <c r="BQ1697" i="1"/>
  <c r="BO1697" i="1"/>
  <c r="BN1697" i="1"/>
  <c r="BM1697" i="1"/>
  <c r="BP1695" i="1"/>
  <c r="BQ1695" i="1"/>
  <c r="BO1695" i="1"/>
  <c r="BN1695" i="1"/>
  <c r="BM1695" i="1"/>
  <c r="BP1693" i="1"/>
  <c r="BO1693" i="1"/>
  <c r="BQ1693" i="1"/>
  <c r="BN1693" i="1"/>
  <c r="BM1693" i="1"/>
  <c r="BP1691" i="1"/>
  <c r="BO1691" i="1"/>
  <c r="BQ1691" i="1"/>
  <c r="BN1691" i="1"/>
  <c r="BM1691" i="1"/>
  <c r="BP1689" i="1"/>
  <c r="BQ1689" i="1"/>
  <c r="BO1689" i="1"/>
  <c r="BN1689" i="1"/>
  <c r="BM1689" i="1"/>
  <c r="BP1687" i="1"/>
  <c r="BQ1687" i="1"/>
  <c r="BO1687" i="1"/>
  <c r="BN1687" i="1"/>
  <c r="BM1687" i="1"/>
  <c r="BP1685" i="1"/>
  <c r="BO1685" i="1"/>
  <c r="BQ1685" i="1"/>
  <c r="BN1685" i="1"/>
  <c r="BM1685" i="1"/>
  <c r="BP1683" i="1"/>
  <c r="BQ1683" i="1"/>
  <c r="BO1683" i="1"/>
  <c r="BN1683" i="1"/>
  <c r="BM1683" i="1"/>
  <c r="BP1681" i="1"/>
  <c r="BQ1681" i="1"/>
  <c r="BO1681" i="1"/>
  <c r="BN1681" i="1"/>
  <c r="BM1681" i="1"/>
  <c r="BP1679" i="1"/>
  <c r="BO1679" i="1"/>
  <c r="BQ1679" i="1"/>
  <c r="BN1679" i="1"/>
  <c r="BM1679" i="1"/>
  <c r="BP1677" i="1"/>
  <c r="BQ1677" i="1"/>
  <c r="BO1677" i="1"/>
  <c r="BN1677" i="1"/>
  <c r="BM1677" i="1"/>
  <c r="BP1675" i="1"/>
  <c r="BO1675" i="1"/>
  <c r="BQ1675" i="1"/>
  <c r="BN1675" i="1"/>
  <c r="BM1675" i="1"/>
  <c r="BP1673" i="1"/>
  <c r="BQ1673" i="1"/>
  <c r="BO1673" i="1"/>
  <c r="BN1673" i="1"/>
  <c r="BM1673" i="1"/>
  <c r="BP1671" i="1"/>
  <c r="BQ1671" i="1"/>
  <c r="BO1671" i="1"/>
  <c r="BN1671" i="1"/>
  <c r="BM1671" i="1"/>
  <c r="BP1669" i="1"/>
  <c r="BO1669" i="1"/>
  <c r="BQ1669" i="1"/>
  <c r="BN1669" i="1"/>
  <c r="BM1669" i="1"/>
  <c r="BP1667" i="1"/>
  <c r="BQ1667" i="1"/>
  <c r="BO1667" i="1"/>
  <c r="BN1667" i="1"/>
  <c r="BM1667" i="1"/>
  <c r="BP1665" i="1"/>
  <c r="BO1665" i="1"/>
  <c r="BQ1665" i="1"/>
  <c r="BN1665" i="1"/>
  <c r="BM1665" i="1"/>
  <c r="BP1663" i="1"/>
  <c r="BQ1663" i="1"/>
  <c r="BO1663" i="1"/>
  <c r="BN1663" i="1"/>
  <c r="BM1663" i="1"/>
  <c r="BP1661" i="1"/>
  <c r="BO1661" i="1"/>
  <c r="BQ1661" i="1"/>
  <c r="BN1661" i="1"/>
  <c r="BM1661" i="1"/>
  <c r="BP1659" i="1"/>
  <c r="BQ1659" i="1"/>
  <c r="BO1659" i="1"/>
  <c r="BN1659" i="1"/>
  <c r="BM1659" i="1"/>
  <c r="BP1657" i="1"/>
  <c r="BQ1657" i="1"/>
  <c r="BO1657" i="1"/>
  <c r="BN1657" i="1"/>
  <c r="BM1657" i="1"/>
  <c r="BP1655" i="1"/>
  <c r="BQ1655" i="1"/>
  <c r="BO1655" i="1"/>
  <c r="BN1655" i="1"/>
  <c r="BM1655" i="1"/>
  <c r="BP1653" i="1"/>
  <c r="BQ1653" i="1"/>
  <c r="BO1653" i="1"/>
  <c r="BN1653" i="1"/>
  <c r="BM1653" i="1"/>
  <c r="BP1651" i="1"/>
  <c r="BQ1651" i="1"/>
  <c r="BO1651" i="1"/>
  <c r="BN1651" i="1"/>
  <c r="BM1651" i="1"/>
  <c r="BP1649" i="1"/>
  <c r="BO1649" i="1"/>
  <c r="BQ1649" i="1"/>
  <c r="BN1649" i="1"/>
  <c r="BM1649" i="1"/>
  <c r="BP1647" i="1"/>
  <c r="BQ1647" i="1"/>
  <c r="BO1647" i="1"/>
  <c r="BN1647" i="1"/>
  <c r="BM1647" i="1"/>
  <c r="BP1645" i="1"/>
  <c r="BQ1645" i="1"/>
  <c r="BO1645" i="1"/>
  <c r="BN1645" i="1"/>
  <c r="BM1645" i="1"/>
  <c r="BP1643" i="1"/>
  <c r="BO1643" i="1"/>
  <c r="BQ1643" i="1"/>
  <c r="BN1643" i="1"/>
  <c r="BM1643" i="1"/>
  <c r="BP1641" i="1"/>
  <c r="BQ1641" i="1"/>
  <c r="BO1641" i="1"/>
  <c r="BN1641" i="1"/>
  <c r="BM1641" i="1"/>
  <c r="BP1639" i="1"/>
  <c r="BQ1639" i="1"/>
  <c r="BO1639" i="1"/>
  <c r="BN1639" i="1"/>
  <c r="BM1639" i="1"/>
  <c r="BP1637" i="1"/>
  <c r="BO1637" i="1"/>
  <c r="BQ1637" i="1"/>
  <c r="BN1637" i="1"/>
  <c r="BM1637" i="1"/>
  <c r="BQ1635" i="1"/>
  <c r="BP1635" i="1"/>
  <c r="BO1635" i="1"/>
  <c r="BN1635" i="1"/>
  <c r="BM1635" i="1"/>
  <c r="BP1633" i="1"/>
  <c r="BO1633" i="1"/>
  <c r="BQ1633" i="1"/>
  <c r="BN1633" i="1"/>
  <c r="BM1633" i="1"/>
  <c r="BP1631" i="1"/>
  <c r="BQ1631" i="1"/>
  <c r="BO1631" i="1"/>
  <c r="BN1631" i="1"/>
  <c r="BM1631" i="1"/>
  <c r="BP1629" i="1"/>
  <c r="BO1629" i="1"/>
  <c r="BQ1629" i="1"/>
  <c r="BN1629" i="1"/>
  <c r="BM1629" i="1"/>
  <c r="BP1627" i="1"/>
  <c r="BO1627" i="1"/>
  <c r="BQ1627" i="1"/>
  <c r="BN1627" i="1"/>
  <c r="BM1627" i="1"/>
  <c r="BP1625" i="1"/>
  <c r="BQ1625" i="1"/>
  <c r="BO1625" i="1"/>
  <c r="BN1625" i="1"/>
  <c r="BM1625" i="1"/>
  <c r="BP1623" i="1"/>
  <c r="BQ1623" i="1"/>
  <c r="BO1623" i="1"/>
  <c r="BN1623" i="1"/>
  <c r="BM1623" i="1"/>
  <c r="BP1621" i="1"/>
  <c r="BO1621" i="1"/>
  <c r="BQ1621" i="1"/>
  <c r="BN1621" i="1"/>
  <c r="BM1621" i="1"/>
  <c r="BP1619" i="1"/>
  <c r="BQ1619" i="1"/>
  <c r="BO1619" i="1"/>
  <c r="BN1619" i="1"/>
  <c r="BM1619" i="1"/>
  <c r="BP1617" i="1"/>
  <c r="BQ1617" i="1"/>
  <c r="BO1617" i="1"/>
  <c r="BN1617" i="1"/>
  <c r="BM1617" i="1"/>
  <c r="BP1615" i="1"/>
  <c r="BQ1615" i="1"/>
  <c r="BO1615" i="1"/>
  <c r="BN1615" i="1"/>
  <c r="BM1615" i="1"/>
  <c r="BP1613" i="1"/>
  <c r="BQ1613" i="1"/>
  <c r="BO1613" i="1"/>
  <c r="BN1613" i="1"/>
  <c r="BM1613" i="1"/>
  <c r="BP1611" i="1"/>
  <c r="BO1611" i="1"/>
  <c r="BQ1611" i="1"/>
  <c r="BN1611" i="1"/>
  <c r="BM1611" i="1"/>
  <c r="BP1609" i="1"/>
  <c r="BQ1609" i="1"/>
  <c r="BO1609" i="1"/>
  <c r="BN1609" i="1"/>
  <c r="BM1609" i="1"/>
  <c r="BQ1607" i="1"/>
  <c r="BP1607" i="1"/>
  <c r="BO1607" i="1"/>
  <c r="BN1607" i="1"/>
  <c r="BM1607" i="1"/>
  <c r="BP1605" i="1"/>
  <c r="BO1605" i="1"/>
  <c r="BQ1605" i="1"/>
  <c r="BN1605" i="1"/>
  <c r="BM1605" i="1"/>
  <c r="BP1603" i="1"/>
  <c r="BQ1603" i="1"/>
  <c r="BO1603" i="1"/>
  <c r="BN1603" i="1"/>
  <c r="BM1603" i="1"/>
  <c r="BP1601" i="1"/>
  <c r="BO1601" i="1"/>
  <c r="BQ1601" i="1"/>
  <c r="BN1601" i="1"/>
  <c r="BM1601" i="1"/>
  <c r="BP1599" i="1"/>
  <c r="BO1599" i="1"/>
  <c r="BQ1599" i="1"/>
  <c r="BN1599" i="1"/>
  <c r="BM1599" i="1"/>
  <c r="BP1597" i="1"/>
  <c r="BQ1597" i="1"/>
  <c r="BO1597" i="1"/>
  <c r="BN1597" i="1"/>
  <c r="BM1597" i="1"/>
  <c r="BP1595" i="1"/>
  <c r="BQ1595" i="1"/>
  <c r="BO1595" i="1"/>
  <c r="BN1595" i="1"/>
  <c r="BM1595" i="1"/>
  <c r="BP1593" i="1"/>
  <c r="BQ1593" i="1"/>
  <c r="BO1593" i="1"/>
  <c r="BN1593" i="1"/>
  <c r="BM1593" i="1"/>
  <c r="BP1591" i="1"/>
  <c r="BQ1591" i="1"/>
  <c r="BO1591" i="1"/>
  <c r="BN1591" i="1"/>
  <c r="BM1591" i="1"/>
  <c r="BP1589" i="1"/>
  <c r="BQ1589" i="1"/>
  <c r="BO1589" i="1"/>
  <c r="BN1589" i="1"/>
  <c r="BM1589" i="1"/>
  <c r="BP1587" i="1"/>
  <c r="BQ1587" i="1"/>
  <c r="BO1587" i="1"/>
  <c r="BN1587" i="1"/>
  <c r="BM1587" i="1"/>
  <c r="BP1585" i="1"/>
  <c r="BO1585" i="1"/>
  <c r="BQ1585" i="1"/>
  <c r="BN1585" i="1"/>
  <c r="BM1585" i="1"/>
  <c r="BP1583" i="1"/>
  <c r="BQ1583" i="1"/>
  <c r="BO1583" i="1"/>
  <c r="BN1583" i="1"/>
  <c r="BM1583" i="1"/>
  <c r="BP1581" i="1"/>
  <c r="BQ1581" i="1"/>
  <c r="BO1581" i="1"/>
  <c r="BN1581" i="1"/>
  <c r="BM1581" i="1"/>
  <c r="BP1579" i="1"/>
  <c r="BO1579" i="1"/>
  <c r="BQ1579" i="1"/>
  <c r="BN1579" i="1"/>
  <c r="BM1579" i="1"/>
  <c r="BP1577" i="1"/>
  <c r="BQ1577" i="1"/>
  <c r="BO1577" i="1"/>
  <c r="BN1577" i="1"/>
  <c r="BM1577" i="1"/>
  <c r="BP1575" i="1"/>
  <c r="BQ1575" i="1"/>
  <c r="BO1575" i="1"/>
  <c r="BN1575" i="1"/>
  <c r="BM1575" i="1"/>
  <c r="BP1573" i="1"/>
  <c r="BO1573" i="1"/>
  <c r="BQ1573" i="1"/>
  <c r="BN1573" i="1"/>
  <c r="BM1573" i="1"/>
  <c r="BQ1571" i="1"/>
  <c r="BP1571" i="1"/>
  <c r="BO1571" i="1"/>
  <c r="BN1571" i="1"/>
  <c r="BM1571" i="1"/>
  <c r="BP1569" i="1"/>
  <c r="BQ1569" i="1"/>
  <c r="BO1569" i="1"/>
  <c r="BN1569" i="1"/>
  <c r="BM1569" i="1"/>
  <c r="BP1567" i="1"/>
  <c r="BQ1567" i="1"/>
  <c r="BO1567" i="1"/>
  <c r="BN1567" i="1"/>
  <c r="BM1567" i="1"/>
  <c r="BP1565" i="1"/>
  <c r="BO1565" i="1"/>
  <c r="BQ1565" i="1"/>
  <c r="BN1565" i="1"/>
  <c r="BM1565" i="1"/>
  <c r="BP1563" i="1"/>
  <c r="BO1563" i="1"/>
  <c r="BQ1563" i="1"/>
  <c r="BN1563" i="1"/>
  <c r="BM1563" i="1"/>
  <c r="BP1561" i="1"/>
  <c r="BQ1561" i="1"/>
  <c r="BO1561" i="1"/>
  <c r="BN1561" i="1"/>
  <c r="BM1561" i="1"/>
  <c r="BP1559" i="1"/>
  <c r="BQ1559" i="1"/>
  <c r="BO1559" i="1"/>
  <c r="BN1559" i="1"/>
  <c r="BM1559" i="1"/>
  <c r="BP1557" i="1"/>
  <c r="BO1557" i="1"/>
  <c r="BQ1557" i="1"/>
  <c r="BN1557" i="1"/>
  <c r="BM1557" i="1"/>
  <c r="BP1555" i="1"/>
  <c r="BQ1555" i="1"/>
  <c r="BO1555" i="1"/>
  <c r="BN1555" i="1"/>
  <c r="BM1555" i="1"/>
  <c r="BP1553" i="1"/>
  <c r="BQ1553" i="1"/>
  <c r="BO1553" i="1"/>
  <c r="BN1553" i="1"/>
  <c r="BM1553" i="1"/>
  <c r="BP1551" i="1"/>
  <c r="BO1551" i="1"/>
  <c r="BQ1551" i="1"/>
  <c r="BN1551" i="1"/>
  <c r="BM1551" i="1"/>
  <c r="BP1549" i="1"/>
  <c r="BQ1549" i="1"/>
  <c r="BO1549" i="1"/>
  <c r="BN1549" i="1"/>
  <c r="BM1549" i="1"/>
  <c r="BP1547" i="1"/>
  <c r="BO1547" i="1"/>
  <c r="BQ1547" i="1"/>
  <c r="BN1547" i="1"/>
  <c r="BM1547" i="1"/>
  <c r="BP1545" i="1"/>
  <c r="BQ1545" i="1"/>
  <c r="BO1545" i="1"/>
  <c r="BN1545" i="1"/>
  <c r="BM1545" i="1"/>
  <c r="BP1543" i="1"/>
  <c r="BQ1543" i="1"/>
  <c r="BO1543" i="1"/>
  <c r="BN1543" i="1"/>
  <c r="BM1543" i="1"/>
  <c r="BP1541" i="1"/>
  <c r="BO1541" i="1"/>
  <c r="BQ1541" i="1"/>
  <c r="BN1541" i="1"/>
  <c r="BM1541" i="1"/>
  <c r="BP1539" i="1"/>
  <c r="BQ1539" i="1"/>
  <c r="BO1539" i="1"/>
  <c r="BN1539" i="1"/>
  <c r="BM1539" i="1"/>
  <c r="BP1537" i="1"/>
  <c r="BO1537" i="1"/>
  <c r="BQ1537" i="1"/>
  <c r="BN1537" i="1"/>
  <c r="BM1537" i="1"/>
  <c r="BO1535" i="1"/>
  <c r="BQ1535" i="1"/>
  <c r="BP1535" i="1"/>
  <c r="BN1535" i="1"/>
  <c r="BM1535" i="1"/>
  <c r="BP1533" i="1"/>
  <c r="BQ1533" i="1"/>
  <c r="BO1533" i="1"/>
  <c r="BN1533" i="1"/>
  <c r="BM1533" i="1"/>
  <c r="BP1531" i="1"/>
  <c r="BQ1531" i="1"/>
  <c r="BO1531" i="1"/>
  <c r="BN1531" i="1"/>
  <c r="BM1531" i="1"/>
  <c r="BP1529" i="1"/>
  <c r="BQ1529" i="1"/>
  <c r="BO1529" i="1"/>
  <c r="BN1529" i="1"/>
  <c r="BM1529" i="1"/>
  <c r="BP1527" i="1"/>
  <c r="BQ1527" i="1"/>
  <c r="BO1527" i="1"/>
  <c r="BN1527" i="1"/>
  <c r="BM1527" i="1"/>
  <c r="BP1525" i="1"/>
  <c r="BQ1525" i="1"/>
  <c r="BO1525" i="1"/>
  <c r="BN1525" i="1"/>
  <c r="BM1525" i="1"/>
  <c r="BP1523" i="1"/>
  <c r="BQ1523" i="1"/>
  <c r="BO1523" i="1"/>
  <c r="BN1523" i="1"/>
  <c r="BM1523" i="1"/>
  <c r="BP1521" i="1"/>
  <c r="BQ1521" i="1"/>
  <c r="BO1521" i="1"/>
  <c r="BN1521" i="1"/>
  <c r="BM1521" i="1"/>
  <c r="BP1519" i="1"/>
  <c r="BO1519" i="1"/>
  <c r="BQ1519" i="1"/>
  <c r="BN1519" i="1"/>
  <c r="BM1519" i="1"/>
  <c r="BP1517" i="1"/>
  <c r="BQ1517" i="1"/>
  <c r="BO1517" i="1"/>
  <c r="BN1517" i="1"/>
  <c r="BM1517" i="1"/>
  <c r="BP1515" i="1"/>
  <c r="BO1515" i="1"/>
  <c r="BQ1515" i="1"/>
  <c r="BN1515" i="1"/>
  <c r="BM1515" i="1"/>
  <c r="BP1513" i="1"/>
  <c r="BQ1513" i="1"/>
  <c r="BO1513" i="1"/>
  <c r="BN1513" i="1"/>
  <c r="BM1513" i="1"/>
  <c r="BP1511" i="1"/>
  <c r="BQ1511" i="1"/>
  <c r="BO1511" i="1"/>
  <c r="BN1511" i="1"/>
  <c r="BM1511" i="1"/>
  <c r="BP1509" i="1"/>
  <c r="BO1509" i="1"/>
  <c r="BQ1509" i="1"/>
  <c r="BN1509" i="1"/>
  <c r="BM1509" i="1"/>
  <c r="BQ1507" i="1"/>
  <c r="BP1507" i="1"/>
  <c r="BO1507" i="1"/>
  <c r="BN1507" i="1"/>
  <c r="BM1507" i="1"/>
  <c r="BP1505" i="1"/>
  <c r="BQ1505" i="1"/>
  <c r="BO1505" i="1"/>
  <c r="BN1505" i="1"/>
  <c r="BM1505" i="1"/>
  <c r="BP1503" i="1"/>
  <c r="BQ1503" i="1"/>
  <c r="BO1503" i="1"/>
  <c r="BN1503" i="1"/>
  <c r="BM1503" i="1"/>
  <c r="BP1501" i="1"/>
  <c r="BQ1501" i="1"/>
  <c r="BO1501" i="1"/>
  <c r="BN1501" i="1"/>
  <c r="BM1501" i="1"/>
  <c r="BP1499" i="1"/>
  <c r="BO1499" i="1"/>
  <c r="BQ1499" i="1"/>
  <c r="BN1499" i="1"/>
  <c r="BM1499" i="1"/>
  <c r="BP1497" i="1"/>
  <c r="BQ1497" i="1"/>
  <c r="BO1497" i="1"/>
  <c r="BN1497" i="1"/>
  <c r="BM1497" i="1"/>
  <c r="BP1495" i="1"/>
  <c r="BQ1495" i="1"/>
  <c r="BO1495" i="1"/>
  <c r="BN1495" i="1"/>
  <c r="BM1495" i="1"/>
  <c r="BP1493" i="1"/>
  <c r="BO1493" i="1"/>
  <c r="BQ1493" i="1"/>
  <c r="BN1493" i="1"/>
  <c r="BM1493" i="1"/>
  <c r="BP1491" i="1"/>
  <c r="BQ1491" i="1"/>
  <c r="BO1491" i="1"/>
  <c r="BN1491" i="1"/>
  <c r="BM1491" i="1"/>
  <c r="BP1489" i="1"/>
  <c r="BQ1489" i="1"/>
  <c r="BO1489" i="1"/>
  <c r="BN1489" i="1"/>
  <c r="BM1489" i="1"/>
  <c r="BP1487" i="1"/>
  <c r="BO1487" i="1"/>
  <c r="BQ1487" i="1"/>
  <c r="BN1487" i="1"/>
  <c r="BM1487" i="1"/>
  <c r="BP1485" i="1"/>
  <c r="BO1485" i="1"/>
  <c r="BQ1485" i="1"/>
  <c r="BN1485" i="1"/>
  <c r="BM1485" i="1"/>
  <c r="BP1483" i="1"/>
  <c r="BO1483" i="1"/>
  <c r="BQ1483" i="1"/>
  <c r="BN1483" i="1"/>
  <c r="BM1483" i="1"/>
  <c r="BP1481" i="1"/>
  <c r="BQ1481" i="1"/>
  <c r="BO1481" i="1"/>
  <c r="BN1481" i="1"/>
  <c r="BM1481" i="1"/>
  <c r="BP1479" i="1"/>
  <c r="BQ1479" i="1"/>
  <c r="BO1479" i="1"/>
  <c r="BN1479" i="1"/>
  <c r="BM1479" i="1"/>
  <c r="BP1477" i="1"/>
  <c r="BO1477" i="1"/>
  <c r="BQ1477" i="1"/>
  <c r="BN1477" i="1"/>
  <c r="BM1477" i="1"/>
  <c r="BP1475" i="1"/>
  <c r="BQ1475" i="1"/>
  <c r="BO1475" i="1"/>
  <c r="BN1475" i="1"/>
  <c r="BM1475" i="1"/>
  <c r="BP1473" i="1"/>
  <c r="BQ1473" i="1"/>
  <c r="BO1473" i="1"/>
  <c r="BN1473" i="1"/>
  <c r="BM1473" i="1"/>
  <c r="BP1471" i="1"/>
  <c r="BO1471" i="1"/>
  <c r="BQ1471" i="1"/>
  <c r="BN1471" i="1"/>
  <c r="BM1471" i="1"/>
  <c r="BP1469" i="1"/>
  <c r="BQ1469" i="1"/>
  <c r="BO1469" i="1"/>
  <c r="BN1469" i="1"/>
  <c r="BM1469" i="1"/>
  <c r="BP1467" i="1"/>
  <c r="BQ1467" i="1"/>
  <c r="BO1467" i="1"/>
  <c r="BN1467" i="1"/>
  <c r="BM1467" i="1"/>
  <c r="BP1465" i="1"/>
  <c r="BQ1465" i="1"/>
  <c r="BO1465" i="1"/>
  <c r="BN1465" i="1"/>
  <c r="BM1465" i="1"/>
  <c r="BP1463" i="1"/>
  <c r="BQ1463" i="1"/>
  <c r="BO1463" i="1"/>
  <c r="BN1463" i="1"/>
  <c r="BM1463" i="1"/>
  <c r="BQ1461" i="1"/>
  <c r="BO1461" i="1"/>
  <c r="BP1461" i="1"/>
  <c r="BN1461" i="1"/>
  <c r="BM1461" i="1"/>
  <c r="BP1459" i="1"/>
  <c r="BQ1459" i="1"/>
  <c r="BO1459" i="1"/>
  <c r="BN1459" i="1"/>
  <c r="BM1459" i="1"/>
  <c r="BP1457" i="1"/>
  <c r="BQ1457" i="1"/>
  <c r="BO1457" i="1"/>
  <c r="BN1457" i="1"/>
  <c r="BM1457" i="1"/>
  <c r="BP1455" i="1"/>
  <c r="BQ1455" i="1"/>
  <c r="BO1455" i="1"/>
  <c r="BN1455" i="1"/>
  <c r="BM1455" i="1"/>
  <c r="BQ1453" i="1"/>
  <c r="BO1453" i="1"/>
  <c r="BP1453" i="1"/>
  <c r="BN1453" i="1"/>
  <c r="BM1453" i="1"/>
  <c r="BP1451" i="1"/>
  <c r="BO1451" i="1"/>
  <c r="BQ1451" i="1"/>
  <c r="BN1451" i="1"/>
  <c r="BM1451" i="1"/>
  <c r="BP1449" i="1"/>
  <c r="BQ1449" i="1"/>
  <c r="BO1449" i="1"/>
  <c r="BN1449" i="1"/>
  <c r="BM1449" i="1"/>
  <c r="BP1447" i="1"/>
  <c r="BO1447" i="1"/>
  <c r="BQ1447" i="1"/>
  <c r="BN1447" i="1"/>
  <c r="BM1447" i="1"/>
  <c r="BP1445" i="1"/>
  <c r="BO1445" i="1"/>
  <c r="BQ1445" i="1"/>
  <c r="BN1445" i="1"/>
  <c r="BM1445" i="1"/>
  <c r="BP1443" i="1"/>
  <c r="BQ1443" i="1"/>
  <c r="BO1443" i="1"/>
  <c r="BN1443" i="1"/>
  <c r="BM1443" i="1"/>
  <c r="BP1441" i="1"/>
  <c r="BQ1441" i="1"/>
  <c r="BO1441" i="1"/>
  <c r="BN1441" i="1"/>
  <c r="BM1441" i="1"/>
  <c r="BP1439" i="1"/>
  <c r="BQ1439" i="1"/>
  <c r="BO1439" i="1"/>
  <c r="BN1439" i="1"/>
  <c r="BM1439" i="1"/>
  <c r="BP1437" i="1"/>
  <c r="BO1437" i="1"/>
  <c r="BQ1437" i="1"/>
  <c r="BN1437" i="1"/>
  <c r="BM1437" i="1"/>
  <c r="BP1435" i="1"/>
  <c r="BO1435" i="1"/>
  <c r="BQ1435" i="1"/>
  <c r="BN1435" i="1"/>
  <c r="BM1435" i="1"/>
  <c r="BP1433" i="1"/>
  <c r="BQ1433" i="1"/>
  <c r="BO1433" i="1"/>
  <c r="BN1433" i="1"/>
  <c r="BM1433" i="1"/>
  <c r="BP1431" i="1"/>
  <c r="BQ1431" i="1"/>
  <c r="BO1431" i="1"/>
  <c r="BN1431" i="1"/>
  <c r="BM1431" i="1"/>
  <c r="BP1429" i="1"/>
  <c r="BO1429" i="1"/>
  <c r="BQ1429" i="1"/>
  <c r="BN1429" i="1"/>
  <c r="BM1429" i="1"/>
  <c r="BP1427" i="1"/>
  <c r="BQ1427" i="1"/>
  <c r="BO1427" i="1"/>
  <c r="BN1427" i="1"/>
  <c r="BM1427" i="1"/>
  <c r="BP1425" i="1"/>
  <c r="BQ1425" i="1"/>
  <c r="BO1425" i="1"/>
  <c r="BN1425" i="1"/>
  <c r="BM1425" i="1"/>
  <c r="BP1423" i="1"/>
  <c r="BO1423" i="1"/>
  <c r="BQ1423" i="1"/>
  <c r="BN1423" i="1"/>
  <c r="BM1423" i="1"/>
  <c r="BP1421" i="1"/>
  <c r="BO1421" i="1"/>
  <c r="BQ1421" i="1"/>
  <c r="BN1421" i="1"/>
  <c r="BM1421" i="1"/>
  <c r="BP1419" i="1"/>
  <c r="BO1419" i="1"/>
  <c r="BQ1419" i="1"/>
  <c r="BN1419" i="1"/>
  <c r="BM1419" i="1"/>
  <c r="BP1417" i="1"/>
  <c r="BQ1417" i="1"/>
  <c r="BO1417" i="1"/>
  <c r="BN1417" i="1"/>
  <c r="BM1417" i="1"/>
  <c r="BP1415" i="1"/>
  <c r="BQ1415" i="1"/>
  <c r="BO1415" i="1"/>
  <c r="BN1415" i="1"/>
  <c r="BM1415" i="1"/>
  <c r="BO1413" i="1"/>
  <c r="BQ1413" i="1"/>
  <c r="BP1413" i="1"/>
  <c r="BN1413" i="1"/>
  <c r="BM1413" i="1"/>
  <c r="BP1411" i="1"/>
  <c r="BQ1411" i="1"/>
  <c r="BO1411" i="1"/>
  <c r="BN1411" i="1"/>
  <c r="BM1411" i="1"/>
  <c r="BP1409" i="1"/>
  <c r="BO1409" i="1"/>
  <c r="BQ1409" i="1"/>
  <c r="BN1409" i="1"/>
  <c r="BM1409" i="1"/>
  <c r="BP1407" i="1"/>
  <c r="BQ1407" i="1"/>
  <c r="BO1407" i="1"/>
  <c r="BN1407" i="1"/>
  <c r="BM1407" i="1"/>
  <c r="BP1405" i="1"/>
  <c r="BO1405" i="1"/>
  <c r="BQ1405" i="1"/>
  <c r="BN1405" i="1"/>
  <c r="BM1405" i="1"/>
  <c r="BP1403" i="1"/>
  <c r="BQ1403" i="1"/>
  <c r="BO1403" i="1"/>
  <c r="BN1403" i="1"/>
  <c r="BM1403" i="1"/>
  <c r="BP1401" i="1"/>
  <c r="BQ1401" i="1"/>
  <c r="BO1401" i="1"/>
  <c r="BN1401" i="1"/>
  <c r="BM1401" i="1"/>
  <c r="BP1399" i="1"/>
  <c r="BQ1399" i="1"/>
  <c r="BO1399" i="1"/>
  <c r="BN1399" i="1"/>
  <c r="BM1399" i="1"/>
  <c r="BP1397" i="1"/>
  <c r="BQ1397" i="1"/>
  <c r="BO1397" i="1"/>
  <c r="BN1397" i="1"/>
  <c r="BM1397" i="1"/>
  <c r="BP1395" i="1"/>
  <c r="BQ1395" i="1"/>
  <c r="BO1395" i="1"/>
  <c r="BN1395" i="1"/>
  <c r="BM1395" i="1"/>
  <c r="BP1393" i="1"/>
  <c r="BQ1393" i="1"/>
  <c r="BO1393" i="1"/>
  <c r="BN1393" i="1"/>
  <c r="BM1393" i="1"/>
  <c r="BP1391" i="1"/>
  <c r="BQ1391" i="1"/>
  <c r="BO1391" i="1"/>
  <c r="BN1391" i="1"/>
  <c r="BM1391" i="1"/>
  <c r="BP1389" i="1"/>
  <c r="BQ1389" i="1"/>
  <c r="BO1389" i="1"/>
  <c r="BN1389" i="1"/>
  <c r="BM1389" i="1"/>
  <c r="BP1387" i="1"/>
  <c r="BO1387" i="1"/>
  <c r="BQ1387" i="1"/>
  <c r="BN1387" i="1"/>
  <c r="BM1387" i="1"/>
  <c r="BP1385" i="1"/>
  <c r="BQ1385" i="1"/>
  <c r="BO1385" i="1"/>
  <c r="BN1385" i="1"/>
  <c r="BM1385" i="1"/>
  <c r="BP1383" i="1"/>
  <c r="BQ1383" i="1"/>
  <c r="BO1383" i="1"/>
  <c r="BN1383" i="1"/>
  <c r="BM1383" i="1"/>
  <c r="BO1381" i="1"/>
  <c r="BQ1381" i="1"/>
  <c r="BP1381" i="1"/>
  <c r="BN1381" i="1"/>
  <c r="BM1381" i="1"/>
  <c r="BP1379" i="1"/>
  <c r="BQ1379" i="1"/>
  <c r="BO1379" i="1"/>
  <c r="BN1379" i="1"/>
  <c r="BM1379" i="1"/>
  <c r="BP1377" i="1"/>
  <c r="BO1377" i="1"/>
  <c r="BQ1377" i="1"/>
  <c r="BN1377" i="1"/>
  <c r="BM1377" i="1"/>
  <c r="BP1375" i="1"/>
  <c r="BQ1375" i="1"/>
  <c r="BO1375" i="1"/>
  <c r="BN1375" i="1"/>
  <c r="BM1375" i="1"/>
  <c r="BP1373" i="1"/>
  <c r="BO1373" i="1"/>
  <c r="BQ1373" i="1"/>
  <c r="BN1373" i="1"/>
  <c r="BM1373" i="1"/>
  <c r="BP1371" i="1"/>
  <c r="BO1371" i="1"/>
  <c r="BQ1371" i="1"/>
  <c r="BN1371" i="1"/>
  <c r="BM1371" i="1"/>
  <c r="BP1369" i="1"/>
  <c r="BQ1369" i="1"/>
  <c r="BO1369" i="1"/>
  <c r="BN1369" i="1"/>
  <c r="BM1369" i="1"/>
  <c r="BP1367" i="1"/>
  <c r="BQ1367" i="1"/>
  <c r="BO1367" i="1"/>
  <c r="BN1367" i="1"/>
  <c r="BM1367" i="1"/>
  <c r="BP1365" i="1"/>
  <c r="BO1365" i="1"/>
  <c r="BQ1365" i="1"/>
  <c r="BN1365" i="1"/>
  <c r="BM1365" i="1"/>
  <c r="BP1363" i="1"/>
  <c r="BQ1363" i="1"/>
  <c r="BO1363" i="1"/>
  <c r="BN1363" i="1"/>
  <c r="BM1363" i="1"/>
  <c r="BP1361" i="1"/>
  <c r="BQ1361" i="1"/>
  <c r="BO1361" i="1"/>
  <c r="BN1361" i="1"/>
  <c r="BM1361" i="1"/>
  <c r="BP1359" i="1"/>
  <c r="BQ1359" i="1"/>
  <c r="BO1359" i="1"/>
  <c r="BN1359" i="1"/>
  <c r="BM1359" i="1"/>
  <c r="BP1357" i="1"/>
  <c r="BO1357" i="1"/>
  <c r="BQ1357" i="1"/>
  <c r="BN1357" i="1"/>
  <c r="BM1357" i="1"/>
  <c r="BP1355" i="1"/>
  <c r="BO1355" i="1"/>
  <c r="BQ1355" i="1"/>
  <c r="BN1355" i="1"/>
  <c r="BM1355" i="1"/>
  <c r="BQ1353" i="1"/>
  <c r="BP1353" i="1"/>
  <c r="BO1353" i="1"/>
  <c r="BN1353" i="1"/>
  <c r="BM1353" i="1"/>
  <c r="BP1351" i="1"/>
  <c r="BQ1351" i="1"/>
  <c r="BO1351" i="1"/>
  <c r="BN1351" i="1"/>
  <c r="BM1351" i="1"/>
  <c r="BP1349" i="1"/>
  <c r="BO1349" i="1"/>
  <c r="BQ1349" i="1"/>
  <c r="BN1349" i="1"/>
  <c r="BM1349" i="1"/>
  <c r="BP1347" i="1"/>
  <c r="BQ1347" i="1"/>
  <c r="BO1347" i="1"/>
  <c r="BN1347" i="1"/>
  <c r="BM1347" i="1"/>
  <c r="BP1345" i="1"/>
  <c r="BQ1345" i="1"/>
  <c r="BO1345" i="1"/>
  <c r="BN1345" i="1"/>
  <c r="BM1345" i="1"/>
  <c r="BP1343" i="1"/>
  <c r="BO1343" i="1"/>
  <c r="BQ1343" i="1"/>
  <c r="BN1343" i="1"/>
  <c r="BM1343" i="1"/>
  <c r="BP1341" i="1"/>
  <c r="BO1341" i="1"/>
  <c r="BQ1341" i="1"/>
  <c r="BN1341" i="1"/>
  <c r="BM1341" i="1"/>
  <c r="BP1339" i="1"/>
  <c r="BQ1339" i="1"/>
  <c r="BO1339" i="1"/>
  <c r="BN1339" i="1"/>
  <c r="BM1339" i="1"/>
  <c r="BP1337" i="1"/>
  <c r="BQ1337" i="1"/>
  <c r="BO1337" i="1"/>
  <c r="BN1337" i="1"/>
  <c r="BM1337" i="1"/>
  <c r="BP1335" i="1"/>
  <c r="BQ1335" i="1"/>
  <c r="BO1335" i="1"/>
  <c r="BN1335" i="1"/>
  <c r="BM1335" i="1"/>
  <c r="BP1333" i="1"/>
  <c r="BQ1333" i="1"/>
  <c r="BO1333" i="1"/>
  <c r="BN1333" i="1"/>
  <c r="BM1333" i="1"/>
  <c r="BP1331" i="1"/>
  <c r="BQ1331" i="1"/>
  <c r="BO1331" i="1"/>
  <c r="BN1331" i="1"/>
  <c r="BM1331" i="1"/>
  <c r="BP1329" i="1"/>
  <c r="BO1329" i="1"/>
  <c r="BQ1329" i="1"/>
  <c r="BN1329" i="1"/>
  <c r="BM1329" i="1"/>
  <c r="BP1327" i="1"/>
  <c r="BQ1327" i="1"/>
  <c r="BO1327" i="1"/>
  <c r="BN1327" i="1"/>
  <c r="BM1327" i="1"/>
  <c r="BQ1325" i="1"/>
  <c r="BO1325" i="1"/>
  <c r="BP1325" i="1"/>
  <c r="BN1325" i="1"/>
  <c r="BM1325" i="1"/>
  <c r="BP1323" i="1"/>
  <c r="BO1323" i="1"/>
  <c r="BQ1323" i="1"/>
  <c r="BN1323" i="1"/>
  <c r="BM1323" i="1"/>
  <c r="BQ1321" i="1"/>
  <c r="BP1321" i="1"/>
  <c r="BO1321" i="1"/>
  <c r="BN1321" i="1"/>
  <c r="BM1321" i="1"/>
  <c r="BP1319" i="1"/>
  <c r="BQ1319" i="1"/>
  <c r="BO1319" i="1"/>
  <c r="BN1319" i="1"/>
  <c r="BM1319" i="1"/>
  <c r="BP1317" i="1"/>
  <c r="BQ1317" i="1"/>
  <c r="BO1317" i="1"/>
  <c r="BN1317" i="1"/>
  <c r="BM1317" i="1"/>
  <c r="BP1315" i="1"/>
  <c r="BQ1315" i="1"/>
  <c r="BO1315" i="1"/>
  <c r="BN1315" i="1"/>
  <c r="BM1315" i="1"/>
  <c r="BP1313" i="1"/>
  <c r="BQ1313" i="1"/>
  <c r="BO1313" i="1"/>
  <c r="BN1313" i="1"/>
  <c r="BM1313" i="1"/>
  <c r="BP1311" i="1"/>
  <c r="BQ1311" i="1"/>
  <c r="BO1311" i="1"/>
  <c r="BN1311" i="1"/>
  <c r="BM1311" i="1"/>
  <c r="BP1309" i="1"/>
  <c r="BO1309" i="1"/>
  <c r="BQ1309" i="1"/>
  <c r="BN1309" i="1"/>
  <c r="BM1309" i="1"/>
  <c r="BP1307" i="1"/>
  <c r="BQ1307" i="1"/>
  <c r="BO1307" i="1"/>
  <c r="BN1307" i="1"/>
  <c r="BM1307" i="1"/>
  <c r="BP1305" i="1"/>
  <c r="BQ1305" i="1"/>
  <c r="BO1305" i="1"/>
  <c r="BN1305" i="1"/>
  <c r="BM1305" i="1"/>
  <c r="BP1303" i="1"/>
  <c r="BQ1303" i="1"/>
  <c r="BO1303" i="1"/>
  <c r="BN1303" i="1"/>
  <c r="BM1303" i="1"/>
  <c r="BP1301" i="1"/>
  <c r="BO1301" i="1"/>
  <c r="BQ1301" i="1"/>
  <c r="BN1301" i="1"/>
  <c r="BM1301" i="1"/>
  <c r="BP1299" i="1"/>
  <c r="BQ1299" i="1"/>
  <c r="BO1299" i="1"/>
  <c r="BN1299" i="1"/>
  <c r="BM1299" i="1"/>
  <c r="BP1297" i="1"/>
  <c r="BQ1297" i="1"/>
  <c r="BO1297" i="1"/>
  <c r="BN1297" i="1"/>
  <c r="BM1297" i="1"/>
  <c r="BP1295" i="1"/>
  <c r="BO1295" i="1"/>
  <c r="BQ1295" i="1"/>
  <c r="BN1295" i="1"/>
  <c r="BM1295" i="1"/>
  <c r="BP1293" i="1"/>
  <c r="BO1293" i="1"/>
  <c r="BQ1293" i="1"/>
  <c r="BN1293" i="1"/>
  <c r="BM1293" i="1"/>
  <c r="BP1291" i="1"/>
  <c r="BO1291" i="1"/>
  <c r="BQ1291" i="1"/>
  <c r="BN1291" i="1"/>
  <c r="BM1291" i="1"/>
  <c r="BQ1289" i="1"/>
  <c r="BP1289" i="1"/>
  <c r="BO1289" i="1"/>
  <c r="BN1289" i="1"/>
  <c r="BM1289" i="1"/>
  <c r="BP1287" i="1"/>
  <c r="BQ1287" i="1"/>
  <c r="BO1287" i="1"/>
  <c r="BN1287" i="1"/>
  <c r="BM1287" i="1"/>
  <c r="BP1285" i="1"/>
  <c r="BO1285" i="1"/>
  <c r="BQ1285" i="1"/>
  <c r="BN1285" i="1"/>
  <c r="BM1285" i="1"/>
  <c r="BP1283" i="1"/>
  <c r="BQ1283" i="1"/>
  <c r="BO1283" i="1"/>
  <c r="BN1283" i="1"/>
  <c r="BM1283" i="1"/>
  <c r="BP1281" i="1"/>
  <c r="BO1281" i="1"/>
  <c r="BQ1281" i="1"/>
  <c r="BN1281" i="1"/>
  <c r="BM1281" i="1"/>
  <c r="BP1279" i="1"/>
  <c r="BQ1279" i="1"/>
  <c r="BO1279" i="1"/>
  <c r="BN1279" i="1"/>
  <c r="BM1279" i="1"/>
  <c r="BP1277" i="1"/>
  <c r="BO1277" i="1"/>
  <c r="BQ1277" i="1"/>
  <c r="BN1277" i="1"/>
  <c r="BM1277" i="1"/>
  <c r="BP1275" i="1"/>
  <c r="BQ1275" i="1"/>
  <c r="BO1275" i="1"/>
  <c r="BN1275" i="1"/>
  <c r="BM1275" i="1"/>
  <c r="BP1273" i="1"/>
  <c r="BQ1273" i="1"/>
  <c r="BO1273" i="1"/>
  <c r="BN1273" i="1"/>
  <c r="BM1273" i="1"/>
  <c r="BP1271" i="1"/>
  <c r="BO1271" i="1"/>
  <c r="BQ1271" i="1"/>
  <c r="BN1271" i="1"/>
  <c r="BM1271" i="1"/>
  <c r="BP1269" i="1"/>
  <c r="BQ1269" i="1"/>
  <c r="BO1269" i="1"/>
  <c r="BN1269" i="1"/>
  <c r="BM1269" i="1"/>
  <c r="BP1267" i="1"/>
  <c r="BQ1267" i="1"/>
  <c r="BO1267" i="1"/>
  <c r="BN1267" i="1"/>
  <c r="BM1267" i="1"/>
  <c r="BP1265" i="1"/>
  <c r="BQ1265" i="1"/>
  <c r="BO1265" i="1"/>
  <c r="BN1265" i="1"/>
  <c r="BM1265" i="1"/>
  <c r="BP1263" i="1"/>
  <c r="BQ1263" i="1"/>
  <c r="BO1263" i="1"/>
  <c r="BN1263" i="1"/>
  <c r="BM1263" i="1"/>
  <c r="BP1261" i="1"/>
  <c r="BQ1261" i="1"/>
  <c r="BO1261" i="1"/>
  <c r="BN1261" i="1"/>
  <c r="BM1261" i="1"/>
  <c r="BP1259" i="1"/>
  <c r="BQ1259" i="1"/>
  <c r="BO1259" i="1"/>
  <c r="BN1259" i="1"/>
  <c r="BM1259" i="1"/>
  <c r="BP1257" i="1"/>
  <c r="BQ1257" i="1"/>
  <c r="BO1257" i="1"/>
  <c r="BN1257" i="1"/>
  <c r="BM1257" i="1"/>
  <c r="BP1255" i="1"/>
  <c r="BO1255" i="1"/>
  <c r="BQ1255" i="1"/>
  <c r="BN1255" i="1"/>
  <c r="BM1255" i="1"/>
  <c r="BO1253" i="1"/>
  <c r="BP1253" i="1"/>
  <c r="BQ1253" i="1"/>
  <c r="BN1253" i="1"/>
  <c r="BM1253" i="1"/>
  <c r="BP1251" i="1"/>
  <c r="BQ1251" i="1"/>
  <c r="BO1251" i="1"/>
  <c r="BN1251" i="1"/>
  <c r="BM1251" i="1"/>
  <c r="BP1249" i="1"/>
  <c r="BQ1249" i="1"/>
  <c r="BO1249" i="1"/>
  <c r="BN1249" i="1"/>
  <c r="BM1249" i="1"/>
  <c r="BP1247" i="1"/>
  <c r="BQ1247" i="1"/>
  <c r="BO1247" i="1"/>
  <c r="BN1247" i="1"/>
  <c r="BM1247" i="1"/>
  <c r="BP1245" i="1"/>
  <c r="BO1245" i="1"/>
  <c r="BQ1245" i="1"/>
  <c r="BN1245" i="1"/>
  <c r="BM1245" i="1"/>
  <c r="BP1243" i="1"/>
  <c r="BO1243" i="1"/>
  <c r="BQ1243" i="1"/>
  <c r="BN1243" i="1"/>
  <c r="BM1243" i="1"/>
  <c r="BP1241" i="1"/>
  <c r="BQ1241" i="1"/>
  <c r="BO1241" i="1"/>
  <c r="BN1241" i="1"/>
  <c r="BM1241" i="1"/>
  <c r="BP1239" i="1"/>
  <c r="BQ1239" i="1"/>
  <c r="BO1239" i="1"/>
  <c r="BN1239" i="1"/>
  <c r="BM1239" i="1"/>
  <c r="BP1237" i="1"/>
  <c r="BO1237" i="1"/>
  <c r="BQ1237" i="1"/>
  <c r="BN1237" i="1"/>
  <c r="BM1237" i="1"/>
  <c r="BP1235" i="1"/>
  <c r="BQ1235" i="1"/>
  <c r="BO1235" i="1"/>
  <c r="BN1235" i="1"/>
  <c r="BM1235" i="1"/>
  <c r="BP1233" i="1"/>
  <c r="BQ1233" i="1"/>
  <c r="BO1233" i="1"/>
  <c r="BN1233" i="1"/>
  <c r="BM1233" i="1"/>
  <c r="BP1231" i="1"/>
  <c r="BQ1231" i="1"/>
  <c r="BO1231" i="1"/>
  <c r="BN1231" i="1"/>
  <c r="BM1231" i="1"/>
  <c r="BP1229" i="1"/>
  <c r="BQ1229" i="1"/>
  <c r="BO1229" i="1"/>
  <c r="BN1229" i="1"/>
  <c r="BM1229" i="1"/>
  <c r="BP1227" i="1"/>
  <c r="BO1227" i="1"/>
  <c r="BQ1227" i="1"/>
  <c r="BN1227" i="1"/>
  <c r="BM1227" i="1"/>
  <c r="BQ1225" i="1"/>
  <c r="BP1225" i="1"/>
  <c r="BO1225" i="1"/>
  <c r="BN1225" i="1"/>
  <c r="BM1225" i="1"/>
  <c r="BP1223" i="1"/>
  <c r="BQ1223" i="1"/>
  <c r="BO1223" i="1"/>
  <c r="BN1223" i="1"/>
  <c r="BM1223" i="1"/>
  <c r="BP1221" i="1"/>
  <c r="BO1221" i="1"/>
  <c r="BQ1221" i="1"/>
  <c r="BN1221" i="1"/>
  <c r="BM1221" i="1"/>
  <c r="BP1219" i="1"/>
  <c r="BQ1219" i="1"/>
  <c r="BO1219" i="1"/>
  <c r="BN1219" i="1"/>
  <c r="BM1219" i="1"/>
  <c r="BP1217" i="1"/>
  <c r="BO1217" i="1"/>
  <c r="BQ1217" i="1"/>
  <c r="BN1217" i="1"/>
  <c r="BM1217" i="1"/>
  <c r="BP1215" i="1"/>
  <c r="BQ1215" i="1"/>
  <c r="BO1215" i="1"/>
  <c r="BN1215" i="1"/>
  <c r="BM1215" i="1"/>
  <c r="BP1213" i="1"/>
  <c r="BQ1213" i="1"/>
  <c r="BO1213" i="1"/>
  <c r="BN1213" i="1"/>
  <c r="BM1213" i="1"/>
  <c r="BP1211" i="1"/>
  <c r="BQ1211" i="1"/>
  <c r="BO1211" i="1"/>
  <c r="BN1211" i="1"/>
  <c r="BM1211" i="1"/>
  <c r="BP1209" i="1"/>
  <c r="BQ1209" i="1"/>
  <c r="BO1209" i="1"/>
  <c r="BN1209" i="1"/>
  <c r="BM1209" i="1"/>
  <c r="BP1207" i="1"/>
  <c r="BO1207" i="1"/>
  <c r="BQ1207" i="1"/>
  <c r="BN1207" i="1"/>
  <c r="BM1207" i="1"/>
  <c r="BP1205" i="1"/>
  <c r="BQ1205" i="1"/>
  <c r="BO1205" i="1"/>
  <c r="BN1205" i="1"/>
  <c r="BM1205" i="1"/>
  <c r="BP1203" i="1"/>
  <c r="BQ1203" i="1"/>
  <c r="BO1203" i="1"/>
  <c r="BN1203" i="1"/>
  <c r="BM1203" i="1"/>
  <c r="BP1201" i="1"/>
  <c r="BQ1201" i="1"/>
  <c r="BO1201" i="1"/>
  <c r="BN1201" i="1"/>
  <c r="BM1201" i="1"/>
  <c r="BP1199" i="1"/>
  <c r="BQ1199" i="1"/>
  <c r="BO1199" i="1"/>
  <c r="BN1199" i="1"/>
  <c r="BM1199" i="1"/>
  <c r="BQ1197" i="1"/>
  <c r="BO1197" i="1"/>
  <c r="BP1197" i="1"/>
  <c r="BN1197" i="1"/>
  <c r="BM1197" i="1"/>
  <c r="BP1195" i="1"/>
  <c r="BO1195" i="1"/>
  <c r="BQ1195" i="1"/>
  <c r="BN1195" i="1"/>
  <c r="BM1195" i="1"/>
  <c r="BQ1193" i="1"/>
  <c r="BP1193" i="1"/>
  <c r="BO1193" i="1"/>
  <c r="BN1193" i="1"/>
  <c r="BM1193" i="1"/>
  <c r="BP1191" i="1"/>
  <c r="BO1191" i="1"/>
  <c r="BQ1191" i="1"/>
  <c r="BN1191" i="1"/>
  <c r="BM1191" i="1"/>
  <c r="BP1189" i="1"/>
  <c r="BO1189" i="1"/>
  <c r="BQ1189" i="1"/>
  <c r="BN1189" i="1"/>
  <c r="BM1189" i="1"/>
  <c r="BP1187" i="1"/>
  <c r="BQ1187" i="1"/>
  <c r="BO1187" i="1"/>
  <c r="BN1187" i="1"/>
  <c r="BM1187" i="1"/>
  <c r="BP1185" i="1"/>
  <c r="BQ1185" i="1"/>
  <c r="BO1185" i="1"/>
  <c r="BN1185" i="1"/>
  <c r="BM1185" i="1"/>
  <c r="BP1183" i="1"/>
  <c r="BQ1183" i="1"/>
  <c r="BO1183" i="1"/>
  <c r="BN1183" i="1"/>
  <c r="BM1183" i="1"/>
  <c r="BP1181" i="1"/>
  <c r="BO1181" i="1"/>
  <c r="BQ1181" i="1"/>
  <c r="BN1181" i="1"/>
  <c r="BM1181" i="1"/>
  <c r="BP1179" i="1"/>
  <c r="BO1179" i="1"/>
  <c r="BQ1179" i="1"/>
  <c r="BN1179" i="1"/>
  <c r="BM1179" i="1"/>
  <c r="BP1177" i="1"/>
  <c r="BQ1177" i="1"/>
  <c r="BO1177" i="1"/>
  <c r="BN1177" i="1"/>
  <c r="BM1177" i="1"/>
  <c r="BP1175" i="1"/>
  <c r="BQ1175" i="1"/>
  <c r="BO1175" i="1"/>
  <c r="BN1175" i="1"/>
  <c r="BM1175" i="1"/>
  <c r="BP1173" i="1"/>
  <c r="BO1173" i="1"/>
  <c r="BQ1173" i="1"/>
  <c r="BN1173" i="1"/>
  <c r="BM1173" i="1"/>
  <c r="BP1171" i="1"/>
  <c r="BQ1171" i="1"/>
  <c r="BO1171" i="1"/>
  <c r="BN1171" i="1"/>
  <c r="BM1171" i="1"/>
  <c r="BP1169" i="1"/>
  <c r="BQ1169" i="1"/>
  <c r="BO1169" i="1"/>
  <c r="BN1169" i="1"/>
  <c r="BM1169" i="1"/>
  <c r="BP1167" i="1"/>
  <c r="BO1167" i="1"/>
  <c r="BQ1167" i="1"/>
  <c r="BN1167" i="1"/>
  <c r="BM1167" i="1"/>
  <c r="BP1165" i="1"/>
  <c r="BQ1165" i="1"/>
  <c r="BO1165" i="1"/>
  <c r="BN1165" i="1"/>
  <c r="BM1165" i="1"/>
  <c r="BP1163" i="1"/>
  <c r="BO1163" i="1"/>
  <c r="BQ1163" i="1"/>
  <c r="BN1163" i="1"/>
  <c r="BM1163" i="1"/>
  <c r="BQ1161" i="1"/>
  <c r="BP1161" i="1"/>
  <c r="BO1161" i="1"/>
  <c r="BN1161" i="1"/>
  <c r="BM1161" i="1"/>
  <c r="BP1159" i="1"/>
  <c r="BQ1159" i="1"/>
  <c r="BO1159" i="1"/>
  <c r="BN1159" i="1"/>
  <c r="BM1159" i="1"/>
  <c r="BP1157" i="1"/>
  <c r="BQ1157" i="1"/>
  <c r="BO1157" i="1"/>
  <c r="BN1157" i="1"/>
  <c r="BM1157" i="1"/>
  <c r="BP1155" i="1"/>
  <c r="BQ1155" i="1"/>
  <c r="BO1155" i="1"/>
  <c r="BN1155" i="1"/>
  <c r="BM1155" i="1"/>
  <c r="BP1153" i="1"/>
  <c r="BO1153" i="1"/>
  <c r="BQ1153" i="1"/>
  <c r="BN1153" i="1"/>
  <c r="BM1153" i="1"/>
  <c r="BP1151" i="1"/>
  <c r="BQ1151" i="1"/>
  <c r="BO1151" i="1"/>
  <c r="BN1151" i="1"/>
  <c r="BM1151" i="1"/>
  <c r="BP1149" i="1"/>
  <c r="BQ1149" i="1"/>
  <c r="BO1149" i="1"/>
  <c r="BN1149" i="1"/>
  <c r="BM1149" i="1"/>
  <c r="BP1147" i="1"/>
  <c r="BQ1147" i="1"/>
  <c r="BO1147" i="1"/>
  <c r="BN1147" i="1"/>
  <c r="BM1147" i="1"/>
  <c r="BP1145" i="1"/>
  <c r="BQ1145" i="1"/>
  <c r="BO1145" i="1"/>
  <c r="BN1145" i="1"/>
  <c r="BM1145" i="1"/>
  <c r="BP1143" i="1"/>
  <c r="BQ1143" i="1"/>
  <c r="BO1143" i="1"/>
  <c r="BN1143" i="1"/>
  <c r="BM1143" i="1"/>
  <c r="BP1141" i="1"/>
  <c r="BQ1141" i="1"/>
  <c r="BO1141" i="1"/>
  <c r="BN1141" i="1"/>
  <c r="BM1141" i="1"/>
  <c r="BP1139" i="1"/>
  <c r="BQ1139" i="1"/>
  <c r="BO1139" i="1"/>
  <c r="BN1139" i="1"/>
  <c r="BM1139" i="1"/>
  <c r="BP1137" i="1"/>
  <c r="BQ1137" i="1"/>
  <c r="BO1137" i="1"/>
  <c r="BN1137" i="1"/>
  <c r="BM1137" i="1"/>
  <c r="BP1135" i="1"/>
  <c r="BQ1135" i="1"/>
  <c r="BO1135" i="1"/>
  <c r="BN1135" i="1"/>
  <c r="BM1135" i="1"/>
  <c r="BP1133" i="1"/>
  <c r="BQ1133" i="1"/>
  <c r="BO1133" i="1"/>
  <c r="BN1133" i="1"/>
  <c r="BM1133" i="1"/>
  <c r="BP1131" i="1"/>
  <c r="BO1131" i="1"/>
  <c r="BQ1131" i="1"/>
  <c r="BN1131" i="1"/>
  <c r="BM1131" i="1"/>
  <c r="BP1129" i="1"/>
  <c r="BQ1129" i="1"/>
  <c r="BO1129" i="1"/>
  <c r="BN1129" i="1"/>
  <c r="BM1129" i="1"/>
  <c r="BP1127" i="1"/>
  <c r="BQ1127" i="1"/>
  <c r="BO1127" i="1"/>
  <c r="BN1127" i="1"/>
  <c r="BM1127" i="1"/>
  <c r="BO1125" i="1"/>
  <c r="BP1125" i="1"/>
  <c r="BQ1125" i="1"/>
  <c r="BN1125" i="1"/>
  <c r="BM1125" i="1"/>
  <c r="BP1123" i="1"/>
  <c r="BQ1123" i="1"/>
  <c r="BO1123" i="1"/>
  <c r="BN1123" i="1"/>
  <c r="BM1123" i="1"/>
  <c r="BP1121" i="1"/>
  <c r="BO1121" i="1"/>
  <c r="BQ1121" i="1"/>
  <c r="BN1121" i="1"/>
  <c r="BM1121" i="1"/>
  <c r="BP1119" i="1"/>
  <c r="BQ1119" i="1"/>
  <c r="BO1119" i="1"/>
  <c r="BN1119" i="1"/>
  <c r="BM1119" i="1"/>
  <c r="BP1117" i="1"/>
  <c r="BQ1117" i="1"/>
  <c r="BO1117" i="1"/>
  <c r="BN1117" i="1"/>
  <c r="BM1117" i="1"/>
  <c r="BP1115" i="1"/>
  <c r="BO1115" i="1"/>
  <c r="BQ1115" i="1"/>
  <c r="BN1115" i="1"/>
  <c r="BM1115" i="1"/>
  <c r="BP1113" i="1"/>
  <c r="BQ1113" i="1"/>
  <c r="BO1113" i="1"/>
  <c r="BN1113" i="1"/>
  <c r="BM1113" i="1"/>
  <c r="BP1111" i="1"/>
  <c r="BQ1111" i="1"/>
  <c r="BO1111" i="1"/>
  <c r="BN1111" i="1"/>
  <c r="BM1111" i="1"/>
  <c r="BP1109" i="1"/>
  <c r="BQ1109" i="1"/>
  <c r="BO1109" i="1"/>
  <c r="BN1109" i="1"/>
  <c r="BM1109" i="1"/>
  <c r="BP1107" i="1"/>
  <c r="BQ1107" i="1"/>
  <c r="BO1107" i="1"/>
  <c r="BN1107" i="1"/>
  <c r="BM1107" i="1"/>
  <c r="BP1105" i="1"/>
  <c r="BQ1105" i="1"/>
  <c r="BO1105" i="1"/>
  <c r="BN1105" i="1"/>
  <c r="BM1105" i="1"/>
  <c r="BP1103" i="1"/>
  <c r="BO1103" i="1"/>
  <c r="BQ1103" i="1"/>
  <c r="BN1103" i="1"/>
  <c r="BM1103" i="1"/>
  <c r="BP1101" i="1"/>
  <c r="BO1101" i="1"/>
  <c r="BQ1101" i="1"/>
  <c r="BN1101" i="1"/>
  <c r="BM1101" i="1"/>
  <c r="BP1099" i="1"/>
  <c r="BQ1099" i="1"/>
  <c r="BO1099" i="1"/>
  <c r="BN1099" i="1"/>
  <c r="BM1099" i="1"/>
  <c r="BQ1097" i="1"/>
  <c r="BO1097" i="1"/>
  <c r="BP1097" i="1"/>
  <c r="BN1097" i="1"/>
  <c r="BM1097" i="1"/>
  <c r="BP1095" i="1"/>
  <c r="BQ1095" i="1"/>
  <c r="BO1095" i="1"/>
  <c r="BN1095" i="1"/>
  <c r="BM1095" i="1"/>
  <c r="BP1093" i="1"/>
  <c r="BO1093" i="1"/>
  <c r="BQ1093" i="1"/>
  <c r="BN1093" i="1"/>
  <c r="BM1093" i="1"/>
  <c r="BP1091" i="1"/>
  <c r="BQ1091" i="1"/>
  <c r="BO1091" i="1"/>
  <c r="BN1091" i="1"/>
  <c r="BM1091" i="1"/>
  <c r="BP1089" i="1"/>
  <c r="BQ1089" i="1"/>
  <c r="BO1089" i="1"/>
  <c r="BN1089" i="1"/>
  <c r="BM1089" i="1"/>
  <c r="BP1087" i="1"/>
  <c r="BQ1087" i="1"/>
  <c r="BO1087" i="1"/>
  <c r="BN1087" i="1"/>
  <c r="BM1087" i="1"/>
  <c r="BP1085" i="1"/>
  <c r="BQ1085" i="1"/>
  <c r="BO1085" i="1"/>
  <c r="BN1085" i="1"/>
  <c r="BM1085" i="1"/>
  <c r="BP2000" i="1"/>
  <c r="BQ2000" i="1"/>
  <c r="BO2000" i="1"/>
  <c r="BN2000" i="1"/>
  <c r="BT2000" i="1" s="1"/>
  <c r="BQ1996" i="1"/>
  <c r="BP1996" i="1"/>
  <c r="BO1996" i="1"/>
  <c r="BN1996" i="1"/>
  <c r="BP1992" i="1"/>
  <c r="BQ1992" i="1"/>
  <c r="BO1992" i="1"/>
  <c r="BN1992" i="1"/>
  <c r="BT1992" i="1" s="1"/>
  <c r="BQ1988" i="1"/>
  <c r="BP1988" i="1"/>
  <c r="BO1988" i="1"/>
  <c r="BN1988" i="1"/>
  <c r="BP1984" i="1"/>
  <c r="BQ1984" i="1"/>
  <c r="BO1984" i="1"/>
  <c r="BN1984" i="1"/>
  <c r="BT1984" i="1" s="1"/>
  <c r="BQ1980" i="1"/>
  <c r="BP1980" i="1"/>
  <c r="BO1980" i="1"/>
  <c r="BN1980" i="1"/>
  <c r="BQ1976" i="1"/>
  <c r="BP1976" i="1"/>
  <c r="BO1976" i="1"/>
  <c r="BN1976" i="1"/>
  <c r="BT1976" i="1" s="1"/>
  <c r="BQ1972" i="1"/>
  <c r="BP1972" i="1"/>
  <c r="BO1972" i="1"/>
  <c r="BN1972" i="1"/>
  <c r="BP1968" i="1"/>
  <c r="BQ1968" i="1"/>
  <c r="BO1968" i="1"/>
  <c r="BN1968" i="1"/>
  <c r="BT1968" i="1" s="1"/>
  <c r="BP1964" i="1"/>
  <c r="BQ1964" i="1"/>
  <c r="BO1964" i="1"/>
  <c r="BN1964" i="1"/>
  <c r="BQ1960" i="1"/>
  <c r="BP1960" i="1"/>
  <c r="BO1960" i="1"/>
  <c r="BN1960" i="1"/>
  <c r="BT1960" i="1" s="1"/>
  <c r="BP1956" i="1"/>
  <c r="BQ1956" i="1"/>
  <c r="BO1956" i="1"/>
  <c r="BN1956" i="1"/>
  <c r="BP1952" i="1"/>
  <c r="BQ1952" i="1"/>
  <c r="BO1952" i="1"/>
  <c r="BN1952" i="1"/>
  <c r="BT1952" i="1" s="1"/>
  <c r="BQ1948" i="1"/>
  <c r="BP1948" i="1"/>
  <c r="BO1948" i="1"/>
  <c r="BN1948" i="1"/>
  <c r="BQ1944" i="1"/>
  <c r="BP1944" i="1"/>
  <c r="BO1944" i="1"/>
  <c r="BN1944" i="1"/>
  <c r="BT1944" i="1" s="1"/>
  <c r="BQ1940" i="1"/>
  <c r="BP1940" i="1"/>
  <c r="BO1940" i="1"/>
  <c r="BN1940" i="1"/>
  <c r="BP1936" i="1"/>
  <c r="BQ1936" i="1"/>
  <c r="BO1936" i="1"/>
  <c r="BN1936" i="1"/>
  <c r="BT1936" i="1" s="1"/>
  <c r="BQ1932" i="1"/>
  <c r="BP1932" i="1"/>
  <c r="BO1932" i="1"/>
  <c r="BN1932" i="1"/>
  <c r="BP1928" i="1"/>
  <c r="BQ1928" i="1"/>
  <c r="BO1928" i="1"/>
  <c r="BN1928" i="1"/>
  <c r="BT1928" i="1" s="1"/>
  <c r="BQ1924" i="1"/>
  <c r="BP1924" i="1"/>
  <c r="BO1924" i="1"/>
  <c r="BN1924" i="1"/>
  <c r="BP1920" i="1"/>
  <c r="BQ1920" i="1"/>
  <c r="BO1920" i="1"/>
  <c r="BN1920" i="1"/>
  <c r="BT1920" i="1" s="1"/>
  <c r="BQ1916" i="1"/>
  <c r="BP1916" i="1"/>
  <c r="BO1916" i="1"/>
  <c r="BN1916" i="1"/>
  <c r="BQ1912" i="1"/>
  <c r="BP1912" i="1"/>
  <c r="BO1912" i="1"/>
  <c r="BN1912" i="1"/>
  <c r="BT1912" i="1" s="1"/>
  <c r="BQ1908" i="1"/>
  <c r="BP1908" i="1"/>
  <c r="BO1908" i="1"/>
  <c r="BN1908" i="1"/>
  <c r="BP1904" i="1"/>
  <c r="BQ1904" i="1"/>
  <c r="BO1904" i="1"/>
  <c r="BN1904" i="1"/>
  <c r="BT1904" i="1" s="1"/>
  <c r="BP1900" i="1"/>
  <c r="BQ1900" i="1"/>
  <c r="BO1900" i="1"/>
  <c r="BN1900" i="1"/>
  <c r="BQ1896" i="1"/>
  <c r="BP1896" i="1"/>
  <c r="BO1896" i="1"/>
  <c r="BN1896" i="1"/>
  <c r="BT1896" i="1" s="1"/>
  <c r="BP1892" i="1"/>
  <c r="BQ1892" i="1"/>
  <c r="BO1892" i="1"/>
  <c r="BN1892" i="1"/>
  <c r="BP1888" i="1"/>
  <c r="BQ1888" i="1"/>
  <c r="BO1888" i="1"/>
  <c r="BN1888" i="1"/>
  <c r="BT1888" i="1" s="1"/>
  <c r="BQ1884" i="1"/>
  <c r="BP1884" i="1"/>
  <c r="BO1884" i="1"/>
  <c r="BN1884" i="1"/>
  <c r="BQ1880" i="1"/>
  <c r="BP1880" i="1"/>
  <c r="BO1880" i="1"/>
  <c r="BN1880" i="1"/>
  <c r="BT1880" i="1" s="1"/>
  <c r="BQ1876" i="1"/>
  <c r="BP1876" i="1"/>
  <c r="BO1876" i="1"/>
  <c r="BN1876" i="1"/>
  <c r="BP1872" i="1"/>
  <c r="BQ1872" i="1"/>
  <c r="BO1872" i="1"/>
  <c r="BN1872" i="1"/>
  <c r="BT1872" i="1" s="1"/>
  <c r="BQ1868" i="1"/>
  <c r="BP1868" i="1"/>
  <c r="BO1868" i="1"/>
  <c r="BN1868" i="1"/>
  <c r="BP1864" i="1"/>
  <c r="BQ1864" i="1"/>
  <c r="BO1864" i="1"/>
  <c r="BN1864" i="1"/>
  <c r="BT1864" i="1" s="1"/>
  <c r="BQ1860" i="1"/>
  <c r="BP1860" i="1"/>
  <c r="BO1860" i="1"/>
  <c r="BN1860" i="1"/>
  <c r="BP1856" i="1"/>
  <c r="BQ1856" i="1"/>
  <c r="BO1856" i="1"/>
  <c r="BN1856" i="1"/>
  <c r="BT1856" i="1" s="1"/>
  <c r="BQ1852" i="1"/>
  <c r="BP1852" i="1"/>
  <c r="BO1852" i="1"/>
  <c r="BN1852" i="1"/>
  <c r="BQ1848" i="1"/>
  <c r="BP1848" i="1"/>
  <c r="BO1848" i="1"/>
  <c r="BN1848" i="1"/>
  <c r="BT1848" i="1" s="1"/>
  <c r="BQ1844" i="1"/>
  <c r="BP1844" i="1"/>
  <c r="BO1844" i="1"/>
  <c r="BN1844" i="1"/>
  <c r="BP1840" i="1"/>
  <c r="BQ1840" i="1"/>
  <c r="BO1840" i="1"/>
  <c r="BN1840" i="1"/>
  <c r="BT1840" i="1" s="1"/>
  <c r="BP1836" i="1"/>
  <c r="BQ1836" i="1"/>
  <c r="BO1836" i="1"/>
  <c r="BN1836" i="1"/>
  <c r="BQ1832" i="1"/>
  <c r="BP1832" i="1"/>
  <c r="BO1832" i="1"/>
  <c r="BN1832" i="1"/>
  <c r="BT1832" i="1" s="1"/>
  <c r="BP1828" i="1"/>
  <c r="BQ1828" i="1"/>
  <c r="BO1828" i="1"/>
  <c r="BN1828" i="1"/>
  <c r="BP1824" i="1"/>
  <c r="BQ1824" i="1"/>
  <c r="BO1824" i="1"/>
  <c r="BN1824" i="1"/>
  <c r="BT1824" i="1" s="1"/>
  <c r="BQ1820" i="1"/>
  <c r="BP1820" i="1"/>
  <c r="BO1820" i="1"/>
  <c r="BN1820" i="1"/>
  <c r="BQ1816" i="1"/>
  <c r="BP1816" i="1"/>
  <c r="BO1816" i="1"/>
  <c r="BN1816" i="1"/>
  <c r="BT1816" i="1" s="1"/>
  <c r="BQ1812" i="1"/>
  <c r="BP1812" i="1"/>
  <c r="BO1812" i="1"/>
  <c r="BN1812" i="1"/>
  <c r="BP1808" i="1"/>
  <c r="BQ1808" i="1"/>
  <c r="BO1808" i="1"/>
  <c r="BN1808" i="1"/>
  <c r="BT1808" i="1" s="1"/>
  <c r="BQ1804" i="1"/>
  <c r="BP1804" i="1"/>
  <c r="BO1804" i="1"/>
  <c r="BN1804" i="1"/>
  <c r="BP1800" i="1"/>
  <c r="BQ1800" i="1"/>
  <c r="BO1800" i="1"/>
  <c r="BN1800" i="1"/>
  <c r="BT1800" i="1" s="1"/>
  <c r="BQ1796" i="1"/>
  <c r="BP1796" i="1"/>
  <c r="BO1796" i="1"/>
  <c r="BN1796" i="1"/>
  <c r="BP1792" i="1"/>
  <c r="BQ1792" i="1"/>
  <c r="BO1792" i="1"/>
  <c r="BN1792" i="1"/>
  <c r="BT1792" i="1" s="1"/>
  <c r="BQ1788" i="1"/>
  <c r="BP1788" i="1"/>
  <c r="BO1788" i="1"/>
  <c r="BN1788" i="1"/>
  <c r="BQ1784" i="1"/>
  <c r="BP1784" i="1"/>
  <c r="BO1784" i="1"/>
  <c r="BN1784" i="1"/>
  <c r="BT1784" i="1" s="1"/>
  <c r="BQ1780" i="1"/>
  <c r="BP1780" i="1"/>
  <c r="BO1780" i="1"/>
  <c r="BN1780" i="1"/>
  <c r="BP1776" i="1"/>
  <c r="BQ1776" i="1"/>
  <c r="BO1776" i="1"/>
  <c r="BN1776" i="1"/>
  <c r="BT1776" i="1" s="1"/>
  <c r="BP1772" i="1"/>
  <c r="BQ1772" i="1"/>
  <c r="BO1772" i="1"/>
  <c r="BN1772" i="1"/>
  <c r="BQ1768" i="1"/>
  <c r="BP1768" i="1"/>
  <c r="BO1768" i="1"/>
  <c r="BN1768" i="1"/>
  <c r="BT1768" i="1" s="1"/>
  <c r="BP1764" i="1"/>
  <c r="BQ1764" i="1"/>
  <c r="BO1764" i="1"/>
  <c r="BN1764" i="1"/>
  <c r="BP1760" i="1"/>
  <c r="BQ1760" i="1"/>
  <c r="BO1760" i="1"/>
  <c r="BN1760" i="1"/>
  <c r="BT1760" i="1" s="1"/>
  <c r="BQ1756" i="1"/>
  <c r="BO1756" i="1"/>
  <c r="BP1756" i="1"/>
  <c r="BN1756" i="1"/>
  <c r="BQ1752" i="1"/>
  <c r="BP1752" i="1"/>
  <c r="BO1752" i="1"/>
  <c r="BN1752" i="1"/>
  <c r="BT1752" i="1" s="1"/>
  <c r="BQ1748" i="1"/>
  <c r="BP1748" i="1"/>
  <c r="BO1748" i="1"/>
  <c r="BN1748" i="1"/>
  <c r="BP1744" i="1"/>
  <c r="BQ1744" i="1"/>
  <c r="BO1744" i="1"/>
  <c r="BN1744" i="1"/>
  <c r="BT1744" i="1" s="1"/>
  <c r="BQ1740" i="1"/>
  <c r="BP1740" i="1"/>
  <c r="BO1740" i="1"/>
  <c r="BN1740" i="1"/>
  <c r="BP1736" i="1"/>
  <c r="BQ1736" i="1"/>
  <c r="BO1736" i="1"/>
  <c r="BN1736" i="1"/>
  <c r="BT1736" i="1" s="1"/>
  <c r="BQ1732" i="1"/>
  <c r="BP1732" i="1"/>
  <c r="BO1732" i="1"/>
  <c r="BN1732" i="1"/>
  <c r="BP1728" i="1"/>
  <c r="BQ1728" i="1"/>
  <c r="BO1728" i="1"/>
  <c r="BN1728" i="1"/>
  <c r="BT1728" i="1" s="1"/>
  <c r="BQ1724" i="1"/>
  <c r="BP1724" i="1"/>
  <c r="BO1724" i="1"/>
  <c r="BN1724" i="1"/>
  <c r="BQ1720" i="1"/>
  <c r="BP1720" i="1"/>
  <c r="BO1720" i="1"/>
  <c r="BN1720" i="1"/>
  <c r="BT1720" i="1" s="1"/>
  <c r="BQ1716" i="1"/>
  <c r="BP1716" i="1"/>
  <c r="BO1716" i="1"/>
  <c r="BN1716" i="1"/>
  <c r="BP1712" i="1"/>
  <c r="BQ1712" i="1"/>
  <c r="BO1712" i="1"/>
  <c r="BN1712" i="1"/>
  <c r="BT1712" i="1" s="1"/>
  <c r="BP1708" i="1"/>
  <c r="BQ1708" i="1"/>
  <c r="BO1708" i="1"/>
  <c r="BN1708" i="1"/>
  <c r="BQ1704" i="1"/>
  <c r="BP1704" i="1"/>
  <c r="BO1704" i="1"/>
  <c r="BN1704" i="1"/>
  <c r="BT1704" i="1" s="1"/>
  <c r="BP1700" i="1"/>
  <c r="BQ1700" i="1"/>
  <c r="BO1700" i="1"/>
  <c r="BN1700" i="1"/>
  <c r="BP1696" i="1"/>
  <c r="BQ1696" i="1"/>
  <c r="BO1696" i="1"/>
  <c r="BN1696" i="1"/>
  <c r="BT1696" i="1" s="1"/>
  <c r="BQ1692" i="1"/>
  <c r="BP1692" i="1"/>
  <c r="BO1692" i="1"/>
  <c r="BN1692" i="1"/>
  <c r="BQ1688" i="1"/>
  <c r="BP1688" i="1"/>
  <c r="BO1688" i="1"/>
  <c r="BN1688" i="1"/>
  <c r="BT1688" i="1" s="1"/>
  <c r="BQ1684" i="1"/>
  <c r="BP1684" i="1"/>
  <c r="BO1684" i="1"/>
  <c r="BN1684" i="1"/>
  <c r="BP1680" i="1"/>
  <c r="BQ1680" i="1"/>
  <c r="BO1680" i="1"/>
  <c r="BN1680" i="1"/>
  <c r="BT1680" i="1" s="1"/>
  <c r="BQ1676" i="1"/>
  <c r="BP1676" i="1"/>
  <c r="BO1676" i="1"/>
  <c r="BN1676" i="1"/>
  <c r="BP1672" i="1"/>
  <c r="BQ1672" i="1"/>
  <c r="BO1672" i="1"/>
  <c r="BN1672" i="1"/>
  <c r="BT1672" i="1" s="1"/>
  <c r="BQ1668" i="1"/>
  <c r="BP1668" i="1"/>
  <c r="BO1668" i="1"/>
  <c r="BN1668" i="1"/>
  <c r="BP1664" i="1"/>
  <c r="BQ1664" i="1"/>
  <c r="BO1664" i="1"/>
  <c r="BN1664" i="1"/>
  <c r="BT1664" i="1" s="1"/>
  <c r="BQ1660" i="1"/>
  <c r="BP1660" i="1"/>
  <c r="BO1660" i="1"/>
  <c r="BN1660" i="1"/>
  <c r="BQ1656" i="1"/>
  <c r="BP1656" i="1"/>
  <c r="BO1656" i="1"/>
  <c r="BN1656" i="1"/>
  <c r="BT1656" i="1" s="1"/>
  <c r="BQ1652" i="1"/>
  <c r="BP1652" i="1"/>
  <c r="BO1652" i="1"/>
  <c r="BN1652" i="1"/>
  <c r="BP1648" i="1"/>
  <c r="BQ1648" i="1"/>
  <c r="BO1648" i="1"/>
  <c r="BN1648" i="1"/>
  <c r="BT1648" i="1" s="1"/>
  <c r="BP1644" i="1"/>
  <c r="BQ1644" i="1"/>
  <c r="BO1644" i="1"/>
  <c r="BN1644" i="1"/>
  <c r="BQ1640" i="1"/>
  <c r="BP1640" i="1"/>
  <c r="BO1640" i="1"/>
  <c r="BN1640" i="1"/>
  <c r="BT1640" i="1" s="1"/>
  <c r="BP1636" i="1"/>
  <c r="BQ1636" i="1"/>
  <c r="BO1636" i="1"/>
  <c r="BN1636" i="1"/>
  <c r="BP1632" i="1"/>
  <c r="BQ1632" i="1"/>
  <c r="BO1632" i="1"/>
  <c r="BN1632" i="1"/>
  <c r="BT1632" i="1" s="1"/>
  <c r="BQ1628" i="1"/>
  <c r="BP1628" i="1"/>
  <c r="BO1628" i="1"/>
  <c r="BN1628" i="1"/>
  <c r="BQ1624" i="1"/>
  <c r="BP1624" i="1"/>
  <c r="BO1624" i="1"/>
  <c r="BN1624" i="1"/>
  <c r="BT1624" i="1" s="1"/>
  <c r="BQ1620" i="1"/>
  <c r="BP1620" i="1"/>
  <c r="BO1620" i="1"/>
  <c r="BN1620" i="1"/>
  <c r="BP1616" i="1"/>
  <c r="BQ1616" i="1"/>
  <c r="BO1616" i="1"/>
  <c r="BN1616" i="1"/>
  <c r="BT1616" i="1" s="1"/>
  <c r="BQ1612" i="1"/>
  <c r="BP1612" i="1"/>
  <c r="BO1612" i="1"/>
  <c r="BN1612" i="1"/>
  <c r="BP1608" i="1"/>
  <c r="BQ1608" i="1"/>
  <c r="BO1608" i="1"/>
  <c r="BN1608" i="1"/>
  <c r="BT1608" i="1" s="1"/>
  <c r="BQ1604" i="1"/>
  <c r="BP1604" i="1"/>
  <c r="BO1604" i="1"/>
  <c r="BN1604" i="1"/>
  <c r="BP1600" i="1"/>
  <c r="BQ1600" i="1"/>
  <c r="BO1600" i="1"/>
  <c r="BN1600" i="1"/>
  <c r="BT1600" i="1" s="1"/>
  <c r="BQ1596" i="1"/>
  <c r="BP1596" i="1"/>
  <c r="BO1596" i="1"/>
  <c r="BN1596" i="1"/>
  <c r="BQ1592" i="1"/>
  <c r="BP1592" i="1"/>
  <c r="BO1592" i="1"/>
  <c r="BN1592" i="1"/>
  <c r="BT1592" i="1" s="1"/>
  <c r="BQ1588" i="1"/>
  <c r="BP1588" i="1"/>
  <c r="BO1588" i="1"/>
  <c r="BN1588" i="1"/>
  <c r="BP1584" i="1"/>
  <c r="BQ1584" i="1"/>
  <c r="BO1584" i="1"/>
  <c r="BN1584" i="1"/>
  <c r="BT1584" i="1" s="1"/>
  <c r="BP1580" i="1"/>
  <c r="BQ1580" i="1"/>
  <c r="BO1580" i="1"/>
  <c r="BN1580" i="1"/>
  <c r="BQ1576" i="1"/>
  <c r="BP1576" i="1"/>
  <c r="BO1576" i="1"/>
  <c r="BN1576" i="1"/>
  <c r="BT1576" i="1" s="1"/>
  <c r="BP1572" i="1"/>
  <c r="BQ1572" i="1"/>
  <c r="BO1572" i="1"/>
  <c r="BN1572" i="1"/>
  <c r="BP1568" i="1"/>
  <c r="BQ1568" i="1"/>
  <c r="BO1568" i="1"/>
  <c r="BN1568" i="1"/>
  <c r="BT1568" i="1" s="1"/>
  <c r="BQ1564" i="1"/>
  <c r="BP1564" i="1"/>
  <c r="BO1564" i="1"/>
  <c r="BN1564" i="1"/>
  <c r="BQ1560" i="1"/>
  <c r="BP1560" i="1"/>
  <c r="BO1560" i="1"/>
  <c r="BN1560" i="1"/>
  <c r="BT1560" i="1" s="1"/>
  <c r="BQ1556" i="1"/>
  <c r="BP1556" i="1"/>
  <c r="BO1556" i="1"/>
  <c r="BN1556" i="1"/>
  <c r="BP1552" i="1"/>
  <c r="BQ1552" i="1"/>
  <c r="BO1552" i="1"/>
  <c r="BN1552" i="1"/>
  <c r="BT1552" i="1" s="1"/>
  <c r="BQ1548" i="1"/>
  <c r="BP1548" i="1"/>
  <c r="BO1548" i="1"/>
  <c r="BN1548" i="1"/>
  <c r="BP1544" i="1"/>
  <c r="BQ1544" i="1"/>
  <c r="BO1544" i="1"/>
  <c r="BN1544" i="1"/>
  <c r="BT1544" i="1" s="1"/>
  <c r="BQ1540" i="1"/>
  <c r="BP1540" i="1"/>
  <c r="BO1540" i="1"/>
  <c r="BN1540" i="1"/>
  <c r="BP1536" i="1"/>
  <c r="BQ1536" i="1"/>
  <c r="BO1536" i="1"/>
  <c r="BN1536" i="1"/>
  <c r="BT1536" i="1" s="1"/>
  <c r="BQ1532" i="1"/>
  <c r="BP1532" i="1"/>
  <c r="BO1532" i="1"/>
  <c r="BN1532" i="1"/>
  <c r="BQ1528" i="1"/>
  <c r="BP1528" i="1"/>
  <c r="BO1528" i="1"/>
  <c r="BN1528" i="1"/>
  <c r="BT1528" i="1" s="1"/>
  <c r="BQ1524" i="1"/>
  <c r="BP1524" i="1"/>
  <c r="BO1524" i="1"/>
  <c r="BN1524" i="1"/>
  <c r="BP1520" i="1"/>
  <c r="BQ1520" i="1"/>
  <c r="BO1520" i="1"/>
  <c r="BN1520" i="1"/>
  <c r="BT1520" i="1" s="1"/>
  <c r="BP1516" i="1"/>
  <c r="BQ1516" i="1"/>
  <c r="BO1516" i="1"/>
  <c r="BN1516" i="1"/>
  <c r="BQ1512" i="1"/>
  <c r="BP1512" i="1"/>
  <c r="BO1512" i="1"/>
  <c r="BN1512" i="1"/>
  <c r="BT1512" i="1" s="1"/>
  <c r="BP1508" i="1"/>
  <c r="BQ1508" i="1"/>
  <c r="BO1508" i="1"/>
  <c r="BN1508" i="1"/>
  <c r="BP1504" i="1"/>
  <c r="BQ1504" i="1"/>
  <c r="BO1504" i="1"/>
  <c r="BN1504" i="1"/>
  <c r="BT1504" i="1" s="1"/>
  <c r="BQ1500" i="1"/>
  <c r="BP1500" i="1"/>
  <c r="BO1500" i="1"/>
  <c r="BN1500" i="1"/>
  <c r="BQ1496" i="1"/>
  <c r="BP1496" i="1"/>
  <c r="BO1496" i="1"/>
  <c r="BN1496" i="1"/>
  <c r="BT1496" i="1" s="1"/>
  <c r="BQ1492" i="1"/>
  <c r="BP1492" i="1"/>
  <c r="BO1492" i="1"/>
  <c r="BN1492" i="1"/>
  <c r="BP1488" i="1"/>
  <c r="BQ1488" i="1"/>
  <c r="BO1488" i="1"/>
  <c r="BN1488" i="1"/>
  <c r="BT1488" i="1" s="1"/>
  <c r="BQ1484" i="1"/>
  <c r="BP1484" i="1"/>
  <c r="BO1484" i="1"/>
  <c r="BN1484" i="1"/>
  <c r="BP1480" i="1"/>
  <c r="BQ1480" i="1"/>
  <c r="BO1480" i="1"/>
  <c r="BN1480" i="1"/>
  <c r="BT1480" i="1" s="1"/>
  <c r="BQ1476" i="1"/>
  <c r="BP1476" i="1"/>
  <c r="BO1476" i="1"/>
  <c r="BN1476" i="1"/>
  <c r="BP1472" i="1"/>
  <c r="BQ1472" i="1"/>
  <c r="BO1472" i="1"/>
  <c r="BN1472" i="1"/>
  <c r="BT1472" i="1" s="1"/>
  <c r="BP1468" i="1"/>
  <c r="BQ1468" i="1"/>
  <c r="BO1468" i="1"/>
  <c r="BN1468" i="1"/>
  <c r="BP1464" i="1"/>
  <c r="BQ1464" i="1"/>
  <c r="BO1464" i="1"/>
  <c r="BN1464" i="1"/>
  <c r="BT1464" i="1" s="1"/>
  <c r="BQ1460" i="1"/>
  <c r="BP1460" i="1"/>
  <c r="BO1460" i="1"/>
  <c r="BN1460" i="1"/>
  <c r="BQ1456" i="1"/>
  <c r="BP1456" i="1"/>
  <c r="BO1456" i="1"/>
  <c r="BN1456" i="1"/>
  <c r="BT1456" i="1" s="1"/>
  <c r="BP1452" i="1"/>
  <c r="BQ1452" i="1"/>
  <c r="BO1452" i="1"/>
  <c r="BN1452" i="1"/>
  <c r="BQ1448" i="1"/>
  <c r="BP1448" i="1"/>
  <c r="BO1448" i="1"/>
  <c r="BN1448" i="1"/>
  <c r="BT1448" i="1" s="1"/>
  <c r="BP1444" i="1"/>
  <c r="BQ1444" i="1"/>
  <c r="BO1444" i="1"/>
  <c r="BN1444" i="1"/>
  <c r="BQ1440" i="1"/>
  <c r="BP1440" i="1"/>
  <c r="BO1440" i="1"/>
  <c r="BN1440" i="1"/>
  <c r="BT1440" i="1" s="1"/>
  <c r="BP1436" i="1"/>
  <c r="BQ1436" i="1"/>
  <c r="BO1436" i="1"/>
  <c r="BN1436" i="1"/>
  <c r="BQ1432" i="1"/>
  <c r="BP1432" i="1"/>
  <c r="BO1432" i="1"/>
  <c r="BN1432" i="1"/>
  <c r="BT1432" i="1" s="1"/>
  <c r="BQ1428" i="1"/>
  <c r="BP1428" i="1"/>
  <c r="BO1428" i="1"/>
  <c r="BN1428" i="1"/>
  <c r="BQ1424" i="1"/>
  <c r="BP1424" i="1"/>
  <c r="BO1424" i="1"/>
  <c r="BN1424" i="1"/>
  <c r="BT1424" i="1" s="1"/>
  <c r="BP1420" i="1"/>
  <c r="BQ1420" i="1"/>
  <c r="BO1420" i="1"/>
  <c r="BN1420" i="1"/>
  <c r="BP1416" i="1"/>
  <c r="BQ1416" i="1"/>
  <c r="BO1416" i="1"/>
  <c r="BN1416" i="1"/>
  <c r="BT1416" i="1" s="1"/>
  <c r="BQ1412" i="1"/>
  <c r="BP1412" i="1"/>
  <c r="BO1412" i="1"/>
  <c r="BN1412" i="1"/>
  <c r="BP1408" i="1"/>
  <c r="BQ1408" i="1"/>
  <c r="BO1408" i="1"/>
  <c r="BN1408" i="1"/>
  <c r="BT1408" i="1" s="1"/>
  <c r="BP1404" i="1"/>
  <c r="BQ1404" i="1"/>
  <c r="BO1404" i="1"/>
  <c r="BN1404" i="1"/>
  <c r="BQ1400" i="1"/>
  <c r="BP1400" i="1"/>
  <c r="BO1400" i="1"/>
  <c r="BN1400" i="1"/>
  <c r="BT1400" i="1" s="1"/>
  <c r="BQ1396" i="1"/>
  <c r="BP1396" i="1"/>
  <c r="BO1396" i="1"/>
  <c r="BN1396" i="1"/>
  <c r="BQ1392" i="1"/>
  <c r="BP1392" i="1"/>
  <c r="BO1392" i="1"/>
  <c r="BN1392" i="1"/>
  <c r="BT1392" i="1" s="1"/>
  <c r="BP1388" i="1"/>
  <c r="BQ1388" i="1"/>
  <c r="BO1388" i="1"/>
  <c r="BN1388" i="1"/>
  <c r="BP1384" i="1"/>
  <c r="BQ1384" i="1"/>
  <c r="BO1384" i="1"/>
  <c r="BN1384" i="1"/>
  <c r="BT1384" i="1" s="1"/>
  <c r="BP1380" i="1"/>
  <c r="BQ1380" i="1"/>
  <c r="BO1380" i="1"/>
  <c r="BN1380" i="1"/>
  <c r="BP1376" i="1"/>
  <c r="BQ1376" i="1"/>
  <c r="BO1376" i="1"/>
  <c r="BN1376" i="1"/>
  <c r="BT1376" i="1" s="1"/>
  <c r="BP1372" i="1"/>
  <c r="BQ1372" i="1"/>
  <c r="BO1372" i="1"/>
  <c r="BN1372" i="1"/>
  <c r="BQ1368" i="1"/>
  <c r="BP1368" i="1"/>
  <c r="BO1368" i="1"/>
  <c r="BN1368" i="1"/>
  <c r="BT1368" i="1" s="1"/>
  <c r="BQ1364" i="1"/>
  <c r="BP1364" i="1"/>
  <c r="BO1364" i="1"/>
  <c r="BN1364" i="1"/>
  <c r="BQ1360" i="1"/>
  <c r="BP1360" i="1"/>
  <c r="BO1360" i="1"/>
  <c r="BN1360" i="1"/>
  <c r="BT1360" i="1" s="1"/>
  <c r="BP1356" i="1"/>
  <c r="BQ1356" i="1"/>
  <c r="BO1356" i="1"/>
  <c r="BN1356" i="1"/>
  <c r="BP1352" i="1"/>
  <c r="BQ1352" i="1"/>
  <c r="BO1352" i="1"/>
  <c r="BN1352" i="1"/>
  <c r="BT1352" i="1" s="1"/>
  <c r="BQ1348" i="1"/>
  <c r="BP1348" i="1"/>
  <c r="BO1348" i="1"/>
  <c r="BN1348" i="1"/>
  <c r="BP1344" i="1"/>
  <c r="BQ1344" i="1"/>
  <c r="BO1344" i="1"/>
  <c r="BN1344" i="1"/>
  <c r="BT1344" i="1" s="1"/>
  <c r="BP1340" i="1"/>
  <c r="BQ1340" i="1"/>
  <c r="BO1340" i="1"/>
  <c r="BN1340" i="1"/>
  <c r="BQ1336" i="1"/>
  <c r="BP1336" i="1"/>
  <c r="BO1336" i="1"/>
  <c r="BN1336" i="1"/>
  <c r="BT1336" i="1" s="1"/>
  <c r="BQ1332" i="1"/>
  <c r="BP1332" i="1"/>
  <c r="BO1332" i="1"/>
  <c r="BN1332" i="1"/>
  <c r="BQ1328" i="1"/>
  <c r="BP1328" i="1"/>
  <c r="BO1328" i="1"/>
  <c r="BN1328" i="1"/>
  <c r="BT1328" i="1" s="1"/>
  <c r="BP1324" i="1"/>
  <c r="BQ1324" i="1"/>
  <c r="BO1324" i="1"/>
  <c r="BN1324" i="1"/>
  <c r="BQ1320" i="1"/>
  <c r="BP1320" i="1"/>
  <c r="BO1320" i="1"/>
  <c r="BN1320" i="1"/>
  <c r="BT1320" i="1" s="1"/>
  <c r="BP1316" i="1"/>
  <c r="BQ1316" i="1"/>
  <c r="BO1316" i="1"/>
  <c r="BN1316" i="1"/>
  <c r="BQ1312" i="1"/>
  <c r="BP1312" i="1"/>
  <c r="BO1312" i="1"/>
  <c r="BN1312" i="1"/>
  <c r="BT1312" i="1" s="1"/>
  <c r="BP1308" i="1"/>
  <c r="BQ1308" i="1"/>
  <c r="BO1308" i="1"/>
  <c r="BN1308" i="1"/>
  <c r="BQ1304" i="1"/>
  <c r="BP1304" i="1"/>
  <c r="BO1304" i="1"/>
  <c r="BN1304" i="1"/>
  <c r="BT1304" i="1" s="1"/>
  <c r="BQ1300" i="1"/>
  <c r="BP1300" i="1"/>
  <c r="BO1300" i="1"/>
  <c r="BN1300" i="1"/>
  <c r="BQ1296" i="1"/>
  <c r="BP1296" i="1"/>
  <c r="BO1296" i="1"/>
  <c r="BN1296" i="1"/>
  <c r="BT1296" i="1" s="1"/>
  <c r="BP1292" i="1"/>
  <c r="BQ1292" i="1"/>
  <c r="BO1292" i="1"/>
  <c r="BN1292" i="1"/>
  <c r="BP1288" i="1"/>
  <c r="BQ1288" i="1"/>
  <c r="BO1288" i="1"/>
  <c r="BN1288" i="1"/>
  <c r="BT1288" i="1" s="1"/>
  <c r="BQ1284" i="1"/>
  <c r="BP1284" i="1"/>
  <c r="BO1284" i="1"/>
  <c r="BN1284" i="1"/>
  <c r="BP1280" i="1"/>
  <c r="BQ1280" i="1"/>
  <c r="BO1280" i="1"/>
  <c r="BN1280" i="1"/>
  <c r="BT1280" i="1" s="1"/>
  <c r="BP1276" i="1"/>
  <c r="BQ1276" i="1"/>
  <c r="BO1276" i="1"/>
  <c r="BN1276" i="1"/>
  <c r="BQ1272" i="1"/>
  <c r="BP1272" i="1"/>
  <c r="BO1272" i="1"/>
  <c r="BN1272" i="1"/>
  <c r="BT1272" i="1" s="1"/>
  <c r="BQ1268" i="1"/>
  <c r="BP1268" i="1"/>
  <c r="BO1268" i="1"/>
  <c r="BN1268" i="1"/>
  <c r="BQ1264" i="1"/>
  <c r="BP1264" i="1"/>
  <c r="BO1264" i="1"/>
  <c r="BN1264" i="1"/>
  <c r="BT1264" i="1" s="1"/>
  <c r="BP1260" i="1"/>
  <c r="BQ1260" i="1"/>
  <c r="BO1260" i="1"/>
  <c r="BN1260" i="1"/>
  <c r="BQ1256" i="1"/>
  <c r="BP1256" i="1"/>
  <c r="BO1256" i="1"/>
  <c r="BN1256" i="1"/>
  <c r="BT1256" i="1" s="1"/>
  <c r="BP1252" i="1"/>
  <c r="BQ1252" i="1"/>
  <c r="BO1252" i="1"/>
  <c r="BN1252" i="1"/>
  <c r="BQ1248" i="1"/>
  <c r="BP1248" i="1"/>
  <c r="BO1248" i="1"/>
  <c r="BN1248" i="1"/>
  <c r="BT1248" i="1" s="1"/>
  <c r="BP1244" i="1"/>
  <c r="BQ1244" i="1"/>
  <c r="BO1244" i="1"/>
  <c r="BN1244" i="1"/>
  <c r="BQ1240" i="1"/>
  <c r="BP1240" i="1"/>
  <c r="BO1240" i="1"/>
  <c r="BN1240" i="1"/>
  <c r="BT1240" i="1" s="1"/>
  <c r="BQ1236" i="1"/>
  <c r="BP1236" i="1"/>
  <c r="BO1236" i="1"/>
  <c r="BN1236" i="1"/>
  <c r="BQ1232" i="1"/>
  <c r="BP1232" i="1"/>
  <c r="BO1232" i="1"/>
  <c r="BN1232" i="1"/>
  <c r="BT1232" i="1" s="1"/>
  <c r="BP1228" i="1"/>
  <c r="BQ1228" i="1"/>
  <c r="BO1228" i="1"/>
  <c r="BN1228" i="1"/>
  <c r="BP1224" i="1"/>
  <c r="BQ1224" i="1"/>
  <c r="BO1224" i="1"/>
  <c r="BN1224" i="1"/>
  <c r="BT1224" i="1" s="1"/>
  <c r="BQ1220" i="1"/>
  <c r="BP1220" i="1"/>
  <c r="BO1220" i="1"/>
  <c r="BN1220" i="1"/>
  <c r="BP1216" i="1"/>
  <c r="BQ1216" i="1"/>
  <c r="BO1216" i="1"/>
  <c r="BN1216" i="1"/>
  <c r="BT1216" i="1" s="1"/>
  <c r="BP1212" i="1"/>
  <c r="BQ1212" i="1"/>
  <c r="BO1212" i="1"/>
  <c r="BN1212" i="1"/>
  <c r="BQ1208" i="1"/>
  <c r="BP1208" i="1"/>
  <c r="BO1208" i="1"/>
  <c r="BN1208" i="1"/>
  <c r="BT1208" i="1" s="1"/>
  <c r="BQ1204" i="1"/>
  <c r="BP1204" i="1"/>
  <c r="BO1204" i="1"/>
  <c r="BN1204" i="1"/>
  <c r="BQ1200" i="1"/>
  <c r="BP1200" i="1"/>
  <c r="BO1200" i="1"/>
  <c r="BN1200" i="1"/>
  <c r="BT1200" i="1" s="1"/>
  <c r="BP1196" i="1"/>
  <c r="BQ1196" i="1"/>
  <c r="BO1196" i="1"/>
  <c r="BN1196" i="1"/>
  <c r="BQ1192" i="1"/>
  <c r="BP1192" i="1"/>
  <c r="BO1192" i="1"/>
  <c r="BN1192" i="1"/>
  <c r="BT1192" i="1" s="1"/>
  <c r="BP1188" i="1"/>
  <c r="BQ1188" i="1"/>
  <c r="BO1188" i="1"/>
  <c r="BN1188" i="1"/>
  <c r="BQ1184" i="1"/>
  <c r="BP1184" i="1"/>
  <c r="BO1184" i="1"/>
  <c r="BN1184" i="1"/>
  <c r="BT1184" i="1" s="1"/>
  <c r="BP1180" i="1"/>
  <c r="BQ1180" i="1"/>
  <c r="BO1180" i="1"/>
  <c r="BN1180" i="1"/>
  <c r="BQ1176" i="1"/>
  <c r="BP1176" i="1"/>
  <c r="BO1176" i="1"/>
  <c r="BN1176" i="1"/>
  <c r="BT1176" i="1" s="1"/>
  <c r="BQ1172" i="1"/>
  <c r="BP1172" i="1"/>
  <c r="BO1172" i="1"/>
  <c r="BN1172" i="1"/>
  <c r="BQ1168" i="1"/>
  <c r="BP1168" i="1"/>
  <c r="BO1168" i="1"/>
  <c r="BN1168" i="1"/>
  <c r="BT1168" i="1" s="1"/>
  <c r="BP1164" i="1"/>
  <c r="BQ1164" i="1"/>
  <c r="BO1164" i="1"/>
  <c r="BN1164" i="1"/>
  <c r="BP1160" i="1"/>
  <c r="BQ1160" i="1"/>
  <c r="BO1160" i="1"/>
  <c r="BN1160" i="1"/>
  <c r="BT1160" i="1" s="1"/>
  <c r="BQ1156" i="1"/>
  <c r="BP1156" i="1"/>
  <c r="BO1156" i="1"/>
  <c r="BN1156" i="1"/>
  <c r="BP1152" i="1"/>
  <c r="BQ1152" i="1"/>
  <c r="BO1152" i="1"/>
  <c r="BN1152" i="1"/>
  <c r="BT1152" i="1" s="1"/>
  <c r="BP1148" i="1"/>
  <c r="BQ1148" i="1"/>
  <c r="BO1148" i="1"/>
  <c r="BN1148" i="1"/>
  <c r="BQ1144" i="1"/>
  <c r="BP1144" i="1"/>
  <c r="BO1144" i="1"/>
  <c r="BN1144" i="1"/>
  <c r="BT1144" i="1" s="1"/>
  <c r="BQ1140" i="1"/>
  <c r="BP1140" i="1"/>
  <c r="BO1140" i="1"/>
  <c r="BN1140" i="1"/>
  <c r="BQ1136" i="1"/>
  <c r="BP1136" i="1"/>
  <c r="BO1136" i="1"/>
  <c r="BN1136" i="1"/>
  <c r="BT1136" i="1" s="1"/>
  <c r="BP1132" i="1"/>
  <c r="BQ1132" i="1"/>
  <c r="BO1132" i="1"/>
  <c r="BN1132" i="1"/>
  <c r="BQ1128" i="1"/>
  <c r="BP1128" i="1"/>
  <c r="BO1128" i="1"/>
  <c r="BN1128" i="1"/>
  <c r="BT1128" i="1" s="1"/>
  <c r="BP1124" i="1"/>
  <c r="BQ1124" i="1"/>
  <c r="BO1124" i="1"/>
  <c r="BN1124" i="1"/>
  <c r="BQ1120" i="1"/>
  <c r="BP1120" i="1"/>
  <c r="BO1120" i="1"/>
  <c r="BN1120" i="1"/>
  <c r="BT1120" i="1" s="1"/>
  <c r="BP1116" i="1"/>
  <c r="BQ1116" i="1"/>
  <c r="BO1116" i="1"/>
  <c r="BN1116" i="1"/>
  <c r="BQ1112" i="1"/>
  <c r="BP1112" i="1"/>
  <c r="BO1112" i="1"/>
  <c r="BN1112" i="1"/>
  <c r="BT1112" i="1" s="1"/>
  <c r="BQ1108" i="1"/>
  <c r="BP1108" i="1"/>
  <c r="BO1108" i="1"/>
  <c r="BN1108" i="1"/>
  <c r="BQ1104" i="1"/>
  <c r="BP1104" i="1"/>
  <c r="BO1104" i="1"/>
  <c r="BN1104" i="1"/>
  <c r="BT1104" i="1" s="1"/>
  <c r="BP1100" i="1"/>
  <c r="BQ1100" i="1"/>
  <c r="BO1100" i="1"/>
  <c r="BN1100" i="1"/>
  <c r="BP1096" i="1"/>
  <c r="BQ1096" i="1"/>
  <c r="BO1096" i="1"/>
  <c r="BN1096" i="1"/>
  <c r="BT1096" i="1" s="1"/>
  <c r="BQ1092" i="1"/>
  <c r="BP1092" i="1"/>
  <c r="BO1092" i="1"/>
  <c r="BN1092" i="1"/>
  <c r="BP1088" i="1"/>
  <c r="BQ1088" i="1"/>
  <c r="BO1088" i="1"/>
  <c r="BN1088" i="1"/>
  <c r="BP1084" i="1"/>
  <c r="BQ1084" i="1"/>
  <c r="BO1084" i="1"/>
  <c r="BN1084" i="1"/>
  <c r="BO1082" i="1"/>
  <c r="BQ1082" i="1"/>
  <c r="BP1082" i="1"/>
  <c r="BN1082" i="1"/>
  <c r="BQ1080" i="1"/>
  <c r="BP1080" i="1"/>
  <c r="BO1080" i="1"/>
  <c r="BN1080" i="1"/>
  <c r="BP1078" i="1"/>
  <c r="BO1078" i="1"/>
  <c r="BQ1078" i="1"/>
  <c r="BN1078" i="1"/>
  <c r="BQ1076" i="1"/>
  <c r="BP1076" i="1"/>
  <c r="BO1076" i="1"/>
  <c r="BN1076" i="1"/>
  <c r="BP1074" i="1"/>
  <c r="BO1074" i="1"/>
  <c r="BQ1074" i="1"/>
  <c r="BN1074" i="1"/>
  <c r="BQ1072" i="1"/>
  <c r="BP1072" i="1"/>
  <c r="BO1072" i="1"/>
  <c r="BN1072" i="1"/>
  <c r="BP1070" i="1"/>
  <c r="BQ1070" i="1"/>
  <c r="BO1070" i="1"/>
  <c r="BN1070" i="1"/>
  <c r="BP1068" i="1"/>
  <c r="BQ1068" i="1"/>
  <c r="BO1068" i="1"/>
  <c r="BN1068" i="1"/>
  <c r="BP1066" i="1"/>
  <c r="BO1066" i="1"/>
  <c r="BQ1066" i="1"/>
  <c r="BN1066" i="1"/>
  <c r="BQ1064" i="1"/>
  <c r="BP1064" i="1"/>
  <c r="BO1064" i="1"/>
  <c r="BN1064" i="1"/>
  <c r="BP1062" i="1"/>
  <c r="BQ1062" i="1"/>
  <c r="BO1062" i="1"/>
  <c r="BN1062" i="1"/>
  <c r="BP1060" i="1"/>
  <c r="BQ1060" i="1"/>
  <c r="BO1060" i="1"/>
  <c r="BN1060" i="1"/>
  <c r="BP1058" i="1"/>
  <c r="BO1058" i="1"/>
  <c r="BQ1058" i="1"/>
  <c r="BN1058" i="1"/>
  <c r="BQ1056" i="1"/>
  <c r="BP1056" i="1"/>
  <c r="BO1056" i="1"/>
  <c r="BN1056" i="1"/>
  <c r="BQ1054" i="1"/>
  <c r="BP1054" i="1"/>
  <c r="BO1054" i="1"/>
  <c r="BN1054" i="1"/>
  <c r="BP1052" i="1"/>
  <c r="BQ1052" i="1"/>
  <c r="BO1052" i="1"/>
  <c r="BN1052" i="1"/>
  <c r="BP1050" i="1"/>
  <c r="BO1050" i="1"/>
  <c r="BQ1050" i="1"/>
  <c r="BN1050" i="1"/>
  <c r="BQ1048" i="1"/>
  <c r="BP1048" i="1"/>
  <c r="BO1048" i="1"/>
  <c r="BN1048" i="1"/>
  <c r="BP1046" i="1"/>
  <c r="BO1046" i="1"/>
  <c r="BQ1046" i="1"/>
  <c r="BN1046" i="1"/>
  <c r="BP1044" i="1"/>
  <c r="BQ1044" i="1"/>
  <c r="BO1044" i="1"/>
  <c r="BN1044" i="1"/>
  <c r="BP1042" i="1"/>
  <c r="BO1042" i="1"/>
  <c r="BQ1042" i="1"/>
  <c r="BN1042" i="1"/>
  <c r="BQ1040" i="1"/>
  <c r="BP1040" i="1"/>
  <c r="BO1040" i="1"/>
  <c r="BN1040" i="1"/>
  <c r="BP1038" i="1"/>
  <c r="BQ1038" i="1"/>
  <c r="BO1038" i="1"/>
  <c r="BN1038" i="1"/>
  <c r="BP1036" i="1"/>
  <c r="BQ1036" i="1"/>
  <c r="BO1036" i="1"/>
  <c r="BN1036" i="1"/>
  <c r="BP1034" i="1"/>
  <c r="BO1034" i="1"/>
  <c r="BQ1034" i="1"/>
  <c r="BN1034" i="1"/>
  <c r="BP1032" i="1"/>
  <c r="BQ1032" i="1"/>
  <c r="BO1032" i="1"/>
  <c r="BN1032" i="1"/>
  <c r="BP1030" i="1"/>
  <c r="BQ1030" i="1"/>
  <c r="BO1030" i="1"/>
  <c r="BN1030" i="1"/>
  <c r="BP1028" i="1"/>
  <c r="BQ1028" i="1"/>
  <c r="BO1028" i="1"/>
  <c r="BN1028" i="1"/>
  <c r="BP1026" i="1"/>
  <c r="BO1026" i="1"/>
  <c r="BQ1026" i="1"/>
  <c r="BN1026" i="1"/>
  <c r="BP1024" i="1"/>
  <c r="BQ1024" i="1"/>
  <c r="BO1024" i="1"/>
  <c r="BN1024" i="1"/>
  <c r="BP1022" i="1"/>
  <c r="BQ1022" i="1"/>
  <c r="BO1022" i="1"/>
  <c r="BN1022" i="1"/>
  <c r="BP1020" i="1"/>
  <c r="BQ1020" i="1"/>
  <c r="BO1020" i="1"/>
  <c r="BN1020" i="1"/>
  <c r="BP1018" i="1"/>
  <c r="BO1018" i="1"/>
  <c r="BQ1018" i="1"/>
  <c r="BN1018" i="1"/>
  <c r="BP1016" i="1"/>
  <c r="BQ1016" i="1"/>
  <c r="BO1016" i="1"/>
  <c r="BN1016" i="1"/>
  <c r="BP1014" i="1"/>
  <c r="BQ1014" i="1"/>
  <c r="BO1014" i="1"/>
  <c r="BN1014" i="1"/>
  <c r="BP1012" i="1"/>
  <c r="BQ1012" i="1"/>
  <c r="BO1012" i="1"/>
  <c r="BN1012" i="1"/>
  <c r="BP1010" i="1"/>
  <c r="BQ1010" i="1"/>
  <c r="BO1010" i="1"/>
  <c r="BN1010" i="1"/>
  <c r="BP1008" i="1"/>
  <c r="BO1008" i="1"/>
  <c r="BQ1008" i="1"/>
  <c r="BN1008" i="1"/>
  <c r="BP1006" i="1"/>
  <c r="BO1006" i="1"/>
  <c r="BQ1006" i="1"/>
  <c r="BN1006" i="1"/>
  <c r="BP1004" i="1"/>
  <c r="BQ1004" i="1"/>
  <c r="BO1004" i="1"/>
  <c r="BN1004" i="1"/>
  <c r="BP1002" i="1"/>
  <c r="BQ1002" i="1"/>
  <c r="BO1002" i="1"/>
  <c r="BN1002" i="1"/>
  <c r="BQ1000" i="1"/>
  <c r="BP1000" i="1"/>
  <c r="BO1000" i="1"/>
  <c r="BN1000" i="1"/>
  <c r="BP998" i="1"/>
  <c r="BQ998" i="1"/>
  <c r="BO998" i="1"/>
  <c r="BN998" i="1"/>
  <c r="BP996" i="1"/>
  <c r="BQ996" i="1"/>
  <c r="BO996" i="1"/>
  <c r="BN996" i="1"/>
  <c r="BP994" i="1"/>
  <c r="BQ994" i="1"/>
  <c r="BO994" i="1"/>
  <c r="BN994" i="1"/>
  <c r="BP992" i="1"/>
  <c r="BQ992" i="1"/>
  <c r="BO992" i="1"/>
  <c r="BN992" i="1"/>
  <c r="BP990" i="1"/>
  <c r="BO990" i="1"/>
  <c r="BQ990" i="1"/>
  <c r="BN990" i="1"/>
  <c r="BP988" i="1"/>
  <c r="BQ988" i="1"/>
  <c r="BO988" i="1"/>
  <c r="BN988" i="1"/>
  <c r="BP986" i="1"/>
  <c r="BO986" i="1"/>
  <c r="BQ986" i="1"/>
  <c r="BN986" i="1"/>
  <c r="BP984" i="1"/>
  <c r="BQ984" i="1"/>
  <c r="BO984" i="1"/>
  <c r="BN984" i="1"/>
  <c r="BP982" i="1"/>
  <c r="BQ982" i="1"/>
  <c r="BO982" i="1"/>
  <c r="BN982" i="1"/>
  <c r="BP980" i="1"/>
  <c r="BQ980" i="1"/>
  <c r="BO980" i="1"/>
  <c r="BN980" i="1"/>
  <c r="BP978" i="1"/>
  <c r="BO978" i="1"/>
  <c r="BQ978" i="1"/>
  <c r="BN978" i="1"/>
  <c r="BP976" i="1"/>
  <c r="BQ976" i="1"/>
  <c r="BO976" i="1"/>
  <c r="BN976" i="1"/>
  <c r="BP974" i="1"/>
  <c r="BQ974" i="1"/>
  <c r="BO974" i="1"/>
  <c r="BN974" i="1"/>
  <c r="BP972" i="1"/>
  <c r="BQ972" i="1"/>
  <c r="BO972" i="1"/>
  <c r="BN972" i="1"/>
  <c r="BP970" i="1"/>
  <c r="BO970" i="1"/>
  <c r="BQ970" i="1"/>
  <c r="BN970" i="1"/>
  <c r="BP968" i="1"/>
  <c r="BQ968" i="1"/>
  <c r="BO968" i="1"/>
  <c r="BN968" i="1"/>
  <c r="BP966" i="1"/>
  <c r="BQ966" i="1"/>
  <c r="BO966" i="1"/>
  <c r="BN966" i="1"/>
  <c r="BP964" i="1"/>
  <c r="BQ964" i="1"/>
  <c r="BO964" i="1"/>
  <c r="BN964" i="1"/>
  <c r="BP962" i="1"/>
  <c r="BO962" i="1"/>
  <c r="BQ962" i="1"/>
  <c r="BN962" i="1"/>
  <c r="BP960" i="1"/>
  <c r="BQ960" i="1"/>
  <c r="BO960" i="1"/>
  <c r="BN960" i="1"/>
  <c r="BP958" i="1"/>
  <c r="BO958" i="1"/>
  <c r="BQ958" i="1"/>
  <c r="BN958" i="1"/>
  <c r="BP956" i="1"/>
  <c r="BQ956" i="1"/>
  <c r="BO956" i="1"/>
  <c r="BN956" i="1"/>
  <c r="BP954" i="1"/>
  <c r="BO954" i="1"/>
  <c r="BQ954" i="1"/>
  <c r="BN954" i="1"/>
  <c r="BP952" i="1"/>
  <c r="BO952" i="1"/>
  <c r="BQ952" i="1"/>
  <c r="BN952" i="1"/>
  <c r="BP950" i="1"/>
  <c r="BQ950" i="1"/>
  <c r="BO950" i="1"/>
  <c r="BN950" i="1"/>
  <c r="BP948" i="1"/>
  <c r="BQ948" i="1"/>
  <c r="BO948" i="1"/>
  <c r="BN948" i="1"/>
  <c r="BP946" i="1"/>
  <c r="BQ946" i="1"/>
  <c r="BO946" i="1"/>
  <c r="BN946" i="1"/>
  <c r="BP944" i="1"/>
  <c r="BO944" i="1"/>
  <c r="BQ944" i="1"/>
  <c r="BN944" i="1"/>
  <c r="BP942" i="1"/>
  <c r="BO942" i="1"/>
  <c r="BQ942" i="1"/>
  <c r="BN942" i="1"/>
  <c r="BP940" i="1"/>
  <c r="BQ940" i="1"/>
  <c r="BO940" i="1"/>
  <c r="BN940" i="1"/>
  <c r="BP938" i="1"/>
  <c r="BQ938" i="1"/>
  <c r="BO938" i="1"/>
  <c r="BN938" i="1"/>
  <c r="BP936" i="1"/>
  <c r="BQ936" i="1"/>
  <c r="BO936" i="1"/>
  <c r="BN936" i="1"/>
  <c r="BP934" i="1"/>
  <c r="BQ934" i="1"/>
  <c r="BO934" i="1"/>
  <c r="BN934" i="1"/>
  <c r="BP932" i="1"/>
  <c r="BQ932" i="1"/>
  <c r="BO932" i="1"/>
  <c r="BN932" i="1"/>
  <c r="BP930" i="1"/>
  <c r="BO930" i="1"/>
  <c r="BQ930" i="1"/>
  <c r="BN930" i="1"/>
  <c r="BP928" i="1"/>
  <c r="BQ928" i="1"/>
  <c r="BO928" i="1"/>
  <c r="BN928" i="1"/>
  <c r="BP926" i="1"/>
  <c r="BO926" i="1"/>
  <c r="BQ926" i="1"/>
  <c r="BN926" i="1"/>
  <c r="BP924" i="1"/>
  <c r="BQ924" i="1"/>
  <c r="BO924" i="1"/>
  <c r="BN924" i="1"/>
  <c r="BP922" i="1"/>
  <c r="BO922" i="1"/>
  <c r="BQ922" i="1"/>
  <c r="BN922" i="1"/>
  <c r="BP920" i="1"/>
  <c r="BQ920" i="1"/>
  <c r="BO920" i="1"/>
  <c r="BN920" i="1"/>
  <c r="BP918" i="1"/>
  <c r="BQ918" i="1"/>
  <c r="BO918" i="1"/>
  <c r="BN918" i="1"/>
  <c r="BP916" i="1"/>
  <c r="BQ916" i="1"/>
  <c r="BO916" i="1"/>
  <c r="BN916" i="1"/>
  <c r="BP914" i="1"/>
  <c r="BO914" i="1"/>
  <c r="BQ914" i="1"/>
  <c r="BN914" i="1"/>
  <c r="BP912" i="1"/>
  <c r="BO912" i="1"/>
  <c r="BQ912" i="1"/>
  <c r="BN912" i="1"/>
  <c r="BP910" i="1"/>
  <c r="BQ910" i="1"/>
  <c r="BO910" i="1"/>
  <c r="BN910" i="1"/>
  <c r="BP908" i="1"/>
  <c r="BQ908" i="1"/>
  <c r="BO908" i="1"/>
  <c r="BN908" i="1"/>
  <c r="BP906" i="1"/>
  <c r="BO906" i="1"/>
  <c r="BQ906" i="1"/>
  <c r="BN906" i="1"/>
  <c r="BP904" i="1"/>
  <c r="BQ904" i="1"/>
  <c r="BO904" i="1"/>
  <c r="BN904" i="1"/>
  <c r="BP902" i="1"/>
  <c r="BQ902" i="1"/>
  <c r="BO902" i="1"/>
  <c r="BN902" i="1"/>
  <c r="BP900" i="1"/>
  <c r="BQ900" i="1"/>
  <c r="BO900" i="1"/>
  <c r="BN900" i="1"/>
  <c r="BP898" i="1"/>
  <c r="BO898" i="1"/>
  <c r="BQ898" i="1"/>
  <c r="BN898" i="1"/>
  <c r="BP896" i="1"/>
  <c r="BQ896" i="1"/>
  <c r="BO896" i="1"/>
  <c r="BN896" i="1"/>
  <c r="BP894" i="1"/>
  <c r="BO894" i="1"/>
  <c r="BQ894" i="1"/>
  <c r="BN894" i="1"/>
  <c r="BP892" i="1"/>
  <c r="BQ892" i="1"/>
  <c r="BO892" i="1"/>
  <c r="BN892" i="1"/>
  <c r="BP890" i="1"/>
  <c r="BQ890" i="1"/>
  <c r="BO890" i="1"/>
  <c r="BN890" i="1"/>
  <c r="BP888" i="1"/>
  <c r="BQ888" i="1"/>
  <c r="BO888" i="1"/>
  <c r="BN888" i="1"/>
  <c r="BP886" i="1"/>
  <c r="BQ886" i="1"/>
  <c r="BO886" i="1"/>
  <c r="BN886" i="1"/>
  <c r="BP884" i="1"/>
  <c r="BQ884" i="1"/>
  <c r="BO884" i="1"/>
  <c r="BN884" i="1"/>
  <c r="BP882" i="1"/>
  <c r="BQ882" i="1"/>
  <c r="BO882" i="1"/>
  <c r="BN882" i="1"/>
  <c r="BP880" i="1"/>
  <c r="BQ880" i="1"/>
  <c r="BO880" i="1"/>
  <c r="BN880" i="1"/>
  <c r="BP878" i="1"/>
  <c r="BO878" i="1"/>
  <c r="BQ878" i="1"/>
  <c r="BN878" i="1"/>
  <c r="BP876" i="1"/>
  <c r="BQ876" i="1"/>
  <c r="BO876" i="1"/>
  <c r="BN876" i="1"/>
  <c r="BP874" i="1"/>
  <c r="BQ874" i="1"/>
  <c r="BO874" i="1"/>
  <c r="BN874" i="1"/>
  <c r="BP872" i="1"/>
  <c r="BQ872" i="1"/>
  <c r="BO872" i="1"/>
  <c r="BN872" i="1"/>
  <c r="BP870" i="1"/>
  <c r="BQ870" i="1"/>
  <c r="BO870" i="1"/>
  <c r="BN870" i="1"/>
  <c r="BP868" i="1"/>
  <c r="BQ868" i="1"/>
  <c r="BO868" i="1"/>
  <c r="BN868" i="1"/>
  <c r="BP866" i="1"/>
  <c r="BO866" i="1"/>
  <c r="BQ866" i="1"/>
  <c r="BN866" i="1"/>
  <c r="BP864" i="1"/>
  <c r="BO864" i="1"/>
  <c r="BQ864" i="1"/>
  <c r="BN864" i="1"/>
  <c r="BP862" i="1"/>
  <c r="BQ862" i="1"/>
  <c r="BO862" i="1"/>
  <c r="BN862" i="1"/>
  <c r="BP860" i="1"/>
  <c r="BQ860" i="1"/>
  <c r="BO860" i="1"/>
  <c r="BN860" i="1"/>
  <c r="BP858" i="1"/>
  <c r="BO858" i="1"/>
  <c r="BQ858" i="1"/>
  <c r="BN858" i="1"/>
  <c r="BP856" i="1"/>
  <c r="BQ856" i="1"/>
  <c r="BO856" i="1"/>
  <c r="BN856" i="1"/>
  <c r="BP854" i="1"/>
  <c r="BQ854" i="1"/>
  <c r="BO854" i="1"/>
  <c r="BN854" i="1"/>
  <c r="BP852" i="1"/>
  <c r="BQ852" i="1"/>
  <c r="BO852" i="1"/>
  <c r="BN852" i="1"/>
  <c r="BP850" i="1"/>
  <c r="BO850" i="1"/>
  <c r="BQ850" i="1"/>
  <c r="BN850" i="1"/>
  <c r="BO848" i="1"/>
  <c r="BQ848" i="1"/>
  <c r="BP848" i="1"/>
  <c r="BN848" i="1"/>
  <c r="BP846" i="1"/>
  <c r="BQ846" i="1"/>
  <c r="BO846" i="1"/>
  <c r="BN846" i="1"/>
  <c r="BP844" i="1"/>
  <c r="BQ844" i="1"/>
  <c r="BO844" i="1"/>
  <c r="BN844" i="1"/>
  <c r="BP842" i="1"/>
  <c r="BQ842" i="1"/>
  <c r="BO842" i="1"/>
  <c r="BN842" i="1"/>
  <c r="BP840" i="1"/>
  <c r="BQ840" i="1"/>
  <c r="BO840" i="1"/>
  <c r="BN840" i="1"/>
  <c r="BP838" i="1"/>
  <c r="BQ838" i="1"/>
  <c r="BO838" i="1"/>
  <c r="BN838" i="1"/>
  <c r="BP836" i="1"/>
  <c r="BO836" i="1"/>
  <c r="BQ836" i="1"/>
  <c r="BN836" i="1"/>
  <c r="BP834" i="1"/>
  <c r="BQ834" i="1"/>
  <c r="BO834" i="1"/>
  <c r="BN834" i="1"/>
  <c r="BP832" i="1"/>
  <c r="BQ832" i="1"/>
  <c r="BO832" i="1"/>
  <c r="BN832" i="1"/>
  <c r="BP830" i="1"/>
  <c r="BO830" i="1"/>
  <c r="BQ830" i="1"/>
  <c r="BN830" i="1"/>
  <c r="BP828" i="1"/>
  <c r="BQ828" i="1"/>
  <c r="BO828" i="1"/>
  <c r="BN828" i="1"/>
  <c r="BP826" i="1"/>
  <c r="BO826" i="1"/>
  <c r="BQ826" i="1"/>
  <c r="BN826" i="1"/>
  <c r="BP824" i="1"/>
  <c r="BQ824" i="1"/>
  <c r="BO824" i="1"/>
  <c r="BN824" i="1"/>
  <c r="BP822" i="1"/>
  <c r="BQ822" i="1"/>
  <c r="BO822" i="1"/>
  <c r="BN822" i="1"/>
  <c r="BP820" i="1"/>
  <c r="BO820" i="1"/>
  <c r="BQ820" i="1"/>
  <c r="BN820" i="1"/>
  <c r="BP818" i="1"/>
  <c r="BQ818" i="1"/>
  <c r="BO818" i="1"/>
  <c r="BN818" i="1"/>
  <c r="BP816" i="1"/>
  <c r="BQ816" i="1"/>
  <c r="BO816" i="1"/>
  <c r="BN816" i="1"/>
  <c r="BP814" i="1"/>
  <c r="BQ814" i="1"/>
  <c r="BO814" i="1"/>
  <c r="BN814" i="1"/>
  <c r="BP812" i="1"/>
  <c r="BQ812" i="1"/>
  <c r="BO812" i="1"/>
  <c r="BN812" i="1"/>
  <c r="BP810" i="1"/>
  <c r="BQ810" i="1"/>
  <c r="BO810" i="1"/>
  <c r="BN810" i="1"/>
  <c r="BP808" i="1"/>
  <c r="BO808" i="1"/>
  <c r="BQ808" i="1"/>
  <c r="BN808" i="1"/>
  <c r="BP806" i="1"/>
  <c r="BQ806" i="1"/>
  <c r="BO806" i="1"/>
  <c r="BN806" i="1"/>
  <c r="BP804" i="1"/>
  <c r="BQ804" i="1"/>
  <c r="BO804" i="1"/>
  <c r="BN804" i="1"/>
  <c r="BP802" i="1"/>
  <c r="BO802" i="1"/>
  <c r="BQ802" i="1"/>
  <c r="BN802" i="1"/>
  <c r="BP800" i="1"/>
  <c r="BO800" i="1"/>
  <c r="BQ800" i="1"/>
  <c r="BN800" i="1"/>
  <c r="BP798" i="1"/>
  <c r="BO798" i="1"/>
  <c r="BQ798" i="1"/>
  <c r="BN798" i="1"/>
  <c r="BP796" i="1"/>
  <c r="BQ796" i="1"/>
  <c r="BO796" i="1"/>
  <c r="BN796" i="1"/>
  <c r="BP794" i="1"/>
  <c r="BQ794" i="1"/>
  <c r="BO794" i="1"/>
  <c r="BN794" i="1"/>
  <c r="BQ792" i="1"/>
  <c r="BP792" i="1"/>
  <c r="BO792" i="1"/>
  <c r="BN792" i="1"/>
  <c r="BP790" i="1"/>
  <c r="BQ790" i="1"/>
  <c r="BO790" i="1"/>
  <c r="BN790" i="1"/>
  <c r="BP788" i="1"/>
  <c r="BO788" i="1"/>
  <c r="BQ788" i="1"/>
  <c r="BN788" i="1"/>
  <c r="BP786" i="1"/>
  <c r="BQ786" i="1"/>
  <c r="BO786" i="1"/>
  <c r="BN786" i="1"/>
  <c r="BP784" i="1"/>
  <c r="BO784" i="1"/>
  <c r="BQ784" i="1"/>
  <c r="BN784" i="1"/>
  <c r="BP782" i="1"/>
  <c r="BQ782" i="1"/>
  <c r="BO782" i="1"/>
  <c r="BN782" i="1"/>
  <c r="BP780" i="1"/>
  <c r="BQ780" i="1"/>
  <c r="BO780" i="1"/>
  <c r="BN780" i="1"/>
  <c r="BP778" i="1"/>
  <c r="BO778" i="1"/>
  <c r="BQ778" i="1"/>
  <c r="BN778" i="1"/>
  <c r="BP776" i="1"/>
  <c r="BQ776" i="1"/>
  <c r="BO776" i="1"/>
  <c r="BN776" i="1"/>
  <c r="BP774" i="1"/>
  <c r="BQ774" i="1"/>
  <c r="BO774" i="1"/>
  <c r="BN774" i="1"/>
  <c r="BP772" i="1"/>
  <c r="BO772" i="1"/>
  <c r="BQ772" i="1"/>
  <c r="BN772" i="1"/>
  <c r="BP770" i="1"/>
  <c r="BO770" i="1"/>
  <c r="BQ770" i="1"/>
  <c r="BN770" i="1"/>
  <c r="BP768" i="1"/>
  <c r="BQ768" i="1"/>
  <c r="BO768" i="1"/>
  <c r="BN768" i="1"/>
  <c r="BP766" i="1"/>
  <c r="BQ766" i="1"/>
  <c r="BO766" i="1"/>
  <c r="BN766" i="1"/>
  <c r="BP764" i="1"/>
  <c r="BQ764" i="1"/>
  <c r="BO764" i="1"/>
  <c r="BN764" i="1"/>
  <c r="BP762" i="1"/>
  <c r="BO762" i="1"/>
  <c r="BQ762" i="1"/>
  <c r="BN762" i="1"/>
  <c r="BP760" i="1"/>
  <c r="BO760" i="1"/>
  <c r="BQ760" i="1"/>
  <c r="BN760" i="1"/>
  <c r="BP758" i="1"/>
  <c r="BQ758" i="1"/>
  <c r="BO758" i="1"/>
  <c r="BN758" i="1"/>
  <c r="BP756" i="1"/>
  <c r="BQ756" i="1"/>
  <c r="BO756" i="1"/>
  <c r="BN756" i="1"/>
  <c r="BP754" i="1"/>
  <c r="BQ754" i="1"/>
  <c r="BO754" i="1"/>
  <c r="BN754" i="1"/>
  <c r="BP752" i="1"/>
  <c r="BQ752" i="1"/>
  <c r="BO752" i="1"/>
  <c r="BN752" i="1"/>
  <c r="BP750" i="1"/>
  <c r="BO750" i="1"/>
  <c r="BQ750" i="1"/>
  <c r="BN750" i="1"/>
  <c r="BP748" i="1"/>
  <c r="BQ748" i="1"/>
  <c r="BO748" i="1"/>
  <c r="BN748" i="1"/>
  <c r="BP746" i="1"/>
  <c r="BQ746" i="1"/>
  <c r="BO746" i="1"/>
  <c r="BN746" i="1"/>
  <c r="BP744" i="1"/>
  <c r="BO744" i="1"/>
  <c r="BQ744" i="1"/>
  <c r="BN744" i="1"/>
  <c r="BP742" i="1"/>
  <c r="BQ742" i="1"/>
  <c r="BO742" i="1"/>
  <c r="BN742" i="1"/>
  <c r="BP740" i="1"/>
  <c r="BQ740" i="1"/>
  <c r="BO740" i="1"/>
  <c r="BN740" i="1"/>
  <c r="BP738" i="1"/>
  <c r="BQ738" i="1"/>
  <c r="BO738" i="1"/>
  <c r="BN738" i="1"/>
  <c r="BP736" i="1"/>
  <c r="BO736" i="1"/>
  <c r="BQ736" i="1"/>
  <c r="BN736" i="1"/>
  <c r="BP734" i="1"/>
  <c r="BO734" i="1"/>
  <c r="BQ734" i="1"/>
  <c r="BN734" i="1"/>
  <c r="BP732" i="1"/>
  <c r="BQ732" i="1"/>
  <c r="BO732" i="1"/>
  <c r="BN732" i="1"/>
  <c r="BP730" i="1"/>
  <c r="BO730" i="1"/>
  <c r="BQ730" i="1"/>
  <c r="BN730" i="1"/>
  <c r="BP728" i="1"/>
  <c r="BQ728" i="1"/>
  <c r="BO728" i="1"/>
  <c r="BN728" i="1"/>
  <c r="BP726" i="1"/>
  <c r="BQ726" i="1"/>
  <c r="BO726" i="1"/>
  <c r="BN726" i="1"/>
  <c r="BP724" i="1"/>
  <c r="BO724" i="1"/>
  <c r="BQ724" i="1"/>
  <c r="BN724" i="1"/>
  <c r="BP722" i="1"/>
  <c r="BO722" i="1"/>
  <c r="BQ722" i="1"/>
  <c r="BN722" i="1"/>
  <c r="BP720" i="1"/>
  <c r="BQ720" i="1"/>
  <c r="BO720" i="1"/>
  <c r="BN720" i="1"/>
  <c r="BP718" i="1"/>
  <c r="BQ718" i="1"/>
  <c r="BO718" i="1"/>
  <c r="BN718" i="1"/>
  <c r="BP716" i="1"/>
  <c r="BQ716" i="1"/>
  <c r="BO716" i="1"/>
  <c r="BN716" i="1"/>
  <c r="BP714" i="1"/>
  <c r="BO714" i="1"/>
  <c r="BQ714" i="1"/>
  <c r="BN714" i="1"/>
  <c r="BP712" i="1"/>
  <c r="BQ712" i="1"/>
  <c r="BO712" i="1"/>
  <c r="BN712" i="1"/>
  <c r="BP710" i="1"/>
  <c r="BQ710" i="1"/>
  <c r="BO710" i="1"/>
  <c r="BN710" i="1"/>
  <c r="BP708" i="1"/>
  <c r="BQ708" i="1"/>
  <c r="BO708" i="1"/>
  <c r="BN708" i="1"/>
  <c r="BT700" i="1"/>
  <c r="BY700" i="1" s="1"/>
  <c r="BT692" i="1"/>
  <c r="BY692" i="1" s="1"/>
  <c r="BT684" i="1"/>
  <c r="BY684" i="1" s="1"/>
  <c r="BT676" i="1"/>
  <c r="BY676" i="1" s="1"/>
  <c r="BT668" i="1"/>
  <c r="BY668" i="1" s="1"/>
  <c r="BT660" i="1"/>
  <c r="BY660" i="1" s="1"/>
  <c r="BT652" i="1"/>
  <c r="BY652" i="1" s="1"/>
  <c r="BT644" i="1"/>
  <c r="BY644" i="1" s="1"/>
  <c r="BT636" i="1"/>
  <c r="BY636" i="1" s="1"/>
  <c r="BT628" i="1"/>
  <c r="BY628" i="1" s="1"/>
  <c r="BT620" i="1"/>
  <c r="BY620" i="1" s="1"/>
  <c r="BT612" i="1"/>
  <c r="BY612" i="1" s="1"/>
  <c r="BT604" i="1"/>
  <c r="BY604" i="1" s="1"/>
  <c r="BT596" i="1"/>
  <c r="BY596" i="1" s="1"/>
  <c r="BT588" i="1"/>
  <c r="BY588" i="1" s="1"/>
  <c r="BT580" i="1"/>
  <c r="BY580" i="1" s="1"/>
  <c r="BT572" i="1"/>
  <c r="BY572" i="1" s="1"/>
  <c r="BT564" i="1"/>
  <c r="BY564" i="1" s="1"/>
  <c r="BT556" i="1"/>
  <c r="BY556" i="1" s="1"/>
  <c r="BT548" i="1"/>
  <c r="BY548" i="1" s="1"/>
  <c r="BT540" i="1"/>
  <c r="BY540" i="1" s="1"/>
  <c r="BT532" i="1"/>
  <c r="BY532" i="1" s="1"/>
  <c r="BT524" i="1"/>
  <c r="BY524" i="1" s="1"/>
  <c r="BT516" i="1"/>
  <c r="BY516" i="1" s="1"/>
  <c r="BT508" i="1"/>
  <c r="BY508" i="1" s="1"/>
  <c r="BT500" i="1"/>
  <c r="BY500" i="1" s="1"/>
  <c r="BT492" i="1"/>
  <c r="BY492" i="1" s="1"/>
  <c r="BT484" i="1"/>
  <c r="BY484" i="1" s="1"/>
  <c r="BT476" i="1"/>
  <c r="BY476" i="1" s="1"/>
  <c r="BT468" i="1"/>
  <c r="BY468" i="1" s="1"/>
  <c r="BT460" i="1"/>
  <c r="BY460" i="1" s="1"/>
  <c r="BT452" i="1"/>
  <c r="BY452" i="1" s="1"/>
  <c r="BT444" i="1"/>
  <c r="BY444" i="1" s="1"/>
  <c r="BT436" i="1"/>
  <c r="BY436" i="1" s="1"/>
  <c r="BT428" i="1"/>
  <c r="BY428" i="1" s="1"/>
  <c r="BT420" i="1"/>
  <c r="BY420" i="1" s="1"/>
  <c r="BT412" i="1"/>
  <c r="BY412" i="1" s="1"/>
  <c r="BT404" i="1"/>
  <c r="BY404" i="1" s="1"/>
  <c r="BT396" i="1"/>
  <c r="BY396" i="1" s="1"/>
  <c r="BT388" i="1"/>
  <c r="BY388" i="1" s="1"/>
  <c r="BT380" i="1"/>
  <c r="BY380" i="1" s="1"/>
  <c r="BT372" i="1"/>
  <c r="BY372" i="1" s="1"/>
  <c r="BT364" i="1"/>
  <c r="BY364" i="1" s="1"/>
  <c r="BT356" i="1"/>
  <c r="BY356" i="1" s="1"/>
  <c r="BT348" i="1"/>
  <c r="BY348" i="1" s="1"/>
  <c r="BT340" i="1"/>
  <c r="BY340" i="1" s="1"/>
  <c r="BT332" i="1"/>
  <c r="BY332" i="1" s="1"/>
  <c r="BT324" i="1"/>
  <c r="BY324" i="1" s="1"/>
  <c r="BT316" i="1"/>
  <c r="BY316" i="1" s="1"/>
  <c r="BT308" i="1"/>
  <c r="BY308" i="1" s="1"/>
  <c r="BT300" i="1"/>
  <c r="BY300" i="1" s="1"/>
  <c r="BT292" i="1"/>
  <c r="BY292" i="1" s="1"/>
  <c r="BT284" i="1"/>
  <c r="BY284" i="1" s="1"/>
  <c r="BT276" i="1"/>
  <c r="BY276" i="1" s="1"/>
  <c r="BT268" i="1"/>
  <c r="BY268" i="1" s="1"/>
  <c r="BT260" i="1"/>
  <c r="BY260" i="1" s="1"/>
  <c r="BT252" i="1"/>
  <c r="BY252" i="1" s="1"/>
  <c r="BU247" i="1"/>
  <c r="BT247" i="1"/>
  <c r="BY247" i="1" s="1"/>
  <c r="BT244" i="1"/>
  <c r="BY244" i="1" s="1"/>
  <c r="BU239" i="1"/>
  <c r="BT239" i="1"/>
  <c r="BT236" i="1"/>
  <c r="BY236" i="1" s="1"/>
  <c r="BU231" i="1"/>
  <c r="BT231" i="1"/>
  <c r="BT228" i="1"/>
  <c r="BY228" i="1" s="1"/>
  <c r="BU223" i="1"/>
  <c r="BT223" i="1"/>
  <c r="BT220" i="1"/>
  <c r="BY220" i="1" s="1"/>
  <c r="BU215" i="1"/>
  <c r="BT215" i="1"/>
  <c r="BY215" i="1" s="1"/>
  <c r="BT212" i="1"/>
  <c r="BY212" i="1" s="1"/>
  <c r="BU207" i="1"/>
  <c r="BT207" i="1"/>
  <c r="BT204" i="1"/>
  <c r="BY204" i="1" s="1"/>
  <c r="BU199" i="1"/>
  <c r="BT199" i="1"/>
  <c r="BT196" i="1"/>
  <c r="BY196" i="1" s="1"/>
  <c r="BU191" i="1"/>
  <c r="BT191" i="1"/>
  <c r="BT188" i="1"/>
  <c r="BY188" i="1" s="1"/>
  <c r="BU183" i="1"/>
  <c r="BT183" i="1"/>
  <c r="BY183" i="1" s="1"/>
  <c r="BT180" i="1"/>
  <c r="BY180" i="1" s="1"/>
  <c r="BU175" i="1"/>
  <c r="BT175" i="1"/>
  <c r="BT172" i="1"/>
  <c r="BY172" i="1" s="1"/>
  <c r="BU167" i="1"/>
  <c r="BT167" i="1"/>
  <c r="BT164" i="1"/>
  <c r="BY164" i="1" s="1"/>
  <c r="BU159" i="1"/>
  <c r="BT159" i="1"/>
  <c r="BT156" i="1"/>
  <c r="BY156" i="1" s="1"/>
  <c r="BU151" i="1"/>
  <c r="BT151" i="1"/>
  <c r="BY151" i="1" s="1"/>
  <c r="BT148" i="1"/>
  <c r="BY148" i="1" s="1"/>
  <c r="BU143" i="1"/>
  <c r="BT143" i="1"/>
  <c r="BT140" i="1"/>
  <c r="BY140" i="1" s="1"/>
  <c r="BU135" i="1"/>
  <c r="BT135" i="1"/>
  <c r="BT132" i="1"/>
  <c r="BY132" i="1" s="1"/>
  <c r="BU127" i="1"/>
  <c r="BT127" i="1"/>
  <c r="BT124" i="1"/>
  <c r="BY124" i="1" s="1"/>
  <c r="BU119" i="1"/>
  <c r="BT119" i="1"/>
  <c r="BY119" i="1" s="1"/>
  <c r="BT116" i="1"/>
  <c r="BY116" i="1" s="1"/>
  <c r="BU111" i="1"/>
  <c r="BT111" i="1"/>
  <c r="BT108" i="1"/>
  <c r="BY108" i="1" s="1"/>
  <c r="BU103" i="1"/>
  <c r="BT103" i="1"/>
  <c r="BT100" i="1"/>
  <c r="BY100" i="1" s="1"/>
  <c r="BU95" i="1"/>
  <c r="BT95" i="1"/>
  <c r="BT92" i="1"/>
  <c r="BY92" i="1" s="1"/>
  <c r="BU87" i="1"/>
  <c r="BT87" i="1"/>
  <c r="BY87" i="1" s="1"/>
  <c r="BT84" i="1"/>
  <c r="BY84" i="1" s="1"/>
  <c r="BU79" i="1"/>
  <c r="BT79" i="1"/>
  <c r="BT76" i="1"/>
  <c r="BY76" i="1" s="1"/>
  <c r="BU71" i="1"/>
  <c r="BT71" i="1"/>
  <c r="BT68" i="1"/>
  <c r="BY68" i="1" s="1"/>
  <c r="BU63" i="1"/>
  <c r="BT63" i="1"/>
  <c r="BT60" i="1"/>
  <c r="BY60" i="1" s="1"/>
  <c r="BU55" i="1"/>
  <c r="BT55" i="1"/>
  <c r="BY55" i="1" s="1"/>
  <c r="BT52" i="1"/>
  <c r="BY52" i="1" s="1"/>
  <c r="BU47" i="1"/>
  <c r="BT47" i="1"/>
  <c r="BT44" i="1"/>
  <c r="BY44" i="1" s="1"/>
  <c r="BU39" i="1"/>
  <c r="BT39" i="1"/>
  <c r="BT36" i="1"/>
  <c r="BY36" i="1" s="1"/>
  <c r="BU31" i="1"/>
  <c r="BT31" i="1"/>
  <c r="BT28" i="1"/>
  <c r="BY28" i="1" s="1"/>
  <c r="BU23" i="1"/>
  <c r="BT23" i="1"/>
  <c r="BY23" i="1" s="1"/>
  <c r="BT20" i="1"/>
  <c r="BY20" i="1" s="1"/>
  <c r="BU15" i="1"/>
  <c r="BT15" i="1"/>
  <c r="BT12" i="1"/>
  <c r="BY12" i="1" s="1"/>
  <c r="BU7" i="1"/>
  <c r="BT7" i="1"/>
  <c r="BT4" i="1"/>
  <c r="BY4" i="1" s="1"/>
  <c r="CD2000" i="1"/>
  <c r="CC2000" i="1"/>
  <c r="CB2000" i="1"/>
  <c r="CG2000" i="1" s="1"/>
  <c r="CD1996" i="1"/>
  <c r="CH1996" i="1" s="1"/>
  <c r="CC1996" i="1"/>
  <c r="CB1996" i="1"/>
  <c r="CF1996" i="1" s="1"/>
  <c r="CD1992" i="1"/>
  <c r="CC1992" i="1"/>
  <c r="CH1992" i="1" s="1"/>
  <c r="CB1992" i="1"/>
  <c r="CF1992" i="1" s="1"/>
  <c r="CD1988" i="1"/>
  <c r="CC1988" i="1"/>
  <c r="CB1988" i="1"/>
  <c r="CG1988" i="1" s="1"/>
  <c r="CD1984" i="1"/>
  <c r="CC1984" i="1"/>
  <c r="CB1984" i="1"/>
  <c r="CG1984" i="1" s="1"/>
  <c r="CD1980" i="1"/>
  <c r="CI1980" i="1" s="1"/>
  <c r="CC1980" i="1"/>
  <c r="CB1980" i="1"/>
  <c r="CJ1980" i="1" s="1"/>
  <c r="CD1976" i="1"/>
  <c r="CC1976" i="1"/>
  <c r="CI1976" i="1" s="1"/>
  <c r="CB1976" i="1"/>
  <c r="CJ1976" i="1" s="1"/>
  <c r="CD1972" i="1"/>
  <c r="CC1972" i="1"/>
  <c r="CB1972" i="1"/>
  <c r="CG1972" i="1" s="1"/>
  <c r="CD1968" i="1"/>
  <c r="CC1968" i="1"/>
  <c r="CB1968" i="1"/>
  <c r="CG1968" i="1" s="1"/>
  <c r="CD1964" i="1"/>
  <c r="CF1964" i="1" s="1"/>
  <c r="CC1964" i="1"/>
  <c r="CB1964" i="1"/>
  <c r="CJ1964" i="1" s="1"/>
  <c r="CD1960" i="1"/>
  <c r="CC1960" i="1"/>
  <c r="CF1960" i="1" s="1"/>
  <c r="CB1960" i="1"/>
  <c r="CH1960" i="1" s="1"/>
  <c r="CD1956" i="1"/>
  <c r="CC1956" i="1"/>
  <c r="CB1956" i="1"/>
  <c r="CG1956" i="1" s="1"/>
  <c r="CD1952" i="1"/>
  <c r="CC1952" i="1"/>
  <c r="CB1952" i="1"/>
  <c r="CG1952" i="1" s="1"/>
  <c r="CD1948" i="1"/>
  <c r="CJ1948" i="1" s="1"/>
  <c r="CC1948" i="1"/>
  <c r="CB1948" i="1"/>
  <c r="CI1948" i="1" s="1"/>
  <c r="CD1944" i="1"/>
  <c r="CC1944" i="1"/>
  <c r="CJ1944" i="1" s="1"/>
  <c r="CB1944" i="1"/>
  <c r="CI1944" i="1" s="1"/>
  <c r="CD1940" i="1"/>
  <c r="CC1940" i="1"/>
  <c r="CB1940" i="1"/>
  <c r="CG1940" i="1" s="1"/>
  <c r="CD1936" i="1"/>
  <c r="CC1936" i="1"/>
  <c r="CB1936" i="1"/>
  <c r="CG1936" i="1" s="1"/>
  <c r="CD1932" i="1"/>
  <c r="CH1932" i="1" s="1"/>
  <c r="CC1932" i="1"/>
  <c r="CB1932" i="1"/>
  <c r="CF1932" i="1" s="1"/>
  <c r="CD1928" i="1"/>
  <c r="CC1928" i="1"/>
  <c r="CH1928" i="1" s="1"/>
  <c r="CB1928" i="1"/>
  <c r="CF1928" i="1" s="1"/>
  <c r="CD1924" i="1"/>
  <c r="CC1924" i="1"/>
  <c r="CB1924" i="1"/>
  <c r="CG1924" i="1" s="1"/>
  <c r="CD1920" i="1"/>
  <c r="CC1920" i="1"/>
  <c r="CB1920" i="1"/>
  <c r="CG1920" i="1" s="1"/>
  <c r="CD1916" i="1"/>
  <c r="CI1916" i="1" s="1"/>
  <c r="CC1916" i="1"/>
  <c r="CB1916" i="1"/>
  <c r="CJ1916" i="1" s="1"/>
  <c r="CD1912" i="1"/>
  <c r="CC1912" i="1"/>
  <c r="CI1912" i="1" s="1"/>
  <c r="CB1912" i="1"/>
  <c r="CJ1912" i="1" s="1"/>
  <c r="CD1908" i="1"/>
  <c r="CC1908" i="1"/>
  <c r="CB1908" i="1"/>
  <c r="CG1908" i="1" s="1"/>
  <c r="CD1904" i="1"/>
  <c r="CC1904" i="1"/>
  <c r="CB1904" i="1"/>
  <c r="CG1904" i="1" s="1"/>
  <c r="CD1900" i="1"/>
  <c r="CF1900" i="1" s="1"/>
  <c r="CC1900" i="1"/>
  <c r="CB1900" i="1"/>
  <c r="CH1900" i="1" s="1"/>
  <c r="CD1896" i="1"/>
  <c r="CC1896" i="1"/>
  <c r="CF1896" i="1" s="1"/>
  <c r="CB1896" i="1"/>
  <c r="CH1896" i="1" s="1"/>
  <c r="CD1892" i="1"/>
  <c r="CC1892" i="1"/>
  <c r="CB1892" i="1"/>
  <c r="CG1892" i="1" s="1"/>
  <c r="CD1888" i="1"/>
  <c r="CC1888" i="1"/>
  <c r="CB1888" i="1"/>
  <c r="CG1888" i="1" s="1"/>
  <c r="CD1884" i="1"/>
  <c r="CJ1884" i="1" s="1"/>
  <c r="CC1884" i="1"/>
  <c r="CB1884" i="1"/>
  <c r="CI1884" i="1" s="1"/>
  <c r="CD1880" i="1"/>
  <c r="CC1880" i="1"/>
  <c r="CJ1880" i="1" s="1"/>
  <c r="CB1880" i="1"/>
  <c r="CI1880" i="1" s="1"/>
  <c r="CD1876" i="1"/>
  <c r="CC1876" i="1"/>
  <c r="CB1876" i="1"/>
  <c r="CG1876" i="1" s="1"/>
  <c r="CD1872" i="1"/>
  <c r="CC1872" i="1"/>
  <c r="CB1872" i="1"/>
  <c r="CG1872" i="1" s="1"/>
  <c r="CD1868" i="1"/>
  <c r="CH1868" i="1" s="1"/>
  <c r="CC1868" i="1"/>
  <c r="CB1868" i="1"/>
  <c r="CF1868" i="1" s="1"/>
  <c r="CD1864" i="1"/>
  <c r="CC1864" i="1"/>
  <c r="CH1864" i="1" s="1"/>
  <c r="CB1864" i="1"/>
  <c r="CF1864" i="1" s="1"/>
  <c r="CD1860" i="1"/>
  <c r="CC1860" i="1"/>
  <c r="CB1860" i="1"/>
  <c r="CG1860" i="1" s="1"/>
  <c r="CD1856" i="1"/>
  <c r="CC1856" i="1"/>
  <c r="CB1856" i="1"/>
  <c r="CG1856" i="1" s="1"/>
  <c r="CD1852" i="1"/>
  <c r="CI1852" i="1" s="1"/>
  <c r="CC1852" i="1"/>
  <c r="CB1852" i="1"/>
  <c r="CJ1852" i="1" s="1"/>
  <c r="CD1848" i="1"/>
  <c r="CC1848" i="1"/>
  <c r="CI1848" i="1" s="1"/>
  <c r="CB1848" i="1"/>
  <c r="CJ1848" i="1" s="1"/>
  <c r="CD1844" i="1"/>
  <c r="CC1844" i="1"/>
  <c r="CB1844" i="1"/>
  <c r="CG1844" i="1" s="1"/>
  <c r="CD1840" i="1"/>
  <c r="CC1840" i="1"/>
  <c r="CB1840" i="1"/>
  <c r="CG1840" i="1" s="1"/>
  <c r="CD1836" i="1"/>
  <c r="CF1836" i="1" s="1"/>
  <c r="CC1836" i="1"/>
  <c r="CB1836" i="1"/>
  <c r="CH1836" i="1" s="1"/>
  <c r="CD1832" i="1"/>
  <c r="CC1832" i="1"/>
  <c r="CF1832" i="1" s="1"/>
  <c r="CB1832" i="1"/>
  <c r="CH1832" i="1" s="1"/>
  <c r="CD1828" i="1"/>
  <c r="CC1828" i="1"/>
  <c r="CB1828" i="1"/>
  <c r="CG1828" i="1" s="1"/>
  <c r="CD1824" i="1"/>
  <c r="CC1824" i="1"/>
  <c r="CB1824" i="1"/>
  <c r="CG1824" i="1" s="1"/>
  <c r="CD1820" i="1"/>
  <c r="CJ1820" i="1" s="1"/>
  <c r="CC1820" i="1"/>
  <c r="CB1820" i="1"/>
  <c r="CI1820" i="1" s="1"/>
  <c r="CD1816" i="1"/>
  <c r="CC1816" i="1"/>
  <c r="CJ1816" i="1" s="1"/>
  <c r="CB1816" i="1"/>
  <c r="CI1816" i="1" s="1"/>
  <c r="CD1812" i="1"/>
  <c r="CC1812" i="1"/>
  <c r="CB1812" i="1"/>
  <c r="CG1812" i="1" s="1"/>
  <c r="CD1808" i="1"/>
  <c r="CC1808" i="1"/>
  <c r="CB1808" i="1"/>
  <c r="CG1808" i="1" s="1"/>
  <c r="CD1804" i="1"/>
  <c r="CH1804" i="1" s="1"/>
  <c r="CC1804" i="1"/>
  <c r="CB1804" i="1"/>
  <c r="CF1804" i="1" s="1"/>
  <c r="CD1800" i="1"/>
  <c r="CC1800" i="1"/>
  <c r="CI1800" i="1" s="1"/>
  <c r="CB1800" i="1"/>
  <c r="CF1800" i="1" s="1"/>
  <c r="CD1796" i="1"/>
  <c r="CC1796" i="1"/>
  <c r="CB1796" i="1"/>
  <c r="CG1796" i="1" s="1"/>
  <c r="CD1792" i="1"/>
  <c r="CC1792" i="1"/>
  <c r="CB1792" i="1"/>
  <c r="CG1792" i="1" s="1"/>
  <c r="CD1788" i="1"/>
  <c r="CI1788" i="1" s="1"/>
  <c r="CC1788" i="1"/>
  <c r="CB1788" i="1"/>
  <c r="CJ1788" i="1" s="1"/>
  <c r="CD1784" i="1"/>
  <c r="CC1784" i="1"/>
  <c r="CH1784" i="1" s="1"/>
  <c r="CB1784" i="1"/>
  <c r="CJ1784" i="1" s="1"/>
  <c r="CD1780" i="1"/>
  <c r="CC1780" i="1"/>
  <c r="CB1780" i="1"/>
  <c r="CG1780" i="1" s="1"/>
  <c r="CD1776" i="1"/>
  <c r="CC1776" i="1"/>
  <c r="CB1776" i="1"/>
  <c r="CG1776" i="1" s="1"/>
  <c r="CD1772" i="1"/>
  <c r="CF1772" i="1" s="1"/>
  <c r="CC1772" i="1"/>
  <c r="CB1772" i="1"/>
  <c r="CH1772" i="1" s="1"/>
  <c r="CD1768" i="1"/>
  <c r="CC1768" i="1"/>
  <c r="CF1768" i="1" s="1"/>
  <c r="CB1768" i="1"/>
  <c r="CI1768" i="1" s="1"/>
  <c r="CD1764" i="1"/>
  <c r="CC1764" i="1"/>
  <c r="CB1764" i="1"/>
  <c r="CG1764" i="1" s="1"/>
  <c r="CD1760" i="1"/>
  <c r="CC1760" i="1"/>
  <c r="CB1760" i="1"/>
  <c r="CG1760" i="1" s="1"/>
  <c r="CD1756" i="1"/>
  <c r="CJ1756" i="1" s="1"/>
  <c r="CC1756" i="1"/>
  <c r="CB1756" i="1"/>
  <c r="CI1756" i="1" s="1"/>
  <c r="CD1752" i="1"/>
  <c r="CC1752" i="1"/>
  <c r="CJ1752" i="1" s="1"/>
  <c r="CB1752" i="1"/>
  <c r="CH1752" i="1" s="1"/>
  <c r="CD1748" i="1"/>
  <c r="CC1748" i="1"/>
  <c r="CB1748" i="1"/>
  <c r="CG1748" i="1" s="1"/>
  <c r="CD1744" i="1"/>
  <c r="CC1744" i="1"/>
  <c r="CB1744" i="1"/>
  <c r="CG1744" i="1" s="1"/>
  <c r="CD1740" i="1"/>
  <c r="CH1740" i="1" s="1"/>
  <c r="CC1740" i="1"/>
  <c r="CB1740" i="1"/>
  <c r="CF1740" i="1" s="1"/>
  <c r="CD1736" i="1"/>
  <c r="CC1736" i="1"/>
  <c r="CI1736" i="1" s="1"/>
  <c r="CB1736" i="1"/>
  <c r="CF1736" i="1" s="1"/>
  <c r="CD1732" i="1"/>
  <c r="CC1732" i="1"/>
  <c r="CB1732" i="1"/>
  <c r="CG1732" i="1" s="1"/>
  <c r="CD1728" i="1"/>
  <c r="CC1728" i="1"/>
  <c r="CB1728" i="1"/>
  <c r="CG1728" i="1" s="1"/>
  <c r="CD1724" i="1"/>
  <c r="CI1724" i="1" s="1"/>
  <c r="CC1724" i="1"/>
  <c r="CB1724" i="1"/>
  <c r="CJ1724" i="1" s="1"/>
  <c r="CD1720" i="1"/>
  <c r="CC1720" i="1"/>
  <c r="CH1720" i="1" s="1"/>
  <c r="CB1720" i="1"/>
  <c r="CJ1720" i="1" s="1"/>
  <c r="CD1716" i="1"/>
  <c r="CC1716" i="1"/>
  <c r="CB1716" i="1"/>
  <c r="CG1716" i="1" s="1"/>
  <c r="CD1712" i="1"/>
  <c r="CC1712" i="1"/>
  <c r="CB1712" i="1"/>
  <c r="CG1712" i="1" s="1"/>
  <c r="CD1708" i="1"/>
  <c r="CF1708" i="1" s="1"/>
  <c r="CC1708" i="1"/>
  <c r="CB1708" i="1"/>
  <c r="CH1708" i="1" s="1"/>
  <c r="CD1704" i="1"/>
  <c r="CC1704" i="1"/>
  <c r="CF1704" i="1" s="1"/>
  <c r="CB1704" i="1"/>
  <c r="CI1704" i="1" s="1"/>
  <c r="CD1700" i="1"/>
  <c r="CC1700" i="1"/>
  <c r="CB1700" i="1"/>
  <c r="CG1700" i="1" s="1"/>
  <c r="CD1696" i="1"/>
  <c r="CC1696" i="1"/>
  <c r="CB1696" i="1"/>
  <c r="CG1696" i="1" s="1"/>
  <c r="CD1692" i="1"/>
  <c r="CI1692" i="1" s="1"/>
  <c r="CC1692" i="1"/>
  <c r="CB1692" i="1"/>
  <c r="CH1692" i="1" s="1"/>
  <c r="CD1688" i="1"/>
  <c r="CC1688" i="1"/>
  <c r="CJ1688" i="1" s="1"/>
  <c r="CB1688" i="1"/>
  <c r="CI1688" i="1" s="1"/>
  <c r="CD1684" i="1"/>
  <c r="CC1684" i="1"/>
  <c r="CB1684" i="1"/>
  <c r="CG1684" i="1" s="1"/>
  <c r="CD1680" i="1"/>
  <c r="CC1680" i="1"/>
  <c r="CB1680" i="1"/>
  <c r="CG1680" i="1" s="1"/>
  <c r="CD1676" i="1"/>
  <c r="CJ1676" i="1" s="1"/>
  <c r="CC1676" i="1"/>
  <c r="CB1676" i="1"/>
  <c r="CF1676" i="1" s="1"/>
  <c r="CD1672" i="1"/>
  <c r="CC1672" i="1"/>
  <c r="CI1672" i="1" s="1"/>
  <c r="CB1672" i="1"/>
  <c r="CF1672" i="1" s="1"/>
  <c r="CD1668" i="1"/>
  <c r="CC1668" i="1"/>
  <c r="CB1668" i="1"/>
  <c r="CG1668" i="1" s="1"/>
  <c r="CD1664" i="1"/>
  <c r="CC1664" i="1"/>
  <c r="CB1664" i="1"/>
  <c r="CG1664" i="1" s="1"/>
  <c r="CD1660" i="1"/>
  <c r="CH1660" i="1" s="1"/>
  <c r="CC1660" i="1"/>
  <c r="CB1660" i="1"/>
  <c r="CI1660" i="1" s="1"/>
  <c r="CD1656" i="1"/>
  <c r="CC1656" i="1"/>
  <c r="CI1656" i="1" s="1"/>
  <c r="CB1656" i="1"/>
  <c r="CJ1656" i="1" s="1"/>
  <c r="CD1652" i="1"/>
  <c r="CC1652" i="1"/>
  <c r="CB1652" i="1"/>
  <c r="CG1652" i="1" s="1"/>
  <c r="CD1648" i="1"/>
  <c r="CC1648" i="1"/>
  <c r="CB1648" i="1"/>
  <c r="CG1648" i="1" s="1"/>
  <c r="CD1644" i="1"/>
  <c r="CF1644" i="1" s="1"/>
  <c r="CC1644" i="1"/>
  <c r="CB1644" i="1"/>
  <c r="CJ1644" i="1" s="1"/>
  <c r="CD1640" i="1"/>
  <c r="CC1640" i="1"/>
  <c r="CF1640" i="1" s="1"/>
  <c r="CB1640" i="1"/>
  <c r="CH1640" i="1" s="1"/>
  <c r="CD1636" i="1"/>
  <c r="CC1636" i="1"/>
  <c r="CB1636" i="1"/>
  <c r="CG1636" i="1" s="1"/>
  <c r="CD1632" i="1"/>
  <c r="CC1632" i="1"/>
  <c r="CB1632" i="1"/>
  <c r="CG1632" i="1" s="1"/>
  <c r="CD1628" i="1"/>
  <c r="CI1628" i="1" s="1"/>
  <c r="CC1628" i="1"/>
  <c r="CB1628" i="1"/>
  <c r="CH1628" i="1" s="1"/>
  <c r="CD1624" i="1"/>
  <c r="CC1624" i="1"/>
  <c r="CJ1624" i="1" s="1"/>
  <c r="CB1624" i="1"/>
  <c r="CI1624" i="1" s="1"/>
  <c r="CD1620" i="1"/>
  <c r="CC1620" i="1"/>
  <c r="CB1620" i="1"/>
  <c r="CG1620" i="1" s="1"/>
  <c r="CD1616" i="1"/>
  <c r="CC1616" i="1"/>
  <c r="CB1616" i="1"/>
  <c r="CG1616" i="1" s="1"/>
  <c r="CD1612" i="1"/>
  <c r="CJ1612" i="1" s="1"/>
  <c r="CC1612" i="1"/>
  <c r="CB1612" i="1"/>
  <c r="CF1612" i="1" s="1"/>
  <c r="CD1608" i="1"/>
  <c r="CC1608" i="1"/>
  <c r="CI1608" i="1" s="1"/>
  <c r="CB1608" i="1"/>
  <c r="CF1608" i="1" s="1"/>
  <c r="CD1604" i="1"/>
  <c r="CC1604" i="1"/>
  <c r="CB1604" i="1"/>
  <c r="CG1604" i="1" s="1"/>
  <c r="CD1600" i="1"/>
  <c r="CC1600" i="1"/>
  <c r="CB1600" i="1"/>
  <c r="CG1600" i="1" s="1"/>
  <c r="CD1596" i="1"/>
  <c r="CH1596" i="1" s="1"/>
  <c r="CC1596" i="1"/>
  <c r="CB1596" i="1"/>
  <c r="CI1596" i="1" s="1"/>
  <c r="CD1592" i="1"/>
  <c r="CC1592" i="1"/>
  <c r="CI1592" i="1" s="1"/>
  <c r="CB1592" i="1"/>
  <c r="CJ1592" i="1" s="1"/>
  <c r="CD1588" i="1"/>
  <c r="CC1588" i="1"/>
  <c r="CB1588" i="1"/>
  <c r="CG1588" i="1" s="1"/>
  <c r="CD1584" i="1"/>
  <c r="CC1584" i="1"/>
  <c r="CB1584" i="1"/>
  <c r="CG1584" i="1" s="1"/>
  <c r="CD1580" i="1"/>
  <c r="CF1580" i="1" s="1"/>
  <c r="CC1580" i="1"/>
  <c r="CB1580" i="1"/>
  <c r="CJ1580" i="1" s="1"/>
  <c r="CD1576" i="1"/>
  <c r="CC1576" i="1"/>
  <c r="CF1576" i="1" s="1"/>
  <c r="CB1576" i="1"/>
  <c r="CH1576" i="1" s="1"/>
  <c r="CD1572" i="1"/>
  <c r="CC1572" i="1"/>
  <c r="CB1572" i="1"/>
  <c r="CG1572" i="1" s="1"/>
  <c r="CD1568" i="1"/>
  <c r="CC1568" i="1"/>
  <c r="CB1568" i="1"/>
  <c r="CG1568" i="1" s="1"/>
  <c r="CD1564" i="1"/>
  <c r="CI1564" i="1" s="1"/>
  <c r="CC1564" i="1"/>
  <c r="CB1564" i="1"/>
  <c r="CH1564" i="1" s="1"/>
  <c r="CD1560" i="1"/>
  <c r="CC1560" i="1"/>
  <c r="CJ1560" i="1" s="1"/>
  <c r="CB1560" i="1"/>
  <c r="CI1560" i="1" s="1"/>
  <c r="CD1556" i="1"/>
  <c r="CC1556" i="1"/>
  <c r="CB1556" i="1"/>
  <c r="CG1556" i="1" s="1"/>
  <c r="CD1552" i="1"/>
  <c r="CC1552" i="1"/>
  <c r="CB1552" i="1"/>
  <c r="CG1552" i="1" s="1"/>
  <c r="CD1548" i="1"/>
  <c r="CJ1548" i="1" s="1"/>
  <c r="CC1548" i="1"/>
  <c r="CB1548" i="1"/>
  <c r="CF1548" i="1" s="1"/>
  <c r="CD1544" i="1"/>
  <c r="CC1544" i="1"/>
  <c r="CI1544" i="1" s="1"/>
  <c r="CB1544" i="1"/>
  <c r="CF1544" i="1" s="1"/>
  <c r="CD1540" i="1"/>
  <c r="CC1540" i="1"/>
  <c r="CB1540" i="1"/>
  <c r="CG1540" i="1" s="1"/>
  <c r="CD1536" i="1"/>
  <c r="CC1536" i="1"/>
  <c r="CB1536" i="1"/>
  <c r="CG1536" i="1" s="1"/>
  <c r="CD1532" i="1"/>
  <c r="CH1532" i="1" s="1"/>
  <c r="CC1532" i="1"/>
  <c r="CB1532" i="1"/>
  <c r="CI1532" i="1" s="1"/>
  <c r="CD1528" i="1"/>
  <c r="CC1528" i="1"/>
  <c r="CI1528" i="1" s="1"/>
  <c r="CB1528" i="1"/>
  <c r="CJ1528" i="1" s="1"/>
  <c r="CD1524" i="1"/>
  <c r="CC1524" i="1"/>
  <c r="CB1524" i="1"/>
  <c r="CG1524" i="1" s="1"/>
  <c r="CD1520" i="1"/>
  <c r="CC1520" i="1"/>
  <c r="CB1520" i="1"/>
  <c r="CG1520" i="1" s="1"/>
  <c r="CD1516" i="1"/>
  <c r="CF1516" i="1" s="1"/>
  <c r="CC1516" i="1"/>
  <c r="CB1516" i="1"/>
  <c r="CJ1516" i="1" s="1"/>
  <c r="CD1512" i="1"/>
  <c r="CC1512" i="1"/>
  <c r="CF1512" i="1" s="1"/>
  <c r="CB1512" i="1"/>
  <c r="CH1512" i="1" s="1"/>
  <c r="CD1508" i="1"/>
  <c r="CC1508" i="1"/>
  <c r="CB1508" i="1"/>
  <c r="CG1508" i="1" s="1"/>
  <c r="CD1504" i="1"/>
  <c r="CC1504" i="1"/>
  <c r="CB1504" i="1"/>
  <c r="CG1504" i="1" s="1"/>
  <c r="CD1500" i="1"/>
  <c r="CI1500" i="1" s="1"/>
  <c r="CC1500" i="1"/>
  <c r="CB1500" i="1"/>
  <c r="CH1500" i="1" s="1"/>
  <c r="CD1496" i="1"/>
  <c r="CC1496" i="1"/>
  <c r="CJ1496" i="1" s="1"/>
  <c r="CB1496" i="1"/>
  <c r="CI1496" i="1" s="1"/>
  <c r="CD1492" i="1"/>
  <c r="CC1492" i="1"/>
  <c r="CB1492" i="1"/>
  <c r="CG1492" i="1" s="1"/>
  <c r="CD1488" i="1"/>
  <c r="CC1488" i="1"/>
  <c r="CB1488" i="1"/>
  <c r="CG1488" i="1" s="1"/>
  <c r="CD1484" i="1"/>
  <c r="CJ1484" i="1" s="1"/>
  <c r="CC1484" i="1"/>
  <c r="CB1484" i="1"/>
  <c r="CF1484" i="1" s="1"/>
  <c r="CD1480" i="1"/>
  <c r="CC1480" i="1"/>
  <c r="CI1480" i="1" s="1"/>
  <c r="CB1480" i="1"/>
  <c r="CF1480" i="1" s="1"/>
  <c r="CD1476" i="1"/>
  <c r="CC1476" i="1"/>
  <c r="CB1476" i="1"/>
  <c r="CG1476" i="1" s="1"/>
  <c r="CD1472" i="1"/>
  <c r="CC1472" i="1"/>
  <c r="CB1472" i="1"/>
  <c r="CG1472" i="1" s="1"/>
  <c r="CD1468" i="1"/>
  <c r="CH1468" i="1" s="1"/>
  <c r="CC1468" i="1"/>
  <c r="CB1468" i="1"/>
  <c r="CI1468" i="1" s="1"/>
  <c r="CD1464" i="1"/>
  <c r="CC1464" i="1"/>
  <c r="CI1464" i="1" s="1"/>
  <c r="CB1464" i="1"/>
  <c r="CJ1464" i="1" s="1"/>
  <c r="CD1460" i="1"/>
  <c r="CC1460" i="1"/>
  <c r="CB1460" i="1"/>
  <c r="CG1460" i="1" s="1"/>
  <c r="CD1456" i="1"/>
  <c r="CC1456" i="1"/>
  <c r="CB1456" i="1"/>
  <c r="CG1456" i="1" s="1"/>
  <c r="CD1452" i="1"/>
  <c r="CF1452" i="1" s="1"/>
  <c r="CC1452" i="1"/>
  <c r="CB1452" i="1"/>
  <c r="CJ1452" i="1" s="1"/>
  <c r="CD1448" i="1"/>
  <c r="CC1448" i="1"/>
  <c r="CF1448" i="1" s="1"/>
  <c r="CB1448" i="1"/>
  <c r="CH1448" i="1" s="1"/>
  <c r="CD1444" i="1"/>
  <c r="CC1444" i="1"/>
  <c r="CB1444" i="1"/>
  <c r="CG1444" i="1" s="1"/>
  <c r="CD1440" i="1"/>
  <c r="CC1440" i="1"/>
  <c r="CB1440" i="1"/>
  <c r="CG1440" i="1" s="1"/>
  <c r="CD1436" i="1"/>
  <c r="CI1436" i="1" s="1"/>
  <c r="CC1436" i="1"/>
  <c r="CB1436" i="1"/>
  <c r="CH1436" i="1" s="1"/>
  <c r="CD1432" i="1"/>
  <c r="CC1432" i="1"/>
  <c r="CJ1432" i="1" s="1"/>
  <c r="CB1432" i="1"/>
  <c r="CI1432" i="1" s="1"/>
  <c r="CD1428" i="1"/>
  <c r="CC1428" i="1"/>
  <c r="CB1428" i="1"/>
  <c r="CG1428" i="1" s="1"/>
  <c r="CD1424" i="1"/>
  <c r="CC1424" i="1"/>
  <c r="CB1424" i="1"/>
  <c r="CG1424" i="1" s="1"/>
  <c r="CD1420" i="1"/>
  <c r="CJ1420" i="1" s="1"/>
  <c r="CC1420" i="1"/>
  <c r="CB1420" i="1"/>
  <c r="CF1420" i="1" s="1"/>
  <c r="CD1416" i="1"/>
  <c r="CC1416" i="1"/>
  <c r="CI1416" i="1" s="1"/>
  <c r="CB1416" i="1"/>
  <c r="CF1416" i="1" s="1"/>
  <c r="CD1412" i="1"/>
  <c r="CC1412" i="1"/>
  <c r="CB1412" i="1"/>
  <c r="CG1412" i="1" s="1"/>
  <c r="CD1408" i="1"/>
  <c r="CC1408" i="1"/>
  <c r="CB1408" i="1"/>
  <c r="CG1408" i="1" s="1"/>
  <c r="CD1404" i="1"/>
  <c r="CH1404" i="1" s="1"/>
  <c r="CC1404" i="1"/>
  <c r="CB1404" i="1"/>
  <c r="CI1404" i="1" s="1"/>
  <c r="CD1400" i="1"/>
  <c r="CC1400" i="1"/>
  <c r="CI1400" i="1" s="1"/>
  <c r="CB1400" i="1"/>
  <c r="CJ1400" i="1" s="1"/>
  <c r="CD1396" i="1"/>
  <c r="CC1396" i="1"/>
  <c r="CB1396" i="1"/>
  <c r="CG1396" i="1" s="1"/>
  <c r="CD1392" i="1"/>
  <c r="CC1392" i="1"/>
  <c r="CB1392" i="1"/>
  <c r="CG1392" i="1" s="1"/>
  <c r="CD1388" i="1"/>
  <c r="CF1388" i="1" s="1"/>
  <c r="CC1388" i="1"/>
  <c r="CB1388" i="1"/>
  <c r="CJ1388" i="1" s="1"/>
  <c r="CD1384" i="1"/>
  <c r="CC1384" i="1"/>
  <c r="CF1384" i="1" s="1"/>
  <c r="CB1384" i="1"/>
  <c r="CH1384" i="1" s="1"/>
  <c r="CD1380" i="1"/>
  <c r="CC1380" i="1"/>
  <c r="CB1380" i="1"/>
  <c r="CG1380" i="1" s="1"/>
  <c r="CD1376" i="1"/>
  <c r="CC1376" i="1"/>
  <c r="CB1376" i="1"/>
  <c r="CG1376" i="1" s="1"/>
  <c r="CD1372" i="1"/>
  <c r="CI1372" i="1" s="1"/>
  <c r="CC1372" i="1"/>
  <c r="CB1372" i="1"/>
  <c r="CH1372" i="1" s="1"/>
  <c r="CD1368" i="1"/>
  <c r="CC1368" i="1"/>
  <c r="CJ1368" i="1" s="1"/>
  <c r="CB1368" i="1"/>
  <c r="CI1368" i="1" s="1"/>
  <c r="CD1364" i="1"/>
  <c r="CC1364" i="1"/>
  <c r="CB1364" i="1"/>
  <c r="CG1364" i="1" s="1"/>
  <c r="CD1360" i="1"/>
  <c r="CC1360" i="1"/>
  <c r="CB1360" i="1"/>
  <c r="CG1360" i="1" s="1"/>
  <c r="CD1356" i="1"/>
  <c r="CJ1356" i="1" s="1"/>
  <c r="CC1356" i="1"/>
  <c r="CB1356" i="1"/>
  <c r="CF1356" i="1" s="1"/>
  <c r="CD1352" i="1"/>
  <c r="CC1352" i="1"/>
  <c r="CI1352" i="1" s="1"/>
  <c r="CB1352" i="1"/>
  <c r="CF1352" i="1" s="1"/>
  <c r="CD1348" i="1"/>
  <c r="CC1348" i="1"/>
  <c r="CB1348" i="1"/>
  <c r="CG1348" i="1" s="1"/>
  <c r="CD1344" i="1"/>
  <c r="CC1344" i="1"/>
  <c r="CB1344" i="1"/>
  <c r="CG1344" i="1" s="1"/>
  <c r="CD1340" i="1"/>
  <c r="CH1340" i="1" s="1"/>
  <c r="CC1340" i="1"/>
  <c r="CB1340" i="1"/>
  <c r="CI1340" i="1" s="1"/>
  <c r="CD1336" i="1"/>
  <c r="CC1336" i="1"/>
  <c r="CI1336" i="1" s="1"/>
  <c r="CB1336" i="1"/>
  <c r="CJ1336" i="1" s="1"/>
  <c r="CD1332" i="1"/>
  <c r="CC1332" i="1"/>
  <c r="CB1332" i="1"/>
  <c r="CG1332" i="1" s="1"/>
  <c r="CD1328" i="1"/>
  <c r="CC1328" i="1"/>
  <c r="CB1328" i="1"/>
  <c r="CG1328" i="1" s="1"/>
  <c r="CD1324" i="1"/>
  <c r="CF1324" i="1" s="1"/>
  <c r="CC1324" i="1"/>
  <c r="CB1324" i="1"/>
  <c r="CJ1324" i="1" s="1"/>
  <c r="CD1320" i="1"/>
  <c r="CC1320" i="1"/>
  <c r="CF1320" i="1" s="1"/>
  <c r="CB1320" i="1"/>
  <c r="CH1320" i="1" s="1"/>
  <c r="CD1316" i="1"/>
  <c r="CC1316" i="1"/>
  <c r="CB1316" i="1"/>
  <c r="CG1316" i="1" s="1"/>
  <c r="CD1312" i="1"/>
  <c r="CC1312" i="1"/>
  <c r="CB1312" i="1"/>
  <c r="CG1312" i="1" s="1"/>
  <c r="CD1308" i="1"/>
  <c r="CI1308" i="1" s="1"/>
  <c r="CC1308" i="1"/>
  <c r="CB1308" i="1"/>
  <c r="CH1308" i="1" s="1"/>
  <c r="CD1304" i="1"/>
  <c r="CC1304" i="1"/>
  <c r="CJ1304" i="1" s="1"/>
  <c r="CB1304" i="1"/>
  <c r="CI1304" i="1" s="1"/>
  <c r="CD1300" i="1"/>
  <c r="CC1300" i="1"/>
  <c r="CB1300" i="1"/>
  <c r="CG1300" i="1" s="1"/>
  <c r="CD1296" i="1"/>
  <c r="CC1296" i="1"/>
  <c r="CB1296" i="1"/>
  <c r="CG1296" i="1" s="1"/>
  <c r="CD1292" i="1"/>
  <c r="CJ1292" i="1" s="1"/>
  <c r="CC1292" i="1"/>
  <c r="CB1292" i="1"/>
  <c r="CF1292" i="1" s="1"/>
  <c r="CD1288" i="1"/>
  <c r="CC1288" i="1"/>
  <c r="CI1288" i="1" s="1"/>
  <c r="CB1288" i="1"/>
  <c r="CF1288" i="1" s="1"/>
  <c r="CD1284" i="1"/>
  <c r="CC1284" i="1"/>
  <c r="CB1284" i="1"/>
  <c r="CG1284" i="1" s="1"/>
  <c r="CD1280" i="1"/>
  <c r="CC1280" i="1"/>
  <c r="CB1280" i="1"/>
  <c r="CG1280" i="1" s="1"/>
  <c r="CD1276" i="1"/>
  <c r="CH1276" i="1" s="1"/>
  <c r="CC1276" i="1"/>
  <c r="CB1276" i="1"/>
  <c r="CI1276" i="1" s="1"/>
  <c r="CD1272" i="1"/>
  <c r="CC1272" i="1"/>
  <c r="CI1272" i="1" s="1"/>
  <c r="CB1272" i="1"/>
  <c r="CJ1272" i="1" s="1"/>
  <c r="CD1268" i="1"/>
  <c r="CC1268" i="1"/>
  <c r="CB1268" i="1"/>
  <c r="CG1268" i="1" s="1"/>
  <c r="CD1264" i="1"/>
  <c r="CC1264" i="1"/>
  <c r="CB1264" i="1"/>
  <c r="CG1264" i="1" s="1"/>
  <c r="CD1260" i="1"/>
  <c r="CF1260" i="1" s="1"/>
  <c r="CC1260" i="1"/>
  <c r="CB1260" i="1"/>
  <c r="CJ1260" i="1" s="1"/>
  <c r="CD1256" i="1"/>
  <c r="CC1256" i="1"/>
  <c r="CF1256" i="1" s="1"/>
  <c r="CB1256" i="1"/>
  <c r="CH1256" i="1" s="1"/>
  <c r="CD1252" i="1"/>
  <c r="CC1252" i="1"/>
  <c r="CB1252" i="1"/>
  <c r="CG1252" i="1" s="1"/>
  <c r="CD1248" i="1"/>
  <c r="CC1248" i="1"/>
  <c r="CB1248" i="1"/>
  <c r="CG1248" i="1" s="1"/>
  <c r="CD1244" i="1"/>
  <c r="CI1244" i="1" s="1"/>
  <c r="CC1244" i="1"/>
  <c r="CB1244" i="1"/>
  <c r="CH1244" i="1" s="1"/>
  <c r="CD1240" i="1"/>
  <c r="CC1240" i="1"/>
  <c r="CJ1240" i="1" s="1"/>
  <c r="CB1240" i="1"/>
  <c r="CI1240" i="1" s="1"/>
  <c r="CD1236" i="1"/>
  <c r="CC1236" i="1"/>
  <c r="CB1236" i="1"/>
  <c r="CG1236" i="1" s="1"/>
  <c r="CD1232" i="1"/>
  <c r="CC1232" i="1"/>
  <c r="CB1232" i="1"/>
  <c r="CG1232" i="1" s="1"/>
  <c r="CD1228" i="1"/>
  <c r="CJ1228" i="1" s="1"/>
  <c r="CC1228" i="1"/>
  <c r="CB1228" i="1"/>
  <c r="CF1228" i="1" s="1"/>
  <c r="CD1224" i="1"/>
  <c r="CC1224" i="1"/>
  <c r="CI1224" i="1" s="1"/>
  <c r="CB1224" i="1"/>
  <c r="CF1224" i="1" s="1"/>
  <c r="CD1220" i="1"/>
  <c r="CC1220" i="1"/>
  <c r="CB1220" i="1"/>
  <c r="CG1220" i="1" s="1"/>
  <c r="CD1216" i="1"/>
  <c r="CC1216" i="1"/>
  <c r="CB1216" i="1"/>
  <c r="CG1216" i="1" s="1"/>
  <c r="CD1212" i="1"/>
  <c r="CH1212" i="1" s="1"/>
  <c r="CC1212" i="1"/>
  <c r="CB1212" i="1"/>
  <c r="CI1212" i="1" s="1"/>
  <c r="CD1208" i="1"/>
  <c r="CC1208" i="1"/>
  <c r="CI1208" i="1" s="1"/>
  <c r="CB1208" i="1"/>
  <c r="CJ1208" i="1" s="1"/>
  <c r="CD1204" i="1"/>
  <c r="CC1204" i="1"/>
  <c r="CB1204" i="1"/>
  <c r="CG1204" i="1" s="1"/>
  <c r="CD1200" i="1"/>
  <c r="CC1200" i="1"/>
  <c r="CB1200" i="1"/>
  <c r="CG1200" i="1" s="1"/>
  <c r="CD1196" i="1"/>
  <c r="CF1196" i="1" s="1"/>
  <c r="CC1196" i="1"/>
  <c r="CB1196" i="1"/>
  <c r="CJ1196" i="1" s="1"/>
  <c r="CD1192" i="1"/>
  <c r="CC1192" i="1"/>
  <c r="CF1192" i="1" s="1"/>
  <c r="CB1192" i="1"/>
  <c r="CH1192" i="1" s="1"/>
  <c r="CD1188" i="1"/>
  <c r="CC1188" i="1"/>
  <c r="CB1188" i="1"/>
  <c r="CG1188" i="1" s="1"/>
  <c r="CD1184" i="1"/>
  <c r="CC1184" i="1"/>
  <c r="CB1184" i="1"/>
  <c r="CG1184" i="1" s="1"/>
  <c r="CD1180" i="1"/>
  <c r="CI1180" i="1" s="1"/>
  <c r="CC1180" i="1"/>
  <c r="CB1180" i="1"/>
  <c r="CH1180" i="1" s="1"/>
  <c r="CD1176" i="1"/>
  <c r="CC1176" i="1"/>
  <c r="CJ1176" i="1" s="1"/>
  <c r="CB1176" i="1"/>
  <c r="CI1176" i="1" s="1"/>
  <c r="CD1172" i="1"/>
  <c r="CC1172" i="1"/>
  <c r="CB1172" i="1"/>
  <c r="CG1172" i="1" s="1"/>
  <c r="CD1168" i="1"/>
  <c r="CC1168" i="1"/>
  <c r="CB1168" i="1"/>
  <c r="CG1168" i="1" s="1"/>
  <c r="CD1164" i="1"/>
  <c r="CJ1164" i="1" s="1"/>
  <c r="CC1164" i="1"/>
  <c r="CB1164" i="1"/>
  <c r="CF1164" i="1" s="1"/>
  <c r="CD1160" i="1"/>
  <c r="CC1160" i="1"/>
  <c r="CI1160" i="1" s="1"/>
  <c r="CB1160" i="1"/>
  <c r="CF1160" i="1" s="1"/>
  <c r="CD1156" i="1"/>
  <c r="CC1156" i="1"/>
  <c r="CB1156" i="1"/>
  <c r="CG1156" i="1" s="1"/>
  <c r="CD1152" i="1"/>
  <c r="CC1152" i="1"/>
  <c r="CB1152" i="1"/>
  <c r="CG1152" i="1" s="1"/>
  <c r="CD1148" i="1"/>
  <c r="CH1148" i="1" s="1"/>
  <c r="CC1148" i="1"/>
  <c r="CB1148" i="1"/>
  <c r="CI1148" i="1" s="1"/>
  <c r="CD1144" i="1"/>
  <c r="CC1144" i="1"/>
  <c r="CI1144" i="1" s="1"/>
  <c r="CB1144" i="1"/>
  <c r="CJ1144" i="1" s="1"/>
  <c r="CD1140" i="1"/>
  <c r="CC1140" i="1"/>
  <c r="CB1140" i="1"/>
  <c r="CG1140" i="1" s="1"/>
  <c r="CD1136" i="1"/>
  <c r="CC1136" i="1"/>
  <c r="CB1136" i="1"/>
  <c r="CG1136" i="1" s="1"/>
  <c r="CD1132" i="1"/>
  <c r="CF1132" i="1" s="1"/>
  <c r="CC1132" i="1"/>
  <c r="CB1132" i="1"/>
  <c r="CJ1132" i="1" s="1"/>
  <c r="CD1128" i="1"/>
  <c r="CC1128" i="1"/>
  <c r="CF1128" i="1" s="1"/>
  <c r="CB1128" i="1"/>
  <c r="CH1128" i="1" s="1"/>
  <c r="CD1124" i="1"/>
  <c r="CC1124" i="1"/>
  <c r="CB1124" i="1"/>
  <c r="CG1124" i="1" s="1"/>
  <c r="CD1120" i="1"/>
  <c r="CC1120" i="1"/>
  <c r="CB1120" i="1"/>
  <c r="CG1120" i="1" s="1"/>
  <c r="CD1116" i="1"/>
  <c r="CI1116" i="1" s="1"/>
  <c r="CC1116" i="1"/>
  <c r="CB1116" i="1"/>
  <c r="CH1116" i="1" s="1"/>
  <c r="CD1112" i="1"/>
  <c r="CC1112" i="1"/>
  <c r="CJ1112" i="1" s="1"/>
  <c r="CB1112" i="1"/>
  <c r="CI1112" i="1" s="1"/>
  <c r="CD1108" i="1"/>
  <c r="CC1108" i="1"/>
  <c r="CB1108" i="1"/>
  <c r="CG1108" i="1" s="1"/>
  <c r="CD1104" i="1"/>
  <c r="CC1104" i="1"/>
  <c r="CB1104" i="1"/>
  <c r="CG1104" i="1" s="1"/>
  <c r="CD1100" i="1"/>
  <c r="CJ1100" i="1" s="1"/>
  <c r="CC1100" i="1"/>
  <c r="CB1100" i="1"/>
  <c r="CF1100" i="1" s="1"/>
  <c r="CD1096" i="1"/>
  <c r="CC1096" i="1"/>
  <c r="CI1096" i="1" s="1"/>
  <c r="CB1096" i="1"/>
  <c r="CF1096" i="1" s="1"/>
  <c r="CD1092" i="1"/>
  <c r="CC1092" i="1"/>
  <c r="CB1092" i="1"/>
  <c r="CD1088" i="1"/>
  <c r="CC1088" i="1"/>
  <c r="CB1088" i="1"/>
  <c r="CD1084" i="1"/>
  <c r="CC1084" i="1"/>
  <c r="CF1084" i="1" s="1"/>
  <c r="CB1084" i="1"/>
  <c r="CD1080" i="1"/>
  <c r="CC1080" i="1"/>
  <c r="CB1080" i="1"/>
  <c r="CJ1080" i="1" s="1"/>
  <c r="CD1076" i="1"/>
  <c r="CC1076" i="1"/>
  <c r="CB1076" i="1"/>
  <c r="CD1072" i="1"/>
  <c r="CC1072" i="1"/>
  <c r="CB1072" i="1"/>
  <c r="CD1068" i="1"/>
  <c r="CC1068" i="1"/>
  <c r="CB1068" i="1"/>
  <c r="CD1064" i="1"/>
  <c r="CC1064" i="1"/>
  <c r="CB1064" i="1"/>
  <c r="CH1064" i="1" s="1"/>
  <c r="CD1060" i="1"/>
  <c r="CC1060" i="1"/>
  <c r="CB1060" i="1"/>
  <c r="CD1056" i="1"/>
  <c r="CC1056" i="1"/>
  <c r="CB1056" i="1"/>
  <c r="CD1052" i="1"/>
  <c r="CC1052" i="1"/>
  <c r="CI1052" i="1" s="1"/>
  <c r="CB1052" i="1"/>
  <c r="CD1048" i="1"/>
  <c r="CC1048" i="1"/>
  <c r="CB1048" i="1"/>
  <c r="CI1048" i="1" s="1"/>
  <c r="CD1044" i="1"/>
  <c r="CC1044" i="1"/>
  <c r="CB1044" i="1"/>
  <c r="CD1040" i="1"/>
  <c r="CC1040" i="1"/>
  <c r="CB1040" i="1"/>
  <c r="CD1036" i="1"/>
  <c r="CC1036" i="1"/>
  <c r="CB1036" i="1"/>
  <c r="CH1036" i="1" s="1"/>
  <c r="CD1032" i="1"/>
  <c r="CC1032" i="1"/>
  <c r="CB1032" i="1"/>
  <c r="CI1032" i="1" s="1"/>
  <c r="CD1028" i="1"/>
  <c r="CC1028" i="1"/>
  <c r="CB1028" i="1"/>
  <c r="CD1024" i="1"/>
  <c r="CC1024" i="1"/>
  <c r="CB1024" i="1"/>
  <c r="CD1020" i="1"/>
  <c r="CC1020" i="1"/>
  <c r="CI1020" i="1" s="1"/>
  <c r="CB1020" i="1"/>
  <c r="CD1016" i="1"/>
  <c r="CC1016" i="1"/>
  <c r="CB1016" i="1"/>
  <c r="CJ1016" i="1" s="1"/>
  <c r="CD1012" i="1"/>
  <c r="CC1012" i="1"/>
  <c r="CB1012" i="1"/>
  <c r="CD1008" i="1"/>
  <c r="CC1008" i="1"/>
  <c r="CB1008" i="1"/>
  <c r="CD1004" i="1"/>
  <c r="CC1004" i="1"/>
  <c r="CF1004" i="1" s="1"/>
  <c r="CB1004" i="1"/>
  <c r="CD1000" i="1"/>
  <c r="CC1000" i="1"/>
  <c r="CB1000" i="1"/>
  <c r="CG1000" i="1" s="1"/>
  <c r="CD996" i="1"/>
  <c r="CC996" i="1"/>
  <c r="CB996" i="1"/>
  <c r="CD992" i="1"/>
  <c r="CC992" i="1"/>
  <c r="CB992" i="1"/>
  <c r="CD988" i="1"/>
  <c r="CC988" i="1"/>
  <c r="CB988" i="1"/>
  <c r="CG988" i="1" s="1"/>
  <c r="CD984" i="1"/>
  <c r="CC984" i="1"/>
  <c r="CB984" i="1"/>
  <c r="CH984" i="1" s="1"/>
  <c r="CD980" i="1"/>
  <c r="CC980" i="1"/>
  <c r="CB980" i="1"/>
  <c r="CD976" i="1"/>
  <c r="CC976" i="1"/>
  <c r="CB976" i="1"/>
  <c r="CD972" i="1"/>
  <c r="CC972" i="1"/>
  <c r="CH972" i="1" s="1"/>
  <c r="CB972" i="1"/>
  <c r="CD968" i="1"/>
  <c r="CC968" i="1"/>
  <c r="CB968" i="1"/>
  <c r="CH968" i="1" s="1"/>
  <c r="CD964" i="1"/>
  <c r="CC964" i="1"/>
  <c r="CB964" i="1"/>
  <c r="CD960" i="1"/>
  <c r="CC960" i="1"/>
  <c r="CB960" i="1"/>
  <c r="CD956" i="1"/>
  <c r="CC956" i="1"/>
  <c r="CB956" i="1"/>
  <c r="CD952" i="1"/>
  <c r="CC952" i="1"/>
  <c r="CB952" i="1"/>
  <c r="CJ952" i="1" s="1"/>
  <c r="CD948" i="1"/>
  <c r="CC948" i="1"/>
  <c r="CB948" i="1"/>
  <c r="CD944" i="1"/>
  <c r="CC944" i="1"/>
  <c r="CB944" i="1"/>
  <c r="CD940" i="1"/>
  <c r="CC940" i="1"/>
  <c r="CJ940" i="1" s="1"/>
  <c r="CB940" i="1"/>
  <c r="CF940" i="1" s="1"/>
  <c r="CD936" i="1"/>
  <c r="CC936" i="1"/>
  <c r="CB936" i="1"/>
  <c r="CG936" i="1" s="1"/>
  <c r="CD932" i="1"/>
  <c r="CC932" i="1"/>
  <c r="CB932" i="1"/>
  <c r="CD928" i="1"/>
  <c r="CC928" i="1"/>
  <c r="CB928" i="1"/>
  <c r="CD924" i="1"/>
  <c r="CC924" i="1"/>
  <c r="CG924" i="1" s="1"/>
  <c r="CB924" i="1"/>
  <c r="CD920" i="1"/>
  <c r="CC920" i="1"/>
  <c r="CB920" i="1"/>
  <c r="CH920" i="1" s="1"/>
  <c r="CD916" i="1"/>
  <c r="CC916" i="1"/>
  <c r="CB916" i="1"/>
  <c r="CD912" i="1"/>
  <c r="CC912" i="1"/>
  <c r="CB912" i="1"/>
  <c r="CD908" i="1"/>
  <c r="CC908" i="1"/>
  <c r="CB908" i="1"/>
  <c r="CD904" i="1"/>
  <c r="CC904" i="1"/>
  <c r="CB904" i="1"/>
  <c r="CI904" i="1" s="1"/>
  <c r="CD900" i="1"/>
  <c r="CC900" i="1"/>
  <c r="CB900" i="1"/>
  <c r="CD896" i="1"/>
  <c r="CC896" i="1"/>
  <c r="CB896" i="1"/>
  <c r="CD892" i="1"/>
  <c r="CC892" i="1"/>
  <c r="CI892" i="1" s="1"/>
  <c r="CB892" i="1"/>
  <c r="CD888" i="1"/>
  <c r="CC888" i="1"/>
  <c r="CB888" i="1"/>
  <c r="CJ888" i="1" s="1"/>
  <c r="CD884" i="1"/>
  <c r="CC884" i="1"/>
  <c r="CB884" i="1"/>
  <c r="CD880" i="1"/>
  <c r="CC880" i="1"/>
  <c r="CB880" i="1"/>
  <c r="CD876" i="1"/>
  <c r="CC876" i="1"/>
  <c r="CF876" i="1" s="1"/>
  <c r="CB876" i="1"/>
  <c r="CJ876" i="1" s="1"/>
  <c r="CD872" i="1"/>
  <c r="CC872" i="1"/>
  <c r="CB872" i="1"/>
  <c r="CG872" i="1" s="1"/>
  <c r="CD868" i="1"/>
  <c r="CC868" i="1"/>
  <c r="CB868" i="1"/>
  <c r="CD864" i="1"/>
  <c r="CC864" i="1"/>
  <c r="CB864" i="1"/>
  <c r="CD860" i="1"/>
  <c r="CC860" i="1"/>
  <c r="CB860" i="1"/>
  <c r="CD856" i="1"/>
  <c r="CC856" i="1"/>
  <c r="CB856" i="1"/>
  <c r="CH856" i="1" s="1"/>
  <c r="CD852" i="1"/>
  <c r="CC852" i="1"/>
  <c r="CB852" i="1"/>
  <c r="CD848" i="1"/>
  <c r="CC848" i="1"/>
  <c r="CB848" i="1"/>
  <c r="CD844" i="1"/>
  <c r="CC844" i="1"/>
  <c r="CH844" i="1" s="1"/>
  <c r="CB844" i="1"/>
  <c r="CD840" i="1"/>
  <c r="CC840" i="1"/>
  <c r="CB840" i="1"/>
  <c r="CH840" i="1" s="1"/>
  <c r="CD836" i="1"/>
  <c r="CC836" i="1"/>
  <c r="CB836" i="1"/>
  <c r="CD832" i="1"/>
  <c r="CC832" i="1"/>
  <c r="CB832" i="1"/>
  <c r="CD828" i="1"/>
  <c r="CC828" i="1"/>
  <c r="CB828" i="1"/>
  <c r="CI828" i="1" s="1"/>
  <c r="CD824" i="1"/>
  <c r="CC824" i="1"/>
  <c r="CB824" i="1"/>
  <c r="CJ824" i="1" s="1"/>
  <c r="CD820" i="1"/>
  <c r="CC820" i="1"/>
  <c r="CB820" i="1"/>
  <c r="CD816" i="1"/>
  <c r="CC816" i="1"/>
  <c r="CB816" i="1"/>
  <c r="CD812" i="1"/>
  <c r="CC812" i="1"/>
  <c r="CB812" i="1"/>
  <c r="CJ812" i="1" s="1"/>
  <c r="CD808" i="1"/>
  <c r="CC808" i="1"/>
  <c r="CB808" i="1"/>
  <c r="CG808" i="1" s="1"/>
  <c r="CD804" i="1"/>
  <c r="CC804" i="1"/>
  <c r="CB804" i="1"/>
  <c r="CD800" i="1"/>
  <c r="CC800" i="1"/>
  <c r="CB800" i="1"/>
  <c r="CD796" i="1"/>
  <c r="CC796" i="1"/>
  <c r="CG796" i="1" s="1"/>
  <c r="CB796" i="1"/>
  <c r="CD792" i="1"/>
  <c r="CC792" i="1"/>
  <c r="CB792" i="1"/>
  <c r="CH792" i="1" s="1"/>
  <c r="CD788" i="1"/>
  <c r="CC788" i="1"/>
  <c r="CB788" i="1"/>
  <c r="CD784" i="1"/>
  <c r="CC784" i="1"/>
  <c r="CB784" i="1"/>
  <c r="CD780" i="1"/>
  <c r="CC780" i="1"/>
  <c r="CB780" i="1"/>
  <c r="CH780" i="1" s="1"/>
  <c r="CD776" i="1"/>
  <c r="CC776" i="1"/>
  <c r="CB776" i="1"/>
  <c r="CI776" i="1" s="1"/>
  <c r="CD772" i="1"/>
  <c r="CC772" i="1"/>
  <c r="CB772" i="1"/>
  <c r="CD768" i="1"/>
  <c r="CC768" i="1"/>
  <c r="CB768" i="1"/>
  <c r="CD764" i="1"/>
  <c r="CC764" i="1"/>
  <c r="CB764" i="1"/>
  <c r="CI764" i="1" s="1"/>
  <c r="CD760" i="1"/>
  <c r="CC760" i="1"/>
  <c r="CB760" i="1"/>
  <c r="CJ760" i="1" s="1"/>
  <c r="CD756" i="1"/>
  <c r="CC756" i="1"/>
  <c r="CB756" i="1"/>
  <c r="CD752" i="1"/>
  <c r="CC752" i="1"/>
  <c r="CB752" i="1"/>
  <c r="CD748" i="1"/>
  <c r="CC748" i="1"/>
  <c r="CF748" i="1" s="1"/>
  <c r="CB748" i="1"/>
  <c r="CD744" i="1"/>
  <c r="CC744" i="1"/>
  <c r="CB744" i="1"/>
  <c r="CG744" i="1" s="1"/>
  <c r="CD740" i="1"/>
  <c r="CC740" i="1"/>
  <c r="CB740" i="1"/>
  <c r="CD736" i="1"/>
  <c r="CC736" i="1"/>
  <c r="CB736" i="1"/>
  <c r="CD732" i="1"/>
  <c r="CC732" i="1"/>
  <c r="CB732" i="1"/>
  <c r="CG732" i="1" s="1"/>
  <c r="CD728" i="1"/>
  <c r="CC728" i="1"/>
  <c r="CB728" i="1"/>
  <c r="CH728" i="1" s="1"/>
  <c r="CD724" i="1"/>
  <c r="CC724" i="1"/>
  <c r="CB724" i="1"/>
  <c r="CD720" i="1"/>
  <c r="CC720" i="1"/>
  <c r="CB720" i="1"/>
  <c r="CD716" i="1"/>
  <c r="CC716" i="1"/>
  <c r="CB716" i="1"/>
  <c r="CH716" i="1" s="1"/>
  <c r="CD712" i="1"/>
  <c r="CC712" i="1"/>
  <c r="CB712" i="1"/>
  <c r="CH712" i="1" s="1"/>
  <c r="CD708" i="1"/>
  <c r="CC708" i="1"/>
  <c r="CB708" i="1"/>
  <c r="CG1944" i="1"/>
  <c r="CG1880" i="1"/>
  <c r="CG1816" i="1"/>
  <c r="CG1752" i="1"/>
  <c r="CG1688" i="1"/>
  <c r="CG1624" i="1"/>
  <c r="CG1560" i="1"/>
  <c r="CG1496" i="1"/>
  <c r="CG1432" i="1"/>
  <c r="CG1368" i="1"/>
  <c r="CG1304" i="1"/>
  <c r="CG1240" i="1"/>
  <c r="CG1176" i="1"/>
  <c r="CG1112" i="1"/>
  <c r="CI1996" i="1"/>
  <c r="CF1980" i="1"/>
  <c r="CH1964" i="1"/>
  <c r="CH1948" i="1"/>
  <c r="CI1932" i="1"/>
  <c r="CF1916" i="1"/>
  <c r="CJ1900" i="1"/>
  <c r="CH1884" i="1"/>
  <c r="CI1868" i="1"/>
  <c r="CF1852" i="1"/>
  <c r="CJ1836" i="1"/>
  <c r="CH1820" i="1"/>
  <c r="CI1804" i="1"/>
  <c r="CF1788" i="1"/>
  <c r="CJ1772" i="1"/>
  <c r="CH1756" i="1"/>
  <c r="CI1740" i="1"/>
  <c r="CF1724" i="1"/>
  <c r="CJ1708" i="1"/>
  <c r="CJ1692" i="1"/>
  <c r="CH1676" i="1"/>
  <c r="CF1660" i="1"/>
  <c r="CI1644" i="1"/>
  <c r="CJ1628" i="1"/>
  <c r="CH1612" i="1"/>
  <c r="CF1596" i="1"/>
  <c r="CI1580" i="1"/>
  <c r="CJ1564" i="1"/>
  <c r="CH1548" i="1"/>
  <c r="CF1532" i="1"/>
  <c r="CI1516" i="1"/>
  <c r="CJ1500" i="1"/>
  <c r="CH1484" i="1"/>
  <c r="CF1468" i="1"/>
  <c r="CI1452" i="1"/>
  <c r="CJ1436" i="1"/>
  <c r="CH1420" i="1"/>
  <c r="CF1404" i="1"/>
  <c r="CI1388" i="1"/>
  <c r="CJ1372" i="1"/>
  <c r="CH1356" i="1"/>
  <c r="CF1340" i="1"/>
  <c r="CI1324" i="1"/>
  <c r="CJ1308" i="1"/>
  <c r="CH1292" i="1"/>
  <c r="CF1276" i="1"/>
  <c r="CI1260" i="1"/>
  <c r="CJ1244" i="1"/>
  <c r="CH1228" i="1"/>
  <c r="CF1212" i="1"/>
  <c r="CI1196" i="1"/>
  <c r="CJ1180" i="1"/>
  <c r="CH1164" i="1"/>
  <c r="CF1148" i="1"/>
  <c r="CI1132" i="1"/>
  <c r="CJ1116" i="1"/>
  <c r="CH1100" i="1"/>
  <c r="CJ1068" i="1"/>
  <c r="CJ1004" i="1"/>
  <c r="CI956" i="1"/>
  <c r="CH908" i="1"/>
  <c r="CG860" i="1"/>
  <c r="CF812" i="1"/>
  <c r="CJ748" i="1"/>
  <c r="BQ1998" i="1"/>
  <c r="BO1998" i="1"/>
  <c r="BP1998" i="1"/>
  <c r="BN1998" i="1"/>
  <c r="BP1994" i="1"/>
  <c r="BO1994" i="1"/>
  <c r="BQ1994" i="1"/>
  <c r="BN1994" i="1"/>
  <c r="BP1990" i="1"/>
  <c r="BO1990" i="1"/>
  <c r="BQ1990" i="1"/>
  <c r="BN1990" i="1"/>
  <c r="BP1986" i="1"/>
  <c r="BO1986" i="1"/>
  <c r="BQ1986" i="1"/>
  <c r="BN1986" i="1"/>
  <c r="BP1982" i="1"/>
  <c r="BQ1982" i="1"/>
  <c r="BO1982" i="1"/>
  <c r="BN1982" i="1"/>
  <c r="BP1978" i="1"/>
  <c r="BO1978" i="1"/>
  <c r="BQ1978" i="1"/>
  <c r="BN1978" i="1"/>
  <c r="BP1974" i="1"/>
  <c r="BO1974" i="1"/>
  <c r="BQ1974" i="1"/>
  <c r="BN1974" i="1"/>
  <c r="BO1970" i="1"/>
  <c r="BQ1970" i="1"/>
  <c r="BP1970" i="1"/>
  <c r="BN1970" i="1"/>
  <c r="BP1966" i="1"/>
  <c r="BQ1966" i="1"/>
  <c r="BO1966" i="1"/>
  <c r="BN1966" i="1"/>
  <c r="BO1962" i="1"/>
  <c r="BP1962" i="1"/>
  <c r="BQ1962" i="1"/>
  <c r="BN1962" i="1"/>
  <c r="BP1958" i="1"/>
  <c r="BO1958" i="1"/>
  <c r="BQ1958" i="1"/>
  <c r="BN1958" i="1"/>
  <c r="BP1954" i="1"/>
  <c r="BO1954" i="1"/>
  <c r="BQ1954" i="1"/>
  <c r="BN1954" i="1"/>
  <c r="BP1950" i="1"/>
  <c r="BQ1950" i="1"/>
  <c r="BO1950" i="1"/>
  <c r="BN1950" i="1"/>
  <c r="BP1946" i="1"/>
  <c r="BO1946" i="1"/>
  <c r="BQ1946" i="1"/>
  <c r="BN1946" i="1"/>
  <c r="BP1942" i="1"/>
  <c r="BO1942" i="1"/>
  <c r="BQ1942" i="1"/>
  <c r="BN1942" i="1"/>
  <c r="BP1938" i="1"/>
  <c r="BO1938" i="1"/>
  <c r="BQ1938" i="1"/>
  <c r="BN1938" i="1"/>
  <c r="BQ1934" i="1"/>
  <c r="BO1934" i="1"/>
  <c r="BP1934" i="1"/>
  <c r="BN1934" i="1"/>
  <c r="BO1930" i="1"/>
  <c r="BQ1930" i="1"/>
  <c r="BP1930" i="1"/>
  <c r="BN1930" i="1"/>
  <c r="BP1926" i="1"/>
  <c r="BO1926" i="1"/>
  <c r="BQ1926" i="1"/>
  <c r="BN1926" i="1"/>
  <c r="BP1922" i="1"/>
  <c r="BO1922" i="1"/>
  <c r="BQ1922" i="1"/>
  <c r="BN1922" i="1"/>
  <c r="BP1918" i="1"/>
  <c r="BQ1918" i="1"/>
  <c r="BO1918" i="1"/>
  <c r="BN1918" i="1"/>
  <c r="BP1914" i="1"/>
  <c r="BO1914" i="1"/>
  <c r="BQ1914" i="1"/>
  <c r="BN1914" i="1"/>
  <c r="BP1910" i="1"/>
  <c r="BO1910" i="1"/>
  <c r="BQ1910" i="1"/>
  <c r="BN1910" i="1"/>
  <c r="BO1906" i="1"/>
  <c r="BP1906" i="1"/>
  <c r="BQ1906" i="1"/>
  <c r="BN1906" i="1"/>
  <c r="BQ1902" i="1"/>
  <c r="BO1902" i="1"/>
  <c r="BP1902" i="1"/>
  <c r="BN1902" i="1"/>
  <c r="BO1898" i="1"/>
  <c r="BQ1898" i="1"/>
  <c r="BP1898" i="1"/>
  <c r="BN1898" i="1"/>
  <c r="BP1894" i="1"/>
  <c r="BO1894" i="1"/>
  <c r="BQ1894" i="1"/>
  <c r="BN1894" i="1"/>
  <c r="BP1890" i="1"/>
  <c r="BO1890" i="1"/>
  <c r="BQ1890" i="1"/>
  <c r="BN1890" i="1"/>
  <c r="BP1886" i="1"/>
  <c r="BQ1886" i="1"/>
  <c r="BO1886" i="1"/>
  <c r="BN1886" i="1"/>
  <c r="BP1882" i="1"/>
  <c r="BO1882" i="1"/>
  <c r="BQ1882" i="1"/>
  <c r="BN1882" i="1"/>
  <c r="BP1878" i="1"/>
  <c r="BO1878" i="1"/>
  <c r="BQ1878" i="1"/>
  <c r="BN1878" i="1"/>
  <c r="BO1874" i="1"/>
  <c r="BP1874" i="1"/>
  <c r="BQ1874" i="1"/>
  <c r="BN1874" i="1"/>
  <c r="BQ1870" i="1"/>
  <c r="BO1870" i="1"/>
  <c r="BP1870" i="1"/>
  <c r="BN1870" i="1"/>
  <c r="BP1866" i="1"/>
  <c r="BO1866" i="1"/>
  <c r="BQ1866" i="1"/>
  <c r="BN1866" i="1"/>
  <c r="BP1862" i="1"/>
  <c r="BO1862" i="1"/>
  <c r="BQ1862" i="1"/>
  <c r="BN1862" i="1"/>
  <c r="BP1858" i="1"/>
  <c r="BO1858" i="1"/>
  <c r="BQ1858" i="1"/>
  <c r="BN1858" i="1"/>
  <c r="BP1854" i="1"/>
  <c r="BQ1854" i="1"/>
  <c r="BO1854" i="1"/>
  <c r="BN1854" i="1"/>
  <c r="BP1850" i="1"/>
  <c r="BO1850" i="1"/>
  <c r="BQ1850" i="1"/>
  <c r="BN1850" i="1"/>
  <c r="BP1846" i="1"/>
  <c r="BO1846" i="1"/>
  <c r="BQ1846" i="1"/>
  <c r="BN1846" i="1"/>
  <c r="BO1842" i="1"/>
  <c r="BQ1842" i="1"/>
  <c r="BP1842" i="1"/>
  <c r="BN1842" i="1"/>
  <c r="BP1838" i="1"/>
  <c r="BQ1838" i="1"/>
  <c r="BO1838" i="1"/>
  <c r="BN1838" i="1"/>
  <c r="BO1834" i="1"/>
  <c r="BP1834" i="1"/>
  <c r="BQ1834" i="1"/>
  <c r="BN1834" i="1"/>
  <c r="BP1830" i="1"/>
  <c r="BO1830" i="1"/>
  <c r="BQ1830" i="1"/>
  <c r="BN1830" i="1"/>
  <c r="BP1826" i="1"/>
  <c r="BO1826" i="1"/>
  <c r="BQ1826" i="1"/>
  <c r="BN1826" i="1"/>
  <c r="BP1822" i="1"/>
  <c r="BQ1822" i="1"/>
  <c r="BO1822" i="1"/>
  <c r="BN1822" i="1"/>
  <c r="BP1818" i="1"/>
  <c r="BO1818" i="1"/>
  <c r="BQ1818" i="1"/>
  <c r="BN1818" i="1"/>
  <c r="BP1814" i="1"/>
  <c r="BO1814" i="1"/>
  <c r="BQ1814" i="1"/>
  <c r="BN1814" i="1"/>
  <c r="BP1810" i="1"/>
  <c r="BO1810" i="1"/>
  <c r="BQ1810" i="1"/>
  <c r="BN1810" i="1"/>
  <c r="BQ1806" i="1"/>
  <c r="BO1806" i="1"/>
  <c r="BP1806" i="1"/>
  <c r="BN1806" i="1"/>
  <c r="BO1802" i="1"/>
  <c r="BQ1802" i="1"/>
  <c r="BP1802" i="1"/>
  <c r="BN1802" i="1"/>
  <c r="BP1798" i="1"/>
  <c r="BO1798" i="1"/>
  <c r="BQ1798" i="1"/>
  <c r="BN1798" i="1"/>
  <c r="BP1794" i="1"/>
  <c r="BO1794" i="1"/>
  <c r="BQ1794" i="1"/>
  <c r="BN1794" i="1"/>
  <c r="BP1790" i="1"/>
  <c r="BQ1790" i="1"/>
  <c r="BO1790" i="1"/>
  <c r="BN1790" i="1"/>
  <c r="BP1786" i="1"/>
  <c r="BO1786" i="1"/>
  <c r="BQ1786" i="1"/>
  <c r="BN1786" i="1"/>
  <c r="BP1782" i="1"/>
  <c r="BO1782" i="1"/>
  <c r="BQ1782" i="1"/>
  <c r="BN1782" i="1"/>
  <c r="BO1778" i="1"/>
  <c r="BQ1778" i="1"/>
  <c r="BP1778" i="1"/>
  <c r="BN1778" i="1"/>
  <c r="BQ1774" i="1"/>
  <c r="BO1774" i="1"/>
  <c r="BP1774" i="1"/>
  <c r="BN1774" i="1"/>
  <c r="BO1770" i="1"/>
  <c r="BP1770" i="1"/>
  <c r="BQ1770" i="1"/>
  <c r="BN1770" i="1"/>
  <c r="BP1766" i="1"/>
  <c r="BO1766" i="1"/>
  <c r="BQ1766" i="1"/>
  <c r="BN1766" i="1"/>
  <c r="BP1762" i="1"/>
  <c r="BO1762" i="1"/>
  <c r="BQ1762" i="1"/>
  <c r="BN1762" i="1"/>
  <c r="BP1758" i="1"/>
  <c r="BQ1758" i="1"/>
  <c r="BO1758" i="1"/>
  <c r="BN1758" i="1"/>
  <c r="BP1754" i="1"/>
  <c r="BO1754" i="1"/>
  <c r="BQ1754" i="1"/>
  <c r="BN1754" i="1"/>
  <c r="BP1750" i="1"/>
  <c r="BO1750" i="1"/>
  <c r="BQ1750" i="1"/>
  <c r="BN1750" i="1"/>
  <c r="BO1746" i="1"/>
  <c r="BP1746" i="1"/>
  <c r="BQ1746" i="1"/>
  <c r="BN1746" i="1"/>
  <c r="BQ1742" i="1"/>
  <c r="BO1742" i="1"/>
  <c r="BP1742" i="1"/>
  <c r="BN1742" i="1"/>
  <c r="BP1738" i="1"/>
  <c r="BO1738" i="1"/>
  <c r="BQ1738" i="1"/>
  <c r="BN1738" i="1"/>
  <c r="BP1734" i="1"/>
  <c r="BO1734" i="1"/>
  <c r="BQ1734" i="1"/>
  <c r="BN1734" i="1"/>
  <c r="BP1730" i="1"/>
  <c r="BO1730" i="1"/>
  <c r="BQ1730" i="1"/>
  <c r="BN1730" i="1"/>
  <c r="BP1726" i="1"/>
  <c r="BQ1726" i="1"/>
  <c r="BO1726" i="1"/>
  <c r="BN1726" i="1"/>
  <c r="BP1722" i="1"/>
  <c r="BO1722" i="1"/>
  <c r="BQ1722" i="1"/>
  <c r="BN1722" i="1"/>
  <c r="BP1718" i="1"/>
  <c r="BO1718" i="1"/>
  <c r="BQ1718" i="1"/>
  <c r="BN1718" i="1"/>
  <c r="BO1714" i="1"/>
  <c r="BQ1714" i="1"/>
  <c r="BP1714" i="1"/>
  <c r="BN1714" i="1"/>
  <c r="BP1710" i="1"/>
  <c r="BQ1710" i="1"/>
  <c r="BO1710" i="1"/>
  <c r="BN1710" i="1"/>
  <c r="BO1706" i="1"/>
  <c r="BP1706" i="1"/>
  <c r="BQ1706" i="1"/>
  <c r="BN1706" i="1"/>
  <c r="BP1702" i="1"/>
  <c r="BO1702" i="1"/>
  <c r="BQ1702" i="1"/>
  <c r="BN1702" i="1"/>
  <c r="BP1698" i="1"/>
  <c r="BO1698" i="1"/>
  <c r="BQ1698" i="1"/>
  <c r="BN1698" i="1"/>
  <c r="BP1694" i="1"/>
  <c r="BQ1694" i="1"/>
  <c r="BO1694" i="1"/>
  <c r="BN1694" i="1"/>
  <c r="BP1690" i="1"/>
  <c r="BO1690" i="1"/>
  <c r="BQ1690" i="1"/>
  <c r="BN1690" i="1"/>
  <c r="BP1686" i="1"/>
  <c r="BO1686" i="1"/>
  <c r="BQ1686" i="1"/>
  <c r="BN1686" i="1"/>
  <c r="BP1682" i="1"/>
  <c r="BO1682" i="1"/>
  <c r="BQ1682" i="1"/>
  <c r="BN1682" i="1"/>
  <c r="BQ1678" i="1"/>
  <c r="BO1678" i="1"/>
  <c r="BP1678" i="1"/>
  <c r="BN1678" i="1"/>
  <c r="BP1674" i="1"/>
  <c r="BO1674" i="1"/>
  <c r="BQ1674" i="1"/>
  <c r="BN1674" i="1"/>
  <c r="BP1670" i="1"/>
  <c r="BO1670" i="1"/>
  <c r="BQ1670" i="1"/>
  <c r="BN1670" i="1"/>
  <c r="BP1666" i="1"/>
  <c r="BO1666" i="1"/>
  <c r="BQ1666" i="1"/>
  <c r="BN1666" i="1"/>
  <c r="BP1662" i="1"/>
  <c r="BQ1662" i="1"/>
  <c r="BO1662" i="1"/>
  <c r="BN1662" i="1"/>
  <c r="BP1658" i="1"/>
  <c r="BO1658" i="1"/>
  <c r="BQ1658" i="1"/>
  <c r="BN1658" i="1"/>
  <c r="BP1654" i="1"/>
  <c r="BO1654" i="1"/>
  <c r="BQ1654" i="1"/>
  <c r="BN1654" i="1"/>
  <c r="BO1650" i="1"/>
  <c r="BP1650" i="1"/>
  <c r="BQ1650" i="1"/>
  <c r="BN1650" i="1"/>
  <c r="BP1646" i="1"/>
  <c r="BQ1646" i="1"/>
  <c r="BO1646" i="1"/>
  <c r="BN1646" i="1"/>
  <c r="BP1642" i="1"/>
  <c r="BO1642" i="1"/>
  <c r="BQ1642" i="1"/>
  <c r="BN1642" i="1"/>
  <c r="BP1638" i="1"/>
  <c r="BO1638" i="1"/>
  <c r="BQ1638" i="1"/>
  <c r="BN1638" i="1"/>
  <c r="BP1634" i="1"/>
  <c r="BO1634" i="1"/>
  <c r="BQ1634" i="1"/>
  <c r="BN1634" i="1"/>
  <c r="BP1630" i="1"/>
  <c r="BQ1630" i="1"/>
  <c r="BO1630" i="1"/>
  <c r="BN1630" i="1"/>
  <c r="BP1626" i="1"/>
  <c r="BO1626" i="1"/>
  <c r="BQ1626" i="1"/>
  <c r="BN1626" i="1"/>
  <c r="BP1622" i="1"/>
  <c r="BO1622" i="1"/>
  <c r="BQ1622" i="1"/>
  <c r="BN1622" i="1"/>
  <c r="BP1618" i="1"/>
  <c r="BO1618" i="1"/>
  <c r="BQ1618" i="1"/>
  <c r="BN1618" i="1"/>
  <c r="BP1614" i="1"/>
  <c r="BQ1614" i="1"/>
  <c r="BO1614" i="1"/>
  <c r="BN1614" i="1"/>
  <c r="BP1610" i="1"/>
  <c r="BO1610" i="1"/>
  <c r="BQ1610" i="1"/>
  <c r="BN1610" i="1"/>
  <c r="BP1606" i="1"/>
  <c r="BO1606" i="1"/>
  <c r="BQ1606" i="1"/>
  <c r="BN1606" i="1"/>
  <c r="BP1602" i="1"/>
  <c r="BO1602" i="1"/>
  <c r="BQ1602" i="1"/>
  <c r="BN1602" i="1"/>
  <c r="BP1598" i="1"/>
  <c r="BQ1598" i="1"/>
  <c r="BO1598" i="1"/>
  <c r="BN1598" i="1"/>
  <c r="BP1594" i="1"/>
  <c r="BO1594" i="1"/>
  <c r="BQ1594" i="1"/>
  <c r="BN1594" i="1"/>
  <c r="BP1590" i="1"/>
  <c r="BO1590" i="1"/>
  <c r="BQ1590" i="1"/>
  <c r="BN1590" i="1"/>
  <c r="BP1586" i="1"/>
  <c r="BO1586" i="1"/>
  <c r="BQ1586" i="1"/>
  <c r="BN1586" i="1"/>
  <c r="BP1582" i="1"/>
  <c r="BQ1582" i="1"/>
  <c r="BO1582" i="1"/>
  <c r="BN1582" i="1"/>
  <c r="BO1578" i="1"/>
  <c r="BQ1578" i="1"/>
  <c r="BP1578" i="1"/>
  <c r="BN1578" i="1"/>
  <c r="BP1574" i="1"/>
  <c r="BO1574" i="1"/>
  <c r="BQ1574" i="1"/>
  <c r="BN1574" i="1"/>
  <c r="BP1570" i="1"/>
  <c r="BO1570" i="1"/>
  <c r="BQ1570" i="1"/>
  <c r="BN1570" i="1"/>
  <c r="BP1566" i="1"/>
  <c r="BQ1566" i="1"/>
  <c r="BO1566" i="1"/>
  <c r="BN1566" i="1"/>
  <c r="BP1562" i="1"/>
  <c r="BO1562" i="1"/>
  <c r="BQ1562" i="1"/>
  <c r="BN1562" i="1"/>
  <c r="BP1558" i="1"/>
  <c r="BO1558" i="1"/>
  <c r="BQ1558" i="1"/>
  <c r="BN1558" i="1"/>
  <c r="BP1554" i="1"/>
  <c r="BO1554" i="1"/>
  <c r="BQ1554" i="1"/>
  <c r="BN1554" i="1"/>
  <c r="BQ1550" i="1"/>
  <c r="BO1550" i="1"/>
  <c r="BP1550" i="1"/>
  <c r="BN1550" i="1"/>
  <c r="BP1546" i="1"/>
  <c r="BO1546" i="1"/>
  <c r="BQ1546" i="1"/>
  <c r="BN1546" i="1"/>
  <c r="BP1542" i="1"/>
  <c r="BO1542" i="1"/>
  <c r="BQ1542" i="1"/>
  <c r="BN1542" i="1"/>
  <c r="BP1538" i="1"/>
  <c r="BO1538" i="1"/>
  <c r="BQ1538" i="1"/>
  <c r="BN1538" i="1"/>
  <c r="BP1534" i="1"/>
  <c r="BQ1534" i="1"/>
  <c r="BO1534" i="1"/>
  <c r="BN1534" i="1"/>
  <c r="BP1530" i="1"/>
  <c r="BO1530" i="1"/>
  <c r="BQ1530" i="1"/>
  <c r="BN1530" i="1"/>
  <c r="BP1526" i="1"/>
  <c r="BO1526" i="1"/>
  <c r="BQ1526" i="1"/>
  <c r="BN1526" i="1"/>
  <c r="BO1522" i="1"/>
  <c r="BP1522" i="1"/>
  <c r="BQ1522" i="1"/>
  <c r="BN1522" i="1"/>
  <c r="BP1518" i="1"/>
  <c r="BQ1518" i="1"/>
  <c r="BO1518" i="1"/>
  <c r="BN1518" i="1"/>
  <c r="BO1514" i="1"/>
  <c r="BP1514" i="1"/>
  <c r="BQ1514" i="1"/>
  <c r="BN1514" i="1"/>
  <c r="BP1510" i="1"/>
  <c r="BO1510" i="1"/>
  <c r="BQ1510" i="1"/>
  <c r="BN1510" i="1"/>
  <c r="BP1506" i="1"/>
  <c r="BO1506" i="1"/>
  <c r="BQ1506" i="1"/>
  <c r="BN1506" i="1"/>
  <c r="BP1502" i="1"/>
  <c r="BQ1502" i="1"/>
  <c r="BO1502" i="1"/>
  <c r="BN1502" i="1"/>
  <c r="BP1498" i="1"/>
  <c r="BO1498" i="1"/>
  <c r="BQ1498" i="1"/>
  <c r="BN1498" i="1"/>
  <c r="BP1494" i="1"/>
  <c r="BO1494" i="1"/>
  <c r="BQ1494" i="1"/>
  <c r="BN1494" i="1"/>
  <c r="BP1490" i="1"/>
  <c r="BO1490" i="1"/>
  <c r="BQ1490" i="1"/>
  <c r="BN1490" i="1"/>
  <c r="BQ1486" i="1"/>
  <c r="BO1486" i="1"/>
  <c r="BP1486" i="1"/>
  <c r="BN1486" i="1"/>
  <c r="BP1482" i="1"/>
  <c r="BO1482" i="1"/>
  <c r="BQ1482" i="1"/>
  <c r="BN1482" i="1"/>
  <c r="BP1478" i="1"/>
  <c r="BO1478" i="1"/>
  <c r="BQ1478" i="1"/>
  <c r="BN1478" i="1"/>
  <c r="BP1474" i="1"/>
  <c r="BO1474" i="1"/>
  <c r="BQ1474" i="1"/>
  <c r="BN1474" i="1"/>
  <c r="BP1470" i="1"/>
  <c r="BQ1470" i="1"/>
  <c r="BO1470" i="1"/>
  <c r="BN1470" i="1"/>
  <c r="BP1466" i="1"/>
  <c r="BO1466" i="1"/>
  <c r="BQ1466" i="1"/>
  <c r="BN1466" i="1"/>
  <c r="BP1462" i="1"/>
  <c r="BO1462" i="1"/>
  <c r="BQ1462" i="1"/>
  <c r="BN1462" i="1"/>
  <c r="BP1458" i="1"/>
  <c r="BO1458" i="1"/>
  <c r="BQ1458" i="1"/>
  <c r="BN1458" i="1"/>
  <c r="BP1454" i="1"/>
  <c r="BQ1454" i="1"/>
  <c r="BO1454" i="1"/>
  <c r="BN1454" i="1"/>
  <c r="BP1450" i="1"/>
  <c r="BO1450" i="1"/>
  <c r="BQ1450" i="1"/>
  <c r="BN1450" i="1"/>
  <c r="BP1446" i="1"/>
  <c r="BO1446" i="1"/>
  <c r="BQ1446" i="1"/>
  <c r="BN1446" i="1"/>
  <c r="BO1442" i="1"/>
  <c r="BP1442" i="1"/>
  <c r="BQ1442" i="1"/>
  <c r="BN1442" i="1"/>
  <c r="BP1438" i="1"/>
  <c r="BQ1438" i="1"/>
  <c r="BO1438" i="1"/>
  <c r="BN1438" i="1"/>
  <c r="BP1434" i="1"/>
  <c r="BO1434" i="1"/>
  <c r="BQ1434" i="1"/>
  <c r="BN1434" i="1"/>
  <c r="BP1430" i="1"/>
  <c r="BO1430" i="1"/>
  <c r="BQ1430" i="1"/>
  <c r="BN1430" i="1"/>
  <c r="BP1426" i="1"/>
  <c r="BO1426" i="1"/>
  <c r="BQ1426" i="1"/>
  <c r="BN1426" i="1"/>
  <c r="BP1422" i="1"/>
  <c r="BQ1422" i="1"/>
  <c r="BO1422" i="1"/>
  <c r="BN1422" i="1"/>
  <c r="BP1418" i="1"/>
  <c r="BO1418" i="1"/>
  <c r="BQ1418" i="1"/>
  <c r="BN1418" i="1"/>
  <c r="BP1414" i="1"/>
  <c r="BO1414" i="1"/>
  <c r="BQ1414" i="1"/>
  <c r="BN1414" i="1"/>
  <c r="BP1410" i="1"/>
  <c r="BO1410" i="1"/>
  <c r="BQ1410" i="1"/>
  <c r="BN1410" i="1"/>
  <c r="BP1406" i="1"/>
  <c r="BQ1406" i="1"/>
  <c r="BO1406" i="1"/>
  <c r="BN1406" i="1"/>
  <c r="BP1402" i="1"/>
  <c r="BO1402" i="1"/>
  <c r="BQ1402" i="1"/>
  <c r="BN1402" i="1"/>
  <c r="BP1398" i="1"/>
  <c r="BO1398" i="1"/>
  <c r="BQ1398" i="1"/>
  <c r="BN1398" i="1"/>
  <c r="BP1394" i="1"/>
  <c r="BO1394" i="1"/>
  <c r="BQ1394" i="1"/>
  <c r="BN1394" i="1"/>
  <c r="BP1390" i="1"/>
  <c r="BQ1390" i="1"/>
  <c r="BO1390" i="1"/>
  <c r="BN1390" i="1"/>
  <c r="BP1386" i="1"/>
  <c r="BO1386" i="1"/>
  <c r="BQ1386" i="1"/>
  <c r="BN1386" i="1"/>
  <c r="BP1382" i="1"/>
  <c r="BO1382" i="1"/>
  <c r="BQ1382" i="1"/>
  <c r="BN1382" i="1"/>
  <c r="BP1378" i="1"/>
  <c r="BO1378" i="1"/>
  <c r="BQ1378" i="1"/>
  <c r="BN1378" i="1"/>
  <c r="BP1374" i="1"/>
  <c r="BQ1374" i="1"/>
  <c r="BO1374" i="1"/>
  <c r="BN1374" i="1"/>
  <c r="BP1370" i="1"/>
  <c r="BO1370" i="1"/>
  <c r="BQ1370" i="1"/>
  <c r="BN1370" i="1"/>
  <c r="BP1366" i="1"/>
  <c r="BO1366" i="1"/>
  <c r="BQ1366" i="1"/>
  <c r="BN1366" i="1"/>
  <c r="BP1362" i="1"/>
  <c r="BO1362" i="1"/>
  <c r="BQ1362" i="1"/>
  <c r="BN1362" i="1"/>
  <c r="BP1358" i="1"/>
  <c r="BQ1358" i="1"/>
  <c r="BO1358" i="1"/>
  <c r="BN1358" i="1"/>
  <c r="BP1354" i="1"/>
  <c r="BO1354" i="1"/>
  <c r="BQ1354" i="1"/>
  <c r="BN1354" i="1"/>
  <c r="BP1350" i="1"/>
  <c r="BO1350" i="1"/>
  <c r="BQ1350" i="1"/>
  <c r="BN1350" i="1"/>
  <c r="BP1346" i="1"/>
  <c r="BQ1346" i="1"/>
  <c r="BO1346" i="1"/>
  <c r="BN1346" i="1"/>
  <c r="BP1342" i="1"/>
  <c r="BQ1342" i="1"/>
  <c r="BO1342" i="1"/>
  <c r="BN1342" i="1"/>
  <c r="BP1338" i="1"/>
  <c r="BO1338" i="1"/>
  <c r="BQ1338" i="1"/>
  <c r="BN1338" i="1"/>
  <c r="BP1334" i="1"/>
  <c r="BO1334" i="1"/>
  <c r="BQ1334" i="1"/>
  <c r="BN1334" i="1"/>
  <c r="BP1330" i="1"/>
  <c r="BO1330" i="1"/>
  <c r="BQ1330" i="1"/>
  <c r="BN1330" i="1"/>
  <c r="BP1326" i="1"/>
  <c r="BQ1326" i="1"/>
  <c r="BO1326" i="1"/>
  <c r="BN1326" i="1"/>
  <c r="BP1322" i="1"/>
  <c r="BO1322" i="1"/>
  <c r="BQ1322" i="1"/>
  <c r="BN1322" i="1"/>
  <c r="BP1318" i="1"/>
  <c r="BQ1318" i="1"/>
  <c r="BO1318" i="1"/>
  <c r="BN1318" i="1"/>
  <c r="BP1314" i="1"/>
  <c r="BO1314" i="1"/>
  <c r="BQ1314" i="1"/>
  <c r="BN1314" i="1"/>
  <c r="BQ1310" i="1"/>
  <c r="BO1310" i="1"/>
  <c r="BP1310" i="1"/>
  <c r="BN1310" i="1"/>
  <c r="BP1306" i="1"/>
  <c r="BO1306" i="1"/>
  <c r="BQ1306" i="1"/>
  <c r="BN1306" i="1"/>
  <c r="BP1302" i="1"/>
  <c r="BO1302" i="1"/>
  <c r="BQ1302" i="1"/>
  <c r="BN1302" i="1"/>
  <c r="BP1298" i="1"/>
  <c r="BO1298" i="1"/>
  <c r="BQ1298" i="1"/>
  <c r="BN1298" i="1"/>
  <c r="BP1294" i="1"/>
  <c r="BQ1294" i="1"/>
  <c r="BO1294" i="1"/>
  <c r="BN1294" i="1"/>
  <c r="BP1290" i="1"/>
  <c r="BQ1290" i="1"/>
  <c r="BO1290" i="1"/>
  <c r="BN1290" i="1"/>
  <c r="BP1286" i="1"/>
  <c r="BO1286" i="1"/>
  <c r="BQ1286" i="1"/>
  <c r="BN1286" i="1"/>
  <c r="BP1282" i="1"/>
  <c r="BQ1282" i="1"/>
  <c r="BO1282" i="1"/>
  <c r="BN1282" i="1"/>
  <c r="BQ1278" i="1"/>
  <c r="BP1278" i="1"/>
  <c r="BO1278" i="1"/>
  <c r="BN1278" i="1"/>
  <c r="BP1274" i="1"/>
  <c r="BO1274" i="1"/>
  <c r="BQ1274" i="1"/>
  <c r="BN1274" i="1"/>
  <c r="BP1270" i="1"/>
  <c r="BO1270" i="1"/>
  <c r="BQ1270" i="1"/>
  <c r="BN1270" i="1"/>
  <c r="BP1266" i="1"/>
  <c r="BO1266" i="1"/>
  <c r="BQ1266" i="1"/>
  <c r="BN1266" i="1"/>
  <c r="BP1262" i="1"/>
  <c r="BQ1262" i="1"/>
  <c r="BO1262" i="1"/>
  <c r="BN1262" i="1"/>
  <c r="BP1258" i="1"/>
  <c r="BO1258" i="1"/>
  <c r="BQ1258" i="1"/>
  <c r="BN1258" i="1"/>
  <c r="BP1254" i="1"/>
  <c r="BQ1254" i="1"/>
  <c r="BO1254" i="1"/>
  <c r="BN1254" i="1"/>
  <c r="BP1250" i="1"/>
  <c r="BO1250" i="1"/>
  <c r="BQ1250" i="1"/>
  <c r="BN1250" i="1"/>
  <c r="BQ1246" i="1"/>
  <c r="BP1246" i="1"/>
  <c r="BO1246" i="1"/>
  <c r="BN1246" i="1"/>
  <c r="BP1242" i="1"/>
  <c r="BO1242" i="1"/>
  <c r="BQ1242" i="1"/>
  <c r="BN1242" i="1"/>
  <c r="BP1238" i="1"/>
  <c r="BO1238" i="1"/>
  <c r="BQ1238" i="1"/>
  <c r="BN1238" i="1"/>
  <c r="BP1234" i="1"/>
  <c r="BO1234" i="1"/>
  <c r="BQ1234" i="1"/>
  <c r="BN1234" i="1"/>
  <c r="BP1230" i="1"/>
  <c r="BQ1230" i="1"/>
  <c r="BO1230" i="1"/>
  <c r="BN1230" i="1"/>
  <c r="BP1226" i="1"/>
  <c r="BQ1226" i="1"/>
  <c r="BO1226" i="1"/>
  <c r="BN1226" i="1"/>
  <c r="BP1222" i="1"/>
  <c r="BO1222" i="1"/>
  <c r="BQ1222" i="1"/>
  <c r="BN1222" i="1"/>
  <c r="BP1218" i="1"/>
  <c r="BQ1218" i="1"/>
  <c r="BO1218" i="1"/>
  <c r="BN1218" i="1"/>
  <c r="BP1214" i="1"/>
  <c r="BQ1214" i="1"/>
  <c r="BO1214" i="1"/>
  <c r="BN1214" i="1"/>
  <c r="BO1210" i="1"/>
  <c r="BP1210" i="1"/>
  <c r="BQ1210" i="1"/>
  <c r="BN1210" i="1"/>
  <c r="BP1206" i="1"/>
  <c r="BO1206" i="1"/>
  <c r="BQ1206" i="1"/>
  <c r="BN1206" i="1"/>
  <c r="BP1202" i="1"/>
  <c r="BO1202" i="1"/>
  <c r="BQ1202" i="1"/>
  <c r="BN1202" i="1"/>
  <c r="BP1198" i="1"/>
  <c r="BQ1198" i="1"/>
  <c r="BO1198" i="1"/>
  <c r="BN1198" i="1"/>
  <c r="BP1194" i="1"/>
  <c r="BO1194" i="1"/>
  <c r="BQ1194" i="1"/>
  <c r="BN1194" i="1"/>
  <c r="BP1190" i="1"/>
  <c r="BQ1190" i="1"/>
  <c r="BO1190" i="1"/>
  <c r="BN1190" i="1"/>
  <c r="BP1186" i="1"/>
  <c r="BO1186" i="1"/>
  <c r="BQ1186" i="1"/>
  <c r="BN1186" i="1"/>
  <c r="BQ1182" i="1"/>
  <c r="BO1182" i="1"/>
  <c r="BP1182" i="1"/>
  <c r="BN1182" i="1"/>
  <c r="BP1178" i="1"/>
  <c r="BO1178" i="1"/>
  <c r="BQ1178" i="1"/>
  <c r="BN1178" i="1"/>
  <c r="BP1174" i="1"/>
  <c r="BO1174" i="1"/>
  <c r="BQ1174" i="1"/>
  <c r="BN1174" i="1"/>
  <c r="BP1170" i="1"/>
  <c r="BO1170" i="1"/>
  <c r="BQ1170" i="1"/>
  <c r="BN1170" i="1"/>
  <c r="BP1166" i="1"/>
  <c r="BQ1166" i="1"/>
  <c r="BO1166" i="1"/>
  <c r="BN1166" i="1"/>
  <c r="BP1162" i="1"/>
  <c r="BQ1162" i="1"/>
  <c r="BO1162" i="1"/>
  <c r="BN1162" i="1"/>
  <c r="BP1158" i="1"/>
  <c r="BO1158" i="1"/>
  <c r="BQ1158" i="1"/>
  <c r="BN1158" i="1"/>
  <c r="BQ1154" i="1"/>
  <c r="BO1154" i="1"/>
  <c r="BP1154" i="1"/>
  <c r="BN1154" i="1"/>
  <c r="BQ1150" i="1"/>
  <c r="BP1150" i="1"/>
  <c r="BO1150" i="1"/>
  <c r="BN1150" i="1"/>
  <c r="BP1146" i="1"/>
  <c r="BO1146" i="1"/>
  <c r="BQ1146" i="1"/>
  <c r="BN1146" i="1"/>
  <c r="BP1142" i="1"/>
  <c r="BO1142" i="1"/>
  <c r="BQ1142" i="1"/>
  <c r="BN1142" i="1"/>
  <c r="BP1138" i="1"/>
  <c r="BO1138" i="1"/>
  <c r="BQ1138" i="1"/>
  <c r="BN1138" i="1"/>
  <c r="BP1134" i="1"/>
  <c r="BQ1134" i="1"/>
  <c r="BO1134" i="1"/>
  <c r="BN1134" i="1"/>
  <c r="BP1130" i="1"/>
  <c r="BO1130" i="1"/>
  <c r="BQ1130" i="1"/>
  <c r="BN1130" i="1"/>
  <c r="BP1126" i="1"/>
  <c r="BQ1126" i="1"/>
  <c r="BO1126" i="1"/>
  <c r="BN1126" i="1"/>
  <c r="BP1122" i="1"/>
  <c r="BO1122" i="1"/>
  <c r="BQ1122" i="1"/>
  <c r="BN1122" i="1"/>
  <c r="BQ1118" i="1"/>
  <c r="BP1118" i="1"/>
  <c r="BO1118" i="1"/>
  <c r="BN1118" i="1"/>
  <c r="BP1114" i="1"/>
  <c r="BO1114" i="1"/>
  <c r="BQ1114" i="1"/>
  <c r="BN1114" i="1"/>
  <c r="BP1110" i="1"/>
  <c r="BO1110" i="1"/>
  <c r="BQ1110" i="1"/>
  <c r="BN1110" i="1"/>
  <c r="BP1106" i="1"/>
  <c r="BO1106" i="1"/>
  <c r="BQ1106" i="1"/>
  <c r="BN1106" i="1"/>
  <c r="BP1102" i="1"/>
  <c r="BQ1102" i="1"/>
  <c r="BO1102" i="1"/>
  <c r="BN1102" i="1"/>
  <c r="BP1098" i="1"/>
  <c r="BQ1098" i="1"/>
  <c r="BO1098" i="1"/>
  <c r="BN1098" i="1"/>
  <c r="BP1094" i="1"/>
  <c r="BO1094" i="1"/>
  <c r="BQ1094" i="1"/>
  <c r="BN1094" i="1"/>
  <c r="BP1090" i="1"/>
  <c r="BQ1090" i="1"/>
  <c r="BO1090" i="1"/>
  <c r="BN1090" i="1"/>
  <c r="BP1086" i="1"/>
  <c r="BQ1086" i="1"/>
  <c r="BO1086" i="1"/>
  <c r="BN1086" i="1"/>
  <c r="BP1083" i="1"/>
  <c r="BQ1083" i="1"/>
  <c r="BO1083" i="1"/>
  <c r="BN1083" i="1"/>
  <c r="BP1081" i="1"/>
  <c r="BQ1081" i="1"/>
  <c r="BO1081" i="1"/>
  <c r="BN1081" i="1"/>
  <c r="BP1079" i="1"/>
  <c r="BQ1079" i="1"/>
  <c r="BO1079" i="1"/>
  <c r="BN1079" i="1"/>
  <c r="BP1077" i="1"/>
  <c r="BQ1077" i="1"/>
  <c r="BO1077" i="1"/>
  <c r="BN1077" i="1"/>
  <c r="BP1075" i="1"/>
  <c r="BQ1075" i="1"/>
  <c r="BO1075" i="1"/>
  <c r="BN1075" i="1"/>
  <c r="BP1073" i="1"/>
  <c r="BQ1073" i="1"/>
  <c r="BO1073" i="1"/>
  <c r="BN1073" i="1"/>
  <c r="BP1071" i="1"/>
  <c r="BQ1071" i="1"/>
  <c r="BO1071" i="1"/>
  <c r="BN1071" i="1"/>
  <c r="BQ1069" i="1"/>
  <c r="BP1069" i="1"/>
  <c r="BO1069" i="1"/>
  <c r="BN1069" i="1"/>
  <c r="BP1067" i="1"/>
  <c r="BO1067" i="1"/>
  <c r="BQ1067" i="1"/>
  <c r="BN1067" i="1"/>
  <c r="BQ1065" i="1"/>
  <c r="BP1065" i="1"/>
  <c r="BO1065" i="1"/>
  <c r="BN1065" i="1"/>
  <c r="BP1063" i="1"/>
  <c r="BQ1063" i="1"/>
  <c r="BO1063" i="1"/>
  <c r="BN1063" i="1"/>
  <c r="BP1061" i="1"/>
  <c r="BQ1061" i="1"/>
  <c r="BO1061" i="1"/>
  <c r="BN1061" i="1"/>
  <c r="BP1059" i="1"/>
  <c r="BQ1059" i="1"/>
  <c r="BO1059" i="1"/>
  <c r="BN1059" i="1"/>
  <c r="BP1057" i="1"/>
  <c r="BO1057" i="1"/>
  <c r="BQ1057" i="1"/>
  <c r="BN1057" i="1"/>
  <c r="BP1055" i="1"/>
  <c r="BQ1055" i="1"/>
  <c r="BO1055" i="1"/>
  <c r="BN1055" i="1"/>
  <c r="BP1053" i="1"/>
  <c r="BO1053" i="1"/>
  <c r="BQ1053" i="1"/>
  <c r="BN1053" i="1"/>
  <c r="BP1051" i="1"/>
  <c r="BQ1051" i="1"/>
  <c r="BO1051" i="1"/>
  <c r="BN1051" i="1"/>
  <c r="BP1049" i="1"/>
  <c r="BQ1049" i="1"/>
  <c r="BO1049" i="1"/>
  <c r="BN1049" i="1"/>
  <c r="BP1047" i="1"/>
  <c r="BQ1047" i="1"/>
  <c r="BO1047" i="1"/>
  <c r="BN1047" i="1"/>
  <c r="BP1045" i="1"/>
  <c r="BO1045" i="1"/>
  <c r="BQ1045" i="1"/>
  <c r="BN1045" i="1"/>
  <c r="BP1043" i="1"/>
  <c r="BQ1043" i="1"/>
  <c r="BO1043" i="1"/>
  <c r="BN1043" i="1"/>
  <c r="BP1041" i="1"/>
  <c r="BQ1041" i="1"/>
  <c r="BO1041" i="1"/>
  <c r="BN1041" i="1"/>
  <c r="BP1039" i="1"/>
  <c r="BO1039" i="1"/>
  <c r="BQ1039" i="1"/>
  <c r="BN1039" i="1"/>
  <c r="BP1037" i="1"/>
  <c r="BO1037" i="1"/>
  <c r="BQ1037" i="1"/>
  <c r="BN1037" i="1"/>
  <c r="BQ1035" i="1"/>
  <c r="BP1035" i="1"/>
  <c r="BO1035" i="1"/>
  <c r="BN1035" i="1"/>
  <c r="BP1033" i="1"/>
  <c r="BQ1033" i="1"/>
  <c r="BO1033" i="1"/>
  <c r="BN1033" i="1"/>
  <c r="BP1031" i="1"/>
  <c r="BQ1031" i="1"/>
  <c r="BO1031" i="1"/>
  <c r="BN1031" i="1"/>
  <c r="BP1029" i="1"/>
  <c r="BQ1029" i="1"/>
  <c r="BO1029" i="1"/>
  <c r="BN1029" i="1"/>
  <c r="BQ1027" i="1"/>
  <c r="BP1027" i="1"/>
  <c r="BO1027" i="1"/>
  <c r="BN1027" i="1"/>
  <c r="BP1025" i="1"/>
  <c r="BQ1025" i="1"/>
  <c r="BO1025" i="1"/>
  <c r="BN1025" i="1"/>
  <c r="BQ1023" i="1"/>
  <c r="BP1023" i="1"/>
  <c r="BO1023" i="1"/>
  <c r="BN1023" i="1"/>
  <c r="BP1021" i="1"/>
  <c r="BO1021" i="1"/>
  <c r="BQ1021" i="1"/>
  <c r="BN1021" i="1"/>
  <c r="BQ1019" i="1"/>
  <c r="BO1019" i="1"/>
  <c r="BP1019" i="1"/>
  <c r="BN1019" i="1"/>
  <c r="BP1017" i="1"/>
  <c r="BQ1017" i="1"/>
  <c r="BO1017" i="1"/>
  <c r="BN1017" i="1"/>
  <c r="BP1015" i="1"/>
  <c r="BQ1015" i="1"/>
  <c r="BO1015" i="1"/>
  <c r="BN1015" i="1"/>
  <c r="BP1013" i="1"/>
  <c r="BQ1013" i="1"/>
  <c r="BO1013" i="1"/>
  <c r="BN1013" i="1"/>
  <c r="BP1011" i="1"/>
  <c r="BQ1011" i="1"/>
  <c r="BO1011" i="1"/>
  <c r="BN1011" i="1"/>
  <c r="BP1009" i="1"/>
  <c r="BQ1009" i="1"/>
  <c r="BO1009" i="1"/>
  <c r="BN1009" i="1"/>
  <c r="BQ1007" i="1"/>
  <c r="BP1007" i="1"/>
  <c r="BO1007" i="1"/>
  <c r="BN1007" i="1"/>
  <c r="BP1005" i="1"/>
  <c r="BQ1005" i="1"/>
  <c r="BO1005" i="1"/>
  <c r="BN1005" i="1"/>
  <c r="BP1003" i="1"/>
  <c r="BQ1003" i="1"/>
  <c r="BO1003" i="1"/>
  <c r="BN1003" i="1"/>
  <c r="BP1001" i="1"/>
  <c r="BQ1001" i="1"/>
  <c r="BO1001" i="1"/>
  <c r="BN1001" i="1"/>
  <c r="BP999" i="1"/>
  <c r="BQ999" i="1"/>
  <c r="BO999" i="1"/>
  <c r="BN999" i="1"/>
  <c r="BP997" i="1"/>
  <c r="BO997" i="1"/>
  <c r="BQ997" i="1"/>
  <c r="BN997" i="1"/>
  <c r="BQ995" i="1"/>
  <c r="BP995" i="1"/>
  <c r="BO995" i="1"/>
  <c r="BN995" i="1"/>
  <c r="BP993" i="1"/>
  <c r="BQ993" i="1"/>
  <c r="BO993" i="1"/>
  <c r="BN993" i="1"/>
  <c r="BQ991" i="1"/>
  <c r="BP991" i="1"/>
  <c r="BO991" i="1"/>
  <c r="BN991" i="1"/>
  <c r="BP989" i="1"/>
  <c r="BQ989" i="1"/>
  <c r="BO989" i="1"/>
  <c r="BN989" i="1"/>
  <c r="BQ987" i="1"/>
  <c r="BP987" i="1"/>
  <c r="BO987" i="1"/>
  <c r="BN987" i="1"/>
  <c r="BP985" i="1"/>
  <c r="BQ985" i="1"/>
  <c r="BO985" i="1"/>
  <c r="BN985" i="1"/>
  <c r="BP983" i="1"/>
  <c r="BQ983" i="1"/>
  <c r="BO983" i="1"/>
  <c r="BN983" i="1"/>
  <c r="BP981" i="1"/>
  <c r="BQ981" i="1"/>
  <c r="BO981" i="1"/>
  <c r="BN981" i="1"/>
  <c r="BQ979" i="1"/>
  <c r="BP979" i="1"/>
  <c r="BO979" i="1"/>
  <c r="BN979" i="1"/>
  <c r="BP977" i="1"/>
  <c r="BQ977" i="1"/>
  <c r="BO977" i="1"/>
  <c r="BN977" i="1"/>
  <c r="BP975" i="1"/>
  <c r="BQ975" i="1"/>
  <c r="BO975" i="1"/>
  <c r="BN975" i="1"/>
  <c r="BP973" i="1"/>
  <c r="BQ973" i="1"/>
  <c r="BO973" i="1"/>
  <c r="BN973" i="1"/>
  <c r="BQ971" i="1"/>
  <c r="BP971" i="1"/>
  <c r="BO971" i="1"/>
  <c r="BN971" i="1"/>
  <c r="BP969" i="1"/>
  <c r="BQ969" i="1"/>
  <c r="BO969" i="1"/>
  <c r="BN969" i="1"/>
  <c r="BP967" i="1"/>
  <c r="BQ967" i="1"/>
  <c r="BO967" i="1"/>
  <c r="BN967" i="1"/>
  <c r="BP965" i="1"/>
  <c r="BQ965" i="1"/>
  <c r="BO965" i="1"/>
  <c r="BN965" i="1"/>
  <c r="BQ963" i="1"/>
  <c r="BP963" i="1"/>
  <c r="BO963" i="1"/>
  <c r="BN963" i="1"/>
  <c r="BP961" i="1"/>
  <c r="BQ961" i="1"/>
  <c r="BO961" i="1"/>
  <c r="BN961" i="1"/>
  <c r="BQ959" i="1"/>
  <c r="BP959" i="1"/>
  <c r="BO959" i="1"/>
  <c r="BN959" i="1"/>
  <c r="BP957" i="1"/>
  <c r="BQ957" i="1"/>
  <c r="BO957" i="1"/>
  <c r="BN957" i="1"/>
  <c r="BQ955" i="1"/>
  <c r="BP955" i="1"/>
  <c r="BO955" i="1"/>
  <c r="BN955" i="1"/>
  <c r="BP953" i="1"/>
  <c r="BQ953" i="1"/>
  <c r="BO953" i="1"/>
  <c r="BN953" i="1"/>
  <c r="BP951" i="1"/>
  <c r="BQ951" i="1"/>
  <c r="BO951" i="1"/>
  <c r="BN951" i="1"/>
  <c r="BP949" i="1"/>
  <c r="BO949" i="1"/>
  <c r="BQ949" i="1"/>
  <c r="BN949" i="1"/>
  <c r="BP947" i="1"/>
  <c r="BQ947" i="1"/>
  <c r="BO947" i="1"/>
  <c r="BN947" i="1"/>
  <c r="BP945" i="1"/>
  <c r="BQ945" i="1"/>
  <c r="BO945" i="1"/>
  <c r="BN945" i="1"/>
  <c r="BQ943" i="1"/>
  <c r="BO943" i="1"/>
  <c r="BP943" i="1"/>
  <c r="BN943" i="1"/>
  <c r="BP941" i="1"/>
  <c r="BO941" i="1"/>
  <c r="BQ941" i="1"/>
  <c r="BN941" i="1"/>
  <c r="BP939" i="1"/>
  <c r="BQ939" i="1"/>
  <c r="BO939" i="1"/>
  <c r="BN939" i="1"/>
  <c r="BP937" i="1"/>
  <c r="BQ937" i="1"/>
  <c r="BO937" i="1"/>
  <c r="BN937" i="1"/>
  <c r="BP935" i="1"/>
  <c r="BQ935" i="1"/>
  <c r="BO935" i="1"/>
  <c r="BN935" i="1"/>
  <c r="BP933" i="1"/>
  <c r="BO933" i="1"/>
  <c r="BQ933" i="1"/>
  <c r="BN933" i="1"/>
  <c r="BQ931" i="1"/>
  <c r="BP931" i="1"/>
  <c r="BO931" i="1"/>
  <c r="BN931" i="1"/>
  <c r="BP929" i="1"/>
  <c r="BQ929" i="1"/>
  <c r="BO929" i="1"/>
  <c r="BN929" i="1"/>
  <c r="BQ927" i="1"/>
  <c r="BP927" i="1"/>
  <c r="BO927" i="1"/>
  <c r="BN927" i="1"/>
  <c r="BP925" i="1"/>
  <c r="BQ925" i="1"/>
  <c r="BO925" i="1"/>
  <c r="BN925" i="1"/>
  <c r="BQ923" i="1"/>
  <c r="BO923" i="1"/>
  <c r="BP923" i="1"/>
  <c r="BN923" i="1"/>
  <c r="BP921" i="1"/>
  <c r="BO921" i="1"/>
  <c r="BQ921" i="1"/>
  <c r="BN921" i="1"/>
  <c r="BP919" i="1"/>
  <c r="BQ919" i="1"/>
  <c r="BO919" i="1"/>
  <c r="BN919" i="1"/>
  <c r="BP917" i="1"/>
  <c r="BQ917" i="1"/>
  <c r="BO917" i="1"/>
  <c r="BN917" i="1"/>
  <c r="BQ915" i="1"/>
  <c r="BP915" i="1"/>
  <c r="BO915" i="1"/>
  <c r="BN915" i="1"/>
  <c r="BP913" i="1"/>
  <c r="BQ913" i="1"/>
  <c r="BO913" i="1"/>
  <c r="BN913" i="1"/>
  <c r="BP911" i="1"/>
  <c r="BQ911" i="1"/>
  <c r="BO911" i="1"/>
  <c r="BN911" i="1"/>
  <c r="BP909" i="1"/>
  <c r="BQ909" i="1"/>
  <c r="BO909" i="1"/>
  <c r="BN909" i="1"/>
  <c r="BQ907" i="1"/>
  <c r="BP907" i="1"/>
  <c r="BO907" i="1"/>
  <c r="BN907" i="1"/>
  <c r="BP905" i="1"/>
  <c r="BQ905" i="1"/>
  <c r="BO905" i="1"/>
  <c r="BN905" i="1"/>
  <c r="BP903" i="1"/>
  <c r="BQ903" i="1"/>
  <c r="BO903" i="1"/>
  <c r="BN903" i="1"/>
  <c r="BP901" i="1"/>
  <c r="BO901" i="1"/>
  <c r="BQ901" i="1"/>
  <c r="BN901" i="1"/>
  <c r="BQ899" i="1"/>
  <c r="BP899" i="1"/>
  <c r="BO899" i="1"/>
  <c r="BN899" i="1"/>
  <c r="BP897" i="1"/>
  <c r="BQ897" i="1"/>
  <c r="BO897" i="1"/>
  <c r="BN897" i="1"/>
  <c r="BQ895" i="1"/>
  <c r="BP895" i="1"/>
  <c r="BO895" i="1"/>
  <c r="BN895" i="1"/>
  <c r="BP893" i="1"/>
  <c r="BQ893" i="1"/>
  <c r="BO893" i="1"/>
  <c r="BN893" i="1"/>
  <c r="BQ891" i="1"/>
  <c r="BP891" i="1"/>
  <c r="BO891" i="1"/>
  <c r="BN891" i="1"/>
  <c r="BP889" i="1"/>
  <c r="BQ889" i="1"/>
  <c r="BO889" i="1"/>
  <c r="BN889" i="1"/>
  <c r="BP887" i="1"/>
  <c r="BQ887" i="1"/>
  <c r="BO887" i="1"/>
  <c r="BN887" i="1"/>
  <c r="BO885" i="1"/>
  <c r="BP885" i="1"/>
  <c r="BQ885" i="1"/>
  <c r="BN885" i="1"/>
  <c r="BP883" i="1"/>
  <c r="BQ883" i="1"/>
  <c r="BO883" i="1"/>
  <c r="BN883" i="1"/>
  <c r="BP881" i="1"/>
  <c r="BQ881" i="1"/>
  <c r="BO881" i="1"/>
  <c r="BN881" i="1"/>
  <c r="BQ879" i="1"/>
  <c r="BP879" i="1"/>
  <c r="BO879" i="1"/>
  <c r="BN879" i="1"/>
  <c r="BP877" i="1"/>
  <c r="BO877" i="1"/>
  <c r="BQ877" i="1"/>
  <c r="BN877" i="1"/>
  <c r="BP875" i="1"/>
  <c r="BQ875" i="1"/>
  <c r="BO875" i="1"/>
  <c r="BN875" i="1"/>
  <c r="BP873" i="1"/>
  <c r="BO873" i="1"/>
  <c r="BQ873" i="1"/>
  <c r="BN873" i="1"/>
  <c r="BP871" i="1"/>
  <c r="BQ871" i="1"/>
  <c r="BO871" i="1"/>
  <c r="BN871" i="1"/>
  <c r="BP869" i="1"/>
  <c r="BO869" i="1"/>
  <c r="BQ869" i="1"/>
  <c r="BN869" i="1"/>
  <c r="BQ867" i="1"/>
  <c r="BP867" i="1"/>
  <c r="BO867" i="1"/>
  <c r="BN867" i="1"/>
  <c r="BP865" i="1"/>
  <c r="BQ865" i="1"/>
  <c r="BO865" i="1"/>
  <c r="BN865" i="1"/>
  <c r="BQ863" i="1"/>
  <c r="BP863" i="1"/>
  <c r="BO863" i="1"/>
  <c r="BN863" i="1"/>
  <c r="BP861" i="1"/>
  <c r="BQ861" i="1"/>
  <c r="BO861" i="1"/>
  <c r="BN861" i="1"/>
  <c r="BQ859" i="1"/>
  <c r="BP859" i="1"/>
  <c r="BO859" i="1"/>
  <c r="BN859" i="1"/>
  <c r="BP857" i="1"/>
  <c r="BO857" i="1"/>
  <c r="BQ857" i="1"/>
  <c r="BN857" i="1"/>
  <c r="BP855" i="1"/>
  <c r="BQ855" i="1"/>
  <c r="BO855" i="1"/>
  <c r="BN855" i="1"/>
  <c r="BP853" i="1"/>
  <c r="BQ853" i="1"/>
  <c r="BO853" i="1"/>
  <c r="BN853" i="1"/>
  <c r="BQ851" i="1"/>
  <c r="BP851" i="1"/>
  <c r="BO851" i="1"/>
  <c r="BN851" i="1"/>
  <c r="BP849" i="1"/>
  <c r="BQ849" i="1"/>
  <c r="BO849" i="1"/>
  <c r="BN849" i="1"/>
  <c r="BP847" i="1"/>
  <c r="BQ847" i="1"/>
  <c r="BO847" i="1"/>
  <c r="BN847" i="1"/>
  <c r="BP845" i="1"/>
  <c r="BQ845" i="1"/>
  <c r="BO845" i="1"/>
  <c r="BN845" i="1"/>
  <c r="BQ843" i="1"/>
  <c r="BP843" i="1"/>
  <c r="BO843" i="1"/>
  <c r="BN843" i="1"/>
  <c r="BP841" i="1"/>
  <c r="BQ841" i="1"/>
  <c r="BO841" i="1"/>
  <c r="BN841" i="1"/>
  <c r="BP839" i="1"/>
  <c r="BQ839" i="1"/>
  <c r="BO839" i="1"/>
  <c r="BN839" i="1"/>
  <c r="BP837" i="1"/>
  <c r="BO837" i="1"/>
  <c r="BQ837" i="1"/>
  <c r="BN837" i="1"/>
  <c r="BQ835" i="1"/>
  <c r="BP835" i="1"/>
  <c r="BO835" i="1"/>
  <c r="BN835" i="1"/>
  <c r="BP833" i="1"/>
  <c r="BQ833" i="1"/>
  <c r="BO833" i="1"/>
  <c r="BN833" i="1"/>
  <c r="BQ831" i="1"/>
  <c r="BP831" i="1"/>
  <c r="BO831" i="1"/>
  <c r="BN831" i="1"/>
  <c r="BP829" i="1"/>
  <c r="BQ829" i="1"/>
  <c r="BO829" i="1"/>
  <c r="BN829" i="1"/>
  <c r="BQ827" i="1"/>
  <c r="BP827" i="1"/>
  <c r="BO827" i="1"/>
  <c r="BN827" i="1"/>
  <c r="BP825" i="1"/>
  <c r="BQ825" i="1"/>
  <c r="BO825" i="1"/>
  <c r="BN825" i="1"/>
  <c r="BP823" i="1"/>
  <c r="BQ823" i="1"/>
  <c r="BO823" i="1"/>
  <c r="BN823" i="1"/>
  <c r="BP821" i="1"/>
  <c r="BO821" i="1"/>
  <c r="BQ821" i="1"/>
  <c r="BN821" i="1"/>
  <c r="BP819" i="1"/>
  <c r="BQ819" i="1"/>
  <c r="BO819" i="1"/>
  <c r="BN819" i="1"/>
  <c r="BP817" i="1"/>
  <c r="BQ817" i="1"/>
  <c r="BO817" i="1"/>
  <c r="BN817" i="1"/>
  <c r="BQ815" i="1"/>
  <c r="BP815" i="1"/>
  <c r="BO815" i="1"/>
  <c r="BN815" i="1"/>
  <c r="BP813" i="1"/>
  <c r="BQ813" i="1"/>
  <c r="BO813" i="1"/>
  <c r="BN813" i="1"/>
  <c r="BP811" i="1"/>
  <c r="BQ811" i="1"/>
  <c r="BO811" i="1"/>
  <c r="BN811" i="1"/>
  <c r="BP809" i="1"/>
  <c r="BO809" i="1"/>
  <c r="BQ809" i="1"/>
  <c r="BN809" i="1"/>
  <c r="BP807" i="1"/>
  <c r="BQ807" i="1"/>
  <c r="BO807" i="1"/>
  <c r="BN807" i="1"/>
  <c r="BP805" i="1"/>
  <c r="BQ805" i="1"/>
  <c r="BO805" i="1"/>
  <c r="BN805" i="1"/>
  <c r="BQ803" i="1"/>
  <c r="BP803" i="1"/>
  <c r="BO803" i="1"/>
  <c r="BN803" i="1"/>
  <c r="BP801" i="1"/>
  <c r="BQ801" i="1"/>
  <c r="BO801" i="1"/>
  <c r="BN801" i="1"/>
  <c r="BQ799" i="1"/>
  <c r="BP799" i="1"/>
  <c r="BO799" i="1"/>
  <c r="BN799" i="1"/>
  <c r="BP797" i="1"/>
  <c r="BQ797" i="1"/>
  <c r="BO797" i="1"/>
  <c r="BN797" i="1"/>
  <c r="BQ795" i="1"/>
  <c r="BP795" i="1"/>
  <c r="BO795" i="1"/>
  <c r="BN795" i="1"/>
  <c r="BP793" i="1"/>
  <c r="BO793" i="1"/>
  <c r="BQ793" i="1"/>
  <c r="BN793" i="1"/>
  <c r="BP791" i="1"/>
  <c r="BQ791" i="1"/>
  <c r="BO791" i="1"/>
  <c r="BN791" i="1"/>
  <c r="BP789" i="1"/>
  <c r="BQ789" i="1"/>
  <c r="BO789" i="1"/>
  <c r="BN789" i="1"/>
  <c r="BQ787" i="1"/>
  <c r="BP787" i="1"/>
  <c r="BO787" i="1"/>
  <c r="BN787" i="1"/>
  <c r="BP785" i="1"/>
  <c r="BQ785" i="1"/>
  <c r="BO785" i="1"/>
  <c r="BN785" i="1"/>
  <c r="BP783" i="1"/>
  <c r="BQ783" i="1"/>
  <c r="BO783" i="1"/>
  <c r="BN783" i="1"/>
  <c r="BP781" i="1"/>
  <c r="BQ781" i="1"/>
  <c r="BO781" i="1"/>
  <c r="BN781" i="1"/>
  <c r="BQ779" i="1"/>
  <c r="BP779" i="1"/>
  <c r="BO779" i="1"/>
  <c r="BN779" i="1"/>
  <c r="BP777" i="1"/>
  <c r="BQ777" i="1"/>
  <c r="BO777" i="1"/>
  <c r="BN777" i="1"/>
  <c r="BP775" i="1"/>
  <c r="BQ775" i="1"/>
  <c r="BO775" i="1"/>
  <c r="BN775" i="1"/>
  <c r="BP773" i="1"/>
  <c r="BO773" i="1"/>
  <c r="BQ773" i="1"/>
  <c r="BN773" i="1"/>
  <c r="BQ771" i="1"/>
  <c r="BP771" i="1"/>
  <c r="BO771" i="1"/>
  <c r="BN771" i="1"/>
  <c r="BP769" i="1"/>
  <c r="BQ769" i="1"/>
  <c r="BO769" i="1"/>
  <c r="BN769" i="1"/>
  <c r="BQ767" i="1"/>
  <c r="BP767" i="1"/>
  <c r="BO767" i="1"/>
  <c r="BN767" i="1"/>
  <c r="BP765" i="1"/>
  <c r="BQ765" i="1"/>
  <c r="BO765" i="1"/>
  <c r="BN765" i="1"/>
  <c r="BQ763" i="1"/>
  <c r="BP763" i="1"/>
  <c r="BO763" i="1"/>
  <c r="BN763" i="1"/>
  <c r="BP761" i="1"/>
  <c r="BQ761" i="1"/>
  <c r="BO761" i="1"/>
  <c r="BN761" i="1"/>
  <c r="BP759" i="1"/>
  <c r="BQ759" i="1"/>
  <c r="BO759" i="1"/>
  <c r="BN759" i="1"/>
  <c r="BP757" i="1"/>
  <c r="BQ757" i="1"/>
  <c r="BO757" i="1"/>
  <c r="BN757" i="1"/>
  <c r="BP755" i="1"/>
  <c r="BQ755" i="1"/>
  <c r="BO755" i="1"/>
  <c r="BN755" i="1"/>
  <c r="BP753" i="1"/>
  <c r="BQ753" i="1"/>
  <c r="BO753" i="1"/>
  <c r="BN753" i="1"/>
  <c r="BQ751" i="1"/>
  <c r="BP751" i="1"/>
  <c r="BO751" i="1"/>
  <c r="BN751" i="1"/>
  <c r="BP749" i="1"/>
  <c r="BQ749" i="1"/>
  <c r="BO749" i="1"/>
  <c r="BN749" i="1"/>
  <c r="BP747" i="1"/>
  <c r="BQ747" i="1"/>
  <c r="BO747" i="1"/>
  <c r="BN747" i="1"/>
  <c r="BP745" i="1"/>
  <c r="BQ745" i="1"/>
  <c r="BO745" i="1"/>
  <c r="BN745" i="1"/>
  <c r="BP743" i="1"/>
  <c r="BQ743" i="1"/>
  <c r="BO743" i="1"/>
  <c r="BN743" i="1"/>
  <c r="BP741" i="1"/>
  <c r="BQ741" i="1"/>
  <c r="BO741" i="1"/>
  <c r="BN741" i="1"/>
  <c r="BQ739" i="1"/>
  <c r="BP739" i="1"/>
  <c r="BO739" i="1"/>
  <c r="BN739" i="1"/>
  <c r="BP737" i="1"/>
  <c r="BQ737" i="1"/>
  <c r="BO737" i="1"/>
  <c r="BN737" i="1"/>
  <c r="BQ735" i="1"/>
  <c r="BO735" i="1"/>
  <c r="BP735" i="1"/>
  <c r="BN735" i="1"/>
  <c r="BP733" i="1"/>
  <c r="BQ733" i="1"/>
  <c r="BO733" i="1"/>
  <c r="BN733" i="1"/>
  <c r="BQ731" i="1"/>
  <c r="BP731" i="1"/>
  <c r="BO731" i="1"/>
  <c r="BN731" i="1"/>
  <c r="BP729" i="1"/>
  <c r="BQ729" i="1"/>
  <c r="BO729" i="1"/>
  <c r="BN729" i="1"/>
  <c r="BP727" i="1"/>
  <c r="BQ727" i="1"/>
  <c r="BO727" i="1"/>
  <c r="BN727" i="1"/>
  <c r="BP725" i="1"/>
  <c r="BQ725" i="1"/>
  <c r="BO725" i="1"/>
  <c r="BN725" i="1"/>
  <c r="BQ723" i="1"/>
  <c r="BP723" i="1"/>
  <c r="BO723" i="1"/>
  <c r="BN723" i="1"/>
  <c r="BP721" i="1"/>
  <c r="BQ721" i="1"/>
  <c r="BO721" i="1"/>
  <c r="BN721" i="1"/>
  <c r="BP719" i="1"/>
  <c r="BQ719" i="1"/>
  <c r="BO719" i="1"/>
  <c r="BN719" i="1"/>
  <c r="BP717" i="1"/>
  <c r="BQ717" i="1"/>
  <c r="BO717" i="1"/>
  <c r="BN717" i="1"/>
  <c r="BQ715" i="1"/>
  <c r="BO715" i="1"/>
  <c r="BP715" i="1"/>
  <c r="BN715" i="1"/>
  <c r="BP713" i="1"/>
  <c r="BQ713" i="1"/>
  <c r="BO713" i="1"/>
  <c r="BN713" i="1"/>
  <c r="BP711" i="1"/>
  <c r="BQ711" i="1"/>
  <c r="BO711" i="1"/>
  <c r="BN711" i="1"/>
  <c r="BP709" i="1"/>
  <c r="BQ709" i="1"/>
  <c r="BO709" i="1"/>
  <c r="BN709" i="1"/>
  <c r="BT704" i="1"/>
  <c r="BY704" i="1" s="1"/>
  <c r="BT696" i="1"/>
  <c r="BY696" i="1" s="1"/>
  <c r="BT688" i="1"/>
  <c r="BY688" i="1" s="1"/>
  <c r="BT680" i="1"/>
  <c r="BY680" i="1" s="1"/>
  <c r="BT672" i="1"/>
  <c r="BY672" i="1" s="1"/>
  <c r="BT664" i="1"/>
  <c r="BY664" i="1" s="1"/>
  <c r="BT656" i="1"/>
  <c r="BY656" i="1" s="1"/>
  <c r="BT648" i="1"/>
  <c r="BY648" i="1" s="1"/>
  <c r="BT640" i="1"/>
  <c r="BY640" i="1" s="1"/>
  <c r="BT632" i="1"/>
  <c r="BY632" i="1" s="1"/>
  <c r="BT624" i="1"/>
  <c r="BY624" i="1" s="1"/>
  <c r="BT616" i="1"/>
  <c r="BY616" i="1" s="1"/>
  <c r="BT608" i="1"/>
  <c r="BY608" i="1" s="1"/>
  <c r="BT600" i="1"/>
  <c r="BY600" i="1" s="1"/>
  <c r="BT592" i="1"/>
  <c r="BY592" i="1" s="1"/>
  <c r="BT584" i="1"/>
  <c r="BY584" i="1" s="1"/>
  <c r="BT576" i="1"/>
  <c r="BY576" i="1" s="1"/>
  <c r="BT568" i="1"/>
  <c r="BY568" i="1" s="1"/>
  <c r="BT560" i="1"/>
  <c r="BY560" i="1" s="1"/>
  <c r="BT552" i="1"/>
  <c r="BY552" i="1" s="1"/>
  <c r="BT544" i="1"/>
  <c r="BY544" i="1" s="1"/>
  <c r="BT536" i="1"/>
  <c r="BY536" i="1" s="1"/>
  <c r="BT528" i="1"/>
  <c r="BY528" i="1" s="1"/>
  <c r="BT520" i="1"/>
  <c r="BY520" i="1" s="1"/>
  <c r="BT512" i="1"/>
  <c r="BY512" i="1" s="1"/>
  <c r="BT504" i="1"/>
  <c r="BY504" i="1" s="1"/>
  <c r="BT496" i="1"/>
  <c r="BY496" i="1" s="1"/>
  <c r="BT488" i="1"/>
  <c r="BY488" i="1" s="1"/>
  <c r="BT480" i="1"/>
  <c r="BY480" i="1" s="1"/>
  <c r="BT472" i="1"/>
  <c r="BY472" i="1" s="1"/>
  <c r="BT464" i="1"/>
  <c r="BY464" i="1" s="1"/>
  <c r="BT456" i="1"/>
  <c r="BY456" i="1" s="1"/>
  <c r="BT448" i="1"/>
  <c r="BY448" i="1" s="1"/>
  <c r="BT440" i="1"/>
  <c r="BY440" i="1" s="1"/>
  <c r="BT432" i="1"/>
  <c r="BY432" i="1" s="1"/>
  <c r="BT424" i="1"/>
  <c r="BY424" i="1" s="1"/>
  <c r="BT416" i="1"/>
  <c r="BY416" i="1" s="1"/>
  <c r="BT408" i="1"/>
  <c r="BY408" i="1" s="1"/>
  <c r="BT400" i="1"/>
  <c r="BY400" i="1" s="1"/>
  <c r="BT392" i="1"/>
  <c r="BY392" i="1" s="1"/>
  <c r="BT384" i="1"/>
  <c r="BY384" i="1" s="1"/>
  <c r="BT376" i="1"/>
  <c r="BY376" i="1" s="1"/>
  <c r="BT368" i="1"/>
  <c r="BY368" i="1" s="1"/>
  <c r="BT360" i="1"/>
  <c r="BY360" i="1" s="1"/>
  <c r="BT352" i="1"/>
  <c r="BY352" i="1" s="1"/>
  <c r="BT344" i="1"/>
  <c r="BY344" i="1" s="1"/>
  <c r="BT336" i="1"/>
  <c r="BY336" i="1" s="1"/>
  <c r="BT328" i="1"/>
  <c r="BY328" i="1" s="1"/>
  <c r="BT320" i="1"/>
  <c r="BY320" i="1" s="1"/>
  <c r="BT312" i="1"/>
  <c r="BY312" i="1" s="1"/>
  <c r="BT304" i="1"/>
  <c r="BY304" i="1" s="1"/>
  <c r="BT296" i="1"/>
  <c r="BY296" i="1" s="1"/>
  <c r="BT288" i="1"/>
  <c r="BY288" i="1" s="1"/>
  <c r="BT280" i="1"/>
  <c r="BY280" i="1" s="1"/>
  <c r="BT272" i="1"/>
  <c r="BY272" i="1" s="1"/>
  <c r="BT264" i="1"/>
  <c r="BY264" i="1" s="1"/>
  <c r="BT256" i="1"/>
  <c r="BY256" i="1" s="1"/>
  <c r="BU251" i="1"/>
  <c r="BT251" i="1"/>
  <c r="BT248" i="1"/>
  <c r="BY248" i="1" s="1"/>
  <c r="BU243" i="1"/>
  <c r="BT243" i="1"/>
  <c r="BT240" i="1"/>
  <c r="BY240" i="1" s="1"/>
  <c r="BU235" i="1"/>
  <c r="BT235" i="1"/>
  <c r="BY235" i="1" s="1"/>
  <c r="BT232" i="1"/>
  <c r="BY232" i="1" s="1"/>
  <c r="BU227" i="1"/>
  <c r="BT227" i="1"/>
  <c r="BY227" i="1" s="1"/>
  <c r="BT224" i="1"/>
  <c r="BY224" i="1" s="1"/>
  <c r="BU219" i="1"/>
  <c r="BT219" i="1"/>
  <c r="BT216" i="1"/>
  <c r="BY216" i="1" s="1"/>
  <c r="BU211" i="1"/>
  <c r="BT211" i="1"/>
  <c r="BT208" i="1"/>
  <c r="BY208" i="1" s="1"/>
  <c r="BU203" i="1"/>
  <c r="BT203" i="1"/>
  <c r="BY203" i="1" s="1"/>
  <c r="BT200" i="1"/>
  <c r="BY200" i="1" s="1"/>
  <c r="BU195" i="1"/>
  <c r="BT195" i="1"/>
  <c r="BY195" i="1" s="1"/>
  <c r="BT192" i="1"/>
  <c r="BY192" i="1" s="1"/>
  <c r="BU187" i="1"/>
  <c r="BT187" i="1"/>
  <c r="BT184" i="1"/>
  <c r="BY184" i="1" s="1"/>
  <c r="BU179" i="1"/>
  <c r="BT179" i="1"/>
  <c r="BT176" i="1"/>
  <c r="BY176" i="1" s="1"/>
  <c r="BU171" i="1"/>
  <c r="BT171" i="1"/>
  <c r="BY171" i="1" s="1"/>
  <c r="BT168" i="1"/>
  <c r="BY168" i="1" s="1"/>
  <c r="BU163" i="1"/>
  <c r="BT163" i="1"/>
  <c r="BY163" i="1" s="1"/>
  <c r="BT160" i="1"/>
  <c r="BY160" i="1" s="1"/>
  <c r="BU155" i="1"/>
  <c r="BT155" i="1"/>
  <c r="BT152" i="1"/>
  <c r="BY152" i="1" s="1"/>
  <c r="BU147" i="1"/>
  <c r="BT147" i="1"/>
  <c r="BT144" i="1"/>
  <c r="BY144" i="1" s="1"/>
  <c r="BU139" i="1"/>
  <c r="BT139" i="1"/>
  <c r="BY139" i="1" s="1"/>
  <c r="BT136" i="1"/>
  <c r="BY136" i="1" s="1"/>
  <c r="BU131" i="1"/>
  <c r="BT131" i="1"/>
  <c r="BY131" i="1" s="1"/>
  <c r="BU123" i="1"/>
  <c r="BT123" i="1"/>
  <c r="BU115" i="1"/>
  <c r="BT115" i="1"/>
  <c r="BY115" i="1" s="1"/>
  <c r="BU107" i="1"/>
  <c r="BT107" i="1"/>
  <c r="BY107" i="1" s="1"/>
  <c r="BU99" i="1"/>
  <c r="BT99" i="1"/>
  <c r="BY99" i="1" s="1"/>
  <c r="BU91" i="1"/>
  <c r="BT91" i="1"/>
  <c r="BU83" i="1"/>
  <c r="BT83" i="1"/>
  <c r="BY83" i="1" s="1"/>
  <c r="BU75" i="1"/>
  <c r="BT75" i="1"/>
  <c r="BU67" i="1"/>
  <c r="BT67" i="1"/>
  <c r="BY67" i="1" s="1"/>
  <c r="BU59" i="1"/>
  <c r="BT59" i="1"/>
  <c r="BU51" i="1"/>
  <c r="BT51" i="1"/>
  <c r="BY51" i="1" s="1"/>
  <c r="BU43" i="1"/>
  <c r="BT43" i="1"/>
  <c r="BU35" i="1"/>
  <c r="BT35" i="1"/>
  <c r="BY35" i="1" s="1"/>
  <c r="BU27" i="1"/>
  <c r="BT27" i="1"/>
  <c r="BU19" i="1"/>
  <c r="BT19" i="1"/>
  <c r="BY19" i="1" s="1"/>
  <c r="BU11" i="1"/>
  <c r="BT11" i="1"/>
  <c r="BU2" i="1"/>
  <c r="BT2" i="1"/>
  <c r="CJ2000" i="1"/>
  <c r="CH2000" i="1"/>
  <c r="CI2000" i="1"/>
  <c r="CF2000" i="1"/>
  <c r="CJ1984" i="1"/>
  <c r="CH1984" i="1"/>
  <c r="CI1984" i="1"/>
  <c r="CF1984" i="1"/>
  <c r="CJ1968" i="1"/>
  <c r="CH1968" i="1"/>
  <c r="CI1968" i="1"/>
  <c r="CF1968" i="1"/>
  <c r="CJ1952" i="1"/>
  <c r="CH1952" i="1"/>
  <c r="CI1952" i="1"/>
  <c r="CF1952" i="1"/>
  <c r="CJ1936" i="1"/>
  <c r="CK1936" i="1" s="1"/>
  <c r="CH1936" i="1"/>
  <c r="CI1936" i="1"/>
  <c r="CF1936" i="1"/>
  <c r="CJ1920" i="1"/>
  <c r="CH1920" i="1"/>
  <c r="CI1920" i="1"/>
  <c r="CF1920" i="1"/>
  <c r="CJ1904" i="1"/>
  <c r="CH1904" i="1"/>
  <c r="CI1904" i="1"/>
  <c r="CF1904" i="1"/>
  <c r="CJ1888" i="1"/>
  <c r="CK1888" i="1" s="1"/>
  <c r="CH1888" i="1"/>
  <c r="CI1888" i="1"/>
  <c r="CF1888" i="1"/>
  <c r="CJ1872" i="1"/>
  <c r="CH1872" i="1"/>
  <c r="CI1872" i="1"/>
  <c r="CF1872" i="1"/>
  <c r="CJ1856" i="1"/>
  <c r="CH1856" i="1"/>
  <c r="CI1856" i="1"/>
  <c r="CF1856" i="1"/>
  <c r="CJ1840" i="1"/>
  <c r="CH1840" i="1"/>
  <c r="CI1840" i="1"/>
  <c r="CF1840" i="1"/>
  <c r="CJ1824" i="1"/>
  <c r="CK1824" i="1" s="1"/>
  <c r="CH1824" i="1"/>
  <c r="CI1824" i="1"/>
  <c r="CF1824" i="1"/>
  <c r="CJ1808" i="1"/>
  <c r="CH1808" i="1"/>
  <c r="CI1808" i="1"/>
  <c r="CF1808" i="1"/>
  <c r="CJ1792" i="1"/>
  <c r="CK1792" i="1" s="1"/>
  <c r="CH1792" i="1"/>
  <c r="CI1792" i="1"/>
  <c r="CF1792" i="1"/>
  <c r="CJ1776" i="1"/>
  <c r="CH1776" i="1"/>
  <c r="CI1776" i="1"/>
  <c r="CF1776" i="1"/>
  <c r="CJ1760" i="1"/>
  <c r="CH1760" i="1"/>
  <c r="CI1760" i="1"/>
  <c r="CF1760" i="1"/>
  <c r="CJ1744" i="1"/>
  <c r="CH1744" i="1"/>
  <c r="CI1744" i="1"/>
  <c r="CF1744" i="1"/>
  <c r="CJ1728" i="1"/>
  <c r="CH1728" i="1"/>
  <c r="CI1728" i="1"/>
  <c r="CF1728" i="1"/>
  <c r="CJ1712" i="1"/>
  <c r="CH1712" i="1"/>
  <c r="CI1712" i="1"/>
  <c r="CF1712" i="1"/>
  <c r="CJ1696" i="1"/>
  <c r="CH1696" i="1"/>
  <c r="CI1696" i="1"/>
  <c r="CF1696" i="1"/>
  <c r="CJ1680" i="1"/>
  <c r="CK1680" i="1" s="1"/>
  <c r="CI1680" i="1"/>
  <c r="CH1680" i="1"/>
  <c r="CF1680" i="1"/>
  <c r="CI1664" i="1"/>
  <c r="CJ1664" i="1"/>
  <c r="CH1664" i="1"/>
  <c r="CF1664" i="1"/>
  <c r="CI1648" i="1"/>
  <c r="CJ1648" i="1"/>
  <c r="CH1648" i="1"/>
  <c r="CF1648" i="1"/>
  <c r="CI1632" i="1"/>
  <c r="CJ1632" i="1"/>
  <c r="CH1632" i="1"/>
  <c r="CF1632" i="1"/>
  <c r="CI1616" i="1"/>
  <c r="CJ1616" i="1"/>
  <c r="CH1616" i="1"/>
  <c r="CF1616" i="1"/>
  <c r="CI1600" i="1"/>
  <c r="CJ1600" i="1"/>
  <c r="CK1600" i="1" s="1"/>
  <c r="CH1600" i="1"/>
  <c r="CF1600" i="1"/>
  <c r="CI1584" i="1"/>
  <c r="CJ1584" i="1"/>
  <c r="CH1584" i="1"/>
  <c r="CF1584" i="1"/>
  <c r="CI1568" i="1"/>
  <c r="CJ1568" i="1"/>
  <c r="CH1568" i="1"/>
  <c r="CF1568" i="1"/>
  <c r="CI1552" i="1"/>
  <c r="CJ1552" i="1"/>
  <c r="CK1552" i="1" s="1"/>
  <c r="CH1552" i="1"/>
  <c r="CF1552" i="1"/>
  <c r="CI1536" i="1"/>
  <c r="CJ1536" i="1"/>
  <c r="CH1536" i="1"/>
  <c r="CF1536" i="1"/>
  <c r="CI1520" i="1"/>
  <c r="CJ1520" i="1"/>
  <c r="CK1520" i="1" s="1"/>
  <c r="CH1520" i="1"/>
  <c r="CF1520" i="1"/>
  <c r="CI1504" i="1"/>
  <c r="CJ1504" i="1"/>
  <c r="CH1504" i="1"/>
  <c r="CF1504" i="1"/>
  <c r="CI1488" i="1"/>
  <c r="CJ1488" i="1"/>
  <c r="CK1488" i="1" s="1"/>
  <c r="CH1488" i="1"/>
  <c r="CF1488" i="1"/>
  <c r="CI1472" i="1"/>
  <c r="CJ1472" i="1"/>
  <c r="CH1472" i="1"/>
  <c r="CF1472" i="1"/>
  <c r="CI1456" i="1"/>
  <c r="CJ1456" i="1"/>
  <c r="CH1456" i="1"/>
  <c r="CF1456" i="1"/>
  <c r="CI1440" i="1"/>
  <c r="CJ1440" i="1"/>
  <c r="CH1440" i="1"/>
  <c r="CF1440" i="1"/>
  <c r="CI1424" i="1"/>
  <c r="CJ1424" i="1"/>
  <c r="CH1424" i="1"/>
  <c r="CF1424" i="1"/>
  <c r="CI1408" i="1"/>
  <c r="CJ1408" i="1"/>
  <c r="CH1408" i="1"/>
  <c r="CF1408" i="1"/>
  <c r="CI1392" i="1"/>
  <c r="CJ1392" i="1"/>
  <c r="CH1392" i="1"/>
  <c r="CF1392" i="1"/>
  <c r="CI1376" i="1"/>
  <c r="CJ1376" i="1"/>
  <c r="CH1376" i="1"/>
  <c r="CF1376" i="1"/>
  <c r="CI1360" i="1"/>
  <c r="CJ1360" i="1"/>
  <c r="CH1360" i="1"/>
  <c r="CF1360" i="1"/>
  <c r="CI1344" i="1"/>
  <c r="CJ1344" i="1"/>
  <c r="CK1344" i="1" s="1"/>
  <c r="CH1344" i="1"/>
  <c r="CF1344" i="1"/>
  <c r="CI1328" i="1"/>
  <c r="CJ1328" i="1"/>
  <c r="CH1328" i="1"/>
  <c r="CF1328" i="1"/>
  <c r="CI1312" i="1"/>
  <c r="CJ1312" i="1"/>
  <c r="CH1312" i="1"/>
  <c r="CF1312" i="1"/>
  <c r="CI1296" i="1"/>
  <c r="CJ1296" i="1"/>
  <c r="CK1296" i="1" s="1"/>
  <c r="CH1296" i="1"/>
  <c r="CF1296" i="1"/>
  <c r="CI1280" i="1"/>
  <c r="CJ1280" i="1"/>
  <c r="CH1280" i="1"/>
  <c r="CF1280" i="1"/>
  <c r="CI1264" i="1"/>
  <c r="CJ1264" i="1"/>
  <c r="CK1264" i="1" s="1"/>
  <c r="CH1264" i="1"/>
  <c r="CF1264" i="1"/>
  <c r="CI1248" i="1"/>
  <c r="CJ1248" i="1"/>
  <c r="CH1248" i="1"/>
  <c r="CF1248" i="1"/>
  <c r="CI1232" i="1"/>
  <c r="CJ1232" i="1"/>
  <c r="CK1232" i="1" s="1"/>
  <c r="CH1232" i="1"/>
  <c r="CF1232" i="1"/>
  <c r="CI1216" i="1"/>
  <c r="CJ1216" i="1"/>
  <c r="CH1216" i="1"/>
  <c r="CF1216" i="1"/>
  <c r="CI1200" i="1"/>
  <c r="CJ1200" i="1"/>
  <c r="CH1200" i="1"/>
  <c r="CF1200" i="1"/>
  <c r="CI1184" i="1"/>
  <c r="CJ1184" i="1"/>
  <c r="CH1184" i="1"/>
  <c r="CF1184" i="1"/>
  <c r="CI1168" i="1"/>
  <c r="CJ1168" i="1"/>
  <c r="CH1168" i="1"/>
  <c r="CF1168" i="1"/>
  <c r="CI1152" i="1"/>
  <c r="CJ1152" i="1"/>
  <c r="CH1152" i="1"/>
  <c r="CF1152" i="1"/>
  <c r="CI1136" i="1"/>
  <c r="CJ1136" i="1"/>
  <c r="CH1136" i="1"/>
  <c r="CF1136" i="1"/>
  <c r="CI1120" i="1"/>
  <c r="CJ1120" i="1"/>
  <c r="CH1120" i="1"/>
  <c r="CF1120" i="1"/>
  <c r="CI1104" i="1"/>
  <c r="CJ1104" i="1"/>
  <c r="CH1104" i="1"/>
  <c r="CF1104" i="1"/>
  <c r="CI1088" i="1"/>
  <c r="CJ1088" i="1"/>
  <c r="CH1088" i="1"/>
  <c r="CF1088" i="1"/>
  <c r="CI1072" i="1"/>
  <c r="CJ1072" i="1"/>
  <c r="CH1072" i="1"/>
  <c r="CF1072" i="1"/>
  <c r="CJ1056" i="1"/>
  <c r="CI1056" i="1"/>
  <c r="CH1056" i="1"/>
  <c r="CF1056" i="1"/>
  <c r="CI1040" i="1"/>
  <c r="CJ1040" i="1"/>
  <c r="CH1040" i="1"/>
  <c r="CG1040" i="1"/>
  <c r="CF1040" i="1"/>
  <c r="CI1024" i="1"/>
  <c r="CJ1024" i="1"/>
  <c r="CH1024" i="1"/>
  <c r="CG1024" i="1"/>
  <c r="CF1024" i="1"/>
  <c r="CI1008" i="1"/>
  <c r="CJ1008" i="1"/>
  <c r="CH1008" i="1"/>
  <c r="CG1008" i="1"/>
  <c r="CF1008" i="1"/>
  <c r="CJ992" i="1"/>
  <c r="CI992" i="1"/>
  <c r="CH992" i="1"/>
  <c r="CG992" i="1"/>
  <c r="CF992" i="1"/>
  <c r="CI976" i="1"/>
  <c r="CJ976" i="1"/>
  <c r="CH976" i="1"/>
  <c r="CG976" i="1"/>
  <c r="CF976" i="1"/>
  <c r="CI960" i="1"/>
  <c r="CJ960" i="1"/>
  <c r="CH960" i="1"/>
  <c r="CG960" i="1"/>
  <c r="CF960" i="1"/>
  <c r="CI944" i="1"/>
  <c r="CJ944" i="1"/>
  <c r="CH944" i="1"/>
  <c r="CG944" i="1"/>
  <c r="CF944" i="1"/>
  <c r="CJ928" i="1"/>
  <c r="CI928" i="1"/>
  <c r="CH928" i="1"/>
  <c r="CG928" i="1"/>
  <c r="CF928" i="1"/>
  <c r="CI912" i="1"/>
  <c r="CJ912" i="1"/>
  <c r="CH912" i="1"/>
  <c r="CG912" i="1"/>
  <c r="CF912" i="1"/>
  <c r="CI896" i="1"/>
  <c r="CJ896" i="1"/>
  <c r="CH896" i="1"/>
  <c r="CG896" i="1"/>
  <c r="CF896" i="1"/>
  <c r="CI880" i="1"/>
  <c r="CJ880" i="1"/>
  <c r="CH880" i="1"/>
  <c r="CG880" i="1"/>
  <c r="CF880" i="1"/>
  <c r="CJ864" i="1"/>
  <c r="CI864" i="1"/>
  <c r="CH864" i="1"/>
  <c r="CG864" i="1"/>
  <c r="CF864" i="1"/>
  <c r="CI848" i="1"/>
  <c r="CJ848" i="1"/>
  <c r="CH848" i="1"/>
  <c r="CG848" i="1"/>
  <c r="CF848" i="1"/>
  <c r="CI832" i="1"/>
  <c r="CJ832" i="1"/>
  <c r="CH832" i="1"/>
  <c r="CG832" i="1"/>
  <c r="CF832" i="1"/>
  <c r="CI816" i="1"/>
  <c r="CJ816" i="1"/>
  <c r="CH816" i="1"/>
  <c r="CG816" i="1"/>
  <c r="CF816" i="1"/>
  <c r="CJ800" i="1"/>
  <c r="CI800" i="1"/>
  <c r="CH800" i="1"/>
  <c r="CG800" i="1"/>
  <c r="CF800" i="1"/>
  <c r="CI784" i="1"/>
  <c r="CJ784" i="1"/>
  <c r="CH784" i="1"/>
  <c r="CG784" i="1"/>
  <c r="CF784" i="1"/>
  <c r="CI768" i="1"/>
  <c r="CJ768" i="1"/>
  <c r="CH768" i="1"/>
  <c r="CG768" i="1"/>
  <c r="CF768" i="1"/>
  <c r="CI752" i="1"/>
  <c r="CJ752" i="1"/>
  <c r="CH752" i="1"/>
  <c r="CG752" i="1"/>
  <c r="CF752" i="1"/>
  <c r="CJ736" i="1"/>
  <c r="CI736" i="1"/>
  <c r="CH736" i="1"/>
  <c r="CG736" i="1"/>
  <c r="CF736" i="1"/>
  <c r="CI720" i="1"/>
  <c r="CJ720" i="1"/>
  <c r="CH720" i="1"/>
  <c r="CG720" i="1"/>
  <c r="CF720" i="1"/>
  <c r="BU3" i="1"/>
  <c r="CG1996" i="1"/>
  <c r="CG1980" i="1"/>
  <c r="CG1964" i="1"/>
  <c r="CG1948" i="1"/>
  <c r="CG1932" i="1"/>
  <c r="CG1916" i="1"/>
  <c r="CG1900" i="1"/>
  <c r="CG1884" i="1"/>
  <c r="CG1868" i="1"/>
  <c r="CG1852" i="1"/>
  <c r="CG1836" i="1"/>
  <c r="CG1820" i="1"/>
  <c r="CG1804" i="1"/>
  <c r="CG1788" i="1"/>
  <c r="CG1772" i="1"/>
  <c r="CG1756" i="1"/>
  <c r="CG1740" i="1"/>
  <c r="CG1724" i="1"/>
  <c r="CG1708" i="1"/>
  <c r="CG1692" i="1"/>
  <c r="CG1676" i="1"/>
  <c r="CG1660" i="1"/>
  <c r="CG1644" i="1"/>
  <c r="CG1628" i="1"/>
  <c r="CG1612" i="1"/>
  <c r="CG1596" i="1"/>
  <c r="CG1580" i="1"/>
  <c r="CG1564" i="1"/>
  <c r="CG1548" i="1"/>
  <c r="CG1532" i="1"/>
  <c r="CG1516" i="1"/>
  <c r="CG1500" i="1"/>
  <c r="CG1484" i="1"/>
  <c r="CG1468" i="1"/>
  <c r="CG1452" i="1"/>
  <c r="CG1436" i="1"/>
  <c r="CG1420" i="1"/>
  <c r="CG1404" i="1"/>
  <c r="CG1388" i="1"/>
  <c r="CG1372" i="1"/>
  <c r="CG1356" i="1"/>
  <c r="CG1340" i="1"/>
  <c r="CG1324" i="1"/>
  <c r="CG1308" i="1"/>
  <c r="CG1292" i="1"/>
  <c r="CG1276" i="1"/>
  <c r="CG1260" i="1"/>
  <c r="CG1244" i="1"/>
  <c r="CG1228" i="1"/>
  <c r="CG1212" i="1"/>
  <c r="CG1196" i="1"/>
  <c r="CG1180" i="1"/>
  <c r="CG1164" i="1"/>
  <c r="CG1148" i="1"/>
  <c r="CG1132" i="1"/>
  <c r="CG1116" i="1"/>
  <c r="CG1100" i="1"/>
  <c r="CG1084" i="1"/>
  <c r="CG1068" i="1"/>
  <c r="CG1052" i="1"/>
  <c r="BT992" i="1"/>
  <c r="BT990" i="1"/>
  <c r="BT988" i="1"/>
  <c r="BT986" i="1"/>
  <c r="BT984" i="1"/>
  <c r="BT982" i="1"/>
  <c r="BT980" i="1"/>
  <c r="BT978" i="1"/>
  <c r="BT976" i="1"/>
  <c r="BT974" i="1"/>
  <c r="BT972" i="1"/>
  <c r="BT970" i="1"/>
  <c r="BT968" i="1"/>
  <c r="BT966" i="1"/>
  <c r="BT964" i="1"/>
  <c r="BT962" i="1"/>
  <c r="BT960" i="1"/>
  <c r="BT958" i="1"/>
  <c r="BT956" i="1"/>
  <c r="BT954" i="1"/>
  <c r="BT952" i="1"/>
  <c r="BT950" i="1"/>
  <c r="BT948" i="1"/>
  <c r="BT946" i="1"/>
  <c r="BT944" i="1"/>
  <c r="BT942" i="1"/>
  <c r="BT940" i="1"/>
  <c r="BT938" i="1"/>
  <c r="BT936" i="1"/>
  <c r="BT934" i="1"/>
  <c r="BT932" i="1"/>
  <c r="BT930" i="1"/>
  <c r="BT928" i="1"/>
  <c r="BT926" i="1"/>
  <c r="BT924" i="1"/>
  <c r="BT922" i="1"/>
  <c r="BT920" i="1"/>
  <c r="BT918" i="1"/>
  <c r="BT916" i="1"/>
  <c r="BT914" i="1"/>
  <c r="BT912" i="1"/>
  <c r="BT910" i="1"/>
  <c r="BT908" i="1"/>
  <c r="BT906" i="1"/>
  <c r="BT904" i="1"/>
  <c r="BT902" i="1"/>
  <c r="BT900" i="1"/>
  <c r="BT898" i="1"/>
  <c r="BT896" i="1"/>
  <c r="BT894" i="1"/>
  <c r="BT892" i="1"/>
  <c r="BT890" i="1"/>
  <c r="BT888" i="1"/>
  <c r="BT886" i="1"/>
  <c r="BT884" i="1"/>
  <c r="BT882" i="1"/>
  <c r="BT880" i="1"/>
  <c r="BT878" i="1"/>
  <c r="BT876" i="1"/>
  <c r="BT874" i="1"/>
  <c r="BT872" i="1"/>
  <c r="BT870" i="1"/>
  <c r="BT868" i="1"/>
  <c r="BT866" i="1"/>
  <c r="BT864" i="1"/>
  <c r="BT862" i="1"/>
  <c r="BT860" i="1"/>
  <c r="BT858" i="1"/>
  <c r="BT856" i="1"/>
  <c r="BT854" i="1"/>
  <c r="BT852" i="1"/>
  <c r="BT850" i="1"/>
  <c r="BT848" i="1"/>
  <c r="BT846" i="1"/>
  <c r="BT844" i="1"/>
  <c r="BT842" i="1"/>
  <c r="BT840" i="1"/>
  <c r="BT838" i="1"/>
  <c r="BT836" i="1"/>
  <c r="BT834" i="1"/>
  <c r="BT832" i="1"/>
  <c r="BT830" i="1"/>
  <c r="BT828" i="1"/>
  <c r="BT826" i="1"/>
  <c r="BT824" i="1"/>
  <c r="BT822" i="1"/>
  <c r="BT820" i="1"/>
  <c r="BT818" i="1"/>
  <c r="BT816" i="1"/>
  <c r="BT814" i="1"/>
  <c r="BT812" i="1"/>
  <c r="BT810" i="1"/>
  <c r="BT808" i="1"/>
  <c r="BT806" i="1"/>
  <c r="BT804" i="1"/>
  <c r="BT802" i="1"/>
  <c r="BT800" i="1"/>
  <c r="BT798" i="1"/>
  <c r="BT796" i="1"/>
  <c r="BT794" i="1"/>
  <c r="BT792" i="1"/>
  <c r="BT790" i="1"/>
  <c r="BT788" i="1"/>
  <c r="BT786" i="1"/>
  <c r="BT784" i="1"/>
  <c r="BT782" i="1"/>
  <c r="BT780" i="1"/>
  <c r="BT778" i="1"/>
  <c r="BT776" i="1"/>
  <c r="BT774" i="1"/>
  <c r="BT772" i="1"/>
  <c r="BT770" i="1"/>
  <c r="BT768" i="1"/>
  <c r="BT766" i="1"/>
  <c r="BT764" i="1"/>
  <c r="BT762" i="1"/>
  <c r="BT760" i="1"/>
  <c r="BT758" i="1"/>
  <c r="BT756" i="1"/>
  <c r="BT754" i="1"/>
  <c r="BT752" i="1"/>
  <c r="BT750" i="1"/>
  <c r="BT748" i="1"/>
  <c r="BT746" i="1"/>
  <c r="BT744" i="1"/>
  <c r="BT742" i="1"/>
  <c r="BT740" i="1"/>
  <c r="BT738" i="1"/>
  <c r="BT736" i="1"/>
  <c r="BT734" i="1"/>
  <c r="BT732" i="1"/>
  <c r="BT730" i="1"/>
  <c r="BT728" i="1"/>
  <c r="BT726" i="1"/>
  <c r="BT724" i="1"/>
  <c r="BT722" i="1"/>
  <c r="BT720" i="1"/>
  <c r="BT718" i="1"/>
  <c r="BT716" i="1"/>
  <c r="BT714" i="1"/>
  <c r="BT712" i="1"/>
  <c r="BT710" i="1"/>
  <c r="BT708" i="1"/>
  <c r="CJ1988" i="1"/>
  <c r="CK1988" i="1" s="1"/>
  <c r="CH1988" i="1"/>
  <c r="CI1988" i="1"/>
  <c r="CF1988" i="1"/>
  <c r="CJ1972" i="1"/>
  <c r="CH1972" i="1"/>
  <c r="CI1972" i="1"/>
  <c r="CF1972" i="1"/>
  <c r="CJ1956" i="1"/>
  <c r="CK1956" i="1" s="1"/>
  <c r="CH1956" i="1"/>
  <c r="CI1956" i="1"/>
  <c r="CF1956" i="1"/>
  <c r="CJ1940" i="1"/>
  <c r="CH1940" i="1"/>
  <c r="CI1940" i="1"/>
  <c r="CF1940" i="1"/>
  <c r="CJ1924" i="1"/>
  <c r="CH1924" i="1"/>
  <c r="CI1924" i="1"/>
  <c r="CF1924" i="1"/>
  <c r="CJ1908" i="1"/>
  <c r="CH1908" i="1"/>
  <c r="CI1908" i="1"/>
  <c r="CF1908" i="1"/>
  <c r="CJ1892" i="1"/>
  <c r="CH1892" i="1"/>
  <c r="CI1892" i="1"/>
  <c r="CF1892" i="1"/>
  <c r="CJ1876" i="1"/>
  <c r="CH1876" i="1"/>
  <c r="CI1876" i="1"/>
  <c r="CF1876" i="1"/>
  <c r="CJ1860" i="1"/>
  <c r="CH1860" i="1"/>
  <c r="CI1860" i="1"/>
  <c r="CF1860" i="1"/>
  <c r="CJ1844" i="1"/>
  <c r="CK1844" i="1" s="1"/>
  <c r="CH1844" i="1"/>
  <c r="CI1844" i="1"/>
  <c r="CF1844" i="1"/>
  <c r="CJ1828" i="1"/>
  <c r="CH1828" i="1"/>
  <c r="CI1828" i="1"/>
  <c r="CF1828" i="1"/>
  <c r="CJ1812" i="1"/>
  <c r="CH1812" i="1"/>
  <c r="CI1812" i="1"/>
  <c r="CF1812" i="1"/>
  <c r="CJ1796" i="1"/>
  <c r="CK1796" i="1" s="1"/>
  <c r="CH1796" i="1"/>
  <c r="CI1796" i="1"/>
  <c r="CF1796" i="1"/>
  <c r="CJ1780" i="1"/>
  <c r="CH1780" i="1"/>
  <c r="CI1780" i="1"/>
  <c r="CF1780" i="1"/>
  <c r="CJ1764" i="1"/>
  <c r="CH1764" i="1"/>
  <c r="CI1764" i="1"/>
  <c r="CF1764" i="1"/>
  <c r="CJ1748" i="1"/>
  <c r="CH1748" i="1"/>
  <c r="CI1748" i="1"/>
  <c r="CF1748" i="1"/>
  <c r="CJ1732" i="1"/>
  <c r="CK1732" i="1" s="1"/>
  <c r="CH1732" i="1"/>
  <c r="CI1732" i="1"/>
  <c r="CF1732" i="1"/>
  <c r="CJ1716" i="1"/>
  <c r="CH1716" i="1"/>
  <c r="CI1716" i="1"/>
  <c r="CF1716" i="1"/>
  <c r="CJ1700" i="1"/>
  <c r="CK1700" i="1" s="1"/>
  <c r="CH1700" i="1"/>
  <c r="CI1700" i="1"/>
  <c r="CF1700" i="1"/>
  <c r="CJ1684" i="1"/>
  <c r="CI1684" i="1"/>
  <c r="CH1684" i="1"/>
  <c r="CF1684" i="1"/>
  <c r="CJ1668" i="1"/>
  <c r="CI1668" i="1"/>
  <c r="CH1668" i="1"/>
  <c r="CF1668" i="1"/>
  <c r="CJ1652" i="1"/>
  <c r="CI1652" i="1"/>
  <c r="CH1652" i="1"/>
  <c r="CF1652" i="1"/>
  <c r="CJ1636" i="1"/>
  <c r="CK1636" i="1" s="1"/>
  <c r="CI1636" i="1"/>
  <c r="CH1636" i="1"/>
  <c r="CF1636" i="1"/>
  <c r="CJ1620" i="1"/>
  <c r="CI1620" i="1"/>
  <c r="CH1620" i="1"/>
  <c r="CF1620" i="1"/>
  <c r="CJ1604" i="1"/>
  <c r="CI1604" i="1"/>
  <c r="CH1604" i="1"/>
  <c r="CF1604" i="1"/>
  <c r="CJ1588" i="1"/>
  <c r="CI1588" i="1"/>
  <c r="CH1588" i="1"/>
  <c r="CF1588" i="1"/>
  <c r="CJ1572" i="1"/>
  <c r="CK1572" i="1" s="1"/>
  <c r="CI1572" i="1"/>
  <c r="CH1572" i="1"/>
  <c r="CF1572" i="1"/>
  <c r="CJ1556" i="1"/>
  <c r="CI1556" i="1"/>
  <c r="CH1556" i="1"/>
  <c r="CF1556" i="1"/>
  <c r="CJ1540" i="1"/>
  <c r="CI1540" i="1"/>
  <c r="CH1540" i="1"/>
  <c r="CF1540" i="1"/>
  <c r="CJ1524" i="1"/>
  <c r="CI1524" i="1"/>
  <c r="CH1524" i="1"/>
  <c r="CF1524" i="1"/>
  <c r="CJ1508" i="1"/>
  <c r="CK1508" i="1" s="1"/>
  <c r="CI1508" i="1"/>
  <c r="CH1508" i="1"/>
  <c r="CF1508" i="1"/>
  <c r="CJ1492" i="1"/>
  <c r="CI1492" i="1"/>
  <c r="CH1492" i="1"/>
  <c r="CF1492" i="1"/>
  <c r="CJ1476" i="1"/>
  <c r="CI1476" i="1"/>
  <c r="CH1476" i="1"/>
  <c r="CF1476" i="1"/>
  <c r="CJ1460" i="1"/>
  <c r="CI1460" i="1"/>
  <c r="CH1460" i="1"/>
  <c r="CF1460" i="1"/>
  <c r="CJ1444" i="1"/>
  <c r="CK1444" i="1" s="1"/>
  <c r="CI1444" i="1"/>
  <c r="CH1444" i="1"/>
  <c r="CF1444" i="1"/>
  <c r="CJ1428" i="1"/>
  <c r="CI1428" i="1"/>
  <c r="CH1428" i="1"/>
  <c r="CF1428" i="1"/>
  <c r="CJ1412" i="1"/>
  <c r="CI1412" i="1"/>
  <c r="CH1412" i="1"/>
  <c r="CF1412" i="1"/>
  <c r="CJ1396" i="1"/>
  <c r="CI1396" i="1"/>
  <c r="CH1396" i="1"/>
  <c r="CF1396" i="1"/>
  <c r="CJ1380" i="1"/>
  <c r="CK1380" i="1" s="1"/>
  <c r="CI1380" i="1"/>
  <c r="CH1380" i="1"/>
  <c r="CF1380" i="1"/>
  <c r="CJ1364" i="1"/>
  <c r="CI1364" i="1"/>
  <c r="CH1364" i="1"/>
  <c r="CF1364" i="1"/>
  <c r="CJ1348" i="1"/>
  <c r="CI1348" i="1"/>
  <c r="CH1348" i="1"/>
  <c r="CF1348" i="1"/>
  <c r="CJ1332" i="1"/>
  <c r="CI1332" i="1"/>
  <c r="CH1332" i="1"/>
  <c r="CF1332" i="1"/>
  <c r="CJ1316" i="1"/>
  <c r="CK1316" i="1" s="1"/>
  <c r="CI1316" i="1"/>
  <c r="CH1316" i="1"/>
  <c r="CF1316" i="1"/>
  <c r="CJ1300" i="1"/>
  <c r="CI1300" i="1"/>
  <c r="CH1300" i="1"/>
  <c r="CF1300" i="1"/>
  <c r="CJ1284" i="1"/>
  <c r="CI1284" i="1"/>
  <c r="CH1284" i="1"/>
  <c r="CF1284" i="1"/>
  <c r="CJ1268" i="1"/>
  <c r="CI1268" i="1"/>
  <c r="CH1268" i="1"/>
  <c r="CF1268" i="1"/>
  <c r="CJ1252" i="1"/>
  <c r="CK1252" i="1" s="1"/>
  <c r="CI1252" i="1"/>
  <c r="CH1252" i="1"/>
  <c r="CF1252" i="1"/>
  <c r="CJ1236" i="1"/>
  <c r="CI1236" i="1"/>
  <c r="CH1236" i="1"/>
  <c r="CF1236" i="1"/>
  <c r="CJ1220" i="1"/>
  <c r="CI1220" i="1"/>
  <c r="CH1220" i="1"/>
  <c r="CF1220" i="1"/>
  <c r="CJ1204" i="1"/>
  <c r="CI1204" i="1"/>
  <c r="CH1204" i="1"/>
  <c r="CF1204" i="1"/>
  <c r="CJ1188" i="1"/>
  <c r="CK1188" i="1" s="1"/>
  <c r="CI1188" i="1"/>
  <c r="CH1188" i="1"/>
  <c r="CF1188" i="1"/>
  <c r="CJ1172" i="1"/>
  <c r="CI1172" i="1"/>
  <c r="CH1172" i="1"/>
  <c r="CF1172" i="1"/>
  <c r="CJ1156" i="1"/>
  <c r="CI1156" i="1"/>
  <c r="CH1156" i="1"/>
  <c r="CF1156" i="1"/>
  <c r="CJ1140" i="1"/>
  <c r="CI1140" i="1"/>
  <c r="CH1140" i="1"/>
  <c r="CF1140" i="1"/>
  <c r="CJ1124" i="1"/>
  <c r="CK1124" i="1" s="1"/>
  <c r="CI1124" i="1"/>
  <c r="CH1124" i="1"/>
  <c r="CF1124" i="1"/>
  <c r="CJ1108" i="1"/>
  <c r="CI1108" i="1"/>
  <c r="CH1108" i="1"/>
  <c r="CF1108" i="1"/>
  <c r="CJ1092" i="1"/>
  <c r="CI1092" i="1"/>
  <c r="CH1092" i="1"/>
  <c r="CF1092" i="1"/>
  <c r="CJ1076" i="1"/>
  <c r="CI1076" i="1"/>
  <c r="CH1076" i="1"/>
  <c r="CF1076" i="1"/>
  <c r="CJ1060" i="1"/>
  <c r="CI1060" i="1"/>
  <c r="CH1060" i="1"/>
  <c r="CF1060" i="1"/>
  <c r="CJ1044" i="1"/>
  <c r="CI1044" i="1"/>
  <c r="CH1044" i="1"/>
  <c r="CF1044" i="1"/>
  <c r="CG1044" i="1"/>
  <c r="CJ1028" i="1"/>
  <c r="CI1028" i="1"/>
  <c r="CH1028" i="1"/>
  <c r="CG1028" i="1"/>
  <c r="CF1028" i="1"/>
  <c r="CJ1012" i="1"/>
  <c r="CI1012" i="1"/>
  <c r="CH1012" i="1"/>
  <c r="CG1012" i="1"/>
  <c r="CF1012" i="1"/>
  <c r="CJ996" i="1"/>
  <c r="CI996" i="1"/>
  <c r="CH996" i="1"/>
  <c r="CG996" i="1"/>
  <c r="CF996" i="1"/>
  <c r="CJ980" i="1"/>
  <c r="CI980" i="1"/>
  <c r="CH980" i="1"/>
  <c r="CG980" i="1"/>
  <c r="CF980" i="1"/>
  <c r="CJ964" i="1"/>
  <c r="CI964" i="1"/>
  <c r="CH964" i="1"/>
  <c r="CG964" i="1"/>
  <c r="CF964" i="1"/>
  <c r="CJ948" i="1"/>
  <c r="CI948" i="1"/>
  <c r="CH948" i="1"/>
  <c r="CG948" i="1"/>
  <c r="CF948" i="1"/>
  <c r="CJ932" i="1"/>
  <c r="CI932" i="1"/>
  <c r="CH932" i="1"/>
  <c r="CG932" i="1"/>
  <c r="CF932" i="1"/>
  <c r="CJ916" i="1"/>
  <c r="CI916" i="1"/>
  <c r="CH916" i="1"/>
  <c r="CG916" i="1"/>
  <c r="CF916" i="1"/>
  <c r="CJ900" i="1"/>
  <c r="CI900" i="1"/>
  <c r="CH900" i="1"/>
  <c r="CG900" i="1"/>
  <c r="CF900" i="1"/>
  <c r="CJ884" i="1"/>
  <c r="CI884" i="1"/>
  <c r="CH884" i="1"/>
  <c r="CG884" i="1"/>
  <c r="CF884" i="1"/>
  <c r="CJ868" i="1"/>
  <c r="CI868" i="1"/>
  <c r="CH868" i="1"/>
  <c r="CG868" i="1"/>
  <c r="CF868" i="1"/>
  <c r="CJ852" i="1"/>
  <c r="CI852" i="1"/>
  <c r="CH852" i="1"/>
  <c r="CG852" i="1"/>
  <c r="CF852" i="1"/>
  <c r="CJ836" i="1"/>
  <c r="CI836" i="1"/>
  <c r="CH836" i="1"/>
  <c r="CG836" i="1"/>
  <c r="CF836" i="1"/>
  <c r="CJ820" i="1"/>
  <c r="CI820" i="1"/>
  <c r="CH820" i="1"/>
  <c r="CG820" i="1"/>
  <c r="CF820" i="1"/>
  <c r="CJ804" i="1"/>
  <c r="CI804" i="1"/>
  <c r="CH804" i="1"/>
  <c r="CG804" i="1"/>
  <c r="CF804" i="1"/>
  <c r="CJ788" i="1"/>
  <c r="CI788" i="1"/>
  <c r="CH788" i="1"/>
  <c r="CG788" i="1"/>
  <c r="CF788" i="1"/>
  <c r="CJ772" i="1"/>
  <c r="CI772" i="1"/>
  <c r="CH772" i="1"/>
  <c r="CG772" i="1"/>
  <c r="CF772" i="1"/>
  <c r="CJ756" i="1"/>
  <c r="CI756" i="1"/>
  <c r="CH756" i="1"/>
  <c r="CG756" i="1"/>
  <c r="CF756" i="1"/>
  <c r="CJ740" i="1"/>
  <c r="CI740" i="1"/>
  <c r="CH740" i="1"/>
  <c r="CG740" i="1"/>
  <c r="CF740" i="1"/>
  <c r="CJ724" i="1"/>
  <c r="CI724" i="1"/>
  <c r="CH724" i="1"/>
  <c r="CG724" i="1"/>
  <c r="CF724" i="1"/>
  <c r="CJ708" i="1"/>
  <c r="CI708" i="1"/>
  <c r="CH708" i="1"/>
  <c r="CG708" i="1"/>
  <c r="CF708" i="1"/>
  <c r="CD1997" i="1"/>
  <c r="CC1997" i="1"/>
  <c r="CB1997" i="1"/>
  <c r="CA1997" i="1"/>
  <c r="CD1993" i="1"/>
  <c r="CC1993" i="1"/>
  <c r="CB1993" i="1"/>
  <c r="CA1993" i="1"/>
  <c r="CD1989" i="1"/>
  <c r="CC1989" i="1"/>
  <c r="CB1989" i="1"/>
  <c r="CA1989" i="1"/>
  <c r="CD1985" i="1"/>
  <c r="CC1985" i="1"/>
  <c r="CB1985" i="1"/>
  <c r="CA1985" i="1"/>
  <c r="CD1981" i="1"/>
  <c r="CC1981" i="1"/>
  <c r="CB1981" i="1"/>
  <c r="CA1981" i="1"/>
  <c r="CD1977" i="1"/>
  <c r="CC1977" i="1"/>
  <c r="CB1977" i="1"/>
  <c r="CA1977" i="1"/>
  <c r="CD1973" i="1"/>
  <c r="CC1973" i="1"/>
  <c r="CB1973" i="1"/>
  <c r="CA1973" i="1"/>
  <c r="CD1969" i="1"/>
  <c r="CC1969" i="1"/>
  <c r="CB1969" i="1"/>
  <c r="CA1969" i="1"/>
  <c r="CD1965" i="1"/>
  <c r="CC1965" i="1"/>
  <c r="CB1965" i="1"/>
  <c r="CA1965" i="1"/>
  <c r="CD1961" i="1"/>
  <c r="CC1961" i="1"/>
  <c r="CB1961" i="1"/>
  <c r="CA1961" i="1"/>
  <c r="CD1957" i="1"/>
  <c r="CC1957" i="1"/>
  <c r="CB1957" i="1"/>
  <c r="CA1957" i="1"/>
  <c r="CD1953" i="1"/>
  <c r="CC1953" i="1"/>
  <c r="CB1953" i="1"/>
  <c r="CA1953" i="1"/>
  <c r="CD1949" i="1"/>
  <c r="CC1949" i="1"/>
  <c r="CB1949" i="1"/>
  <c r="CA1949" i="1"/>
  <c r="CD1945" i="1"/>
  <c r="CC1945" i="1"/>
  <c r="CB1945" i="1"/>
  <c r="CA1945" i="1"/>
  <c r="CD1941" i="1"/>
  <c r="CC1941" i="1"/>
  <c r="CB1941" i="1"/>
  <c r="CA1941" i="1"/>
  <c r="CD1937" i="1"/>
  <c r="CC1937" i="1"/>
  <c r="CB1937" i="1"/>
  <c r="CA1937" i="1"/>
  <c r="CD1933" i="1"/>
  <c r="CC1933" i="1"/>
  <c r="CB1933" i="1"/>
  <c r="CA1933" i="1"/>
  <c r="CD1929" i="1"/>
  <c r="CC1929" i="1"/>
  <c r="CB1929" i="1"/>
  <c r="CA1929" i="1"/>
  <c r="CD1925" i="1"/>
  <c r="CC1925" i="1"/>
  <c r="CB1925" i="1"/>
  <c r="CA1925" i="1"/>
  <c r="CD1921" i="1"/>
  <c r="CC1921" i="1"/>
  <c r="CB1921" i="1"/>
  <c r="CA1921" i="1"/>
  <c r="CD1917" i="1"/>
  <c r="CC1917" i="1"/>
  <c r="CB1917" i="1"/>
  <c r="CA1917" i="1"/>
  <c r="CD1913" i="1"/>
  <c r="CC1913" i="1"/>
  <c r="CB1913" i="1"/>
  <c r="CA1913" i="1"/>
  <c r="CD1909" i="1"/>
  <c r="CC1909" i="1"/>
  <c r="CB1909" i="1"/>
  <c r="CA1909" i="1"/>
  <c r="CD1905" i="1"/>
  <c r="CC1905" i="1"/>
  <c r="CB1905" i="1"/>
  <c r="CA1905" i="1"/>
  <c r="CD1901" i="1"/>
  <c r="CC1901" i="1"/>
  <c r="CB1901" i="1"/>
  <c r="CA1901" i="1"/>
  <c r="CD1897" i="1"/>
  <c r="CC1897" i="1"/>
  <c r="CB1897" i="1"/>
  <c r="CA1897" i="1"/>
  <c r="CD1893" i="1"/>
  <c r="CC1893" i="1"/>
  <c r="CB1893" i="1"/>
  <c r="CA1893" i="1"/>
  <c r="CD1889" i="1"/>
  <c r="CC1889" i="1"/>
  <c r="CB1889" i="1"/>
  <c r="CA1889" i="1"/>
  <c r="CD1885" i="1"/>
  <c r="CC1885" i="1"/>
  <c r="CB1885" i="1"/>
  <c r="CA1885" i="1"/>
  <c r="CD1881" i="1"/>
  <c r="CC1881" i="1"/>
  <c r="CB1881" i="1"/>
  <c r="CA1881" i="1"/>
  <c r="CD1877" i="1"/>
  <c r="CC1877" i="1"/>
  <c r="CB1877" i="1"/>
  <c r="CA1877" i="1"/>
  <c r="CD1873" i="1"/>
  <c r="CC1873" i="1"/>
  <c r="CB1873" i="1"/>
  <c r="CA1873" i="1"/>
  <c r="CD1869" i="1"/>
  <c r="CC1869" i="1"/>
  <c r="CB1869" i="1"/>
  <c r="CA1869" i="1"/>
  <c r="CD1865" i="1"/>
  <c r="CC1865" i="1"/>
  <c r="CB1865" i="1"/>
  <c r="CA1865" i="1"/>
  <c r="CD1861" i="1"/>
  <c r="CC1861" i="1"/>
  <c r="CB1861" i="1"/>
  <c r="CA1861" i="1"/>
  <c r="CD1857" i="1"/>
  <c r="CC1857" i="1"/>
  <c r="CB1857" i="1"/>
  <c r="CA1857" i="1"/>
  <c r="CD1853" i="1"/>
  <c r="CC1853" i="1"/>
  <c r="CB1853" i="1"/>
  <c r="CA1853" i="1"/>
  <c r="CD1849" i="1"/>
  <c r="CC1849" i="1"/>
  <c r="CB1849" i="1"/>
  <c r="CA1849" i="1"/>
  <c r="CC1845" i="1"/>
  <c r="CD1845" i="1"/>
  <c r="CB1845" i="1"/>
  <c r="CA1845" i="1"/>
  <c r="CD1841" i="1"/>
  <c r="CC1841" i="1"/>
  <c r="CB1841" i="1"/>
  <c r="CA1841" i="1"/>
  <c r="CD1837" i="1"/>
  <c r="CC1837" i="1"/>
  <c r="CB1837" i="1"/>
  <c r="CA1837" i="1"/>
  <c r="CD1833" i="1"/>
  <c r="CC1833" i="1"/>
  <c r="CB1833" i="1"/>
  <c r="CA1833" i="1"/>
  <c r="CD1829" i="1"/>
  <c r="CC1829" i="1"/>
  <c r="CB1829" i="1"/>
  <c r="CA1829" i="1"/>
  <c r="CD1825" i="1"/>
  <c r="CC1825" i="1"/>
  <c r="CB1825" i="1"/>
  <c r="CA1825" i="1"/>
  <c r="CD1821" i="1"/>
  <c r="CC1821" i="1"/>
  <c r="CB1821" i="1"/>
  <c r="CA1821" i="1"/>
  <c r="CD1817" i="1"/>
  <c r="CC1817" i="1"/>
  <c r="CB1817" i="1"/>
  <c r="CA1817" i="1"/>
  <c r="CD1813" i="1"/>
  <c r="CC1813" i="1"/>
  <c r="CB1813" i="1"/>
  <c r="CA1813" i="1"/>
  <c r="CD1809" i="1"/>
  <c r="CC1809" i="1"/>
  <c r="CB1809" i="1"/>
  <c r="CA1809" i="1"/>
  <c r="CD1805" i="1"/>
  <c r="CC1805" i="1"/>
  <c r="CB1805" i="1"/>
  <c r="CA1805" i="1"/>
  <c r="CD1801" i="1"/>
  <c r="CC1801" i="1"/>
  <c r="CB1801" i="1"/>
  <c r="CA1801" i="1"/>
  <c r="CD1797" i="1"/>
  <c r="CC1797" i="1"/>
  <c r="CB1797" i="1"/>
  <c r="CA1797" i="1"/>
  <c r="CD1793" i="1"/>
  <c r="CC1793" i="1"/>
  <c r="CB1793" i="1"/>
  <c r="CA1793" i="1"/>
  <c r="CD1789" i="1"/>
  <c r="CC1789" i="1"/>
  <c r="CB1789" i="1"/>
  <c r="CA1789" i="1"/>
  <c r="CD1785" i="1"/>
  <c r="CC1785" i="1"/>
  <c r="CB1785" i="1"/>
  <c r="CA1785" i="1"/>
  <c r="CD1781" i="1"/>
  <c r="CC1781" i="1"/>
  <c r="CB1781" i="1"/>
  <c r="CA1781" i="1"/>
  <c r="CD1777" i="1"/>
  <c r="CC1777" i="1"/>
  <c r="CB1777" i="1"/>
  <c r="CA1777" i="1"/>
  <c r="CD1773" i="1"/>
  <c r="CC1773" i="1"/>
  <c r="CB1773" i="1"/>
  <c r="CA1773" i="1"/>
  <c r="CD1769" i="1"/>
  <c r="CC1769" i="1"/>
  <c r="CB1769" i="1"/>
  <c r="CA1769" i="1"/>
  <c r="CD1765" i="1"/>
  <c r="CC1765" i="1"/>
  <c r="CB1765" i="1"/>
  <c r="CA1765" i="1"/>
  <c r="CD1761" i="1"/>
  <c r="CC1761" i="1"/>
  <c r="CB1761" i="1"/>
  <c r="CA1761" i="1"/>
  <c r="CD1757" i="1"/>
  <c r="CC1757" i="1"/>
  <c r="CB1757" i="1"/>
  <c r="CA1757" i="1"/>
  <c r="CD1753" i="1"/>
  <c r="CC1753" i="1"/>
  <c r="CB1753" i="1"/>
  <c r="CA1753" i="1"/>
  <c r="CD1749" i="1"/>
  <c r="CC1749" i="1"/>
  <c r="CB1749" i="1"/>
  <c r="CA1749" i="1"/>
  <c r="CD1745" i="1"/>
  <c r="CC1745" i="1"/>
  <c r="CB1745" i="1"/>
  <c r="CA1745" i="1"/>
  <c r="CD1741" i="1"/>
  <c r="CC1741" i="1"/>
  <c r="CB1741" i="1"/>
  <c r="CA1741" i="1"/>
  <c r="CD1737" i="1"/>
  <c r="CC1737" i="1"/>
  <c r="CB1737" i="1"/>
  <c r="CA1737" i="1"/>
  <c r="CD1733" i="1"/>
  <c r="CC1733" i="1"/>
  <c r="CB1733" i="1"/>
  <c r="CA1733" i="1"/>
  <c r="CD1729" i="1"/>
  <c r="CC1729" i="1"/>
  <c r="CB1729" i="1"/>
  <c r="CA1729" i="1"/>
  <c r="CD1725" i="1"/>
  <c r="CC1725" i="1"/>
  <c r="CB1725" i="1"/>
  <c r="CA1725" i="1"/>
  <c r="CD1721" i="1"/>
  <c r="CC1721" i="1"/>
  <c r="CB1721" i="1"/>
  <c r="CA1721" i="1"/>
  <c r="CD1717" i="1"/>
  <c r="CC1717" i="1"/>
  <c r="CB1717" i="1"/>
  <c r="CA1717" i="1"/>
  <c r="CD1713" i="1"/>
  <c r="CC1713" i="1"/>
  <c r="CB1713" i="1"/>
  <c r="CA1713" i="1"/>
  <c r="CD1709" i="1"/>
  <c r="CC1709" i="1"/>
  <c r="CB1709" i="1"/>
  <c r="CA1709" i="1"/>
  <c r="CD1705" i="1"/>
  <c r="CC1705" i="1"/>
  <c r="CB1705" i="1"/>
  <c r="CA1705" i="1"/>
  <c r="CD1701" i="1"/>
  <c r="CC1701" i="1"/>
  <c r="CB1701" i="1"/>
  <c r="CA1701" i="1"/>
  <c r="CD1697" i="1"/>
  <c r="CC1697" i="1"/>
  <c r="CB1697" i="1"/>
  <c r="CA1697" i="1"/>
  <c r="CD1693" i="1"/>
  <c r="CC1693" i="1"/>
  <c r="CB1693" i="1"/>
  <c r="CA1693" i="1"/>
  <c r="CD1689" i="1"/>
  <c r="CC1689" i="1"/>
  <c r="CB1689" i="1"/>
  <c r="CA1689" i="1"/>
  <c r="CD1685" i="1"/>
  <c r="CC1685" i="1"/>
  <c r="CB1685" i="1"/>
  <c r="CA1685" i="1"/>
  <c r="CD1681" i="1"/>
  <c r="CC1681" i="1"/>
  <c r="CB1681" i="1"/>
  <c r="CA1681" i="1"/>
  <c r="CD1677" i="1"/>
  <c r="CC1677" i="1"/>
  <c r="CB1677" i="1"/>
  <c r="CA1677" i="1"/>
  <c r="CD1673" i="1"/>
  <c r="CC1673" i="1"/>
  <c r="CB1673" i="1"/>
  <c r="CA1673" i="1"/>
  <c r="CD1669" i="1"/>
  <c r="CC1669" i="1"/>
  <c r="CB1669" i="1"/>
  <c r="CA1669" i="1"/>
  <c r="CD1665" i="1"/>
  <c r="CC1665" i="1"/>
  <c r="CB1665" i="1"/>
  <c r="CA1665" i="1"/>
  <c r="CD1661" i="1"/>
  <c r="CC1661" i="1"/>
  <c r="CB1661" i="1"/>
  <c r="CA1661" i="1"/>
  <c r="CD1657" i="1"/>
  <c r="CC1657" i="1"/>
  <c r="CB1657" i="1"/>
  <c r="CA1657" i="1"/>
  <c r="CD1653" i="1"/>
  <c r="CC1653" i="1"/>
  <c r="CB1653" i="1"/>
  <c r="CA1653" i="1"/>
  <c r="CD1649" i="1"/>
  <c r="CC1649" i="1"/>
  <c r="CB1649" i="1"/>
  <c r="CA1649" i="1"/>
  <c r="CD1645" i="1"/>
  <c r="CC1645" i="1"/>
  <c r="CB1645" i="1"/>
  <c r="CA1645" i="1"/>
  <c r="CD1641" i="1"/>
  <c r="CC1641" i="1"/>
  <c r="CB1641" i="1"/>
  <c r="CA1641" i="1"/>
  <c r="CD1637" i="1"/>
  <c r="CC1637" i="1"/>
  <c r="CB1637" i="1"/>
  <c r="CA1637" i="1"/>
  <c r="CD1633" i="1"/>
  <c r="CC1633" i="1"/>
  <c r="CB1633" i="1"/>
  <c r="CA1633" i="1"/>
  <c r="CD1629" i="1"/>
  <c r="CC1629" i="1"/>
  <c r="CB1629" i="1"/>
  <c r="CA1629" i="1"/>
  <c r="CD1625" i="1"/>
  <c r="CC1625" i="1"/>
  <c r="CB1625" i="1"/>
  <c r="CA1625" i="1"/>
  <c r="CD1621" i="1"/>
  <c r="CC1621" i="1"/>
  <c r="CB1621" i="1"/>
  <c r="CA1621" i="1"/>
  <c r="CD1617" i="1"/>
  <c r="CC1617" i="1"/>
  <c r="CB1617" i="1"/>
  <c r="CA1617" i="1"/>
  <c r="CD1613" i="1"/>
  <c r="CC1613" i="1"/>
  <c r="CB1613" i="1"/>
  <c r="CA1613" i="1"/>
  <c r="CD1609" i="1"/>
  <c r="CC1609" i="1"/>
  <c r="CB1609" i="1"/>
  <c r="CA1609" i="1"/>
  <c r="CD1605" i="1"/>
  <c r="CC1605" i="1"/>
  <c r="CB1605" i="1"/>
  <c r="CA1605" i="1"/>
  <c r="CD1601" i="1"/>
  <c r="CC1601" i="1"/>
  <c r="CB1601" i="1"/>
  <c r="CA1601" i="1"/>
  <c r="CD1597" i="1"/>
  <c r="CC1597" i="1"/>
  <c r="CB1597" i="1"/>
  <c r="CA1597" i="1"/>
  <c r="CD1593" i="1"/>
  <c r="CC1593" i="1"/>
  <c r="CB1593" i="1"/>
  <c r="CA1593" i="1"/>
  <c r="CD1589" i="1"/>
  <c r="CC1589" i="1"/>
  <c r="CB1589" i="1"/>
  <c r="CA1589" i="1"/>
  <c r="CD1585" i="1"/>
  <c r="CC1585" i="1"/>
  <c r="CB1585" i="1"/>
  <c r="CA1585" i="1"/>
  <c r="CD1581" i="1"/>
  <c r="CC1581" i="1"/>
  <c r="CB1581" i="1"/>
  <c r="CA1581" i="1"/>
  <c r="CD1577" i="1"/>
  <c r="CC1577" i="1"/>
  <c r="CB1577" i="1"/>
  <c r="CA1577" i="1"/>
  <c r="CD1573" i="1"/>
  <c r="CC1573" i="1"/>
  <c r="CB1573" i="1"/>
  <c r="CA1573" i="1"/>
  <c r="CD1569" i="1"/>
  <c r="CC1569" i="1"/>
  <c r="CB1569" i="1"/>
  <c r="CA1569" i="1"/>
  <c r="CD1565" i="1"/>
  <c r="CC1565" i="1"/>
  <c r="CB1565" i="1"/>
  <c r="CA1565" i="1"/>
  <c r="CD1561" i="1"/>
  <c r="CC1561" i="1"/>
  <c r="CB1561" i="1"/>
  <c r="CA1561" i="1"/>
  <c r="CD1557" i="1"/>
  <c r="CC1557" i="1"/>
  <c r="CB1557" i="1"/>
  <c r="CA1557" i="1"/>
  <c r="CD1553" i="1"/>
  <c r="CC1553" i="1"/>
  <c r="CB1553" i="1"/>
  <c r="CA1553" i="1"/>
  <c r="CD1549" i="1"/>
  <c r="CC1549" i="1"/>
  <c r="CB1549" i="1"/>
  <c r="CA1549" i="1"/>
  <c r="CD1545" i="1"/>
  <c r="CC1545" i="1"/>
  <c r="CB1545" i="1"/>
  <c r="CA1545" i="1"/>
  <c r="CD1541" i="1"/>
  <c r="CC1541" i="1"/>
  <c r="CB1541" i="1"/>
  <c r="CA1541" i="1"/>
  <c r="CD1537" i="1"/>
  <c r="CC1537" i="1"/>
  <c r="CB1537" i="1"/>
  <c r="CA1537" i="1"/>
  <c r="CD1533" i="1"/>
  <c r="CC1533" i="1"/>
  <c r="CB1533" i="1"/>
  <c r="CA1533" i="1"/>
  <c r="CD1529" i="1"/>
  <c r="CC1529" i="1"/>
  <c r="CB1529" i="1"/>
  <c r="CA1529" i="1"/>
  <c r="CD1525" i="1"/>
  <c r="CC1525" i="1"/>
  <c r="CB1525" i="1"/>
  <c r="CA1525" i="1"/>
  <c r="CD1521" i="1"/>
  <c r="CC1521" i="1"/>
  <c r="CB1521" i="1"/>
  <c r="CA1521" i="1"/>
  <c r="CD1517" i="1"/>
  <c r="CC1517" i="1"/>
  <c r="CB1517" i="1"/>
  <c r="CA1517" i="1"/>
  <c r="CD1513" i="1"/>
  <c r="CC1513" i="1"/>
  <c r="CB1513" i="1"/>
  <c r="CA1513" i="1"/>
  <c r="CD1509" i="1"/>
  <c r="CC1509" i="1"/>
  <c r="CB1509" i="1"/>
  <c r="CA1509" i="1"/>
  <c r="CD1505" i="1"/>
  <c r="CC1505" i="1"/>
  <c r="CB1505" i="1"/>
  <c r="CA1505" i="1"/>
  <c r="CD1501" i="1"/>
  <c r="CC1501" i="1"/>
  <c r="CB1501" i="1"/>
  <c r="CA1501" i="1"/>
  <c r="CD1497" i="1"/>
  <c r="CC1497" i="1"/>
  <c r="CB1497" i="1"/>
  <c r="CA1497" i="1"/>
  <c r="CD1493" i="1"/>
  <c r="CC1493" i="1"/>
  <c r="CB1493" i="1"/>
  <c r="CA1493" i="1"/>
  <c r="CD1489" i="1"/>
  <c r="CC1489" i="1"/>
  <c r="CB1489" i="1"/>
  <c r="CA1489" i="1"/>
  <c r="CD1485" i="1"/>
  <c r="CC1485" i="1"/>
  <c r="CB1485" i="1"/>
  <c r="CA1485" i="1"/>
  <c r="CD1481" i="1"/>
  <c r="CC1481" i="1"/>
  <c r="CB1481" i="1"/>
  <c r="CA1481" i="1"/>
  <c r="CD1477" i="1"/>
  <c r="CC1477" i="1"/>
  <c r="CB1477" i="1"/>
  <c r="CA1477" i="1"/>
  <c r="CD1473" i="1"/>
  <c r="CC1473" i="1"/>
  <c r="CB1473" i="1"/>
  <c r="CA1473" i="1"/>
  <c r="CD1469" i="1"/>
  <c r="CC1469" i="1"/>
  <c r="CB1469" i="1"/>
  <c r="CA1469" i="1"/>
  <c r="CD1465" i="1"/>
  <c r="CC1465" i="1"/>
  <c r="CB1465" i="1"/>
  <c r="CA1465" i="1"/>
  <c r="CC1461" i="1"/>
  <c r="CD1461" i="1"/>
  <c r="CB1461" i="1"/>
  <c r="CA1461" i="1"/>
  <c r="CD1457" i="1"/>
  <c r="CC1457" i="1"/>
  <c r="CB1457" i="1"/>
  <c r="CA1457" i="1"/>
  <c r="CD1453" i="1"/>
  <c r="CC1453" i="1"/>
  <c r="CB1453" i="1"/>
  <c r="CA1453" i="1"/>
  <c r="CD1449" i="1"/>
  <c r="CC1449" i="1"/>
  <c r="CB1449" i="1"/>
  <c r="CA1449" i="1"/>
  <c r="CD1445" i="1"/>
  <c r="CC1445" i="1"/>
  <c r="CB1445" i="1"/>
  <c r="CA1445" i="1"/>
  <c r="CD1441" i="1"/>
  <c r="CC1441" i="1"/>
  <c r="CB1441" i="1"/>
  <c r="CA1441" i="1"/>
  <c r="CD1437" i="1"/>
  <c r="CC1437" i="1"/>
  <c r="CB1437" i="1"/>
  <c r="CA1437" i="1"/>
  <c r="CD1433" i="1"/>
  <c r="CC1433" i="1"/>
  <c r="CB1433" i="1"/>
  <c r="CA1433" i="1"/>
  <c r="CD1429" i="1"/>
  <c r="CC1429" i="1"/>
  <c r="CB1429" i="1"/>
  <c r="CA1429" i="1"/>
  <c r="CD1425" i="1"/>
  <c r="CC1425" i="1"/>
  <c r="CB1425" i="1"/>
  <c r="CA1425" i="1"/>
  <c r="CD1421" i="1"/>
  <c r="CC1421" i="1"/>
  <c r="CB1421" i="1"/>
  <c r="CA1421" i="1"/>
  <c r="CD1417" i="1"/>
  <c r="CC1417" i="1"/>
  <c r="CB1417" i="1"/>
  <c r="CA1417" i="1"/>
  <c r="CD1413" i="1"/>
  <c r="CC1413" i="1"/>
  <c r="CB1413" i="1"/>
  <c r="CA1413" i="1"/>
  <c r="CD1409" i="1"/>
  <c r="CC1409" i="1"/>
  <c r="CB1409" i="1"/>
  <c r="CA1409" i="1"/>
  <c r="CD1405" i="1"/>
  <c r="CC1405" i="1"/>
  <c r="CB1405" i="1"/>
  <c r="CA1405" i="1"/>
  <c r="CD1401" i="1"/>
  <c r="CC1401" i="1"/>
  <c r="CB1401" i="1"/>
  <c r="CA1401" i="1"/>
  <c r="CD1397" i="1"/>
  <c r="CC1397" i="1"/>
  <c r="CB1397" i="1"/>
  <c r="CA1397" i="1"/>
  <c r="CD1393" i="1"/>
  <c r="CC1393" i="1"/>
  <c r="CB1393" i="1"/>
  <c r="CA1393" i="1"/>
  <c r="CD1389" i="1"/>
  <c r="CC1389" i="1"/>
  <c r="CB1389" i="1"/>
  <c r="CA1389" i="1"/>
  <c r="CD1385" i="1"/>
  <c r="CC1385" i="1"/>
  <c r="CB1385" i="1"/>
  <c r="CA1385" i="1"/>
  <c r="CD1381" i="1"/>
  <c r="CC1381" i="1"/>
  <c r="CB1381" i="1"/>
  <c r="CA1381" i="1"/>
  <c r="CD1377" i="1"/>
  <c r="CC1377" i="1"/>
  <c r="CB1377" i="1"/>
  <c r="CA1377" i="1"/>
  <c r="CD1373" i="1"/>
  <c r="CC1373" i="1"/>
  <c r="CB1373" i="1"/>
  <c r="CA1373" i="1"/>
  <c r="CD1369" i="1"/>
  <c r="CC1369" i="1"/>
  <c r="CB1369" i="1"/>
  <c r="CA1369" i="1"/>
  <c r="CD1365" i="1"/>
  <c r="CC1365" i="1"/>
  <c r="CB1365" i="1"/>
  <c r="CA1365" i="1"/>
  <c r="CD1361" i="1"/>
  <c r="CC1361" i="1"/>
  <c r="CB1361" i="1"/>
  <c r="CA1361" i="1"/>
  <c r="CD1357" i="1"/>
  <c r="CC1357" i="1"/>
  <c r="CB1357" i="1"/>
  <c r="CA1357" i="1"/>
  <c r="CD1353" i="1"/>
  <c r="CC1353" i="1"/>
  <c r="CB1353" i="1"/>
  <c r="CA1353" i="1"/>
  <c r="CD1349" i="1"/>
  <c r="CC1349" i="1"/>
  <c r="CB1349" i="1"/>
  <c r="CA1349" i="1"/>
  <c r="CD1345" i="1"/>
  <c r="CC1345" i="1"/>
  <c r="CB1345" i="1"/>
  <c r="CA1345" i="1"/>
  <c r="CD1341" i="1"/>
  <c r="CC1341" i="1"/>
  <c r="CB1341" i="1"/>
  <c r="CA1341" i="1"/>
  <c r="CD1337" i="1"/>
  <c r="CC1337" i="1"/>
  <c r="CB1337" i="1"/>
  <c r="CA1337" i="1"/>
  <c r="CC1333" i="1"/>
  <c r="CD1333" i="1"/>
  <c r="CB1333" i="1"/>
  <c r="CA1333" i="1"/>
  <c r="CD1329" i="1"/>
  <c r="CC1329" i="1"/>
  <c r="CB1329" i="1"/>
  <c r="CA1329" i="1"/>
  <c r="CD1325" i="1"/>
  <c r="CC1325" i="1"/>
  <c r="CB1325" i="1"/>
  <c r="CA1325" i="1"/>
  <c r="CD1321" i="1"/>
  <c r="CC1321" i="1"/>
  <c r="CB1321" i="1"/>
  <c r="CA1321" i="1"/>
  <c r="CD1317" i="1"/>
  <c r="CC1317" i="1"/>
  <c r="CB1317" i="1"/>
  <c r="CA1317" i="1"/>
  <c r="CD1313" i="1"/>
  <c r="CC1313" i="1"/>
  <c r="CB1313" i="1"/>
  <c r="CA1313" i="1"/>
  <c r="CD1309" i="1"/>
  <c r="CC1309" i="1"/>
  <c r="CB1309" i="1"/>
  <c r="CA1309" i="1"/>
  <c r="CD1305" i="1"/>
  <c r="CC1305" i="1"/>
  <c r="CB1305" i="1"/>
  <c r="CA1305" i="1"/>
  <c r="CD1301" i="1"/>
  <c r="CC1301" i="1"/>
  <c r="CB1301" i="1"/>
  <c r="CA1301" i="1"/>
  <c r="CD1297" i="1"/>
  <c r="CC1297" i="1"/>
  <c r="CB1297" i="1"/>
  <c r="CA1297" i="1"/>
  <c r="CD1293" i="1"/>
  <c r="CC1293" i="1"/>
  <c r="CB1293" i="1"/>
  <c r="CA1293" i="1"/>
  <c r="CD1289" i="1"/>
  <c r="CC1289" i="1"/>
  <c r="CB1289" i="1"/>
  <c r="CA1289" i="1"/>
  <c r="CD1285" i="1"/>
  <c r="CC1285" i="1"/>
  <c r="CB1285" i="1"/>
  <c r="CA1285" i="1"/>
  <c r="CD1281" i="1"/>
  <c r="CC1281" i="1"/>
  <c r="CB1281" i="1"/>
  <c r="CA1281" i="1"/>
  <c r="CD1277" i="1"/>
  <c r="CC1277" i="1"/>
  <c r="CB1277" i="1"/>
  <c r="CA1277" i="1"/>
  <c r="CD1273" i="1"/>
  <c r="CC1273" i="1"/>
  <c r="CB1273" i="1"/>
  <c r="CA1273" i="1"/>
  <c r="CD1269" i="1"/>
  <c r="CC1269" i="1"/>
  <c r="CB1269" i="1"/>
  <c r="CA1269" i="1"/>
  <c r="CD1265" i="1"/>
  <c r="CC1265" i="1"/>
  <c r="CB1265" i="1"/>
  <c r="CA1265" i="1"/>
  <c r="CD1261" i="1"/>
  <c r="CC1261" i="1"/>
  <c r="CB1261" i="1"/>
  <c r="CA1261" i="1"/>
  <c r="CD1257" i="1"/>
  <c r="CC1257" i="1"/>
  <c r="CB1257" i="1"/>
  <c r="CA1257" i="1"/>
  <c r="CD1253" i="1"/>
  <c r="CC1253" i="1"/>
  <c r="CB1253" i="1"/>
  <c r="CA1253" i="1"/>
  <c r="CD1249" i="1"/>
  <c r="CC1249" i="1"/>
  <c r="CB1249" i="1"/>
  <c r="CA1249" i="1"/>
  <c r="CD1245" i="1"/>
  <c r="CC1245" i="1"/>
  <c r="CB1245" i="1"/>
  <c r="CA1245" i="1"/>
  <c r="CD1241" i="1"/>
  <c r="CC1241" i="1"/>
  <c r="CB1241" i="1"/>
  <c r="CA1241" i="1"/>
  <c r="CD1237" i="1"/>
  <c r="CC1237" i="1"/>
  <c r="CB1237" i="1"/>
  <c r="CA1237" i="1"/>
  <c r="CD1233" i="1"/>
  <c r="CC1233" i="1"/>
  <c r="CB1233" i="1"/>
  <c r="CA1233" i="1"/>
  <c r="CD1229" i="1"/>
  <c r="CC1229" i="1"/>
  <c r="CB1229" i="1"/>
  <c r="CA1229" i="1"/>
  <c r="CD1225" i="1"/>
  <c r="CC1225" i="1"/>
  <c r="CB1225" i="1"/>
  <c r="CA1225" i="1"/>
  <c r="CD1221" i="1"/>
  <c r="CC1221" i="1"/>
  <c r="CB1221" i="1"/>
  <c r="CA1221" i="1"/>
  <c r="CD1217" i="1"/>
  <c r="CC1217" i="1"/>
  <c r="CB1217" i="1"/>
  <c r="CA1217" i="1"/>
  <c r="CD1213" i="1"/>
  <c r="CC1213" i="1"/>
  <c r="CB1213" i="1"/>
  <c r="CA1213" i="1"/>
  <c r="CD1209" i="1"/>
  <c r="CC1209" i="1"/>
  <c r="CB1209" i="1"/>
  <c r="CA1209" i="1"/>
  <c r="CC1205" i="1"/>
  <c r="CD1205" i="1"/>
  <c r="CB1205" i="1"/>
  <c r="CA1205" i="1"/>
  <c r="CD1201" i="1"/>
  <c r="CC1201" i="1"/>
  <c r="CB1201" i="1"/>
  <c r="CA1201" i="1"/>
  <c r="CD1197" i="1"/>
  <c r="CC1197" i="1"/>
  <c r="CB1197" i="1"/>
  <c r="CA1197" i="1"/>
  <c r="CD1193" i="1"/>
  <c r="CC1193" i="1"/>
  <c r="CB1193" i="1"/>
  <c r="CA1193" i="1"/>
  <c r="CD1189" i="1"/>
  <c r="CC1189" i="1"/>
  <c r="CB1189" i="1"/>
  <c r="CA1189" i="1"/>
  <c r="CD1185" i="1"/>
  <c r="CC1185" i="1"/>
  <c r="CB1185" i="1"/>
  <c r="CA1185" i="1"/>
  <c r="CD1181" i="1"/>
  <c r="CC1181" i="1"/>
  <c r="CB1181" i="1"/>
  <c r="CA1181" i="1"/>
  <c r="CD1177" i="1"/>
  <c r="CC1177" i="1"/>
  <c r="CB1177" i="1"/>
  <c r="CA1177" i="1"/>
  <c r="CD1173" i="1"/>
  <c r="CC1173" i="1"/>
  <c r="CB1173" i="1"/>
  <c r="CA1173" i="1"/>
  <c r="CD1169" i="1"/>
  <c r="CC1169" i="1"/>
  <c r="CB1169" i="1"/>
  <c r="CA1169" i="1"/>
  <c r="CD1165" i="1"/>
  <c r="CC1165" i="1"/>
  <c r="CB1165" i="1"/>
  <c r="CA1165" i="1"/>
  <c r="CD1161" i="1"/>
  <c r="CC1161" i="1"/>
  <c r="CB1161" i="1"/>
  <c r="CA1161" i="1"/>
  <c r="CD1157" i="1"/>
  <c r="CC1157" i="1"/>
  <c r="CB1157" i="1"/>
  <c r="CA1157" i="1"/>
  <c r="CD1153" i="1"/>
  <c r="CC1153" i="1"/>
  <c r="CB1153" i="1"/>
  <c r="CA1153" i="1"/>
  <c r="CD1149" i="1"/>
  <c r="CC1149" i="1"/>
  <c r="CB1149" i="1"/>
  <c r="CA1149" i="1"/>
  <c r="CD1145" i="1"/>
  <c r="CC1145" i="1"/>
  <c r="CB1145" i="1"/>
  <c r="CA1145" i="1"/>
  <c r="CD1141" i="1"/>
  <c r="CC1141" i="1"/>
  <c r="CB1141" i="1"/>
  <c r="CA1141" i="1"/>
  <c r="CD1137" i="1"/>
  <c r="CC1137" i="1"/>
  <c r="CB1137" i="1"/>
  <c r="CA1137" i="1"/>
  <c r="CD1133" i="1"/>
  <c r="CC1133" i="1"/>
  <c r="CB1133" i="1"/>
  <c r="CA1133" i="1"/>
  <c r="CD1129" i="1"/>
  <c r="CC1129" i="1"/>
  <c r="CB1129" i="1"/>
  <c r="CA1129" i="1"/>
  <c r="CD1125" i="1"/>
  <c r="CC1125" i="1"/>
  <c r="CB1125" i="1"/>
  <c r="CA1125" i="1"/>
  <c r="CD1121" i="1"/>
  <c r="CC1121" i="1"/>
  <c r="CB1121" i="1"/>
  <c r="CA1121" i="1"/>
  <c r="CD1117" i="1"/>
  <c r="CC1117" i="1"/>
  <c r="CB1117" i="1"/>
  <c r="CA1117" i="1"/>
  <c r="CD1113" i="1"/>
  <c r="CC1113" i="1"/>
  <c r="CB1113" i="1"/>
  <c r="CA1113" i="1"/>
  <c r="CD1109" i="1"/>
  <c r="CC1109" i="1"/>
  <c r="CB1109" i="1"/>
  <c r="CA1109" i="1"/>
  <c r="CD1105" i="1"/>
  <c r="CC1105" i="1"/>
  <c r="CB1105" i="1"/>
  <c r="CA1105" i="1"/>
  <c r="CD1101" i="1"/>
  <c r="CC1101" i="1"/>
  <c r="CB1101" i="1"/>
  <c r="CA1101" i="1"/>
  <c r="CD1097" i="1"/>
  <c r="CC1097" i="1"/>
  <c r="CB1097" i="1"/>
  <c r="CA1097" i="1"/>
  <c r="CD1093" i="1"/>
  <c r="CC1093" i="1"/>
  <c r="CB1093" i="1"/>
  <c r="CA1093" i="1"/>
  <c r="CD1089" i="1"/>
  <c r="CC1089" i="1"/>
  <c r="CB1089" i="1"/>
  <c r="CA1089" i="1"/>
  <c r="CD1085" i="1"/>
  <c r="CC1085" i="1"/>
  <c r="CB1085" i="1"/>
  <c r="CA1085" i="1"/>
  <c r="CD1081" i="1"/>
  <c r="CC1081" i="1"/>
  <c r="CB1081" i="1"/>
  <c r="CA1081" i="1"/>
  <c r="CC1077" i="1"/>
  <c r="CD1077" i="1"/>
  <c r="CB1077" i="1"/>
  <c r="CA1077" i="1"/>
  <c r="CD1073" i="1"/>
  <c r="CC1073" i="1"/>
  <c r="CB1073" i="1"/>
  <c r="CA1073" i="1"/>
  <c r="CD1069" i="1"/>
  <c r="CC1069" i="1"/>
  <c r="CB1069" i="1"/>
  <c r="CA1069" i="1"/>
  <c r="CD1065" i="1"/>
  <c r="CC1065" i="1"/>
  <c r="CB1065" i="1"/>
  <c r="CA1065" i="1"/>
  <c r="CD1061" i="1"/>
  <c r="CC1061" i="1"/>
  <c r="CB1061" i="1"/>
  <c r="CA1061" i="1"/>
  <c r="CD1057" i="1"/>
  <c r="CC1057" i="1"/>
  <c r="CB1057" i="1"/>
  <c r="CA1057" i="1"/>
  <c r="CD1053" i="1"/>
  <c r="CC1053" i="1"/>
  <c r="CB1053" i="1"/>
  <c r="CA1053" i="1"/>
  <c r="CD1049" i="1"/>
  <c r="CC1049" i="1"/>
  <c r="CB1049" i="1"/>
  <c r="CA1049" i="1"/>
  <c r="CD1045" i="1"/>
  <c r="CC1045" i="1"/>
  <c r="CB1045" i="1"/>
  <c r="CA1045" i="1"/>
  <c r="CD1041" i="1"/>
  <c r="CC1041" i="1"/>
  <c r="CB1041" i="1"/>
  <c r="CA1041" i="1"/>
  <c r="CD1037" i="1"/>
  <c r="CC1037" i="1"/>
  <c r="CB1037" i="1"/>
  <c r="CA1037" i="1"/>
  <c r="CD1033" i="1"/>
  <c r="CC1033" i="1"/>
  <c r="CB1033" i="1"/>
  <c r="CA1033" i="1"/>
  <c r="CD1029" i="1"/>
  <c r="CC1029" i="1"/>
  <c r="CB1029" i="1"/>
  <c r="CA1029" i="1"/>
  <c r="CD1025" i="1"/>
  <c r="CC1025" i="1"/>
  <c r="CB1025" i="1"/>
  <c r="CA1025" i="1"/>
  <c r="CD1021" i="1"/>
  <c r="CC1021" i="1"/>
  <c r="CB1021" i="1"/>
  <c r="CA1021" i="1"/>
  <c r="CD1017" i="1"/>
  <c r="CC1017" i="1"/>
  <c r="CB1017" i="1"/>
  <c r="CA1017" i="1"/>
  <c r="CD1013" i="1"/>
  <c r="CC1013" i="1"/>
  <c r="CB1013" i="1"/>
  <c r="CA1013" i="1"/>
  <c r="CD1009" i="1"/>
  <c r="CC1009" i="1"/>
  <c r="CB1009" i="1"/>
  <c r="CA1009" i="1"/>
  <c r="CD1005" i="1"/>
  <c r="CC1005" i="1"/>
  <c r="CB1005" i="1"/>
  <c r="CA1005" i="1"/>
  <c r="CD1001" i="1"/>
  <c r="CC1001" i="1"/>
  <c r="CB1001" i="1"/>
  <c r="CA1001" i="1"/>
  <c r="CD997" i="1"/>
  <c r="CC997" i="1"/>
  <c r="CB997" i="1"/>
  <c r="CA997" i="1"/>
  <c r="CD993" i="1"/>
  <c r="CC993" i="1"/>
  <c r="CB993" i="1"/>
  <c r="CA993" i="1"/>
  <c r="CD989" i="1"/>
  <c r="CC989" i="1"/>
  <c r="CB989" i="1"/>
  <c r="CA989" i="1"/>
  <c r="CD985" i="1"/>
  <c r="CC985" i="1"/>
  <c r="CB985" i="1"/>
  <c r="CA985" i="1"/>
  <c r="CD981" i="1"/>
  <c r="CC981" i="1"/>
  <c r="CB981" i="1"/>
  <c r="CA981" i="1"/>
  <c r="CD977" i="1"/>
  <c r="CC977" i="1"/>
  <c r="CB977" i="1"/>
  <c r="CA977" i="1"/>
  <c r="CD973" i="1"/>
  <c r="CC973" i="1"/>
  <c r="CB973" i="1"/>
  <c r="CA973" i="1"/>
  <c r="CD969" i="1"/>
  <c r="CC969" i="1"/>
  <c r="CB969" i="1"/>
  <c r="CA969" i="1"/>
  <c r="CD965" i="1"/>
  <c r="CC965" i="1"/>
  <c r="CB965" i="1"/>
  <c r="CA965" i="1"/>
  <c r="CD961" i="1"/>
  <c r="CC961" i="1"/>
  <c r="CB961" i="1"/>
  <c r="CA961" i="1"/>
  <c r="CD957" i="1"/>
  <c r="CC957" i="1"/>
  <c r="CB957" i="1"/>
  <c r="CA957" i="1"/>
  <c r="CD953" i="1"/>
  <c r="CC953" i="1"/>
  <c r="CB953" i="1"/>
  <c r="CA953" i="1"/>
  <c r="CC949" i="1"/>
  <c r="CD949" i="1"/>
  <c r="CB949" i="1"/>
  <c r="CA949" i="1"/>
  <c r="CD945" i="1"/>
  <c r="CC945" i="1"/>
  <c r="CB945" i="1"/>
  <c r="CA945" i="1"/>
  <c r="CD941" i="1"/>
  <c r="CC941" i="1"/>
  <c r="CB941" i="1"/>
  <c r="CA941" i="1"/>
  <c r="CD937" i="1"/>
  <c r="CC937" i="1"/>
  <c r="CB937" i="1"/>
  <c r="CA937" i="1"/>
  <c r="CD933" i="1"/>
  <c r="CC933" i="1"/>
  <c r="CB933" i="1"/>
  <c r="CA933" i="1"/>
  <c r="CD929" i="1"/>
  <c r="CC929" i="1"/>
  <c r="CB929" i="1"/>
  <c r="CA929" i="1"/>
  <c r="CD925" i="1"/>
  <c r="CC925" i="1"/>
  <c r="CB925" i="1"/>
  <c r="CA925" i="1"/>
  <c r="CD921" i="1"/>
  <c r="CC921" i="1"/>
  <c r="CB921" i="1"/>
  <c r="CA921" i="1"/>
  <c r="CD917" i="1"/>
  <c r="CC917" i="1"/>
  <c r="CB917" i="1"/>
  <c r="CA917" i="1"/>
  <c r="CD913" i="1"/>
  <c r="CC913" i="1"/>
  <c r="CB913" i="1"/>
  <c r="CA913" i="1"/>
  <c r="CD909" i="1"/>
  <c r="CC909" i="1"/>
  <c r="CB909" i="1"/>
  <c r="CA909" i="1"/>
  <c r="CD905" i="1"/>
  <c r="CC905" i="1"/>
  <c r="CB905" i="1"/>
  <c r="CA905" i="1"/>
  <c r="CD901" i="1"/>
  <c r="CC901" i="1"/>
  <c r="CB901" i="1"/>
  <c r="CA901" i="1"/>
  <c r="CD897" i="1"/>
  <c r="CC897" i="1"/>
  <c r="CB897" i="1"/>
  <c r="CA897" i="1"/>
  <c r="CD893" i="1"/>
  <c r="CC893" i="1"/>
  <c r="CB893" i="1"/>
  <c r="CA893" i="1"/>
  <c r="CD889" i="1"/>
  <c r="CC889" i="1"/>
  <c r="CB889" i="1"/>
  <c r="CA889" i="1"/>
  <c r="CD885" i="1"/>
  <c r="CC885" i="1"/>
  <c r="CB885" i="1"/>
  <c r="CA885" i="1"/>
  <c r="CD881" i="1"/>
  <c r="CC881" i="1"/>
  <c r="CB881" i="1"/>
  <c r="CA881" i="1"/>
  <c r="CD877" i="1"/>
  <c r="CC877" i="1"/>
  <c r="CB877" i="1"/>
  <c r="CA877" i="1"/>
  <c r="CD873" i="1"/>
  <c r="CC873" i="1"/>
  <c r="CB873" i="1"/>
  <c r="CA873" i="1"/>
  <c r="CD869" i="1"/>
  <c r="CC869" i="1"/>
  <c r="CB869" i="1"/>
  <c r="CA869" i="1"/>
  <c r="CD865" i="1"/>
  <c r="CC865" i="1"/>
  <c r="CB865" i="1"/>
  <c r="CA865" i="1"/>
  <c r="CD861" i="1"/>
  <c r="CC861" i="1"/>
  <c r="CB861" i="1"/>
  <c r="CA861" i="1"/>
  <c r="CD857" i="1"/>
  <c r="CC857" i="1"/>
  <c r="CB857" i="1"/>
  <c r="CA857" i="1"/>
  <c r="CD853" i="1"/>
  <c r="CC853" i="1"/>
  <c r="CB853" i="1"/>
  <c r="CA853" i="1"/>
  <c r="CD849" i="1"/>
  <c r="CC849" i="1"/>
  <c r="CB849" i="1"/>
  <c r="CA849" i="1"/>
  <c r="CD845" i="1"/>
  <c r="CC845" i="1"/>
  <c r="CB845" i="1"/>
  <c r="CA845" i="1"/>
  <c r="CD841" i="1"/>
  <c r="CC841" i="1"/>
  <c r="CB841" i="1"/>
  <c r="CA841" i="1"/>
  <c r="CD837" i="1"/>
  <c r="CC837" i="1"/>
  <c r="CB837" i="1"/>
  <c r="CA837" i="1"/>
  <c r="CD833" i="1"/>
  <c r="CC833" i="1"/>
  <c r="CB833" i="1"/>
  <c r="CA833" i="1"/>
  <c r="CD829" i="1"/>
  <c r="CC829" i="1"/>
  <c r="CB829" i="1"/>
  <c r="CA829" i="1"/>
  <c r="CD825" i="1"/>
  <c r="CC825" i="1"/>
  <c r="CB825" i="1"/>
  <c r="CA825" i="1"/>
  <c r="CC821" i="1"/>
  <c r="CD821" i="1"/>
  <c r="CB821" i="1"/>
  <c r="CA821" i="1"/>
  <c r="CD817" i="1"/>
  <c r="CC817" i="1"/>
  <c r="CB817" i="1"/>
  <c r="CA817" i="1"/>
  <c r="CD813" i="1"/>
  <c r="CC813" i="1"/>
  <c r="CB813" i="1"/>
  <c r="CA813" i="1"/>
  <c r="CD809" i="1"/>
  <c r="CC809" i="1"/>
  <c r="CB809" i="1"/>
  <c r="CA809" i="1"/>
  <c r="CD805" i="1"/>
  <c r="CC805" i="1"/>
  <c r="CB805" i="1"/>
  <c r="CA805" i="1"/>
  <c r="CD801" i="1"/>
  <c r="CC801" i="1"/>
  <c r="CB801" i="1"/>
  <c r="CA801" i="1"/>
  <c r="CD797" i="1"/>
  <c r="CC797" i="1"/>
  <c r="CB797" i="1"/>
  <c r="CA797" i="1"/>
  <c r="CD793" i="1"/>
  <c r="CC793" i="1"/>
  <c r="CB793" i="1"/>
  <c r="CA793" i="1"/>
  <c r="CD789" i="1"/>
  <c r="CC789" i="1"/>
  <c r="CB789" i="1"/>
  <c r="CA789" i="1"/>
  <c r="CD785" i="1"/>
  <c r="CC785" i="1"/>
  <c r="CB785" i="1"/>
  <c r="CA785" i="1"/>
  <c r="CD781" i="1"/>
  <c r="CC781" i="1"/>
  <c r="CB781" i="1"/>
  <c r="CA781" i="1"/>
  <c r="CD777" i="1"/>
  <c r="CC777" i="1"/>
  <c r="CB777" i="1"/>
  <c r="CA777" i="1"/>
  <c r="CD773" i="1"/>
  <c r="CC773" i="1"/>
  <c r="CB773" i="1"/>
  <c r="CA773" i="1"/>
  <c r="CD769" i="1"/>
  <c r="CC769" i="1"/>
  <c r="CB769" i="1"/>
  <c r="CA769" i="1"/>
  <c r="CD765" i="1"/>
  <c r="CC765" i="1"/>
  <c r="CB765" i="1"/>
  <c r="CA765" i="1"/>
  <c r="CD761" i="1"/>
  <c r="CC761" i="1"/>
  <c r="CB761" i="1"/>
  <c r="CA761" i="1"/>
  <c r="CD757" i="1"/>
  <c r="CC757" i="1"/>
  <c r="CB757" i="1"/>
  <c r="CA757" i="1"/>
  <c r="CD753" i="1"/>
  <c r="CC753" i="1"/>
  <c r="CB753" i="1"/>
  <c r="CA753" i="1"/>
  <c r="CD749" i="1"/>
  <c r="CC749" i="1"/>
  <c r="CB749" i="1"/>
  <c r="CA749" i="1"/>
  <c r="CD745" i="1"/>
  <c r="CC745" i="1"/>
  <c r="CB745" i="1"/>
  <c r="CA745" i="1"/>
  <c r="CD741" i="1"/>
  <c r="CC741" i="1"/>
  <c r="CB741" i="1"/>
  <c r="CA741" i="1"/>
  <c r="CD737" i="1"/>
  <c r="CC737" i="1"/>
  <c r="CB737" i="1"/>
  <c r="CA737" i="1"/>
  <c r="CD733" i="1"/>
  <c r="CC733" i="1"/>
  <c r="CB733" i="1"/>
  <c r="CA733" i="1"/>
  <c r="CD729" i="1"/>
  <c r="CC729" i="1"/>
  <c r="CB729" i="1"/>
  <c r="CA729" i="1"/>
  <c r="CD725" i="1"/>
  <c r="CC725" i="1"/>
  <c r="CB725" i="1"/>
  <c r="CA725" i="1"/>
  <c r="CD721" i="1"/>
  <c r="CC721" i="1"/>
  <c r="CB721" i="1"/>
  <c r="CA721" i="1"/>
  <c r="CD717" i="1"/>
  <c r="CC717" i="1"/>
  <c r="CB717" i="1"/>
  <c r="CA717" i="1"/>
  <c r="CD713" i="1"/>
  <c r="CC713" i="1"/>
  <c r="CB713" i="1"/>
  <c r="CA713" i="1"/>
  <c r="CD709" i="1"/>
  <c r="CC709" i="1"/>
  <c r="CB709" i="1"/>
  <c r="CA709" i="1"/>
  <c r="CD1999" i="1"/>
  <c r="CC1999" i="1"/>
  <c r="CB1999" i="1"/>
  <c r="CH1999" i="1" s="1"/>
  <c r="CD1995" i="1"/>
  <c r="CC1995" i="1"/>
  <c r="CB1995" i="1"/>
  <c r="CG1995" i="1" s="1"/>
  <c r="CD1991" i="1"/>
  <c r="CC1991" i="1"/>
  <c r="CB1991" i="1"/>
  <c r="CD1987" i="1"/>
  <c r="CC1987" i="1"/>
  <c r="CB1987" i="1"/>
  <c r="CD1983" i="1"/>
  <c r="CC1983" i="1"/>
  <c r="CB1983" i="1"/>
  <c r="CJ1983" i="1" s="1"/>
  <c r="CD1979" i="1"/>
  <c r="CC1979" i="1"/>
  <c r="CG1979" i="1" s="1"/>
  <c r="CB1979" i="1"/>
  <c r="CI1979" i="1" s="1"/>
  <c r="CD1975" i="1"/>
  <c r="CC1975" i="1"/>
  <c r="CB1975" i="1"/>
  <c r="CD1971" i="1"/>
  <c r="CC1971" i="1"/>
  <c r="CB1971" i="1"/>
  <c r="CD1967" i="1"/>
  <c r="CC1967" i="1"/>
  <c r="CB1967" i="1"/>
  <c r="CI1967" i="1" s="1"/>
  <c r="CD1963" i="1"/>
  <c r="CC1963" i="1"/>
  <c r="CB1963" i="1"/>
  <c r="CG1963" i="1" s="1"/>
  <c r="CD1959" i="1"/>
  <c r="CC1959" i="1"/>
  <c r="CB1959" i="1"/>
  <c r="CD1955" i="1"/>
  <c r="CC1955" i="1"/>
  <c r="CB1955" i="1"/>
  <c r="CD1951" i="1"/>
  <c r="CC1951" i="1"/>
  <c r="CB1951" i="1"/>
  <c r="CJ1951" i="1" s="1"/>
  <c r="CD1947" i="1"/>
  <c r="CC1947" i="1"/>
  <c r="CG1947" i="1" s="1"/>
  <c r="CB1947" i="1"/>
  <c r="CJ1947" i="1" s="1"/>
  <c r="CD1943" i="1"/>
  <c r="CC1943" i="1"/>
  <c r="CB1943" i="1"/>
  <c r="CD1939" i="1"/>
  <c r="CC1939" i="1"/>
  <c r="CB1939" i="1"/>
  <c r="CD1935" i="1"/>
  <c r="CC1935" i="1"/>
  <c r="CB1935" i="1"/>
  <c r="CI1935" i="1" s="1"/>
  <c r="CD1931" i="1"/>
  <c r="CC1931" i="1"/>
  <c r="CB1931" i="1"/>
  <c r="CG1931" i="1" s="1"/>
  <c r="CD1927" i="1"/>
  <c r="CC1927" i="1"/>
  <c r="CB1927" i="1"/>
  <c r="CD1923" i="1"/>
  <c r="CC1923" i="1"/>
  <c r="CB1923" i="1"/>
  <c r="CD1919" i="1"/>
  <c r="CC1919" i="1"/>
  <c r="CB1919" i="1"/>
  <c r="CD1915" i="1"/>
  <c r="CC1915" i="1"/>
  <c r="CG1915" i="1" s="1"/>
  <c r="CB1915" i="1"/>
  <c r="CJ1915" i="1" s="1"/>
  <c r="CD1911" i="1"/>
  <c r="CC1911" i="1"/>
  <c r="CB1911" i="1"/>
  <c r="CD1907" i="1"/>
  <c r="CC1907" i="1"/>
  <c r="CB1907" i="1"/>
  <c r="CD1903" i="1"/>
  <c r="CC1903" i="1"/>
  <c r="CB1903" i="1"/>
  <c r="CJ1903" i="1" s="1"/>
  <c r="CD1899" i="1"/>
  <c r="CC1899" i="1"/>
  <c r="CB1899" i="1"/>
  <c r="CH1899" i="1" s="1"/>
  <c r="CD1895" i="1"/>
  <c r="CC1895" i="1"/>
  <c r="CB1895" i="1"/>
  <c r="CD1891" i="1"/>
  <c r="CC1891" i="1"/>
  <c r="CB1891" i="1"/>
  <c r="CD1887" i="1"/>
  <c r="CC1887" i="1"/>
  <c r="CB1887" i="1"/>
  <c r="CH1887" i="1" s="1"/>
  <c r="CD1883" i="1"/>
  <c r="CC1883" i="1"/>
  <c r="CG1883" i="1" s="1"/>
  <c r="CB1883" i="1"/>
  <c r="CJ1883" i="1" s="1"/>
  <c r="CD1879" i="1"/>
  <c r="CC1879" i="1"/>
  <c r="CB1879" i="1"/>
  <c r="CD1875" i="1"/>
  <c r="CC1875" i="1"/>
  <c r="CB1875" i="1"/>
  <c r="CD1871" i="1"/>
  <c r="CC1871" i="1"/>
  <c r="CB1871" i="1"/>
  <c r="CI1871" i="1" s="1"/>
  <c r="CD1867" i="1"/>
  <c r="CC1867" i="1"/>
  <c r="CB1867" i="1"/>
  <c r="CI1867" i="1" s="1"/>
  <c r="CD1863" i="1"/>
  <c r="CC1863" i="1"/>
  <c r="CB1863" i="1"/>
  <c r="CD1859" i="1"/>
  <c r="CC1859" i="1"/>
  <c r="CB1859" i="1"/>
  <c r="CD1855" i="1"/>
  <c r="CC1855" i="1"/>
  <c r="CB1855" i="1"/>
  <c r="CH1855" i="1" s="1"/>
  <c r="CD1851" i="1"/>
  <c r="CC1851" i="1"/>
  <c r="CG1851" i="1" s="1"/>
  <c r="CB1851" i="1"/>
  <c r="CJ1851" i="1" s="1"/>
  <c r="CD1847" i="1"/>
  <c r="CC1847" i="1"/>
  <c r="CB1847" i="1"/>
  <c r="CD1843" i="1"/>
  <c r="CC1843" i="1"/>
  <c r="CB1843" i="1"/>
  <c r="CD1839" i="1"/>
  <c r="CC1839" i="1"/>
  <c r="CB1839" i="1"/>
  <c r="CJ1839" i="1" s="1"/>
  <c r="CD1835" i="1"/>
  <c r="CC1835" i="1"/>
  <c r="CB1835" i="1"/>
  <c r="CI1835" i="1" s="1"/>
  <c r="CD1831" i="1"/>
  <c r="CC1831" i="1"/>
  <c r="CB1831" i="1"/>
  <c r="CD1827" i="1"/>
  <c r="CC1827" i="1"/>
  <c r="CB1827" i="1"/>
  <c r="CD1823" i="1"/>
  <c r="CC1823" i="1"/>
  <c r="CB1823" i="1"/>
  <c r="CI1823" i="1" s="1"/>
  <c r="CD1819" i="1"/>
  <c r="CC1819" i="1"/>
  <c r="CG1819" i="1" s="1"/>
  <c r="CB1819" i="1"/>
  <c r="CJ1819" i="1" s="1"/>
  <c r="CD1815" i="1"/>
  <c r="CC1815" i="1"/>
  <c r="CB1815" i="1"/>
  <c r="CD1811" i="1"/>
  <c r="CC1811" i="1"/>
  <c r="CB1811" i="1"/>
  <c r="CD1807" i="1"/>
  <c r="CC1807" i="1"/>
  <c r="CB1807" i="1"/>
  <c r="CD1803" i="1"/>
  <c r="CC1803" i="1"/>
  <c r="CB1803" i="1"/>
  <c r="CI1803" i="1" s="1"/>
  <c r="CD1799" i="1"/>
  <c r="CC1799" i="1"/>
  <c r="CB1799" i="1"/>
  <c r="CD1795" i="1"/>
  <c r="CC1795" i="1"/>
  <c r="CB1795" i="1"/>
  <c r="CD1791" i="1"/>
  <c r="CC1791" i="1"/>
  <c r="CB1791" i="1"/>
  <c r="CI1791" i="1" s="1"/>
  <c r="CD1787" i="1"/>
  <c r="CC1787" i="1"/>
  <c r="CG1787" i="1" s="1"/>
  <c r="CB1787" i="1"/>
  <c r="CH1787" i="1" s="1"/>
  <c r="CD1783" i="1"/>
  <c r="CC1783" i="1"/>
  <c r="CB1783" i="1"/>
  <c r="CD1779" i="1"/>
  <c r="CC1779" i="1"/>
  <c r="CB1779" i="1"/>
  <c r="CD1775" i="1"/>
  <c r="CC1775" i="1"/>
  <c r="CB1775" i="1"/>
  <c r="CD1771" i="1"/>
  <c r="CC1771" i="1"/>
  <c r="CB1771" i="1"/>
  <c r="CG1771" i="1" s="1"/>
  <c r="CD1767" i="1"/>
  <c r="CC1767" i="1"/>
  <c r="CB1767" i="1"/>
  <c r="CD1763" i="1"/>
  <c r="CC1763" i="1"/>
  <c r="CB1763" i="1"/>
  <c r="CC1759" i="1"/>
  <c r="CD1759" i="1"/>
  <c r="CB1759" i="1"/>
  <c r="CI1759" i="1" s="1"/>
  <c r="CD1755" i="1"/>
  <c r="CC1755" i="1"/>
  <c r="CG1755" i="1" s="1"/>
  <c r="CB1755" i="1"/>
  <c r="CH1755" i="1" s="1"/>
  <c r="CD1751" i="1"/>
  <c r="CC1751" i="1"/>
  <c r="CB1751" i="1"/>
  <c r="CD1747" i="1"/>
  <c r="CC1747" i="1"/>
  <c r="CB1747" i="1"/>
  <c r="CD1743" i="1"/>
  <c r="CC1743" i="1"/>
  <c r="CB1743" i="1"/>
  <c r="CH1743" i="1" s="1"/>
  <c r="CD1739" i="1"/>
  <c r="CC1739" i="1"/>
  <c r="CB1739" i="1"/>
  <c r="CG1739" i="1" s="1"/>
  <c r="CD1735" i="1"/>
  <c r="CC1735" i="1"/>
  <c r="CB1735" i="1"/>
  <c r="CD1731" i="1"/>
  <c r="CC1731" i="1"/>
  <c r="CB1731" i="1"/>
  <c r="CD1727" i="1"/>
  <c r="CC1727" i="1"/>
  <c r="CB1727" i="1"/>
  <c r="CI1727" i="1" s="1"/>
  <c r="CD1723" i="1"/>
  <c r="CC1723" i="1"/>
  <c r="CG1723" i="1" s="1"/>
  <c r="CB1723" i="1"/>
  <c r="CJ1723" i="1" s="1"/>
  <c r="CD1719" i="1"/>
  <c r="CC1719" i="1"/>
  <c r="CB1719" i="1"/>
  <c r="CD1715" i="1"/>
  <c r="CC1715" i="1"/>
  <c r="CB1715" i="1"/>
  <c r="CD1711" i="1"/>
  <c r="CC1711" i="1"/>
  <c r="CB1711" i="1"/>
  <c r="CJ1711" i="1" s="1"/>
  <c r="CD1707" i="1"/>
  <c r="CC1707" i="1"/>
  <c r="CB1707" i="1"/>
  <c r="CG1707" i="1" s="1"/>
  <c r="CD1703" i="1"/>
  <c r="CC1703" i="1"/>
  <c r="CB1703" i="1"/>
  <c r="CD1699" i="1"/>
  <c r="CC1699" i="1"/>
  <c r="CB1699" i="1"/>
  <c r="CD1695" i="1"/>
  <c r="CC1695" i="1"/>
  <c r="CB1695" i="1"/>
  <c r="CI1695" i="1" s="1"/>
  <c r="CD1691" i="1"/>
  <c r="CC1691" i="1"/>
  <c r="CG1691" i="1" s="1"/>
  <c r="CB1691" i="1"/>
  <c r="CI1691" i="1" s="1"/>
  <c r="CD1687" i="1"/>
  <c r="CC1687" i="1"/>
  <c r="CB1687" i="1"/>
  <c r="CD1683" i="1"/>
  <c r="CC1683" i="1"/>
  <c r="CB1683" i="1"/>
  <c r="CD1679" i="1"/>
  <c r="CC1679" i="1"/>
  <c r="CB1679" i="1"/>
  <c r="CI1679" i="1" s="1"/>
  <c r="CD1675" i="1"/>
  <c r="CC1675" i="1"/>
  <c r="CB1675" i="1"/>
  <c r="CG1675" i="1" s="1"/>
  <c r="CD1671" i="1"/>
  <c r="CC1671" i="1"/>
  <c r="CB1671" i="1"/>
  <c r="CD1667" i="1"/>
  <c r="CC1667" i="1"/>
  <c r="CB1667" i="1"/>
  <c r="CD1663" i="1"/>
  <c r="CC1663" i="1"/>
  <c r="CB1663" i="1"/>
  <c r="CJ1663" i="1" s="1"/>
  <c r="CD1659" i="1"/>
  <c r="CC1659" i="1"/>
  <c r="CG1659" i="1" s="1"/>
  <c r="CB1659" i="1"/>
  <c r="CI1659" i="1" s="1"/>
  <c r="CD1655" i="1"/>
  <c r="CC1655" i="1"/>
  <c r="CB1655" i="1"/>
  <c r="CD1651" i="1"/>
  <c r="CC1651" i="1"/>
  <c r="CB1651" i="1"/>
  <c r="CD1647" i="1"/>
  <c r="CC1647" i="1"/>
  <c r="CB1647" i="1"/>
  <c r="CH1647" i="1" s="1"/>
  <c r="CD1643" i="1"/>
  <c r="CC1643" i="1"/>
  <c r="CB1643" i="1"/>
  <c r="CH1643" i="1" s="1"/>
  <c r="CD1639" i="1"/>
  <c r="CC1639" i="1"/>
  <c r="CB1639" i="1"/>
  <c r="CD1635" i="1"/>
  <c r="CC1635" i="1"/>
  <c r="CB1635" i="1"/>
  <c r="CC1631" i="1"/>
  <c r="CB1631" i="1"/>
  <c r="CH1631" i="1" s="1"/>
  <c r="CD1631" i="1"/>
  <c r="CD1627" i="1"/>
  <c r="CC1627" i="1"/>
  <c r="CG1627" i="1" s="1"/>
  <c r="CB1627" i="1"/>
  <c r="CI1627" i="1" s="1"/>
  <c r="CD1623" i="1"/>
  <c r="CC1623" i="1"/>
  <c r="CB1623" i="1"/>
  <c r="CD1619" i="1"/>
  <c r="CC1619" i="1"/>
  <c r="CB1619" i="1"/>
  <c r="CD1615" i="1"/>
  <c r="CC1615" i="1"/>
  <c r="CB1615" i="1"/>
  <c r="CI1615" i="1" s="1"/>
  <c r="CD1611" i="1"/>
  <c r="CC1611" i="1"/>
  <c r="CB1611" i="1"/>
  <c r="CJ1611" i="1" s="1"/>
  <c r="CD1607" i="1"/>
  <c r="CC1607" i="1"/>
  <c r="CB1607" i="1"/>
  <c r="CD1603" i="1"/>
  <c r="CC1603" i="1"/>
  <c r="CB1603" i="1"/>
  <c r="CD1599" i="1"/>
  <c r="CC1599" i="1"/>
  <c r="CB1599" i="1"/>
  <c r="CJ1599" i="1" s="1"/>
  <c r="CD1595" i="1"/>
  <c r="CC1595" i="1"/>
  <c r="CG1595" i="1" s="1"/>
  <c r="CB1595" i="1"/>
  <c r="CI1595" i="1" s="1"/>
  <c r="CD1591" i="1"/>
  <c r="CC1591" i="1"/>
  <c r="CB1591" i="1"/>
  <c r="CD1587" i="1"/>
  <c r="CC1587" i="1"/>
  <c r="CB1587" i="1"/>
  <c r="CD1583" i="1"/>
  <c r="CC1583" i="1"/>
  <c r="CB1583" i="1"/>
  <c r="CH1583" i="1" s="1"/>
  <c r="CD1579" i="1"/>
  <c r="CC1579" i="1"/>
  <c r="CB1579" i="1"/>
  <c r="CJ1579" i="1" s="1"/>
  <c r="CD1575" i="1"/>
  <c r="CC1575" i="1"/>
  <c r="CB1575" i="1"/>
  <c r="CD1571" i="1"/>
  <c r="CC1571" i="1"/>
  <c r="CB1571" i="1"/>
  <c r="CC1567" i="1"/>
  <c r="CD1567" i="1"/>
  <c r="CB1567" i="1"/>
  <c r="CI1567" i="1" s="1"/>
  <c r="CD1563" i="1"/>
  <c r="CC1563" i="1"/>
  <c r="CG1563" i="1" s="1"/>
  <c r="CB1563" i="1"/>
  <c r="CI1563" i="1" s="1"/>
  <c r="CD1559" i="1"/>
  <c r="CC1559" i="1"/>
  <c r="CB1559" i="1"/>
  <c r="CD1555" i="1"/>
  <c r="CC1555" i="1"/>
  <c r="CB1555" i="1"/>
  <c r="CD1551" i="1"/>
  <c r="CC1551" i="1"/>
  <c r="CB1551" i="1"/>
  <c r="CI1551" i="1" s="1"/>
  <c r="CD1547" i="1"/>
  <c r="CC1547" i="1"/>
  <c r="CB1547" i="1"/>
  <c r="CI1547" i="1" s="1"/>
  <c r="CD1543" i="1"/>
  <c r="CC1543" i="1"/>
  <c r="CB1543" i="1"/>
  <c r="CD1539" i="1"/>
  <c r="CC1539" i="1"/>
  <c r="CB1539" i="1"/>
  <c r="CC1535" i="1"/>
  <c r="CD1535" i="1"/>
  <c r="CB1535" i="1"/>
  <c r="CJ1535" i="1" s="1"/>
  <c r="CD1531" i="1"/>
  <c r="CC1531" i="1"/>
  <c r="CG1531" i="1" s="1"/>
  <c r="CB1531" i="1"/>
  <c r="CH1531" i="1" s="1"/>
  <c r="CD1527" i="1"/>
  <c r="CC1527" i="1"/>
  <c r="CB1527" i="1"/>
  <c r="CD1523" i="1"/>
  <c r="CC1523" i="1"/>
  <c r="CB1523" i="1"/>
  <c r="CD1519" i="1"/>
  <c r="CC1519" i="1"/>
  <c r="CB1519" i="1"/>
  <c r="CH1519" i="1" s="1"/>
  <c r="CD1515" i="1"/>
  <c r="CC1515" i="1"/>
  <c r="CB1515" i="1"/>
  <c r="CG1515" i="1" s="1"/>
  <c r="CD1511" i="1"/>
  <c r="CC1511" i="1"/>
  <c r="CB1511" i="1"/>
  <c r="CD1507" i="1"/>
  <c r="CC1507" i="1"/>
  <c r="CB1507" i="1"/>
  <c r="CC1503" i="1"/>
  <c r="CB1503" i="1"/>
  <c r="CH1503" i="1" s="1"/>
  <c r="CD1503" i="1"/>
  <c r="CD1499" i="1"/>
  <c r="CC1499" i="1"/>
  <c r="CG1499" i="1" s="1"/>
  <c r="CB1499" i="1"/>
  <c r="CH1499" i="1" s="1"/>
  <c r="CD1495" i="1"/>
  <c r="CC1495" i="1"/>
  <c r="CB1495" i="1"/>
  <c r="CD1491" i="1"/>
  <c r="CC1491" i="1"/>
  <c r="CB1491" i="1"/>
  <c r="CD1487" i="1"/>
  <c r="CC1487" i="1"/>
  <c r="CB1487" i="1"/>
  <c r="CI1487" i="1" s="1"/>
  <c r="CD1483" i="1"/>
  <c r="CC1483" i="1"/>
  <c r="CB1483" i="1"/>
  <c r="CG1483" i="1" s="1"/>
  <c r="CD1479" i="1"/>
  <c r="CC1479" i="1"/>
  <c r="CB1479" i="1"/>
  <c r="CD1475" i="1"/>
  <c r="CC1475" i="1"/>
  <c r="CB1475" i="1"/>
  <c r="CD1471" i="1"/>
  <c r="CC1471" i="1"/>
  <c r="CB1471" i="1"/>
  <c r="CJ1471" i="1" s="1"/>
  <c r="CD1467" i="1"/>
  <c r="CC1467" i="1"/>
  <c r="CG1467" i="1" s="1"/>
  <c r="CB1467" i="1"/>
  <c r="CJ1467" i="1" s="1"/>
  <c r="CD1463" i="1"/>
  <c r="CC1463" i="1"/>
  <c r="CB1463" i="1"/>
  <c r="CD1459" i="1"/>
  <c r="CC1459" i="1"/>
  <c r="CB1459" i="1"/>
  <c r="CD1455" i="1"/>
  <c r="CC1455" i="1"/>
  <c r="CB1455" i="1"/>
  <c r="CH1455" i="1" s="1"/>
  <c r="CD1451" i="1"/>
  <c r="CC1451" i="1"/>
  <c r="CB1451" i="1"/>
  <c r="CG1451" i="1" s="1"/>
  <c r="CD1447" i="1"/>
  <c r="CC1447" i="1"/>
  <c r="CB1447" i="1"/>
  <c r="CD1443" i="1"/>
  <c r="CC1443" i="1"/>
  <c r="CB1443" i="1"/>
  <c r="CC1439" i="1"/>
  <c r="CD1439" i="1"/>
  <c r="CB1439" i="1"/>
  <c r="CI1439" i="1" s="1"/>
  <c r="CD1435" i="1"/>
  <c r="CC1435" i="1"/>
  <c r="CG1435" i="1" s="1"/>
  <c r="CB1435" i="1"/>
  <c r="CI1435" i="1" s="1"/>
  <c r="CD1431" i="1"/>
  <c r="CC1431" i="1"/>
  <c r="CB1431" i="1"/>
  <c r="CD1427" i="1"/>
  <c r="CC1427" i="1"/>
  <c r="CB1427" i="1"/>
  <c r="CD1423" i="1"/>
  <c r="CC1423" i="1"/>
  <c r="CB1423" i="1"/>
  <c r="CI1423" i="1" s="1"/>
  <c r="CD1419" i="1"/>
  <c r="CC1419" i="1"/>
  <c r="CB1419" i="1"/>
  <c r="CG1419" i="1" s="1"/>
  <c r="CD1415" i="1"/>
  <c r="CC1415" i="1"/>
  <c r="CB1415" i="1"/>
  <c r="CD1411" i="1"/>
  <c r="CC1411" i="1"/>
  <c r="CB1411" i="1"/>
  <c r="CC1407" i="1"/>
  <c r="CD1407" i="1"/>
  <c r="CB1407" i="1"/>
  <c r="CJ1407" i="1" s="1"/>
  <c r="CD1403" i="1"/>
  <c r="CC1403" i="1"/>
  <c r="CG1403" i="1" s="1"/>
  <c r="CB1403" i="1"/>
  <c r="CI1403" i="1" s="1"/>
  <c r="CD1399" i="1"/>
  <c r="CC1399" i="1"/>
  <c r="CB1399" i="1"/>
  <c r="CD1395" i="1"/>
  <c r="CC1395" i="1"/>
  <c r="CB1395" i="1"/>
  <c r="CD1391" i="1"/>
  <c r="CC1391" i="1"/>
  <c r="CB1391" i="1"/>
  <c r="CH1391" i="1" s="1"/>
  <c r="CD1387" i="1"/>
  <c r="CC1387" i="1"/>
  <c r="CB1387" i="1"/>
  <c r="CH1387" i="1" s="1"/>
  <c r="CD1383" i="1"/>
  <c r="CC1383" i="1"/>
  <c r="CB1383" i="1"/>
  <c r="CD1379" i="1"/>
  <c r="CC1379" i="1"/>
  <c r="CB1379" i="1"/>
  <c r="CC1375" i="1"/>
  <c r="CD1375" i="1"/>
  <c r="CB1375" i="1"/>
  <c r="CI1375" i="1" s="1"/>
  <c r="CD1371" i="1"/>
  <c r="CC1371" i="1"/>
  <c r="CG1371" i="1" s="1"/>
  <c r="CB1371" i="1"/>
  <c r="CI1371" i="1" s="1"/>
  <c r="CD1367" i="1"/>
  <c r="CC1367" i="1"/>
  <c r="CB1367" i="1"/>
  <c r="CD1363" i="1"/>
  <c r="CC1363" i="1"/>
  <c r="CB1363" i="1"/>
  <c r="CD1359" i="1"/>
  <c r="CC1359" i="1"/>
  <c r="CB1359" i="1"/>
  <c r="CI1359" i="1" s="1"/>
  <c r="CD1355" i="1"/>
  <c r="CC1355" i="1"/>
  <c r="CB1355" i="1"/>
  <c r="CJ1355" i="1" s="1"/>
  <c r="CD1351" i="1"/>
  <c r="CC1351" i="1"/>
  <c r="CB1351" i="1"/>
  <c r="CD1347" i="1"/>
  <c r="CC1347" i="1"/>
  <c r="CB1347" i="1"/>
  <c r="CD1343" i="1"/>
  <c r="CC1343" i="1"/>
  <c r="CB1343" i="1"/>
  <c r="CJ1343" i="1" s="1"/>
  <c r="CD1339" i="1"/>
  <c r="CC1339" i="1"/>
  <c r="CG1339" i="1" s="1"/>
  <c r="CB1339" i="1"/>
  <c r="CI1339" i="1" s="1"/>
  <c r="CD1335" i="1"/>
  <c r="CC1335" i="1"/>
  <c r="CB1335" i="1"/>
  <c r="CD1331" i="1"/>
  <c r="CC1331" i="1"/>
  <c r="CB1331" i="1"/>
  <c r="CD1327" i="1"/>
  <c r="CC1327" i="1"/>
  <c r="CB1327" i="1"/>
  <c r="CH1327" i="1" s="1"/>
  <c r="CD1323" i="1"/>
  <c r="CC1323" i="1"/>
  <c r="CB1323" i="1"/>
  <c r="CJ1323" i="1" s="1"/>
  <c r="CD1319" i="1"/>
  <c r="CC1319" i="1"/>
  <c r="CB1319" i="1"/>
  <c r="CD1315" i="1"/>
  <c r="CC1315" i="1"/>
  <c r="CB1315" i="1"/>
  <c r="CC1311" i="1"/>
  <c r="CD1311" i="1"/>
  <c r="CB1311" i="1"/>
  <c r="CI1311" i="1" s="1"/>
  <c r="CD1307" i="1"/>
  <c r="CC1307" i="1"/>
  <c r="CG1307" i="1" s="1"/>
  <c r="CB1307" i="1"/>
  <c r="CI1307" i="1" s="1"/>
  <c r="CD1303" i="1"/>
  <c r="CC1303" i="1"/>
  <c r="CB1303" i="1"/>
  <c r="CD1299" i="1"/>
  <c r="CC1299" i="1"/>
  <c r="CB1299" i="1"/>
  <c r="CD1295" i="1"/>
  <c r="CC1295" i="1"/>
  <c r="CB1295" i="1"/>
  <c r="CI1295" i="1" s="1"/>
  <c r="CD1291" i="1"/>
  <c r="CC1291" i="1"/>
  <c r="CB1291" i="1"/>
  <c r="CI1291" i="1" s="1"/>
  <c r="CD1287" i="1"/>
  <c r="CC1287" i="1"/>
  <c r="CB1287" i="1"/>
  <c r="CD1283" i="1"/>
  <c r="CC1283" i="1"/>
  <c r="CB1283" i="1"/>
  <c r="CC1279" i="1"/>
  <c r="CD1279" i="1"/>
  <c r="CB1279" i="1"/>
  <c r="CJ1279" i="1" s="1"/>
  <c r="CD1275" i="1"/>
  <c r="CC1275" i="1"/>
  <c r="CG1275" i="1" s="1"/>
  <c r="CB1275" i="1"/>
  <c r="CH1275" i="1" s="1"/>
  <c r="CD1271" i="1"/>
  <c r="CC1271" i="1"/>
  <c r="CB1271" i="1"/>
  <c r="CD1267" i="1"/>
  <c r="CC1267" i="1"/>
  <c r="CB1267" i="1"/>
  <c r="CD1263" i="1"/>
  <c r="CC1263" i="1"/>
  <c r="CB1263" i="1"/>
  <c r="CH1263" i="1" s="1"/>
  <c r="CD1259" i="1"/>
  <c r="CC1259" i="1"/>
  <c r="CB1259" i="1"/>
  <c r="CG1259" i="1" s="1"/>
  <c r="CD1255" i="1"/>
  <c r="CC1255" i="1"/>
  <c r="CB1255" i="1"/>
  <c r="CD1251" i="1"/>
  <c r="CC1251" i="1"/>
  <c r="CB1251" i="1"/>
  <c r="CC1247" i="1"/>
  <c r="CD1247" i="1"/>
  <c r="CB1247" i="1"/>
  <c r="CI1247" i="1" s="1"/>
  <c r="CD1243" i="1"/>
  <c r="CC1243" i="1"/>
  <c r="CG1243" i="1" s="1"/>
  <c r="CB1243" i="1"/>
  <c r="CH1243" i="1" s="1"/>
  <c r="CD1239" i="1"/>
  <c r="CC1239" i="1"/>
  <c r="CB1239" i="1"/>
  <c r="CD1235" i="1"/>
  <c r="CC1235" i="1"/>
  <c r="CB1235" i="1"/>
  <c r="CD1231" i="1"/>
  <c r="CC1231" i="1"/>
  <c r="CB1231" i="1"/>
  <c r="CI1231" i="1" s="1"/>
  <c r="CD1227" i="1"/>
  <c r="CC1227" i="1"/>
  <c r="CB1227" i="1"/>
  <c r="CG1227" i="1" s="1"/>
  <c r="CD1223" i="1"/>
  <c r="CC1223" i="1"/>
  <c r="CB1223" i="1"/>
  <c r="CD1219" i="1"/>
  <c r="CC1219" i="1"/>
  <c r="CB1219" i="1"/>
  <c r="CD1215" i="1"/>
  <c r="CC1215" i="1"/>
  <c r="CB1215" i="1"/>
  <c r="CJ1215" i="1" s="1"/>
  <c r="CD1211" i="1"/>
  <c r="CC1211" i="1"/>
  <c r="CG1211" i="1" s="1"/>
  <c r="CB1211" i="1"/>
  <c r="CJ1211" i="1" s="1"/>
  <c r="CD1207" i="1"/>
  <c r="CC1207" i="1"/>
  <c r="CB1207" i="1"/>
  <c r="CD1203" i="1"/>
  <c r="CC1203" i="1"/>
  <c r="CB1203" i="1"/>
  <c r="CD1199" i="1"/>
  <c r="CC1199" i="1"/>
  <c r="CB1199" i="1"/>
  <c r="CH1199" i="1" s="1"/>
  <c r="CD1195" i="1"/>
  <c r="CC1195" i="1"/>
  <c r="CB1195" i="1"/>
  <c r="CG1195" i="1" s="1"/>
  <c r="CD1191" i="1"/>
  <c r="CC1191" i="1"/>
  <c r="CB1191" i="1"/>
  <c r="CD1187" i="1"/>
  <c r="CC1187" i="1"/>
  <c r="CB1187" i="1"/>
  <c r="CC1183" i="1"/>
  <c r="CD1183" i="1"/>
  <c r="CB1183" i="1"/>
  <c r="CI1183" i="1" s="1"/>
  <c r="CD1179" i="1"/>
  <c r="CC1179" i="1"/>
  <c r="CG1179" i="1" s="1"/>
  <c r="CB1179" i="1"/>
  <c r="CI1179" i="1" s="1"/>
  <c r="CD1175" i="1"/>
  <c r="CC1175" i="1"/>
  <c r="CB1175" i="1"/>
  <c r="CD1171" i="1"/>
  <c r="CC1171" i="1"/>
  <c r="CB1171" i="1"/>
  <c r="CD1167" i="1"/>
  <c r="CC1167" i="1"/>
  <c r="CB1167" i="1"/>
  <c r="CI1167" i="1" s="1"/>
  <c r="CD1163" i="1"/>
  <c r="CC1163" i="1"/>
  <c r="CB1163" i="1"/>
  <c r="CG1163" i="1" s="1"/>
  <c r="CD1159" i="1"/>
  <c r="CC1159" i="1"/>
  <c r="CB1159" i="1"/>
  <c r="CD1155" i="1"/>
  <c r="CC1155" i="1"/>
  <c r="CB1155" i="1"/>
  <c r="CC1151" i="1"/>
  <c r="CD1151" i="1"/>
  <c r="CB1151" i="1"/>
  <c r="CJ1151" i="1" s="1"/>
  <c r="CD1147" i="1"/>
  <c r="CC1147" i="1"/>
  <c r="CG1147" i="1" s="1"/>
  <c r="CB1147" i="1"/>
  <c r="CI1147" i="1" s="1"/>
  <c r="CD1143" i="1"/>
  <c r="CC1143" i="1"/>
  <c r="CB1143" i="1"/>
  <c r="CD1139" i="1"/>
  <c r="CC1139" i="1"/>
  <c r="CB1139" i="1"/>
  <c r="CD1135" i="1"/>
  <c r="CC1135" i="1"/>
  <c r="CB1135" i="1"/>
  <c r="CH1135" i="1" s="1"/>
  <c r="CD1131" i="1"/>
  <c r="CC1131" i="1"/>
  <c r="CB1131" i="1"/>
  <c r="CH1131" i="1" s="1"/>
  <c r="CD1127" i="1"/>
  <c r="CC1127" i="1"/>
  <c r="CB1127" i="1"/>
  <c r="CD1123" i="1"/>
  <c r="CC1123" i="1"/>
  <c r="CB1123" i="1"/>
  <c r="CC1119" i="1"/>
  <c r="CB1119" i="1"/>
  <c r="CH1119" i="1" s="1"/>
  <c r="CD1119" i="1"/>
  <c r="CD1115" i="1"/>
  <c r="CC1115" i="1"/>
  <c r="CG1115" i="1" s="1"/>
  <c r="CB1115" i="1"/>
  <c r="CI1115" i="1" s="1"/>
  <c r="CD1111" i="1"/>
  <c r="CC1111" i="1"/>
  <c r="CB1111" i="1"/>
  <c r="CD1107" i="1"/>
  <c r="CC1107" i="1"/>
  <c r="CB1107" i="1"/>
  <c r="CD1103" i="1"/>
  <c r="CC1103" i="1"/>
  <c r="CB1103" i="1"/>
  <c r="CI1103" i="1" s="1"/>
  <c r="CD1099" i="1"/>
  <c r="CC1099" i="1"/>
  <c r="CB1099" i="1"/>
  <c r="CJ1099" i="1" s="1"/>
  <c r="CD1095" i="1"/>
  <c r="CC1095" i="1"/>
  <c r="CB1095" i="1"/>
  <c r="CD1091" i="1"/>
  <c r="CC1091" i="1"/>
  <c r="CB1091" i="1"/>
  <c r="CD1087" i="1"/>
  <c r="CC1087" i="1"/>
  <c r="CB1087" i="1"/>
  <c r="CD1083" i="1"/>
  <c r="CC1083" i="1"/>
  <c r="CB1083" i="1"/>
  <c r="CI1083" i="1" s="1"/>
  <c r="CD1079" i="1"/>
  <c r="CC1079" i="1"/>
  <c r="CB1079" i="1"/>
  <c r="CD1075" i="1"/>
  <c r="CC1075" i="1"/>
  <c r="CB1075" i="1"/>
  <c r="CD1071" i="1"/>
  <c r="CC1071" i="1"/>
  <c r="CB1071" i="1"/>
  <c r="CD1067" i="1"/>
  <c r="CC1067" i="1"/>
  <c r="CB1067" i="1"/>
  <c r="CJ1067" i="1" s="1"/>
  <c r="CD1063" i="1"/>
  <c r="CC1063" i="1"/>
  <c r="CB1063" i="1"/>
  <c r="CD1059" i="1"/>
  <c r="CC1059" i="1"/>
  <c r="CB1059" i="1"/>
  <c r="CC1055" i="1"/>
  <c r="CD1055" i="1"/>
  <c r="CB1055" i="1"/>
  <c r="CD1051" i="1"/>
  <c r="CC1051" i="1"/>
  <c r="CB1051" i="1"/>
  <c r="CI1051" i="1" s="1"/>
  <c r="CD1047" i="1"/>
  <c r="CC1047" i="1"/>
  <c r="CB1047" i="1"/>
  <c r="CD1043" i="1"/>
  <c r="CC1043" i="1"/>
  <c r="CB1043" i="1"/>
  <c r="CD1039" i="1"/>
  <c r="CC1039" i="1"/>
  <c r="CB1039" i="1"/>
  <c r="CD1035" i="1"/>
  <c r="CC1035" i="1"/>
  <c r="CB1035" i="1"/>
  <c r="CI1035" i="1" s="1"/>
  <c r="CD1031" i="1"/>
  <c r="CC1031" i="1"/>
  <c r="CB1031" i="1"/>
  <c r="CD1027" i="1"/>
  <c r="CC1027" i="1"/>
  <c r="CB1027" i="1"/>
  <c r="CC1023" i="1"/>
  <c r="CD1023" i="1"/>
  <c r="CB1023" i="1"/>
  <c r="CD1019" i="1"/>
  <c r="CC1019" i="1"/>
  <c r="CB1019" i="1"/>
  <c r="CJ1019" i="1" s="1"/>
  <c r="CD1015" i="1"/>
  <c r="CC1015" i="1"/>
  <c r="CB1015" i="1"/>
  <c r="CD1011" i="1"/>
  <c r="CC1011" i="1"/>
  <c r="CB1011" i="1"/>
  <c r="CD1007" i="1"/>
  <c r="CC1007" i="1"/>
  <c r="CB1007" i="1"/>
  <c r="CD1003" i="1"/>
  <c r="CC1003" i="1"/>
  <c r="CB1003" i="1"/>
  <c r="CI1003" i="1" s="1"/>
  <c r="CD999" i="1"/>
  <c r="CC999" i="1"/>
  <c r="CB999" i="1"/>
  <c r="CD995" i="1"/>
  <c r="CC995" i="1"/>
  <c r="CB995" i="1"/>
  <c r="CC991" i="1"/>
  <c r="CB991" i="1"/>
  <c r="CH991" i="1" s="1"/>
  <c r="CD991" i="1"/>
  <c r="CD987" i="1"/>
  <c r="CC987" i="1"/>
  <c r="CB987" i="1"/>
  <c r="CI987" i="1" s="1"/>
  <c r="CD983" i="1"/>
  <c r="CC983" i="1"/>
  <c r="CB983" i="1"/>
  <c r="CD979" i="1"/>
  <c r="CC979" i="1"/>
  <c r="CB979" i="1"/>
  <c r="CD975" i="1"/>
  <c r="CC975" i="1"/>
  <c r="CB975" i="1"/>
  <c r="CD971" i="1"/>
  <c r="CC971" i="1"/>
  <c r="CB971" i="1"/>
  <c r="CI971" i="1" s="1"/>
  <c r="CD967" i="1"/>
  <c r="CC967" i="1"/>
  <c r="CB967" i="1"/>
  <c r="CD963" i="1"/>
  <c r="CC963" i="1"/>
  <c r="CB963" i="1"/>
  <c r="CD959" i="1"/>
  <c r="CC959" i="1"/>
  <c r="CB959" i="1"/>
  <c r="CD955" i="1"/>
  <c r="CC955" i="1"/>
  <c r="CB955" i="1"/>
  <c r="CJ955" i="1" s="1"/>
  <c r="CD951" i="1"/>
  <c r="CC951" i="1"/>
  <c r="CB951" i="1"/>
  <c r="CD947" i="1"/>
  <c r="CC947" i="1"/>
  <c r="CB947" i="1"/>
  <c r="CD943" i="1"/>
  <c r="CC943" i="1"/>
  <c r="CB943" i="1"/>
  <c r="CD939" i="1"/>
  <c r="CC939" i="1"/>
  <c r="CB939" i="1"/>
  <c r="CI939" i="1" s="1"/>
  <c r="CD935" i="1"/>
  <c r="CC935" i="1"/>
  <c r="CB935" i="1"/>
  <c r="CD931" i="1"/>
  <c r="CC931" i="1"/>
  <c r="CB931" i="1"/>
  <c r="CC927" i="1"/>
  <c r="CD927" i="1"/>
  <c r="CB927" i="1"/>
  <c r="CD923" i="1"/>
  <c r="CC923" i="1"/>
  <c r="CB923" i="1"/>
  <c r="CI923" i="1" s="1"/>
  <c r="CD919" i="1"/>
  <c r="CC919" i="1"/>
  <c r="CB919" i="1"/>
  <c r="CD915" i="1"/>
  <c r="CC915" i="1"/>
  <c r="CB915" i="1"/>
  <c r="CD911" i="1"/>
  <c r="CC911" i="1"/>
  <c r="CB911" i="1"/>
  <c r="CD907" i="1"/>
  <c r="CC907" i="1"/>
  <c r="CB907" i="1"/>
  <c r="CI907" i="1" s="1"/>
  <c r="CD903" i="1"/>
  <c r="CC903" i="1"/>
  <c r="CB903" i="1"/>
  <c r="CD899" i="1"/>
  <c r="CC899" i="1"/>
  <c r="CB899" i="1"/>
  <c r="CC895" i="1"/>
  <c r="CD895" i="1"/>
  <c r="CB895" i="1"/>
  <c r="CD891" i="1"/>
  <c r="CC891" i="1"/>
  <c r="CB891" i="1"/>
  <c r="CJ891" i="1" s="1"/>
  <c r="CD887" i="1"/>
  <c r="CC887" i="1"/>
  <c r="CB887" i="1"/>
  <c r="CD883" i="1"/>
  <c r="CC883" i="1"/>
  <c r="CB883" i="1"/>
  <c r="CD879" i="1"/>
  <c r="CC879" i="1"/>
  <c r="CB879" i="1"/>
  <c r="CD875" i="1"/>
  <c r="CC875" i="1"/>
  <c r="CB875" i="1"/>
  <c r="CI875" i="1" s="1"/>
  <c r="CD871" i="1"/>
  <c r="CC871" i="1"/>
  <c r="CB871" i="1"/>
  <c r="CD867" i="1"/>
  <c r="CC867" i="1"/>
  <c r="CB867" i="1"/>
  <c r="CC863" i="1"/>
  <c r="CD863" i="1"/>
  <c r="CB863" i="1"/>
  <c r="CD859" i="1"/>
  <c r="CC859" i="1"/>
  <c r="CB859" i="1"/>
  <c r="CI859" i="1" s="1"/>
  <c r="CD855" i="1"/>
  <c r="CC855" i="1"/>
  <c r="CB855" i="1"/>
  <c r="CD851" i="1"/>
  <c r="CC851" i="1"/>
  <c r="CB851" i="1"/>
  <c r="CD847" i="1"/>
  <c r="CC847" i="1"/>
  <c r="CB847" i="1"/>
  <c r="CD843" i="1"/>
  <c r="CC843" i="1"/>
  <c r="CB843" i="1"/>
  <c r="CI843" i="1" s="1"/>
  <c r="CD839" i="1"/>
  <c r="CC839" i="1"/>
  <c r="CB839" i="1"/>
  <c r="CD835" i="1"/>
  <c r="CC835" i="1"/>
  <c r="CB835" i="1"/>
  <c r="CD831" i="1"/>
  <c r="CC831" i="1"/>
  <c r="CB831" i="1"/>
  <c r="CD827" i="1"/>
  <c r="CC827" i="1"/>
  <c r="CB827" i="1"/>
  <c r="CJ827" i="1" s="1"/>
  <c r="CD823" i="1"/>
  <c r="CC823" i="1"/>
  <c r="CB823" i="1"/>
  <c r="CD819" i="1"/>
  <c r="CC819" i="1"/>
  <c r="CB819" i="1"/>
  <c r="CD815" i="1"/>
  <c r="CC815" i="1"/>
  <c r="CB815" i="1"/>
  <c r="CD811" i="1"/>
  <c r="CC811" i="1"/>
  <c r="CB811" i="1"/>
  <c r="CI811" i="1" s="1"/>
  <c r="CD807" i="1"/>
  <c r="CC807" i="1"/>
  <c r="CB807" i="1"/>
  <c r="CD803" i="1"/>
  <c r="CC803" i="1"/>
  <c r="CB803" i="1"/>
  <c r="CC799" i="1"/>
  <c r="CD799" i="1"/>
  <c r="CB799" i="1"/>
  <c r="CD795" i="1"/>
  <c r="CC795" i="1"/>
  <c r="CB795" i="1"/>
  <c r="CI795" i="1" s="1"/>
  <c r="CD791" i="1"/>
  <c r="CC791" i="1"/>
  <c r="CB791" i="1"/>
  <c r="CD787" i="1"/>
  <c r="CC787" i="1"/>
  <c r="CB787" i="1"/>
  <c r="CD783" i="1"/>
  <c r="CC783" i="1"/>
  <c r="CB783" i="1"/>
  <c r="CD779" i="1"/>
  <c r="CC779" i="1"/>
  <c r="CB779" i="1"/>
  <c r="CI779" i="1" s="1"/>
  <c r="CD775" i="1"/>
  <c r="CC775" i="1"/>
  <c r="CB775" i="1"/>
  <c r="CD771" i="1"/>
  <c r="CC771" i="1"/>
  <c r="CB771" i="1"/>
  <c r="CC767" i="1"/>
  <c r="CD767" i="1"/>
  <c r="CB767" i="1"/>
  <c r="CD763" i="1"/>
  <c r="CC763" i="1"/>
  <c r="CB763" i="1"/>
  <c r="CJ763" i="1" s="1"/>
  <c r="CD759" i="1"/>
  <c r="CC759" i="1"/>
  <c r="CB759" i="1"/>
  <c r="CD755" i="1"/>
  <c r="CC755" i="1"/>
  <c r="CB755" i="1"/>
  <c r="CD751" i="1"/>
  <c r="CC751" i="1"/>
  <c r="CB751" i="1"/>
  <c r="CD747" i="1"/>
  <c r="CC747" i="1"/>
  <c r="CB747" i="1"/>
  <c r="CI747" i="1" s="1"/>
  <c r="CD743" i="1"/>
  <c r="CC743" i="1"/>
  <c r="CB743" i="1"/>
  <c r="CD739" i="1"/>
  <c r="CC739" i="1"/>
  <c r="CB739" i="1"/>
  <c r="CC735" i="1"/>
  <c r="CD735" i="1"/>
  <c r="CB735" i="1"/>
  <c r="CD731" i="1"/>
  <c r="CC731" i="1"/>
  <c r="CB731" i="1"/>
  <c r="CI731" i="1" s="1"/>
  <c r="CD727" i="1"/>
  <c r="CC727" i="1"/>
  <c r="CB727" i="1"/>
  <c r="CD723" i="1"/>
  <c r="CC723" i="1"/>
  <c r="CB723" i="1"/>
  <c r="CD719" i="1"/>
  <c r="CC719" i="1"/>
  <c r="CB719" i="1"/>
  <c r="CD715" i="1"/>
  <c r="CC715" i="1"/>
  <c r="CB715" i="1"/>
  <c r="CI715" i="1" s="1"/>
  <c r="CD711" i="1"/>
  <c r="CC711" i="1"/>
  <c r="CB711" i="1"/>
  <c r="CD1998" i="1"/>
  <c r="CC1998" i="1"/>
  <c r="CD1994" i="1"/>
  <c r="CC1994" i="1"/>
  <c r="CH1994" i="1" s="1"/>
  <c r="CD1990" i="1"/>
  <c r="CC1990" i="1"/>
  <c r="CF1990" i="1" s="1"/>
  <c r="CD1986" i="1"/>
  <c r="CG1986" i="1" s="1"/>
  <c r="CC1986" i="1"/>
  <c r="CI1986" i="1" s="1"/>
  <c r="CD1982" i="1"/>
  <c r="CC1982" i="1"/>
  <c r="CD1978" i="1"/>
  <c r="CC1978" i="1"/>
  <c r="CH1978" i="1" s="1"/>
  <c r="CD1974" i="1"/>
  <c r="CC1974" i="1"/>
  <c r="CF1974" i="1" s="1"/>
  <c r="CD1970" i="1"/>
  <c r="CG1970" i="1" s="1"/>
  <c r="CC1970" i="1"/>
  <c r="CJ1970" i="1" s="1"/>
  <c r="CD1966" i="1"/>
  <c r="CC1966" i="1"/>
  <c r="CD1962" i="1"/>
  <c r="CC1962" i="1"/>
  <c r="CH1962" i="1" s="1"/>
  <c r="CD1958" i="1"/>
  <c r="CC1958" i="1"/>
  <c r="CF1958" i="1" s="1"/>
  <c r="CD1954" i="1"/>
  <c r="CG1954" i="1" s="1"/>
  <c r="CC1954" i="1"/>
  <c r="CJ1954" i="1" s="1"/>
  <c r="CD1950" i="1"/>
  <c r="CC1950" i="1"/>
  <c r="CD1946" i="1"/>
  <c r="CC1946" i="1"/>
  <c r="CH1946" i="1" s="1"/>
  <c r="CD1942" i="1"/>
  <c r="CC1942" i="1"/>
  <c r="CF1942" i="1" s="1"/>
  <c r="CD1938" i="1"/>
  <c r="CG1938" i="1" s="1"/>
  <c r="CC1938" i="1"/>
  <c r="CJ1938" i="1" s="1"/>
  <c r="CD1934" i="1"/>
  <c r="CC1934" i="1"/>
  <c r="CD1930" i="1"/>
  <c r="CC1930" i="1"/>
  <c r="CH1930" i="1" s="1"/>
  <c r="CD1926" i="1"/>
  <c r="CC1926" i="1"/>
  <c r="CF1926" i="1" s="1"/>
  <c r="CD1922" i="1"/>
  <c r="CG1922" i="1" s="1"/>
  <c r="CC1922" i="1"/>
  <c r="CJ1922" i="1" s="1"/>
  <c r="CD1918" i="1"/>
  <c r="CC1918" i="1"/>
  <c r="CD1914" i="1"/>
  <c r="CC1914" i="1"/>
  <c r="CH1914" i="1" s="1"/>
  <c r="CD1910" i="1"/>
  <c r="CC1910" i="1"/>
  <c r="CF1910" i="1" s="1"/>
  <c r="CD1906" i="1"/>
  <c r="CG1906" i="1" s="1"/>
  <c r="CC1906" i="1"/>
  <c r="CJ1906" i="1" s="1"/>
  <c r="CD1902" i="1"/>
  <c r="CC1902" i="1"/>
  <c r="CD1898" i="1"/>
  <c r="CC1898" i="1"/>
  <c r="CH1898" i="1" s="1"/>
  <c r="CD1894" i="1"/>
  <c r="CC1894" i="1"/>
  <c r="CF1894" i="1" s="1"/>
  <c r="CD1890" i="1"/>
  <c r="CG1890" i="1" s="1"/>
  <c r="CC1890" i="1"/>
  <c r="CJ1890" i="1" s="1"/>
  <c r="CD1886" i="1"/>
  <c r="CC1886" i="1"/>
  <c r="CD1882" i="1"/>
  <c r="CC1882" i="1"/>
  <c r="CH1882" i="1" s="1"/>
  <c r="CD1878" i="1"/>
  <c r="CC1878" i="1"/>
  <c r="CF1878" i="1" s="1"/>
  <c r="CD1874" i="1"/>
  <c r="CG1874" i="1" s="1"/>
  <c r="CC1874" i="1"/>
  <c r="CJ1874" i="1" s="1"/>
  <c r="CD1870" i="1"/>
  <c r="CC1870" i="1"/>
  <c r="CD1866" i="1"/>
  <c r="CC1866" i="1"/>
  <c r="CH1866" i="1" s="1"/>
  <c r="CD1862" i="1"/>
  <c r="CC1862" i="1"/>
  <c r="CF1862" i="1" s="1"/>
  <c r="CD1858" i="1"/>
  <c r="CG1858" i="1" s="1"/>
  <c r="CC1858" i="1"/>
  <c r="CJ1858" i="1" s="1"/>
  <c r="CD1854" i="1"/>
  <c r="CC1854" i="1"/>
  <c r="CD1850" i="1"/>
  <c r="CC1850" i="1"/>
  <c r="CH1850" i="1" s="1"/>
  <c r="CD1846" i="1"/>
  <c r="CC1846" i="1"/>
  <c r="CF1846" i="1" s="1"/>
  <c r="CD1842" i="1"/>
  <c r="CG1842" i="1" s="1"/>
  <c r="CC1842" i="1"/>
  <c r="CJ1842" i="1" s="1"/>
  <c r="CD1838" i="1"/>
  <c r="CC1838" i="1"/>
  <c r="CD1834" i="1"/>
  <c r="CC1834" i="1"/>
  <c r="CH1834" i="1" s="1"/>
  <c r="CD1830" i="1"/>
  <c r="CC1830" i="1"/>
  <c r="CF1830" i="1" s="1"/>
  <c r="CD1826" i="1"/>
  <c r="CG1826" i="1" s="1"/>
  <c r="CC1826" i="1"/>
  <c r="CJ1826" i="1" s="1"/>
  <c r="CD1822" i="1"/>
  <c r="CC1822" i="1"/>
  <c r="CD1818" i="1"/>
  <c r="CC1818" i="1"/>
  <c r="CH1818" i="1" s="1"/>
  <c r="CD1814" i="1"/>
  <c r="CC1814" i="1"/>
  <c r="CF1814" i="1" s="1"/>
  <c r="CD1810" i="1"/>
  <c r="CG1810" i="1" s="1"/>
  <c r="CC1810" i="1"/>
  <c r="CJ1810" i="1" s="1"/>
  <c r="CD1806" i="1"/>
  <c r="CC1806" i="1"/>
  <c r="CB1802" i="1"/>
  <c r="CF1802" i="1" s="1"/>
  <c r="CD1802" i="1"/>
  <c r="CC1802" i="1"/>
  <c r="CD1798" i="1"/>
  <c r="CB1798" i="1"/>
  <c r="CF1798" i="1" s="1"/>
  <c r="CC1798" i="1"/>
  <c r="CD1794" i="1"/>
  <c r="CB1794" i="1"/>
  <c r="CH1794" i="1" s="1"/>
  <c r="CC1794" i="1"/>
  <c r="CG1794" i="1" s="1"/>
  <c r="CD1790" i="1"/>
  <c r="CB1790" i="1"/>
  <c r="CH1790" i="1" s="1"/>
  <c r="CC1790" i="1"/>
  <c r="CD1786" i="1"/>
  <c r="CB1786" i="1"/>
  <c r="CH1786" i="1" s="1"/>
  <c r="CC1786" i="1"/>
  <c r="CD1782" i="1"/>
  <c r="CB1782" i="1"/>
  <c r="CF1782" i="1" s="1"/>
  <c r="CC1782" i="1"/>
  <c r="CD1778" i="1"/>
  <c r="CB1778" i="1"/>
  <c r="CH1778" i="1" s="1"/>
  <c r="CC1778" i="1"/>
  <c r="CG1778" i="1" s="1"/>
  <c r="CD1774" i="1"/>
  <c r="CB1774" i="1"/>
  <c r="CH1774" i="1" s="1"/>
  <c r="CC1774" i="1"/>
  <c r="CD1770" i="1"/>
  <c r="CB1770" i="1"/>
  <c r="CH1770" i="1" s="1"/>
  <c r="CC1770" i="1"/>
  <c r="CD1766" i="1"/>
  <c r="CB1766" i="1"/>
  <c r="CF1766" i="1" s="1"/>
  <c r="CC1766" i="1"/>
  <c r="CD1762" i="1"/>
  <c r="CB1762" i="1"/>
  <c r="CH1762" i="1" s="1"/>
  <c r="CC1762" i="1"/>
  <c r="CG1762" i="1" s="1"/>
  <c r="CD1758" i="1"/>
  <c r="CB1758" i="1"/>
  <c r="CH1758" i="1" s="1"/>
  <c r="CC1758" i="1"/>
  <c r="CD1754" i="1"/>
  <c r="CB1754" i="1"/>
  <c r="CH1754" i="1" s="1"/>
  <c r="CC1754" i="1"/>
  <c r="CD1750" i="1"/>
  <c r="CB1750" i="1"/>
  <c r="CF1750" i="1" s="1"/>
  <c r="CC1750" i="1"/>
  <c r="CD1746" i="1"/>
  <c r="CB1746" i="1"/>
  <c r="CH1746" i="1" s="1"/>
  <c r="CC1746" i="1"/>
  <c r="CG1746" i="1" s="1"/>
  <c r="CD1742" i="1"/>
  <c r="CB1742" i="1"/>
  <c r="CH1742" i="1" s="1"/>
  <c r="CC1742" i="1"/>
  <c r="CD1738" i="1"/>
  <c r="CB1738" i="1"/>
  <c r="CH1738" i="1" s="1"/>
  <c r="CC1738" i="1"/>
  <c r="CD1734" i="1"/>
  <c r="CB1734" i="1"/>
  <c r="CF1734" i="1" s="1"/>
  <c r="CC1734" i="1"/>
  <c r="CD1730" i="1"/>
  <c r="CB1730" i="1"/>
  <c r="CH1730" i="1" s="1"/>
  <c r="CC1730" i="1"/>
  <c r="CG1730" i="1" s="1"/>
  <c r="CD1726" i="1"/>
  <c r="CB1726" i="1"/>
  <c r="CH1726" i="1" s="1"/>
  <c r="CC1726" i="1"/>
  <c r="CD1722" i="1"/>
  <c r="CB1722" i="1"/>
  <c r="CH1722" i="1" s="1"/>
  <c r="CC1722" i="1"/>
  <c r="CD1718" i="1"/>
  <c r="CB1718" i="1"/>
  <c r="CF1718" i="1" s="1"/>
  <c r="CC1718" i="1"/>
  <c r="CD1714" i="1"/>
  <c r="CB1714" i="1"/>
  <c r="CH1714" i="1" s="1"/>
  <c r="CC1714" i="1"/>
  <c r="CG1714" i="1" s="1"/>
  <c r="CD1710" i="1"/>
  <c r="CB1710" i="1"/>
  <c r="CH1710" i="1" s="1"/>
  <c r="CC1710" i="1"/>
  <c r="CD1706" i="1"/>
  <c r="CB1706" i="1"/>
  <c r="CH1706" i="1" s="1"/>
  <c r="CC1706" i="1"/>
  <c r="CD1702" i="1"/>
  <c r="CB1702" i="1"/>
  <c r="CF1702" i="1" s="1"/>
  <c r="CC1702" i="1"/>
  <c r="CD1698" i="1"/>
  <c r="CB1698" i="1"/>
  <c r="CH1698" i="1" s="1"/>
  <c r="CC1698" i="1"/>
  <c r="CG1698" i="1" s="1"/>
  <c r="CD1694" i="1"/>
  <c r="CB1694" i="1"/>
  <c r="CH1694" i="1" s="1"/>
  <c r="CC1694" i="1"/>
  <c r="CD1690" i="1"/>
  <c r="CB1690" i="1"/>
  <c r="CI1690" i="1" s="1"/>
  <c r="CC1690" i="1"/>
  <c r="CD1686" i="1"/>
  <c r="CB1686" i="1"/>
  <c r="CF1686" i="1" s="1"/>
  <c r="CC1686" i="1"/>
  <c r="CD1682" i="1"/>
  <c r="CB1682" i="1"/>
  <c r="CI1682" i="1" s="1"/>
  <c r="CC1682" i="1"/>
  <c r="CG1682" i="1" s="1"/>
  <c r="CD1678" i="1"/>
  <c r="CB1678" i="1"/>
  <c r="CH1678" i="1" s="1"/>
  <c r="CC1678" i="1"/>
  <c r="CB1674" i="1"/>
  <c r="CF1674" i="1" s="1"/>
  <c r="CD1674" i="1"/>
  <c r="CC1674" i="1"/>
  <c r="CD1670" i="1"/>
  <c r="CB1670" i="1"/>
  <c r="CF1670" i="1" s="1"/>
  <c r="CC1670" i="1"/>
  <c r="CD1666" i="1"/>
  <c r="CB1666" i="1"/>
  <c r="CI1666" i="1" s="1"/>
  <c r="CC1666" i="1"/>
  <c r="CG1666" i="1" s="1"/>
  <c r="CD1662" i="1"/>
  <c r="CB1662" i="1"/>
  <c r="CH1662" i="1" s="1"/>
  <c r="CC1662" i="1"/>
  <c r="CD1658" i="1"/>
  <c r="CB1658" i="1"/>
  <c r="CH1658" i="1" s="1"/>
  <c r="CC1658" i="1"/>
  <c r="CD1654" i="1"/>
  <c r="CB1654" i="1"/>
  <c r="CF1654" i="1" s="1"/>
  <c r="CC1654" i="1"/>
  <c r="CD1650" i="1"/>
  <c r="CB1650" i="1"/>
  <c r="CH1650" i="1" s="1"/>
  <c r="CC1650" i="1"/>
  <c r="CG1650" i="1" s="1"/>
  <c r="CD1646" i="1"/>
  <c r="CB1646" i="1"/>
  <c r="CH1646" i="1" s="1"/>
  <c r="CC1646" i="1"/>
  <c r="CD1642" i="1"/>
  <c r="CB1642" i="1"/>
  <c r="CH1642" i="1" s="1"/>
  <c r="CC1642" i="1"/>
  <c r="CD1638" i="1"/>
  <c r="CB1638" i="1"/>
  <c r="CF1638" i="1" s="1"/>
  <c r="CC1638" i="1"/>
  <c r="CD1634" i="1"/>
  <c r="CB1634" i="1"/>
  <c r="CH1634" i="1" s="1"/>
  <c r="CC1634" i="1"/>
  <c r="CG1634" i="1" s="1"/>
  <c r="CD1630" i="1"/>
  <c r="CB1630" i="1"/>
  <c r="CH1630" i="1" s="1"/>
  <c r="CC1630" i="1"/>
  <c r="CD1626" i="1"/>
  <c r="CB1626" i="1"/>
  <c r="CH1626" i="1" s="1"/>
  <c r="CC1626" i="1"/>
  <c r="CD1622" i="1"/>
  <c r="CB1622" i="1"/>
  <c r="CF1622" i="1" s="1"/>
  <c r="CC1622" i="1"/>
  <c r="CD1618" i="1"/>
  <c r="CB1618" i="1"/>
  <c r="CH1618" i="1" s="1"/>
  <c r="CC1618" i="1"/>
  <c r="CG1618" i="1" s="1"/>
  <c r="CD1614" i="1"/>
  <c r="CB1614" i="1"/>
  <c r="CH1614" i="1" s="1"/>
  <c r="CC1614" i="1"/>
  <c r="CD1610" i="1"/>
  <c r="CB1610" i="1"/>
  <c r="CH1610" i="1" s="1"/>
  <c r="CC1610" i="1"/>
  <c r="CD1606" i="1"/>
  <c r="CB1606" i="1"/>
  <c r="CF1606" i="1" s="1"/>
  <c r="CC1606" i="1"/>
  <c r="CD1602" i="1"/>
  <c r="CB1602" i="1"/>
  <c r="CI1602" i="1" s="1"/>
  <c r="CC1602" i="1"/>
  <c r="CG1602" i="1" s="1"/>
  <c r="CD1598" i="1"/>
  <c r="CB1598" i="1"/>
  <c r="CH1598" i="1" s="1"/>
  <c r="CC1598" i="1"/>
  <c r="CD1594" i="1"/>
  <c r="CB1594" i="1"/>
  <c r="CH1594" i="1" s="1"/>
  <c r="CC1594" i="1"/>
  <c r="CD1590" i="1"/>
  <c r="CB1590" i="1"/>
  <c r="CF1590" i="1" s="1"/>
  <c r="CC1590" i="1"/>
  <c r="CD1586" i="1"/>
  <c r="CB1586" i="1"/>
  <c r="CH1586" i="1" s="1"/>
  <c r="CC1586" i="1"/>
  <c r="CG1586" i="1" s="1"/>
  <c r="CD1582" i="1"/>
  <c r="CB1582" i="1"/>
  <c r="CH1582" i="1" s="1"/>
  <c r="CC1582" i="1"/>
  <c r="CD1578" i="1"/>
  <c r="CB1578" i="1"/>
  <c r="CH1578" i="1" s="1"/>
  <c r="CC1578" i="1"/>
  <c r="CD1574" i="1"/>
  <c r="CC1574" i="1"/>
  <c r="CB1574" i="1"/>
  <c r="CJ1574" i="1" s="1"/>
  <c r="CD1570" i="1"/>
  <c r="CB1570" i="1"/>
  <c r="CH1570" i="1" s="1"/>
  <c r="CC1570" i="1"/>
  <c r="CG1570" i="1" s="1"/>
  <c r="CD1566" i="1"/>
  <c r="CB1566" i="1"/>
  <c r="CH1566" i="1" s="1"/>
  <c r="CC1566" i="1"/>
  <c r="CD1562" i="1"/>
  <c r="CB1562" i="1"/>
  <c r="CH1562" i="1" s="1"/>
  <c r="CC1562" i="1"/>
  <c r="CD1558" i="1"/>
  <c r="CC1558" i="1"/>
  <c r="CB1558" i="1"/>
  <c r="CJ1558" i="1" s="1"/>
  <c r="CD1554" i="1"/>
  <c r="CB1554" i="1"/>
  <c r="CH1554" i="1" s="1"/>
  <c r="CC1554" i="1"/>
  <c r="CG1554" i="1" s="1"/>
  <c r="CD1550" i="1"/>
  <c r="CB1550" i="1"/>
  <c r="CH1550" i="1" s="1"/>
  <c r="CC1550" i="1"/>
  <c r="CD1546" i="1"/>
  <c r="CB1546" i="1"/>
  <c r="CH1546" i="1" s="1"/>
  <c r="CC1546" i="1"/>
  <c r="CD1542" i="1"/>
  <c r="CC1542" i="1"/>
  <c r="CB1542" i="1"/>
  <c r="CJ1542" i="1" s="1"/>
  <c r="CD1538" i="1"/>
  <c r="CB1538" i="1"/>
  <c r="CI1538" i="1" s="1"/>
  <c r="CC1538" i="1"/>
  <c r="CG1538" i="1" s="1"/>
  <c r="CD1534" i="1"/>
  <c r="CB1534" i="1"/>
  <c r="CH1534" i="1" s="1"/>
  <c r="CC1534" i="1"/>
  <c r="CD1530" i="1"/>
  <c r="CB1530" i="1"/>
  <c r="CH1530" i="1" s="1"/>
  <c r="CC1530" i="1"/>
  <c r="CD1526" i="1"/>
  <c r="CC1526" i="1"/>
  <c r="CB1526" i="1"/>
  <c r="CJ1526" i="1" s="1"/>
  <c r="CD1522" i="1"/>
  <c r="CB1522" i="1"/>
  <c r="CH1522" i="1" s="1"/>
  <c r="CC1522" i="1"/>
  <c r="CG1522" i="1" s="1"/>
  <c r="CD1518" i="1"/>
  <c r="CB1518" i="1"/>
  <c r="CH1518" i="1" s="1"/>
  <c r="CC1518" i="1"/>
  <c r="CD1514" i="1"/>
  <c r="CB1514" i="1"/>
  <c r="CH1514" i="1" s="1"/>
  <c r="CC1514" i="1"/>
  <c r="CD1510" i="1"/>
  <c r="CC1510" i="1"/>
  <c r="CB1510" i="1"/>
  <c r="CJ1510" i="1" s="1"/>
  <c r="CD1506" i="1"/>
  <c r="CB1506" i="1"/>
  <c r="CH1506" i="1" s="1"/>
  <c r="CC1506" i="1"/>
  <c r="CG1506" i="1" s="1"/>
  <c r="CD1502" i="1"/>
  <c r="CB1502" i="1"/>
  <c r="CH1502" i="1" s="1"/>
  <c r="CC1502" i="1"/>
  <c r="CD1498" i="1"/>
  <c r="CB1498" i="1"/>
  <c r="CH1498" i="1" s="1"/>
  <c r="CC1498" i="1"/>
  <c r="CD1494" i="1"/>
  <c r="CC1494" i="1"/>
  <c r="CB1494" i="1"/>
  <c r="CJ1494" i="1" s="1"/>
  <c r="CD1490" i="1"/>
  <c r="CB1490" i="1"/>
  <c r="CH1490" i="1" s="1"/>
  <c r="CC1490" i="1"/>
  <c r="CG1490" i="1" s="1"/>
  <c r="CD1486" i="1"/>
  <c r="CB1486" i="1"/>
  <c r="CH1486" i="1" s="1"/>
  <c r="CC1486" i="1"/>
  <c r="CD1482" i="1"/>
  <c r="CB1482" i="1"/>
  <c r="CH1482" i="1" s="1"/>
  <c r="CC1482" i="1"/>
  <c r="CD1478" i="1"/>
  <c r="CC1478" i="1"/>
  <c r="CB1478" i="1"/>
  <c r="CJ1478" i="1" s="1"/>
  <c r="CD1474" i="1"/>
  <c r="CB1474" i="1"/>
  <c r="CI1474" i="1" s="1"/>
  <c r="CC1474" i="1"/>
  <c r="CG1474" i="1" s="1"/>
  <c r="CD1470" i="1"/>
  <c r="CB1470" i="1"/>
  <c r="CH1470" i="1" s="1"/>
  <c r="CC1470" i="1"/>
  <c r="CD1466" i="1"/>
  <c r="CB1466" i="1"/>
  <c r="CH1466" i="1" s="1"/>
  <c r="CC1466" i="1"/>
  <c r="CD1462" i="1"/>
  <c r="CC1462" i="1"/>
  <c r="CB1462" i="1"/>
  <c r="CJ1462" i="1" s="1"/>
  <c r="CD1458" i="1"/>
  <c r="CB1458" i="1"/>
  <c r="CH1458" i="1" s="1"/>
  <c r="CC1458" i="1"/>
  <c r="CG1458" i="1" s="1"/>
  <c r="CD1454" i="1"/>
  <c r="CB1454" i="1"/>
  <c r="CH1454" i="1" s="1"/>
  <c r="CC1454" i="1"/>
  <c r="CD1450" i="1"/>
  <c r="CB1450" i="1"/>
  <c r="CH1450" i="1" s="1"/>
  <c r="CC1450" i="1"/>
  <c r="CD1446" i="1"/>
  <c r="CC1446" i="1"/>
  <c r="CB1446" i="1"/>
  <c r="CJ1446" i="1" s="1"/>
  <c r="CD1442" i="1"/>
  <c r="CB1442" i="1"/>
  <c r="CH1442" i="1" s="1"/>
  <c r="CC1442" i="1"/>
  <c r="CG1442" i="1" s="1"/>
  <c r="CD1438" i="1"/>
  <c r="CB1438" i="1"/>
  <c r="CH1438" i="1" s="1"/>
  <c r="CC1438" i="1"/>
  <c r="CD1434" i="1"/>
  <c r="CB1434" i="1"/>
  <c r="CH1434" i="1" s="1"/>
  <c r="CC1434" i="1"/>
  <c r="CD1430" i="1"/>
  <c r="CC1430" i="1"/>
  <c r="CB1430" i="1"/>
  <c r="CJ1430" i="1" s="1"/>
  <c r="CD1426" i="1"/>
  <c r="CB1426" i="1"/>
  <c r="CH1426" i="1" s="1"/>
  <c r="CC1426" i="1"/>
  <c r="CG1426" i="1" s="1"/>
  <c r="CD1422" i="1"/>
  <c r="CB1422" i="1"/>
  <c r="CH1422" i="1" s="1"/>
  <c r="CC1422" i="1"/>
  <c r="CB1418" i="1"/>
  <c r="CF1418" i="1" s="1"/>
  <c r="CD1418" i="1"/>
  <c r="CC1418" i="1"/>
  <c r="CD1414" i="1"/>
  <c r="CC1414" i="1"/>
  <c r="CB1414" i="1"/>
  <c r="CJ1414" i="1" s="1"/>
  <c r="CD1410" i="1"/>
  <c r="CB1410" i="1"/>
  <c r="CI1410" i="1" s="1"/>
  <c r="CC1410" i="1"/>
  <c r="CG1410" i="1" s="1"/>
  <c r="CD1406" i="1"/>
  <c r="CB1406" i="1"/>
  <c r="CH1406" i="1" s="1"/>
  <c r="CC1406" i="1"/>
  <c r="CD1402" i="1"/>
  <c r="CB1402" i="1"/>
  <c r="CH1402" i="1" s="1"/>
  <c r="CC1402" i="1"/>
  <c r="CD1398" i="1"/>
  <c r="CC1398" i="1"/>
  <c r="CB1398" i="1"/>
  <c r="CJ1398" i="1" s="1"/>
  <c r="CD1394" i="1"/>
  <c r="CB1394" i="1"/>
  <c r="CH1394" i="1" s="1"/>
  <c r="CC1394" i="1"/>
  <c r="CG1394" i="1" s="1"/>
  <c r="CD1390" i="1"/>
  <c r="CB1390" i="1"/>
  <c r="CH1390" i="1" s="1"/>
  <c r="CC1390" i="1"/>
  <c r="CD1386" i="1"/>
  <c r="CB1386" i="1"/>
  <c r="CH1386" i="1" s="1"/>
  <c r="CC1386" i="1"/>
  <c r="CD1382" i="1"/>
  <c r="CC1382" i="1"/>
  <c r="CB1382" i="1"/>
  <c r="CJ1382" i="1" s="1"/>
  <c r="CD1378" i="1"/>
  <c r="CB1378" i="1"/>
  <c r="CH1378" i="1" s="1"/>
  <c r="CC1378" i="1"/>
  <c r="CG1378" i="1" s="1"/>
  <c r="CD1374" i="1"/>
  <c r="CB1374" i="1"/>
  <c r="CH1374" i="1" s="1"/>
  <c r="CC1374" i="1"/>
  <c r="CD1370" i="1"/>
  <c r="CB1370" i="1"/>
  <c r="CH1370" i="1" s="1"/>
  <c r="CC1370" i="1"/>
  <c r="CD1366" i="1"/>
  <c r="CC1366" i="1"/>
  <c r="CB1366" i="1"/>
  <c r="CJ1366" i="1" s="1"/>
  <c r="CD1362" i="1"/>
  <c r="CB1362" i="1"/>
  <c r="CH1362" i="1" s="1"/>
  <c r="CC1362" i="1"/>
  <c r="CG1362" i="1" s="1"/>
  <c r="CD1358" i="1"/>
  <c r="CB1358" i="1"/>
  <c r="CH1358" i="1" s="1"/>
  <c r="CC1358" i="1"/>
  <c r="CD1354" i="1"/>
  <c r="CB1354" i="1"/>
  <c r="CH1354" i="1" s="1"/>
  <c r="CC1354" i="1"/>
  <c r="CD1350" i="1"/>
  <c r="CC1350" i="1"/>
  <c r="CB1350" i="1"/>
  <c r="CJ1350" i="1" s="1"/>
  <c r="CD1346" i="1"/>
  <c r="CB1346" i="1"/>
  <c r="CI1346" i="1" s="1"/>
  <c r="CC1346" i="1"/>
  <c r="CG1346" i="1" s="1"/>
  <c r="CD1342" i="1"/>
  <c r="CB1342" i="1"/>
  <c r="CH1342" i="1" s="1"/>
  <c r="CC1342" i="1"/>
  <c r="CD1338" i="1"/>
  <c r="CB1338" i="1"/>
  <c r="CH1338" i="1" s="1"/>
  <c r="CC1338" i="1"/>
  <c r="CD1334" i="1"/>
  <c r="CC1334" i="1"/>
  <c r="CB1334" i="1"/>
  <c r="CJ1334" i="1" s="1"/>
  <c r="CD1330" i="1"/>
  <c r="CB1330" i="1"/>
  <c r="CH1330" i="1" s="1"/>
  <c r="CC1330" i="1"/>
  <c r="CG1330" i="1" s="1"/>
  <c r="CD1326" i="1"/>
  <c r="CB1326" i="1"/>
  <c r="CH1326" i="1" s="1"/>
  <c r="CC1326" i="1"/>
  <c r="CD1322" i="1"/>
  <c r="CB1322" i="1"/>
  <c r="CH1322" i="1" s="1"/>
  <c r="CC1322" i="1"/>
  <c r="CD1318" i="1"/>
  <c r="CC1318" i="1"/>
  <c r="CB1318" i="1"/>
  <c r="CJ1318" i="1" s="1"/>
  <c r="CD1314" i="1"/>
  <c r="CB1314" i="1"/>
  <c r="CH1314" i="1" s="1"/>
  <c r="CC1314" i="1"/>
  <c r="CG1314" i="1" s="1"/>
  <c r="CD1310" i="1"/>
  <c r="CB1310" i="1"/>
  <c r="CH1310" i="1" s="1"/>
  <c r="CC1310" i="1"/>
  <c r="CD1306" i="1"/>
  <c r="CB1306" i="1"/>
  <c r="CH1306" i="1" s="1"/>
  <c r="CC1306" i="1"/>
  <c r="CD1302" i="1"/>
  <c r="CC1302" i="1"/>
  <c r="CB1302" i="1"/>
  <c r="CJ1302" i="1" s="1"/>
  <c r="CD1298" i="1"/>
  <c r="CB1298" i="1"/>
  <c r="CH1298" i="1" s="1"/>
  <c r="CC1298" i="1"/>
  <c r="CG1298" i="1" s="1"/>
  <c r="CD1294" i="1"/>
  <c r="CB1294" i="1"/>
  <c r="CH1294" i="1" s="1"/>
  <c r="CC1294" i="1"/>
  <c r="CB1290" i="1"/>
  <c r="CF1290" i="1" s="1"/>
  <c r="CC1290" i="1"/>
  <c r="CD1290" i="1"/>
  <c r="CD1286" i="1"/>
  <c r="CC1286" i="1"/>
  <c r="CB1286" i="1"/>
  <c r="CJ1286" i="1" s="1"/>
  <c r="CD1282" i="1"/>
  <c r="CB1282" i="1"/>
  <c r="CI1282" i="1" s="1"/>
  <c r="CC1282" i="1"/>
  <c r="CG1282" i="1" s="1"/>
  <c r="CD1278" i="1"/>
  <c r="CB1278" i="1"/>
  <c r="CH1278" i="1" s="1"/>
  <c r="CC1278" i="1"/>
  <c r="CD1274" i="1"/>
  <c r="CB1274" i="1"/>
  <c r="CH1274" i="1" s="1"/>
  <c r="CC1274" i="1"/>
  <c r="CD1270" i="1"/>
  <c r="CC1270" i="1"/>
  <c r="CB1270" i="1"/>
  <c r="CJ1270" i="1" s="1"/>
  <c r="CD1266" i="1"/>
  <c r="CB1266" i="1"/>
  <c r="CH1266" i="1" s="1"/>
  <c r="CC1266" i="1"/>
  <c r="CG1266" i="1" s="1"/>
  <c r="CD1262" i="1"/>
  <c r="CB1262" i="1"/>
  <c r="CH1262" i="1" s="1"/>
  <c r="CC1262" i="1"/>
  <c r="CD1258" i="1"/>
  <c r="CB1258" i="1"/>
  <c r="CH1258" i="1" s="1"/>
  <c r="CC1258" i="1"/>
  <c r="CD1254" i="1"/>
  <c r="CC1254" i="1"/>
  <c r="CB1254" i="1"/>
  <c r="CJ1254" i="1" s="1"/>
  <c r="CD1250" i="1"/>
  <c r="CB1250" i="1"/>
  <c r="CH1250" i="1" s="1"/>
  <c r="CC1250" i="1"/>
  <c r="CG1250" i="1" s="1"/>
  <c r="CD1246" i="1"/>
  <c r="CB1246" i="1"/>
  <c r="CH1246" i="1" s="1"/>
  <c r="CC1246" i="1"/>
  <c r="CD1242" i="1"/>
  <c r="CB1242" i="1"/>
  <c r="CH1242" i="1" s="1"/>
  <c r="CC1242" i="1"/>
  <c r="CD1238" i="1"/>
  <c r="CC1238" i="1"/>
  <c r="CB1238" i="1"/>
  <c r="CJ1238" i="1" s="1"/>
  <c r="CD1234" i="1"/>
  <c r="CB1234" i="1"/>
  <c r="CH1234" i="1" s="1"/>
  <c r="CC1234" i="1"/>
  <c r="CG1234" i="1" s="1"/>
  <c r="CD1230" i="1"/>
  <c r="CB1230" i="1"/>
  <c r="CH1230" i="1" s="1"/>
  <c r="CC1230" i="1"/>
  <c r="CD1226" i="1"/>
  <c r="CB1226" i="1"/>
  <c r="CH1226" i="1" s="1"/>
  <c r="CC1226" i="1"/>
  <c r="CD1222" i="1"/>
  <c r="CC1222" i="1"/>
  <c r="CB1222" i="1"/>
  <c r="CJ1222" i="1" s="1"/>
  <c r="CD1218" i="1"/>
  <c r="CB1218" i="1"/>
  <c r="CI1218" i="1" s="1"/>
  <c r="CC1218" i="1"/>
  <c r="CG1218" i="1" s="1"/>
  <c r="CD1214" i="1"/>
  <c r="CB1214" i="1"/>
  <c r="CH1214" i="1" s="1"/>
  <c r="CC1214" i="1"/>
  <c r="CD1210" i="1"/>
  <c r="CB1210" i="1"/>
  <c r="CH1210" i="1" s="1"/>
  <c r="CC1210" i="1"/>
  <c r="CD1206" i="1"/>
  <c r="CC1206" i="1"/>
  <c r="CB1206" i="1"/>
  <c r="CJ1206" i="1" s="1"/>
  <c r="CD1202" i="1"/>
  <c r="CB1202" i="1"/>
  <c r="CH1202" i="1" s="1"/>
  <c r="CC1202" i="1"/>
  <c r="CG1202" i="1" s="1"/>
  <c r="CD1198" i="1"/>
  <c r="CB1198" i="1"/>
  <c r="CH1198" i="1" s="1"/>
  <c r="CC1198" i="1"/>
  <c r="CD1194" i="1"/>
  <c r="CB1194" i="1"/>
  <c r="CH1194" i="1" s="1"/>
  <c r="CC1194" i="1"/>
  <c r="CD1190" i="1"/>
  <c r="CC1190" i="1"/>
  <c r="CB1190" i="1"/>
  <c r="CJ1190" i="1" s="1"/>
  <c r="CD1186" i="1"/>
  <c r="CB1186" i="1"/>
  <c r="CH1186" i="1" s="1"/>
  <c r="CC1186" i="1"/>
  <c r="CG1186" i="1" s="1"/>
  <c r="CD1182" i="1"/>
  <c r="CB1182" i="1"/>
  <c r="CH1182" i="1" s="1"/>
  <c r="CC1182" i="1"/>
  <c r="CD1178" i="1"/>
  <c r="CB1178" i="1"/>
  <c r="CH1178" i="1" s="1"/>
  <c r="CC1178" i="1"/>
  <c r="CD1174" i="1"/>
  <c r="CC1174" i="1"/>
  <c r="CB1174" i="1"/>
  <c r="CJ1174" i="1" s="1"/>
  <c r="CD1170" i="1"/>
  <c r="CB1170" i="1"/>
  <c r="CH1170" i="1" s="1"/>
  <c r="CC1170" i="1"/>
  <c r="CG1170" i="1" s="1"/>
  <c r="CD1166" i="1"/>
  <c r="CB1166" i="1"/>
  <c r="CH1166" i="1" s="1"/>
  <c r="CC1166" i="1"/>
  <c r="CB1162" i="1"/>
  <c r="CF1162" i="1" s="1"/>
  <c r="CC1162" i="1"/>
  <c r="CD1162" i="1"/>
  <c r="CD1158" i="1"/>
  <c r="CC1158" i="1"/>
  <c r="CB1158" i="1"/>
  <c r="CJ1158" i="1" s="1"/>
  <c r="CD1154" i="1"/>
  <c r="CB1154" i="1"/>
  <c r="CI1154" i="1" s="1"/>
  <c r="CC1154" i="1"/>
  <c r="CG1154" i="1" s="1"/>
  <c r="CD1150" i="1"/>
  <c r="CB1150" i="1"/>
  <c r="CH1150" i="1" s="1"/>
  <c r="CC1150" i="1"/>
  <c r="CD1146" i="1"/>
  <c r="CB1146" i="1"/>
  <c r="CH1146" i="1" s="1"/>
  <c r="CC1146" i="1"/>
  <c r="CD1142" i="1"/>
  <c r="CC1142" i="1"/>
  <c r="CB1142" i="1"/>
  <c r="CJ1142" i="1" s="1"/>
  <c r="CD1138" i="1"/>
  <c r="CB1138" i="1"/>
  <c r="CH1138" i="1" s="1"/>
  <c r="CC1138" i="1"/>
  <c r="CG1138" i="1" s="1"/>
  <c r="CD1134" i="1"/>
  <c r="CB1134" i="1"/>
  <c r="CH1134" i="1" s="1"/>
  <c r="CC1134" i="1"/>
  <c r="CD1130" i="1"/>
  <c r="CB1130" i="1"/>
  <c r="CH1130" i="1" s="1"/>
  <c r="CC1130" i="1"/>
  <c r="CD1126" i="1"/>
  <c r="CC1126" i="1"/>
  <c r="CB1126" i="1"/>
  <c r="CJ1126" i="1" s="1"/>
  <c r="CD1122" i="1"/>
  <c r="CB1122" i="1"/>
  <c r="CH1122" i="1" s="1"/>
  <c r="CC1122" i="1"/>
  <c r="CG1122" i="1" s="1"/>
  <c r="CD1118" i="1"/>
  <c r="CB1118" i="1"/>
  <c r="CH1118" i="1" s="1"/>
  <c r="CC1118" i="1"/>
  <c r="CD1114" i="1"/>
  <c r="CB1114" i="1"/>
  <c r="CH1114" i="1" s="1"/>
  <c r="CC1114" i="1"/>
  <c r="CD1110" i="1"/>
  <c r="CC1110" i="1"/>
  <c r="CB1110" i="1"/>
  <c r="CJ1110" i="1" s="1"/>
  <c r="CD1106" i="1"/>
  <c r="CB1106" i="1"/>
  <c r="CH1106" i="1" s="1"/>
  <c r="CC1106" i="1"/>
  <c r="CG1106" i="1" s="1"/>
  <c r="CD1102" i="1"/>
  <c r="CB1102" i="1"/>
  <c r="CH1102" i="1" s="1"/>
  <c r="CC1102" i="1"/>
  <c r="CD1098" i="1"/>
  <c r="CB1098" i="1"/>
  <c r="CH1098" i="1" s="1"/>
  <c r="CC1098" i="1"/>
  <c r="CD1094" i="1"/>
  <c r="CC1094" i="1"/>
  <c r="CB1094" i="1"/>
  <c r="CD1090" i="1"/>
  <c r="CB1090" i="1"/>
  <c r="CC1090" i="1"/>
  <c r="CD1086" i="1"/>
  <c r="CB1086" i="1"/>
  <c r="CH1086" i="1" s="1"/>
  <c r="CC1086" i="1"/>
  <c r="CD1082" i="1"/>
  <c r="CB1082" i="1"/>
  <c r="CC1082" i="1"/>
  <c r="CD1078" i="1"/>
  <c r="CC1078" i="1"/>
  <c r="CB1078" i="1"/>
  <c r="CD1074" i="1"/>
  <c r="CB1074" i="1"/>
  <c r="CC1074" i="1"/>
  <c r="CD1070" i="1"/>
  <c r="CB1070" i="1"/>
  <c r="CH1070" i="1" s="1"/>
  <c r="CC1070" i="1"/>
  <c r="CD1066" i="1"/>
  <c r="CB1066" i="1"/>
  <c r="CC1066" i="1"/>
  <c r="CD1062" i="1"/>
  <c r="CC1062" i="1"/>
  <c r="CB1062" i="1"/>
  <c r="CD1058" i="1"/>
  <c r="CB1058" i="1"/>
  <c r="CC1058" i="1"/>
  <c r="CD1054" i="1"/>
  <c r="CB1054" i="1"/>
  <c r="CH1054" i="1" s="1"/>
  <c r="CC1054" i="1"/>
  <c r="CD1050" i="1"/>
  <c r="CB1050" i="1"/>
  <c r="CC1050" i="1"/>
  <c r="CD1046" i="1"/>
  <c r="CC1046" i="1"/>
  <c r="CB1046" i="1"/>
  <c r="CD1042" i="1"/>
  <c r="CB1042" i="1"/>
  <c r="CC1042" i="1"/>
  <c r="CD1038" i="1"/>
  <c r="CB1038" i="1"/>
  <c r="CG1038" i="1" s="1"/>
  <c r="CC1038" i="1"/>
  <c r="CD1034" i="1"/>
  <c r="CB1034" i="1"/>
  <c r="CC1034" i="1"/>
  <c r="CD1030" i="1"/>
  <c r="CC1030" i="1"/>
  <c r="CB1030" i="1"/>
  <c r="CD1026" i="1"/>
  <c r="CB1026" i="1"/>
  <c r="CC1026" i="1"/>
  <c r="CD1022" i="1"/>
  <c r="CB1022" i="1"/>
  <c r="CG1022" i="1" s="1"/>
  <c r="CC1022" i="1"/>
  <c r="CD1018" i="1"/>
  <c r="CB1018" i="1"/>
  <c r="CC1018" i="1"/>
  <c r="CD1014" i="1"/>
  <c r="CC1014" i="1"/>
  <c r="CB1014" i="1"/>
  <c r="CD1010" i="1"/>
  <c r="CB1010" i="1"/>
  <c r="CC1010" i="1"/>
  <c r="CD1006" i="1"/>
  <c r="CB1006" i="1"/>
  <c r="CG1006" i="1" s="1"/>
  <c r="CC1006" i="1"/>
  <c r="CD1002" i="1"/>
  <c r="CB1002" i="1"/>
  <c r="CC1002" i="1"/>
  <c r="CD998" i="1"/>
  <c r="CC998" i="1"/>
  <c r="CB998" i="1"/>
  <c r="CD994" i="1"/>
  <c r="CB994" i="1"/>
  <c r="CC994" i="1"/>
  <c r="CD990" i="1"/>
  <c r="CB990" i="1"/>
  <c r="CG990" i="1" s="1"/>
  <c r="CC990" i="1"/>
  <c r="CD986" i="1"/>
  <c r="CB986" i="1"/>
  <c r="CC986" i="1"/>
  <c r="CD982" i="1"/>
  <c r="CC982" i="1"/>
  <c r="CB982" i="1"/>
  <c r="CH982" i="1" s="1"/>
  <c r="CD978" i="1"/>
  <c r="CB978" i="1"/>
  <c r="CC978" i="1"/>
  <c r="CD974" i="1"/>
  <c r="CB974" i="1"/>
  <c r="CG974" i="1" s="1"/>
  <c r="CC974" i="1"/>
  <c r="CD970" i="1"/>
  <c r="CB970" i="1"/>
  <c r="CC970" i="1"/>
  <c r="CD966" i="1"/>
  <c r="CC966" i="1"/>
  <c r="CB966" i="1"/>
  <c r="CH966" i="1" s="1"/>
  <c r="CD962" i="1"/>
  <c r="CB962" i="1"/>
  <c r="CC962" i="1"/>
  <c r="CD958" i="1"/>
  <c r="CB958" i="1"/>
  <c r="CG958" i="1" s="1"/>
  <c r="CC958" i="1"/>
  <c r="CD954" i="1"/>
  <c r="CB954" i="1"/>
  <c r="CC954" i="1"/>
  <c r="CD950" i="1"/>
  <c r="CC950" i="1"/>
  <c r="CB950" i="1"/>
  <c r="CH950" i="1" s="1"/>
  <c r="CD946" i="1"/>
  <c r="CB946" i="1"/>
  <c r="CC946" i="1"/>
  <c r="CD942" i="1"/>
  <c r="CB942" i="1"/>
  <c r="CG942" i="1" s="1"/>
  <c r="CC942" i="1"/>
  <c r="CD938" i="1"/>
  <c r="CB938" i="1"/>
  <c r="CC938" i="1"/>
  <c r="CD934" i="1"/>
  <c r="CC934" i="1"/>
  <c r="CB934" i="1"/>
  <c r="CH934" i="1" s="1"/>
  <c r="CD930" i="1"/>
  <c r="CB930" i="1"/>
  <c r="CC930" i="1"/>
  <c r="CD926" i="1"/>
  <c r="CB926" i="1"/>
  <c r="CG926" i="1" s="1"/>
  <c r="CC926" i="1"/>
  <c r="CD922" i="1"/>
  <c r="CB922" i="1"/>
  <c r="CC922" i="1"/>
  <c r="CD918" i="1"/>
  <c r="CC918" i="1"/>
  <c r="CB918" i="1"/>
  <c r="CH918" i="1" s="1"/>
  <c r="CD914" i="1"/>
  <c r="CB914" i="1"/>
  <c r="CC914" i="1"/>
  <c r="CD910" i="1"/>
  <c r="CB910" i="1"/>
  <c r="CG910" i="1" s="1"/>
  <c r="CC910" i="1"/>
  <c r="CB906" i="1"/>
  <c r="CD906" i="1"/>
  <c r="CC906" i="1"/>
  <c r="CD902" i="1"/>
  <c r="CC902" i="1"/>
  <c r="CB902" i="1"/>
  <c r="CH902" i="1" s="1"/>
  <c r="CD898" i="1"/>
  <c r="CB898" i="1"/>
  <c r="CC898" i="1"/>
  <c r="CD894" i="1"/>
  <c r="CB894" i="1"/>
  <c r="CG894" i="1" s="1"/>
  <c r="CC894" i="1"/>
  <c r="CD890" i="1"/>
  <c r="CB890" i="1"/>
  <c r="CC890" i="1"/>
  <c r="CD886" i="1"/>
  <c r="CC886" i="1"/>
  <c r="CB886" i="1"/>
  <c r="CH886" i="1" s="1"/>
  <c r="CD882" i="1"/>
  <c r="CB882" i="1"/>
  <c r="CC882" i="1"/>
  <c r="CD878" i="1"/>
  <c r="CB878" i="1"/>
  <c r="CG878" i="1" s="1"/>
  <c r="CC878" i="1"/>
  <c r="CD874" i="1"/>
  <c r="CB874" i="1"/>
  <c r="CC874" i="1"/>
  <c r="CD870" i="1"/>
  <c r="CC870" i="1"/>
  <c r="CB870" i="1"/>
  <c r="CH870" i="1" s="1"/>
  <c r="CD866" i="1"/>
  <c r="CB866" i="1"/>
  <c r="CC866" i="1"/>
  <c r="CD862" i="1"/>
  <c r="CB862" i="1"/>
  <c r="CG862" i="1" s="1"/>
  <c r="CC862" i="1"/>
  <c r="CD858" i="1"/>
  <c r="CB858" i="1"/>
  <c r="CC858" i="1"/>
  <c r="CD854" i="1"/>
  <c r="CC854" i="1"/>
  <c r="CB854" i="1"/>
  <c r="CH854" i="1" s="1"/>
  <c r="CD850" i="1"/>
  <c r="CB850" i="1"/>
  <c r="CC850" i="1"/>
  <c r="CD846" i="1"/>
  <c r="CB846" i="1"/>
  <c r="CG846" i="1" s="1"/>
  <c r="CC846" i="1"/>
  <c r="CD842" i="1"/>
  <c r="CB842" i="1"/>
  <c r="CC842" i="1"/>
  <c r="CD838" i="1"/>
  <c r="CC838" i="1"/>
  <c r="CB838" i="1"/>
  <c r="CH838" i="1" s="1"/>
  <c r="CD834" i="1"/>
  <c r="CB834" i="1"/>
  <c r="CC834" i="1"/>
  <c r="CD830" i="1"/>
  <c r="CB830" i="1"/>
  <c r="CG830" i="1" s="1"/>
  <c r="CC830" i="1"/>
  <c r="CD826" i="1"/>
  <c r="CB826" i="1"/>
  <c r="CC826" i="1"/>
  <c r="CD822" i="1"/>
  <c r="CC822" i="1"/>
  <c r="CB822" i="1"/>
  <c r="CH822" i="1" s="1"/>
  <c r="CD818" i="1"/>
  <c r="CB818" i="1"/>
  <c r="CC818" i="1"/>
  <c r="CD814" i="1"/>
  <c r="CB814" i="1"/>
  <c r="CG814" i="1" s="1"/>
  <c r="CC814" i="1"/>
  <c r="CD810" i="1"/>
  <c r="CB810" i="1"/>
  <c r="CC810" i="1"/>
  <c r="CD806" i="1"/>
  <c r="CC806" i="1"/>
  <c r="CB806" i="1"/>
  <c r="CH806" i="1" s="1"/>
  <c r="CD802" i="1"/>
  <c r="CB802" i="1"/>
  <c r="CC802" i="1"/>
  <c r="CD798" i="1"/>
  <c r="CB798" i="1"/>
  <c r="CG798" i="1" s="1"/>
  <c r="CC798" i="1"/>
  <c r="CD794" i="1"/>
  <c r="CB794" i="1"/>
  <c r="CC794" i="1"/>
  <c r="CD790" i="1"/>
  <c r="CC790" i="1"/>
  <c r="CB790" i="1"/>
  <c r="CH790" i="1" s="1"/>
  <c r="CD786" i="1"/>
  <c r="CB786" i="1"/>
  <c r="CC786" i="1"/>
  <c r="CD782" i="1"/>
  <c r="CB782" i="1"/>
  <c r="CG782" i="1" s="1"/>
  <c r="CC782" i="1"/>
  <c r="CB778" i="1"/>
  <c r="CC778" i="1"/>
  <c r="CD778" i="1"/>
  <c r="CD774" i="1"/>
  <c r="CC774" i="1"/>
  <c r="CB774" i="1"/>
  <c r="CH774" i="1" s="1"/>
  <c r="CD770" i="1"/>
  <c r="CB770" i="1"/>
  <c r="CC770" i="1"/>
  <c r="CD766" i="1"/>
  <c r="CB766" i="1"/>
  <c r="CG766" i="1" s="1"/>
  <c r="CC766" i="1"/>
  <c r="CD762" i="1"/>
  <c r="CB762" i="1"/>
  <c r="CC762" i="1"/>
  <c r="CD758" i="1"/>
  <c r="CC758" i="1"/>
  <c r="CB758" i="1"/>
  <c r="CH758" i="1" s="1"/>
  <c r="CD754" i="1"/>
  <c r="CB754" i="1"/>
  <c r="CC754" i="1"/>
  <c r="CD750" i="1"/>
  <c r="CB750" i="1"/>
  <c r="CG750" i="1" s="1"/>
  <c r="CC750" i="1"/>
  <c r="CD746" i="1"/>
  <c r="CB746" i="1"/>
  <c r="CC746" i="1"/>
  <c r="CD742" i="1"/>
  <c r="CC742" i="1"/>
  <c r="CB742" i="1"/>
  <c r="CH742" i="1" s="1"/>
  <c r="CD738" i="1"/>
  <c r="CB738" i="1"/>
  <c r="CC738" i="1"/>
  <c r="CD734" i="1"/>
  <c r="CB734" i="1"/>
  <c r="CG734" i="1" s="1"/>
  <c r="CC734" i="1"/>
  <c r="CD730" i="1"/>
  <c r="CB730" i="1"/>
  <c r="CC730" i="1"/>
  <c r="CD726" i="1"/>
  <c r="CC726" i="1"/>
  <c r="CB726" i="1"/>
  <c r="CH726" i="1" s="1"/>
  <c r="CD722" i="1"/>
  <c r="CB722" i="1"/>
  <c r="CC722" i="1"/>
  <c r="CD718" i="1"/>
  <c r="CB718" i="1"/>
  <c r="CG718" i="1" s="1"/>
  <c r="CC718" i="1"/>
  <c r="CD714" i="1"/>
  <c r="CB714" i="1"/>
  <c r="CC714" i="1"/>
  <c r="CD710" i="1"/>
  <c r="CC710" i="1"/>
  <c r="CB710" i="1"/>
  <c r="CH710" i="1" s="1"/>
  <c r="BW3" i="1"/>
  <c r="CB1998" i="1"/>
  <c r="CF1998" i="1" s="1"/>
  <c r="CB1982" i="1"/>
  <c r="CF1982" i="1" s="1"/>
  <c r="CB1966" i="1"/>
  <c r="CF1966" i="1" s="1"/>
  <c r="CB1950" i="1"/>
  <c r="CF1950" i="1" s="1"/>
  <c r="CB1934" i="1"/>
  <c r="CF1934" i="1" s="1"/>
  <c r="CB1918" i="1"/>
  <c r="CF1918" i="1" s="1"/>
  <c r="CB1902" i="1"/>
  <c r="CF1902" i="1" s="1"/>
  <c r="CB1886" i="1"/>
  <c r="CF1886" i="1" s="1"/>
  <c r="CB1870" i="1"/>
  <c r="CF1870" i="1" s="1"/>
  <c r="CB1854" i="1"/>
  <c r="CF1854" i="1" s="1"/>
  <c r="CB1838" i="1"/>
  <c r="CF1838" i="1" s="1"/>
  <c r="CB1822" i="1"/>
  <c r="CF1822" i="1" s="1"/>
  <c r="CB1806" i="1"/>
  <c r="CF1806" i="1" s="1"/>
  <c r="CH701" i="1"/>
  <c r="CK701" i="1" s="1"/>
  <c r="CI701" i="1"/>
  <c r="CF701" i="1"/>
  <c r="CG700" i="1"/>
  <c r="CF700" i="1"/>
  <c r="CB696" i="1"/>
  <c r="CC696" i="1"/>
  <c r="CA696" i="1"/>
  <c r="CD696" i="1"/>
  <c r="CB694" i="1"/>
  <c r="CA694" i="1"/>
  <c r="CD694" i="1"/>
  <c r="CB680" i="1"/>
  <c r="CC680" i="1"/>
  <c r="CA680" i="1"/>
  <c r="CD680" i="1"/>
  <c r="CB544" i="1"/>
  <c r="CC544" i="1"/>
  <c r="CD544" i="1"/>
  <c r="CA544" i="1"/>
  <c r="CB522" i="1"/>
  <c r="CD522" i="1"/>
  <c r="CC522" i="1"/>
  <c r="CA522" i="1"/>
  <c r="CB430" i="1"/>
  <c r="CA430" i="1"/>
  <c r="CD430" i="1"/>
  <c r="CC430" i="1"/>
  <c r="CB426" i="1"/>
  <c r="CD426" i="1"/>
  <c r="CA426" i="1"/>
  <c r="CC426" i="1"/>
  <c r="CB304" i="1"/>
  <c r="CC304" i="1"/>
  <c r="CA304" i="1"/>
  <c r="CD304" i="1"/>
  <c r="CB298" i="1"/>
  <c r="CD298" i="1"/>
  <c r="CA298" i="1"/>
  <c r="CC298" i="1"/>
  <c r="CB221" i="1"/>
  <c r="CA221" i="1"/>
  <c r="CC221" i="1"/>
  <c r="CD221" i="1"/>
  <c r="CG90" i="1"/>
  <c r="CK90" i="1" s="1"/>
  <c r="CH90" i="1"/>
  <c r="CF66" i="1"/>
  <c r="CI66" i="1"/>
  <c r="CH66" i="1"/>
  <c r="CB63" i="1"/>
  <c r="CC63" i="1"/>
  <c r="CA63" i="1"/>
  <c r="CD63" i="1"/>
  <c r="CF695" i="1"/>
  <c r="CH695" i="1"/>
  <c r="CB654" i="1"/>
  <c r="CA654" i="1"/>
  <c r="CD654" i="1"/>
  <c r="CB650" i="1"/>
  <c r="CD650" i="1"/>
  <c r="CC650" i="1"/>
  <c r="CA650" i="1"/>
  <c r="CB646" i="1"/>
  <c r="CA646" i="1"/>
  <c r="CC646" i="1"/>
  <c r="CD646" i="1"/>
  <c r="CH637" i="1"/>
  <c r="CI637" i="1"/>
  <c r="CF637" i="1"/>
  <c r="CF535" i="1"/>
  <c r="CI535" i="1"/>
  <c r="CH527" i="1"/>
  <c r="CK527" i="1" s="1"/>
  <c r="CI527" i="1"/>
  <c r="CB386" i="1"/>
  <c r="CD386" i="1"/>
  <c r="CC386" i="1"/>
  <c r="CA386" i="1"/>
  <c r="CG347" i="1"/>
  <c r="CH347" i="1"/>
  <c r="CI335" i="1"/>
  <c r="CG335" i="1"/>
  <c r="CK335" i="1" s="1"/>
  <c r="CB258" i="1"/>
  <c r="CD258" i="1"/>
  <c r="CC258" i="1"/>
  <c r="CA258" i="1"/>
  <c r="CG222" i="1"/>
  <c r="CI222" i="1"/>
  <c r="CF98" i="1"/>
  <c r="CH98" i="1"/>
  <c r="CB686" i="1"/>
  <c r="CA686" i="1"/>
  <c r="CD686" i="1"/>
  <c r="CB682" i="1"/>
  <c r="CD682" i="1"/>
  <c r="CC682" i="1"/>
  <c r="CA682" i="1"/>
  <c r="CB678" i="1"/>
  <c r="CA678" i="1"/>
  <c r="CC678" i="1"/>
  <c r="CD678" i="1"/>
  <c r="CH669" i="1"/>
  <c r="CI669" i="1"/>
  <c r="CF669" i="1"/>
  <c r="CK669" i="1" s="1"/>
  <c r="CG668" i="1"/>
  <c r="CF668" i="1"/>
  <c r="CB664" i="1"/>
  <c r="CC664" i="1"/>
  <c r="CA664" i="1"/>
  <c r="CD664" i="1"/>
  <c r="CB662" i="1"/>
  <c r="CA662" i="1"/>
  <c r="CD662" i="1"/>
  <c r="CH645" i="1"/>
  <c r="CI645" i="1"/>
  <c r="CF645" i="1"/>
  <c r="CG644" i="1"/>
  <c r="CH644" i="1"/>
  <c r="CG639" i="1"/>
  <c r="CH605" i="1"/>
  <c r="CI605" i="1"/>
  <c r="CF605" i="1"/>
  <c r="CG604" i="1"/>
  <c r="CF604" i="1"/>
  <c r="CK604" i="1" s="1"/>
  <c r="CB568" i="1"/>
  <c r="CC568" i="1"/>
  <c r="CA568" i="1"/>
  <c r="CD568" i="1"/>
  <c r="CB550" i="1"/>
  <c r="CA550" i="1"/>
  <c r="CC550" i="1"/>
  <c r="CD550" i="1"/>
  <c r="CB514" i="1"/>
  <c r="CD514" i="1"/>
  <c r="CA514" i="1"/>
  <c r="CC514" i="1"/>
  <c r="CB416" i="1"/>
  <c r="CC416" i="1"/>
  <c r="CD416" i="1"/>
  <c r="CA416" i="1"/>
  <c r="CF375" i="1"/>
  <c r="CH375" i="1"/>
  <c r="CB288" i="1"/>
  <c r="CC288" i="1"/>
  <c r="CD288" i="1"/>
  <c r="CA288" i="1"/>
  <c r="CF247" i="1"/>
  <c r="CH247" i="1"/>
  <c r="CB111" i="1"/>
  <c r="CC111" i="1"/>
  <c r="CA111" i="1"/>
  <c r="CD111" i="1"/>
  <c r="CG104" i="1"/>
  <c r="CK104" i="1" s="1"/>
  <c r="CH104" i="1"/>
  <c r="CH677" i="1"/>
  <c r="CI677" i="1"/>
  <c r="CF677" i="1"/>
  <c r="CK677" i="1" s="1"/>
  <c r="CG676" i="1"/>
  <c r="CH676" i="1"/>
  <c r="CF663" i="1"/>
  <c r="CB648" i="1"/>
  <c r="CC648" i="1"/>
  <c r="CA648" i="1"/>
  <c r="CD648" i="1"/>
  <c r="CB558" i="1"/>
  <c r="CA558" i="1"/>
  <c r="CD558" i="1"/>
  <c r="CC558" i="1"/>
  <c r="CH517" i="1"/>
  <c r="CK517" i="1" s="1"/>
  <c r="CI517" i="1"/>
  <c r="CF517" i="1"/>
  <c r="CG516" i="1"/>
  <c r="CH516" i="1"/>
  <c r="CH477" i="1"/>
  <c r="CI477" i="1"/>
  <c r="CF477" i="1"/>
  <c r="CK477" i="1" s="1"/>
  <c r="CG476" i="1"/>
  <c r="CF476" i="1"/>
  <c r="CB440" i="1"/>
  <c r="CC440" i="1"/>
  <c r="CA440" i="1"/>
  <c r="CD440" i="1"/>
  <c r="CB318" i="1"/>
  <c r="CA318" i="1"/>
  <c r="CC318" i="1"/>
  <c r="CD318" i="1"/>
  <c r="CB217" i="1"/>
  <c r="CD217" i="1"/>
  <c r="CA217" i="1"/>
  <c r="CC217" i="1"/>
  <c r="CB207" i="1"/>
  <c r="CC207" i="1"/>
  <c r="CA207" i="1"/>
  <c r="CD207" i="1"/>
  <c r="CG200" i="1"/>
  <c r="CI200" i="1"/>
  <c r="CB185" i="1"/>
  <c r="CD185" i="1"/>
  <c r="CA185" i="1"/>
  <c r="CC185" i="1"/>
  <c r="CG112" i="1"/>
  <c r="CI112" i="1"/>
  <c r="CH112" i="1"/>
  <c r="CH10" i="1"/>
  <c r="CJ10" i="1"/>
  <c r="CG636" i="1"/>
  <c r="CF636" i="1"/>
  <c r="CI620" i="1"/>
  <c r="CG607" i="1"/>
  <c r="CB600" i="1"/>
  <c r="CC600" i="1"/>
  <c r="CA600" i="1"/>
  <c r="CD600" i="1"/>
  <c r="CB590" i="1"/>
  <c r="CA590" i="1"/>
  <c r="CD590" i="1"/>
  <c r="CG583" i="1"/>
  <c r="CB582" i="1"/>
  <c r="CA582" i="1"/>
  <c r="CC582" i="1"/>
  <c r="CD582" i="1"/>
  <c r="CB576" i="1"/>
  <c r="CI576" i="1" s="1"/>
  <c r="CC576" i="1"/>
  <c r="CD576" i="1"/>
  <c r="CF567" i="1"/>
  <c r="CH567" i="1"/>
  <c r="CB554" i="1"/>
  <c r="CD554" i="1"/>
  <c r="CC554" i="1"/>
  <c r="CH554" i="1" s="1"/>
  <c r="CH549" i="1"/>
  <c r="CI549" i="1"/>
  <c r="CF549" i="1"/>
  <c r="CG548" i="1"/>
  <c r="CH548" i="1"/>
  <c r="CI548" i="1"/>
  <c r="CB546" i="1"/>
  <c r="CD546" i="1"/>
  <c r="CA546" i="1"/>
  <c r="CC546" i="1"/>
  <c r="CG529" i="1"/>
  <c r="CH509" i="1"/>
  <c r="CI509" i="1"/>
  <c r="CF509" i="1"/>
  <c r="CG508" i="1"/>
  <c r="CF508" i="1"/>
  <c r="CK508" i="1" s="1"/>
  <c r="CI492" i="1"/>
  <c r="CG479" i="1"/>
  <c r="CB472" i="1"/>
  <c r="CC472" i="1"/>
  <c r="CA472" i="1"/>
  <c r="CD472" i="1"/>
  <c r="CB462" i="1"/>
  <c r="CA462" i="1"/>
  <c r="CD462" i="1"/>
  <c r="CG455" i="1"/>
  <c r="CB454" i="1"/>
  <c r="CA454" i="1"/>
  <c r="CC454" i="1"/>
  <c r="CD454" i="1"/>
  <c r="CB448" i="1"/>
  <c r="CC448" i="1"/>
  <c r="CD448" i="1"/>
  <c r="CF439" i="1"/>
  <c r="CH439" i="1"/>
  <c r="CB418" i="1"/>
  <c r="CD418" i="1"/>
  <c r="CC418" i="1"/>
  <c r="CF407" i="1"/>
  <c r="CI407" i="1"/>
  <c r="CI364" i="1"/>
  <c r="CB350" i="1"/>
  <c r="CA350" i="1"/>
  <c r="CC350" i="1"/>
  <c r="CB336" i="1"/>
  <c r="CC336" i="1"/>
  <c r="CA336" i="1"/>
  <c r="CB330" i="1"/>
  <c r="CD330" i="1"/>
  <c r="CA330" i="1"/>
  <c r="CC330" i="1"/>
  <c r="CB320" i="1"/>
  <c r="CC320" i="1"/>
  <c r="CG320" i="1" s="1"/>
  <c r="CD320" i="1"/>
  <c r="CB290" i="1"/>
  <c r="CD290" i="1"/>
  <c r="CC290" i="1"/>
  <c r="CF279" i="1"/>
  <c r="CI279" i="1"/>
  <c r="CI236" i="1"/>
  <c r="CF225" i="1"/>
  <c r="CG224" i="1"/>
  <c r="CI224" i="1"/>
  <c r="CB223" i="1"/>
  <c r="CC223" i="1"/>
  <c r="CD223" i="1"/>
  <c r="CB201" i="1"/>
  <c r="CD201" i="1"/>
  <c r="CC201" i="1"/>
  <c r="CB193" i="1"/>
  <c r="CD193" i="1"/>
  <c r="CC193" i="1"/>
  <c r="CA193" i="1"/>
  <c r="CB189" i="1"/>
  <c r="CA189" i="1"/>
  <c r="CC189" i="1"/>
  <c r="CD189" i="1"/>
  <c r="CG162" i="1"/>
  <c r="CH162" i="1"/>
  <c r="CI130" i="1"/>
  <c r="CG130" i="1"/>
  <c r="CG94" i="1"/>
  <c r="CK94" i="1" s="1"/>
  <c r="CI94" i="1"/>
  <c r="CB93" i="1"/>
  <c r="CA93" i="1"/>
  <c r="CC93" i="1"/>
  <c r="CB89" i="1"/>
  <c r="CD89" i="1"/>
  <c r="CA89" i="1"/>
  <c r="CC89" i="1"/>
  <c r="CB79" i="1"/>
  <c r="CC79" i="1"/>
  <c r="CA79" i="1"/>
  <c r="CD79" i="1"/>
  <c r="CG72" i="1"/>
  <c r="CI72" i="1"/>
  <c r="CB57" i="1"/>
  <c r="CD57" i="1"/>
  <c r="CA57" i="1"/>
  <c r="CC57" i="1"/>
  <c r="CB706" i="1"/>
  <c r="CD706" i="1"/>
  <c r="CA706" i="1"/>
  <c r="CB704" i="1"/>
  <c r="CI704" i="1" s="1"/>
  <c r="CC704" i="1"/>
  <c r="CD704" i="1"/>
  <c r="CG689" i="1"/>
  <c r="CH685" i="1"/>
  <c r="CI685" i="1"/>
  <c r="CF685" i="1"/>
  <c r="CG684" i="1"/>
  <c r="CF684" i="1"/>
  <c r="CB674" i="1"/>
  <c r="CD674" i="1"/>
  <c r="CA674" i="1"/>
  <c r="CB672" i="1"/>
  <c r="CC672" i="1"/>
  <c r="CD672" i="1"/>
  <c r="CG657" i="1"/>
  <c r="CH653" i="1"/>
  <c r="CI653" i="1"/>
  <c r="CF653" i="1"/>
  <c r="CG652" i="1"/>
  <c r="CF652" i="1"/>
  <c r="CH652" i="1"/>
  <c r="CB642" i="1"/>
  <c r="CD642" i="1"/>
  <c r="CA642" i="1"/>
  <c r="CB640" i="1"/>
  <c r="CC640" i="1"/>
  <c r="CD640" i="1"/>
  <c r="CB632" i="1"/>
  <c r="CC632" i="1"/>
  <c r="CA632" i="1"/>
  <c r="CD632" i="1"/>
  <c r="CB622" i="1"/>
  <c r="CA622" i="1"/>
  <c r="CD622" i="1"/>
  <c r="CG615" i="1"/>
  <c r="CB614" i="1"/>
  <c r="CA614" i="1"/>
  <c r="CC614" i="1"/>
  <c r="CD614" i="1"/>
  <c r="CB608" i="1"/>
  <c r="CC608" i="1"/>
  <c r="CD608" i="1"/>
  <c r="CF599" i="1"/>
  <c r="CK599" i="1" s="1"/>
  <c r="CI599" i="1"/>
  <c r="CH591" i="1"/>
  <c r="CI591" i="1"/>
  <c r="CB586" i="1"/>
  <c r="CH586" i="1" s="1"/>
  <c r="CD586" i="1"/>
  <c r="CC586" i="1"/>
  <c r="CH581" i="1"/>
  <c r="CI581" i="1"/>
  <c r="CF581" i="1"/>
  <c r="CG580" i="1"/>
  <c r="CH580" i="1"/>
  <c r="CB578" i="1"/>
  <c r="CD578" i="1"/>
  <c r="CA578" i="1"/>
  <c r="CC578" i="1"/>
  <c r="CG561" i="1"/>
  <c r="CH541" i="1"/>
  <c r="CI541" i="1"/>
  <c r="CF541" i="1"/>
  <c r="CK541" i="1" s="1"/>
  <c r="CG540" i="1"/>
  <c r="CF540" i="1"/>
  <c r="CH524" i="1"/>
  <c r="CG511" i="1"/>
  <c r="CB504" i="1"/>
  <c r="CC504" i="1"/>
  <c r="CA504" i="1"/>
  <c r="CD504" i="1"/>
  <c r="CB494" i="1"/>
  <c r="CA494" i="1"/>
  <c r="CD494" i="1"/>
  <c r="CG487" i="1"/>
  <c r="CB486" i="1"/>
  <c r="CA486" i="1"/>
  <c r="CC486" i="1"/>
  <c r="CD486" i="1"/>
  <c r="CB480" i="1"/>
  <c r="CI480" i="1" s="1"/>
  <c r="CC480" i="1"/>
  <c r="CD480" i="1"/>
  <c r="CF471" i="1"/>
  <c r="CI471" i="1"/>
  <c r="CH463" i="1"/>
  <c r="CI463" i="1"/>
  <c r="CB458" i="1"/>
  <c r="CD458" i="1"/>
  <c r="CC458" i="1"/>
  <c r="CH453" i="1"/>
  <c r="CI453" i="1"/>
  <c r="CF453" i="1"/>
  <c r="CG452" i="1"/>
  <c r="CH452" i="1"/>
  <c r="CB450" i="1"/>
  <c r="CD450" i="1"/>
  <c r="CA450" i="1"/>
  <c r="CC450" i="1"/>
  <c r="CG433" i="1"/>
  <c r="CG411" i="1"/>
  <c r="CH411" i="1"/>
  <c r="CI399" i="1"/>
  <c r="CG399" i="1"/>
  <c r="CH396" i="1"/>
  <c r="CB382" i="1"/>
  <c r="CA382" i="1"/>
  <c r="CC382" i="1"/>
  <c r="CB368" i="1"/>
  <c r="CC368" i="1"/>
  <c r="CA368" i="1"/>
  <c r="CB362" i="1"/>
  <c r="CD362" i="1"/>
  <c r="CA362" i="1"/>
  <c r="CC362" i="1"/>
  <c r="CB352" i="1"/>
  <c r="CC352" i="1"/>
  <c r="CD352" i="1"/>
  <c r="CI352" i="1" s="1"/>
  <c r="CB322" i="1"/>
  <c r="CF322" i="1" s="1"/>
  <c r="CD322" i="1"/>
  <c r="CC322" i="1"/>
  <c r="CF311" i="1"/>
  <c r="CH311" i="1"/>
  <c r="CG283" i="1"/>
  <c r="CH283" i="1"/>
  <c r="CI271" i="1"/>
  <c r="CG271" i="1"/>
  <c r="CH268" i="1"/>
  <c r="CB254" i="1"/>
  <c r="CA254" i="1"/>
  <c r="CC254" i="1"/>
  <c r="CB240" i="1"/>
  <c r="CC240" i="1"/>
  <c r="CA240" i="1"/>
  <c r="CB234" i="1"/>
  <c r="CD234" i="1"/>
  <c r="CA234" i="1"/>
  <c r="CC234" i="1"/>
  <c r="CB225" i="1"/>
  <c r="CD225" i="1"/>
  <c r="CC225" i="1"/>
  <c r="CB215" i="1"/>
  <c r="CC215" i="1"/>
  <c r="CD215" i="1"/>
  <c r="CA215" i="1"/>
  <c r="CB169" i="1"/>
  <c r="CD169" i="1"/>
  <c r="CC169" i="1"/>
  <c r="CA169" i="1"/>
  <c r="CH164" i="1"/>
  <c r="CK164" i="1" s="1"/>
  <c r="CI164" i="1"/>
  <c r="CG128" i="1"/>
  <c r="CI128" i="1"/>
  <c r="CG126" i="1"/>
  <c r="CH126" i="1"/>
  <c r="CG122" i="1"/>
  <c r="CH122" i="1"/>
  <c r="CI122" i="1"/>
  <c r="CB119" i="1"/>
  <c r="CC119" i="1"/>
  <c r="CD119" i="1"/>
  <c r="CA119" i="1"/>
  <c r="CG96" i="1"/>
  <c r="CI96" i="1"/>
  <c r="CB95" i="1"/>
  <c r="CH95" i="1" s="1"/>
  <c r="CC95" i="1"/>
  <c r="CD95" i="1"/>
  <c r="CB73" i="1"/>
  <c r="CD73" i="1"/>
  <c r="CG73" i="1" s="1"/>
  <c r="CC73" i="1"/>
  <c r="CB65" i="1"/>
  <c r="CD65" i="1"/>
  <c r="CC65" i="1"/>
  <c r="CA65" i="1"/>
  <c r="CB61" i="1"/>
  <c r="CA61" i="1"/>
  <c r="CC61" i="1"/>
  <c r="CD61" i="1"/>
  <c r="CI2" i="1"/>
  <c r="CG2" i="1"/>
  <c r="CH703" i="1"/>
  <c r="CI699" i="1"/>
  <c r="CB690" i="1"/>
  <c r="CD690" i="1"/>
  <c r="CH671" i="1"/>
  <c r="CI667" i="1"/>
  <c r="CH667" i="1"/>
  <c r="CB658" i="1"/>
  <c r="CD658" i="1"/>
  <c r="CG658" i="1" s="1"/>
  <c r="CG647" i="1"/>
  <c r="CF631" i="1"/>
  <c r="CH631" i="1"/>
  <c r="CB618" i="1"/>
  <c r="CG618" i="1" s="1"/>
  <c r="CD618" i="1"/>
  <c r="CC618" i="1"/>
  <c r="CH613" i="1"/>
  <c r="CI613" i="1"/>
  <c r="CF613" i="1"/>
  <c r="CG612" i="1"/>
  <c r="CH612" i="1"/>
  <c r="CI612" i="1"/>
  <c r="CB610" i="1"/>
  <c r="CD610" i="1"/>
  <c r="CA610" i="1"/>
  <c r="CC610" i="1"/>
  <c r="CH573" i="1"/>
  <c r="CI573" i="1"/>
  <c r="CF573" i="1"/>
  <c r="CK573" i="1" s="1"/>
  <c r="CG572" i="1"/>
  <c r="CF572" i="1"/>
  <c r="CI556" i="1"/>
  <c r="CG543" i="1"/>
  <c r="CB536" i="1"/>
  <c r="CC536" i="1"/>
  <c r="CA536" i="1"/>
  <c r="CD536" i="1"/>
  <c r="CB526" i="1"/>
  <c r="CA526" i="1"/>
  <c r="CD526" i="1"/>
  <c r="CG519" i="1"/>
  <c r="CB518" i="1"/>
  <c r="CA518" i="1"/>
  <c r="CC518" i="1"/>
  <c r="CD518" i="1"/>
  <c r="CB512" i="1"/>
  <c r="CI512" i="1" s="1"/>
  <c r="CC512" i="1"/>
  <c r="CD512" i="1"/>
  <c r="CF503" i="1"/>
  <c r="CH503" i="1"/>
  <c r="CB490" i="1"/>
  <c r="CD490" i="1"/>
  <c r="CC490" i="1"/>
  <c r="CH485" i="1"/>
  <c r="CI485" i="1"/>
  <c r="CF485" i="1"/>
  <c r="CK485" i="1" s="1"/>
  <c r="CG484" i="1"/>
  <c r="CH484" i="1"/>
  <c r="CI484" i="1"/>
  <c r="CB482" i="1"/>
  <c r="CD482" i="1"/>
  <c r="CA482" i="1"/>
  <c r="CC482" i="1"/>
  <c r="CH475" i="1"/>
  <c r="CG475" i="1"/>
  <c r="CK475" i="1" s="1"/>
  <c r="CH445" i="1"/>
  <c r="CI445" i="1"/>
  <c r="CF445" i="1"/>
  <c r="CG444" i="1"/>
  <c r="CF444" i="1"/>
  <c r="CI428" i="1"/>
  <c r="CB414" i="1"/>
  <c r="CA414" i="1"/>
  <c r="CC414" i="1"/>
  <c r="CB400" i="1"/>
  <c r="CC400" i="1"/>
  <c r="CA400" i="1"/>
  <c r="CB394" i="1"/>
  <c r="CD394" i="1"/>
  <c r="CA394" i="1"/>
  <c r="CC394" i="1"/>
  <c r="CB384" i="1"/>
  <c r="CC384" i="1"/>
  <c r="CD384" i="1"/>
  <c r="CB354" i="1"/>
  <c r="CD354" i="1"/>
  <c r="CC354" i="1"/>
  <c r="CF343" i="1"/>
  <c r="CI343" i="1"/>
  <c r="CI300" i="1"/>
  <c r="CB286" i="1"/>
  <c r="CA286" i="1"/>
  <c r="CC286" i="1"/>
  <c r="CB272" i="1"/>
  <c r="CC272" i="1"/>
  <c r="CA272" i="1"/>
  <c r="CB266" i="1"/>
  <c r="CD266" i="1"/>
  <c r="CA266" i="1"/>
  <c r="CC266" i="1"/>
  <c r="CB256" i="1"/>
  <c r="CC256" i="1"/>
  <c r="CD256" i="1"/>
  <c r="CG232" i="1"/>
  <c r="CH232" i="1"/>
  <c r="CF226" i="1"/>
  <c r="CK226" i="1" s="1"/>
  <c r="CH226" i="1"/>
  <c r="CG218" i="1"/>
  <c r="CH218" i="1"/>
  <c r="CF194" i="1"/>
  <c r="CI194" i="1"/>
  <c r="CB191" i="1"/>
  <c r="CC191" i="1"/>
  <c r="CA191" i="1"/>
  <c r="CD191" i="1"/>
  <c r="CG144" i="1"/>
  <c r="CI144" i="1"/>
  <c r="CG140" i="1"/>
  <c r="CF140" i="1"/>
  <c r="CH140" i="1"/>
  <c r="CG134" i="1"/>
  <c r="CH134" i="1"/>
  <c r="CG108" i="1"/>
  <c r="CF108" i="1"/>
  <c r="CI108" i="1"/>
  <c r="CB97" i="1"/>
  <c r="CD97" i="1"/>
  <c r="CC97" i="1"/>
  <c r="CG97" i="1" s="1"/>
  <c r="CB87" i="1"/>
  <c r="CC87" i="1"/>
  <c r="CD87" i="1"/>
  <c r="CA87" i="1"/>
  <c r="CB41" i="1"/>
  <c r="CD41" i="1"/>
  <c r="CC41" i="1"/>
  <c r="CA41" i="1"/>
  <c r="CG3" i="1"/>
  <c r="CJ3" i="1"/>
  <c r="CH42" i="1"/>
  <c r="CJ42" i="1"/>
  <c r="CG35" i="1"/>
  <c r="CJ35" i="1"/>
  <c r="CG16" i="1"/>
  <c r="CI16" i="1"/>
  <c r="CG12" i="1"/>
  <c r="CF12" i="1"/>
  <c r="CI11" i="1"/>
  <c r="CH639" i="1"/>
  <c r="CI635" i="1"/>
  <c r="CK635" i="1" s="1"/>
  <c r="CG633" i="1"/>
  <c r="CB630" i="1"/>
  <c r="CA630" i="1"/>
  <c r="CB626" i="1"/>
  <c r="CD626" i="1"/>
  <c r="CH621" i="1"/>
  <c r="CI621" i="1"/>
  <c r="CF621" i="1"/>
  <c r="CG620" i="1"/>
  <c r="CF620" i="1"/>
  <c r="CB616" i="1"/>
  <c r="CG616" i="1" s="1"/>
  <c r="CC616" i="1"/>
  <c r="CH607" i="1"/>
  <c r="CI603" i="1"/>
  <c r="CG601" i="1"/>
  <c r="CB598" i="1"/>
  <c r="CA598" i="1"/>
  <c r="CB594" i="1"/>
  <c r="CD594" i="1"/>
  <c r="CH589" i="1"/>
  <c r="CI589" i="1"/>
  <c r="CF589" i="1"/>
  <c r="CG588" i="1"/>
  <c r="CF588" i="1"/>
  <c r="CB584" i="1"/>
  <c r="CI584" i="1" s="1"/>
  <c r="CC584" i="1"/>
  <c r="CH575" i="1"/>
  <c r="CI571" i="1"/>
  <c r="CK571" i="1" s="1"/>
  <c r="CG569" i="1"/>
  <c r="CB566" i="1"/>
  <c r="CA566" i="1"/>
  <c r="CB562" i="1"/>
  <c r="CD562" i="1"/>
  <c r="CH557" i="1"/>
  <c r="CI557" i="1"/>
  <c r="CF557" i="1"/>
  <c r="CG556" i="1"/>
  <c r="CF556" i="1"/>
  <c r="CB552" i="1"/>
  <c r="CC552" i="1"/>
  <c r="CH543" i="1"/>
  <c r="CK543" i="1" s="1"/>
  <c r="CI539" i="1"/>
  <c r="CG537" i="1"/>
  <c r="CB534" i="1"/>
  <c r="CA534" i="1"/>
  <c r="CB530" i="1"/>
  <c r="CF530" i="1" s="1"/>
  <c r="CD530" i="1"/>
  <c r="CH525" i="1"/>
  <c r="CI525" i="1"/>
  <c r="CF525" i="1"/>
  <c r="CG524" i="1"/>
  <c r="CF524" i="1"/>
  <c r="CB520" i="1"/>
  <c r="CI520" i="1" s="1"/>
  <c r="CC520" i="1"/>
  <c r="CH511" i="1"/>
  <c r="CI507" i="1"/>
  <c r="CG505" i="1"/>
  <c r="CB502" i="1"/>
  <c r="CA502" i="1"/>
  <c r="CB498" i="1"/>
  <c r="CD498" i="1"/>
  <c r="CH493" i="1"/>
  <c r="CI493" i="1"/>
  <c r="CF493" i="1"/>
  <c r="CG492" i="1"/>
  <c r="CF492" i="1"/>
  <c r="CB488" i="1"/>
  <c r="CC488" i="1"/>
  <c r="CH479" i="1"/>
  <c r="CI475" i="1"/>
  <c r="CG473" i="1"/>
  <c r="CB470" i="1"/>
  <c r="CA470" i="1"/>
  <c r="CB466" i="1"/>
  <c r="CD466" i="1"/>
  <c r="CI464" i="1"/>
  <c r="CH461" i="1"/>
  <c r="CI461" i="1"/>
  <c r="CF461" i="1"/>
  <c r="CG460" i="1"/>
  <c r="CF460" i="1"/>
  <c r="CB456" i="1"/>
  <c r="CG456" i="1" s="1"/>
  <c r="CC456" i="1"/>
  <c r="CH447" i="1"/>
  <c r="CI443" i="1"/>
  <c r="CK443" i="1" s="1"/>
  <c r="CG441" i="1"/>
  <c r="CB438" i="1"/>
  <c r="CA438" i="1"/>
  <c r="CB434" i="1"/>
  <c r="CF434" i="1" s="1"/>
  <c r="CD434" i="1"/>
  <c r="CH429" i="1"/>
  <c r="CI429" i="1"/>
  <c r="CF429" i="1"/>
  <c r="CG428" i="1"/>
  <c r="CF428" i="1"/>
  <c r="CF423" i="1"/>
  <c r="CB422" i="1"/>
  <c r="CA422" i="1"/>
  <c r="CD422" i="1"/>
  <c r="CH413" i="1"/>
  <c r="CI413" i="1"/>
  <c r="CF413" i="1"/>
  <c r="CG412" i="1"/>
  <c r="CF412" i="1"/>
  <c r="CH405" i="1"/>
  <c r="CI405" i="1"/>
  <c r="CF405" i="1"/>
  <c r="CG404" i="1"/>
  <c r="CH404" i="1"/>
  <c r="CH399" i="1"/>
  <c r="CB398" i="1"/>
  <c r="CA398" i="1"/>
  <c r="CF391" i="1"/>
  <c r="CB390" i="1"/>
  <c r="CA390" i="1"/>
  <c r="CD390" i="1"/>
  <c r="CH381" i="1"/>
  <c r="CI381" i="1"/>
  <c r="CF381" i="1"/>
  <c r="CG380" i="1"/>
  <c r="CF380" i="1"/>
  <c r="CH373" i="1"/>
  <c r="CI373" i="1"/>
  <c r="CF373" i="1"/>
  <c r="CK373" i="1" s="1"/>
  <c r="CG372" i="1"/>
  <c r="CH372" i="1"/>
  <c r="CH367" i="1"/>
  <c r="CB366" i="1"/>
  <c r="CA366" i="1"/>
  <c r="CF359" i="1"/>
  <c r="CB358" i="1"/>
  <c r="CA358" i="1"/>
  <c r="CD358" i="1"/>
  <c r="CH349" i="1"/>
  <c r="CI349" i="1"/>
  <c r="CF349" i="1"/>
  <c r="CG348" i="1"/>
  <c r="CF348" i="1"/>
  <c r="CH341" i="1"/>
  <c r="CI341" i="1"/>
  <c r="CF341" i="1"/>
  <c r="CG340" i="1"/>
  <c r="CH340" i="1"/>
  <c r="CH335" i="1"/>
  <c r="CB334" i="1"/>
  <c r="CA334" i="1"/>
  <c r="CF327" i="1"/>
  <c r="CK327" i="1" s="1"/>
  <c r="CB326" i="1"/>
  <c r="CA326" i="1"/>
  <c r="CD326" i="1"/>
  <c r="CH317" i="1"/>
  <c r="CI317" i="1"/>
  <c r="CF317" i="1"/>
  <c r="CG316" i="1"/>
  <c r="CF316" i="1"/>
  <c r="CH309" i="1"/>
  <c r="CI309" i="1"/>
  <c r="CF309" i="1"/>
  <c r="CG308" i="1"/>
  <c r="CH308" i="1"/>
  <c r="CH303" i="1"/>
  <c r="CB302" i="1"/>
  <c r="CA302" i="1"/>
  <c r="CF295" i="1"/>
  <c r="CB294" i="1"/>
  <c r="CA294" i="1"/>
  <c r="CD294" i="1"/>
  <c r="CH285" i="1"/>
  <c r="CI285" i="1"/>
  <c r="CF285" i="1"/>
  <c r="CG284" i="1"/>
  <c r="CF284" i="1"/>
  <c r="CH277" i="1"/>
  <c r="CI277" i="1"/>
  <c r="CF277" i="1"/>
  <c r="CG276" i="1"/>
  <c r="CH276" i="1"/>
  <c r="CH271" i="1"/>
  <c r="CB270" i="1"/>
  <c r="CA270" i="1"/>
  <c r="CF263" i="1"/>
  <c r="CB262" i="1"/>
  <c r="CA262" i="1"/>
  <c r="CD262" i="1"/>
  <c r="CH253" i="1"/>
  <c r="CI253" i="1"/>
  <c r="CF253" i="1"/>
  <c r="CG252" i="1"/>
  <c r="CF252" i="1"/>
  <c r="CH245" i="1"/>
  <c r="CI245" i="1"/>
  <c r="CF245" i="1"/>
  <c r="CK245" i="1" s="1"/>
  <c r="CG244" i="1"/>
  <c r="CH244" i="1"/>
  <c r="CH239" i="1"/>
  <c r="CK239" i="1" s="1"/>
  <c r="CB238" i="1"/>
  <c r="CA238" i="1"/>
  <c r="CB233" i="1"/>
  <c r="CD233" i="1"/>
  <c r="CC233" i="1"/>
  <c r="CG195" i="1"/>
  <c r="CK195" i="1" s="1"/>
  <c r="CG176" i="1"/>
  <c r="CI176" i="1"/>
  <c r="CG172" i="1"/>
  <c r="CF172" i="1"/>
  <c r="CI171" i="1"/>
  <c r="CG160" i="1"/>
  <c r="CK160" i="1" s="1"/>
  <c r="CI160" i="1"/>
  <c r="CG158" i="1"/>
  <c r="CK158" i="1" s="1"/>
  <c r="CG154" i="1"/>
  <c r="CH154" i="1"/>
  <c r="CB151" i="1"/>
  <c r="CC151" i="1"/>
  <c r="CD151" i="1"/>
  <c r="CA151" i="1"/>
  <c r="CB143" i="1"/>
  <c r="CC143" i="1"/>
  <c r="CA143" i="1"/>
  <c r="CF130" i="1"/>
  <c r="CK130" i="1" s="1"/>
  <c r="CB129" i="1"/>
  <c r="CH129" i="1" s="1"/>
  <c r="CD129" i="1"/>
  <c r="CC129" i="1"/>
  <c r="CB127" i="1"/>
  <c r="CG127" i="1" s="1"/>
  <c r="CC127" i="1"/>
  <c r="CB125" i="1"/>
  <c r="CA125" i="1"/>
  <c r="CC125" i="1"/>
  <c r="CB121" i="1"/>
  <c r="CD121" i="1"/>
  <c r="CA121" i="1"/>
  <c r="CC121" i="1"/>
  <c r="CI118" i="1"/>
  <c r="CB105" i="1"/>
  <c r="CD105" i="1"/>
  <c r="CC105" i="1"/>
  <c r="CF105" i="1" s="1"/>
  <c r="CG67" i="1"/>
  <c r="CG48" i="1"/>
  <c r="CI48" i="1"/>
  <c r="CK48" i="1" s="1"/>
  <c r="CG44" i="1"/>
  <c r="CF44" i="1"/>
  <c r="CI43" i="1"/>
  <c r="CG32" i="1"/>
  <c r="CK32" i="1" s="1"/>
  <c r="CI32" i="1"/>
  <c r="CG30" i="1"/>
  <c r="CK30" i="1" s="1"/>
  <c r="CG26" i="1"/>
  <c r="CH26" i="1"/>
  <c r="CJ26" i="1"/>
  <c r="CB23" i="1"/>
  <c r="CC23" i="1"/>
  <c r="CD23" i="1"/>
  <c r="CA23" i="1"/>
  <c r="CF18" i="1"/>
  <c r="CJ18" i="1"/>
  <c r="CB15" i="1"/>
  <c r="CC15" i="1"/>
  <c r="CA15" i="1"/>
  <c r="CF2" i="1"/>
  <c r="CJ2" i="1"/>
  <c r="CI36" i="1"/>
  <c r="CK36" i="1" s="1"/>
  <c r="CH603" i="1"/>
  <c r="CH588" i="1"/>
  <c r="CH539" i="1"/>
  <c r="CH34" i="1"/>
  <c r="CH12" i="1"/>
  <c r="CH6" i="1"/>
  <c r="CG705" i="1"/>
  <c r="CB702" i="1"/>
  <c r="CA702" i="1"/>
  <c r="CB698" i="1"/>
  <c r="CD698" i="1"/>
  <c r="CH693" i="1"/>
  <c r="CI693" i="1"/>
  <c r="CF693" i="1"/>
  <c r="CK693" i="1" s="1"/>
  <c r="CG692" i="1"/>
  <c r="CH692" i="1"/>
  <c r="CB688" i="1"/>
  <c r="CC688" i="1"/>
  <c r="CF679" i="1"/>
  <c r="CK679" i="1" s="1"/>
  <c r="CG673" i="1"/>
  <c r="CB670" i="1"/>
  <c r="CA670" i="1"/>
  <c r="CB666" i="1"/>
  <c r="CH666" i="1" s="1"/>
  <c r="CD666" i="1"/>
  <c r="CH661" i="1"/>
  <c r="CI661" i="1"/>
  <c r="CF661" i="1"/>
  <c r="CG660" i="1"/>
  <c r="CH660" i="1"/>
  <c r="CB656" i="1"/>
  <c r="CC656" i="1"/>
  <c r="CF647" i="1"/>
  <c r="CG641" i="1"/>
  <c r="CB638" i="1"/>
  <c r="CA638" i="1"/>
  <c r="CB634" i="1"/>
  <c r="CD634" i="1"/>
  <c r="CH629" i="1"/>
  <c r="CI629" i="1"/>
  <c r="CF629" i="1"/>
  <c r="CG628" i="1"/>
  <c r="CH628" i="1"/>
  <c r="CB624" i="1"/>
  <c r="CI624" i="1" s="1"/>
  <c r="CC624" i="1"/>
  <c r="CF615" i="1"/>
  <c r="CG609" i="1"/>
  <c r="CB606" i="1"/>
  <c r="CA606" i="1"/>
  <c r="CB602" i="1"/>
  <c r="CD602" i="1"/>
  <c r="CH597" i="1"/>
  <c r="CI597" i="1"/>
  <c r="CF597" i="1"/>
  <c r="CG596" i="1"/>
  <c r="CH596" i="1"/>
  <c r="CB592" i="1"/>
  <c r="CI592" i="1" s="1"/>
  <c r="CC592" i="1"/>
  <c r="CF583" i="1"/>
  <c r="CG577" i="1"/>
  <c r="CB574" i="1"/>
  <c r="CA574" i="1"/>
  <c r="CB570" i="1"/>
  <c r="CD570" i="1"/>
  <c r="CH565" i="1"/>
  <c r="CI565" i="1"/>
  <c r="CF565" i="1"/>
  <c r="CG564" i="1"/>
  <c r="CH564" i="1"/>
  <c r="CB560" i="1"/>
  <c r="CC560" i="1"/>
  <c r="CI560" i="1" s="1"/>
  <c r="CF551" i="1"/>
  <c r="CK551" i="1" s="1"/>
  <c r="CG545" i="1"/>
  <c r="CB542" i="1"/>
  <c r="CA542" i="1"/>
  <c r="CB538" i="1"/>
  <c r="CH538" i="1" s="1"/>
  <c r="CD538" i="1"/>
  <c r="CH533" i="1"/>
  <c r="CI533" i="1"/>
  <c r="CF533" i="1"/>
  <c r="CG532" i="1"/>
  <c r="CH532" i="1"/>
  <c r="CB528" i="1"/>
  <c r="CC528" i="1"/>
  <c r="CF519" i="1"/>
  <c r="CG513" i="1"/>
  <c r="CB510" i="1"/>
  <c r="CA510" i="1"/>
  <c r="CB506" i="1"/>
  <c r="CD506" i="1"/>
  <c r="CH501" i="1"/>
  <c r="CI501" i="1"/>
  <c r="CF501" i="1"/>
  <c r="CG500" i="1"/>
  <c r="CH500" i="1"/>
  <c r="CB496" i="1"/>
  <c r="CI496" i="1" s="1"/>
  <c r="CC496" i="1"/>
  <c r="CF487" i="1"/>
  <c r="CG481" i="1"/>
  <c r="CB478" i="1"/>
  <c r="CA478" i="1"/>
  <c r="CB474" i="1"/>
  <c r="CD474" i="1"/>
  <c r="CH469" i="1"/>
  <c r="CI469" i="1"/>
  <c r="CF469" i="1"/>
  <c r="CG468" i="1"/>
  <c r="CH468" i="1"/>
  <c r="CB464" i="1"/>
  <c r="CC464" i="1"/>
  <c r="CF455" i="1"/>
  <c r="CG449" i="1"/>
  <c r="CB446" i="1"/>
  <c r="CA446" i="1"/>
  <c r="CB442" i="1"/>
  <c r="CD442" i="1"/>
  <c r="CH437" i="1"/>
  <c r="CI437" i="1"/>
  <c r="CF437" i="1"/>
  <c r="CK437" i="1" s="1"/>
  <c r="CG436" i="1"/>
  <c r="CH436" i="1"/>
  <c r="CB432" i="1"/>
  <c r="CC432" i="1"/>
  <c r="CI432" i="1" s="1"/>
  <c r="CG425" i="1"/>
  <c r="CH421" i="1"/>
  <c r="CI421" i="1"/>
  <c r="CF421" i="1"/>
  <c r="CK421" i="1" s="1"/>
  <c r="CG420" i="1"/>
  <c r="CK420" i="1" s="1"/>
  <c r="CH420" i="1"/>
  <c r="CB410" i="1"/>
  <c r="CD410" i="1"/>
  <c r="CA410" i="1"/>
  <c r="CB408" i="1"/>
  <c r="CC408" i="1"/>
  <c r="CD408" i="1"/>
  <c r="CG393" i="1"/>
  <c r="CH389" i="1"/>
  <c r="CI389" i="1"/>
  <c r="CF389" i="1"/>
  <c r="CK389" i="1" s="1"/>
  <c r="CG388" i="1"/>
  <c r="CH388" i="1"/>
  <c r="CB378" i="1"/>
  <c r="CD378" i="1"/>
  <c r="CA378" i="1"/>
  <c r="CB376" i="1"/>
  <c r="CC376" i="1"/>
  <c r="CD376" i="1"/>
  <c r="CG361" i="1"/>
  <c r="CH357" i="1"/>
  <c r="CI357" i="1"/>
  <c r="CF357" i="1"/>
  <c r="CK357" i="1" s="1"/>
  <c r="CG356" i="1"/>
  <c r="CK356" i="1" s="1"/>
  <c r="CH356" i="1"/>
  <c r="CB346" i="1"/>
  <c r="CD346" i="1"/>
  <c r="CA346" i="1"/>
  <c r="CB344" i="1"/>
  <c r="CC344" i="1"/>
  <c r="CD344" i="1"/>
  <c r="CG329" i="1"/>
  <c r="CH325" i="1"/>
  <c r="CI325" i="1"/>
  <c r="CF325" i="1"/>
  <c r="CG324" i="1"/>
  <c r="CH324" i="1"/>
  <c r="CB314" i="1"/>
  <c r="CD314" i="1"/>
  <c r="CA314" i="1"/>
  <c r="CB312" i="1"/>
  <c r="CC312" i="1"/>
  <c r="CD312" i="1"/>
  <c r="CG297" i="1"/>
  <c r="CH293" i="1"/>
  <c r="CI293" i="1"/>
  <c r="CF293" i="1"/>
  <c r="CG292" i="1"/>
  <c r="CH292" i="1"/>
  <c r="CB282" i="1"/>
  <c r="CD282" i="1"/>
  <c r="CA282" i="1"/>
  <c r="CB280" i="1"/>
  <c r="CC280" i="1"/>
  <c r="CD280" i="1"/>
  <c r="CG265" i="1"/>
  <c r="CH261" i="1"/>
  <c r="CI261" i="1"/>
  <c r="CF261" i="1"/>
  <c r="CG260" i="1"/>
  <c r="CH260" i="1"/>
  <c r="CB250" i="1"/>
  <c r="CD250" i="1"/>
  <c r="CA250" i="1"/>
  <c r="CB248" i="1"/>
  <c r="CC248" i="1"/>
  <c r="CD248" i="1"/>
  <c r="CG227" i="1"/>
  <c r="CG208" i="1"/>
  <c r="CI208" i="1"/>
  <c r="CG204" i="1"/>
  <c r="CF204" i="1"/>
  <c r="CI203" i="1"/>
  <c r="CG192" i="1"/>
  <c r="CK192" i="1" s="1"/>
  <c r="CI192" i="1"/>
  <c r="CG190" i="1"/>
  <c r="CK190" i="1" s="1"/>
  <c r="CG186" i="1"/>
  <c r="CH186" i="1"/>
  <c r="CB183" i="1"/>
  <c r="CC183" i="1"/>
  <c r="CD183" i="1"/>
  <c r="CA183" i="1"/>
  <c r="CB175" i="1"/>
  <c r="CC175" i="1"/>
  <c r="CA175" i="1"/>
  <c r="CF162" i="1"/>
  <c r="CK162" i="1" s="1"/>
  <c r="CB161" i="1"/>
  <c r="CD161" i="1"/>
  <c r="CC161" i="1"/>
  <c r="CB159" i="1"/>
  <c r="CG159" i="1" s="1"/>
  <c r="CC159" i="1"/>
  <c r="CB157" i="1"/>
  <c r="CA157" i="1"/>
  <c r="CC157" i="1"/>
  <c r="CB153" i="1"/>
  <c r="CD153" i="1"/>
  <c r="CA153" i="1"/>
  <c r="CC153" i="1"/>
  <c r="CI150" i="1"/>
  <c r="CK150" i="1" s="1"/>
  <c r="CB137" i="1"/>
  <c r="CD137" i="1"/>
  <c r="CF137" i="1" s="1"/>
  <c r="CC137" i="1"/>
  <c r="CG99" i="1"/>
  <c r="CG80" i="1"/>
  <c r="CK80" i="1" s="1"/>
  <c r="CI80" i="1"/>
  <c r="CG76" i="1"/>
  <c r="CF76" i="1"/>
  <c r="CI75" i="1"/>
  <c r="CG64" i="1"/>
  <c r="CK64" i="1" s="1"/>
  <c r="CI64" i="1"/>
  <c r="CG62" i="1"/>
  <c r="CG58" i="1"/>
  <c r="CK58" i="1" s="1"/>
  <c r="CH58" i="1"/>
  <c r="CB55" i="1"/>
  <c r="CC55" i="1"/>
  <c r="CD55" i="1"/>
  <c r="CA55" i="1"/>
  <c r="CF50" i="1"/>
  <c r="CJ50" i="1"/>
  <c r="CK50" i="1" s="1"/>
  <c r="CB47" i="1"/>
  <c r="CC47" i="1"/>
  <c r="CA47" i="1"/>
  <c r="CF34" i="1"/>
  <c r="CJ34" i="1"/>
  <c r="CB33" i="1"/>
  <c r="CD33" i="1"/>
  <c r="CC33" i="1"/>
  <c r="CB31" i="1"/>
  <c r="CG31" i="1" s="1"/>
  <c r="CC31" i="1"/>
  <c r="CB29" i="1"/>
  <c r="CA29" i="1"/>
  <c r="CC29" i="1"/>
  <c r="CB25" i="1"/>
  <c r="CD25" i="1"/>
  <c r="CA25" i="1"/>
  <c r="CC25" i="1"/>
  <c r="CI22" i="1"/>
  <c r="CK22" i="1" s="1"/>
  <c r="CB9" i="1"/>
  <c r="CD9" i="1"/>
  <c r="CC9" i="1"/>
  <c r="CB424" i="1"/>
  <c r="CC424" i="1"/>
  <c r="CH415" i="1"/>
  <c r="CI411" i="1"/>
  <c r="CG409" i="1"/>
  <c r="CB406" i="1"/>
  <c r="CA406" i="1"/>
  <c r="CB402" i="1"/>
  <c r="CG402" i="1" s="1"/>
  <c r="CD402" i="1"/>
  <c r="CH397" i="1"/>
  <c r="CI397" i="1"/>
  <c r="CF397" i="1"/>
  <c r="CG396" i="1"/>
  <c r="CF396" i="1"/>
  <c r="CB392" i="1"/>
  <c r="CI392" i="1" s="1"/>
  <c r="CC392" i="1"/>
  <c r="CH383" i="1"/>
  <c r="CK383" i="1" s="1"/>
  <c r="CI379" i="1"/>
  <c r="CK379" i="1" s="1"/>
  <c r="CG377" i="1"/>
  <c r="CB374" i="1"/>
  <c r="CA374" i="1"/>
  <c r="CB370" i="1"/>
  <c r="CD370" i="1"/>
  <c r="CH365" i="1"/>
  <c r="CI365" i="1"/>
  <c r="CF365" i="1"/>
  <c r="CG364" i="1"/>
  <c r="CF364" i="1"/>
  <c r="CB360" i="1"/>
  <c r="CC360" i="1"/>
  <c r="CH351" i="1"/>
  <c r="CI347" i="1"/>
  <c r="CG345" i="1"/>
  <c r="CB342" i="1"/>
  <c r="CA342" i="1"/>
  <c r="CB338" i="1"/>
  <c r="CD338" i="1"/>
  <c r="CH333" i="1"/>
  <c r="CI333" i="1"/>
  <c r="CF333" i="1"/>
  <c r="CG332" i="1"/>
  <c r="CF332" i="1"/>
  <c r="CK332" i="1" s="1"/>
  <c r="CB328" i="1"/>
  <c r="CI328" i="1" s="1"/>
  <c r="CC328" i="1"/>
  <c r="CH319" i="1"/>
  <c r="CI315" i="1"/>
  <c r="CG313" i="1"/>
  <c r="CB310" i="1"/>
  <c r="CA310" i="1"/>
  <c r="CB306" i="1"/>
  <c r="CD306" i="1"/>
  <c r="CH301" i="1"/>
  <c r="CI301" i="1"/>
  <c r="CF301" i="1"/>
  <c r="CG300" i="1"/>
  <c r="CF300" i="1"/>
  <c r="CB296" i="1"/>
  <c r="CC296" i="1"/>
  <c r="CH296" i="1" s="1"/>
  <c r="CH287" i="1"/>
  <c r="CK287" i="1" s="1"/>
  <c r="CI283" i="1"/>
  <c r="CG281" i="1"/>
  <c r="CB278" i="1"/>
  <c r="CA278" i="1"/>
  <c r="CB274" i="1"/>
  <c r="CD274" i="1"/>
  <c r="CH269" i="1"/>
  <c r="CI269" i="1"/>
  <c r="CF269" i="1"/>
  <c r="CG268" i="1"/>
  <c r="CF268" i="1"/>
  <c r="CB264" i="1"/>
  <c r="CI264" i="1" s="1"/>
  <c r="CC264" i="1"/>
  <c r="CH255" i="1"/>
  <c r="CI251" i="1"/>
  <c r="CG249" i="1"/>
  <c r="CB246" i="1"/>
  <c r="CA246" i="1"/>
  <c r="CB242" i="1"/>
  <c r="CD242" i="1"/>
  <c r="CH237" i="1"/>
  <c r="CI237" i="1"/>
  <c r="CF237" i="1"/>
  <c r="CG236" i="1"/>
  <c r="CF236" i="1"/>
  <c r="CI230" i="1"/>
  <c r="CB229" i="1"/>
  <c r="CA229" i="1"/>
  <c r="CD229" i="1"/>
  <c r="CF220" i="1"/>
  <c r="CK220" i="1" s="1"/>
  <c r="CG219" i="1"/>
  <c r="CI219" i="1"/>
  <c r="CG211" i="1"/>
  <c r="CB205" i="1"/>
  <c r="CA205" i="1"/>
  <c r="CI198" i="1"/>
  <c r="CK198" i="1" s="1"/>
  <c r="CB197" i="1"/>
  <c r="CA197" i="1"/>
  <c r="CD197" i="1"/>
  <c r="CF188" i="1"/>
  <c r="CK188" i="1" s="1"/>
  <c r="CG187" i="1"/>
  <c r="CK187" i="1" s="1"/>
  <c r="CI187" i="1"/>
  <c r="CG179" i="1"/>
  <c r="CB173" i="1"/>
  <c r="CA173" i="1"/>
  <c r="CI166" i="1"/>
  <c r="CK166" i="1" s="1"/>
  <c r="CB165" i="1"/>
  <c r="CA165" i="1"/>
  <c r="CD165" i="1"/>
  <c r="CF156" i="1"/>
  <c r="CG155" i="1"/>
  <c r="CI155" i="1"/>
  <c r="CG147" i="1"/>
  <c r="CB141" i="1"/>
  <c r="CA141" i="1"/>
  <c r="CI134" i="1"/>
  <c r="CB133" i="1"/>
  <c r="CA133" i="1"/>
  <c r="CD133" i="1"/>
  <c r="CF124" i="1"/>
  <c r="CG123" i="1"/>
  <c r="CI123" i="1"/>
  <c r="CG115" i="1"/>
  <c r="CK115" i="1" s="1"/>
  <c r="CB109" i="1"/>
  <c r="CA109" i="1"/>
  <c r="CI102" i="1"/>
  <c r="CK102" i="1" s="1"/>
  <c r="CB101" i="1"/>
  <c r="CA101" i="1"/>
  <c r="CD101" i="1"/>
  <c r="CF92" i="1"/>
  <c r="CG91" i="1"/>
  <c r="CI91" i="1"/>
  <c r="CG83" i="1"/>
  <c r="CB77" i="1"/>
  <c r="CA77" i="1"/>
  <c r="CI70" i="1"/>
  <c r="CK70" i="1" s="1"/>
  <c r="CB69" i="1"/>
  <c r="CA69" i="1"/>
  <c r="CD69" i="1"/>
  <c r="CF60" i="1"/>
  <c r="CK60" i="1" s="1"/>
  <c r="CG59" i="1"/>
  <c r="CI59" i="1"/>
  <c r="CG51" i="1"/>
  <c r="CJ51" i="1"/>
  <c r="CB45" i="1"/>
  <c r="CA45" i="1"/>
  <c r="CI38" i="1"/>
  <c r="CK38" i="1" s="1"/>
  <c r="CB37" i="1"/>
  <c r="CA37" i="1"/>
  <c r="CD37" i="1"/>
  <c r="CF28" i="1"/>
  <c r="CG27" i="1"/>
  <c r="CJ27" i="1"/>
  <c r="CI27" i="1"/>
  <c r="CG19" i="1"/>
  <c r="CJ19" i="1"/>
  <c r="CB13" i="1"/>
  <c r="CA13" i="1"/>
  <c r="CI6" i="1"/>
  <c r="CB5" i="1"/>
  <c r="CA5" i="1"/>
  <c r="CD5" i="1"/>
  <c r="CH705" i="1"/>
  <c r="CI705" i="1"/>
  <c r="CF705" i="1"/>
  <c r="CH697" i="1"/>
  <c r="CI697" i="1"/>
  <c r="CF697" i="1"/>
  <c r="CH689" i="1"/>
  <c r="CI689" i="1"/>
  <c r="CF689" i="1"/>
  <c r="CH681" i="1"/>
  <c r="CI681" i="1"/>
  <c r="CF681" i="1"/>
  <c r="CH673" i="1"/>
  <c r="CI673" i="1"/>
  <c r="CF673" i="1"/>
  <c r="CH665" i="1"/>
  <c r="CI665" i="1"/>
  <c r="CF665" i="1"/>
  <c r="CK665" i="1" s="1"/>
  <c r="CH657" i="1"/>
  <c r="CI657" i="1"/>
  <c r="CF657" i="1"/>
  <c r="CH649" i="1"/>
  <c r="CI649" i="1"/>
  <c r="CF649" i="1"/>
  <c r="CH641" i="1"/>
  <c r="CI641" i="1"/>
  <c r="CF641" i="1"/>
  <c r="CH633" i="1"/>
  <c r="CI633" i="1"/>
  <c r="CF633" i="1"/>
  <c r="CK633" i="1" s="1"/>
  <c r="CH625" i="1"/>
  <c r="CI625" i="1"/>
  <c r="CF625" i="1"/>
  <c r="CH617" i="1"/>
  <c r="CI617" i="1"/>
  <c r="CF617" i="1"/>
  <c r="CH609" i="1"/>
  <c r="CI609" i="1"/>
  <c r="CF609" i="1"/>
  <c r="CH601" i="1"/>
  <c r="CI601" i="1"/>
  <c r="CF601" i="1"/>
  <c r="CK601" i="1" s="1"/>
  <c r="CH593" i="1"/>
  <c r="CI593" i="1"/>
  <c r="CF593" i="1"/>
  <c r="CH585" i="1"/>
  <c r="CI585" i="1"/>
  <c r="CF585" i="1"/>
  <c r="CH577" i="1"/>
  <c r="CI577" i="1"/>
  <c r="CF577" i="1"/>
  <c r="CH569" i="1"/>
  <c r="CI569" i="1"/>
  <c r="CF569" i="1"/>
  <c r="CK569" i="1" s="1"/>
  <c r="CH561" i="1"/>
  <c r="CI561" i="1"/>
  <c r="CF561" i="1"/>
  <c r="CH553" i="1"/>
  <c r="CI553" i="1"/>
  <c r="CF553" i="1"/>
  <c r="CK553" i="1" s="1"/>
  <c r="CH545" i="1"/>
  <c r="CI545" i="1"/>
  <c r="CF545" i="1"/>
  <c r="CH537" i="1"/>
  <c r="CI537" i="1"/>
  <c r="CF537" i="1"/>
  <c r="CH529" i="1"/>
  <c r="CI529" i="1"/>
  <c r="CF529" i="1"/>
  <c r="CH521" i="1"/>
  <c r="CI521" i="1"/>
  <c r="CF521" i="1"/>
  <c r="CH513" i="1"/>
  <c r="CI513" i="1"/>
  <c r="CF513" i="1"/>
  <c r="CH505" i="1"/>
  <c r="CI505" i="1"/>
  <c r="CF505" i="1"/>
  <c r="CK505" i="1" s="1"/>
  <c r="CH497" i="1"/>
  <c r="CI497" i="1"/>
  <c r="CF497" i="1"/>
  <c r="CH489" i="1"/>
  <c r="CI489" i="1"/>
  <c r="CF489" i="1"/>
  <c r="CH481" i="1"/>
  <c r="CI481" i="1"/>
  <c r="CF481" i="1"/>
  <c r="CH473" i="1"/>
  <c r="CI473" i="1"/>
  <c r="CF473" i="1"/>
  <c r="CK473" i="1" s="1"/>
  <c r="CH465" i="1"/>
  <c r="CI465" i="1"/>
  <c r="CF465" i="1"/>
  <c r="CH457" i="1"/>
  <c r="CI457" i="1"/>
  <c r="CF457" i="1"/>
  <c r="CH449" i="1"/>
  <c r="CI449" i="1"/>
  <c r="CF449" i="1"/>
  <c r="CH441" i="1"/>
  <c r="CI441" i="1"/>
  <c r="CF441" i="1"/>
  <c r="CK441" i="1" s="1"/>
  <c r="CH433" i="1"/>
  <c r="CI433" i="1"/>
  <c r="CF433" i="1"/>
  <c r="CH425" i="1"/>
  <c r="CI425" i="1"/>
  <c r="CF425" i="1"/>
  <c r="CH417" i="1"/>
  <c r="CI417" i="1"/>
  <c r="CF417" i="1"/>
  <c r="CH409" i="1"/>
  <c r="CI409" i="1"/>
  <c r="CF409" i="1"/>
  <c r="CH401" i="1"/>
  <c r="CI401" i="1"/>
  <c r="CF401" i="1"/>
  <c r="CH393" i="1"/>
  <c r="CI393" i="1"/>
  <c r="CF393" i="1"/>
  <c r="CH385" i="1"/>
  <c r="CI385" i="1"/>
  <c r="CF385" i="1"/>
  <c r="CH377" i="1"/>
  <c r="CI377" i="1"/>
  <c r="CF377" i="1"/>
  <c r="CK377" i="1" s="1"/>
  <c r="CH369" i="1"/>
  <c r="CI369" i="1"/>
  <c r="CF369" i="1"/>
  <c r="CH361" i="1"/>
  <c r="CI361" i="1"/>
  <c r="CF361" i="1"/>
  <c r="CH353" i="1"/>
  <c r="CI353" i="1"/>
  <c r="CF353" i="1"/>
  <c r="CH345" i="1"/>
  <c r="CI345" i="1"/>
  <c r="CF345" i="1"/>
  <c r="CH337" i="1"/>
  <c r="CI337" i="1"/>
  <c r="CF337" i="1"/>
  <c r="CH329" i="1"/>
  <c r="CI329" i="1"/>
  <c r="CF329" i="1"/>
  <c r="CH321" i="1"/>
  <c r="CI321" i="1"/>
  <c r="CF321" i="1"/>
  <c r="CH313" i="1"/>
  <c r="CI313" i="1"/>
  <c r="CF313" i="1"/>
  <c r="CH305" i="1"/>
  <c r="CI305" i="1"/>
  <c r="CF305" i="1"/>
  <c r="CH297" i="1"/>
  <c r="CI297" i="1"/>
  <c r="CF297" i="1"/>
  <c r="CH289" i="1"/>
  <c r="CI289" i="1"/>
  <c r="CF289" i="1"/>
  <c r="CH281" i="1"/>
  <c r="CI281" i="1"/>
  <c r="CF281" i="1"/>
  <c r="CH273" i="1"/>
  <c r="CI273" i="1"/>
  <c r="CF273" i="1"/>
  <c r="CH265" i="1"/>
  <c r="CI265" i="1"/>
  <c r="CF265" i="1"/>
  <c r="CH257" i="1"/>
  <c r="CI257" i="1"/>
  <c r="CF257" i="1"/>
  <c r="CH249" i="1"/>
  <c r="CI249" i="1"/>
  <c r="CF249" i="1"/>
  <c r="CK249" i="1" s="1"/>
  <c r="CH241" i="1"/>
  <c r="CI241" i="1"/>
  <c r="CF241" i="1"/>
  <c r="CB231" i="1"/>
  <c r="CF231" i="1" s="1"/>
  <c r="CC231" i="1"/>
  <c r="CG216" i="1"/>
  <c r="CK216" i="1" s="1"/>
  <c r="CB213" i="1"/>
  <c r="CA213" i="1"/>
  <c r="CB209" i="1"/>
  <c r="CI209" i="1" s="1"/>
  <c r="CD209" i="1"/>
  <c r="CG203" i="1"/>
  <c r="CB199" i="1"/>
  <c r="CF199" i="1" s="1"/>
  <c r="CC199" i="1"/>
  <c r="CG184" i="1"/>
  <c r="CB181" i="1"/>
  <c r="CA181" i="1"/>
  <c r="CB177" i="1"/>
  <c r="CG177" i="1" s="1"/>
  <c r="CD177" i="1"/>
  <c r="CG171" i="1"/>
  <c r="CK171" i="1" s="1"/>
  <c r="CB167" i="1"/>
  <c r="CF167" i="1" s="1"/>
  <c r="CC167" i="1"/>
  <c r="CG152" i="1"/>
  <c r="CB149" i="1"/>
  <c r="CA149" i="1"/>
  <c r="CB145" i="1"/>
  <c r="CH145" i="1" s="1"/>
  <c r="CD145" i="1"/>
  <c r="CG139" i="1"/>
  <c r="CB135" i="1"/>
  <c r="CF135" i="1" s="1"/>
  <c r="CC135" i="1"/>
  <c r="CG120" i="1"/>
  <c r="CK120" i="1" s="1"/>
  <c r="CB117" i="1"/>
  <c r="CA117" i="1"/>
  <c r="CB113" i="1"/>
  <c r="CI113" i="1" s="1"/>
  <c r="CD113" i="1"/>
  <c r="CG107" i="1"/>
  <c r="CK107" i="1" s="1"/>
  <c r="CB103" i="1"/>
  <c r="CF103" i="1" s="1"/>
  <c r="CC103" i="1"/>
  <c r="CG88" i="1"/>
  <c r="CB85" i="1"/>
  <c r="CA85" i="1"/>
  <c r="CB81" i="1"/>
  <c r="CH81" i="1" s="1"/>
  <c r="CD81" i="1"/>
  <c r="CG75" i="1"/>
  <c r="CB71" i="1"/>
  <c r="CF71" i="1" s="1"/>
  <c r="CC71" i="1"/>
  <c r="CG56" i="1"/>
  <c r="CB53" i="1"/>
  <c r="CA53" i="1"/>
  <c r="CB49" i="1"/>
  <c r="CJ49" i="1" s="1"/>
  <c r="CD49" i="1"/>
  <c r="CG43" i="1"/>
  <c r="CJ43" i="1"/>
  <c r="CB39" i="1"/>
  <c r="CJ39" i="1" s="1"/>
  <c r="CC39" i="1"/>
  <c r="CG24" i="1"/>
  <c r="CB21" i="1"/>
  <c r="CA21" i="1"/>
  <c r="CB17" i="1"/>
  <c r="CD17" i="1"/>
  <c r="CF17" i="1" s="1"/>
  <c r="CG11" i="1"/>
  <c r="CJ11" i="1"/>
  <c r="CB7" i="1"/>
  <c r="CC7" i="1"/>
  <c r="CF7" i="1" s="1"/>
  <c r="CG167" i="1" l="1"/>
  <c r="CK273" i="1"/>
  <c r="CK433" i="1"/>
  <c r="CK689" i="1"/>
  <c r="CF242" i="1"/>
  <c r="CJ9" i="1"/>
  <c r="CH33" i="1"/>
  <c r="CG39" i="1"/>
  <c r="CI81" i="1"/>
  <c r="CK597" i="1"/>
  <c r="CK615" i="1"/>
  <c r="CK603" i="1"/>
  <c r="CK154" i="1"/>
  <c r="CK253" i="1"/>
  <c r="CK405" i="1"/>
  <c r="CK461" i="1"/>
  <c r="CH488" i="1"/>
  <c r="CK557" i="1"/>
  <c r="CI145" i="1"/>
  <c r="CK484" i="1"/>
  <c r="CH490" i="1"/>
  <c r="CK503" i="1"/>
  <c r="CK453" i="1"/>
  <c r="CK511" i="1"/>
  <c r="CK581" i="1"/>
  <c r="CH616" i="1"/>
  <c r="CF201" i="1"/>
  <c r="CG223" i="1"/>
  <c r="CI320" i="1"/>
  <c r="CK639" i="1"/>
  <c r="CH714" i="1"/>
  <c r="CH730" i="1"/>
  <c r="CH746" i="1"/>
  <c r="CH762" i="1"/>
  <c r="CH794" i="1"/>
  <c r="CH810" i="1"/>
  <c r="CH826" i="1"/>
  <c r="CH842" i="1"/>
  <c r="CH858" i="1"/>
  <c r="CH874" i="1"/>
  <c r="CH890" i="1"/>
  <c r="CH922" i="1"/>
  <c r="CH938" i="1"/>
  <c r="CH954" i="1"/>
  <c r="CH970" i="1"/>
  <c r="CH986" i="1"/>
  <c r="CH998" i="1"/>
  <c r="CH1002" i="1"/>
  <c r="CH1014" i="1"/>
  <c r="CH1018" i="1"/>
  <c r="CH1030" i="1"/>
  <c r="CH1034" i="1"/>
  <c r="CH1046" i="1"/>
  <c r="CH1050" i="1"/>
  <c r="CJ1062" i="1"/>
  <c r="CH1066" i="1"/>
  <c r="CJ1078" i="1"/>
  <c r="CH1082" i="1"/>
  <c r="CJ1094" i="1"/>
  <c r="CG1051" i="1"/>
  <c r="CG1083" i="1"/>
  <c r="CG712" i="1"/>
  <c r="CI716" i="1"/>
  <c r="CJ728" i="1"/>
  <c r="CH732" i="1"/>
  <c r="CH744" i="1"/>
  <c r="CG748" i="1"/>
  <c r="CH760" i="1"/>
  <c r="CJ764" i="1"/>
  <c r="CG776" i="1"/>
  <c r="CI780" i="1"/>
  <c r="CJ792" i="1"/>
  <c r="CH796" i="1"/>
  <c r="CH808" i="1"/>
  <c r="CG812" i="1"/>
  <c r="CH824" i="1"/>
  <c r="CJ828" i="1"/>
  <c r="CG840" i="1"/>
  <c r="CI844" i="1"/>
  <c r="CJ856" i="1"/>
  <c r="CH860" i="1"/>
  <c r="CH872" i="1"/>
  <c r="CG876" i="1"/>
  <c r="CH888" i="1"/>
  <c r="CJ892" i="1"/>
  <c r="CG904" i="1"/>
  <c r="CI908" i="1"/>
  <c r="CJ920" i="1"/>
  <c r="CH924" i="1"/>
  <c r="CH936" i="1"/>
  <c r="CG940" i="1"/>
  <c r="CH952" i="1"/>
  <c r="CJ956" i="1"/>
  <c r="CG968" i="1"/>
  <c r="CI972" i="1"/>
  <c r="CJ984" i="1"/>
  <c r="CH988" i="1"/>
  <c r="CH1000" i="1"/>
  <c r="CG1004" i="1"/>
  <c r="CH1016" i="1"/>
  <c r="CJ1020" i="1"/>
  <c r="CG1032" i="1"/>
  <c r="CI1036" i="1"/>
  <c r="CJ1048" i="1"/>
  <c r="CJ1052" i="1"/>
  <c r="CG1060" i="1"/>
  <c r="CF1064" i="1"/>
  <c r="CF1068" i="1"/>
  <c r="CG1076" i="1"/>
  <c r="CI1080" i="1"/>
  <c r="CH1084" i="1"/>
  <c r="CG1092" i="1"/>
  <c r="BI462" i="1"/>
  <c r="BG544" i="1"/>
  <c r="BI590" i="1"/>
  <c r="BG672" i="1"/>
  <c r="BI718" i="1"/>
  <c r="BG768" i="1"/>
  <c r="BI782" i="1"/>
  <c r="BG832" i="1"/>
  <c r="BI846" i="1"/>
  <c r="BG928" i="1"/>
  <c r="BI942" i="1"/>
  <c r="BH182" i="1"/>
  <c r="BH310" i="1"/>
  <c r="BH438" i="1"/>
  <c r="BH566" i="1"/>
  <c r="BH694" i="1"/>
  <c r="BH822" i="1"/>
  <c r="BH950" i="1"/>
  <c r="BF184" i="1"/>
  <c r="BF264" i="1"/>
  <c r="BF328" i="1"/>
  <c r="BF392" i="1"/>
  <c r="BF456" i="1"/>
  <c r="BF520" i="1"/>
  <c r="BF584" i="1"/>
  <c r="BF648" i="1"/>
  <c r="BF712" i="1"/>
  <c r="BF776" i="1"/>
  <c r="BF840" i="1"/>
  <c r="BF904" i="1"/>
  <c r="BH518" i="1"/>
  <c r="BH646" i="1"/>
  <c r="BH742" i="1"/>
  <c r="BH806" i="1"/>
  <c r="BH870" i="1"/>
  <c r="BG950" i="1"/>
  <c r="BV6" i="1"/>
  <c r="BW6" i="1"/>
  <c r="BS6" i="1"/>
  <c r="BX6" i="1"/>
  <c r="BU226" i="1"/>
  <c r="BV226" i="1"/>
  <c r="BT226" i="1"/>
  <c r="BW226" i="1"/>
  <c r="BS226" i="1"/>
  <c r="BX226" i="1"/>
  <c r="BV258" i="1"/>
  <c r="BT258" i="1"/>
  <c r="BW258" i="1"/>
  <c r="BS258" i="1"/>
  <c r="BU258" i="1"/>
  <c r="BX258" i="1"/>
  <c r="CH43" i="1"/>
  <c r="CF43" i="1"/>
  <c r="CI147" i="1"/>
  <c r="CF147" i="1"/>
  <c r="CJ147" i="1"/>
  <c r="CH147" i="1"/>
  <c r="BW482" i="1"/>
  <c r="BU482" i="1"/>
  <c r="BS482" i="1"/>
  <c r="BV482" i="1"/>
  <c r="BX482" i="1"/>
  <c r="BV498" i="1"/>
  <c r="BW498" i="1"/>
  <c r="BU498" i="1"/>
  <c r="BS498" i="1"/>
  <c r="BT498" i="1"/>
  <c r="BX498" i="1"/>
  <c r="BY498" i="1" s="1"/>
  <c r="BV514" i="1"/>
  <c r="BW514" i="1"/>
  <c r="BS514" i="1"/>
  <c r="BU514" i="1"/>
  <c r="BX514" i="1"/>
  <c r="BY514" i="1" s="1"/>
  <c r="BU530" i="1"/>
  <c r="BW530" i="1"/>
  <c r="BS530" i="1"/>
  <c r="BV530" i="1"/>
  <c r="BX530" i="1"/>
  <c r="BW546" i="1"/>
  <c r="BS546" i="1"/>
  <c r="BU546" i="1"/>
  <c r="BV546" i="1"/>
  <c r="BX546" i="1"/>
  <c r="BW562" i="1"/>
  <c r="BT562" i="1"/>
  <c r="BS562" i="1"/>
  <c r="BU562" i="1"/>
  <c r="BV562" i="1"/>
  <c r="BX562" i="1"/>
  <c r="BW578" i="1"/>
  <c r="BU578" i="1"/>
  <c r="BS578" i="1"/>
  <c r="BV578" i="1"/>
  <c r="BX578" i="1"/>
  <c r="BW594" i="1"/>
  <c r="BS594" i="1"/>
  <c r="BU594" i="1"/>
  <c r="BV594" i="1"/>
  <c r="BX594" i="1"/>
  <c r="BV610" i="1"/>
  <c r="BX610" i="1"/>
  <c r="BT626" i="1"/>
  <c r="BW626" i="1"/>
  <c r="BU626" i="1"/>
  <c r="BS626" i="1"/>
  <c r="BV626" i="1"/>
  <c r="BX626" i="1"/>
  <c r="BY626" i="1" s="1"/>
  <c r="BW642" i="1"/>
  <c r="BS642" i="1"/>
  <c r="BV642" i="1"/>
  <c r="BU642" i="1"/>
  <c r="BX642" i="1"/>
  <c r="BU658" i="1"/>
  <c r="BW658" i="1"/>
  <c r="BS658" i="1"/>
  <c r="BV658" i="1"/>
  <c r="BX658" i="1"/>
  <c r="BW674" i="1"/>
  <c r="BS674" i="1"/>
  <c r="BU674" i="1"/>
  <c r="BV674" i="1"/>
  <c r="BX674" i="1"/>
  <c r="BW690" i="1"/>
  <c r="BS690" i="1"/>
  <c r="BV690" i="1"/>
  <c r="BT690" i="1"/>
  <c r="BU690" i="1"/>
  <c r="BX690" i="1"/>
  <c r="BW706" i="1"/>
  <c r="BS706" i="1"/>
  <c r="BU706" i="1"/>
  <c r="BV706" i="1"/>
  <c r="BX706" i="1"/>
  <c r="CG14" i="1"/>
  <c r="CH14" i="1"/>
  <c r="CJ14" i="1"/>
  <c r="CI14" i="1"/>
  <c r="CF14" i="1"/>
  <c r="CI42" i="1"/>
  <c r="CF42" i="1"/>
  <c r="CG28" i="1"/>
  <c r="CG78" i="1"/>
  <c r="CG124" i="1"/>
  <c r="CJ134" i="1"/>
  <c r="CF134" i="1"/>
  <c r="CI140" i="1"/>
  <c r="CJ140" i="1"/>
  <c r="CF16" i="1"/>
  <c r="CJ16" i="1"/>
  <c r="CK16" i="1" s="1"/>
  <c r="CF186" i="1"/>
  <c r="CI186" i="1"/>
  <c r="CJ186" i="1"/>
  <c r="CK186" i="1" s="1"/>
  <c r="CI211" i="1"/>
  <c r="CF211" i="1"/>
  <c r="CJ211" i="1"/>
  <c r="CF227" i="1"/>
  <c r="CH227" i="1"/>
  <c r="CI227" i="1"/>
  <c r="CJ227" i="1"/>
  <c r="CI268" i="1"/>
  <c r="CJ268" i="1"/>
  <c r="CK268" i="1" s="1"/>
  <c r="CJ139" i="1"/>
  <c r="CK139" i="1" s="1"/>
  <c r="CF139" i="1"/>
  <c r="CH139" i="1"/>
  <c r="CI179" i="1"/>
  <c r="CH179" i="1"/>
  <c r="CF179" i="1"/>
  <c r="CJ179" i="1"/>
  <c r="CK179" i="1" s="1"/>
  <c r="CH91" i="1"/>
  <c r="CH106" i="1"/>
  <c r="CG106" i="1"/>
  <c r="CF106" i="1"/>
  <c r="CI106" i="1"/>
  <c r="CJ106" i="1"/>
  <c r="CF260" i="1"/>
  <c r="CJ260" i="1"/>
  <c r="CI260" i="1"/>
  <c r="CF244" i="1"/>
  <c r="CI244" i="1"/>
  <c r="CJ244" i="1"/>
  <c r="CI255" i="1"/>
  <c r="CF255" i="1"/>
  <c r="CJ255" i="1"/>
  <c r="CG269" i="1"/>
  <c r="CG293" i="1"/>
  <c r="CJ293" i="1"/>
  <c r="CH323" i="1"/>
  <c r="CI323" i="1"/>
  <c r="CF323" i="1"/>
  <c r="CJ323" i="1"/>
  <c r="CF340" i="1"/>
  <c r="CI340" i="1"/>
  <c r="CJ340" i="1"/>
  <c r="CG351" i="1"/>
  <c r="CI351" i="1"/>
  <c r="CF351" i="1"/>
  <c r="CJ351" i="1"/>
  <c r="CK351" i="1" s="1"/>
  <c r="CH203" i="1"/>
  <c r="CF203" i="1"/>
  <c r="CJ203" i="1"/>
  <c r="CK203" i="1" s="1"/>
  <c r="CH228" i="1"/>
  <c r="CG228" i="1"/>
  <c r="CJ228" i="1"/>
  <c r="CF228" i="1"/>
  <c r="CI228" i="1"/>
  <c r="CI243" i="1"/>
  <c r="CG243" i="1"/>
  <c r="CH243" i="1"/>
  <c r="CJ243" i="1"/>
  <c r="CF243" i="1"/>
  <c r="CG289" i="1"/>
  <c r="CH295" i="1"/>
  <c r="CI295" i="1"/>
  <c r="CJ295" i="1"/>
  <c r="CH300" i="1"/>
  <c r="CJ300" i="1"/>
  <c r="CJ311" i="1"/>
  <c r="CK311" i="1" s="1"/>
  <c r="CI311" i="1"/>
  <c r="CG323" i="1"/>
  <c r="CJ281" i="1"/>
  <c r="CG295" i="1"/>
  <c r="CH380" i="1"/>
  <c r="CI380" i="1"/>
  <c r="CJ380" i="1"/>
  <c r="CF399" i="1"/>
  <c r="CJ399" i="1"/>
  <c r="CF404" i="1"/>
  <c r="CI404" i="1"/>
  <c r="CJ404" i="1"/>
  <c r="CI452" i="1"/>
  <c r="CF452" i="1"/>
  <c r="CJ452" i="1"/>
  <c r="CF500" i="1"/>
  <c r="CI500" i="1"/>
  <c r="CJ500" i="1"/>
  <c r="CF596" i="1"/>
  <c r="CI596" i="1"/>
  <c r="CJ596" i="1"/>
  <c r="CK596" i="1" s="1"/>
  <c r="CG385" i="1"/>
  <c r="CJ385" i="1"/>
  <c r="CG429" i="1"/>
  <c r="CI455" i="1"/>
  <c r="CH455" i="1"/>
  <c r="CJ455" i="1"/>
  <c r="CH499" i="1"/>
  <c r="CJ499" i="1"/>
  <c r="CF499" i="1"/>
  <c r="CG365" i="1"/>
  <c r="CK365" i="1" s="1"/>
  <c r="CF388" i="1"/>
  <c r="CI388" i="1"/>
  <c r="CJ388" i="1"/>
  <c r="CJ401" i="1"/>
  <c r="CK401" i="1" s="1"/>
  <c r="CG349" i="1"/>
  <c r="CG367" i="1"/>
  <c r="CJ369" i="1"/>
  <c r="CG413" i="1"/>
  <c r="CH444" i="1"/>
  <c r="CI444" i="1"/>
  <c r="CJ444" i="1"/>
  <c r="CH471" i="1"/>
  <c r="CJ471" i="1"/>
  <c r="CK471" i="1" s="1"/>
  <c r="CG427" i="1"/>
  <c r="CI487" i="1"/>
  <c r="CH487" i="1"/>
  <c r="CJ487" i="1"/>
  <c r="CK487" i="1" s="1"/>
  <c r="CJ529" i="1"/>
  <c r="CG593" i="1"/>
  <c r="CK593" i="1" s="1"/>
  <c r="CH620" i="1"/>
  <c r="CJ620" i="1"/>
  <c r="CG653" i="1"/>
  <c r="CJ653" i="1"/>
  <c r="CG401" i="1"/>
  <c r="CG567" i="1"/>
  <c r="CH655" i="1"/>
  <c r="CI524" i="1"/>
  <c r="CJ524" i="1"/>
  <c r="CH595" i="1"/>
  <c r="CG595" i="1"/>
  <c r="CI595" i="1"/>
  <c r="CJ595" i="1"/>
  <c r="CF595" i="1"/>
  <c r="CF623" i="1"/>
  <c r="CI623" i="1"/>
  <c r="CJ623" i="1"/>
  <c r="CI668" i="1"/>
  <c r="CH668" i="1"/>
  <c r="CJ668" i="1"/>
  <c r="CK668" i="1" s="1"/>
  <c r="CH684" i="1"/>
  <c r="CI684" i="1"/>
  <c r="CJ684" i="1"/>
  <c r="CI692" i="1"/>
  <c r="CF692" i="1"/>
  <c r="CJ692" i="1"/>
  <c r="CH700" i="1"/>
  <c r="CI700" i="1"/>
  <c r="CJ700" i="1"/>
  <c r="CG471" i="1"/>
  <c r="CH515" i="1"/>
  <c r="CI515" i="1"/>
  <c r="CF515" i="1"/>
  <c r="CJ515" i="1"/>
  <c r="CI519" i="1"/>
  <c r="CH519" i="1"/>
  <c r="CJ519" i="1"/>
  <c r="CI687" i="1"/>
  <c r="CJ567" i="1"/>
  <c r="CK567" i="1" s="1"/>
  <c r="CF691" i="1"/>
  <c r="CJ583" i="1"/>
  <c r="CG591" i="1"/>
  <c r="BY279" i="1"/>
  <c r="BT438" i="1"/>
  <c r="BY186" i="1"/>
  <c r="BU366" i="1"/>
  <c r="BT642" i="1"/>
  <c r="BT594" i="1"/>
  <c r="BU38" i="1"/>
  <c r="BT514" i="1"/>
  <c r="BT610" i="1"/>
  <c r="BU250" i="1"/>
  <c r="BU526" i="1"/>
  <c r="BG3" i="1"/>
  <c r="BI3" i="1"/>
  <c r="BF3" i="1"/>
  <c r="BK3" i="1" s="1"/>
  <c r="BG19" i="1"/>
  <c r="BI19" i="1"/>
  <c r="BF19" i="1"/>
  <c r="BK19" i="1" s="1"/>
  <c r="BG35" i="1"/>
  <c r="BI35" i="1"/>
  <c r="BF35" i="1"/>
  <c r="BK35" i="1" s="1"/>
  <c r="BG51" i="1"/>
  <c r="BI51" i="1"/>
  <c r="BF51" i="1"/>
  <c r="BK51" i="1" s="1"/>
  <c r="BG17" i="1"/>
  <c r="BH17" i="1"/>
  <c r="BJ17" i="1"/>
  <c r="BJ27" i="1"/>
  <c r="BG49" i="1"/>
  <c r="BH49" i="1"/>
  <c r="BJ49" i="1"/>
  <c r="BJ59" i="1"/>
  <c r="BU102" i="1"/>
  <c r="BW334" i="1"/>
  <c r="BV466" i="1"/>
  <c r="BT706" i="1"/>
  <c r="BY13" i="1"/>
  <c r="BT554" i="1"/>
  <c r="BG75" i="1"/>
  <c r="BI75" i="1"/>
  <c r="BF75" i="1"/>
  <c r="BK75" i="1" s="1"/>
  <c r="BH122" i="1"/>
  <c r="BG163" i="1"/>
  <c r="BF163" i="1"/>
  <c r="BI163" i="1"/>
  <c r="BF186" i="1"/>
  <c r="BJ186" i="1"/>
  <c r="BJ195" i="1"/>
  <c r="BH250" i="1"/>
  <c r="BG291" i="1"/>
  <c r="BF291" i="1"/>
  <c r="BI291" i="1"/>
  <c r="BF314" i="1"/>
  <c r="BJ314" i="1"/>
  <c r="BJ323" i="1"/>
  <c r="BH378" i="1"/>
  <c r="BG411" i="1"/>
  <c r="BF411" i="1"/>
  <c r="BI411" i="1"/>
  <c r="BJ554" i="1"/>
  <c r="BF554" i="1"/>
  <c r="BF82" i="1"/>
  <c r="BJ82" i="1"/>
  <c r="BK82" i="1" s="1"/>
  <c r="BJ91" i="1"/>
  <c r="BH146" i="1"/>
  <c r="BG187" i="1"/>
  <c r="BF187" i="1"/>
  <c r="BI187" i="1"/>
  <c r="BF210" i="1"/>
  <c r="BJ210" i="1"/>
  <c r="BK210" i="1" s="1"/>
  <c r="BJ219" i="1"/>
  <c r="BH274" i="1"/>
  <c r="BG315" i="1"/>
  <c r="BF315" i="1"/>
  <c r="BI315" i="1"/>
  <c r="BF338" i="1"/>
  <c r="BJ338" i="1"/>
  <c r="BK338" i="1" s="1"/>
  <c r="BJ347" i="1"/>
  <c r="BH402" i="1"/>
  <c r="BJ418" i="1"/>
  <c r="BF418" i="1"/>
  <c r="BH426" i="1"/>
  <c r="BF434" i="1"/>
  <c r="BJ434" i="1"/>
  <c r="BK434" i="1" s="1"/>
  <c r="BH442" i="1"/>
  <c r="BJ450" i="1"/>
  <c r="BF450" i="1"/>
  <c r="BH458" i="1"/>
  <c r="BF466" i="1"/>
  <c r="BJ466" i="1"/>
  <c r="BK466" i="1" s="1"/>
  <c r="BH474" i="1"/>
  <c r="BJ482" i="1"/>
  <c r="BF482" i="1"/>
  <c r="BH490" i="1"/>
  <c r="BF498" i="1"/>
  <c r="BJ498" i="1"/>
  <c r="BK498" i="1" s="1"/>
  <c r="BH506" i="1"/>
  <c r="BJ514" i="1"/>
  <c r="BF514" i="1"/>
  <c r="BH522" i="1"/>
  <c r="BH530" i="1"/>
  <c r="BH562" i="1"/>
  <c r="BH594" i="1"/>
  <c r="BG115" i="1"/>
  <c r="BI115" i="1"/>
  <c r="BF115" i="1"/>
  <c r="BJ138" i="1"/>
  <c r="BF138" i="1"/>
  <c r="BJ147" i="1"/>
  <c r="BH202" i="1"/>
  <c r="BG243" i="1"/>
  <c r="BI243" i="1"/>
  <c r="BF243" i="1"/>
  <c r="BJ266" i="1"/>
  <c r="BF266" i="1"/>
  <c r="BJ275" i="1"/>
  <c r="BH330" i="1"/>
  <c r="BG371" i="1"/>
  <c r="BI371" i="1"/>
  <c r="BF371" i="1"/>
  <c r="BJ394" i="1"/>
  <c r="BF394" i="1"/>
  <c r="BJ403" i="1"/>
  <c r="BF538" i="1"/>
  <c r="BJ538" i="1"/>
  <c r="BJ579" i="1"/>
  <c r="BF579" i="1"/>
  <c r="BI579" i="1"/>
  <c r="BG611" i="1"/>
  <c r="BF611" i="1"/>
  <c r="BI611" i="1"/>
  <c r="BJ618" i="1"/>
  <c r="BF618" i="1"/>
  <c r="BG643" i="1"/>
  <c r="BF643" i="1"/>
  <c r="BI643" i="1"/>
  <c r="BJ650" i="1"/>
  <c r="BF650" i="1"/>
  <c r="BG675" i="1"/>
  <c r="BF675" i="1"/>
  <c r="BI675" i="1"/>
  <c r="BJ682" i="1"/>
  <c r="BF682" i="1"/>
  <c r="BG707" i="1"/>
  <c r="BF707" i="1"/>
  <c r="BI707" i="1"/>
  <c r="BJ714" i="1"/>
  <c r="BF714" i="1"/>
  <c r="BG739" i="1"/>
  <c r="BF739" i="1"/>
  <c r="BI739" i="1"/>
  <c r="BJ746" i="1"/>
  <c r="BF746" i="1"/>
  <c r="BG771" i="1"/>
  <c r="BF771" i="1"/>
  <c r="BI771" i="1"/>
  <c r="BJ778" i="1"/>
  <c r="BF778" i="1"/>
  <c r="BG803" i="1"/>
  <c r="BF803" i="1"/>
  <c r="BI803" i="1"/>
  <c r="BJ810" i="1"/>
  <c r="BF810" i="1"/>
  <c r="BG835" i="1"/>
  <c r="BF835" i="1"/>
  <c r="BI835" i="1"/>
  <c r="BJ842" i="1"/>
  <c r="BF842" i="1"/>
  <c r="BG867" i="1"/>
  <c r="BF867" i="1"/>
  <c r="BI867" i="1"/>
  <c r="BJ874" i="1"/>
  <c r="BF874" i="1"/>
  <c r="BG899" i="1"/>
  <c r="BF899" i="1"/>
  <c r="BI899" i="1"/>
  <c r="BJ906" i="1"/>
  <c r="BF906" i="1"/>
  <c r="BG931" i="1"/>
  <c r="BF931" i="1"/>
  <c r="BI931" i="1"/>
  <c r="BJ938" i="1"/>
  <c r="BF938" i="1"/>
  <c r="BJ98" i="1"/>
  <c r="BF98" i="1"/>
  <c r="BJ107" i="1"/>
  <c r="BK107" i="1" s="1"/>
  <c r="BH162" i="1"/>
  <c r="BG203" i="1"/>
  <c r="BI203" i="1"/>
  <c r="BF203" i="1"/>
  <c r="BJ226" i="1"/>
  <c r="BF226" i="1"/>
  <c r="BJ235" i="1"/>
  <c r="BK235" i="1" s="1"/>
  <c r="BH290" i="1"/>
  <c r="BG331" i="1"/>
  <c r="BI331" i="1"/>
  <c r="BF331" i="1"/>
  <c r="BJ354" i="1"/>
  <c r="BF354" i="1"/>
  <c r="BJ363" i="1"/>
  <c r="BK363" i="1" s="1"/>
  <c r="BH410" i="1"/>
  <c r="BG419" i="1"/>
  <c r="BF419" i="1"/>
  <c r="BI419" i="1"/>
  <c r="BJ443" i="1"/>
  <c r="BG451" i="1"/>
  <c r="BF451" i="1"/>
  <c r="BI451" i="1"/>
  <c r="BJ475" i="1"/>
  <c r="BG483" i="1"/>
  <c r="BF483" i="1"/>
  <c r="BI483" i="1"/>
  <c r="BJ507" i="1"/>
  <c r="BG515" i="1"/>
  <c r="BF515" i="1"/>
  <c r="BI515" i="1"/>
  <c r="BG579" i="1"/>
  <c r="BH618" i="1"/>
  <c r="BJ627" i="1"/>
  <c r="BH650" i="1"/>
  <c r="BJ659" i="1"/>
  <c r="BH682" i="1"/>
  <c r="BJ691" i="1"/>
  <c r="BH714" i="1"/>
  <c r="BJ723" i="1"/>
  <c r="BH746" i="1"/>
  <c r="BJ755" i="1"/>
  <c r="BH778" i="1"/>
  <c r="BJ787" i="1"/>
  <c r="BH810" i="1"/>
  <c r="BJ819" i="1"/>
  <c r="BH842" i="1"/>
  <c r="BJ851" i="1"/>
  <c r="BH874" i="1"/>
  <c r="BJ883" i="1"/>
  <c r="BH906" i="1"/>
  <c r="BJ915" i="1"/>
  <c r="BH938" i="1"/>
  <c r="BJ947" i="1"/>
  <c r="BJ990" i="1"/>
  <c r="BF990" i="1"/>
  <c r="BJ1022" i="1"/>
  <c r="BF1022" i="1"/>
  <c r="BJ1054" i="1"/>
  <c r="BF1054" i="1"/>
  <c r="BJ1086" i="1"/>
  <c r="BF1086" i="1"/>
  <c r="BI563" i="1"/>
  <c r="BF531" i="1"/>
  <c r="BF571" i="1"/>
  <c r="BJ970" i="1"/>
  <c r="BJ986" i="1"/>
  <c r="BJ1002" i="1"/>
  <c r="BJ1018" i="1"/>
  <c r="BJ1034" i="1"/>
  <c r="BJ1050" i="1"/>
  <c r="BJ1066" i="1"/>
  <c r="BJ1082" i="1"/>
  <c r="BF539" i="1"/>
  <c r="CK293" i="1"/>
  <c r="CK455" i="1"/>
  <c r="CK295" i="1"/>
  <c r="CK305" i="1"/>
  <c r="CK465" i="1"/>
  <c r="CK529" i="1"/>
  <c r="CK561" i="1"/>
  <c r="CK657" i="1"/>
  <c r="CK219" i="1"/>
  <c r="CK237" i="1"/>
  <c r="CG370" i="1"/>
  <c r="CJ17" i="1"/>
  <c r="CF113" i="1"/>
  <c r="CK297" i="1"/>
  <c r="CK329" i="1"/>
  <c r="CK649" i="1"/>
  <c r="CK681" i="1"/>
  <c r="CK255" i="1"/>
  <c r="CF161" i="1"/>
  <c r="CF209" i="1"/>
  <c r="CK501" i="1"/>
  <c r="CK519" i="1"/>
  <c r="CK629" i="1"/>
  <c r="CK26" i="1"/>
  <c r="CH31" i="1"/>
  <c r="CK44" i="1"/>
  <c r="CF49" i="1"/>
  <c r="CI105" i="1"/>
  <c r="CK172" i="1"/>
  <c r="CH177" i="1"/>
  <c r="CJ233" i="1"/>
  <c r="CK340" i="1"/>
  <c r="CK399" i="1"/>
  <c r="CH552" i="1"/>
  <c r="CI97" i="1"/>
  <c r="CK631" i="1"/>
  <c r="CK96" i="1"/>
  <c r="CF129" i="1"/>
  <c r="CG264" i="1"/>
  <c r="CK653" i="1"/>
  <c r="CK685" i="1"/>
  <c r="CK72" i="1"/>
  <c r="CG290" i="1"/>
  <c r="CI322" i="1"/>
  <c r="CF418" i="1"/>
  <c r="CI448" i="1"/>
  <c r="CK509" i="1"/>
  <c r="CG530" i="1"/>
  <c r="CK607" i="1"/>
  <c r="CK10" i="1"/>
  <c r="CK200" i="1"/>
  <c r="CK605" i="1"/>
  <c r="CK535" i="1"/>
  <c r="CK695" i="1"/>
  <c r="CF778" i="1"/>
  <c r="CF906" i="1"/>
  <c r="CG1058" i="1"/>
  <c r="CG1074" i="1"/>
  <c r="CG1090" i="1"/>
  <c r="CG1056" i="1"/>
  <c r="CG1072" i="1"/>
  <c r="CG1088" i="1"/>
  <c r="BY7" i="1"/>
  <c r="BY39" i="1"/>
  <c r="BY71" i="1"/>
  <c r="BY103" i="1"/>
  <c r="BY135" i="1"/>
  <c r="BY167" i="1"/>
  <c r="BY199" i="1"/>
  <c r="BY231" i="1"/>
  <c r="BG152" i="1"/>
  <c r="BH230" i="1"/>
  <c r="BG280" i="1"/>
  <c r="BH358" i="1"/>
  <c r="BG408" i="1"/>
  <c r="BH486" i="1"/>
  <c r="BG536" i="1"/>
  <c r="BK554" i="1"/>
  <c r="BK618" i="1"/>
  <c r="BK650" i="1"/>
  <c r="BG664" i="1"/>
  <c r="BK682" i="1"/>
  <c r="BK714" i="1"/>
  <c r="BK746" i="1"/>
  <c r="BG760" i="1"/>
  <c r="BK778" i="1"/>
  <c r="BK810" i="1"/>
  <c r="BG824" i="1"/>
  <c r="BK842" i="1"/>
  <c r="BK874" i="1"/>
  <c r="BK906" i="1"/>
  <c r="BG920" i="1"/>
  <c r="BK938" i="1"/>
  <c r="BG952" i="1"/>
  <c r="BH86" i="1"/>
  <c r="BH214" i="1"/>
  <c r="BH342" i="1"/>
  <c r="BH470" i="1"/>
  <c r="BH598" i="1"/>
  <c r="BH726" i="1"/>
  <c r="BH854" i="1"/>
  <c r="BF88" i="1"/>
  <c r="BF216" i="1"/>
  <c r="BF280" i="1"/>
  <c r="BF344" i="1"/>
  <c r="BF408" i="1"/>
  <c r="BF472" i="1"/>
  <c r="BF536" i="1"/>
  <c r="BF600" i="1"/>
  <c r="BF664" i="1"/>
  <c r="BF728" i="1"/>
  <c r="BF792" i="1"/>
  <c r="BF856" i="1"/>
  <c r="BF920" i="1"/>
  <c r="BH550" i="1"/>
  <c r="BH678" i="1"/>
  <c r="BG822" i="1"/>
  <c r="BG918" i="1"/>
  <c r="BK115" i="1"/>
  <c r="BK243" i="1"/>
  <c r="BK371" i="1"/>
  <c r="BG70" i="1"/>
  <c r="BG102" i="1"/>
  <c r="BG134" i="1"/>
  <c r="BG166" i="1"/>
  <c r="BG198" i="1"/>
  <c r="BG230" i="1"/>
  <c r="BG262" i="1"/>
  <c r="BG294" i="1"/>
  <c r="BG326" i="1"/>
  <c r="BG358" i="1"/>
  <c r="BG390" i="1"/>
  <c r="BG422" i="1"/>
  <c r="BG454" i="1"/>
  <c r="BG486" i="1"/>
  <c r="BG518" i="1"/>
  <c r="BG550" i="1"/>
  <c r="BG582" i="1"/>
  <c r="BG614" i="1"/>
  <c r="BG646" i="1"/>
  <c r="BG678" i="1"/>
  <c r="BG710" i="1"/>
  <c r="BG742" i="1"/>
  <c r="BG774" i="1"/>
  <c r="BG806" i="1"/>
  <c r="BG838" i="1"/>
  <c r="BG870" i="1"/>
  <c r="BG902" i="1"/>
  <c r="BG934" i="1"/>
  <c r="BU10" i="1"/>
  <c r="BV10" i="1"/>
  <c r="BW10" i="1"/>
  <c r="BS10" i="1"/>
  <c r="BX10" i="1"/>
  <c r="BY10" i="1" s="1"/>
  <c r="BT18" i="1"/>
  <c r="BV18" i="1"/>
  <c r="BW18" i="1"/>
  <c r="BS18" i="1"/>
  <c r="BU18" i="1"/>
  <c r="BX18" i="1"/>
  <c r="BU26" i="1"/>
  <c r="BV26" i="1"/>
  <c r="BW26" i="1"/>
  <c r="BS26" i="1"/>
  <c r="BX26" i="1"/>
  <c r="BV34" i="1"/>
  <c r="BW34" i="1"/>
  <c r="BS34" i="1"/>
  <c r="BT34" i="1"/>
  <c r="BX34" i="1"/>
  <c r="BY34" i="1" s="1"/>
  <c r="BU34" i="1"/>
  <c r="BU42" i="1"/>
  <c r="BV42" i="1"/>
  <c r="BW42" i="1"/>
  <c r="BS42" i="1"/>
  <c r="BX42" i="1"/>
  <c r="BT50" i="1"/>
  <c r="BV50" i="1"/>
  <c r="BW50" i="1"/>
  <c r="BS50" i="1"/>
  <c r="BX50" i="1"/>
  <c r="BU50" i="1"/>
  <c r="BW58" i="1"/>
  <c r="BS58" i="1"/>
  <c r="BX58" i="1"/>
  <c r="BV66" i="1"/>
  <c r="BT66" i="1"/>
  <c r="BU66" i="1"/>
  <c r="BW66" i="1"/>
  <c r="BS66" i="1"/>
  <c r="BX66" i="1"/>
  <c r="BV74" i="1"/>
  <c r="BW74" i="1"/>
  <c r="BU74" i="1"/>
  <c r="BS74" i="1"/>
  <c r="BX74" i="1"/>
  <c r="BT82" i="1"/>
  <c r="BV82" i="1"/>
  <c r="BU82" i="1"/>
  <c r="BW82" i="1"/>
  <c r="BS82" i="1"/>
  <c r="BX82" i="1"/>
  <c r="BY82" i="1" s="1"/>
  <c r="BU90" i="1"/>
  <c r="BV90" i="1"/>
  <c r="BW90" i="1"/>
  <c r="BS90" i="1"/>
  <c r="BX90" i="1"/>
  <c r="BU98" i="1"/>
  <c r="BV98" i="1"/>
  <c r="BW98" i="1"/>
  <c r="BS98" i="1"/>
  <c r="BT98" i="1"/>
  <c r="BX98" i="1"/>
  <c r="BV106" i="1"/>
  <c r="BW106" i="1"/>
  <c r="BS106" i="1"/>
  <c r="BX106" i="1"/>
  <c r="BY106" i="1" s="1"/>
  <c r="BU106" i="1"/>
  <c r="BT114" i="1"/>
  <c r="BV114" i="1"/>
  <c r="BW114" i="1"/>
  <c r="BS114" i="1"/>
  <c r="BX114" i="1"/>
  <c r="BY114" i="1" s="1"/>
  <c r="BU114" i="1"/>
  <c r="BW122" i="1"/>
  <c r="BS122" i="1"/>
  <c r="BX122" i="1"/>
  <c r="BV130" i="1"/>
  <c r="BT130" i="1"/>
  <c r="BU130" i="1"/>
  <c r="BW130" i="1"/>
  <c r="BS130" i="1"/>
  <c r="BX130" i="1"/>
  <c r="BY130" i="1" s="1"/>
  <c r="BV138" i="1"/>
  <c r="BW138" i="1"/>
  <c r="BU138" i="1"/>
  <c r="BS138" i="1"/>
  <c r="BX138" i="1"/>
  <c r="BT146" i="1"/>
  <c r="BV146" i="1"/>
  <c r="BU146" i="1"/>
  <c r="BW146" i="1"/>
  <c r="BS146" i="1"/>
  <c r="BX146" i="1"/>
  <c r="BU154" i="1"/>
  <c r="BV154" i="1"/>
  <c r="BW154" i="1"/>
  <c r="BS154" i="1"/>
  <c r="BX154" i="1"/>
  <c r="BU162" i="1"/>
  <c r="BV162" i="1"/>
  <c r="BT162" i="1"/>
  <c r="BW162" i="1"/>
  <c r="BS162" i="1"/>
  <c r="BX162" i="1"/>
  <c r="BY162" i="1" s="1"/>
  <c r="BV170" i="1"/>
  <c r="BW170" i="1"/>
  <c r="BS170" i="1"/>
  <c r="BX170" i="1"/>
  <c r="BU170" i="1"/>
  <c r="BV234" i="1"/>
  <c r="BW234" i="1"/>
  <c r="BS234" i="1"/>
  <c r="BU234" i="1"/>
  <c r="BX234" i="1"/>
  <c r="BV266" i="1"/>
  <c r="BW266" i="1"/>
  <c r="BT266" i="1"/>
  <c r="BS266" i="1"/>
  <c r="BU266" i="1"/>
  <c r="BX266" i="1"/>
  <c r="BY266" i="1" s="1"/>
  <c r="BW306" i="1"/>
  <c r="BU306" i="1"/>
  <c r="BV306" i="1"/>
  <c r="BS306" i="1"/>
  <c r="BX306" i="1"/>
  <c r="BU326" i="1"/>
  <c r="BV326" i="1"/>
  <c r="BW326" i="1"/>
  <c r="BS326" i="1"/>
  <c r="BX326" i="1"/>
  <c r="BU342" i="1"/>
  <c r="BW342" i="1"/>
  <c r="BS342" i="1"/>
  <c r="BX342" i="1"/>
  <c r="BV342" i="1"/>
  <c r="BU358" i="1"/>
  <c r="BW358" i="1"/>
  <c r="BS358" i="1"/>
  <c r="BV358" i="1"/>
  <c r="BX358" i="1"/>
  <c r="BY358" i="1" s="1"/>
  <c r="BU374" i="1"/>
  <c r="BW374" i="1"/>
  <c r="BV374" i="1"/>
  <c r="BS374" i="1"/>
  <c r="BX374" i="1"/>
  <c r="BU390" i="1"/>
  <c r="BV390" i="1"/>
  <c r="BW390" i="1"/>
  <c r="BS390" i="1"/>
  <c r="BX390" i="1"/>
  <c r="BU406" i="1"/>
  <c r="BW406" i="1"/>
  <c r="BS406" i="1"/>
  <c r="BV406" i="1"/>
  <c r="BX406" i="1"/>
  <c r="BV422" i="1"/>
  <c r="BW422" i="1"/>
  <c r="BS422" i="1"/>
  <c r="BX422" i="1"/>
  <c r="BX438" i="1"/>
  <c r="BU454" i="1"/>
  <c r="BW454" i="1"/>
  <c r="BS454" i="1"/>
  <c r="BV454" i="1"/>
  <c r="BX454" i="1"/>
  <c r="CJ4" i="1"/>
  <c r="CF4" i="1"/>
  <c r="CI4" i="1"/>
  <c r="CH59" i="1"/>
  <c r="CF59" i="1"/>
  <c r="CJ59" i="1"/>
  <c r="BV282" i="1"/>
  <c r="BW282" i="1"/>
  <c r="BS282" i="1"/>
  <c r="BU282" i="1"/>
  <c r="BX282" i="1"/>
  <c r="BW314" i="1"/>
  <c r="BV314" i="1"/>
  <c r="BS314" i="1"/>
  <c r="BU314" i="1"/>
  <c r="BX314" i="1"/>
  <c r="BW330" i="1"/>
  <c r="BS330" i="1"/>
  <c r="BT330" i="1"/>
  <c r="BX330" i="1"/>
  <c r="BY330" i="1" s="1"/>
  <c r="BU330" i="1"/>
  <c r="BV330" i="1"/>
  <c r="BW346" i="1"/>
  <c r="BU346" i="1"/>
  <c r="BS346" i="1"/>
  <c r="BX346" i="1"/>
  <c r="BV346" i="1"/>
  <c r="BT362" i="1"/>
  <c r="BW362" i="1"/>
  <c r="BU362" i="1"/>
  <c r="BV362" i="1"/>
  <c r="BS362" i="1"/>
  <c r="BX362" i="1"/>
  <c r="BX378" i="1"/>
  <c r="BU378" i="1"/>
  <c r="BW394" i="1"/>
  <c r="BT394" i="1"/>
  <c r="BS394" i="1"/>
  <c r="BX394" i="1"/>
  <c r="BU394" i="1"/>
  <c r="BV394" i="1"/>
  <c r="BT410" i="1"/>
  <c r="BW410" i="1"/>
  <c r="BV410" i="1"/>
  <c r="BS410" i="1"/>
  <c r="BX410" i="1"/>
  <c r="BU410" i="1"/>
  <c r="BU426" i="1"/>
  <c r="BV426" i="1"/>
  <c r="BW426" i="1"/>
  <c r="BS426" i="1"/>
  <c r="BX426" i="1"/>
  <c r="BU442" i="1"/>
  <c r="BW442" i="1"/>
  <c r="BS442" i="1"/>
  <c r="BV442" i="1"/>
  <c r="BX442" i="1"/>
  <c r="BT458" i="1"/>
  <c r="BW458" i="1"/>
  <c r="BU458" i="1"/>
  <c r="BV458" i="1"/>
  <c r="BS458" i="1"/>
  <c r="BX458" i="1"/>
  <c r="BU470" i="1"/>
  <c r="BV470" i="1"/>
  <c r="BW470" i="1"/>
  <c r="BS470" i="1"/>
  <c r="BX470" i="1"/>
  <c r="BY470" i="1" s="1"/>
  <c r="BW486" i="1"/>
  <c r="BS486" i="1"/>
  <c r="BV486" i="1"/>
  <c r="BX486" i="1"/>
  <c r="BV502" i="1"/>
  <c r="BW502" i="1"/>
  <c r="BS502" i="1"/>
  <c r="BX502" i="1"/>
  <c r="BU518" i="1"/>
  <c r="BV518" i="1"/>
  <c r="BW518" i="1"/>
  <c r="BS518" i="1"/>
  <c r="BX518" i="1"/>
  <c r="BY518" i="1" s="1"/>
  <c r="BU534" i="1"/>
  <c r="BW534" i="1"/>
  <c r="BS534" i="1"/>
  <c r="BV534" i="1"/>
  <c r="BX534" i="1"/>
  <c r="BV550" i="1"/>
  <c r="BX550" i="1"/>
  <c r="BW566" i="1"/>
  <c r="BS566" i="1"/>
  <c r="BV566" i="1"/>
  <c r="BX566" i="1"/>
  <c r="BU582" i="1"/>
  <c r="BW582" i="1"/>
  <c r="BS582" i="1"/>
  <c r="BV582" i="1"/>
  <c r="BX582" i="1"/>
  <c r="BU598" i="1"/>
  <c r="BW598" i="1"/>
  <c r="BS598" i="1"/>
  <c r="BV598" i="1"/>
  <c r="BX598" i="1"/>
  <c r="BW614" i="1"/>
  <c r="BS614" i="1"/>
  <c r="BV614" i="1"/>
  <c r="BX614" i="1"/>
  <c r="BW630" i="1"/>
  <c r="BS630" i="1"/>
  <c r="BV630" i="1"/>
  <c r="BX630" i="1"/>
  <c r="BU646" i="1"/>
  <c r="BW646" i="1"/>
  <c r="BS646" i="1"/>
  <c r="BV646" i="1"/>
  <c r="BX646" i="1"/>
  <c r="BU662" i="1"/>
  <c r="BW662" i="1"/>
  <c r="BS662" i="1"/>
  <c r="BV662" i="1"/>
  <c r="BX662" i="1"/>
  <c r="BW678" i="1"/>
  <c r="BS678" i="1"/>
  <c r="BV678" i="1"/>
  <c r="BX678" i="1"/>
  <c r="BV694" i="1"/>
  <c r="BX694" i="1"/>
  <c r="CI8" i="1"/>
  <c r="CF8" i="1"/>
  <c r="CH8" i="1"/>
  <c r="CJ8" i="1"/>
  <c r="CK8" i="1" s="1"/>
  <c r="CH54" i="1"/>
  <c r="CF54" i="1"/>
  <c r="CJ54" i="1"/>
  <c r="CI28" i="1"/>
  <c r="CH28" i="1"/>
  <c r="CJ28" i="1"/>
  <c r="CK28" i="1" s="1"/>
  <c r="CF75" i="1"/>
  <c r="CH75" i="1"/>
  <c r="CJ75" i="1"/>
  <c r="CK75" i="1" s="1"/>
  <c r="CH78" i="1"/>
  <c r="CJ78" i="1"/>
  <c r="CI78" i="1"/>
  <c r="CF78" i="1"/>
  <c r="CH124" i="1"/>
  <c r="CI124" i="1"/>
  <c r="CJ124" i="1"/>
  <c r="CF128" i="1"/>
  <c r="CJ128" i="1"/>
  <c r="CH128" i="1"/>
  <c r="CH4" i="1"/>
  <c r="CH76" i="1"/>
  <c r="CI76" i="1"/>
  <c r="CJ76" i="1"/>
  <c r="CK76" i="1" s="1"/>
  <c r="CG92" i="1"/>
  <c r="CI92" i="1"/>
  <c r="CJ92" i="1"/>
  <c r="CK92" i="1" s="1"/>
  <c r="CH92" i="1"/>
  <c r="CF144" i="1"/>
  <c r="CH144" i="1"/>
  <c r="CJ144" i="1"/>
  <c r="CH214" i="1"/>
  <c r="CF214" i="1"/>
  <c r="CJ214" i="1"/>
  <c r="CK214" i="1" s="1"/>
  <c r="CG230" i="1"/>
  <c r="CH230" i="1"/>
  <c r="CF230" i="1"/>
  <c r="CJ230" i="1"/>
  <c r="CK230" i="1" s="1"/>
  <c r="CG118" i="1"/>
  <c r="CH118" i="1"/>
  <c r="CF118" i="1"/>
  <c r="CJ118" i="1"/>
  <c r="CG178" i="1"/>
  <c r="CF91" i="1"/>
  <c r="CJ91" i="1"/>
  <c r="CK91" i="1" s="1"/>
  <c r="CF122" i="1"/>
  <c r="CJ122" i="1"/>
  <c r="CI132" i="1"/>
  <c r="CF132" i="1"/>
  <c r="CJ132" i="1"/>
  <c r="CG156" i="1"/>
  <c r="CI156" i="1"/>
  <c r="CJ156" i="1"/>
  <c r="CK156" i="1" s="1"/>
  <c r="CH156" i="1"/>
  <c r="CF208" i="1"/>
  <c r="CH208" i="1"/>
  <c r="CJ208" i="1"/>
  <c r="CF251" i="1"/>
  <c r="CH251" i="1"/>
  <c r="CJ251" i="1"/>
  <c r="CK251" i="1" s="1"/>
  <c r="CG279" i="1"/>
  <c r="CH279" i="1"/>
  <c r="CJ279" i="1"/>
  <c r="CG291" i="1"/>
  <c r="CH291" i="1"/>
  <c r="CI291" i="1"/>
  <c r="CF291" i="1"/>
  <c r="CJ291" i="1"/>
  <c r="CI303" i="1"/>
  <c r="CF303" i="1"/>
  <c r="CJ303" i="1"/>
  <c r="CJ313" i="1"/>
  <c r="CH343" i="1"/>
  <c r="CJ343" i="1"/>
  <c r="CK343" i="1" s="1"/>
  <c r="CI355" i="1"/>
  <c r="CH355" i="1"/>
  <c r="CF355" i="1"/>
  <c r="CJ355" i="1"/>
  <c r="CI375" i="1"/>
  <c r="CJ375" i="1"/>
  <c r="CG241" i="1"/>
  <c r="CK241" i="1" s="1"/>
  <c r="CJ261" i="1"/>
  <c r="CJ301" i="1"/>
  <c r="CK301" i="1" s="1"/>
  <c r="CG132" i="1"/>
  <c r="CG247" i="1"/>
  <c r="CJ247" i="1"/>
  <c r="CK247" i="1" s="1"/>
  <c r="CI247" i="1"/>
  <c r="CF271" i="1"/>
  <c r="CJ271" i="1"/>
  <c r="CK271" i="1" s="1"/>
  <c r="CG303" i="1"/>
  <c r="CH391" i="1"/>
  <c r="CI391" i="1"/>
  <c r="CJ391" i="1"/>
  <c r="CG407" i="1"/>
  <c r="CH407" i="1"/>
  <c r="CJ407" i="1"/>
  <c r="CJ413" i="1"/>
  <c r="CK413" i="1" s="1"/>
  <c r="CG423" i="1"/>
  <c r="CF516" i="1"/>
  <c r="CJ516" i="1"/>
  <c r="CI516" i="1"/>
  <c r="CG325" i="1"/>
  <c r="CK325" i="1" s="1"/>
  <c r="CG337" i="1"/>
  <c r="CK337" i="1" s="1"/>
  <c r="CG341" i="1"/>
  <c r="CJ341" i="1"/>
  <c r="CJ361" i="1"/>
  <c r="CK361" i="1" s="1"/>
  <c r="CH412" i="1"/>
  <c r="CI412" i="1"/>
  <c r="CJ412" i="1"/>
  <c r="CG457" i="1"/>
  <c r="CJ457" i="1"/>
  <c r="CK457" i="1" s="1"/>
  <c r="CI371" i="1"/>
  <c r="CG371" i="1"/>
  <c r="CH371" i="1"/>
  <c r="CJ371" i="1"/>
  <c r="CK371" i="1" s="1"/>
  <c r="CF371" i="1"/>
  <c r="CG381" i="1"/>
  <c r="CJ381" i="1"/>
  <c r="CK381" i="1" s="1"/>
  <c r="CG369" i="1"/>
  <c r="CK369" i="1" s="1"/>
  <c r="CF415" i="1"/>
  <c r="CJ415" i="1"/>
  <c r="CK415" i="1" s="1"/>
  <c r="CI415" i="1"/>
  <c r="CG445" i="1"/>
  <c r="CJ445" i="1"/>
  <c r="CK445" i="1" s="1"/>
  <c r="CI459" i="1"/>
  <c r="CG459" i="1"/>
  <c r="CF459" i="1"/>
  <c r="CJ459" i="1"/>
  <c r="CH459" i="1"/>
  <c r="CI479" i="1"/>
  <c r="CF479" i="1"/>
  <c r="CJ479" i="1"/>
  <c r="CK479" i="1" s="1"/>
  <c r="CF564" i="1"/>
  <c r="CI564" i="1"/>
  <c r="CJ564" i="1"/>
  <c r="CI575" i="1"/>
  <c r="CF575" i="1"/>
  <c r="CJ575" i="1"/>
  <c r="CK575" i="1" s="1"/>
  <c r="CJ621" i="1"/>
  <c r="CK621" i="1" s="1"/>
  <c r="CI651" i="1"/>
  <c r="CF651" i="1"/>
  <c r="CJ651" i="1"/>
  <c r="CG651" i="1"/>
  <c r="CH651" i="1"/>
  <c r="CG499" i="1"/>
  <c r="CF539" i="1"/>
  <c r="CJ539" i="1"/>
  <c r="CG585" i="1"/>
  <c r="CJ585" i="1"/>
  <c r="CK585" i="1" s="1"/>
  <c r="CG637" i="1"/>
  <c r="CG645" i="1"/>
  <c r="CG697" i="1"/>
  <c r="CJ521" i="1"/>
  <c r="CK521" i="1" s="1"/>
  <c r="CI588" i="1"/>
  <c r="CJ588" i="1"/>
  <c r="CG613" i="1"/>
  <c r="CJ613" i="1"/>
  <c r="CK613" i="1" s="1"/>
  <c r="CH636" i="1"/>
  <c r="CI636" i="1"/>
  <c r="CJ636" i="1"/>
  <c r="CI643" i="1"/>
  <c r="CH643" i="1"/>
  <c r="CF643" i="1"/>
  <c r="CJ643" i="1"/>
  <c r="CH659" i="1"/>
  <c r="CG659" i="1"/>
  <c r="CI659" i="1"/>
  <c r="CJ659" i="1"/>
  <c r="CF659" i="1"/>
  <c r="CI671" i="1"/>
  <c r="CF671" i="1"/>
  <c r="CJ671" i="1"/>
  <c r="CF703" i="1"/>
  <c r="CJ703" i="1"/>
  <c r="CI703" i="1"/>
  <c r="CJ489" i="1"/>
  <c r="CK489" i="1" s="1"/>
  <c r="CG515" i="1"/>
  <c r="CG525" i="1"/>
  <c r="CG625" i="1"/>
  <c r="CK625" i="1" s="1"/>
  <c r="CG687" i="1"/>
  <c r="CF675" i="1"/>
  <c r="CI691" i="1"/>
  <c r="CF707" i="1"/>
  <c r="CI583" i="1"/>
  <c r="CG671" i="1"/>
  <c r="CJ699" i="1"/>
  <c r="BU54" i="1"/>
  <c r="BU118" i="1"/>
  <c r="BT406" i="1"/>
  <c r="BT662" i="1"/>
  <c r="BT26" i="1"/>
  <c r="BT90" i="1"/>
  <c r="BT154" i="1"/>
  <c r="BT582" i="1"/>
  <c r="BT102" i="1"/>
  <c r="BT166" i="1"/>
  <c r="BT630" i="1"/>
  <c r="BT694" i="1"/>
  <c r="BT482" i="1"/>
  <c r="BT658" i="1"/>
  <c r="BT314" i="1"/>
  <c r="BU422" i="1"/>
  <c r="BU654" i="1"/>
  <c r="BT678" i="1"/>
  <c r="BT346" i="1"/>
  <c r="BT530" i="1"/>
  <c r="BU614" i="1"/>
  <c r="BS250" i="1"/>
  <c r="BT250" i="1"/>
  <c r="BT526" i="1"/>
  <c r="BJ66" i="1"/>
  <c r="BF66" i="1"/>
  <c r="BT374" i="1"/>
  <c r="BS378" i="1"/>
  <c r="BY491" i="1"/>
  <c r="BS610" i="1"/>
  <c r="BG9" i="1"/>
  <c r="BH9" i="1"/>
  <c r="BJ9" i="1"/>
  <c r="BK9" i="1" s="1"/>
  <c r="BG41" i="1"/>
  <c r="BH41" i="1"/>
  <c r="BJ41" i="1"/>
  <c r="BK41" i="1" s="1"/>
  <c r="BS102" i="1"/>
  <c r="BU334" i="1"/>
  <c r="BW466" i="1"/>
  <c r="BS694" i="1"/>
  <c r="BG7" i="1"/>
  <c r="BI7" i="1"/>
  <c r="BF7" i="1"/>
  <c r="BK7" i="1" s="1"/>
  <c r="BG15" i="1"/>
  <c r="BF15" i="1"/>
  <c r="BI15" i="1"/>
  <c r="BG23" i="1"/>
  <c r="BI23" i="1"/>
  <c r="BF23" i="1"/>
  <c r="BG31" i="1"/>
  <c r="BF31" i="1"/>
  <c r="BI31" i="1"/>
  <c r="BG39" i="1"/>
  <c r="BI39" i="1"/>
  <c r="BF39" i="1"/>
  <c r="BK39" i="1" s="1"/>
  <c r="BG47" i="1"/>
  <c r="BF47" i="1"/>
  <c r="BI47" i="1"/>
  <c r="BG55" i="1"/>
  <c r="BI55" i="1"/>
  <c r="BF55" i="1"/>
  <c r="BY283" i="1"/>
  <c r="BY285" i="1"/>
  <c r="BY431" i="1"/>
  <c r="BV438" i="1"/>
  <c r="BT550" i="1"/>
  <c r="BY659" i="1"/>
  <c r="BY663" i="1"/>
  <c r="BJ23" i="1"/>
  <c r="BK23" i="1" s="1"/>
  <c r="BJ55" i="1"/>
  <c r="BK55" i="1" s="1"/>
  <c r="BF90" i="1"/>
  <c r="BJ90" i="1"/>
  <c r="BJ99" i="1"/>
  <c r="BH154" i="1"/>
  <c r="BG195" i="1"/>
  <c r="BF195" i="1"/>
  <c r="BI195" i="1"/>
  <c r="BF218" i="1"/>
  <c r="BJ218" i="1"/>
  <c r="BJ227" i="1"/>
  <c r="BH282" i="1"/>
  <c r="BG323" i="1"/>
  <c r="BF323" i="1"/>
  <c r="BI323" i="1"/>
  <c r="BF346" i="1"/>
  <c r="BJ346" i="1"/>
  <c r="BJ355" i="1"/>
  <c r="BJ595" i="1"/>
  <c r="BK595" i="1" s="1"/>
  <c r="BG91" i="1"/>
  <c r="BF91" i="1"/>
  <c r="BI91" i="1"/>
  <c r="BF114" i="1"/>
  <c r="BJ114" i="1"/>
  <c r="BK114" i="1" s="1"/>
  <c r="BJ123" i="1"/>
  <c r="BH178" i="1"/>
  <c r="BG219" i="1"/>
  <c r="BF219" i="1"/>
  <c r="BI219" i="1"/>
  <c r="BF242" i="1"/>
  <c r="BJ242" i="1"/>
  <c r="BK242" i="1" s="1"/>
  <c r="BJ251" i="1"/>
  <c r="BH306" i="1"/>
  <c r="BG347" i="1"/>
  <c r="BF347" i="1"/>
  <c r="BI347" i="1"/>
  <c r="BF370" i="1"/>
  <c r="BJ370" i="1"/>
  <c r="BK370" i="1" s="1"/>
  <c r="BJ379" i="1"/>
  <c r="BF530" i="1"/>
  <c r="BJ530" i="1"/>
  <c r="BK530" i="1" s="1"/>
  <c r="BF562" i="1"/>
  <c r="BJ562" i="1"/>
  <c r="BK562" i="1" s="1"/>
  <c r="BF594" i="1"/>
  <c r="BJ594" i="1"/>
  <c r="BK594" i="1" s="1"/>
  <c r="BH106" i="1"/>
  <c r="BG147" i="1"/>
  <c r="BI147" i="1"/>
  <c r="BF147" i="1"/>
  <c r="BK147" i="1" s="1"/>
  <c r="BJ170" i="1"/>
  <c r="BK170" i="1" s="1"/>
  <c r="BF170" i="1"/>
  <c r="BJ179" i="1"/>
  <c r="BK179" i="1" s="1"/>
  <c r="BH234" i="1"/>
  <c r="BG275" i="1"/>
  <c r="BI275" i="1"/>
  <c r="BF275" i="1"/>
  <c r="BK275" i="1" s="1"/>
  <c r="BJ298" i="1"/>
  <c r="BK298" i="1" s="1"/>
  <c r="BF298" i="1"/>
  <c r="BJ307" i="1"/>
  <c r="BK307" i="1" s="1"/>
  <c r="BH362" i="1"/>
  <c r="BG403" i="1"/>
  <c r="BI403" i="1"/>
  <c r="BF403" i="1"/>
  <c r="BK403" i="1" s="1"/>
  <c r="BJ547" i="1"/>
  <c r="BH602" i="1"/>
  <c r="BG619" i="1"/>
  <c r="BI619" i="1"/>
  <c r="BF619" i="1"/>
  <c r="BF626" i="1"/>
  <c r="BJ626" i="1"/>
  <c r="BK626" i="1" s="1"/>
  <c r="BG651" i="1"/>
  <c r="BI651" i="1"/>
  <c r="BF651" i="1"/>
  <c r="BF658" i="1"/>
  <c r="BJ658" i="1"/>
  <c r="BK658" i="1" s="1"/>
  <c r="BG683" i="1"/>
  <c r="BI683" i="1"/>
  <c r="BF683" i="1"/>
  <c r="BF690" i="1"/>
  <c r="BJ690" i="1"/>
  <c r="BK690" i="1" s="1"/>
  <c r="BG715" i="1"/>
  <c r="BI715" i="1"/>
  <c r="BF715" i="1"/>
  <c r="BF722" i="1"/>
  <c r="BJ722" i="1"/>
  <c r="BK722" i="1" s="1"/>
  <c r="BG747" i="1"/>
  <c r="BI747" i="1"/>
  <c r="BF747" i="1"/>
  <c r="BF754" i="1"/>
  <c r="BJ754" i="1"/>
  <c r="BK754" i="1" s="1"/>
  <c r="BG779" i="1"/>
  <c r="BI779" i="1"/>
  <c r="BF779" i="1"/>
  <c r="BF786" i="1"/>
  <c r="BJ786" i="1"/>
  <c r="BK786" i="1" s="1"/>
  <c r="BG811" i="1"/>
  <c r="BI811" i="1"/>
  <c r="BF811" i="1"/>
  <c r="BF818" i="1"/>
  <c r="BJ818" i="1"/>
  <c r="BK818" i="1" s="1"/>
  <c r="BG843" i="1"/>
  <c r="BI843" i="1"/>
  <c r="BF843" i="1"/>
  <c r="BF850" i="1"/>
  <c r="BJ850" i="1"/>
  <c r="BK850" i="1" s="1"/>
  <c r="BG875" i="1"/>
  <c r="BI875" i="1"/>
  <c r="BF875" i="1"/>
  <c r="BF882" i="1"/>
  <c r="BJ882" i="1"/>
  <c r="BK882" i="1" s="1"/>
  <c r="BG907" i="1"/>
  <c r="BI907" i="1"/>
  <c r="BF907" i="1"/>
  <c r="BF914" i="1"/>
  <c r="BJ914" i="1"/>
  <c r="BK914" i="1" s="1"/>
  <c r="BG939" i="1"/>
  <c r="BI939" i="1"/>
  <c r="BF939" i="1"/>
  <c r="BF946" i="1"/>
  <c r="BJ946" i="1"/>
  <c r="BK946" i="1" s="1"/>
  <c r="BH74" i="1"/>
  <c r="BG107" i="1"/>
  <c r="BI107" i="1"/>
  <c r="BF107" i="1"/>
  <c r="BJ130" i="1"/>
  <c r="BF130" i="1"/>
  <c r="BJ139" i="1"/>
  <c r="BK139" i="1" s="1"/>
  <c r="BH194" i="1"/>
  <c r="BG235" i="1"/>
  <c r="BI235" i="1"/>
  <c r="BF235" i="1"/>
  <c r="BJ258" i="1"/>
  <c r="BF258" i="1"/>
  <c r="BJ267" i="1"/>
  <c r="BK267" i="1" s="1"/>
  <c r="BH322" i="1"/>
  <c r="BG363" i="1"/>
  <c r="BI363" i="1"/>
  <c r="BF363" i="1"/>
  <c r="BJ386" i="1"/>
  <c r="BF386" i="1"/>
  <c r="BJ395" i="1"/>
  <c r="BK395" i="1" s="1"/>
  <c r="BJ435" i="1"/>
  <c r="BK435" i="1" s="1"/>
  <c r="BG443" i="1"/>
  <c r="BF443" i="1"/>
  <c r="BI443" i="1"/>
  <c r="BJ467" i="1"/>
  <c r="BK467" i="1" s="1"/>
  <c r="BG475" i="1"/>
  <c r="BF475" i="1"/>
  <c r="BI475" i="1"/>
  <c r="BJ499" i="1"/>
  <c r="BK499" i="1" s="1"/>
  <c r="BG507" i="1"/>
  <c r="BF507" i="1"/>
  <c r="BI507" i="1"/>
  <c r="BH546" i="1"/>
  <c r="BJ587" i="1"/>
  <c r="BK587" i="1" s="1"/>
  <c r="BI587" i="1"/>
  <c r="BF587" i="1"/>
  <c r="BH610" i="1"/>
  <c r="BJ619" i="1"/>
  <c r="BK619" i="1" s="1"/>
  <c r="BH642" i="1"/>
  <c r="BJ651" i="1"/>
  <c r="BK651" i="1" s="1"/>
  <c r="BH674" i="1"/>
  <c r="BJ683" i="1"/>
  <c r="BK683" i="1" s="1"/>
  <c r="BH706" i="1"/>
  <c r="BJ715" i="1"/>
  <c r="BK715" i="1" s="1"/>
  <c r="BH738" i="1"/>
  <c r="BJ747" i="1"/>
  <c r="BK747" i="1" s="1"/>
  <c r="BH770" i="1"/>
  <c r="BJ779" i="1"/>
  <c r="BK779" i="1" s="1"/>
  <c r="BH802" i="1"/>
  <c r="BJ811" i="1"/>
  <c r="BK811" i="1" s="1"/>
  <c r="BH834" i="1"/>
  <c r="BJ843" i="1"/>
  <c r="BK843" i="1" s="1"/>
  <c r="BH866" i="1"/>
  <c r="BJ875" i="1"/>
  <c r="BK875" i="1" s="1"/>
  <c r="BH898" i="1"/>
  <c r="BJ907" i="1"/>
  <c r="BK907" i="1" s="1"/>
  <c r="BH930" i="1"/>
  <c r="BJ939" i="1"/>
  <c r="BK939" i="1" s="1"/>
  <c r="BJ982" i="1"/>
  <c r="BK982" i="1" s="1"/>
  <c r="BF982" i="1"/>
  <c r="BJ1014" i="1"/>
  <c r="BK1014" i="1" s="1"/>
  <c r="BF1014" i="1"/>
  <c r="BJ1046" i="1"/>
  <c r="BK1046" i="1" s="1"/>
  <c r="BF1046" i="1"/>
  <c r="BJ1078" i="1"/>
  <c r="BK1078" i="1" s="1"/>
  <c r="BF1078" i="1"/>
  <c r="BF547" i="1"/>
  <c r="BI531" i="1"/>
  <c r="BF970" i="1"/>
  <c r="BK970" i="1" s="1"/>
  <c r="BF986" i="1"/>
  <c r="BK986" i="1" s="1"/>
  <c r="BF1002" i="1"/>
  <c r="BK1002" i="1" s="1"/>
  <c r="BF1018" i="1"/>
  <c r="BK1018" i="1" s="1"/>
  <c r="BF1034" i="1"/>
  <c r="BK1034" i="1" s="1"/>
  <c r="BF1050" i="1"/>
  <c r="BK1050" i="1" s="1"/>
  <c r="BF1066" i="1"/>
  <c r="BK1066" i="1" s="1"/>
  <c r="BF1082" i="1"/>
  <c r="BK1082" i="1" s="1"/>
  <c r="CK257" i="1"/>
  <c r="CK289" i="1"/>
  <c r="CK321" i="1"/>
  <c r="CK353" i="1"/>
  <c r="CK385" i="1"/>
  <c r="CK417" i="1"/>
  <c r="CK481" i="1"/>
  <c r="CK513" i="1"/>
  <c r="CK545" i="1"/>
  <c r="CK577" i="1"/>
  <c r="CK609" i="1"/>
  <c r="CK641" i="1"/>
  <c r="CK673" i="1"/>
  <c r="CK705" i="1"/>
  <c r="CK59" i="1"/>
  <c r="CK147" i="1"/>
  <c r="CK211" i="1"/>
  <c r="CK236" i="1"/>
  <c r="CK269" i="1"/>
  <c r="CK300" i="1"/>
  <c r="CK333" i="1"/>
  <c r="CK34" i="1"/>
  <c r="CK227" i="1"/>
  <c r="CK260" i="1"/>
  <c r="CK388" i="1"/>
  <c r="CK533" i="1"/>
  <c r="CK564" i="1"/>
  <c r="CK661" i="1"/>
  <c r="CK692" i="1"/>
  <c r="CK539" i="1"/>
  <c r="CK118" i="1"/>
  <c r="CK317" i="1"/>
  <c r="CK341" i="1"/>
  <c r="CK380" i="1"/>
  <c r="CK391" i="1"/>
  <c r="CK429" i="1"/>
  <c r="CG594" i="1"/>
  <c r="CK134" i="1"/>
  <c r="CI256" i="1"/>
  <c r="CF354" i="1"/>
  <c r="CG384" i="1"/>
  <c r="CH225" i="1"/>
  <c r="CK283" i="1"/>
  <c r="CK540" i="1"/>
  <c r="CG608" i="1"/>
  <c r="CK279" i="1"/>
  <c r="CK407" i="1"/>
  <c r="CK375" i="1"/>
  <c r="CK637" i="1"/>
  <c r="CJ722" i="1"/>
  <c r="CJ738" i="1"/>
  <c r="CJ754" i="1"/>
  <c r="CJ770" i="1"/>
  <c r="CJ786" i="1"/>
  <c r="CJ802" i="1"/>
  <c r="CJ818" i="1"/>
  <c r="CJ834" i="1"/>
  <c r="CJ850" i="1"/>
  <c r="CJ866" i="1"/>
  <c r="CJ882" i="1"/>
  <c r="CJ898" i="1"/>
  <c r="CJ914" i="1"/>
  <c r="CJ930" i="1"/>
  <c r="CJ946" i="1"/>
  <c r="CJ962" i="1"/>
  <c r="CJ978" i="1"/>
  <c r="CJ994" i="1"/>
  <c r="CJ1010" i="1"/>
  <c r="CJ1026" i="1"/>
  <c r="CJ1042" i="1"/>
  <c r="CH1058" i="1"/>
  <c r="CH1074" i="1"/>
  <c r="CI1090" i="1"/>
  <c r="CH719" i="1"/>
  <c r="CI735" i="1"/>
  <c r="CJ751" i="1"/>
  <c r="CG767" i="1"/>
  <c r="CH783" i="1"/>
  <c r="CI799" i="1"/>
  <c r="CJ815" i="1"/>
  <c r="CG831" i="1"/>
  <c r="CH847" i="1"/>
  <c r="CI863" i="1"/>
  <c r="CJ879" i="1"/>
  <c r="CG895" i="1"/>
  <c r="CH911" i="1"/>
  <c r="CI927" i="1"/>
  <c r="CJ943" i="1"/>
  <c r="CG959" i="1"/>
  <c r="CH975" i="1"/>
  <c r="CJ1007" i="1"/>
  <c r="CG1023" i="1"/>
  <c r="CH1039" i="1"/>
  <c r="CI1055" i="1"/>
  <c r="CH1071" i="1"/>
  <c r="CJ1087" i="1"/>
  <c r="CK1060" i="1"/>
  <c r="CK720" i="1"/>
  <c r="CK784" i="1"/>
  <c r="CK848" i="1"/>
  <c r="CK912" i="1"/>
  <c r="CK976" i="1"/>
  <c r="CK1040" i="1"/>
  <c r="CK1088" i="1"/>
  <c r="BY11" i="1"/>
  <c r="BY27" i="1"/>
  <c r="BY43" i="1"/>
  <c r="BY59" i="1"/>
  <c r="BY75" i="1"/>
  <c r="BY91" i="1"/>
  <c r="BY123" i="1"/>
  <c r="BY147" i="1"/>
  <c r="BY179" i="1"/>
  <c r="BY211" i="1"/>
  <c r="BY243" i="1"/>
  <c r="CG716" i="1"/>
  <c r="CJ732" i="1"/>
  <c r="CI748" i="1"/>
  <c r="CH764" i="1"/>
  <c r="CG780" i="1"/>
  <c r="CJ796" i="1"/>
  <c r="CI812" i="1"/>
  <c r="CH828" i="1"/>
  <c r="CG844" i="1"/>
  <c r="CJ860" i="1"/>
  <c r="CI876" i="1"/>
  <c r="CH892" i="1"/>
  <c r="CG908" i="1"/>
  <c r="CJ924" i="1"/>
  <c r="CI940" i="1"/>
  <c r="CH956" i="1"/>
  <c r="CG972" i="1"/>
  <c r="CJ988" i="1"/>
  <c r="CI1004" i="1"/>
  <c r="CH1020" i="1"/>
  <c r="CG1036" i="1"/>
  <c r="CH1052" i="1"/>
  <c r="CI1068" i="1"/>
  <c r="CI1084" i="1"/>
  <c r="BY31" i="1"/>
  <c r="BY63" i="1"/>
  <c r="BY95" i="1"/>
  <c r="BY127" i="1"/>
  <c r="BY159" i="1"/>
  <c r="BY191" i="1"/>
  <c r="BY223" i="1"/>
  <c r="BT994" i="1"/>
  <c r="BT998" i="1"/>
  <c r="BT1000" i="1"/>
  <c r="BT1002" i="1"/>
  <c r="BT1006" i="1"/>
  <c r="BT1008" i="1"/>
  <c r="BT1010" i="1"/>
  <c r="BT1014" i="1"/>
  <c r="BT1016" i="1"/>
  <c r="BT1018" i="1"/>
  <c r="BT1022" i="1"/>
  <c r="BT1024" i="1"/>
  <c r="BT1026" i="1"/>
  <c r="BT1030" i="1"/>
  <c r="BT1032" i="1"/>
  <c r="BT1034" i="1"/>
  <c r="BT1038" i="1"/>
  <c r="BT1040" i="1"/>
  <c r="BT1042" i="1"/>
  <c r="BT1046" i="1"/>
  <c r="BT1048" i="1"/>
  <c r="BT1050" i="1"/>
  <c r="BT1054" i="1"/>
  <c r="BT1056" i="1"/>
  <c r="BT1058" i="1"/>
  <c r="BT1062" i="1"/>
  <c r="BT1064" i="1"/>
  <c r="BT1066" i="1"/>
  <c r="BT1070" i="1"/>
  <c r="BT1072" i="1"/>
  <c r="BT1074" i="1"/>
  <c r="BT1078" i="1"/>
  <c r="BT1080" i="1"/>
  <c r="BT1082" i="1"/>
  <c r="BT1088" i="1"/>
  <c r="BK66" i="1"/>
  <c r="BK98" i="1"/>
  <c r="BK226" i="1"/>
  <c r="BK354" i="1"/>
  <c r="BG734" i="1"/>
  <c r="BG798" i="1"/>
  <c r="BG862" i="1"/>
  <c r="BH118" i="1"/>
  <c r="BH246" i="1"/>
  <c r="BH374" i="1"/>
  <c r="BH502" i="1"/>
  <c r="BH630" i="1"/>
  <c r="BH758" i="1"/>
  <c r="BH886" i="1"/>
  <c r="BF120" i="1"/>
  <c r="BF232" i="1"/>
  <c r="BF296" i="1"/>
  <c r="BF360" i="1"/>
  <c r="BF424" i="1"/>
  <c r="BF488" i="1"/>
  <c r="BF552" i="1"/>
  <c r="BF616" i="1"/>
  <c r="BF680" i="1"/>
  <c r="BF744" i="1"/>
  <c r="BF808" i="1"/>
  <c r="BF872" i="1"/>
  <c r="BF936" i="1"/>
  <c r="BH582" i="1"/>
  <c r="BH710" i="1"/>
  <c r="BH774" i="1"/>
  <c r="BH838" i="1"/>
  <c r="BG886" i="1"/>
  <c r="BK91" i="1"/>
  <c r="BK187" i="1"/>
  <c r="BK219" i="1"/>
  <c r="BK315" i="1"/>
  <c r="BK347" i="1"/>
  <c r="BK411" i="1"/>
  <c r="BK443" i="1"/>
  <c r="BK475" i="1"/>
  <c r="BK507" i="1"/>
  <c r="BV242" i="1"/>
  <c r="BW242" i="1"/>
  <c r="BS242" i="1"/>
  <c r="BU242" i="1"/>
  <c r="BX242" i="1"/>
  <c r="BY242" i="1" s="1"/>
  <c r="BV274" i="1"/>
  <c r="BU274" i="1"/>
  <c r="BW274" i="1"/>
  <c r="BS274" i="1"/>
  <c r="BX274" i="1"/>
  <c r="CH11" i="1"/>
  <c r="CF11" i="1"/>
  <c r="CK11" i="1" s="1"/>
  <c r="CH67" i="1"/>
  <c r="CF67" i="1"/>
  <c r="CJ67" i="1"/>
  <c r="CK67" i="1" s="1"/>
  <c r="CI67" i="1"/>
  <c r="BT474" i="1"/>
  <c r="BW474" i="1"/>
  <c r="BU474" i="1"/>
  <c r="BS474" i="1"/>
  <c r="BV474" i="1"/>
  <c r="BX474" i="1"/>
  <c r="BW490" i="1"/>
  <c r="BS490" i="1"/>
  <c r="BU490" i="1"/>
  <c r="BV490" i="1"/>
  <c r="BX490" i="1"/>
  <c r="BV506" i="1"/>
  <c r="BW506" i="1"/>
  <c r="BS506" i="1"/>
  <c r="BU506" i="1"/>
  <c r="BX506" i="1"/>
  <c r="BW522" i="1"/>
  <c r="BS522" i="1"/>
  <c r="BT522" i="1"/>
  <c r="BV522" i="1"/>
  <c r="BU522" i="1"/>
  <c r="BX522" i="1"/>
  <c r="BT538" i="1"/>
  <c r="BW538" i="1"/>
  <c r="BS538" i="1"/>
  <c r="BU538" i="1"/>
  <c r="BV538" i="1"/>
  <c r="BX538" i="1"/>
  <c r="BV554" i="1"/>
  <c r="BX554" i="1"/>
  <c r="BU570" i="1"/>
  <c r="BW570" i="1"/>
  <c r="BS570" i="1"/>
  <c r="BV570" i="1"/>
  <c r="BX570" i="1"/>
  <c r="BW586" i="1"/>
  <c r="BU586" i="1"/>
  <c r="BS586" i="1"/>
  <c r="BT586" i="1"/>
  <c r="BV586" i="1"/>
  <c r="BX586" i="1"/>
  <c r="BY586" i="1" s="1"/>
  <c r="BT602" i="1"/>
  <c r="BW602" i="1"/>
  <c r="BU602" i="1"/>
  <c r="BS602" i="1"/>
  <c r="BV602" i="1"/>
  <c r="BX602" i="1"/>
  <c r="BW618" i="1"/>
  <c r="BS618" i="1"/>
  <c r="BU618" i="1"/>
  <c r="BV618" i="1"/>
  <c r="BX618" i="1"/>
  <c r="BW634" i="1"/>
  <c r="BS634" i="1"/>
  <c r="BU634" i="1"/>
  <c r="BV634" i="1"/>
  <c r="BX634" i="1"/>
  <c r="BW650" i="1"/>
  <c r="BT650" i="1"/>
  <c r="BS650" i="1"/>
  <c r="BV650" i="1"/>
  <c r="BU650" i="1"/>
  <c r="BX650" i="1"/>
  <c r="BT666" i="1"/>
  <c r="BW666" i="1"/>
  <c r="BS666" i="1"/>
  <c r="BU666" i="1"/>
  <c r="BV666" i="1"/>
  <c r="BX666" i="1"/>
  <c r="BY666" i="1" s="1"/>
  <c r="BU682" i="1"/>
  <c r="BW682" i="1"/>
  <c r="BS682" i="1"/>
  <c r="BV682" i="1"/>
  <c r="BX682" i="1"/>
  <c r="BW698" i="1"/>
  <c r="BS698" i="1"/>
  <c r="BU698" i="1"/>
  <c r="BV698" i="1"/>
  <c r="BX698" i="1"/>
  <c r="CI19" i="1"/>
  <c r="CF19" i="1"/>
  <c r="CH19" i="1"/>
  <c r="CH62" i="1"/>
  <c r="CI62" i="1"/>
  <c r="CJ62" i="1"/>
  <c r="CK62" i="1" s="1"/>
  <c r="CF62" i="1"/>
  <c r="CG18" i="1"/>
  <c r="CI18" i="1"/>
  <c r="CH18" i="1"/>
  <c r="CF56" i="1"/>
  <c r="CJ56" i="1"/>
  <c r="CK56" i="1" s="1"/>
  <c r="CH56" i="1"/>
  <c r="CI56" i="1"/>
  <c r="CG136" i="1"/>
  <c r="CF136" i="1"/>
  <c r="CH136" i="1"/>
  <c r="CI136" i="1"/>
  <c r="CJ136" i="1"/>
  <c r="CF152" i="1"/>
  <c r="CH152" i="1"/>
  <c r="CI152" i="1"/>
  <c r="CJ152" i="1"/>
  <c r="CK152" i="1" s="1"/>
  <c r="CH16" i="1"/>
  <c r="CG142" i="1"/>
  <c r="CI170" i="1"/>
  <c r="CF170" i="1"/>
  <c r="CJ170" i="1"/>
  <c r="CI182" i="1"/>
  <c r="CG182" i="1"/>
  <c r="CH182" i="1"/>
  <c r="CJ182" i="1"/>
  <c r="CF182" i="1"/>
  <c r="CG194" i="1"/>
  <c r="CH194" i="1"/>
  <c r="CJ194" i="1"/>
  <c r="CK194" i="1" s="1"/>
  <c r="CH235" i="1"/>
  <c r="CF235" i="1"/>
  <c r="CJ235" i="1"/>
  <c r="CH51" i="1"/>
  <c r="CI51" i="1"/>
  <c r="CF51" i="1"/>
  <c r="CF88" i="1"/>
  <c r="CH88" i="1"/>
  <c r="CJ88" i="1"/>
  <c r="CK88" i="1" s="1"/>
  <c r="CI88" i="1"/>
  <c r="CH84" i="1"/>
  <c r="CG84" i="1"/>
  <c r="CI84" i="1"/>
  <c r="CF84" i="1"/>
  <c r="CJ84" i="1"/>
  <c r="CF184" i="1"/>
  <c r="CI184" i="1"/>
  <c r="CH184" i="1"/>
  <c r="CJ184" i="1"/>
  <c r="CK184" i="1" s="1"/>
  <c r="CF218" i="1"/>
  <c r="CJ218" i="1"/>
  <c r="CK218" i="1" s="1"/>
  <c r="CI218" i="1"/>
  <c r="CH212" i="1"/>
  <c r="CG212" i="1"/>
  <c r="CI212" i="1"/>
  <c r="CF212" i="1"/>
  <c r="CJ212" i="1"/>
  <c r="CJ265" i="1"/>
  <c r="CK265" i="1" s="1"/>
  <c r="CF292" i="1"/>
  <c r="CJ292" i="1"/>
  <c r="CK292" i="1" s="1"/>
  <c r="CF347" i="1"/>
  <c r="CJ347" i="1"/>
  <c r="CK347" i="1" s="1"/>
  <c r="CG359" i="1"/>
  <c r="CI359" i="1"/>
  <c r="CH359" i="1"/>
  <c r="CJ359" i="1"/>
  <c r="CK359" i="1" s="1"/>
  <c r="CJ396" i="1"/>
  <c r="CK396" i="1" s="1"/>
  <c r="CI396" i="1"/>
  <c r="CI284" i="1"/>
  <c r="CH284" i="1"/>
  <c r="CJ284" i="1"/>
  <c r="CG170" i="1"/>
  <c r="CG277" i="1"/>
  <c r="CJ277" i="1"/>
  <c r="CK277" i="1" s="1"/>
  <c r="CI292" i="1"/>
  <c r="CF308" i="1"/>
  <c r="CI308" i="1"/>
  <c r="CJ308" i="1"/>
  <c r="CF315" i="1"/>
  <c r="CH315" i="1"/>
  <c r="CJ315" i="1"/>
  <c r="CK315" i="1" s="1"/>
  <c r="CF324" i="1"/>
  <c r="CJ324" i="1"/>
  <c r="CK324" i="1" s="1"/>
  <c r="CI324" i="1"/>
  <c r="CH348" i="1"/>
  <c r="CI348" i="1"/>
  <c r="CJ348" i="1"/>
  <c r="CK348" i="1" s="1"/>
  <c r="CG235" i="1"/>
  <c r="CJ285" i="1"/>
  <c r="CK285" i="1" s="1"/>
  <c r="CG315" i="1"/>
  <c r="CI423" i="1"/>
  <c r="CH423" i="1"/>
  <c r="CJ423" i="1"/>
  <c r="CK423" i="1" s="1"/>
  <c r="CH476" i="1"/>
  <c r="CI476" i="1"/>
  <c r="CJ476" i="1"/>
  <c r="CK476" i="1" s="1"/>
  <c r="CH556" i="1"/>
  <c r="CJ556" i="1"/>
  <c r="CI331" i="1"/>
  <c r="CG331" i="1"/>
  <c r="CF331" i="1"/>
  <c r="CJ331" i="1"/>
  <c r="CH331" i="1"/>
  <c r="CF436" i="1"/>
  <c r="CI436" i="1"/>
  <c r="CJ436" i="1"/>
  <c r="CK436" i="1" s="1"/>
  <c r="CG447" i="1"/>
  <c r="CI447" i="1"/>
  <c r="CF447" i="1"/>
  <c r="CJ447" i="1"/>
  <c r="CK447" i="1" s="1"/>
  <c r="CG493" i="1"/>
  <c r="CJ493" i="1"/>
  <c r="CF507" i="1"/>
  <c r="CH507" i="1"/>
  <c r="CJ507" i="1"/>
  <c r="CK507" i="1" s="1"/>
  <c r="CJ409" i="1"/>
  <c r="CK409" i="1" s="1"/>
  <c r="CJ425" i="1"/>
  <c r="CK425" i="1" s="1"/>
  <c r="CH428" i="1"/>
  <c r="CJ428" i="1"/>
  <c r="CJ349" i="1"/>
  <c r="CK349" i="1" s="1"/>
  <c r="CH364" i="1"/>
  <c r="CJ364" i="1"/>
  <c r="CK364" i="1" s="1"/>
  <c r="CF367" i="1"/>
  <c r="CI367" i="1"/>
  <c r="CJ367" i="1"/>
  <c r="CJ393" i="1"/>
  <c r="CK393" i="1" s="1"/>
  <c r="CJ449" i="1"/>
  <c r="CK449" i="1" s="1"/>
  <c r="CI468" i="1"/>
  <c r="CF468" i="1"/>
  <c r="CJ468" i="1"/>
  <c r="CK468" i="1" s="1"/>
  <c r="CF548" i="1"/>
  <c r="CJ548" i="1"/>
  <c r="CK548" i="1" s="1"/>
  <c r="CG589" i="1"/>
  <c r="CK589" i="1" s="1"/>
  <c r="CJ652" i="1"/>
  <c r="CI652" i="1"/>
  <c r="CG565" i="1"/>
  <c r="CJ565" i="1"/>
  <c r="CK565" i="1" s="1"/>
  <c r="CH495" i="1"/>
  <c r="CG495" i="1"/>
  <c r="CI495" i="1"/>
  <c r="CF495" i="1"/>
  <c r="CJ495" i="1"/>
  <c r="CG617" i="1"/>
  <c r="CJ617" i="1"/>
  <c r="CK617" i="1" s="1"/>
  <c r="CI655" i="1"/>
  <c r="CF655" i="1"/>
  <c r="CJ655" i="1"/>
  <c r="CK655" i="1" s="1"/>
  <c r="CG663" i="1"/>
  <c r="CH663" i="1"/>
  <c r="CJ663" i="1"/>
  <c r="CK663" i="1" s="1"/>
  <c r="CI663" i="1"/>
  <c r="CG675" i="1"/>
  <c r="CK675" i="1" s="1"/>
  <c r="CG707" i="1"/>
  <c r="CH531" i="1"/>
  <c r="CG531" i="1"/>
  <c r="CI531" i="1"/>
  <c r="CJ531" i="1"/>
  <c r="CK531" i="1" s="1"/>
  <c r="CF531" i="1"/>
  <c r="CJ537" i="1"/>
  <c r="CH687" i="1"/>
  <c r="CI675" i="1"/>
  <c r="CJ691" i="1"/>
  <c r="CK691" i="1" s="1"/>
  <c r="CH707" i="1"/>
  <c r="BT598" i="1"/>
  <c r="BU6" i="1"/>
  <c r="BT326" i="1"/>
  <c r="BT390" i="1"/>
  <c r="BT646" i="1"/>
  <c r="BT42" i="1"/>
  <c r="BT106" i="1"/>
  <c r="BT170" i="1"/>
  <c r="BT566" i="1"/>
  <c r="BU486" i="1"/>
  <c r="BV58" i="1"/>
  <c r="BT422" i="1"/>
  <c r="BU566" i="1"/>
  <c r="BT682" i="1"/>
  <c r="BV122" i="1"/>
  <c r="BT614" i="1"/>
  <c r="BW250" i="1"/>
  <c r="BY403" i="1"/>
  <c r="BY405" i="1"/>
  <c r="BY409" i="1"/>
  <c r="BT634" i="1"/>
  <c r="BG11" i="1"/>
  <c r="BF11" i="1"/>
  <c r="BI11" i="1"/>
  <c r="BG27" i="1"/>
  <c r="BF27" i="1"/>
  <c r="BK27" i="1" s="1"/>
  <c r="BI27" i="1"/>
  <c r="BG43" i="1"/>
  <c r="BF43" i="1"/>
  <c r="BI43" i="1"/>
  <c r="BG59" i="1"/>
  <c r="BF59" i="1"/>
  <c r="BK59" i="1" s="1"/>
  <c r="BI59" i="1"/>
  <c r="BV378" i="1"/>
  <c r="BU610" i="1"/>
  <c r="BJ11" i="1"/>
  <c r="BK11" i="1" s="1"/>
  <c r="BG33" i="1"/>
  <c r="BH33" i="1"/>
  <c r="BJ33" i="1"/>
  <c r="BJ43" i="1"/>
  <c r="BK43" i="1" s="1"/>
  <c r="BW102" i="1"/>
  <c r="BY327" i="1"/>
  <c r="BU466" i="1"/>
  <c r="BT466" i="1"/>
  <c r="BW694" i="1"/>
  <c r="BI25" i="1"/>
  <c r="BI33" i="1"/>
  <c r="BI57" i="1"/>
  <c r="BY433" i="1"/>
  <c r="BS438" i="1"/>
  <c r="BT546" i="1"/>
  <c r="BS550" i="1"/>
  <c r="BW554" i="1"/>
  <c r="BG99" i="1"/>
  <c r="BF99" i="1"/>
  <c r="BI99" i="1"/>
  <c r="BF122" i="1"/>
  <c r="BJ122" i="1"/>
  <c r="BJ131" i="1"/>
  <c r="BH186" i="1"/>
  <c r="BG227" i="1"/>
  <c r="BF227" i="1"/>
  <c r="BI227" i="1"/>
  <c r="BF250" i="1"/>
  <c r="BJ250" i="1"/>
  <c r="BJ259" i="1"/>
  <c r="BH314" i="1"/>
  <c r="BG355" i="1"/>
  <c r="BF355" i="1"/>
  <c r="BI355" i="1"/>
  <c r="BF378" i="1"/>
  <c r="BJ378" i="1"/>
  <c r="BJ387" i="1"/>
  <c r="BJ563" i="1"/>
  <c r="BK563" i="1" s="1"/>
  <c r="BH586" i="1"/>
  <c r="BH82" i="1"/>
  <c r="BG123" i="1"/>
  <c r="BF123" i="1"/>
  <c r="BK123" i="1" s="1"/>
  <c r="BI123" i="1"/>
  <c r="BF146" i="1"/>
  <c r="BJ146" i="1"/>
  <c r="BK146" i="1" s="1"/>
  <c r="BJ155" i="1"/>
  <c r="BK155" i="1" s="1"/>
  <c r="BH210" i="1"/>
  <c r="BG251" i="1"/>
  <c r="BF251" i="1"/>
  <c r="BK251" i="1" s="1"/>
  <c r="BI251" i="1"/>
  <c r="BF274" i="1"/>
  <c r="BJ274" i="1"/>
  <c r="BK274" i="1" s="1"/>
  <c r="BJ283" i="1"/>
  <c r="BK283" i="1" s="1"/>
  <c r="BH338" i="1"/>
  <c r="BG379" i="1"/>
  <c r="BF379" i="1"/>
  <c r="BK379" i="1" s="1"/>
  <c r="BI379" i="1"/>
  <c r="BF402" i="1"/>
  <c r="BJ402" i="1"/>
  <c r="BK402" i="1" s="1"/>
  <c r="BH418" i="1"/>
  <c r="BK418" i="1" s="1"/>
  <c r="BJ426" i="1"/>
  <c r="BK426" i="1" s="1"/>
  <c r="BF426" i="1"/>
  <c r="BH434" i="1"/>
  <c r="BF442" i="1"/>
  <c r="BJ442" i="1"/>
  <c r="BH450" i="1"/>
  <c r="BK450" i="1" s="1"/>
  <c r="BJ458" i="1"/>
  <c r="BK458" i="1" s="1"/>
  <c r="BF458" i="1"/>
  <c r="BH466" i="1"/>
  <c r="BF474" i="1"/>
  <c r="BJ474" i="1"/>
  <c r="BH482" i="1"/>
  <c r="BK482" i="1" s="1"/>
  <c r="BJ490" i="1"/>
  <c r="BK490" i="1" s="1"/>
  <c r="BF490" i="1"/>
  <c r="BH498" i="1"/>
  <c r="BF506" i="1"/>
  <c r="BJ506" i="1"/>
  <c r="BH514" i="1"/>
  <c r="BK514" i="1" s="1"/>
  <c r="BJ522" i="1"/>
  <c r="BK522" i="1" s="1"/>
  <c r="BF522" i="1"/>
  <c r="BJ539" i="1"/>
  <c r="BK539" i="1" s="1"/>
  <c r="BJ571" i="1"/>
  <c r="BK571" i="1" s="1"/>
  <c r="BJ67" i="1"/>
  <c r="BJ83" i="1"/>
  <c r="BK83" i="1" s="1"/>
  <c r="BH138" i="1"/>
  <c r="BK138" i="1" s="1"/>
  <c r="BG179" i="1"/>
  <c r="BI179" i="1"/>
  <c r="BF179" i="1"/>
  <c r="BJ202" i="1"/>
  <c r="BK202" i="1" s="1"/>
  <c r="BF202" i="1"/>
  <c r="BJ211" i="1"/>
  <c r="BK211" i="1" s="1"/>
  <c r="BH266" i="1"/>
  <c r="BK266" i="1" s="1"/>
  <c r="BG307" i="1"/>
  <c r="BI307" i="1"/>
  <c r="BF307" i="1"/>
  <c r="BJ330" i="1"/>
  <c r="BK330" i="1" s="1"/>
  <c r="BF330" i="1"/>
  <c r="BJ339" i="1"/>
  <c r="BK339" i="1" s="1"/>
  <c r="BH394" i="1"/>
  <c r="BK394" i="1" s="1"/>
  <c r="BH570" i="1"/>
  <c r="BF602" i="1"/>
  <c r="BJ602" i="1"/>
  <c r="BG627" i="1"/>
  <c r="BI627" i="1"/>
  <c r="BF627" i="1"/>
  <c r="BK627" i="1" s="1"/>
  <c r="BF634" i="1"/>
  <c r="BJ634" i="1"/>
  <c r="BG659" i="1"/>
  <c r="BI659" i="1"/>
  <c r="BF659" i="1"/>
  <c r="BK659" i="1" s="1"/>
  <c r="BF666" i="1"/>
  <c r="BJ666" i="1"/>
  <c r="BG691" i="1"/>
  <c r="BI691" i="1"/>
  <c r="BF691" i="1"/>
  <c r="BK691" i="1" s="1"/>
  <c r="BF698" i="1"/>
  <c r="BJ698" i="1"/>
  <c r="BG723" i="1"/>
  <c r="BI723" i="1"/>
  <c r="BF723" i="1"/>
  <c r="BK723" i="1" s="1"/>
  <c r="BF730" i="1"/>
  <c r="BJ730" i="1"/>
  <c r="BG755" i="1"/>
  <c r="BI755" i="1"/>
  <c r="BF755" i="1"/>
  <c r="BK755" i="1" s="1"/>
  <c r="BF762" i="1"/>
  <c r="BJ762" i="1"/>
  <c r="BG787" i="1"/>
  <c r="BI787" i="1"/>
  <c r="BF787" i="1"/>
  <c r="BK787" i="1" s="1"/>
  <c r="BF794" i="1"/>
  <c r="BJ794" i="1"/>
  <c r="BG819" i="1"/>
  <c r="BI819" i="1"/>
  <c r="BF819" i="1"/>
  <c r="BK819" i="1" s="1"/>
  <c r="BF826" i="1"/>
  <c r="BJ826" i="1"/>
  <c r="BG851" i="1"/>
  <c r="BI851" i="1"/>
  <c r="BF851" i="1"/>
  <c r="BK851" i="1" s="1"/>
  <c r="BF858" i="1"/>
  <c r="BJ858" i="1"/>
  <c r="BG883" i="1"/>
  <c r="BI883" i="1"/>
  <c r="BF883" i="1"/>
  <c r="BK883" i="1" s="1"/>
  <c r="BF890" i="1"/>
  <c r="BJ890" i="1"/>
  <c r="BG915" i="1"/>
  <c r="BI915" i="1"/>
  <c r="BF915" i="1"/>
  <c r="BK915" i="1" s="1"/>
  <c r="BF922" i="1"/>
  <c r="BJ922" i="1"/>
  <c r="BG947" i="1"/>
  <c r="BI947" i="1"/>
  <c r="BF947" i="1"/>
  <c r="BK947" i="1" s="1"/>
  <c r="BF954" i="1"/>
  <c r="BJ954" i="1"/>
  <c r="BG139" i="1"/>
  <c r="BI139" i="1"/>
  <c r="BF139" i="1"/>
  <c r="BJ162" i="1"/>
  <c r="BK162" i="1" s="1"/>
  <c r="BF162" i="1"/>
  <c r="BG267" i="1"/>
  <c r="BI267" i="1"/>
  <c r="BF267" i="1"/>
  <c r="BJ290" i="1"/>
  <c r="BK290" i="1" s="1"/>
  <c r="BF290" i="1"/>
  <c r="BG395" i="1"/>
  <c r="BI395" i="1"/>
  <c r="BF395" i="1"/>
  <c r="BF410" i="1"/>
  <c r="BJ410" i="1"/>
  <c r="BG435" i="1"/>
  <c r="BI435" i="1"/>
  <c r="BF435" i="1"/>
  <c r="BG467" i="1"/>
  <c r="BI467" i="1"/>
  <c r="BF467" i="1"/>
  <c r="BG499" i="1"/>
  <c r="BI499" i="1"/>
  <c r="BF499" i="1"/>
  <c r="BJ523" i="1"/>
  <c r="BK523" i="1" s="1"/>
  <c r="BI523" i="1"/>
  <c r="BF523" i="1"/>
  <c r="BJ546" i="1"/>
  <c r="BK546" i="1" s="1"/>
  <c r="BF546" i="1"/>
  <c r="BJ611" i="1"/>
  <c r="BH634" i="1"/>
  <c r="BK634" i="1" s="1"/>
  <c r="BJ643" i="1"/>
  <c r="BH666" i="1"/>
  <c r="BJ675" i="1"/>
  <c r="BH698" i="1"/>
  <c r="BK698" i="1" s="1"/>
  <c r="BJ707" i="1"/>
  <c r="BH730" i="1"/>
  <c r="BJ739" i="1"/>
  <c r="BH762" i="1"/>
  <c r="BK762" i="1" s="1"/>
  <c r="BJ771" i="1"/>
  <c r="BH794" i="1"/>
  <c r="BJ803" i="1"/>
  <c r="BH826" i="1"/>
  <c r="BK826" i="1" s="1"/>
  <c r="BJ835" i="1"/>
  <c r="BH858" i="1"/>
  <c r="BJ867" i="1"/>
  <c r="BH890" i="1"/>
  <c r="BK890" i="1" s="1"/>
  <c r="BJ899" i="1"/>
  <c r="BH922" i="1"/>
  <c r="BJ931" i="1"/>
  <c r="BH954" i="1"/>
  <c r="BK954" i="1" s="1"/>
  <c r="BJ974" i="1"/>
  <c r="BF974" i="1"/>
  <c r="BJ1006" i="1"/>
  <c r="BF1006" i="1"/>
  <c r="BJ1038" i="1"/>
  <c r="BF1038" i="1"/>
  <c r="BJ1070" i="1"/>
  <c r="BF1070" i="1"/>
  <c r="BG547" i="1"/>
  <c r="BF595" i="1"/>
  <c r="BG531" i="1"/>
  <c r="BK531" i="1" s="1"/>
  <c r="BF962" i="1"/>
  <c r="BF978" i="1"/>
  <c r="BF994" i="1"/>
  <c r="BF1010" i="1"/>
  <c r="BF1026" i="1"/>
  <c r="BF1042" i="1"/>
  <c r="BF1058" i="1"/>
  <c r="BF1074" i="1"/>
  <c r="BF1090" i="1"/>
  <c r="CK281" i="1"/>
  <c r="CK313" i="1"/>
  <c r="CK537" i="1"/>
  <c r="CK697" i="1"/>
  <c r="CK124" i="1"/>
  <c r="CK261" i="1"/>
  <c r="CK583" i="1"/>
  <c r="CK18" i="1"/>
  <c r="CK284" i="1"/>
  <c r="CK412" i="1"/>
  <c r="CK493" i="1"/>
  <c r="CK42" i="1"/>
  <c r="CK144" i="1"/>
  <c r="CG231" i="1"/>
  <c r="CK444" i="1"/>
  <c r="CK671" i="1"/>
  <c r="CK703" i="1"/>
  <c r="CK122" i="1"/>
  <c r="CK684" i="1"/>
  <c r="CG71" i="1"/>
  <c r="CK636" i="1"/>
  <c r="CK645" i="1"/>
  <c r="CK700" i="1"/>
  <c r="CK1056" i="1"/>
  <c r="BK90" i="1"/>
  <c r="BK122" i="1"/>
  <c r="BK186" i="1"/>
  <c r="BK218" i="1"/>
  <c r="BK250" i="1"/>
  <c r="BK314" i="1"/>
  <c r="BK346" i="1"/>
  <c r="BK378" i="1"/>
  <c r="BK410" i="1"/>
  <c r="BK442" i="1"/>
  <c r="BK474" i="1"/>
  <c r="BK506" i="1"/>
  <c r="BK538" i="1"/>
  <c r="BK602" i="1"/>
  <c r="BK666" i="1"/>
  <c r="BK730" i="1"/>
  <c r="BK794" i="1"/>
  <c r="BK858" i="1"/>
  <c r="BK922" i="1"/>
  <c r="BH150" i="1"/>
  <c r="BH278" i="1"/>
  <c r="BH406" i="1"/>
  <c r="BH534" i="1"/>
  <c r="BH662" i="1"/>
  <c r="BH790" i="1"/>
  <c r="BH918" i="1"/>
  <c r="BG790" i="1"/>
  <c r="BG854" i="1"/>
  <c r="BK15" i="1"/>
  <c r="BK31" i="1"/>
  <c r="BK47" i="1"/>
  <c r="BK99" i="1"/>
  <c r="BK163" i="1"/>
  <c r="BK195" i="1"/>
  <c r="BK227" i="1"/>
  <c r="BK291" i="1"/>
  <c r="BK323" i="1"/>
  <c r="BK355" i="1"/>
  <c r="BK547" i="1"/>
  <c r="BK579" i="1"/>
  <c r="BK611" i="1"/>
  <c r="BK643" i="1"/>
  <c r="BK675" i="1"/>
  <c r="BK707" i="1"/>
  <c r="BK739" i="1"/>
  <c r="BK771" i="1"/>
  <c r="BK803" i="1"/>
  <c r="BK835" i="1"/>
  <c r="BK867" i="1"/>
  <c r="BK899" i="1"/>
  <c r="BK931" i="1"/>
  <c r="BK17" i="1"/>
  <c r="BK33" i="1"/>
  <c r="BK49" i="1"/>
  <c r="BU14" i="1"/>
  <c r="BV14" i="1"/>
  <c r="BW14" i="1"/>
  <c r="BS14" i="1"/>
  <c r="BX14" i="1"/>
  <c r="BV22" i="1"/>
  <c r="BW22" i="1"/>
  <c r="BS22" i="1"/>
  <c r="BX22" i="1"/>
  <c r="BW30" i="1"/>
  <c r="BU30" i="1"/>
  <c r="BS30" i="1"/>
  <c r="BX30" i="1"/>
  <c r="BV30" i="1"/>
  <c r="BW38" i="1"/>
  <c r="BS38" i="1"/>
  <c r="BX38" i="1"/>
  <c r="BW46" i="1"/>
  <c r="BU46" i="1"/>
  <c r="BV46" i="1"/>
  <c r="BS46" i="1"/>
  <c r="BX46" i="1"/>
  <c r="BV54" i="1"/>
  <c r="BW54" i="1"/>
  <c r="BS54" i="1"/>
  <c r="BX54" i="1"/>
  <c r="BU62" i="1"/>
  <c r="BW62" i="1"/>
  <c r="BS62" i="1"/>
  <c r="BV62" i="1"/>
  <c r="BX62" i="1"/>
  <c r="BV70" i="1"/>
  <c r="BW70" i="1"/>
  <c r="BS70" i="1"/>
  <c r="BX70" i="1"/>
  <c r="BW78" i="1"/>
  <c r="BV78" i="1"/>
  <c r="BS78" i="1"/>
  <c r="BU78" i="1"/>
  <c r="BX78" i="1"/>
  <c r="BV86" i="1"/>
  <c r="BW86" i="1"/>
  <c r="BS86" i="1"/>
  <c r="BX86" i="1"/>
  <c r="BU94" i="1"/>
  <c r="BV94" i="1"/>
  <c r="BW94" i="1"/>
  <c r="BS94" i="1"/>
  <c r="BX94" i="1"/>
  <c r="BW110" i="1"/>
  <c r="BU110" i="1"/>
  <c r="BS110" i="1"/>
  <c r="BV110" i="1"/>
  <c r="BX110" i="1"/>
  <c r="BV118" i="1"/>
  <c r="BW118" i="1"/>
  <c r="BS118" i="1"/>
  <c r="BX118" i="1"/>
  <c r="BU126" i="1"/>
  <c r="BV126" i="1"/>
  <c r="BW126" i="1"/>
  <c r="BS126" i="1"/>
  <c r="BX126" i="1"/>
  <c r="BY126" i="1" s="1"/>
  <c r="BV134" i="1"/>
  <c r="BW134" i="1"/>
  <c r="BS134" i="1"/>
  <c r="BX134" i="1"/>
  <c r="BW142" i="1"/>
  <c r="BS142" i="1"/>
  <c r="BU142" i="1"/>
  <c r="BV142" i="1"/>
  <c r="BX142" i="1"/>
  <c r="BV150" i="1"/>
  <c r="BW150" i="1"/>
  <c r="BS150" i="1"/>
  <c r="BX150" i="1"/>
  <c r="BU158" i="1"/>
  <c r="BW158" i="1"/>
  <c r="BV158" i="1"/>
  <c r="BS158" i="1"/>
  <c r="BX158" i="1"/>
  <c r="BW166" i="1"/>
  <c r="BS166" i="1"/>
  <c r="BX166" i="1"/>
  <c r="BU218" i="1"/>
  <c r="BV218" i="1"/>
  <c r="BW218" i="1"/>
  <c r="BS218" i="1"/>
  <c r="BX218" i="1"/>
  <c r="BT290" i="1"/>
  <c r="BW290" i="1"/>
  <c r="BS290" i="1"/>
  <c r="BV290" i="1"/>
  <c r="BU290" i="1"/>
  <c r="BX290" i="1"/>
  <c r="BU318" i="1"/>
  <c r="BV318" i="1"/>
  <c r="BW318" i="1"/>
  <c r="BS318" i="1"/>
  <c r="BX318" i="1"/>
  <c r="BX334" i="1"/>
  <c r="BV334" i="1"/>
  <c r="BU350" i="1"/>
  <c r="BW350" i="1"/>
  <c r="BS350" i="1"/>
  <c r="BV350" i="1"/>
  <c r="BX350" i="1"/>
  <c r="BW366" i="1"/>
  <c r="BV366" i="1"/>
  <c r="BS366" i="1"/>
  <c r="BX366" i="1"/>
  <c r="BU382" i="1"/>
  <c r="BV382" i="1"/>
  <c r="BW382" i="1"/>
  <c r="BS382" i="1"/>
  <c r="BX382" i="1"/>
  <c r="BW398" i="1"/>
  <c r="BS398" i="1"/>
  <c r="BX398" i="1"/>
  <c r="BV398" i="1"/>
  <c r="BU414" i="1"/>
  <c r="BV414" i="1"/>
  <c r="BW414" i="1"/>
  <c r="BS414" i="1"/>
  <c r="BT414" i="1"/>
  <c r="BX414" i="1"/>
  <c r="BY414" i="1" s="1"/>
  <c r="BU430" i="1"/>
  <c r="BW430" i="1"/>
  <c r="BS430" i="1"/>
  <c r="BV430" i="1"/>
  <c r="BX430" i="1"/>
  <c r="BU446" i="1"/>
  <c r="BT446" i="1"/>
  <c r="BW446" i="1"/>
  <c r="BS446" i="1"/>
  <c r="BV446" i="1"/>
  <c r="BX446" i="1"/>
  <c r="CF3" i="1"/>
  <c r="CH3" i="1"/>
  <c r="CI3" i="1"/>
  <c r="CF35" i="1"/>
  <c r="CH35" i="1"/>
  <c r="CI35" i="1"/>
  <c r="CF99" i="1"/>
  <c r="CJ99" i="1"/>
  <c r="CK99" i="1" s="1"/>
  <c r="CI99" i="1"/>
  <c r="BU298" i="1"/>
  <c r="BW298" i="1"/>
  <c r="BV298" i="1"/>
  <c r="BS298" i="1"/>
  <c r="BT298" i="1"/>
  <c r="BX298" i="1"/>
  <c r="BT322" i="1"/>
  <c r="BV322" i="1"/>
  <c r="BW322" i="1"/>
  <c r="BS322" i="1"/>
  <c r="BU322" i="1"/>
  <c r="BX322" i="1"/>
  <c r="BY322" i="1" s="1"/>
  <c r="BU338" i="1"/>
  <c r="BW338" i="1"/>
  <c r="BS338" i="1"/>
  <c r="BX338" i="1"/>
  <c r="BV338" i="1"/>
  <c r="BT354" i="1"/>
  <c r="BW354" i="1"/>
  <c r="BU354" i="1"/>
  <c r="BS354" i="1"/>
  <c r="BV354" i="1"/>
  <c r="BX354" i="1"/>
  <c r="BW370" i="1"/>
  <c r="BV370" i="1"/>
  <c r="BS370" i="1"/>
  <c r="BU370" i="1"/>
  <c r="BX370" i="1"/>
  <c r="BY370" i="1" s="1"/>
  <c r="BT386" i="1"/>
  <c r="BV386" i="1"/>
  <c r="BW386" i="1"/>
  <c r="BS386" i="1"/>
  <c r="BX386" i="1"/>
  <c r="BU386" i="1"/>
  <c r="BU402" i="1"/>
  <c r="BW402" i="1"/>
  <c r="BS402" i="1"/>
  <c r="BX402" i="1"/>
  <c r="BV402" i="1"/>
  <c r="BV418" i="1"/>
  <c r="BW418" i="1"/>
  <c r="BS418" i="1"/>
  <c r="BX418" i="1"/>
  <c r="BU418" i="1"/>
  <c r="BW434" i="1"/>
  <c r="BS434" i="1"/>
  <c r="BV434" i="1"/>
  <c r="BU434" i="1"/>
  <c r="BX434" i="1"/>
  <c r="BT434" i="1"/>
  <c r="BW450" i="1"/>
  <c r="BU450" i="1"/>
  <c r="BS450" i="1"/>
  <c r="BV450" i="1"/>
  <c r="BX450" i="1"/>
  <c r="BW462" i="1"/>
  <c r="BV462" i="1"/>
  <c r="BS462" i="1"/>
  <c r="BX462" i="1"/>
  <c r="BU478" i="1"/>
  <c r="BW478" i="1"/>
  <c r="BT478" i="1"/>
  <c r="BS478" i="1"/>
  <c r="BV478" i="1"/>
  <c r="BX478" i="1"/>
  <c r="BU494" i="1"/>
  <c r="BW494" i="1"/>
  <c r="BV494" i="1"/>
  <c r="BS494" i="1"/>
  <c r="BX494" i="1"/>
  <c r="BU510" i="1"/>
  <c r="BT510" i="1"/>
  <c r="BV510" i="1"/>
  <c r="BW510" i="1"/>
  <c r="BS510" i="1"/>
  <c r="BX510" i="1"/>
  <c r="BY510" i="1" s="1"/>
  <c r="BV526" i="1"/>
  <c r="BX526" i="1"/>
  <c r="BU542" i="1"/>
  <c r="BT542" i="1"/>
  <c r="BW542" i="1"/>
  <c r="BS542" i="1"/>
  <c r="BV542" i="1"/>
  <c r="BX542" i="1"/>
  <c r="BY542" i="1" s="1"/>
  <c r="BU558" i="1"/>
  <c r="BW558" i="1"/>
  <c r="BS558" i="1"/>
  <c r="BV558" i="1"/>
  <c r="BX558" i="1"/>
  <c r="BY558" i="1" s="1"/>
  <c r="BU574" i="1"/>
  <c r="BT574" i="1"/>
  <c r="BW574" i="1"/>
  <c r="BS574" i="1"/>
  <c r="BV574" i="1"/>
  <c r="BX574" i="1"/>
  <c r="BW590" i="1"/>
  <c r="BS590" i="1"/>
  <c r="BV590" i="1"/>
  <c r="BX590" i="1"/>
  <c r="BU606" i="1"/>
  <c r="BW606" i="1"/>
  <c r="BS606" i="1"/>
  <c r="BT606" i="1"/>
  <c r="BV606" i="1"/>
  <c r="BX606" i="1"/>
  <c r="BU622" i="1"/>
  <c r="BW622" i="1"/>
  <c r="BS622" i="1"/>
  <c r="BV622" i="1"/>
  <c r="BX622" i="1"/>
  <c r="BU638" i="1"/>
  <c r="BT638" i="1"/>
  <c r="BW638" i="1"/>
  <c r="BS638" i="1"/>
  <c r="BV638" i="1"/>
  <c r="BX638" i="1"/>
  <c r="BY638" i="1" s="1"/>
  <c r="BW654" i="1"/>
  <c r="BS654" i="1"/>
  <c r="BV654" i="1"/>
  <c r="BX654" i="1"/>
  <c r="BY654" i="1" s="1"/>
  <c r="BU670" i="1"/>
  <c r="BW670" i="1"/>
  <c r="BS670" i="1"/>
  <c r="BT670" i="1"/>
  <c r="BV670" i="1"/>
  <c r="BX670" i="1"/>
  <c r="BW686" i="1"/>
  <c r="BS686" i="1"/>
  <c r="BV686" i="1"/>
  <c r="BX686" i="1"/>
  <c r="BU702" i="1"/>
  <c r="BT702" i="1"/>
  <c r="BW702" i="1"/>
  <c r="BS702" i="1"/>
  <c r="BV702" i="1"/>
  <c r="BX702" i="1"/>
  <c r="BY702" i="1" s="1"/>
  <c r="CG6" i="1"/>
  <c r="CJ6" i="1"/>
  <c r="CK6" i="1" s="1"/>
  <c r="CF6" i="1"/>
  <c r="CJ12" i="1"/>
  <c r="CK12" i="1" s="1"/>
  <c r="CI12" i="1"/>
  <c r="CF24" i="1"/>
  <c r="CH24" i="1"/>
  <c r="CI24" i="1"/>
  <c r="CJ24" i="1"/>
  <c r="CK24" i="1" s="1"/>
  <c r="CF114" i="1"/>
  <c r="CG114" i="1"/>
  <c r="CI114" i="1"/>
  <c r="CH114" i="1"/>
  <c r="CJ114" i="1"/>
  <c r="CI126" i="1"/>
  <c r="CF126" i="1"/>
  <c r="CJ126" i="1"/>
  <c r="CK126" i="1" s="1"/>
  <c r="CG66" i="1"/>
  <c r="CK66" i="1" s="1"/>
  <c r="CI83" i="1"/>
  <c r="CF83" i="1"/>
  <c r="CJ83" i="1"/>
  <c r="CI98" i="1"/>
  <c r="CJ98" i="1"/>
  <c r="CK98" i="1" s="1"/>
  <c r="CH131" i="1"/>
  <c r="CI131" i="1"/>
  <c r="CF131" i="1"/>
  <c r="CJ131" i="1"/>
  <c r="CH142" i="1"/>
  <c r="CI142" i="1"/>
  <c r="CF142" i="1"/>
  <c r="CJ142" i="1"/>
  <c r="CG146" i="1"/>
  <c r="CJ146" i="1"/>
  <c r="CH146" i="1"/>
  <c r="CI146" i="1"/>
  <c r="CH155" i="1"/>
  <c r="CF155" i="1"/>
  <c r="CJ155" i="1"/>
  <c r="CK155" i="1" s="1"/>
  <c r="CH176" i="1"/>
  <c r="CF176" i="1"/>
  <c r="CJ176" i="1"/>
  <c r="CK176" i="1" s="1"/>
  <c r="CH204" i="1"/>
  <c r="CI204" i="1"/>
  <c r="CJ204" i="1"/>
  <c r="CF276" i="1"/>
  <c r="CI276" i="1"/>
  <c r="CJ276" i="1"/>
  <c r="CH123" i="1"/>
  <c r="CF123" i="1"/>
  <c r="CJ123" i="1"/>
  <c r="CK123" i="1" s="1"/>
  <c r="CF146" i="1"/>
  <c r="CH27" i="1"/>
  <c r="CF27" i="1"/>
  <c r="CH52" i="1"/>
  <c r="CG52" i="1"/>
  <c r="CI52" i="1"/>
  <c r="CF52" i="1"/>
  <c r="CJ52" i="1"/>
  <c r="CF112" i="1"/>
  <c r="CJ112" i="1"/>
  <c r="CK112" i="1" s="1"/>
  <c r="CH178" i="1"/>
  <c r="CJ178" i="1"/>
  <c r="CI178" i="1"/>
  <c r="CG98" i="1"/>
  <c r="CH202" i="1"/>
  <c r="CG202" i="1"/>
  <c r="CI202" i="1"/>
  <c r="CF202" i="1"/>
  <c r="CJ202" i="1"/>
  <c r="CG259" i="1"/>
  <c r="CH259" i="1"/>
  <c r="CI259" i="1"/>
  <c r="CF259" i="1"/>
  <c r="CJ259" i="1"/>
  <c r="CH363" i="1"/>
  <c r="CF363" i="1"/>
  <c r="CJ363" i="1"/>
  <c r="CH222" i="1"/>
  <c r="CJ222" i="1"/>
  <c r="CF222" i="1"/>
  <c r="CI263" i="1"/>
  <c r="CH263" i="1"/>
  <c r="CJ263" i="1"/>
  <c r="CK263" i="1" s="1"/>
  <c r="CH316" i="1"/>
  <c r="CI316" i="1"/>
  <c r="CJ316" i="1"/>
  <c r="CH252" i="1"/>
  <c r="CI252" i="1"/>
  <c r="CJ252" i="1"/>
  <c r="CK252" i="1" s="1"/>
  <c r="CG309" i="1"/>
  <c r="CJ309" i="1"/>
  <c r="CK309" i="1" s="1"/>
  <c r="CI319" i="1"/>
  <c r="CF319" i="1"/>
  <c r="CJ319" i="1"/>
  <c r="CK319" i="1" s="1"/>
  <c r="CH403" i="1"/>
  <c r="CG403" i="1"/>
  <c r="CI403" i="1"/>
  <c r="CJ403" i="1"/>
  <c r="CF403" i="1"/>
  <c r="CH492" i="1"/>
  <c r="CJ492" i="1"/>
  <c r="CH572" i="1"/>
  <c r="CI572" i="1"/>
  <c r="CJ572" i="1"/>
  <c r="CK572" i="1" s="1"/>
  <c r="CI363" i="1"/>
  <c r="CI419" i="1"/>
  <c r="CH419" i="1"/>
  <c r="CF419" i="1"/>
  <c r="CJ419" i="1"/>
  <c r="CG439" i="1"/>
  <c r="CI439" i="1"/>
  <c r="CJ439" i="1"/>
  <c r="CK439" i="1" s="1"/>
  <c r="CF463" i="1"/>
  <c r="CJ463" i="1"/>
  <c r="CK463" i="1" s="1"/>
  <c r="CH483" i="1"/>
  <c r="CI483" i="1"/>
  <c r="CF483" i="1"/>
  <c r="CJ483" i="1"/>
  <c r="CG497" i="1"/>
  <c r="CJ497" i="1"/>
  <c r="CK497" i="1" s="1"/>
  <c r="CJ397" i="1"/>
  <c r="CK397" i="1" s="1"/>
  <c r="CF411" i="1"/>
  <c r="CJ411" i="1"/>
  <c r="CK411" i="1" s="1"/>
  <c r="CH427" i="1"/>
  <c r="CF427" i="1"/>
  <c r="CJ427" i="1"/>
  <c r="CJ345" i="1"/>
  <c r="CK345" i="1" s="1"/>
  <c r="CG469" i="1"/>
  <c r="CK469" i="1" s="1"/>
  <c r="CH559" i="1"/>
  <c r="CG559" i="1"/>
  <c r="CI559" i="1"/>
  <c r="CF559" i="1"/>
  <c r="CJ559" i="1"/>
  <c r="CH579" i="1"/>
  <c r="CI579" i="1"/>
  <c r="CF579" i="1"/>
  <c r="CJ579" i="1"/>
  <c r="CG397" i="1"/>
  <c r="CI555" i="1"/>
  <c r="CG555" i="1"/>
  <c r="CH555" i="1"/>
  <c r="CF555" i="1"/>
  <c r="CJ555" i="1"/>
  <c r="CF644" i="1"/>
  <c r="CI644" i="1"/>
  <c r="CJ644" i="1"/>
  <c r="CK644" i="1" s="1"/>
  <c r="CK707" i="1"/>
  <c r="CG549" i="1"/>
  <c r="CJ549" i="1"/>
  <c r="CF612" i="1"/>
  <c r="CJ612" i="1"/>
  <c r="CI627" i="1"/>
  <c r="CG627" i="1"/>
  <c r="CH627" i="1"/>
  <c r="CJ627" i="1"/>
  <c r="CK627" i="1" s="1"/>
  <c r="CF627" i="1"/>
  <c r="CH647" i="1"/>
  <c r="CI647" i="1"/>
  <c r="CJ647" i="1"/>
  <c r="CK647" i="1" s="1"/>
  <c r="CF667" i="1"/>
  <c r="CJ667" i="1"/>
  <c r="CK667" i="1" s="1"/>
  <c r="CF676" i="1"/>
  <c r="CJ676" i="1"/>
  <c r="CK676" i="1" s="1"/>
  <c r="CI676" i="1"/>
  <c r="CG419" i="1"/>
  <c r="CG489" i="1"/>
  <c r="CJ525" i="1"/>
  <c r="CK525" i="1" s="1"/>
  <c r="CF687" i="1"/>
  <c r="CK687" i="1" s="1"/>
  <c r="CI707" i="1"/>
  <c r="CF591" i="1"/>
  <c r="CK591" i="1" s="1"/>
  <c r="CF699" i="1"/>
  <c r="CK699" i="1" s="1"/>
  <c r="BT6" i="1"/>
  <c r="BT70" i="1"/>
  <c r="BT134" i="1"/>
  <c r="BT534" i="1"/>
  <c r="BT14" i="1"/>
  <c r="BT78" i="1"/>
  <c r="BT142" i="1"/>
  <c r="BT350" i="1"/>
  <c r="BT454" i="1"/>
  <c r="BU22" i="1"/>
  <c r="BU86" i="1"/>
  <c r="BU150" i="1"/>
  <c r="BT502" i="1"/>
  <c r="BT686" i="1"/>
  <c r="BU166" i="1"/>
  <c r="BT282" i="1"/>
  <c r="BU462" i="1"/>
  <c r="BT486" i="1"/>
  <c r="BT558" i="1"/>
  <c r="BU630" i="1"/>
  <c r="BU58" i="1"/>
  <c r="BT398" i="1"/>
  <c r="BT426" i="1"/>
  <c r="BT506" i="1"/>
  <c r="BT578" i="1"/>
  <c r="BT674" i="1"/>
  <c r="BV38" i="1"/>
  <c r="BU122" i="1"/>
  <c r="BT338" i="1"/>
  <c r="BT442" i="1"/>
  <c r="BU502" i="1"/>
  <c r="BT590" i="1"/>
  <c r="BT618" i="1"/>
  <c r="BT698" i="1"/>
  <c r="BV250" i="1"/>
  <c r="BY250" i="1" s="1"/>
  <c r="BY407" i="1"/>
  <c r="BW526" i="1"/>
  <c r="BW378" i="1"/>
  <c r="BW610" i="1"/>
  <c r="BG25" i="1"/>
  <c r="BH25" i="1"/>
  <c r="BJ25" i="1"/>
  <c r="BK25" i="1" s="1"/>
  <c r="BG57" i="1"/>
  <c r="BH57" i="1"/>
  <c r="BJ57" i="1"/>
  <c r="BK57" i="1" s="1"/>
  <c r="BY97" i="1"/>
  <c r="BV102" i="1"/>
  <c r="BY102" i="1" s="1"/>
  <c r="BY329" i="1"/>
  <c r="BS334" i="1"/>
  <c r="BS466" i="1"/>
  <c r="BY466" i="1" s="1"/>
  <c r="BU694" i="1"/>
  <c r="BW438" i="1"/>
  <c r="BW550" i="1"/>
  <c r="BU554" i="1"/>
  <c r="BG131" i="1"/>
  <c r="BF131" i="1"/>
  <c r="BK131" i="1" s="1"/>
  <c r="BI131" i="1"/>
  <c r="BF154" i="1"/>
  <c r="BJ154" i="1"/>
  <c r="BK154" i="1" s="1"/>
  <c r="BG259" i="1"/>
  <c r="BF259" i="1"/>
  <c r="BK259" i="1" s="1"/>
  <c r="BI259" i="1"/>
  <c r="BF282" i="1"/>
  <c r="BJ282" i="1"/>
  <c r="BK282" i="1" s="1"/>
  <c r="BG387" i="1"/>
  <c r="BF387" i="1"/>
  <c r="BK387" i="1" s="1"/>
  <c r="BI387" i="1"/>
  <c r="BJ586" i="1"/>
  <c r="BK586" i="1" s="1"/>
  <c r="BF586" i="1"/>
  <c r="BG155" i="1"/>
  <c r="BF155" i="1"/>
  <c r="BI155" i="1"/>
  <c r="BF178" i="1"/>
  <c r="BJ178" i="1"/>
  <c r="BK178" i="1" s="1"/>
  <c r="BG283" i="1"/>
  <c r="BF283" i="1"/>
  <c r="BI283" i="1"/>
  <c r="BF306" i="1"/>
  <c r="BJ306" i="1"/>
  <c r="BK306" i="1" s="1"/>
  <c r="BG67" i="1"/>
  <c r="BF67" i="1"/>
  <c r="BK67" i="1" s="1"/>
  <c r="BI67" i="1"/>
  <c r="BG83" i="1"/>
  <c r="BI83" i="1"/>
  <c r="BF83" i="1"/>
  <c r="BJ106" i="1"/>
  <c r="BK106" i="1" s="1"/>
  <c r="BF106" i="1"/>
  <c r="BG211" i="1"/>
  <c r="BI211" i="1"/>
  <c r="BF211" i="1"/>
  <c r="BJ234" i="1"/>
  <c r="BK234" i="1" s="1"/>
  <c r="BF234" i="1"/>
  <c r="BG339" i="1"/>
  <c r="BI339" i="1"/>
  <c r="BF339" i="1"/>
  <c r="BJ362" i="1"/>
  <c r="BK362" i="1" s="1"/>
  <c r="BF362" i="1"/>
  <c r="BF570" i="1"/>
  <c r="BJ570" i="1"/>
  <c r="BK570" i="1" s="1"/>
  <c r="BG603" i="1"/>
  <c r="BF603" i="1"/>
  <c r="BI603" i="1"/>
  <c r="BJ610" i="1"/>
  <c r="BK610" i="1" s="1"/>
  <c r="BF610" i="1"/>
  <c r="BG635" i="1"/>
  <c r="BF635" i="1"/>
  <c r="BI635" i="1"/>
  <c r="BJ642" i="1"/>
  <c r="BK642" i="1" s="1"/>
  <c r="BF642" i="1"/>
  <c r="BG667" i="1"/>
  <c r="BF667" i="1"/>
  <c r="BI667" i="1"/>
  <c r="BJ674" i="1"/>
  <c r="BK674" i="1" s="1"/>
  <c r="BF674" i="1"/>
  <c r="BG699" i="1"/>
  <c r="BF699" i="1"/>
  <c r="BI699" i="1"/>
  <c r="BJ706" i="1"/>
  <c r="BK706" i="1" s="1"/>
  <c r="BF706" i="1"/>
  <c r="BG731" i="1"/>
  <c r="BF731" i="1"/>
  <c r="BI731" i="1"/>
  <c r="BJ738" i="1"/>
  <c r="BK738" i="1" s="1"/>
  <c r="BF738" i="1"/>
  <c r="BG763" i="1"/>
  <c r="BF763" i="1"/>
  <c r="BI763" i="1"/>
  <c r="BJ770" i="1"/>
  <c r="BK770" i="1" s="1"/>
  <c r="BF770" i="1"/>
  <c r="BG795" i="1"/>
  <c r="BF795" i="1"/>
  <c r="BI795" i="1"/>
  <c r="BJ802" i="1"/>
  <c r="BK802" i="1" s="1"/>
  <c r="BF802" i="1"/>
  <c r="BG827" i="1"/>
  <c r="BF827" i="1"/>
  <c r="BI827" i="1"/>
  <c r="BJ834" i="1"/>
  <c r="BK834" i="1" s="1"/>
  <c r="BF834" i="1"/>
  <c r="BG859" i="1"/>
  <c r="BF859" i="1"/>
  <c r="BI859" i="1"/>
  <c r="BJ866" i="1"/>
  <c r="BK866" i="1" s="1"/>
  <c r="BF866" i="1"/>
  <c r="BG891" i="1"/>
  <c r="BF891" i="1"/>
  <c r="BI891" i="1"/>
  <c r="BJ898" i="1"/>
  <c r="BK898" i="1" s="1"/>
  <c r="BF898" i="1"/>
  <c r="BG923" i="1"/>
  <c r="BF923" i="1"/>
  <c r="BI923" i="1"/>
  <c r="BJ930" i="1"/>
  <c r="BK930" i="1" s="1"/>
  <c r="BF930" i="1"/>
  <c r="BG955" i="1"/>
  <c r="BF955" i="1"/>
  <c r="BI955" i="1"/>
  <c r="BJ74" i="1"/>
  <c r="BK74" i="1" s="1"/>
  <c r="BF74" i="1"/>
  <c r="BH130" i="1"/>
  <c r="BK130" i="1" s="1"/>
  <c r="BG171" i="1"/>
  <c r="BI171" i="1"/>
  <c r="BF171" i="1"/>
  <c r="BK171" i="1" s="1"/>
  <c r="BJ194" i="1"/>
  <c r="BK194" i="1" s="1"/>
  <c r="BF194" i="1"/>
  <c r="BJ203" i="1"/>
  <c r="BK203" i="1" s="1"/>
  <c r="BH258" i="1"/>
  <c r="BK258" i="1" s="1"/>
  <c r="BG299" i="1"/>
  <c r="BI299" i="1"/>
  <c r="BF299" i="1"/>
  <c r="BJ322" i="1"/>
  <c r="BK322" i="1" s="1"/>
  <c r="BF322" i="1"/>
  <c r="BJ331" i="1"/>
  <c r="BK331" i="1" s="1"/>
  <c r="BH386" i="1"/>
  <c r="BK386" i="1" s="1"/>
  <c r="BJ419" i="1"/>
  <c r="BK419" i="1" s="1"/>
  <c r="BG427" i="1"/>
  <c r="BI427" i="1"/>
  <c r="BF427" i="1"/>
  <c r="BK427" i="1" s="1"/>
  <c r="BJ451" i="1"/>
  <c r="BK451" i="1" s="1"/>
  <c r="BG459" i="1"/>
  <c r="BI459" i="1"/>
  <c r="BF459" i="1"/>
  <c r="BK459" i="1" s="1"/>
  <c r="BJ483" i="1"/>
  <c r="BK483" i="1" s="1"/>
  <c r="BG491" i="1"/>
  <c r="BI491" i="1"/>
  <c r="BF491" i="1"/>
  <c r="BK491" i="1" s="1"/>
  <c r="BJ515" i="1"/>
  <c r="BK515" i="1" s="1"/>
  <c r="BJ555" i="1"/>
  <c r="BK555" i="1" s="1"/>
  <c r="BI555" i="1"/>
  <c r="BF555" i="1"/>
  <c r="BJ578" i="1"/>
  <c r="BK578" i="1" s="1"/>
  <c r="BF578" i="1"/>
  <c r="BJ603" i="1"/>
  <c r="BK603" i="1" s="1"/>
  <c r="BH626" i="1"/>
  <c r="BJ635" i="1"/>
  <c r="BK635" i="1" s="1"/>
  <c r="BH658" i="1"/>
  <c r="BJ667" i="1"/>
  <c r="BK667" i="1" s="1"/>
  <c r="BH690" i="1"/>
  <c r="BJ699" i="1"/>
  <c r="BK699" i="1" s="1"/>
  <c r="BH722" i="1"/>
  <c r="BJ731" i="1"/>
  <c r="BK731" i="1" s="1"/>
  <c r="BH754" i="1"/>
  <c r="BJ763" i="1"/>
  <c r="BK763" i="1" s="1"/>
  <c r="BH786" i="1"/>
  <c r="BJ795" i="1"/>
  <c r="BK795" i="1" s="1"/>
  <c r="BH818" i="1"/>
  <c r="BJ827" i="1"/>
  <c r="BK827" i="1" s="1"/>
  <c r="BH850" i="1"/>
  <c r="BJ859" i="1"/>
  <c r="BK859" i="1" s="1"/>
  <c r="BH882" i="1"/>
  <c r="BJ891" i="1"/>
  <c r="BK891" i="1" s="1"/>
  <c r="BH914" i="1"/>
  <c r="BJ923" i="1"/>
  <c r="BK923" i="1" s="1"/>
  <c r="BH946" i="1"/>
  <c r="BJ955" i="1"/>
  <c r="BK955" i="1" s="1"/>
  <c r="BJ966" i="1"/>
  <c r="BK966" i="1" s="1"/>
  <c r="BF966" i="1"/>
  <c r="BJ998" i="1"/>
  <c r="BK998" i="1" s="1"/>
  <c r="BF998" i="1"/>
  <c r="BJ1030" i="1"/>
  <c r="BK1030" i="1" s="1"/>
  <c r="BF1030" i="1"/>
  <c r="BJ1062" i="1"/>
  <c r="BK1062" i="1" s="1"/>
  <c r="BF1062" i="1"/>
  <c r="BJ1094" i="1"/>
  <c r="BK1094" i="1" s="1"/>
  <c r="BF1094" i="1"/>
  <c r="BF563" i="1"/>
  <c r="BI595" i="1"/>
  <c r="BI571" i="1"/>
  <c r="BJ962" i="1"/>
  <c r="BK962" i="1" s="1"/>
  <c r="BJ978" i="1"/>
  <c r="BK978" i="1" s="1"/>
  <c r="BJ994" i="1"/>
  <c r="BK994" i="1" s="1"/>
  <c r="BJ1010" i="1"/>
  <c r="BK1010" i="1" s="1"/>
  <c r="BJ1026" i="1"/>
  <c r="BK1026" i="1" s="1"/>
  <c r="BJ1042" i="1"/>
  <c r="BK1042" i="1" s="1"/>
  <c r="BJ1058" i="1"/>
  <c r="BK1058" i="1" s="1"/>
  <c r="BJ1074" i="1"/>
  <c r="BK1074" i="1" s="1"/>
  <c r="BJ1090" i="1"/>
  <c r="BK1090" i="1" s="1"/>
  <c r="BI539" i="1"/>
  <c r="AX1" i="1"/>
  <c r="I2" i="2" s="1"/>
  <c r="CK1947" i="1"/>
  <c r="CH306" i="1"/>
  <c r="CI306" i="1"/>
  <c r="CJ306" i="1"/>
  <c r="CH153" i="1"/>
  <c r="CI153" i="1"/>
  <c r="CF153" i="1"/>
  <c r="CG153" i="1"/>
  <c r="CJ153" i="1"/>
  <c r="CH528" i="1"/>
  <c r="CF528" i="1"/>
  <c r="CG528" i="1"/>
  <c r="CJ528" i="1"/>
  <c r="CI570" i="1"/>
  <c r="CG570" i="1"/>
  <c r="CF570" i="1"/>
  <c r="CJ570" i="1"/>
  <c r="CJ23" i="1"/>
  <c r="CF23" i="1"/>
  <c r="CI23" i="1"/>
  <c r="CG23" i="1"/>
  <c r="CH23" i="1"/>
  <c r="CI528" i="1"/>
  <c r="CI240" i="1"/>
  <c r="CG240" i="1"/>
  <c r="CH240" i="1"/>
  <c r="CF240" i="1"/>
  <c r="CJ240" i="1"/>
  <c r="CF458" i="1"/>
  <c r="CI458" i="1"/>
  <c r="CJ458" i="1"/>
  <c r="CG462" i="1"/>
  <c r="CH462" i="1"/>
  <c r="CI462" i="1"/>
  <c r="CF462" i="1"/>
  <c r="CJ462" i="1"/>
  <c r="CH185" i="1"/>
  <c r="CI185" i="1"/>
  <c r="CF185" i="1"/>
  <c r="CG185" i="1"/>
  <c r="CJ185" i="1"/>
  <c r="CH207" i="1"/>
  <c r="CI207" i="1"/>
  <c r="CG207" i="1"/>
  <c r="CF207" i="1"/>
  <c r="CJ207" i="1"/>
  <c r="CH217" i="1"/>
  <c r="CI217" i="1"/>
  <c r="CF217" i="1"/>
  <c r="CG217" i="1"/>
  <c r="CJ217" i="1"/>
  <c r="CH111" i="1"/>
  <c r="CG111" i="1"/>
  <c r="CI111" i="1"/>
  <c r="CF111" i="1"/>
  <c r="CJ111" i="1"/>
  <c r="CI662" i="1"/>
  <c r="CG662" i="1"/>
  <c r="CH662" i="1"/>
  <c r="CF662" i="1"/>
  <c r="CJ662" i="1"/>
  <c r="CG686" i="1"/>
  <c r="CF686" i="1"/>
  <c r="CI686" i="1"/>
  <c r="CH686" i="1"/>
  <c r="CJ686" i="1"/>
  <c r="CI646" i="1"/>
  <c r="CH646" i="1"/>
  <c r="CG646" i="1"/>
  <c r="CF646" i="1"/>
  <c r="CJ646" i="1"/>
  <c r="CG63" i="1"/>
  <c r="CH63" i="1"/>
  <c r="CF63" i="1"/>
  <c r="CI63" i="1"/>
  <c r="CJ63" i="1"/>
  <c r="CG704" i="1"/>
  <c r="CI711" i="1"/>
  <c r="CJ711" i="1"/>
  <c r="CH711" i="1"/>
  <c r="CF711" i="1"/>
  <c r="CG711" i="1"/>
  <c r="CJ727" i="1"/>
  <c r="CH727" i="1"/>
  <c r="CG727" i="1"/>
  <c r="CI727" i="1"/>
  <c r="CH743" i="1"/>
  <c r="CG743" i="1"/>
  <c r="CI743" i="1"/>
  <c r="CJ743" i="1"/>
  <c r="CG759" i="1"/>
  <c r="CI759" i="1"/>
  <c r="CJ759" i="1"/>
  <c r="CH759" i="1"/>
  <c r="CI775" i="1"/>
  <c r="CJ775" i="1"/>
  <c r="CH775" i="1"/>
  <c r="CF775" i="1"/>
  <c r="CG775" i="1"/>
  <c r="CJ791" i="1"/>
  <c r="CH791" i="1"/>
  <c r="CG791" i="1"/>
  <c r="CI791" i="1"/>
  <c r="CH807" i="1"/>
  <c r="CG807" i="1"/>
  <c r="CI807" i="1"/>
  <c r="CJ807" i="1"/>
  <c r="CG823" i="1"/>
  <c r="CI823" i="1"/>
  <c r="CJ823" i="1"/>
  <c r="CH823" i="1"/>
  <c r="CI839" i="1"/>
  <c r="CJ839" i="1"/>
  <c r="CH839" i="1"/>
  <c r="CF839" i="1"/>
  <c r="CG839" i="1"/>
  <c r="CJ855" i="1"/>
  <c r="CH855" i="1"/>
  <c r="CG855" i="1"/>
  <c r="CI855" i="1"/>
  <c r="CH871" i="1"/>
  <c r="CG871" i="1"/>
  <c r="CI871" i="1"/>
  <c r="CJ871" i="1"/>
  <c r="CG887" i="1"/>
  <c r="CI887" i="1"/>
  <c r="CJ887" i="1"/>
  <c r="CH887" i="1"/>
  <c r="CI903" i="1"/>
  <c r="CJ903" i="1"/>
  <c r="CH903" i="1"/>
  <c r="CF903" i="1"/>
  <c r="CG903" i="1"/>
  <c r="CJ919" i="1"/>
  <c r="CH919" i="1"/>
  <c r="CG919" i="1"/>
  <c r="CI919" i="1"/>
  <c r="CH935" i="1"/>
  <c r="CG935" i="1"/>
  <c r="CI935" i="1"/>
  <c r="CJ935" i="1"/>
  <c r="CG951" i="1"/>
  <c r="CI951" i="1"/>
  <c r="CJ951" i="1"/>
  <c r="CH951" i="1"/>
  <c r="CI967" i="1"/>
  <c r="CJ967" i="1"/>
  <c r="CH967" i="1"/>
  <c r="CF967" i="1"/>
  <c r="CG967" i="1"/>
  <c r="CJ983" i="1"/>
  <c r="CH983" i="1"/>
  <c r="CG983" i="1"/>
  <c r="CI983" i="1"/>
  <c r="CH999" i="1"/>
  <c r="CG999" i="1"/>
  <c r="CI999" i="1"/>
  <c r="CJ999" i="1"/>
  <c r="CG1015" i="1"/>
  <c r="CI1015" i="1"/>
  <c r="CJ1015" i="1"/>
  <c r="CH1015" i="1"/>
  <c r="CI1031" i="1"/>
  <c r="CJ1031" i="1"/>
  <c r="CH1031" i="1"/>
  <c r="CF1031" i="1"/>
  <c r="CG1031" i="1"/>
  <c r="CI1047" i="1"/>
  <c r="CJ1047" i="1"/>
  <c r="CG1047" i="1"/>
  <c r="CH1047" i="1"/>
  <c r="CI1063" i="1"/>
  <c r="CG1063" i="1"/>
  <c r="CJ1063" i="1"/>
  <c r="CH1063" i="1"/>
  <c r="CH1079" i="1"/>
  <c r="CI1079" i="1"/>
  <c r="CJ1079" i="1"/>
  <c r="CG1079" i="1"/>
  <c r="CJ1095" i="1"/>
  <c r="CH1095" i="1"/>
  <c r="CG1095" i="1"/>
  <c r="CF1095" i="1"/>
  <c r="CI1095" i="1"/>
  <c r="CI1111" i="1"/>
  <c r="CJ1111" i="1"/>
  <c r="CH1111" i="1"/>
  <c r="CG1111" i="1"/>
  <c r="CI1127" i="1"/>
  <c r="CG1127" i="1"/>
  <c r="CJ1127" i="1"/>
  <c r="CH1127" i="1"/>
  <c r="CH1143" i="1"/>
  <c r="CI1143" i="1"/>
  <c r="CJ1143" i="1"/>
  <c r="CG1143" i="1"/>
  <c r="CJ1159" i="1"/>
  <c r="CH1159" i="1"/>
  <c r="CG1159" i="1"/>
  <c r="CF1159" i="1"/>
  <c r="CI1159" i="1"/>
  <c r="CI1175" i="1"/>
  <c r="CJ1175" i="1"/>
  <c r="CH1175" i="1"/>
  <c r="CG1175" i="1"/>
  <c r="CI1191" i="1"/>
  <c r="CG1191" i="1"/>
  <c r="CJ1191" i="1"/>
  <c r="CK1191" i="1" s="1"/>
  <c r="CH1191" i="1"/>
  <c r="CH1207" i="1"/>
  <c r="CI1207" i="1"/>
  <c r="CJ1207" i="1"/>
  <c r="CG1207" i="1"/>
  <c r="CJ1223" i="1"/>
  <c r="CH1223" i="1"/>
  <c r="CG1223" i="1"/>
  <c r="CF1223" i="1"/>
  <c r="CI1223" i="1"/>
  <c r="CI1239" i="1"/>
  <c r="CJ1239" i="1"/>
  <c r="CH1239" i="1"/>
  <c r="CG1239" i="1"/>
  <c r="CI1255" i="1"/>
  <c r="CG1255" i="1"/>
  <c r="CJ1255" i="1"/>
  <c r="CH1255" i="1"/>
  <c r="CH1271" i="1"/>
  <c r="CI1271" i="1"/>
  <c r="CJ1271" i="1"/>
  <c r="CG1271" i="1"/>
  <c r="CJ1287" i="1"/>
  <c r="CH1287" i="1"/>
  <c r="CG1287" i="1"/>
  <c r="CF1287" i="1"/>
  <c r="CI1287" i="1"/>
  <c r="CI1303" i="1"/>
  <c r="CJ1303" i="1"/>
  <c r="CH1303" i="1"/>
  <c r="CG1303" i="1"/>
  <c r="CI1319" i="1"/>
  <c r="CG1319" i="1"/>
  <c r="CJ1319" i="1"/>
  <c r="CH1319" i="1"/>
  <c r="CH1335" i="1"/>
  <c r="CI1335" i="1"/>
  <c r="CJ1335" i="1"/>
  <c r="CG1335" i="1"/>
  <c r="CJ1351" i="1"/>
  <c r="CH1351" i="1"/>
  <c r="CG1351" i="1"/>
  <c r="CF1351" i="1"/>
  <c r="CI1351" i="1"/>
  <c r="CI1367" i="1"/>
  <c r="CJ1367" i="1"/>
  <c r="CH1367" i="1"/>
  <c r="CG1367" i="1"/>
  <c r="CI1383" i="1"/>
  <c r="CG1383" i="1"/>
  <c r="CJ1383" i="1"/>
  <c r="CH1383" i="1"/>
  <c r="CH1399" i="1"/>
  <c r="CI1399" i="1"/>
  <c r="CJ1399" i="1"/>
  <c r="CG1399" i="1"/>
  <c r="CJ1415" i="1"/>
  <c r="CH1415" i="1"/>
  <c r="CG1415" i="1"/>
  <c r="CF1415" i="1"/>
  <c r="CI1415" i="1"/>
  <c r="CI1431" i="1"/>
  <c r="CJ1431" i="1"/>
  <c r="CH1431" i="1"/>
  <c r="CG1431" i="1"/>
  <c r="CI1447" i="1"/>
  <c r="CG1447" i="1"/>
  <c r="CJ1447" i="1"/>
  <c r="CH1447" i="1"/>
  <c r="CH1463" i="1"/>
  <c r="CI1463" i="1"/>
  <c r="CJ1463" i="1"/>
  <c r="CG1463" i="1"/>
  <c r="CJ1479" i="1"/>
  <c r="CH1479" i="1"/>
  <c r="CG1479" i="1"/>
  <c r="CF1479" i="1"/>
  <c r="CI1479" i="1"/>
  <c r="CI1495" i="1"/>
  <c r="CJ1495" i="1"/>
  <c r="CH1495" i="1"/>
  <c r="CG1495" i="1"/>
  <c r="CI1511" i="1"/>
  <c r="CG1511" i="1"/>
  <c r="CJ1511" i="1"/>
  <c r="CH1511" i="1"/>
  <c r="CH1527" i="1"/>
  <c r="CI1527" i="1"/>
  <c r="CJ1527" i="1"/>
  <c r="CG1527" i="1"/>
  <c r="CJ1543" i="1"/>
  <c r="CH1543" i="1"/>
  <c r="CG1543" i="1"/>
  <c r="CF1543" i="1"/>
  <c r="CI1543" i="1"/>
  <c r="CI1559" i="1"/>
  <c r="CJ1559" i="1"/>
  <c r="CH1559" i="1"/>
  <c r="CG1559" i="1"/>
  <c r="CI1575" i="1"/>
  <c r="CG1575" i="1"/>
  <c r="CJ1575" i="1"/>
  <c r="CH1575" i="1"/>
  <c r="CH1591" i="1"/>
  <c r="CI1591" i="1"/>
  <c r="CJ1591" i="1"/>
  <c r="CG1591" i="1"/>
  <c r="CJ1607" i="1"/>
  <c r="CH1607" i="1"/>
  <c r="CG1607" i="1"/>
  <c r="CF1607" i="1"/>
  <c r="CI1607" i="1"/>
  <c r="CI1623" i="1"/>
  <c r="CJ1623" i="1"/>
  <c r="CH1623" i="1"/>
  <c r="CG1623" i="1"/>
  <c r="CI1639" i="1"/>
  <c r="CG1639" i="1"/>
  <c r="CJ1639" i="1"/>
  <c r="CH1639" i="1"/>
  <c r="CH1655" i="1"/>
  <c r="CI1655" i="1"/>
  <c r="CJ1655" i="1"/>
  <c r="CG1655" i="1"/>
  <c r="CJ1671" i="1"/>
  <c r="CH1671" i="1"/>
  <c r="CG1671" i="1"/>
  <c r="CF1671" i="1"/>
  <c r="CI1671" i="1"/>
  <c r="CI1687" i="1"/>
  <c r="CJ1687" i="1"/>
  <c r="CH1687" i="1"/>
  <c r="CG1687" i="1"/>
  <c r="CI1703" i="1"/>
  <c r="CG1703" i="1"/>
  <c r="CJ1703" i="1"/>
  <c r="CK1703" i="1" s="1"/>
  <c r="CH1703" i="1"/>
  <c r="CH1719" i="1"/>
  <c r="CI1719" i="1"/>
  <c r="CJ1719" i="1"/>
  <c r="CK1719" i="1" s="1"/>
  <c r="CG1719" i="1"/>
  <c r="CJ1735" i="1"/>
  <c r="CH1735" i="1"/>
  <c r="CG1735" i="1"/>
  <c r="CF1735" i="1"/>
  <c r="CI1735" i="1"/>
  <c r="CI1751" i="1"/>
  <c r="CJ1751" i="1"/>
  <c r="CK1751" i="1" s="1"/>
  <c r="CH1751" i="1"/>
  <c r="CG1751" i="1"/>
  <c r="CI1767" i="1"/>
  <c r="CG1767" i="1"/>
  <c r="CJ1767" i="1"/>
  <c r="CH1767" i="1"/>
  <c r="CH1783" i="1"/>
  <c r="CI1783" i="1"/>
  <c r="CJ1783" i="1"/>
  <c r="CG1783" i="1"/>
  <c r="CJ1799" i="1"/>
  <c r="CH1799" i="1"/>
  <c r="CG1799" i="1"/>
  <c r="CF1799" i="1"/>
  <c r="CI1799" i="1"/>
  <c r="CJ1815" i="1"/>
  <c r="CI1815" i="1"/>
  <c r="CH1815" i="1"/>
  <c r="CG1815" i="1"/>
  <c r="CJ1831" i="1"/>
  <c r="CG1831" i="1"/>
  <c r="CI1831" i="1"/>
  <c r="CH1831" i="1"/>
  <c r="CH1847" i="1"/>
  <c r="CJ1847" i="1"/>
  <c r="CI1847" i="1"/>
  <c r="CG1847" i="1"/>
  <c r="CI1863" i="1"/>
  <c r="CH1863" i="1"/>
  <c r="CG1863" i="1"/>
  <c r="CF1863" i="1"/>
  <c r="CJ1863" i="1"/>
  <c r="CK1863" i="1" s="1"/>
  <c r="CJ1879" i="1"/>
  <c r="CI1879" i="1"/>
  <c r="CH1879" i="1"/>
  <c r="CG1879" i="1"/>
  <c r="CJ1895" i="1"/>
  <c r="CG1895" i="1"/>
  <c r="CI1895" i="1"/>
  <c r="CH1895" i="1"/>
  <c r="CH1911" i="1"/>
  <c r="CJ1911" i="1"/>
  <c r="CI1911" i="1"/>
  <c r="CG1911" i="1"/>
  <c r="CI1927" i="1"/>
  <c r="CH1927" i="1"/>
  <c r="CG1927" i="1"/>
  <c r="CF1927" i="1"/>
  <c r="CJ1927" i="1"/>
  <c r="CJ1943" i="1"/>
  <c r="CI1943" i="1"/>
  <c r="CH1943" i="1"/>
  <c r="CG1943" i="1"/>
  <c r="CJ1959" i="1"/>
  <c r="CG1959" i="1"/>
  <c r="CI1959" i="1"/>
  <c r="CH1959" i="1"/>
  <c r="CH1975" i="1"/>
  <c r="CJ1975" i="1"/>
  <c r="CI1975" i="1"/>
  <c r="CG1975" i="1"/>
  <c r="CI1991" i="1"/>
  <c r="CH1991" i="1"/>
  <c r="CG1991" i="1"/>
  <c r="CF1991" i="1"/>
  <c r="CJ1991" i="1"/>
  <c r="CI710" i="1"/>
  <c r="CJ714" i="1"/>
  <c r="CJ718" i="1"/>
  <c r="CI726" i="1"/>
  <c r="CJ730" i="1"/>
  <c r="CJ734" i="1"/>
  <c r="CJ742" i="1"/>
  <c r="CJ746" i="1"/>
  <c r="CJ750" i="1"/>
  <c r="CJ758" i="1"/>
  <c r="CJ762" i="1"/>
  <c r="CJ766" i="1"/>
  <c r="CI774" i="1"/>
  <c r="CJ778" i="1"/>
  <c r="CJ782" i="1"/>
  <c r="CI790" i="1"/>
  <c r="CJ794" i="1"/>
  <c r="CJ798" i="1"/>
  <c r="CJ806" i="1"/>
  <c r="CJ810" i="1"/>
  <c r="CJ814" i="1"/>
  <c r="CJ822" i="1"/>
  <c r="CJ826" i="1"/>
  <c r="CJ830" i="1"/>
  <c r="CI838" i="1"/>
  <c r="CJ842" i="1"/>
  <c r="CJ846" i="1"/>
  <c r="CI854" i="1"/>
  <c r="CJ858" i="1"/>
  <c r="CJ862" i="1"/>
  <c r="CJ870" i="1"/>
  <c r="CJ874" i="1"/>
  <c r="CJ878" i="1"/>
  <c r="CJ886" i="1"/>
  <c r="CJ890" i="1"/>
  <c r="CJ894" i="1"/>
  <c r="CI902" i="1"/>
  <c r="CJ906" i="1"/>
  <c r="CJ910" i="1"/>
  <c r="CI918" i="1"/>
  <c r="CJ922" i="1"/>
  <c r="CJ926" i="1"/>
  <c r="CJ934" i="1"/>
  <c r="CJ938" i="1"/>
  <c r="CJ942" i="1"/>
  <c r="CJ950" i="1"/>
  <c r="CJ954" i="1"/>
  <c r="CJ958" i="1"/>
  <c r="CI966" i="1"/>
  <c r="CJ970" i="1"/>
  <c r="CJ974" i="1"/>
  <c r="CI982" i="1"/>
  <c r="CJ986" i="1"/>
  <c r="CJ990" i="1"/>
  <c r="CJ998" i="1"/>
  <c r="CJ1002" i="1"/>
  <c r="CJ1006" i="1"/>
  <c r="CJ1014" i="1"/>
  <c r="CJ1018" i="1"/>
  <c r="CJ1022" i="1"/>
  <c r="CI1030" i="1"/>
  <c r="CJ1034" i="1"/>
  <c r="CJ1038" i="1"/>
  <c r="CI1046" i="1"/>
  <c r="CJ1050" i="1"/>
  <c r="CI1062" i="1"/>
  <c r="CJ1066" i="1"/>
  <c r="CI1078" i="1"/>
  <c r="CJ1082" i="1"/>
  <c r="CI1094" i="1"/>
  <c r="CJ1098" i="1"/>
  <c r="CI1110" i="1"/>
  <c r="CJ1114" i="1"/>
  <c r="CI1126" i="1"/>
  <c r="CJ1130" i="1"/>
  <c r="CI1142" i="1"/>
  <c r="CJ1146" i="1"/>
  <c r="CI1158" i="1"/>
  <c r="CJ1162" i="1"/>
  <c r="CI1174" i="1"/>
  <c r="CJ1178" i="1"/>
  <c r="CI1190" i="1"/>
  <c r="CJ1194" i="1"/>
  <c r="CI1206" i="1"/>
  <c r="CJ1210" i="1"/>
  <c r="CI1222" i="1"/>
  <c r="CJ1226" i="1"/>
  <c r="CI1238" i="1"/>
  <c r="CJ1242" i="1"/>
  <c r="CI1254" i="1"/>
  <c r="CJ1258" i="1"/>
  <c r="CI1270" i="1"/>
  <c r="CJ1274" i="1"/>
  <c r="CI1286" i="1"/>
  <c r="CJ1290" i="1"/>
  <c r="CI1302" i="1"/>
  <c r="CJ1306" i="1"/>
  <c r="CI1318" i="1"/>
  <c r="CJ1322" i="1"/>
  <c r="CI1334" i="1"/>
  <c r="CJ1338" i="1"/>
  <c r="CI1350" i="1"/>
  <c r="CJ1354" i="1"/>
  <c r="CI1366" i="1"/>
  <c r="CJ1370" i="1"/>
  <c r="CI1382" i="1"/>
  <c r="CJ1386" i="1"/>
  <c r="CI1398" i="1"/>
  <c r="CJ1402" i="1"/>
  <c r="CI1414" i="1"/>
  <c r="CJ1418" i="1"/>
  <c r="CI1430" i="1"/>
  <c r="CJ1434" i="1"/>
  <c r="CI1446" i="1"/>
  <c r="CJ1450" i="1"/>
  <c r="CI1462" i="1"/>
  <c r="CJ1466" i="1"/>
  <c r="CI1478" i="1"/>
  <c r="CJ1482" i="1"/>
  <c r="CI1494" i="1"/>
  <c r="CJ1498" i="1"/>
  <c r="CI1510" i="1"/>
  <c r="CJ1514" i="1"/>
  <c r="CI1526" i="1"/>
  <c r="CJ1530" i="1"/>
  <c r="CI1542" i="1"/>
  <c r="CJ1546" i="1"/>
  <c r="CI1558" i="1"/>
  <c r="CJ1562" i="1"/>
  <c r="CI1574" i="1"/>
  <c r="CJ1578" i="1"/>
  <c r="CI1590" i="1"/>
  <c r="CJ1594" i="1"/>
  <c r="CI1606" i="1"/>
  <c r="CJ1610" i="1"/>
  <c r="CI1622" i="1"/>
  <c r="CJ1626" i="1"/>
  <c r="CI1638" i="1"/>
  <c r="CJ1642" i="1"/>
  <c r="CI1654" i="1"/>
  <c r="CJ1658" i="1"/>
  <c r="CI1670" i="1"/>
  <c r="CJ1674" i="1"/>
  <c r="CI1686" i="1"/>
  <c r="CJ1690" i="1"/>
  <c r="CH1702" i="1"/>
  <c r="CJ1706" i="1"/>
  <c r="CH1718" i="1"/>
  <c r="CJ1722" i="1"/>
  <c r="CH1734" i="1"/>
  <c r="CJ1738" i="1"/>
  <c r="CH1750" i="1"/>
  <c r="CJ1754" i="1"/>
  <c r="CH1766" i="1"/>
  <c r="CJ1770" i="1"/>
  <c r="CH1782" i="1"/>
  <c r="CJ1786" i="1"/>
  <c r="CH1798" i="1"/>
  <c r="CJ1802" i="1"/>
  <c r="CH1810" i="1"/>
  <c r="CI1814" i="1"/>
  <c r="CJ1818" i="1"/>
  <c r="CH1826" i="1"/>
  <c r="CI1830" i="1"/>
  <c r="CJ1834" i="1"/>
  <c r="CH1842" i="1"/>
  <c r="CK1842" i="1" s="1"/>
  <c r="CI1846" i="1"/>
  <c r="CJ1850" i="1"/>
  <c r="CH1858" i="1"/>
  <c r="CI1862" i="1"/>
  <c r="CJ1866" i="1"/>
  <c r="CH1874" i="1"/>
  <c r="CI1878" i="1"/>
  <c r="CJ1882" i="1"/>
  <c r="CH1890" i="1"/>
  <c r="CI1894" i="1"/>
  <c r="CJ1898" i="1"/>
  <c r="CH1906" i="1"/>
  <c r="CK1906" i="1" s="1"/>
  <c r="CI1910" i="1"/>
  <c r="CJ1914" i="1"/>
  <c r="CH1922" i="1"/>
  <c r="CI1926" i="1"/>
  <c r="CJ1930" i="1"/>
  <c r="CH1938" i="1"/>
  <c r="CI1942" i="1"/>
  <c r="CJ1946" i="1"/>
  <c r="CH1954" i="1"/>
  <c r="CI1958" i="1"/>
  <c r="CJ1962" i="1"/>
  <c r="CH1970" i="1"/>
  <c r="CK1970" i="1" s="1"/>
  <c r="CI1974" i="1"/>
  <c r="CJ1978" i="1"/>
  <c r="CJ1986" i="1"/>
  <c r="CI1990" i="1"/>
  <c r="CJ1994" i="1"/>
  <c r="CJ709" i="1"/>
  <c r="CI709" i="1"/>
  <c r="CH709" i="1"/>
  <c r="CG709" i="1"/>
  <c r="CF709" i="1"/>
  <c r="CJ713" i="1"/>
  <c r="CI713" i="1"/>
  <c r="CH713" i="1"/>
  <c r="CF713" i="1"/>
  <c r="CG713" i="1"/>
  <c r="CJ717" i="1"/>
  <c r="CI717" i="1"/>
  <c r="CH717" i="1"/>
  <c r="CF717" i="1"/>
  <c r="CG717" i="1"/>
  <c r="CJ721" i="1"/>
  <c r="CI721" i="1"/>
  <c r="CH721" i="1"/>
  <c r="CG721" i="1"/>
  <c r="CF721" i="1"/>
  <c r="CJ725" i="1"/>
  <c r="CI725" i="1"/>
  <c r="CH725" i="1"/>
  <c r="CG725" i="1"/>
  <c r="CF725" i="1"/>
  <c r="CJ729" i="1"/>
  <c r="CI729" i="1"/>
  <c r="CH729" i="1"/>
  <c r="CF729" i="1"/>
  <c r="CG729" i="1"/>
  <c r="CJ733" i="1"/>
  <c r="CI733" i="1"/>
  <c r="CH733" i="1"/>
  <c r="CF733" i="1"/>
  <c r="CG733" i="1"/>
  <c r="CJ737" i="1"/>
  <c r="CI737" i="1"/>
  <c r="CH737" i="1"/>
  <c r="CG737" i="1"/>
  <c r="CF737" i="1"/>
  <c r="CJ741" i="1"/>
  <c r="CI741" i="1"/>
  <c r="CH741" i="1"/>
  <c r="CG741" i="1"/>
  <c r="CF741" i="1"/>
  <c r="CJ745" i="1"/>
  <c r="CI745" i="1"/>
  <c r="CH745" i="1"/>
  <c r="CF745" i="1"/>
  <c r="CG745" i="1"/>
  <c r="CJ749" i="1"/>
  <c r="CI749" i="1"/>
  <c r="CH749" i="1"/>
  <c r="CF749" i="1"/>
  <c r="CG749" i="1"/>
  <c r="CJ753" i="1"/>
  <c r="CI753" i="1"/>
  <c r="CH753" i="1"/>
  <c r="CG753" i="1"/>
  <c r="CF753" i="1"/>
  <c r="CJ757" i="1"/>
  <c r="CI757" i="1"/>
  <c r="CH757" i="1"/>
  <c r="CG757" i="1"/>
  <c r="CF757" i="1"/>
  <c r="CJ761" i="1"/>
  <c r="CI761" i="1"/>
  <c r="CH761" i="1"/>
  <c r="CF761" i="1"/>
  <c r="CG761" i="1"/>
  <c r="CJ765" i="1"/>
  <c r="CH765" i="1"/>
  <c r="CI765" i="1"/>
  <c r="CF765" i="1"/>
  <c r="CG765" i="1"/>
  <c r="CJ769" i="1"/>
  <c r="CI769" i="1"/>
  <c r="CH769" i="1"/>
  <c r="CG769" i="1"/>
  <c r="CF769" i="1"/>
  <c r="CJ773" i="1"/>
  <c r="CI773" i="1"/>
  <c r="CH773" i="1"/>
  <c r="CG773" i="1"/>
  <c r="CF773" i="1"/>
  <c r="CJ777" i="1"/>
  <c r="CI777" i="1"/>
  <c r="CH777" i="1"/>
  <c r="CF777" i="1"/>
  <c r="CG777" i="1"/>
  <c r="CJ781" i="1"/>
  <c r="CI781" i="1"/>
  <c r="CH781" i="1"/>
  <c r="CF781" i="1"/>
  <c r="CG781" i="1"/>
  <c r="CJ785" i="1"/>
  <c r="CI785" i="1"/>
  <c r="CH785" i="1"/>
  <c r="CG785" i="1"/>
  <c r="CF785" i="1"/>
  <c r="CJ789" i="1"/>
  <c r="CI789" i="1"/>
  <c r="CH789" i="1"/>
  <c r="CG789" i="1"/>
  <c r="CF789" i="1"/>
  <c r="CJ793" i="1"/>
  <c r="CI793" i="1"/>
  <c r="CH793" i="1"/>
  <c r="CF793" i="1"/>
  <c r="CG793" i="1"/>
  <c r="CJ797" i="1"/>
  <c r="CH797" i="1"/>
  <c r="CI797" i="1"/>
  <c r="CF797" i="1"/>
  <c r="CG797" i="1"/>
  <c r="CJ801" i="1"/>
  <c r="CI801" i="1"/>
  <c r="CH801" i="1"/>
  <c r="CG801" i="1"/>
  <c r="CF801" i="1"/>
  <c r="CJ805" i="1"/>
  <c r="CI805" i="1"/>
  <c r="CH805" i="1"/>
  <c r="CG805" i="1"/>
  <c r="CF805" i="1"/>
  <c r="CJ809" i="1"/>
  <c r="CI809" i="1"/>
  <c r="CH809" i="1"/>
  <c r="CF809" i="1"/>
  <c r="CG809" i="1"/>
  <c r="CJ813" i="1"/>
  <c r="CI813" i="1"/>
  <c r="CH813" i="1"/>
  <c r="CF813" i="1"/>
  <c r="CG813" i="1"/>
  <c r="CJ817" i="1"/>
  <c r="CI817" i="1"/>
  <c r="CH817" i="1"/>
  <c r="CG817" i="1"/>
  <c r="CF817" i="1"/>
  <c r="CJ821" i="1"/>
  <c r="CI821" i="1"/>
  <c r="CH821" i="1"/>
  <c r="CG821" i="1"/>
  <c r="CF821" i="1"/>
  <c r="CJ825" i="1"/>
  <c r="CI825" i="1"/>
  <c r="CH825" i="1"/>
  <c r="CF825" i="1"/>
  <c r="CG825" i="1"/>
  <c r="CJ829" i="1"/>
  <c r="CI829" i="1"/>
  <c r="CH829" i="1"/>
  <c r="CF829" i="1"/>
  <c r="CG829" i="1"/>
  <c r="CJ833" i="1"/>
  <c r="CI833" i="1"/>
  <c r="CH833" i="1"/>
  <c r="CG833" i="1"/>
  <c r="CF833" i="1"/>
  <c r="CJ837" i="1"/>
  <c r="CI837" i="1"/>
  <c r="CH837" i="1"/>
  <c r="CG837" i="1"/>
  <c r="CF837" i="1"/>
  <c r="CJ841" i="1"/>
  <c r="CI841" i="1"/>
  <c r="CH841" i="1"/>
  <c r="CF841" i="1"/>
  <c r="CG841" i="1"/>
  <c r="CJ845" i="1"/>
  <c r="CI845" i="1"/>
  <c r="CH845" i="1"/>
  <c r="CF845" i="1"/>
  <c r="CG845" i="1"/>
  <c r="CJ849" i="1"/>
  <c r="CI849" i="1"/>
  <c r="CH849" i="1"/>
  <c r="CG849" i="1"/>
  <c r="CF849" i="1"/>
  <c r="CJ853" i="1"/>
  <c r="CI853" i="1"/>
  <c r="CH853" i="1"/>
  <c r="CG853" i="1"/>
  <c r="CF853" i="1"/>
  <c r="CJ857" i="1"/>
  <c r="CI857" i="1"/>
  <c r="CH857" i="1"/>
  <c r="CF857" i="1"/>
  <c r="CG857" i="1"/>
  <c r="CJ861" i="1"/>
  <c r="CI861" i="1"/>
  <c r="CH861" i="1"/>
  <c r="CF861" i="1"/>
  <c r="CG861" i="1"/>
  <c r="CJ865" i="1"/>
  <c r="CI865" i="1"/>
  <c r="CH865" i="1"/>
  <c r="CG865" i="1"/>
  <c r="CF865" i="1"/>
  <c r="CJ869" i="1"/>
  <c r="CI869" i="1"/>
  <c r="CH869" i="1"/>
  <c r="CG869" i="1"/>
  <c r="CF869" i="1"/>
  <c r="CJ873" i="1"/>
  <c r="CI873" i="1"/>
  <c r="CH873" i="1"/>
  <c r="CF873" i="1"/>
  <c r="CG873" i="1"/>
  <c r="CJ877" i="1"/>
  <c r="CI877" i="1"/>
  <c r="CH877" i="1"/>
  <c r="CF877" i="1"/>
  <c r="CG877" i="1"/>
  <c r="CJ881" i="1"/>
  <c r="CI881" i="1"/>
  <c r="CH881" i="1"/>
  <c r="CG881" i="1"/>
  <c r="CF881" i="1"/>
  <c r="CJ885" i="1"/>
  <c r="CI885" i="1"/>
  <c r="CH885" i="1"/>
  <c r="CG885" i="1"/>
  <c r="CF885" i="1"/>
  <c r="CJ889" i="1"/>
  <c r="CI889" i="1"/>
  <c r="CH889" i="1"/>
  <c r="CF889" i="1"/>
  <c r="CG889" i="1"/>
  <c r="CJ893" i="1"/>
  <c r="CH893" i="1"/>
  <c r="CI893" i="1"/>
  <c r="CF893" i="1"/>
  <c r="CG893" i="1"/>
  <c r="CJ897" i="1"/>
  <c r="CI897" i="1"/>
  <c r="CH897" i="1"/>
  <c r="CG897" i="1"/>
  <c r="CF897" i="1"/>
  <c r="CJ901" i="1"/>
  <c r="CI901" i="1"/>
  <c r="CH901" i="1"/>
  <c r="CG901" i="1"/>
  <c r="CF901" i="1"/>
  <c r="CJ905" i="1"/>
  <c r="CI905" i="1"/>
  <c r="CH905" i="1"/>
  <c r="CF905" i="1"/>
  <c r="CG905" i="1"/>
  <c r="CJ909" i="1"/>
  <c r="CI909" i="1"/>
  <c r="CH909" i="1"/>
  <c r="CF909" i="1"/>
  <c r="CG909" i="1"/>
  <c r="CJ913" i="1"/>
  <c r="CI913" i="1"/>
  <c r="CH913" i="1"/>
  <c r="CG913" i="1"/>
  <c r="CF913" i="1"/>
  <c r="CJ917" i="1"/>
  <c r="CI917" i="1"/>
  <c r="CH917" i="1"/>
  <c r="CG917" i="1"/>
  <c r="CF917" i="1"/>
  <c r="CJ921" i="1"/>
  <c r="CI921" i="1"/>
  <c r="CH921" i="1"/>
  <c r="CF921" i="1"/>
  <c r="CG921" i="1"/>
  <c r="CJ925" i="1"/>
  <c r="CH925" i="1"/>
  <c r="CI925" i="1"/>
  <c r="CF925" i="1"/>
  <c r="CG925" i="1"/>
  <c r="CJ929" i="1"/>
  <c r="CI929" i="1"/>
  <c r="CH929" i="1"/>
  <c r="CG929" i="1"/>
  <c r="CF929" i="1"/>
  <c r="CJ933" i="1"/>
  <c r="CI933" i="1"/>
  <c r="CH933" i="1"/>
  <c r="CG933" i="1"/>
  <c r="CF933" i="1"/>
  <c r="CJ937" i="1"/>
  <c r="CI937" i="1"/>
  <c r="CH937" i="1"/>
  <c r="CF937" i="1"/>
  <c r="CG937" i="1"/>
  <c r="CJ941" i="1"/>
  <c r="CI941" i="1"/>
  <c r="CH941" i="1"/>
  <c r="CF941" i="1"/>
  <c r="CG941" i="1"/>
  <c r="CJ945" i="1"/>
  <c r="CI945" i="1"/>
  <c r="CH945" i="1"/>
  <c r="CG945" i="1"/>
  <c r="CF945" i="1"/>
  <c r="CJ949" i="1"/>
  <c r="CI949" i="1"/>
  <c r="CH949" i="1"/>
  <c r="CG949" i="1"/>
  <c r="CF949" i="1"/>
  <c r="CJ953" i="1"/>
  <c r="CI953" i="1"/>
  <c r="CH953" i="1"/>
  <c r="CF953" i="1"/>
  <c r="CG953" i="1"/>
  <c r="CJ957" i="1"/>
  <c r="CI957" i="1"/>
  <c r="CH957" i="1"/>
  <c r="CF957" i="1"/>
  <c r="CG957" i="1"/>
  <c r="CJ961" i="1"/>
  <c r="CI961" i="1"/>
  <c r="CH961" i="1"/>
  <c r="CG961" i="1"/>
  <c r="CF961" i="1"/>
  <c r="CJ965" i="1"/>
  <c r="CI965" i="1"/>
  <c r="CH965" i="1"/>
  <c r="CG965" i="1"/>
  <c r="CF965" i="1"/>
  <c r="CJ969" i="1"/>
  <c r="CI969" i="1"/>
  <c r="CH969" i="1"/>
  <c r="CF969" i="1"/>
  <c r="CG969" i="1"/>
  <c r="CJ973" i="1"/>
  <c r="CI973" i="1"/>
  <c r="CH973" i="1"/>
  <c r="CF973" i="1"/>
  <c r="CG973" i="1"/>
  <c r="CJ977" i="1"/>
  <c r="CI977" i="1"/>
  <c r="CH977" i="1"/>
  <c r="CG977" i="1"/>
  <c r="CF977" i="1"/>
  <c r="CJ981" i="1"/>
  <c r="CI981" i="1"/>
  <c r="CH981" i="1"/>
  <c r="CG981" i="1"/>
  <c r="CF981" i="1"/>
  <c r="CJ985" i="1"/>
  <c r="CI985" i="1"/>
  <c r="CH985" i="1"/>
  <c r="CF985" i="1"/>
  <c r="CG985" i="1"/>
  <c r="CJ989" i="1"/>
  <c r="CI989" i="1"/>
  <c r="CH989" i="1"/>
  <c r="CF989" i="1"/>
  <c r="CG989" i="1"/>
  <c r="CJ993" i="1"/>
  <c r="CI993" i="1"/>
  <c r="CH993" i="1"/>
  <c r="CG993" i="1"/>
  <c r="CF993" i="1"/>
  <c r="CJ997" i="1"/>
  <c r="CI997" i="1"/>
  <c r="CH997" i="1"/>
  <c r="CG997" i="1"/>
  <c r="CF997" i="1"/>
  <c r="CJ1001" i="1"/>
  <c r="CI1001" i="1"/>
  <c r="CH1001" i="1"/>
  <c r="CF1001" i="1"/>
  <c r="CG1001" i="1"/>
  <c r="CJ1005" i="1"/>
  <c r="CI1005" i="1"/>
  <c r="CH1005" i="1"/>
  <c r="CF1005" i="1"/>
  <c r="CG1005" i="1"/>
  <c r="CJ1009" i="1"/>
  <c r="CI1009" i="1"/>
  <c r="CH1009" i="1"/>
  <c r="CG1009" i="1"/>
  <c r="CF1009" i="1"/>
  <c r="CJ1013" i="1"/>
  <c r="CI1013" i="1"/>
  <c r="CH1013" i="1"/>
  <c r="CG1013" i="1"/>
  <c r="CF1013" i="1"/>
  <c r="CJ1017" i="1"/>
  <c r="CI1017" i="1"/>
  <c r="CH1017" i="1"/>
  <c r="CF1017" i="1"/>
  <c r="CG1017" i="1"/>
  <c r="CJ1021" i="1"/>
  <c r="CH1021" i="1"/>
  <c r="CI1021" i="1"/>
  <c r="CF1021" i="1"/>
  <c r="CG1021" i="1"/>
  <c r="CJ1025" i="1"/>
  <c r="CI1025" i="1"/>
  <c r="CH1025" i="1"/>
  <c r="CG1025" i="1"/>
  <c r="CF1025" i="1"/>
  <c r="CJ1029" i="1"/>
  <c r="CI1029" i="1"/>
  <c r="CH1029" i="1"/>
  <c r="CG1029" i="1"/>
  <c r="CF1029" i="1"/>
  <c r="CJ1033" i="1"/>
  <c r="CI1033" i="1"/>
  <c r="CH1033" i="1"/>
  <c r="CF1033" i="1"/>
  <c r="CG1033" i="1"/>
  <c r="CJ1037" i="1"/>
  <c r="CI1037" i="1"/>
  <c r="CH1037" i="1"/>
  <c r="CF1037" i="1"/>
  <c r="CG1037" i="1"/>
  <c r="CJ1041" i="1"/>
  <c r="CI1041" i="1"/>
  <c r="CH1041" i="1"/>
  <c r="CG1041" i="1"/>
  <c r="CF1041" i="1"/>
  <c r="CJ1045" i="1"/>
  <c r="CI1045" i="1"/>
  <c r="CH1045" i="1"/>
  <c r="CF1045" i="1"/>
  <c r="CG1045" i="1"/>
  <c r="CJ1049" i="1"/>
  <c r="CI1049" i="1"/>
  <c r="CH1049" i="1"/>
  <c r="CG1049" i="1"/>
  <c r="CF1049" i="1"/>
  <c r="CJ1053" i="1"/>
  <c r="CI1053" i="1"/>
  <c r="CH1053" i="1"/>
  <c r="CG1053" i="1"/>
  <c r="CF1053" i="1"/>
  <c r="CJ1057" i="1"/>
  <c r="CI1057" i="1"/>
  <c r="CH1057" i="1"/>
  <c r="CG1057" i="1"/>
  <c r="CF1057" i="1"/>
  <c r="CJ1061" i="1"/>
  <c r="CI1061" i="1"/>
  <c r="CH1061" i="1"/>
  <c r="CG1061" i="1"/>
  <c r="CF1061" i="1"/>
  <c r="CJ1065" i="1"/>
  <c r="CI1065" i="1"/>
  <c r="CH1065" i="1"/>
  <c r="CG1065" i="1"/>
  <c r="CF1065" i="1"/>
  <c r="CJ1069" i="1"/>
  <c r="CH1069" i="1"/>
  <c r="CI1069" i="1"/>
  <c r="CG1069" i="1"/>
  <c r="CF1069" i="1"/>
  <c r="CJ1073" i="1"/>
  <c r="CI1073" i="1"/>
  <c r="CH1073" i="1"/>
  <c r="CG1073" i="1"/>
  <c r="CF1073" i="1"/>
  <c r="CJ1077" i="1"/>
  <c r="CI1077" i="1"/>
  <c r="CH1077" i="1"/>
  <c r="CG1077" i="1"/>
  <c r="CF1077" i="1"/>
  <c r="CJ1081" i="1"/>
  <c r="CI1081" i="1"/>
  <c r="CH1081" i="1"/>
  <c r="CG1081" i="1"/>
  <c r="CF1081" i="1"/>
  <c r="CJ1085" i="1"/>
  <c r="CH1085" i="1"/>
  <c r="CI1085" i="1"/>
  <c r="CG1085" i="1"/>
  <c r="CF1085" i="1"/>
  <c r="CJ1089" i="1"/>
  <c r="CI1089" i="1"/>
  <c r="CH1089" i="1"/>
  <c r="CG1089" i="1"/>
  <c r="CF1089" i="1"/>
  <c r="CJ1093" i="1"/>
  <c r="CI1093" i="1"/>
  <c r="CH1093" i="1"/>
  <c r="CG1093" i="1"/>
  <c r="CF1093" i="1"/>
  <c r="CJ1097" i="1"/>
  <c r="CI1097" i="1"/>
  <c r="CH1097" i="1"/>
  <c r="CG1097" i="1"/>
  <c r="CF1097" i="1"/>
  <c r="CJ1101" i="1"/>
  <c r="CI1101" i="1"/>
  <c r="CH1101" i="1"/>
  <c r="CG1101" i="1"/>
  <c r="CF1101" i="1"/>
  <c r="CJ1105" i="1"/>
  <c r="CI1105" i="1"/>
  <c r="CH1105" i="1"/>
  <c r="CG1105" i="1"/>
  <c r="CF1105" i="1"/>
  <c r="CJ1109" i="1"/>
  <c r="CI1109" i="1"/>
  <c r="CH1109" i="1"/>
  <c r="CG1109" i="1"/>
  <c r="CF1109" i="1"/>
  <c r="CJ1113" i="1"/>
  <c r="CI1113" i="1"/>
  <c r="CH1113" i="1"/>
  <c r="CG1113" i="1"/>
  <c r="CF1113" i="1"/>
  <c r="CJ1117" i="1"/>
  <c r="CI1117" i="1"/>
  <c r="CH1117" i="1"/>
  <c r="CG1117" i="1"/>
  <c r="CF1117" i="1"/>
  <c r="CJ1121" i="1"/>
  <c r="CI1121" i="1"/>
  <c r="CH1121" i="1"/>
  <c r="CG1121" i="1"/>
  <c r="CF1121" i="1"/>
  <c r="CJ1125" i="1"/>
  <c r="CI1125" i="1"/>
  <c r="CH1125" i="1"/>
  <c r="CG1125" i="1"/>
  <c r="CF1125" i="1"/>
  <c r="CJ1129" i="1"/>
  <c r="CI1129" i="1"/>
  <c r="CH1129" i="1"/>
  <c r="CG1129" i="1"/>
  <c r="CF1129" i="1"/>
  <c r="CJ1133" i="1"/>
  <c r="CH1133" i="1"/>
  <c r="CI1133" i="1"/>
  <c r="CG1133" i="1"/>
  <c r="CF1133" i="1"/>
  <c r="CJ1137" i="1"/>
  <c r="CI1137" i="1"/>
  <c r="CH1137" i="1"/>
  <c r="CG1137" i="1"/>
  <c r="CF1137" i="1"/>
  <c r="CJ1141" i="1"/>
  <c r="CI1141" i="1"/>
  <c r="CH1141" i="1"/>
  <c r="CG1141" i="1"/>
  <c r="CF1141" i="1"/>
  <c r="CJ1145" i="1"/>
  <c r="CI1145" i="1"/>
  <c r="CH1145" i="1"/>
  <c r="CG1145" i="1"/>
  <c r="CF1145" i="1"/>
  <c r="CJ1149" i="1"/>
  <c r="CH1149" i="1"/>
  <c r="CI1149" i="1"/>
  <c r="CG1149" i="1"/>
  <c r="CF1149" i="1"/>
  <c r="CJ1153" i="1"/>
  <c r="CI1153" i="1"/>
  <c r="CH1153" i="1"/>
  <c r="CG1153" i="1"/>
  <c r="CF1153" i="1"/>
  <c r="CJ1157" i="1"/>
  <c r="CI1157" i="1"/>
  <c r="CH1157" i="1"/>
  <c r="CG1157" i="1"/>
  <c r="CF1157" i="1"/>
  <c r="CJ1161" i="1"/>
  <c r="CI1161" i="1"/>
  <c r="CH1161" i="1"/>
  <c r="CG1161" i="1"/>
  <c r="CF1161" i="1"/>
  <c r="CJ1165" i="1"/>
  <c r="CI1165" i="1"/>
  <c r="CH1165" i="1"/>
  <c r="CG1165" i="1"/>
  <c r="CF1165" i="1"/>
  <c r="CJ1169" i="1"/>
  <c r="CI1169" i="1"/>
  <c r="CH1169" i="1"/>
  <c r="CG1169" i="1"/>
  <c r="CF1169" i="1"/>
  <c r="CJ1173" i="1"/>
  <c r="CI1173" i="1"/>
  <c r="CH1173" i="1"/>
  <c r="CG1173" i="1"/>
  <c r="CF1173" i="1"/>
  <c r="CJ1177" i="1"/>
  <c r="CI1177" i="1"/>
  <c r="CH1177" i="1"/>
  <c r="CG1177" i="1"/>
  <c r="CF1177" i="1"/>
  <c r="CJ1181" i="1"/>
  <c r="CI1181" i="1"/>
  <c r="CH1181" i="1"/>
  <c r="CG1181" i="1"/>
  <c r="CF1181" i="1"/>
  <c r="CJ1185" i="1"/>
  <c r="CI1185" i="1"/>
  <c r="CH1185" i="1"/>
  <c r="CG1185" i="1"/>
  <c r="CF1185" i="1"/>
  <c r="CJ1189" i="1"/>
  <c r="CI1189" i="1"/>
  <c r="CH1189" i="1"/>
  <c r="CG1189" i="1"/>
  <c r="CF1189" i="1"/>
  <c r="CJ1193" i="1"/>
  <c r="CI1193" i="1"/>
  <c r="CH1193" i="1"/>
  <c r="CG1193" i="1"/>
  <c r="CF1193" i="1"/>
  <c r="CJ1197" i="1"/>
  <c r="CH1197" i="1"/>
  <c r="CI1197" i="1"/>
  <c r="CG1197" i="1"/>
  <c r="CF1197" i="1"/>
  <c r="CJ1201" i="1"/>
  <c r="CI1201" i="1"/>
  <c r="CH1201" i="1"/>
  <c r="CG1201" i="1"/>
  <c r="CF1201" i="1"/>
  <c r="CJ1205" i="1"/>
  <c r="CI1205" i="1"/>
  <c r="CH1205" i="1"/>
  <c r="CG1205" i="1"/>
  <c r="CF1205" i="1"/>
  <c r="CJ1209" i="1"/>
  <c r="CI1209" i="1"/>
  <c r="CH1209" i="1"/>
  <c r="CG1209" i="1"/>
  <c r="CF1209" i="1"/>
  <c r="CJ1213" i="1"/>
  <c r="CH1213" i="1"/>
  <c r="CI1213" i="1"/>
  <c r="CG1213" i="1"/>
  <c r="CF1213" i="1"/>
  <c r="CJ1217" i="1"/>
  <c r="CI1217" i="1"/>
  <c r="CH1217" i="1"/>
  <c r="CG1217" i="1"/>
  <c r="CF1217" i="1"/>
  <c r="CJ1221" i="1"/>
  <c r="CI1221" i="1"/>
  <c r="CH1221" i="1"/>
  <c r="CG1221" i="1"/>
  <c r="CF1221" i="1"/>
  <c r="CJ1225" i="1"/>
  <c r="CI1225" i="1"/>
  <c r="CH1225" i="1"/>
  <c r="CG1225" i="1"/>
  <c r="CF1225" i="1"/>
  <c r="CJ1229" i="1"/>
  <c r="CI1229" i="1"/>
  <c r="CH1229" i="1"/>
  <c r="CG1229" i="1"/>
  <c r="CF1229" i="1"/>
  <c r="CJ1233" i="1"/>
  <c r="CI1233" i="1"/>
  <c r="CH1233" i="1"/>
  <c r="CG1233" i="1"/>
  <c r="CF1233" i="1"/>
  <c r="CJ1237" i="1"/>
  <c r="CI1237" i="1"/>
  <c r="CH1237" i="1"/>
  <c r="CG1237" i="1"/>
  <c r="CF1237" i="1"/>
  <c r="CJ1241" i="1"/>
  <c r="CI1241" i="1"/>
  <c r="CH1241" i="1"/>
  <c r="CG1241" i="1"/>
  <c r="CF1241" i="1"/>
  <c r="CJ1245" i="1"/>
  <c r="CI1245" i="1"/>
  <c r="CH1245" i="1"/>
  <c r="CG1245" i="1"/>
  <c r="CF1245" i="1"/>
  <c r="CJ1249" i="1"/>
  <c r="CI1249" i="1"/>
  <c r="CH1249" i="1"/>
  <c r="CG1249" i="1"/>
  <c r="CF1249" i="1"/>
  <c r="CJ1253" i="1"/>
  <c r="CI1253" i="1"/>
  <c r="CH1253" i="1"/>
  <c r="CG1253" i="1"/>
  <c r="CF1253" i="1"/>
  <c r="CJ1257" i="1"/>
  <c r="CI1257" i="1"/>
  <c r="CH1257" i="1"/>
  <c r="CG1257" i="1"/>
  <c r="CF1257" i="1"/>
  <c r="CJ1261" i="1"/>
  <c r="CH1261" i="1"/>
  <c r="CI1261" i="1"/>
  <c r="CG1261" i="1"/>
  <c r="CF1261" i="1"/>
  <c r="CJ1265" i="1"/>
  <c r="CI1265" i="1"/>
  <c r="CH1265" i="1"/>
  <c r="CG1265" i="1"/>
  <c r="CF1265" i="1"/>
  <c r="CJ1269" i="1"/>
  <c r="CI1269" i="1"/>
  <c r="CH1269" i="1"/>
  <c r="CG1269" i="1"/>
  <c r="CF1269" i="1"/>
  <c r="CJ1273" i="1"/>
  <c r="CI1273" i="1"/>
  <c r="CH1273" i="1"/>
  <c r="CG1273" i="1"/>
  <c r="CF1273" i="1"/>
  <c r="CJ1277" i="1"/>
  <c r="CH1277" i="1"/>
  <c r="CI1277" i="1"/>
  <c r="CG1277" i="1"/>
  <c r="CF1277" i="1"/>
  <c r="CJ1281" i="1"/>
  <c r="CI1281" i="1"/>
  <c r="CH1281" i="1"/>
  <c r="CG1281" i="1"/>
  <c r="CF1281" i="1"/>
  <c r="CJ1285" i="1"/>
  <c r="CI1285" i="1"/>
  <c r="CH1285" i="1"/>
  <c r="CG1285" i="1"/>
  <c r="CF1285" i="1"/>
  <c r="CJ1289" i="1"/>
  <c r="CI1289" i="1"/>
  <c r="CH1289" i="1"/>
  <c r="CG1289" i="1"/>
  <c r="CF1289" i="1"/>
  <c r="CJ1293" i="1"/>
  <c r="CI1293" i="1"/>
  <c r="CH1293" i="1"/>
  <c r="CG1293" i="1"/>
  <c r="CF1293" i="1"/>
  <c r="CJ1297" i="1"/>
  <c r="CI1297" i="1"/>
  <c r="CH1297" i="1"/>
  <c r="CG1297" i="1"/>
  <c r="CF1297" i="1"/>
  <c r="CJ1301" i="1"/>
  <c r="CI1301" i="1"/>
  <c r="CH1301" i="1"/>
  <c r="CG1301" i="1"/>
  <c r="CF1301" i="1"/>
  <c r="CJ1305" i="1"/>
  <c r="CI1305" i="1"/>
  <c r="CH1305" i="1"/>
  <c r="CG1305" i="1"/>
  <c r="CF1305" i="1"/>
  <c r="CJ1309" i="1"/>
  <c r="CI1309" i="1"/>
  <c r="CH1309" i="1"/>
  <c r="CG1309" i="1"/>
  <c r="CF1309" i="1"/>
  <c r="CJ1313" i="1"/>
  <c r="CI1313" i="1"/>
  <c r="CH1313" i="1"/>
  <c r="CG1313" i="1"/>
  <c r="CF1313" i="1"/>
  <c r="CJ1317" i="1"/>
  <c r="CI1317" i="1"/>
  <c r="CH1317" i="1"/>
  <c r="CG1317" i="1"/>
  <c r="CF1317" i="1"/>
  <c r="CJ1321" i="1"/>
  <c r="CI1321" i="1"/>
  <c r="CH1321" i="1"/>
  <c r="CG1321" i="1"/>
  <c r="CF1321" i="1"/>
  <c r="CJ1325" i="1"/>
  <c r="CH1325" i="1"/>
  <c r="CI1325" i="1"/>
  <c r="CG1325" i="1"/>
  <c r="CF1325" i="1"/>
  <c r="CJ1329" i="1"/>
  <c r="CI1329" i="1"/>
  <c r="CH1329" i="1"/>
  <c r="CG1329" i="1"/>
  <c r="CF1329" i="1"/>
  <c r="CJ1333" i="1"/>
  <c r="CI1333" i="1"/>
  <c r="CH1333" i="1"/>
  <c r="CG1333" i="1"/>
  <c r="CF1333" i="1"/>
  <c r="CJ1337" i="1"/>
  <c r="CI1337" i="1"/>
  <c r="CH1337" i="1"/>
  <c r="CG1337" i="1"/>
  <c r="CF1337" i="1"/>
  <c r="CJ1341" i="1"/>
  <c r="CH1341" i="1"/>
  <c r="CI1341" i="1"/>
  <c r="CG1341" i="1"/>
  <c r="CF1341" i="1"/>
  <c r="CJ1345" i="1"/>
  <c r="CI1345" i="1"/>
  <c r="CH1345" i="1"/>
  <c r="CG1345" i="1"/>
  <c r="CF1345" i="1"/>
  <c r="CJ1349" i="1"/>
  <c r="CI1349" i="1"/>
  <c r="CH1349" i="1"/>
  <c r="CG1349" i="1"/>
  <c r="CF1349" i="1"/>
  <c r="CJ1353" i="1"/>
  <c r="CI1353" i="1"/>
  <c r="CH1353" i="1"/>
  <c r="CG1353" i="1"/>
  <c r="CF1353" i="1"/>
  <c r="CJ1357" i="1"/>
  <c r="CI1357" i="1"/>
  <c r="CH1357" i="1"/>
  <c r="CG1357" i="1"/>
  <c r="CF1357" i="1"/>
  <c r="CJ1361" i="1"/>
  <c r="CI1361" i="1"/>
  <c r="CH1361" i="1"/>
  <c r="CG1361" i="1"/>
  <c r="CF1361" i="1"/>
  <c r="CJ1365" i="1"/>
  <c r="CI1365" i="1"/>
  <c r="CH1365" i="1"/>
  <c r="CG1365" i="1"/>
  <c r="CF1365" i="1"/>
  <c r="CJ1369" i="1"/>
  <c r="CI1369" i="1"/>
  <c r="CH1369" i="1"/>
  <c r="CG1369" i="1"/>
  <c r="CF1369" i="1"/>
  <c r="CJ1373" i="1"/>
  <c r="CI1373" i="1"/>
  <c r="CH1373" i="1"/>
  <c r="CG1373" i="1"/>
  <c r="CF1373" i="1"/>
  <c r="CJ1377" i="1"/>
  <c r="CI1377" i="1"/>
  <c r="CH1377" i="1"/>
  <c r="CG1377" i="1"/>
  <c r="CF1377" i="1"/>
  <c r="CJ1381" i="1"/>
  <c r="CI1381" i="1"/>
  <c r="CH1381" i="1"/>
  <c r="CG1381" i="1"/>
  <c r="CF1381" i="1"/>
  <c r="CJ1385" i="1"/>
  <c r="CI1385" i="1"/>
  <c r="CH1385" i="1"/>
  <c r="CG1385" i="1"/>
  <c r="CF1385" i="1"/>
  <c r="CJ1389" i="1"/>
  <c r="CH1389" i="1"/>
  <c r="CI1389" i="1"/>
  <c r="CG1389" i="1"/>
  <c r="CF1389" i="1"/>
  <c r="CJ1393" i="1"/>
  <c r="CI1393" i="1"/>
  <c r="CH1393" i="1"/>
  <c r="CG1393" i="1"/>
  <c r="CF1393" i="1"/>
  <c r="CJ1397" i="1"/>
  <c r="CI1397" i="1"/>
  <c r="CH1397" i="1"/>
  <c r="CG1397" i="1"/>
  <c r="CF1397" i="1"/>
  <c r="CJ1401" i="1"/>
  <c r="CI1401" i="1"/>
  <c r="CH1401" i="1"/>
  <c r="CG1401" i="1"/>
  <c r="CF1401" i="1"/>
  <c r="CJ1405" i="1"/>
  <c r="CH1405" i="1"/>
  <c r="CI1405" i="1"/>
  <c r="CG1405" i="1"/>
  <c r="CF1405" i="1"/>
  <c r="CJ1409" i="1"/>
  <c r="CI1409" i="1"/>
  <c r="CH1409" i="1"/>
  <c r="CG1409" i="1"/>
  <c r="CF1409" i="1"/>
  <c r="CJ1413" i="1"/>
  <c r="CI1413" i="1"/>
  <c r="CH1413" i="1"/>
  <c r="CG1413" i="1"/>
  <c r="CF1413" i="1"/>
  <c r="CJ1417" i="1"/>
  <c r="CI1417" i="1"/>
  <c r="CH1417" i="1"/>
  <c r="CG1417" i="1"/>
  <c r="CF1417" i="1"/>
  <c r="CJ1421" i="1"/>
  <c r="CI1421" i="1"/>
  <c r="CH1421" i="1"/>
  <c r="CG1421" i="1"/>
  <c r="CF1421" i="1"/>
  <c r="CJ1425" i="1"/>
  <c r="CI1425" i="1"/>
  <c r="CH1425" i="1"/>
  <c r="CG1425" i="1"/>
  <c r="CF1425" i="1"/>
  <c r="CJ1429" i="1"/>
  <c r="CI1429" i="1"/>
  <c r="CH1429" i="1"/>
  <c r="CG1429" i="1"/>
  <c r="CF1429" i="1"/>
  <c r="CJ1433" i="1"/>
  <c r="CI1433" i="1"/>
  <c r="CH1433" i="1"/>
  <c r="CG1433" i="1"/>
  <c r="CF1433" i="1"/>
  <c r="CJ1437" i="1"/>
  <c r="CI1437" i="1"/>
  <c r="CH1437" i="1"/>
  <c r="CG1437" i="1"/>
  <c r="CF1437" i="1"/>
  <c r="CJ1441" i="1"/>
  <c r="CI1441" i="1"/>
  <c r="CH1441" i="1"/>
  <c r="CG1441" i="1"/>
  <c r="CF1441" i="1"/>
  <c r="CJ1445" i="1"/>
  <c r="CI1445" i="1"/>
  <c r="CH1445" i="1"/>
  <c r="CG1445" i="1"/>
  <c r="CF1445" i="1"/>
  <c r="CJ1449" i="1"/>
  <c r="CI1449" i="1"/>
  <c r="CH1449" i="1"/>
  <c r="CG1449" i="1"/>
  <c r="CF1449" i="1"/>
  <c r="CJ1453" i="1"/>
  <c r="CH1453" i="1"/>
  <c r="CI1453" i="1"/>
  <c r="CG1453" i="1"/>
  <c r="CF1453" i="1"/>
  <c r="CJ1457" i="1"/>
  <c r="CI1457" i="1"/>
  <c r="CH1457" i="1"/>
  <c r="CG1457" i="1"/>
  <c r="CF1457" i="1"/>
  <c r="CJ1461" i="1"/>
  <c r="CI1461" i="1"/>
  <c r="CH1461" i="1"/>
  <c r="CG1461" i="1"/>
  <c r="CF1461" i="1"/>
  <c r="CJ1465" i="1"/>
  <c r="CI1465" i="1"/>
  <c r="CH1465" i="1"/>
  <c r="CG1465" i="1"/>
  <c r="CF1465" i="1"/>
  <c r="CJ1469" i="1"/>
  <c r="CH1469" i="1"/>
  <c r="CI1469" i="1"/>
  <c r="CG1469" i="1"/>
  <c r="CF1469" i="1"/>
  <c r="CJ1473" i="1"/>
  <c r="CI1473" i="1"/>
  <c r="CH1473" i="1"/>
  <c r="CG1473" i="1"/>
  <c r="CF1473" i="1"/>
  <c r="CJ1477" i="1"/>
  <c r="CI1477" i="1"/>
  <c r="CH1477" i="1"/>
  <c r="CG1477" i="1"/>
  <c r="CF1477" i="1"/>
  <c r="CJ1481" i="1"/>
  <c r="CI1481" i="1"/>
  <c r="CH1481" i="1"/>
  <c r="CG1481" i="1"/>
  <c r="CF1481" i="1"/>
  <c r="CJ1485" i="1"/>
  <c r="CI1485" i="1"/>
  <c r="CH1485" i="1"/>
  <c r="CG1485" i="1"/>
  <c r="CF1485" i="1"/>
  <c r="CJ1489" i="1"/>
  <c r="CI1489" i="1"/>
  <c r="CH1489" i="1"/>
  <c r="CG1489" i="1"/>
  <c r="CF1489" i="1"/>
  <c r="CJ1493" i="1"/>
  <c r="CI1493" i="1"/>
  <c r="CH1493" i="1"/>
  <c r="CG1493" i="1"/>
  <c r="CF1493" i="1"/>
  <c r="CJ1497" i="1"/>
  <c r="CI1497" i="1"/>
  <c r="CH1497" i="1"/>
  <c r="CG1497" i="1"/>
  <c r="CF1497" i="1"/>
  <c r="CJ1501" i="1"/>
  <c r="CI1501" i="1"/>
  <c r="CH1501" i="1"/>
  <c r="CG1501" i="1"/>
  <c r="CF1501" i="1"/>
  <c r="CJ1505" i="1"/>
  <c r="CI1505" i="1"/>
  <c r="CH1505" i="1"/>
  <c r="CG1505" i="1"/>
  <c r="CF1505" i="1"/>
  <c r="CJ1509" i="1"/>
  <c r="CI1509" i="1"/>
  <c r="CH1509" i="1"/>
  <c r="CG1509" i="1"/>
  <c r="CF1509" i="1"/>
  <c r="CJ1513" i="1"/>
  <c r="CI1513" i="1"/>
  <c r="CH1513" i="1"/>
  <c r="CG1513" i="1"/>
  <c r="CF1513" i="1"/>
  <c r="CJ1517" i="1"/>
  <c r="CH1517" i="1"/>
  <c r="CI1517" i="1"/>
  <c r="CG1517" i="1"/>
  <c r="CF1517" i="1"/>
  <c r="CJ1521" i="1"/>
  <c r="CI1521" i="1"/>
  <c r="CH1521" i="1"/>
  <c r="CG1521" i="1"/>
  <c r="CF1521" i="1"/>
  <c r="CJ1525" i="1"/>
  <c r="CI1525" i="1"/>
  <c r="CH1525" i="1"/>
  <c r="CG1525" i="1"/>
  <c r="CF1525" i="1"/>
  <c r="CJ1529" i="1"/>
  <c r="CI1529" i="1"/>
  <c r="CH1529" i="1"/>
  <c r="CG1529" i="1"/>
  <c r="CF1529" i="1"/>
  <c r="CJ1533" i="1"/>
  <c r="CH1533" i="1"/>
  <c r="CI1533" i="1"/>
  <c r="CG1533" i="1"/>
  <c r="CF1533" i="1"/>
  <c r="CJ1537" i="1"/>
  <c r="CI1537" i="1"/>
  <c r="CH1537" i="1"/>
  <c r="CG1537" i="1"/>
  <c r="CF1537" i="1"/>
  <c r="CJ1541" i="1"/>
  <c r="CI1541" i="1"/>
  <c r="CH1541" i="1"/>
  <c r="CG1541" i="1"/>
  <c r="CF1541" i="1"/>
  <c r="CJ1545" i="1"/>
  <c r="CI1545" i="1"/>
  <c r="CH1545" i="1"/>
  <c r="CG1545" i="1"/>
  <c r="CF1545" i="1"/>
  <c r="CJ1549" i="1"/>
  <c r="CI1549" i="1"/>
  <c r="CH1549" i="1"/>
  <c r="CG1549" i="1"/>
  <c r="CF1549" i="1"/>
  <c r="CJ1553" i="1"/>
  <c r="CI1553" i="1"/>
  <c r="CH1553" i="1"/>
  <c r="CG1553" i="1"/>
  <c r="CF1553" i="1"/>
  <c r="CJ1557" i="1"/>
  <c r="CI1557" i="1"/>
  <c r="CH1557" i="1"/>
  <c r="CG1557" i="1"/>
  <c r="CF1557" i="1"/>
  <c r="CJ1561" i="1"/>
  <c r="CI1561" i="1"/>
  <c r="CH1561" i="1"/>
  <c r="CG1561" i="1"/>
  <c r="CF1561" i="1"/>
  <c r="CJ1565" i="1"/>
  <c r="CI1565" i="1"/>
  <c r="CH1565" i="1"/>
  <c r="CG1565" i="1"/>
  <c r="CF1565" i="1"/>
  <c r="CJ1569" i="1"/>
  <c r="CI1569" i="1"/>
  <c r="CH1569" i="1"/>
  <c r="CG1569" i="1"/>
  <c r="CF1569" i="1"/>
  <c r="CJ1573" i="1"/>
  <c r="CI1573" i="1"/>
  <c r="CH1573" i="1"/>
  <c r="CG1573" i="1"/>
  <c r="CF1573" i="1"/>
  <c r="CJ1577" i="1"/>
  <c r="CI1577" i="1"/>
  <c r="CH1577" i="1"/>
  <c r="CG1577" i="1"/>
  <c r="CF1577" i="1"/>
  <c r="CJ1581" i="1"/>
  <c r="CH1581" i="1"/>
  <c r="CI1581" i="1"/>
  <c r="CG1581" i="1"/>
  <c r="CF1581" i="1"/>
  <c r="CJ1585" i="1"/>
  <c r="CI1585" i="1"/>
  <c r="CH1585" i="1"/>
  <c r="CG1585" i="1"/>
  <c r="CF1585" i="1"/>
  <c r="CJ1589" i="1"/>
  <c r="CI1589" i="1"/>
  <c r="CH1589" i="1"/>
  <c r="CG1589" i="1"/>
  <c r="CF1589" i="1"/>
  <c r="CJ1593" i="1"/>
  <c r="CI1593" i="1"/>
  <c r="CH1593" i="1"/>
  <c r="CG1593" i="1"/>
  <c r="CF1593" i="1"/>
  <c r="CJ1597" i="1"/>
  <c r="CH1597" i="1"/>
  <c r="CI1597" i="1"/>
  <c r="CG1597" i="1"/>
  <c r="CF1597" i="1"/>
  <c r="CJ1601" i="1"/>
  <c r="CI1601" i="1"/>
  <c r="CH1601" i="1"/>
  <c r="CG1601" i="1"/>
  <c r="CF1601" i="1"/>
  <c r="CJ1605" i="1"/>
  <c r="CI1605" i="1"/>
  <c r="CH1605" i="1"/>
  <c r="CG1605" i="1"/>
  <c r="CF1605" i="1"/>
  <c r="CJ1609" i="1"/>
  <c r="CI1609" i="1"/>
  <c r="CH1609" i="1"/>
  <c r="CG1609" i="1"/>
  <c r="CF1609" i="1"/>
  <c r="CJ1613" i="1"/>
  <c r="CI1613" i="1"/>
  <c r="CH1613" i="1"/>
  <c r="CG1613" i="1"/>
  <c r="CF1613" i="1"/>
  <c r="CJ1617" i="1"/>
  <c r="CI1617" i="1"/>
  <c r="CH1617" i="1"/>
  <c r="CG1617" i="1"/>
  <c r="CF1617" i="1"/>
  <c r="CJ1621" i="1"/>
  <c r="CI1621" i="1"/>
  <c r="CH1621" i="1"/>
  <c r="CG1621" i="1"/>
  <c r="CF1621" i="1"/>
  <c r="CJ1625" i="1"/>
  <c r="CI1625" i="1"/>
  <c r="CH1625" i="1"/>
  <c r="CG1625" i="1"/>
  <c r="CF1625" i="1"/>
  <c r="CJ1629" i="1"/>
  <c r="CI1629" i="1"/>
  <c r="CH1629" i="1"/>
  <c r="CG1629" i="1"/>
  <c r="CF1629" i="1"/>
  <c r="CJ1633" i="1"/>
  <c r="CI1633" i="1"/>
  <c r="CH1633" i="1"/>
  <c r="CG1633" i="1"/>
  <c r="CF1633" i="1"/>
  <c r="CJ1637" i="1"/>
  <c r="CI1637" i="1"/>
  <c r="CH1637" i="1"/>
  <c r="CG1637" i="1"/>
  <c r="CF1637" i="1"/>
  <c r="CJ1641" i="1"/>
  <c r="CI1641" i="1"/>
  <c r="CH1641" i="1"/>
  <c r="CG1641" i="1"/>
  <c r="CF1641" i="1"/>
  <c r="CJ1645" i="1"/>
  <c r="CH1645" i="1"/>
  <c r="CI1645" i="1"/>
  <c r="CG1645" i="1"/>
  <c r="CF1645" i="1"/>
  <c r="CJ1649" i="1"/>
  <c r="CI1649" i="1"/>
  <c r="CH1649" i="1"/>
  <c r="CG1649" i="1"/>
  <c r="CF1649" i="1"/>
  <c r="CJ1653" i="1"/>
  <c r="CI1653" i="1"/>
  <c r="CH1653" i="1"/>
  <c r="CG1653" i="1"/>
  <c r="CF1653" i="1"/>
  <c r="CJ1657" i="1"/>
  <c r="CI1657" i="1"/>
  <c r="CH1657" i="1"/>
  <c r="CG1657" i="1"/>
  <c r="CF1657" i="1"/>
  <c r="CJ1661" i="1"/>
  <c r="CH1661" i="1"/>
  <c r="CI1661" i="1"/>
  <c r="CG1661" i="1"/>
  <c r="CF1661" i="1"/>
  <c r="CJ1665" i="1"/>
  <c r="CI1665" i="1"/>
  <c r="CH1665" i="1"/>
  <c r="CG1665" i="1"/>
  <c r="CF1665" i="1"/>
  <c r="CJ1669" i="1"/>
  <c r="CI1669" i="1"/>
  <c r="CH1669" i="1"/>
  <c r="CG1669" i="1"/>
  <c r="CF1669" i="1"/>
  <c r="CJ1673" i="1"/>
  <c r="CI1673" i="1"/>
  <c r="CH1673" i="1"/>
  <c r="CG1673" i="1"/>
  <c r="CF1673" i="1"/>
  <c r="CJ1677" i="1"/>
  <c r="CI1677" i="1"/>
  <c r="CH1677" i="1"/>
  <c r="CG1677" i="1"/>
  <c r="CF1677" i="1"/>
  <c r="CJ1681" i="1"/>
  <c r="CI1681" i="1"/>
  <c r="CH1681" i="1"/>
  <c r="CG1681" i="1"/>
  <c r="CF1681" i="1"/>
  <c r="CJ1685" i="1"/>
  <c r="CI1685" i="1"/>
  <c r="CH1685" i="1"/>
  <c r="CG1685" i="1"/>
  <c r="CF1685" i="1"/>
  <c r="CJ1689" i="1"/>
  <c r="CH1689" i="1"/>
  <c r="CI1689" i="1"/>
  <c r="CG1689" i="1"/>
  <c r="CF1689" i="1"/>
  <c r="CJ1693" i="1"/>
  <c r="CI1693" i="1"/>
  <c r="CH1693" i="1"/>
  <c r="CG1693" i="1"/>
  <c r="CF1693" i="1"/>
  <c r="CJ1697" i="1"/>
  <c r="CH1697" i="1"/>
  <c r="CI1697" i="1"/>
  <c r="CG1697" i="1"/>
  <c r="CF1697" i="1"/>
  <c r="CJ1701" i="1"/>
  <c r="CH1701" i="1"/>
  <c r="CI1701" i="1"/>
  <c r="CG1701" i="1"/>
  <c r="CF1701" i="1"/>
  <c r="CJ1705" i="1"/>
  <c r="CI1705" i="1"/>
  <c r="CH1705" i="1"/>
  <c r="CG1705" i="1"/>
  <c r="CF1705" i="1"/>
  <c r="CJ1709" i="1"/>
  <c r="CI1709" i="1"/>
  <c r="CH1709" i="1"/>
  <c r="CG1709" i="1"/>
  <c r="CF1709" i="1"/>
  <c r="CJ1713" i="1"/>
  <c r="CH1713" i="1"/>
  <c r="CI1713" i="1"/>
  <c r="CG1713" i="1"/>
  <c r="CF1713" i="1"/>
  <c r="CJ1717" i="1"/>
  <c r="CH1717" i="1"/>
  <c r="CI1717" i="1"/>
  <c r="CG1717" i="1"/>
  <c r="CF1717" i="1"/>
  <c r="CJ1721" i="1"/>
  <c r="CI1721" i="1"/>
  <c r="CH1721" i="1"/>
  <c r="CG1721" i="1"/>
  <c r="CF1721" i="1"/>
  <c r="CJ1725" i="1"/>
  <c r="CI1725" i="1"/>
  <c r="CH1725" i="1"/>
  <c r="CG1725" i="1"/>
  <c r="CF1725" i="1"/>
  <c r="CJ1729" i="1"/>
  <c r="CH1729" i="1"/>
  <c r="CI1729" i="1"/>
  <c r="CG1729" i="1"/>
  <c r="CF1729" i="1"/>
  <c r="CJ1733" i="1"/>
  <c r="CH1733" i="1"/>
  <c r="CI1733" i="1"/>
  <c r="CG1733" i="1"/>
  <c r="CF1733" i="1"/>
  <c r="CJ1737" i="1"/>
  <c r="CI1737" i="1"/>
  <c r="CH1737" i="1"/>
  <c r="CG1737" i="1"/>
  <c r="CF1737" i="1"/>
  <c r="CJ1741" i="1"/>
  <c r="CI1741" i="1"/>
  <c r="CH1741" i="1"/>
  <c r="CG1741" i="1"/>
  <c r="CF1741" i="1"/>
  <c r="CJ1745" i="1"/>
  <c r="CH1745" i="1"/>
  <c r="CI1745" i="1"/>
  <c r="CG1745" i="1"/>
  <c r="CF1745" i="1"/>
  <c r="CJ1749" i="1"/>
  <c r="CH1749" i="1"/>
  <c r="CI1749" i="1"/>
  <c r="CG1749" i="1"/>
  <c r="CF1749" i="1"/>
  <c r="CJ1753" i="1"/>
  <c r="CI1753" i="1"/>
  <c r="CH1753" i="1"/>
  <c r="CG1753" i="1"/>
  <c r="CF1753" i="1"/>
  <c r="CJ1757" i="1"/>
  <c r="CI1757" i="1"/>
  <c r="CH1757" i="1"/>
  <c r="CG1757" i="1"/>
  <c r="CF1757" i="1"/>
  <c r="CJ1761" i="1"/>
  <c r="CH1761" i="1"/>
  <c r="CI1761" i="1"/>
  <c r="CG1761" i="1"/>
  <c r="CF1761" i="1"/>
  <c r="CJ1765" i="1"/>
  <c r="CH1765" i="1"/>
  <c r="CI1765" i="1"/>
  <c r="CG1765" i="1"/>
  <c r="CF1765" i="1"/>
  <c r="CJ1769" i="1"/>
  <c r="CI1769" i="1"/>
  <c r="CH1769" i="1"/>
  <c r="CG1769" i="1"/>
  <c r="CF1769" i="1"/>
  <c r="CJ1773" i="1"/>
  <c r="CI1773" i="1"/>
  <c r="CH1773" i="1"/>
  <c r="CG1773" i="1"/>
  <c r="CF1773" i="1"/>
  <c r="CJ1777" i="1"/>
  <c r="CH1777" i="1"/>
  <c r="CI1777" i="1"/>
  <c r="CG1777" i="1"/>
  <c r="CF1777" i="1"/>
  <c r="CJ1781" i="1"/>
  <c r="CH1781" i="1"/>
  <c r="CI1781" i="1"/>
  <c r="CG1781" i="1"/>
  <c r="CF1781" i="1"/>
  <c r="CJ1785" i="1"/>
  <c r="CI1785" i="1"/>
  <c r="CH1785" i="1"/>
  <c r="CG1785" i="1"/>
  <c r="CF1785" i="1"/>
  <c r="CJ1789" i="1"/>
  <c r="CI1789" i="1"/>
  <c r="CH1789" i="1"/>
  <c r="CG1789" i="1"/>
  <c r="CF1789" i="1"/>
  <c r="CJ1793" i="1"/>
  <c r="CH1793" i="1"/>
  <c r="CI1793" i="1"/>
  <c r="CG1793" i="1"/>
  <c r="CF1793" i="1"/>
  <c r="CJ1797" i="1"/>
  <c r="CH1797" i="1"/>
  <c r="CI1797" i="1"/>
  <c r="CG1797" i="1"/>
  <c r="CF1797" i="1"/>
  <c r="CJ1801" i="1"/>
  <c r="CI1801" i="1"/>
  <c r="CH1801" i="1"/>
  <c r="CG1801" i="1"/>
  <c r="CF1801" i="1"/>
  <c r="CJ1805" i="1"/>
  <c r="CI1805" i="1"/>
  <c r="CH1805" i="1"/>
  <c r="CG1805" i="1"/>
  <c r="CF1805" i="1"/>
  <c r="CJ1809" i="1"/>
  <c r="CI1809" i="1"/>
  <c r="CH1809" i="1"/>
  <c r="CG1809" i="1"/>
  <c r="CF1809" i="1"/>
  <c r="CJ1813" i="1"/>
  <c r="CI1813" i="1"/>
  <c r="CH1813" i="1"/>
  <c r="CG1813" i="1"/>
  <c r="CF1813" i="1"/>
  <c r="CJ1817" i="1"/>
  <c r="CI1817" i="1"/>
  <c r="CH1817" i="1"/>
  <c r="CG1817" i="1"/>
  <c r="CF1817" i="1"/>
  <c r="CJ1821" i="1"/>
  <c r="CI1821" i="1"/>
  <c r="CH1821" i="1"/>
  <c r="CG1821" i="1"/>
  <c r="CF1821" i="1"/>
  <c r="CJ1825" i="1"/>
  <c r="CI1825" i="1"/>
  <c r="CH1825" i="1"/>
  <c r="CG1825" i="1"/>
  <c r="CF1825" i="1"/>
  <c r="CJ1829" i="1"/>
  <c r="CI1829" i="1"/>
  <c r="CH1829" i="1"/>
  <c r="CG1829" i="1"/>
  <c r="CF1829" i="1"/>
  <c r="CJ1833" i="1"/>
  <c r="CI1833" i="1"/>
  <c r="CH1833" i="1"/>
  <c r="CG1833" i="1"/>
  <c r="CF1833" i="1"/>
  <c r="CJ1837" i="1"/>
  <c r="CI1837" i="1"/>
  <c r="CH1837" i="1"/>
  <c r="CG1837" i="1"/>
  <c r="CF1837" i="1"/>
  <c r="CJ1841" i="1"/>
  <c r="CI1841" i="1"/>
  <c r="CH1841" i="1"/>
  <c r="CG1841" i="1"/>
  <c r="CF1841" i="1"/>
  <c r="CJ1845" i="1"/>
  <c r="CI1845" i="1"/>
  <c r="CH1845" i="1"/>
  <c r="CG1845" i="1"/>
  <c r="CF1845" i="1"/>
  <c r="CJ1849" i="1"/>
  <c r="CI1849" i="1"/>
  <c r="CH1849" i="1"/>
  <c r="CG1849" i="1"/>
  <c r="CF1849" i="1"/>
  <c r="CJ1853" i="1"/>
  <c r="CI1853" i="1"/>
  <c r="CH1853" i="1"/>
  <c r="CG1853" i="1"/>
  <c r="CF1853" i="1"/>
  <c r="CJ1857" i="1"/>
  <c r="CI1857" i="1"/>
  <c r="CH1857" i="1"/>
  <c r="CG1857" i="1"/>
  <c r="CF1857" i="1"/>
  <c r="CJ1861" i="1"/>
  <c r="CI1861" i="1"/>
  <c r="CH1861" i="1"/>
  <c r="CG1861" i="1"/>
  <c r="CF1861" i="1"/>
  <c r="CJ1865" i="1"/>
  <c r="CI1865" i="1"/>
  <c r="CH1865" i="1"/>
  <c r="CG1865" i="1"/>
  <c r="CF1865" i="1"/>
  <c r="CJ1869" i="1"/>
  <c r="CI1869" i="1"/>
  <c r="CH1869" i="1"/>
  <c r="CG1869" i="1"/>
  <c r="CF1869" i="1"/>
  <c r="CJ1873" i="1"/>
  <c r="CI1873" i="1"/>
  <c r="CH1873" i="1"/>
  <c r="CG1873" i="1"/>
  <c r="CF1873" i="1"/>
  <c r="CJ1877" i="1"/>
  <c r="CI1877" i="1"/>
  <c r="CH1877" i="1"/>
  <c r="CG1877" i="1"/>
  <c r="CF1877" i="1"/>
  <c r="CJ1881" i="1"/>
  <c r="CI1881" i="1"/>
  <c r="CH1881" i="1"/>
  <c r="CG1881" i="1"/>
  <c r="CF1881" i="1"/>
  <c r="CJ1885" i="1"/>
  <c r="CI1885" i="1"/>
  <c r="CH1885" i="1"/>
  <c r="CG1885" i="1"/>
  <c r="CF1885" i="1"/>
  <c r="CJ1889" i="1"/>
  <c r="CI1889" i="1"/>
  <c r="CH1889" i="1"/>
  <c r="CG1889" i="1"/>
  <c r="CF1889" i="1"/>
  <c r="CJ1893" i="1"/>
  <c r="CI1893" i="1"/>
  <c r="CH1893" i="1"/>
  <c r="CG1893" i="1"/>
  <c r="CF1893" i="1"/>
  <c r="CJ1897" i="1"/>
  <c r="CI1897" i="1"/>
  <c r="CH1897" i="1"/>
  <c r="CG1897" i="1"/>
  <c r="CF1897" i="1"/>
  <c r="CJ1901" i="1"/>
  <c r="CI1901" i="1"/>
  <c r="CH1901" i="1"/>
  <c r="CG1901" i="1"/>
  <c r="CF1901" i="1"/>
  <c r="CJ1905" i="1"/>
  <c r="CI1905" i="1"/>
  <c r="CH1905" i="1"/>
  <c r="CG1905" i="1"/>
  <c r="CF1905" i="1"/>
  <c r="CJ1909" i="1"/>
  <c r="CI1909" i="1"/>
  <c r="CH1909" i="1"/>
  <c r="CG1909" i="1"/>
  <c r="CF1909" i="1"/>
  <c r="CJ1913" i="1"/>
  <c r="CI1913" i="1"/>
  <c r="CH1913" i="1"/>
  <c r="CG1913" i="1"/>
  <c r="CF1913" i="1"/>
  <c r="CJ1917" i="1"/>
  <c r="CI1917" i="1"/>
  <c r="CH1917" i="1"/>
  <c r="CG1917" i="1"/>
  <c r="CF1917" i="1"/>
  <c r="CJ1921" i="1"/>
  <c r="CI1921" i="1"/>
  <c r="CH1921" i="1"/>
  <c r="CG1921" i="1"/>
  <c r="CF1921" i="1"/>
  <c r="CJ1925" i="1"/>
  <c r="CI1925" i="1"/>
  <c r="CH1925" i="1"/>
  <c r="CG1925" i="1"/>
  <c r="CF1925" i="1"/>
  <c r="CJ1929" i="1"/>
  <c r="CI1929" i="1"/>
  <c r="CH1929" i="1"/>
  <c r="CG1929" i="1"/>
  <c r="CF1929" i="1"/>
  <c r="CJ1933" i="1"/>
  <c r="CI1933" i="1"/>
  <c r="CH1933" i="1"/>
  <c r="CG1933" i="1"/>
  <c r="CF1933" i="1"/>
  <c r="CJ1937" i="1"/>
  <c r="CI1937" i="1"/>
  <c r="CH1937" i="1"/>
  <c r="CG1937" i="1"/>
  <c r="CF1937" i="1"/>
  <c r="CJ1941" i="1"/>
  <c r="CI1941" i="1"/>
  <c r="CH1941" i="1"/>
  <c r="CG1941" i="1"/>
  <c r="CF1941" i="1"/>
  <c r="CJ1945" i="1"/>
  <c r="CI1945" i="1"/>
  <c r="CH1945" i="1"/>
  <c r="CG1945" i="1"/>
  <c r="CF1945" i="1"/>
  <c r="CJ1949" i="1"/>
  <c r="CI1949" i="1"/>
  <c r="CH1949" i="1"/>
  <c r="CG1949" i="1"/>
  <c r="CF1949" i="1"/>
  <c r="CJ1953" i="1"/>
  <c r="CI1953" i="1"/>
  <c r="CH1953" i="1"/>
  <c r="CG1953" i="1"/>
  <c r="CF1953" i="1"/>
  <c r="CJ1957" i="1"/>
  <c r="CI1957" i="1"/>
  <c r="CH1957" i="1"/>
  <c r="CG1957" i="1"/>
  <c r="CF1957" i="1"/>
  <c r="CJ1961" i="1"/>
  <c r="CI1961" i="1"/>
  <c r="CH1961" i="1"/>
  <c r="CG1961" i="1"/>
  <c r="CF1961" i="1"/>
  <c r="CJ1965" i="1"/>
  <c r="CI1965" i="1"/>
  <c r="CH1965" i="1"/>
  <c r="CG1965" i="1"/>
  <c r="CF1965" i="1"/>
  <c r="CJ1969" i="1"/>
  <c r="CI1969" i="1"/>
  <c r="CH1969" i="1"/>
  <c r="CG1969" i="1"/>
  <c r="CF1969" i="1"/>
  <c r="CJ1973" i="1"/>
  <c r="CI1973" i="1"/>
  <c r="CH1973" i="1"/>
  <c r="CG1973" i="1"/>
  <c r="CF1973" i="1"/>
  <c r="CJ1977" i="1"/>
  <c r="CI1977" i="1"/>
  <c r="CH1977" i="1"/>
  <c r="CG1977" i="1"/>
  <c r="CF1977" i="1"/>
  <c r="CJ1981" i="1"/>
  <c r="CI1981" i="1"/>
  <c r="CH1981" i="1"/>
  <c r="CG1981" i="1"/>
  <c r="CF1981" i="1"/>
  <c r="CJ1985" i="1"/>
  <c r="CI1985" i="1"/>
  <c r="CH1985" i="1"/>
  <c r="CG1985" i="1"/>
  <c r="CF1985" i="1"/>
  <c r="CJ1989" i="1"/>
  <c r="CI1989" i="1"/>
  <c r="CH1989" i="1"/>
  <c r="CG1989" i="1"/>
  <c r="CF1989" i="1"/>
  <c r="CJ1993" i="1"/>
  <c r="CI1993" i="1"/>
  <c r="CH1993" i="1"/>
  <c r="CG1993" i="1"/>
  <c r="CF1993" i="1"/>
  <c r="CJ1997" i="1"/>
  <c r="CI1997" i="1"/>
  <c r="CH1997" i="1"/>
  <c r="CG1997" i="1"/>
  <c r="CF1997" i="1"/>
  <c r="CK708" i="1"/>
  <c r="CI719" i="1"/>
  <c r="CJ735" i="1"/>
  <c r="CG751" i="1"/>
  <c r="CH767" i="1"/>
  <c r="CK772" i="1"/>
  <c r="CI783" i="1"/>
  <c r="CJ799" i="1"/>
  <c r="CG815" i="1"/>
  <c r="CH831" i="1"/>
  <c r="CK836" i="1"/>
  <c r="CI847" i="1"/>
  <c r="CJ863" i="1"/>
  <c r="CG879" i="1"/>
  <c r="CH895" i="1"/>
  <c r="CK900" i="1"/>
  <c r="CI911" i="1"/>
  <c r="CJ927" i="1"/>
  <c r="CG943" i="1"/>
  <c r="CH959" i="1"/>
  <c r="CK964" i="1"/>
  <c r="CI975" i="1"/>
  <c r="CJ991" i="1"/>
  <c r="CG1007" i="1"/>
  <c r="CH1023" i="1"/>
  <c r="CK1028" i="1"/>
  <c r="CI1039" i="1"/>
  <c r="CH1087" i="1"/>
  <c r="CJ1103" i="1"/>
  <c r="CI1119" i="1"/>
  <c r="CH1151" i="1"/>
  <c r="CJ1167" i="1"/>
  <c r="CH1215" i="1"/>
  <c r="CJ1231" i="1"/>
  <c r="CH1279" i="1"/>
  <c r="CJ1295" i="1"/>
  <c r="CH1343" i="1"/>
  <c r="CJ1359" i="1"/>
  <c r="CH1407" i="1"/>
  <c r="CJ1423" i="1"/>
  <c r="CH1471" i="1"/>
  <c r="CJ1487" i="1"/>
  <c r="CI1503" i="1"/>
  <c r="CH1535" i="1"/>
  <c r="CJ1551" i="1"/>
  <c r="CH1599" i="1"/>
  <c r="CJ1615" i="1"/>
  <c r="CI1631" i="1"/>
  <c r="CH1663" i="1"/>
  <c r="CJ1679" i="1"/>
  <c r="CJ1759" i="1"/>
  <c r="CK1759" i="1" s="1"/>
  <c r="CH1791" i="1"/>
  <c r="CH1823" i="1"/>
  <c r="CI1903" i="1"/>
  <c r="CH1935" i="1"/>
  <c r="CF759" i="1"/>
  <c r="CF855" i="1"/>
  <c r="CF935" i="1"/>
  <c r="CF1015" i="1"/>
  <c r="CF1111" i="1"/>
  <c r="CF1191" i="1"/>
  <c r="CF1271" i="1"/>
  <c r="CF1367" i="1"/>
  <c r="CF1447" i="1"/>
  <c r="CF1527" i="1"/>
  <c r="CF1623" i="1"/>
  <c r="CF1703" i="1"/>
  <c r="CF1783" i="1"/>
  <c r="CF1879" i="1"/>
  <c r="CF1959" i="1"/>
  <c r="CH715" i="1"/>
  <c r="CJ731" i="1"/>
  <c r="CJ747" i="1"/>
  <c r="CH763" i="1"/>
  <c r="CH779" i="1"/>
  <c r="CJ795" i="1"/>
  <c r="CJ811" i="1"/>
  <c r="CH827" i="1"/>
  <c r="CH843" i="1"/>
  <c r="CJ859" i="1"/>
  <c r="CJ875" i="1"/>
  <c r="CH891" i="1"/>
  <c r="CH907" i="1"/>
  <c r="CJ923" i="1"/>
  <c r="CJ939" i="1"/>
  <c r="CH955" i="1"/>
  <c r="CH971" i="1"/>
  <c r="CJ987" i="1"/>
  <c r="CJ1003" i="1"/>
  <c r="CH1019" i="1"/>
  <c r="CH1035" i="1"/>
  <c r="CJ1083" i="1"/>
  <c r="CH1115" i="1"/>
  <c r="CH1147" i="1"/>
  <c r="CI1163" i="1"/>
  <c r="CJ1195" i="1"/>
  <c r="CJ1227" i="1"/>
  <c r="CH1259" i="1"/>
  <c r="CI1275" i="1"/>
  <c r="CJ1339" i="1"/>
  <c r="CH1371" i="1"/>
  <c r="CH1403" i="1"/>
  <c r="CI1419" i="1"/>
  <c r="CJ1451" i="1"/>
  <c r="CJ1483" i="1"/>
  <c r="CH1515" i="1"/>
  <c r="CI1531" i="1"/>
  <c r="CJ1595" i="1"/>
  <c r="CH1627" i="1"/>
  <c r="CH1659" i="1"/>
  <c r="CI1675" i="1"/>
  <c r="CJ1707" i="1"/>
  <c r="CJ1739" i="1"/>
  <c r="CH1771" i="1"/>
  <c r="CI1787" i="1"/>
  <c r="CI1851" i="1"/>
  <c r="CH1883" i="1"/>
  <c r="CH1915" i="1"/>
  <c r="CJ1931" i="1"/>
  <c r="CI1963" i="1"/>
  <c r="CI1995" i="1"/>
  <c r="CK1132" i="1"/>
  <c r="CK1196" i="1"/>
  <c r="CK1388" i="1"/>
  <c r="CK1452" i="1"/>
  <c r="CK1644" i="1"/>
  <c r="CK1724" i="1"/>
  <c r="CK1916" i="1"/>
  <c r="CK1964" i="1"/>
  <c r="CH77" i="1"/>
  <c r="CI77" i="1"/>
  <c r="CF77" i="1"/>
  <c r="CG77" i="1"/>
  <c r="CJ77" i="1"/>
  <c r="CG698" i="1"/>
  <c r="CI698" i="1"/>
  <c r="CF698" i="1"/>
  <c r="CJ698" i="1"/>
  <c r="CH362" i="1"/>
  <c r="CG362" i="1"/>
  <c r="CF362" i="1"/>
  <c r="CI362" i="1"/>
  <c r="CJ362" i="1"/>
  <c r="CI418" i="1"/>
  <c r="CJ418" i="1"/>
  <c r="CH7" i="1"/>
  <c r="CI7" i="1"/>
  <c r="CH13" i="1"/>
  <c r="CI13" i="1"/>
  <c r="CF13" i="1"/>
  <c r="CJ13" i="1"/>
  <c r="CG13" i="1"/>
  <c r="CH45" i="1"/>
  <c r="CI45" i="1"/>
  <c r="CF45" i="1"/>
  <c r="CJ45" i="1"/>
  <c r="CG45" i="1"/>
  <c r="CH69" i="1"/>
  <c r="CI69" i="1"/>
  <c r="CF69" i="1"/>
  <c r="CG69" i="1"/>
  <c r="CJ69" i="1"/>
  <c r="CH133" i="1"/>
  <c r="CI133" i="1"/>
  <c r="CF133" i="1"/>
  <c r="CG133" i="1"/>
  <c r="CJ133" i="1"/>
  <c r="CH197" i="1"/>
  <c r="CI197" i="1"/>
  <c r="CF197" i="1"/>
  <c r="CG197" i="1"/>
  <c r="CJ197" i="1"/>
  <c r="CI246" i="1"/>
  <c r="CG246" i="1"/>
  <c r="CH246" i="1"/>
  <c r="CF246" i="1"/>
  <c r="CJ246" i="1"/>
  <c r="CF296" i="1"/>
  <c r="CI296" i="1"/>
  <c r="CJ296" i="1"/>
  <c r="CI310" i="1"/>
  <c r="CG310" i="1"/>
  <c r="CH310" i="1"/>
  <c r="CF310" i="1"/>
  <c r="CJ310" i="1"/>
  <c r="CF360" i="1"/>
  <c r="CI360" i="1"/>
  <c r="CJ360" i="1"/>
  <c r="CI374" i="1"/>
  <c r="CG374" i="1"/>
  <c r="CF374" i="1"/>
  <c r="CH374" i="1"/>
  <c r="CJ374" i="1"/>
  <c r="CI424" i="1"/>
  <c r="CF424" i="1"/>
  <c r="CJ424" i="1"/>
  <c r="CG33" i="1"/>
  <c r="CF39" i="1"/>
  <c r="CJ137" i="1"/>
  <c r="CF183" i="1"/>
  <c r="CH183" i="1"/>
  <c r="CG183" i="1"/>
  <c r="CI183" i="1"/>
  <c r="CJ183" i="1"/>
  <c r="CH432" i="1"/>
  <c r="CG432" i="1"/>
  <c r="CF432" i="1"/>
  <c r="CJ432" i="1"/>
  <c r="CH446" i="1"/>
  <c r="CG446" i="1"/>
  <c r="CF446" i="1"/>
  <c r="CI446" i="1"/>
  <c r="CJ446" i="1"/>
  <c r="CG474" i="1"/>
  <c r="CF474" i="1"/>
  <c r="CI474" i="1"/>
  <c r="CJ474" i="1"/>
  <c r="CK500" i="1"/>
  <c r="CG560" i="1"/>
  <c r="CF560" i="1"/>
  <c r="CJ560" i="1"/>
  <c r="CH574" i="1"/>
  <c r="CG574" i="1"/>
  <c r="CI574" i="1"/>
  <c r="CF574" i="1"/>
  <c r="CJ574" i="1"/>
  <c r="CG602" i="1"/>
  <c r="CI602" i="1"/>
  <c r="CF602" i="1"/>
  <c r="CJ602" i="1"/>
  <c r="CK628" i="1"/>
  <c r="CG688" i="1"/>
  <c r="CF688" i="1"/>
  <c r="CJ688" i="1"/>
  <c r="CH702" i="1"/>
  <c r="CF702" i="1"/>
  <c r="CG702" i="1"/>
  <c r="CI702" i="1"/>
  <c r="CJ702" i="1"/>
  <c r="CK2" i="1"/>
  <c r="CJ7" i="1"/>
  <c r="CI9" i="1"/>
  <c r="CJ33" i="1"/>
  <c r="CI49" i="1"/>
  <c r="CH121" i="1"/>
  <c r="CI121" i="1"/>
  <c r="CF121" i="1"/>
  <c r="CG121" i="1"/>
  <c r="CJ121" i="1"/>
  <c r="CH125" i="1"/>
  <c r="CI125" i="1"/>
  <c r="CF125" i="1"/>
  <c r="CG125" i="1"/>
  <c r="CJ125" i="1"/>
  <c r="CG135" i="1"/>
  <c r="CI137" i="1"/>
  <c r="CH159" i="1"/>
  <c r="CG238" i="1"/>
  <c r="CF238" i="1"/>
  <c r="CH238" i="1"/>
  <c r="CI238" i="1"/>
  <c r="CJ238" i="1"/>
  <c r="CK244" i="1"/>
  <c r="CI326" i="1"/>
  <c r="CH326" i="1"/>
  <c r="CG326" i="1"/>
  <c r="CF326" i="1"/>
  <c r="CJ326" i="1"/>
  <c r="CG366" i="1"/>
  <c r="CH366" i="1"/>
  <c r="CI366" i="1"/>
  <c r="CF366" i="1"/>
  <c r="CJ366" i="1"/>
  <c r="CK372" i="1"/>
  <c r="CI17" i="1"/>
  <c r="CH41" i="1"/>
  <c r="CI41" i="1"/>
  <c r="CF41" i="1"/>
  <c r="CJ41" i="1"/>
  <c r="CG41" i="1"/>
  <c r="CF87" i="1"/>
  <c r="CG87" i="1"/>
  <c r="CI87" i="1"/>
  <c r="CH87" i="1"/>
  <c r="CJ87" i="1"/>
  <c r="CK108" i="1"/>
  <c r="CF233" i="1"/>
  <c r="CG286" i="1"/>
  <c r="CI286" i="1"/>
  <c r="CH286" i="1"/>
  <c r="CF286" i="1"/>
  <c r="CJ286" i="1"/>
  <c r="CH384" i="1"/>
  <c r="CF384" i="1"/>
  <c r="CJ384" i="1"/>
  <c r="CK612" i="1"/>
  <c r="CI658" i="1"/>
  <c r="CH658" i="1"/>
  <c r="CJ658" i="1"/>
  <c r="CH690" i="1"/>
  <c r="CI690" i="1"/>
  <c r="CJ690" i="1"/>
  <c r="CH61" i="1"/>
  <c r="CI61" i="1"/>
  <c r="CF61" i="1"/>
  <c r="CG61" i="1"/>
  <c r="CJ61" i="1"/>
  <c r="CJ73" i="1"/>
  <c r="CI129" i="1"/>
  <c r="CH169" i="1"/>
  <c r="CI169" i="1"/>
  <c r="CF169" i="1"/>
  <c r="CG169" i="1"/>
  <c r="CJ169" i="1"/>
  <c r="CK169" i="1" s="1"/>
  <c r="CF215" i="1"/>
  <c r="CG215" i="1"/>
  <c r="CI215" i="1"/>
  <c r="CH215" i="1"/>
  <c r="CJ215" i="1"/>
  <c r="CH234" i="1"/>
  <c r="CG234" i="1"/>
  <c r="CI234" i="1"/>
  <c r="CF234" i="1"/>
  <c r="CJ234" i="1"/>
  <c r="CG382" i="1"/>
  <c r="CH382" i="1"/>
  <c r="CF382" i="1"/>
  <c r="CI382" i="1"/>
  <c r="CJ382" i="1"/>
  <c r="CG504" i="1"/>
  <c r="CH504" i="1"/>
  <c r="CF504" i="1"/>
  <c r="CI504" i="1"/>
  <c r="CJ504" i="1"/>
  <c r="CK504" i="1" s="1"/>
  <c r="CG512" i="1"/>
  <c r="CF578" i="1"/>
  <c r="CI578" i="1"/>
  <c r="CG578" i="1"/>
  <c r="CH578" i="1"/>
  <c r="CJ578" i="1"/>
  <c r="CK580" i="1"/>
  <c r="CI614" i="1"/>
  <c r="CG614" i="1"/>
  <c r="CH614" i="1"/>
  <c r="CF614" i="1"/>
  <c r="CJ614" i="1"/>
  <c r="CK614" i="1" s="1"/>
  <c r="CG622" i="1"/>
  <c r="CH622" i="1"/>
  <c r="CI622" i="1"/>
  <c r="CF622" i="1"/>
  <c r="CJ622" i="1"/>
  <c r="CG640" i="1"/>
  <c r="CH640" i="1"/>
  <c r="CF640" i="1"/>
  <c r="CJ640" i="1"/>
  <c r="CF658" i="1"/>
  <c r="CF674" i="1"/>
  <c r="CH674" i="1"/>
  <c r="CG674" i="1"/>
  <c r="CI674" i="1"/>
  <c r="CJ674" i="1"/>
  <c r="CF706" i="1"/>
  <c r="CI706" i="1"/>
  <c r="CG706" i="1"/>
  <c r="CH706" i="1"/>
  <c r="CJ706" i="1"/>
  <c r="CK706" i="1" s="1"/>
  <c r="CH57" i="1"/>
  <c r="CI57" i="1"/>
  <c r="CF57" i="1"/>
  <c r="CG57" i="1"/>
  <c r="CJ57" i="1"/>
  <c r="CF73" i="1"/>
  <c r="CH79" i="1"/>
  <c r="CI79" i="1"/>
  <c r="CG79" i="1"/>
  <c r="CF79" i="1"/>
  <c r="CJ79" i="1"/>
  <c r="CH89" i="1"/>
  <c r="CI89" i="1"/>
  <c r="CF89" i="1"/>
  <c r="CJ89" i="1"/>
  <c r="CG89" i="1"/>
  <c r="CH93" i="1"/>
  <c r="CI93" i="1"/>
  <c r="CF93" i="1"/>
  <c r="CG93" i="1"/>
  <c r="CJ93" i="1"/>
  <c r="CH189" i="1"/>
  <c r="CI189" i="1"/>
  <c r="CF189" i="1"/>
  <c r="CG189" i="1"/>
  <c r="CJ189" i="1"/>
  <c r="CJ201" i="1"/>
  <c r="CI225" i="1"/>
  <c r="CG322" i="1"/>
  <c r="CG350" i="1"/>
  <c r="CI350" i="1"/>
  <c r="CH350" i="1"/>
  <c r="CF350" i="1"/>
  <c r="CJ350" i="1"/>
  <c r="CG360" i="1"/>
  <c r="CH448" i="1"/>
  <c r="CF448" i="1"/>
  <c r="CJ448" i="1"/>
  <c r="CG458" i="1"/>
  <c r="CF600" i="1"/>
  <c r="CG600" i="1"/>
  <c r="CH600" i="1"/>
  <c r="CI600" i="1"/>
  <c r="CJ600" i="1"/>
  <c r="CK600" i="1" s="1"/>
  <c r="CF97" i="1"/>
  <c r="CI201" i="1"/>
  <c r="CH290" i="1"/>
  <c r="CI384" i="1"/>
  <c r="CK516" i="1"/>
  <c r="CI288" i="1"/>
  <c r="CG288" i="1"/>
  <c r="CF288" i="1"/>
  <c r="CH288" i="1"/>
  <c r="CJ288" i="1"/>
  <c r="CI640" i="1"/>
  <c r="CI678" i="1"/>
  <c r="CG678" i="1"/>
  <c r="CF678" i="1"/>
  <c r="CH678" i="1"/>
  <c r="CJ678" i="1"/>
  <c r="CK678" i="1" s="1"/>
  <c r="CF258" i="1"/>
  <c r="CG258" i="1"/>
  <c r="CI258" i="1"/>
  <c r="CH258" i="1"/>
  <c r="CJ258" i="1"/>
  <c r="CG306" i="1"/>
  <c r="CF386" i="1"/>
  <c r="CG386" i="1"/>
  <c r="CI386" i="1"/>
  <c r="CH386" i="1"/>
  <c r="CJ386" i="1"/>
  <c r="CG576" i="1"/>
  <c r="CG690" i="1"/>
  <c r="CH298" i="1"/>
  <c r="CG298" i="1"/>
  <c r="CI298" i="1"/>
  <c r="CF298" i="1"/>
  <c r="CJ298" i="1"/>
  <c r="CI304" i="1"/>
  <c r="CG304" i="1"/>
  <c r="CH304" i="1"/>
  <c r="CF304" i="1"/>
  <c r="CJ304" i="1"/>
  <c r="CH522" i="1"/>
  <c r="CG522" i="1"/>
  <c r="CF522" i="1"/>
  <c r="CI522" i="1"/>
  <c r="CJ522" i="1"/>
  <c r="CK522" i="1" s="1"/>
  <c r="CI544" i="1"/>
  <c r="CG544" i="1"/>
  <c r="CF544" i="1"/>
  <c r="CH544" i="1"/>
  <c r="CJ544" i="1"/>
  <c r="CG696" i="1"/>
  <c r="CI696" i="1"/>
  <c r="CF696" i="1"/>
  <c r="CH696" i="1"/>
  <c r="CJ696" i="1"/>
  <c r="CF722" i="1"/>
  <c r="CF738" i="1"/>
  <c r="CF754" i="1"/>
  <c r="CF770" i="1"/>
  <c r="CF786" i="1"/>
  <c r="CF802" i="1"/>
  <c r="CF818" i="1"/>
  <c r="CF834" i="1"/>
  <c r="CF850" i="1"/>
  <c r="CF866" i="1"/>
  <c r="CF882" i="1"/>
  <c r="CF898" i="1"/>
  <c r="CF914" i="1"/>
  <c r="CF930" i="1"/>
  <c r="CF946" i="1"/>
  <c r="CF962" i="1"/>
  <c r="CF978" i="1"/>
  <c r="CF994" i="1"/>
  <c r="CF1010" i="1"/>
  <c r="CF1026" i="1"/>
  <c r="CF1042" i="1"/>
  <c r="CF1058" i="1"/>
  <c r="CF1074" i="1"/>
  <c r="CF1090" i="1"/>
  <c r="CF1106" i="1"/>
  <c r="CF1122" i="1"/>
  <c r="CF1138" i="1"/>
  <c r="CF1154" i="1"/>
  <c r="CF1170" i="1"/>
  <c r="CF1186" i="1"/>
  <c r="CF1202" i="1"/>
  <c r="CF1218" i="1"/>
  <c r="CF1234" i="1"/>
  <c r="CF1250" i="1"/>
  <c r="CF1266" i="1"/>
  <c r="CF1282" i="1"/>
  <c r="CF1298" i="1"/>
  <c r="CF1314" i="1"/>
  <c r="CF1330" i="1"/>
  <c r="CF1346" i="1"/>
  <c r="CF1362" i="1"/>
  <c r="CF1378" i="1"/>
  <c r="CF1394" i="1"/>
  <c r="CF1410" i="1"/>
  <c r="CF1426" i="1"/>
  <c r="CF1442" i="1"/>
  <c r="CF1458" i="1"/>
  <c r="CF1474" i="1"/>
  <c r="CF1490" i="1"/>
  <c r="CF1506" i="1"/>
  <c r="CF1522" i="1"/>
  <c r="CF1538" i="1"/>
  <c r="CF1554" i="1"/>
  <c r="CF1570" i="1"/>
  <c r="CF1586" i="1"/>
  <c r="CF1602" i="1"/>
  <c r="CF1618" i="1"/>
  <c r="CF1634" i="1"/>
  <c r="CF1650" i="1"/>
  <c r="CF1666" i="1"/>
  <c r="CF1682" i="1"/>
  <c r="CF1698" i="1"/>
  <c r="CF1714" i="1"/>
  <c r="CF1730" i="1"/>
  <c r="CF1746" i="1"/>
  <c r="CF1762" i="1"/>
  <c r="CF1778" i="1"/>
  <c r="CF1794" i="1"/>
  <c r="CG1062" i="1"/>
  <c r="CG1078" i="1"/>
  <c r="CG1094" i="1"/>
  <c r="CG1110" i="1"/>
  <c r="CG1126" i="1"/>
  <c r="CG1142" i="1"/>
  <c r="CG1158" i="1"/>
  <c r="CG1174" i="1"/>
  <c r="CG1190" i="1"/>
  <c r="CK1190" i="1" s="1"/>
  <c r="CG1206" i="1"/>
  <c r="CG1222" i="1"/>
  <c r="CG1238" i="1"/>
  <c r="CG1254" i="1"/>
  <c r="CK1254" i="1" s="1"/>
  <c r="CG1270" i="1"/>
  <c r="CG1286" i="1"/>
  <c r="CG1302" i="1"/>
  <c r="CG1318" i="1"/>
  <c r="CK1318" i="1" s="1"/>
  <c r="CG1334" i="1"/>
  <c r="CG1350" i="1"/>
  <c r="CG1366" i="1"/>
  <c r="CG1382" i="1"/>
  <c r="CK1382" i="1" s="1"/>
  <c r="CG1398" i="1"/>
  <c r="CG1414" i="1"/>
  <c r="CG1430" i="1"/>
  <c r="CG1446" i="1"/>
  <c r="CG1462" i="1"/>
  <c r="CG1478" i="1"/>
  <c r="CG1494" i="1"/>
  <c r="CG1510" i="1"/>
  <c r="CG1526" i="1"/>
  <c r="CG1542" i="1"/>
  <c r="CG1558" i="1"/>
  <c r="CG1574" i="1"/>
  <c r="CG1590" i="1"/>
  <c r="CG1606" i="1"/>
  <c r="CG1622" i="1"/>
  <c r="CG1638" i="1"/>
  <c r="CG1654" i="1"/>
  <c r="CG1670" i="1"/>
  <c r="CG1686" i="1"/>
  <c r="CG1702" i="1"/>
  <c r="CG1718" i="1"/>
  <c r="CG1734" i="1"/>
  <c r="CG1750" i="1"/>
  <c r="CG1766" i="1"/>
  <c r="CG1782" i="1"/>
  <c r="CG1798" i="1"/>
  <c r="CG1814" i="1"/>
  <c r="CG1830" i="1"/>
  <c r="CG1846" i="1"/>
  <c r="CG1862" i="1"/>
  <c r="CG1878" i="1"/>
  <c r="CG1894" i="1"/>
  <c r="CG1910" i="1"/>
  <c r="CG1926" i="1"/>
  <c r="CG1942" i="1"/>
  <c r="CG1958" i="1"/>
  <c r="CG1974" i="1"/>
  <c r="CG1990" i="1"/>
  <c r="CG723" i="1"/>
  <c r="CI723" i="1"/>
  <c r="CF723" i="1"/>
  <c r="CJ723" i="1"/>
  <c r="CH723" i="1"/>
  <c r="CI739" i="1"/>
  <c r="CF739" i="1"/>
  <c r="CJ739" i="1"/>
  <c r="CH739" i="1"/>
  <c r="CG739" i="1"/>
  <c r="CJ755" i="1"/>
  <c r="CH755" i="1"/>
  <c r="CG755" i="1"/>
  <c r="CI755" i="1"/>
  <c r="CF755" i="1"/>
  <c r="CH771" i="1"/>
  <c r="CG771" i="1"/>
  <c r="CI771" i="1"/>
  <c r="CF771" i="1"/>
  <c r="CJ771" i="1"/>
  <c r="CG787" i="1"/>
  <c r="CI787" i="1"/>
  <c r="CF787" i="1"/>
  <c r="CJ787" i="1"/>
  <c r="CH787" i="1"/>
  <c r="CI803" i="1"/>
  <c r="CF803" i="1"/>
  <c r="CJ803" i="1"/>
  <c r="CH803" i="1"/>
  <c r="CG803" i="1"/>
  <c r="CJ819" i="1"/>
  <c r="CH819" i="1"/>
  <c r="CG819" i="1"/>
  <c r="CI819" i="1"/>
  <c r="CF819" i="1"/>
  <c r="CH835" i="1"/>
  <c r="CG835" i="1"/>
  <c r="CI835" i="1"/>
  <c r="CF835" i="1"/>
  <c r="CJ835" i="1"/>
  <c r="CG851" i="1"/>
  <c r="CI851" i="1"/>
  <c r="CF851" i="1"/>
  <c r="CJ851" i="1"/>
  <c r="CH851" i="1"/>
  <c r="CI867" i="1"/>
  <c r="CF867" i="1"/>
  <c r="CJ867" i="1"/>
  <c r="CH867" i="1"/>
  <c r="CG867" i="1"/>
  <c r="CJ883" i="1"/>
  <c r="CH883" i="1"/>
  <c r="CG883" i="1"/>
  <c r="CI883" i="1"/>
  <c r="CF883" i="1"/>
  <c r="CH899" i="1"/>
  <c r="CG899" i="1"/>
  <c r="CI899" i="1"/>
  <c r="CF899" i="1"/>
  <c r="CJ899" i="1"/>
  <c r="CG915" i="1"/>
  <c r="CI915" i="1"/>
  <c r="CF915" i="1"/>
  <c r="CJ915" i="1"/>
  <c r="CH915" i="1"/>
  <c r="CI931" i="1"/>
  <c r="CF931" i="1"/>
  <c r="CJ931" i="1"/>
  <c r="CH931" i="1"/>
  <c r="CG931" i="1"/>
  <c r="CJ947" i="1"/>
  <c r="CH947" i="1"/>
  <c r="CG947" i="1"/>
  <c r="CI947" i="1"/>
  <c r="CF947" i="1"/>
  <c r="CH963" i="1"/>
  <c r="CG963" i="1"/>
  <c r="CI963" i="1"/>
  <c r="CF963" i="1"/>
  <c r="CJ963" i="1"/>
  <c r="CG979" i="1"/>
  <c r="CI979" i="1"/>
  <c r="CF979" i="1"/>
  <c r="CJ979" i="1"/>
  <c r="CH979" i="1"/>
  <c r="CI995" i="1"/>
  <c r="CF995" i="1"/>
  <c r="CJ995" i="1"/>
  <c r="CH995" i="1"/>
  <c r="CG995" i="1"/>
  <c r="CJ1011" i="1"/>
  <c r="CH1011" i="1"/>
  <c r="CG1011" i="1"/>
  <c r="CI1011" i="1"/>
  <c r="CF1011" i="1"/>
  <c r="CH1027" i="1"/>
  <c r="CG1027" i="1"/>
  <c r="CI1027" i="1"/>
  <c r="CF1027" i="1"/>
  <c r="CJ1027" i="1"/>
  <c r="CG1043" i="1"/>
  <c r="CI1043" i="1"/>
  <c r="CF1043" i="1"/>
  <c r="CJ1043" i="1"/>
  <c r="CH1043" i="1"/>
  <c r="CF1059" i="1"/>
  <c r="CI1059" i="1"/>
  <c r="CJ1059" i="1"/>
  <c r="CH1059" i="1"/>
  <c r="CH1075" i="1"/>
  <c r="CI1075" i="1"/>
  <c r="CJ1075" i="1"/>
  <c r="CF1075" i="1"/>
  <c r="CJ1091" i="1"/>
  <c r="CH1091" i="1"/>
  <c r="CF1091" i="1"/>
  <c r="CI1091" i="1"/>
  <c r="CI1107" i="1"/>
  <c r="CJ1107" i="1"/>
  <c r="CK1107" i="1" s="1"/>
  <c r="CF1107" i="1"/>
  <c r="CH1107" i="1"/>
  <c r="CF1123" i="1"/>
  <c r="CI1123" i="1"/>
  <c r="CJ1123" i="1"/>
  <c r="CH1123" i="1"/>
  <c r="CH1139" i="1"/>
  <c r="CI1139" i="1"/>
  <c r="CJ1139" i="1"/>
  <c r="CF1139" i="1"/>
  <c r="CJ1155" i="1"/>
  <c r="CH1155" i="1"/>
  <c r="CF1155" i="1"/>
  <c r="CI1155" i="1"/>
  <c r="CI1171" i="1"/>
  <c r="CJ1171" i="1"/>
  <c r="CF1171" i="1"/>
  <c r="CH1171" i="1"/>
  <c r="CF1187" i="1"/>
  <c r="CI1187" i="1"/>
  <c r="CJ1187" i="1"/>
  <c r="CH1187" i="1"/>
  <c r="CH1203" i="1"/>
  <c r="CI1203" i="1"/>
  <c r="CJ1203" i="1"/>
  <c r="CF1203" i="1"/>
  <c r="CJ1219" i="1"/>
  <c r="CH1219" i="1"/>
  <c r="CF1219" i="1"/>
  <c r="CI1219" i="1"/>
  <c r="CI1235" i="1"/>
  <c r="CJ1235" i="1"/>
  <c r="CK1235" i="1" s="1"/>
  <c r="CF1235" i="1"/>
  <c r="CH1235" i="1"/>
  <c r="CF1251" i="1"/>
  <c r="CI1251" i="1"/>
  <c r="CJ1251" i="1"/>
  <c r="CH1251" i="1"/>
  <c r="CH1267" i="1"/>
  <c r="CI1267" i="1"/>
  <c r="CJ1267" i="1"/>
  <c r="CF1267" i="1"/>
  <c r="CJ1283" i="1"/>
  <c r="CH1283" i="1"/>
  <c r="CF1283" i="1"/>
  <c r="CI1283" i="1"/>
  <c r="CI1299" i="1"/>
  <c r="CJ1299" i="1"/>
  <c r="CF1299" i="1"/>
  <c r="CH1299" i="1"/>
  <c r="CF1315" i="1"/>
  <c r="CI1315" i="1"/>
  <c r="CJ1315" i="1"/>
  <c r="CH1315" i="1"/>
  <c r="CH1331" i="1"/>
  <c r="CI1331" i="1"/>
  <c r="CJ1331" i="1"/>
  <c r="CF1331" i="1"/>
  <c r="CJ1347" i="1"/>
  <c r="CH1347" i="1"/>
  <c r="CF1347" i="1"/>
  <c r="CI1347" i="1"/>
  <c r="CI1363" i="1"/>
  <c r="CJ1363" i="1"/>
  <c r="CK1363" i="1" s="1"/>
  <c r="CF1363" i="1"/>
  <c r="CH1363" i="1"/>
  <c r="CF1379" i="1"/>
  <c r="CI1379" i="1"/>
  <c r="CJ1379" i="1"/>
  <c r="CH1379" i="1"/>
  <c r="CH1395" i="1"/>
  <c r="CI1395" i="1"/>
  <c r="CJ1395" i="1"/>
  <c r="CF1395" i="1"/>
  <c r="CJ1411" i="1"/>
  <c r="CH1411" i="1"/>
  <c r="CF1411" i="1"/>
  <c r="CI1411" i="1"/>
  <c r="CI1427" i="1"/>
  <c r="CJ1427" i="1"/>
  <c r="CF1427" i="1"/>
  <c r="CH1427" i="1"/>
  <c r="CF1443" i="1"/>
  <c r="CI1443" i="1"/>
  <c r="CJ1443" i="1"/>
  <c r="CH1443" i="1"/>
  <c r="CH1459" i="1"/>
  <c r="CI1459" i="1"/>
  <c r="CJ1459" i="1"/>
  <c r="CF1459" i="1"/>
  <c r="CJ1475" i="1"/>
  <c r="CH1475" i="1"/>
  <c r="CF1475" i="1"/>
  <c r="CI1475" i="1"/>
  <c r="CI1491" i="1"/>
  <c r="CJ1491" i="1"/>
  <c r="CK1491" i="1" s="1"/>
  <c r="CF1491" i="1"/>
  <c r="CH1491" i="1"/>
  <c r="CF1507" i="1"/>
  <c r="CI1507" i="1"/>
  <c r="CJ1507" i="1"/>
  <c r="CH1507" i="1"/>
  <c r="CH1523" i="1"/>
  <c r="CI1523" i="1"/>
  <c r="CJ1523" i="1"/>
  <c r="CF1523" i="1"/>
  <c r="CJ1539" i="1"/>
  <c r="CH1539" i="1"/>
  <c r="CF1539" i="1"/>
  <c r="CI1539" i="1"/>
  <c r="CI1555" i="1"/>
  <c r="CJ1555" i="1"/>
  <c r="CF1555" i="1"/>
  <c r="CH1555" i="1"/>
  <c r="CF1571" i="1"/>
  <c r="CI1571" i="1"/>
  <c r="CJ1571" i="1"/>
  <c r="CH1571" i="1"/>
  <c r="CH1587" i="1"/>
  <c r="CI1587" i="1"/>
  <c r="CJ1587" i="1"/>
  <c r="CF1587" i="1"/>
  <c r="CJ1603" i="1"/>
  <c r="CH1603" i="1"/>
  <c r="CF1603" i="1"/>
  <c r="CI1603" i="1"/>
  <c r="CI1619" i="1"/>
  <c r="CJ1619" i="1"/>
  <c r="CK1619" i="1" s="1"/>
  <c r="CF1619" i="1"/>
  <c r="CH1619" i="1"/>
  <c r="CF1635" i="1"/>
  <c r="CI1635" i="1"/>
  <c r="CJ1635" i="1"/>
  <c r="CH1635" i="1"/>
  <c r="CH1651" i="1"/>
  <c r="CI1651" i="1"/>
  <c r="CJ1651" i="1"/>
  <c r="CF1651" i="1"/>
  <c r="CJ1667" i="1"/>
  <c r="CH1667" i="1"/>
  <c r="CF1667" i="1"/>
  <c r="CI1667" i="1"/>
  <c r="CI1683" i="1"/>
  <c r="CJ1683" i="1"/>
  <c r="CF1683" i="1"/>
  <c r="CH1683" i="1"/>
  <c r="CF1699" i="1"/>
  <c r="CI1699" i="1"/>
  <c r="CJ1699" i="1"/>
  <c r="CH1699" i="1"/>
  <c r="CH1715" i="1"/>
  <c r="CI1715" i="1"/>
  <c r="CJ1715" i="1"/>
  <c r="CF1715" i="1"/>
  <c r="CJ1731" i="1"/>
  <c r="CH1731" i="1"/>
  <c r="CF1731" i="1"/>
  <c r="CI1731" i="1"/>
  <c r="CI1747" i="1"/>
  <c r="CJ1747" i="1"/>
  <c r="CK1747" i="1" s="1"/>
  <c r="CF1747" i="1"/>
  <c r="CH1747" i="1"/>
  <c r="CF1763" i="1"/>
  <c r="CI1763" i="1"/>
  <c r="CJ1763" i="1"/>
  <c r="CH1763" i="1"/>
  <c r="CH1779" i="1"/>
  <c r="CI1779" i="1"/>
  <c r="CJ1779" i="1"/>
  <c r="CF1779" i="1"/>
  <c r="CJ1795" i="1"/>
  <c r="CH1795" i="1"/>
  <c r="CF1795" i="1"/>
  <c r="CI1795" i="1"/>
  <c r="CJ1811" i="1"/>
  <c r="CI1811" i="1"/>
  <c r="CF1811" i="1"/>
  <c r="CH1811" i="1"/>
  <c r="CF1827" i="1"/>
  <c r="CJ1827" i="1"/>
  <c r="CK1827" i="1" s="1"/>
  <c r="CI1827" i="1"/>
  <c r="CH1827" i="1"/>
  <c r="CH1843" i="1"/>
  <c r="CJ1843" i="1"/>
  <c r="CI1843" i="1"/>
  <c r="CF1843" i="1"/>
  <c r="CI1859" i="1"/>
  <c r="CH1859" i="1"/>
  <c r="CF1859" i="1"/>
  <c r="CJ1859" i="1"/>
  <c r="CJ1875" i="1"/>
  <c r="CI1875" i="1"/>
  <c r="CF1875" i="1"/>
  <c r="CH1875" i="1"/>
  <c r="CF1891" i="1"/>
  <c r="CJ1891" i="1"/>
  <c r="CI1891" i="1"/>
  <c r="CH1891" i="1"/>
  <c r="CH1907" i="1"/>
  <c r="CJ1907" i="1"/>
  <c r="CK1907" i="1" s="1"/>
  <c r="CI1907" i="1"/>
  <c r="CF1907" i="1"/>
  <c r="CI1923" i="1"/>
  <c r="CH1923" i="1"/>
  <c r="CF1923" i="1"/>
  <c r="CJ1923" i="1"/>
  <c r="CJ1939" i="1"/>
  <c r="CI1939" i="1"/>
  <c r="CF1939" i="1"/>
  <c r="CH1939" i="1"/>
  <c r="CF1955" i="1"/>
  <c r="CJ1955" i="1"/>
  <c r="CK1955" i="1" s="1"/>
  <c r="CI1955" i="1"/>
  <c r="CH1955" i="1"/>
  <c r="CH1971" i="1"/>
  <c r="CJ1971" i="1"/>
  <c r="CI1971" i="1"/>
  <c r="CF1971" i="1"/>
  <c r="CI1987" i="1"/>
  <c r="CH1987" i="1"/>
  <c r="CF1987" i="1"/>
  <c r="CJ1987" i="1"/>
  <c r="CG710" i="1"/>
  <c r="CG714" i="1"/>
  <c r="CI722" i="1"/>
  <c r="CG726" i="1"/>
  <c r="CG730" i="1"/>
  <c r="CG738" i="1"/>
  <c r="CG742" i="1"/>
  <c r="CG746" i="1"/>
  <c r="CG754" i="1"/>
  <c r="CG758" i="1"/>
  <c r="CG762" i="1"/>
  <c r="CG770" i="1"/>
  <c r="CG774" i="1"/>
  <c r="CG778" i="1"/>
  <c r="CG786" i="1"/>
  <c r="CG790" i="1"/>
  <c r="CG794" i="1"/>
  <c r="CG802" i="1"/>
  <c r="CG806" i="1"/>
  <c r="CG810" i="1"/>
  <c r="CG818" i="1"/>
  <c r="CG822" i="1"/>
  <c r="CG826" i="1"/>
  <c r="CG834" i="1"/>
  <c r="CG838" i="1"/>
  <c r="CG842" i="1"/>
  <c r="CI850" i="1"/>
  <c r="CG854" i="1"/>
  <c r="CG858" i="1"/>
  <c r="CG866" i="1"/>
  <c r="CG870" i="1"/>
  <c r="CG874" i="1"/>
  <c r="CG882" i="1"/>
  <c r="CG886" i="1"/>
  <c r="CG890" i="1"/>
  <c r="CG898" i="1"/>
  <c r="CG902" i="1"/>
  <c r="CG906" i="1"/>
  <c r="CG914" i="1"/>
  <c r="CG918" i="1"/>
  <c r="CG922" i="1"/>
  <c r="CG930" i="1"/>
  <c r="CG934" i="1"/>
  <c r="CG938" i="1"/>
  <c r="CG946" i="1"/>
  <c r="CG950" i="1"/>
  <c r="CG954" i="1"/>
  <c r="CG962" i="1"/>
  <c r="CG966" i="1"/>
  <c r="CG970" i="1"/>
  <c r="CG978" i="1"/>
  <c r="CG982" i="1"/>
  <c r="CG986" i="1"/>
  <c r="CG994" i="1"/>
  <c r="CG998" i="1"/>
  <c r="CG1002" i="1"/>
  <c r="CG1010" i="1"/>
  <c r="CG1014" i="1"/>
  <c r="CG1018" i="1"/>
  <c r="CG1026" i="1"/>
  <c r="CG1030" i="1"/>
  <c r="CG1034" i="1"/>
  <c r="CG1042" i="1"/>
  <c r="CG1046" i="1"/>
  <c r="CG1050" i="1"/>
  <c r="CI1058" i="1"/>
  <c r="CI1074" i="1"/>
  <c r="CH1090" i="1"/>
  <c r="CI1106" i="1"/>
  <c r="CI1122" i="1"/>
  <c r="CI1138" i="1"/>
  <c r="CH1154" i="1"/>
  <c r="CI1170" i="1"/>
  <c r="CI1186" i="1"/>
  <c r="CI1202" i="1"/>
  <c r="CH1218" i="1"/>
  <c r="CI1234" i="1"/>
  <c r="CI1250" i="1"/>
  <c r="CI1266" i="1"/>
  <c r="CH1282" i="1"/>
  <c r="CI1298" i="1"/>
  <c r="CI1314" i="1"/>
  <c r="CI1330" i="1"/>
  <c r="CH1346" i="1"/>
  <c r="CI1362" i="1"/>
  <c r="CI1378" i="1"/>
  <c r="CI1394" i="1"/>
  <c r="CH1410" i="1"/>
  <c r="CI1426" i="1"/>
  <c r="CI1442" i="1"/>
  <c r="CI1458" i="1"/>
  <c r="CH1474" i="1"/>
  <c r="CI1490" i="1"/>
  <c r="CI1506" i="1"/>
  <c r="CI1522" i="1"/>
  <c r="CH1538" i="1"/>
  <c r="CI1554" i="1"/>
  <c r="CI1570" i="1"/>
  <c r="CI1586" i="1"/>
  <c r="CJ1590" i="1"/>
  <c r="CH1602" i="1"/>
  <c r="CJ1606" i="1"/>
  <c r="CK1606" i="1" s="1"/>
  <c r="CI1618" i="1"/>
  <c r="CJ1622" i="1"/>
  <c r="CI1634" i="1"/>
  <c r="CJ1638" i="1"/>
  <c r="CK1638" i="1" s="1"/>
  <c r="CI1650" i="1"/>
  <c r="CJ1654" i="1"/>
  <c r="CH1666" i="1"/>
  <c r="CJ1670" i="1"/>
  <c r="CK1670" i="1" s="1"/>
  <c r="CH1682" i="1"/>
  <c r="CJ1686" i="1"/>
  <c r="CI1698" i="1"/>
  <c r="CJ1702" i="1"/>
  <c r="CK1702" i="1" s="1"/>
  <c r="CI1714" i="1"/>
  <c r="CJ1718" i="1"/>
  <c r="CI1730" i="1"/>
  <c r="CJ1734" i="1"/>
  <c r="CK1734" i="1" s="1"/>
  <c r="CI1746" i="1"/>
  <c r="CJ1750" i="1"/>
  <c r="CI1762" i="1"/>
  <c r="CJ1766" i="1"/>
  <c r="CK1766" i="1" s="1"/>
  <c r="CI1778" i="1"/>
  <c r="CJ1782" i="1"/>
  <c r="CI1794" i="1"/>
  <c r="CJ1798" i="1"/>
  <c r="CK1798" i="1" s="1"/>
  <c r="CH1806" i="1"/>
  <c r="CI1810" i="1"/>
  <c r="CJ1814" i="1"/>
  <c r="CH1822" i="1"/>
  <c r="CI1826" i="1"/>
  <c r="CJ1830" i="1"/>
  <c r="CH1838" i="1"/>
  <c r="CI1842" i="1"/>
  <c r="CJ1846" i="1"/>
  <c r="CH1854" i="1"/>
  <c r="CI1858" i="1"/>
  <c r="CJ1862" i="1"/>
  <c r="CK1862" i="1" s="1"/>
  <c r="CH1870" i="1"/>
  <c r="CI1874" i="1"/>
  <c r="CJ1878" i="1"/>
  <c r="CH1886" i="1"/>
  <c r="CI1890" i="1"/>
  <c r="CJ1894" i="1"/>
  <c r="CH1902" i="1"/>
  <c r="CI1906" i="1"/>
  <c r="CJ1910" i="1"/>
  <c r="CH1918" i="1"/>
  <c r="CI1922" i="1"/>
  <c r="CJ1926" i="1"/>
  <c r="CK1926" i="1" s="1"/>
  <c r="CH1934" i="1"/>
  <c r="CI1938" i="1"/>
  <c r="CJ1942" i="1"/>
  <c r="CH1950" i="1"/>
  <c r="CI1954" i="1"/>
  <c r="CJ1958" i="1"/>
  <c r="CH1966" i="1"/>
  <c r="CI1970" i="1"/>
  <c r="CJ1974" i="1"/>
  <c r="CH1982" i="1"/>
  <c r="CH1986" i="1"/>
  <c r="CJ1990" i="1"/>
  <c r="CK1990" i="1" s="1"/>
  <c r="CH1998" i="1"/>
  <c r="CG1059" i="1"/>
  <c r="CG1091" i="1"/>
  <c r="CG1123" i="1"/>
  <c r="CG1155" i="1"/>
  <c r="CG1187" i="1"/>
  <c r="CG1219" i="1"/>
  <c r="CG1251" i="1"/>
  <c r="CG1283" i="1"/>
  <c r="CG1315" i="1"/>
  <c r="CG1347" i="1"/>
  <c r="CG1379" i="1"/>
  <c r="CG1411" i="1"/>
  <c r="CG1443" i="1"/>
  <c r="CG1475" i="1"/>
  <c r="CG1507" i="1"/>
  <c r="CG1539" i="1"/>
  <c r="CG1571" i="1"/>
  <c r="CG1603" i="1"/>
  <c r="CG1635" i="1"/>
  <c r="CG1667" i="1"/>
  <c r="CG1699" i="1"/>
  <c r="CG1731" i="1"/>
  <c r="CG1763" i="1"/>
  <c r="CG1795" i="1"/>
  <c r="CG1827" i="1"/>
  <c r="CG1859" i="1"/>
  <c r="CG1891" i="1"/>
  <c r="CG1923" i="1"/>
  <c r="CG1955" i="1"/>
  <c r="CG1987" i="1"/>
  <c r="CK724" i="1"/>
  <c r="CK788" i="1"/>
  <c r="CK852" i="1"/>
  <c r="CK916" i="1"/>
  <c r="CK980" i="1"/>
  <c r="CI991" i="1"/>
  <c r="CK1044" i="1"/>
  <c r="CK1108" i="1"/>
  <c r="CK1172" i="1"/>
  <c r="CK1236" i="1"/>
  <c r="CK1300" i="1"/>
  <c r="CK1364" i="1"/>
  <c r="CK1428" i="1"/>
  <c r="CK1492" i="1"/>
  <c r="CK1556" i="1"/>
  <c r="CK1620" i="1"/>
  <c r="CK1684" i="1"/>
  <c r="CK1764" i="1"/>
  <c r="CK1908" i="1"/>
  <c r="CF791" i="1"/>
  <c r="CF871" i="1"/>
  <c r="CF951" i="1"/>
  <c r="CF1047" i="1"/>
  <c r="CF1127" i="1"/>
  <c r="CF1207" i="1"/>
  <c r="CF1303" i="1"/>
  <c r="CF1383" i="1"/>
  <c r="CF1463" i="1"/>
  <c r="CF1559" i="1"/>
  <c r="CF1639" i="1"/>
  <c r="CF1719" i="1"/>
  <c r="CF1815" i="1"/>
  <c r="CF1895" i="1"/>
  <c r="CF1975" i="1"/>
  <c r="CK752" i="1"/>
  <c r="CK816" i="1"/>
  <c r="CK880" i="1"/>
  <c r="CK944" i="1"/>
  <c r="CK1008" i="1"/>
  <c r="CH1067" i="1"/>
  <c r="CK1072" i="1"/>
  <c r="CJ1147" i="1"/>
  <c r="CK1152" i="1"/>
  <c r="CH1179" i="1"/>
  <c r="CH1211" i="1"/>
  <c r="CI1227" i="1"/>
  <c r="CJ1259" i="1"/>
  <c r="CJ1291" i="1"/>
  <c r="CH1323" i="1"/>
  <c r="CK1328" i="1"/>
  <c r="CJ1403" i="1"/>
  <c r="CK1408" i="1"/>
  <c r="CH1435" i="1"/>
  <c r="CH1467" i="1"/>
  <c r="CI1483" i="1"/>
  <c r="CJ1515" i="1"/>
  <c r="CJ1547" i="1"/>
  <c r="CH1579" i="1"/>
  <c r="CK1584" i="1"/>
  <c r="CJ1659" i="1"/>
  <c r="CK1659" i="1" s="1"/>
  <c r="CK1664" i="1"/>
  <c r="CH1691" i="1"/>
  <c r="CH1723" i="1"/>
  <c r="CI1739" i="1"/>
  <c r="CK1744" i="1"/>
  <c r="CJ1771" i="1"/>
  <c r="CJ1803" i="1"/>
  <c r="CH1835" i="1"/>
  <c r="CK1856" i="1"/>
  <c r="CI1915" i="1"/>
  <c r="CH1947" i="1"/>
  <c r="CH1979" i="1"/>
  <c r="CJ1995" i="1"/>
  <c r="CK1995" i="1" s="1"/>
  <c r="CK2000" i="1"/>
  <c r="BU1047" i="1"/>
  <c r="CH205" i="1"/>
  <c r="CI205" i="1"/>
  <c r="CF205" i="1"/>
  <c r="CG205" i="1"/>
  <c r="CJ205" i="1"/>
  <c r="CI442" i="1"/>
  <c r="CG442" i="1"/>
  <c r="CF442" i="1"/>
  <c r="CJ442" i="1"/>
  <c r="CH560" i="1"/>
  <c r="CF9" i="1"/>
  <c r="CF127" i="1"/>
  <c r="CI127" i="1"/>
  <c r="CJ127" i="1"/>
  <c r="CI294" i="1"/>
  <c r="CG294" i="1"/>
  <c r="CF294" i="1"/>
  <c r="CH294" i="1"/>
  <c r="CJ294" i="1"/>
  <c r="CI95" i="1"/>
  <c r="CF95" i="1"/>
  <c r="CJ95" i="1"/>
  <c r="CG672" i="1"/>
  <c r="CH672" i="1"/>
  <c r="CF672" i="1"/>
  <c r="CJ672" i="1"/>
  <c r="CF223" i="1"/>
  <c r="CI223" i="1"/>
  <c r="CJ223" i="1"/>
  <c r="CH21" i="1"/>
  <c r="CI21" i="1"/>
  <c r="CF21" i="1"/>
  <c r="CJ21" i="1"/>
  <c r="CG21" i="1"/>
  <c r="CJ81" i="1"/>
  <c r="CJ113" i="1"/>
  <c r="CJ145" i="1"/>
  <c r="CJ177" i="1"/>
  <c r="CJ209" i="1"/>
  <c r="CH5" i="1"/>
  <c r="CI5" i="1"/>
  <c r="CF5" i="1"/>
  <c r="CJ5" i="1"/>
  <c r="CG5" i="1"/>
  <c r="CK27" i="1"/>
  <c r="CH37" i="1"/>
  <c r="CI37" i="1"/>
  <c r="CF37" i="1"/>
  <c r="CJ37" i="1"/>
  <c r="CG37" i="1"/>
  <c r="CH109" i="1"/>
  <c r="CI109" i="1"/>
  <c r="CF109" i="1"/>
  <c r="CG109" i="1"/>
  <c r="CJ109" i="1"/>
  <c r="CH173" i="1"/>
  <c r="CI173" i="1"/>
  <c r="CF173" i="1"/>
  <c r="CG173" i="1"/>
  <c r="CJ173" i="1"/>
  <c r="CH274" i="1"/>
  <c r="CI274" i="1"/>
  <c r="CJ274" i="1"/>
  <c r="CH338" i="1"/>
  <c r="CI338" i="1"/>
  <c r="CJ338" i="1"/>
  <c r="CH402" i="1"/>
  <c r="CI402" i="1"/>
  <c r="CJ402" i="1"/>
  <c r="CF31" i="1"/>
  <c r="CI31" i="1"/>
  <c r="CG81" i="1"/>
  <c r="CG161" i="1"/>
  <c r="CJ161" i="1"/>
  <c r="CH175" i="1"/>
  <c r="CG175" i="1"/>
  <c r="CI175" i="1"/>
  <c r="CF175" i="1"/>
  <c r="CJ175" i="1"/>
  <c r="CH209" i="1"/>
  <c r="CG248" i="1"/>
  <c r="CH248" i="1"/>
  <c r="CF248" i="1"/>
  <c r="CI248" i="1"/>
  <c r="CJ248" i="1"/>
  <c r="CG280" i="1"/>
  <c r="CH280" i="1"/>
  <c r="CI280" i="1"/>
  <c r="CF280" i="1"/>
  <c r="CJ280" i="1"/>
  <c r="CG312" i="1"/>
  <c r="CH312" i="1"/>
  <c r="CI312" i="1"/>
  <c r="CF312" i="1"/>
  <c r="CJ312" i="1"/>
  <c r="CF344" i="1"/>
  <c r="CG344" i="1"/>
  <c r="CH344" i="1"/>
  <c r="CI344" i="1"/>
  <c r="CJ344" i="1"/>
  <c r="CG376" i="1"/>
  <c r="CH376" i="1"/>
  <c r="CI376" i="1"/>
  <c r="CF376" i="1"/>
  <c r="CJ376" i="1"/>
  <c r="CG408" i="1"/>
  <c r="CF408" i="1"/>
  <c r="CH408" i="1"/>
  <c r="CI408" i="1"/>
  <c r="CJ408" i="1"/>
  <c r="CG464" i="1"/>
  <c r="CF464" i="1"/>
  <c r="CH464" i="1"/>
  <c r="CJ464" i="1"/>
  <c r="CI478" i="1"/>
  <c r="CG478" i="1"/>
  <c r="CH478" i="1"/>
  <c r="CF478" i="1"/>
  <c r="CJ478" i="1"/>
  <c r="CI506" i="1"/>
  <c r="CG506" i="1"/>
  <c r="CF506" i="1"/>
  <c r="CJ506" i="1"/>
  <c r="CK532" i="1"/>
  <c r="CG592" i="1"/>
  <c r="CF592" i="1"/>
  <c r="CH592" i="1"/>
  <c r="CJ592" i="1"/>
  <c r="CI606" i="1"/>
  <c r="CG606" i="1"/>
  <c r="CH606" i="1"/>
  <c r="CF606" i="1"/>
  <c r="CJ606" i="1"/>
  <c r="CI634" i="1"/>
  <c r="CG634" i="1"/>
  <c r="CF634" i="1"/>
  <c r="CJ634" i="1"/>
  <c r="CK660" i="1"/>
  <c r="CG9" i="1"/>
  <c r="CH9" i="1"/>
  <c r="CK9" i="1" s="1"/>
  <c r="CJ31" i="1"/>
  <c r="CK31" i="1" s="1"/>
  <c r="CF33" i="1"/>
  <c r="CG49" i="1"/>
  <c r="CH49" i="1"/>
  <c r="CJ105" i="1"/>
  <c r="CH137" i="1"/>
  <c r="CF151" i="1"/>
  <c r="CI151" i="1"/>
  <c r="CH151" i="1"/>
  <c r="CG151" i="1"/>
  <c r="CJ151" i="1"/>
  <c r="CI161" i="1"/>
  <c r="CF177" i="1"/>
  <c r="CG270" i="1"/>
  <c r="CI270" i="1"/>
  <c r="CF270" i="1"/>
  <c r="CH270" i="1"/>
  <c r="CJ270" i="1"/>
  <c r="CK276" i="1"/>
  <c r="CI358" i="1"/>
  <c r="CH358" i="1"/>
  <c r="CF358" i="1"/>
  <c r="CG358" i="1"/>
  <c r="CJ358" i="1"/>
  <c r="CG398" i="1"/>
  <c r="CH398" i="1"/>
  <c r="CI398" i="1"/>
  <c r="CF398" i="1"/>
  <c r="CJ398" i="1"/>
  <c r="CK404" i="1"/>
  <c r="CH434" i="1"/>
  <c r="CI434" i="1"/>
  <c r="CJ434" i="1"/>
  <c r="CH442" i="1"/>
  <c r="CH456" i="1"/>
  <c r="CF456" i="1"/>
  <c r="CJ456" i="1"/>
  <c r="CH466" i="1"/>
  <c r="CI466" i="1"/>
  <c r="CJ466" i="1"/>
  <c r="CH474" i="1"/>
  <c r="CI488" i="1"/>
  <c r="CF488" i="1"/>
  <c r="CJ488" i="1"/>
  <c r="CI498" i="1"/>
  <c r="CH498" i="1"/>
  <c r="CJ498" i="1"/>
  <c r="CH506" i="1"/>
  <c r="CH520" i="1"/>
  <c r="CF520" i="1"/>
  <c r="CJ520" i="1"/>
  <c r="CH530" i="1"/>
  <c r="CI530" i="1"/>
  <c r="CJ530" i="1"/>
  <c r="CF552" i="1"/>
  <c r="CI552" i="1"/>
  <c r="CJ552" i="1"/>
  <c r="CH562" i="1"/>
  <c r="CI562" i="1"/>
  <c r="CJ562" i="1"/>
  <c r="CH570" i="1"/>
  <c r="CH584" i="1"/>
  <c r="CF584" i="1"/>
  <c r="CJ584" i="1"/>
  <c r="CH594" i="1"/>
  <c r="CI594" i="1"/>
  <c r="CJ594" i="1"/>
  <c r="CH602" i="1"/>
  <c r="CF616" i="1"/>
  <c r="CI616" i="1"/>
  <c r="CJ616" i="1"/>
  <c r="CH626" i="1"/>
  <c r="CI626" i="1"/>
  <c r="CJ626" i="1"/>
  <c r="CH634" i="1"/>
  <c r="CG17" i="1"/>
  <c r="CK17" i="1" s="1"/>
  <c r="CH17" i="1"/>
  <c r="CK140" i="1"/>
  <c r="CG145" i="1"/>
  <c r="CI233" i="1"/>
  <c r="CH256" i="1"/>
  <c r="CF256" i="1"/>
  <c r="CJ256" i="1"/>
  <c r="CG274" i="1"/>
  <c r="CI354" i="1"/>
  <c r="CJ354" i="1"/>
  <c r="CI400" i="1"/>
  <c r="CG400" i="1"/>
  <c r="CF400" i="1"/>
  <c r="CH400" i="1"/>
  <c r="CJ400" i="1"/>
  <c r="CF402" i="1"/>
  <c r="CG424" i="1"/>
  <c r="CG466" i="1"/>
  <c r="CI490" i="1"/>
  <c r="CF490" i="1"/>
  <c r="CJ490" i="1"/>
  <c r="CI518" i="1"/>
  <c r="CH518" i="1"/>
  <c r="CG518" i="1"/>
  <c r="CF518" i="1"/>
  <c r="CJ518" i="1"/>
  <c r="CG520" i="1"/>
  <c r="CF594" i="1"/>
  <c r="CH688" i="1"/>
  <c r="CH698" i="1"/>
  <c r="CG254" i="1"/>
  <c r="CH254" i="1"/>
  <c r="CI254" i="1"/>
  <c r="CF254" i="1"/>
  <c r="CJ254" i="1"/>
  <c r="CF352" i="1"/>
  <c r="CH352" i="1"/>
  <c r="CJ352" i="1"/>
  <c r="CF450" i="1"/>
  <c r="CI450" i="1"/>
  <c r="CG450" i="1"/>
  <c r="CH450" i="1"/>
  <c r="CJ450" i="1"/>
  <c r="CK452" i="1"/>
  <c r="CI486" i="1"/>
  <c r="CG486" i="1"/>
  <c r="CF486" i="1"/>
  <c r="CH486" i="1"/>
  <c r="CJ486" i="1"/>
  <c r="CG488" i="1"/>
  <c r="CG494" i="1"/>
  <c r="CF494" i="1"/>
  <c r="CH494" i="1"/>
  <c r="CI494" i="1"/>
  <c r="CJ494" i="1"/>
  <c r="CG562" i="1"/>
  <c r="CF608" i="1"/>
  <c r="CH608" i="1"/>
  <c r="CJ608" i="1"/>
  <c r="CF642" i="1"/>
  <c r="CH642" i="1"/>
  <c r="CI642" i="1"/>
  <c r="CG642" i="1"/>
  <c r="CJ642" i="1"/>
  <c r="CK642" i="1" s="1"/>
  <c r="CK652" i="1"/>
  <c r="CI73" i="1"/>
  <c r="CG95" i="1"/>
  <c r="CK224" i="1"/>
  <c r="CG338" i="1"/>
  <c r="CH360" i="1"/>
  <c r="CH458" i="1"/>
  <c r="CI554" i="1"/>
  <c r="CF554" i="1"/>
  <c r="CJ554" i="1"/>
  <c r="CI582" i="1"/>
  <c r="CH582" i="1"/>
  <c r="CG582" i="1"/>
  <c r="CF582" i="1"/>
  <c r="CJ582" i="1"/>
  <c r="CG584" i="1"/>
  <c r="CG590" i="1"/>
  <c r="CH590" i="1"/>
  <c r="CF590" i="1"/>
  <c r="CI590" i="1"/>
  <c r="CJ590" i="1"/>
  <c r="CI608" i="1"/>
  <c r="CH113" i="1"/>
  <c r="CH201" i="1"/>
  <c r="CG318" i="1"/>
  <c r="CH318" i="1"/>
  <c r="CI318" i="1"/>
  <c r="CF318" i="1"/>
  <c r="CJ318" i="1"/>
  <c r="CH418" i="1"/>
  <c r="CG440" i="1"/>
  <c r="CI440" i="1"/>
  <c r="CF440" i="1"/>
  <c r="CH440" i="1"/>
  <c r="CJ440" i="1"/>
  <c r="CG498" i="1"/>
  <c r="CG552" i="1"/>
  <c r="CG648" i="1"/>
  <c r="CI648" i="1"/>
  <c r="CH648" i="1"/>
  <c r="CF648" i="1"/>
  <c r="CJ648" i="1"/>
  <c r="CI672" i="1"/>
  <c r="CH105" i="1"/>
  <c r="CF514" i="1"/>
  <c r="CI514" i="1"/>
  <c r="CG514" i="1"/>
  <c r="CH514" i="1"/>
  <c r="CJ514" i="1"/>
  <c r="CG568" i="1"/>
  <c r="CH568" i="1"/>
  <c r="CI568" i="1"/>
  <c r="CF568" i="1"/>
  <c r="CJ568" i="1"/>
  <c r="CG626" i="1"/>
  <c r="CF306" i="1"/>
  <c r="CH650" i="1"/>
  <c r="CG650" i="1"/>
  <c r="CF650" i="1"/>
  <c r="CI650" i="1"/>
  <c r="CJ650" i="1"/>
  <c r="CF690" i="1"/>
  <c r="CH221" i="1"/>
  <c r="CI221" i="1"/>
  <c r="CF221" i="1"/>
  <c r="CG221" i="1"/>
  <c r="CJ221" i="1"/>
  <c r="CH354" i="1"/>
  <c r="CH426" i="1"/>
  <c r="CG426" i="1"/>
  <c r="CI426" i="1"/>
  <c r="CF426" i="1"/>
  <c r="CJ426" i="1"/>
  <c r="CG680" i="1"/>
  <c r="CH680" i="1"/>
  <c r="CF680" i="1"/>
  <c r="CI680" i="1"/>
  <c r="CJ680" i="1"/>
  <c r="CI694" i="1"/>
  <c r="CG694" i="1"/>
  <c r="CF694" i="1"/>
  <c r="CH694" i="1"/>
  <c r="CJ694" i="1"/>
  <c r="CF718" i="1"/>
  <c r="CF734" i="1"/>
  <c r="CF750" i="1"/>
  <c r="CF766" i="1"/>
  <c r="CF782" i="1"/>
  <c r="CF798" i="1"/>
  <c r="CF814" i="1"/>
  <c r="CF830" i="1"/>
  <c r="CF846" i="1"/>
  <c r="CF862" i="1"/>
  <c r="CF878" i="1"/>
  <c r="CF894" i="1"/>
  <c r="CF910" i="1"/>
  <c r="CF926" i="1"/>
  <c r="CF942" i="1"/>
  <c r="CF958" i="1"/>
  <c r="CF974" i="1"/>
  <c r="CF990" i="1"/>
  <c r="CF1006" i="1"/>
  <c r="CF1022" i="1"/>
  <c r="CF1038" i="1"/>
  <c r="CF1054" i="1"/>
  <c r="CF1070" i="1"/>
  <c r="CF1086" i="1"/>
  <c r="CF1102" i="1"/>
  <c r="CF1118" i="1"/>
  <c r="CF1134" i="1"/>
  <c r="CF1150" i="1"/>
  <c r="CF1166" i="1"/>
  <c r="CF1182" i="1"/>
  <c r="CF1198" i="1"/>
  <c r="CF1214" i="1"/>
  <c r="CF1230" i="1"/>
  <c r="CF1246" i="1"/>
  <c r="CF1262" i="1"/>
  <c r="CF1278" i="1"/>
  <c r="CF1294" i="1"/>
  <c r="CF1310" i="1"/>
  <c r="CF1326" i="1"/>
  <c r="CF1342" i="1"/>
  <c r="CF1358" i="1"/>
  <c r="CF1374" i="1"/>
  <c r="CF1390" i="1"/>
  <c r="CF1406" i="1"/>
  <c r="CF1422" i="1"/>
  <c r="CF1438" i="1"/>
  <c r="CF1454" i="1"/>
  <c r="CF1470" i="1"/>
  <c r="CF1486" i="1"/>
  <c r="CF1502" i="1"/>
  <c r="CF1518" i="1"/>
  <c r="CF1534" i="1"/>
  <c r="CF1550" i="1"/>
  <c r="CF1566" i="1"/>
  <c r="CF1582" i="1"/>
  <c r="CF1598" i="1"/>
  <c r="CF1614" i="1"/>
  <c r="CF1630" i="1"/>
  <c r="CF1646" i="1"/>
  <c r="CF1662" i="1"/>
  <c r="CF1678" i="1"/>
  <c r="CF1694" i="1"/>
  <c r="CF1710" i="1"/>
  <c r="CF1726" i="1"/>
  <c r="CF1742" i="1"/>
  <c r="CF1758" i="1"/>
  <c r="CF1774" i="1"/>
  <c r="CF1790" i="1"/>
  <c r="CG1066" i="1"/>
  <c r="CG1082" i="1"/>
  <c r="CG1098" i="1"/>
  <c r="CG1114" i="1"/>
  <c r="CG1130" i="1"/>
  <c r="CG1146" i="1"/>
  <c r="CG1162" i="1"/>
  <c r="CG1178" i="1"/>
  <c r="CG1194" i="1"/>
  <c r="CG1210" i="1"/>
  <c r="CG1226" i="1"/>
  <c r="CG1242" i="1"/>
  <c r="CG1258" i="1"/>
  <c r="CG1274" i="1"/>
  <c r="CG1290" i="1"/>
  <c r="CG1306" i="1"/>
  <c r="CG1322" i="1"/>
  <c r="CG1338" i="1"/>
  <c r="CG1354" i="1"/>
  <c r="CG1370" i="1"/>
  <c r="CG1386" i="1"/>
  <c r="CG1402" i="1"/>
  <c r="CG1418" i="1"/>
  <c r="CG1434" i="1"/>
  <c r="CG1450" i="1"/>
  <c r="CG1466" i="1"/>
  <c r="CG1482" i="1"/>
  <c r="CG1498" i="1"/>
  <c r="CG1514" i="1"/>
  <c r="CG1530" i="1"/>
  <c r="CG1546" i="1"/>
  <c r="CG1562" i="1"/>
  <c r="CG1578" i="1"/>
  <c r="CG1594" i="1"/>
  <c r="CG1610" i="1"/>
  <c r="CG1626" i="1"/>
  <c r="CG1642" i="1"/>
  <c r="CG1658" i="1"/>
  <c r="CG1674" i="1"/>
  <c r="CG1690" i="1"/>
  <c r="CG1706" i="1"/>
  <c r="CG1722" i="1"/>
  <c r="CG1738" i="1"/>
  <c r="CG1754" i="1"/>
  <c r="CG1770" i="1"/>
  <c r="CG1786" i="1"/>
  <c r="CG1802" i="1"/>
  <c r="CG1818" i="1"/>
  <c r="CG1834" i="1"/>
  <c r="CG1850" i="1"/>
  <c r="CG1866" i="1"/>
  <c r="CG1882" i="1"/>
  <c r="CG1898" i="1"/>
  <c r="CG1914" i="1"/>
  <c r="CG1930" i="1"/>
  <c r="CG1946" i="1"/>
  <c r="CG1962" i="1"/>
  <c r="CG1978" i="1"/>
  <c r="CG1994" i="1"/>
  <c r="CF719" i="1"/>
  <c r="CF735" i="1"/>
  <c r="CF751" i="1"/>
  <c r="CF767" i="1"/>
  <c r="CF783" i="1"/>
  <c r="CF799" i="1"/>
  <c r="CF815" i="1"/>
  <c r="CF831" i="1"/>
  <c r="CF847" i="1"/>
  <c r="CF863" i="1"/>
  <c r="CF879" i="1"/>
  <c r="CK879" i="1" s="1"/>
  <c r="CF895" i="1"/>
  <c r="CF911" i="1"/>
  <c r="CF927" i="1"/>
  <c r="CF943" i="1"/>
  <c r="CF959" i="1"/>
  <c r="CF975" i="1"/>
  <c r="CF1007" i="1"/>
  <c r="CF1023" i="1"/>
  <c r="CF1039" i="1"/>
  <c r="CF1055" i="1"/>
  <c r="CG1055" i="1"/>
  <c r="CG1071" i="1"/>
  <c r="CF1071" i="1"/>
  <c r="CF1087" i="1"/>
  <c r="CG1087" i="1"/>
  <c r="CG1103" i="1"/>
  <c r="CF1103" i="1"/>
  <c r="CG1135" i="1"/>
  <c r="CF1135" i="1"/>
  <c r="CF1151" i="1"/>
  <c r="CG1151" i="1"/>
  <c r="CK1151" i="1" s="1"/>
  <c r="CG1167" i="1"/>
  <c r="CF1167" i="1"/>
  <c r="CF1183" i="1"/>
  <c r="CG1183" i="1"/>
  <c r="CG1199" i="1"/>
  <c r="CF1199" i="1"/>
  <c r="CF1215" i="1"/>
  <c r="CK1215" i="1" s="1"/>
  <c r="CG1215" i="1"/>
  <c r="CG1231" i="1"/>
  <c r="CF1231" i="1"/>
  <c r="CF1247" i="1"/>
  <c r="CG1247" i="1"/>
  <c r="CG1263" i="1"/>
  <c r="CF1263" i="1"/>
  <c r="CF1279" i="1"/>
  <c r="CK1279" i="1" s="1"/>
  <c r="CG1279" i="1"/>
  <c r="CG1295" i="1"/>
  <c r="CF1295" i="1"/>
  <c r="CF1311" i="1"/>
  <c r="CG1311" i="1"/>
  <c r="CG1327" i="1"/>
  <c r="CF1327" i="1"/>
  <c r="CF1343" i="1"/>
  <c r="CG1343" i="1"/>
  <c r="CK1343" i="1" s="1"/>
  <c r="CG1359" i="1"/>
  <c r="CF1359" i="1"/>
  <c r="CF1375" i="1"/>
  <c r="CG1375" i="1"/>
  <c r="CG1391" i="1"/>
  <c r="CF1391" i="1"/>
  <c r="CF1407" i="1"/>
  <c r="CG1407" i="1"/>
  <c r="CK1407" i="1" s="1"/>
  <c r="CG1423" i="1"/>
  <c r="CF1423" i="1"/>
  <c r="CF1439" i="1"/>
  <c r="CG1439" i="1"/>
  <c r="CG1455" i="1"/>
  <c r="CF1455" i="1"/>
  <c r="CF1471" i="1"/>
  <c r="CK1471" i="1" s="1"/>
  <c r="CG1471" i="1"/>
  <c r="CG1487" i="1"/>
  <c r="CF1487" i="1"/>
  <c r="CG1519" i="1"/>
  <c r="CF1519" i="1"/>
  <c r="CF1535" i="1"/>
  <c r="CK1535" i="1" s="1"/>
  <c r="CG1535" i="1"/>
  <c r="CG1551" i="1"/>
  <c r="CF1551" i="1"/>
  <c r="CF1567" i="1"/>
  <c r="CG1567" i="1"/>
  <c r="CG1583" i="1"/>
  <c r="CF1583" i="1"/>
  <c r="CF1599" i="1"/>
  <c r="CK1599" i="1" s="1"/>
  <c r="CG1599" i="1"/>
  <c r="CG1615" i="1"/>
  <c r="CF1615" i="1"/>
  <c r="CG1647" i="1"/>
  <c r="CF1647" i="1"/>
  <c r="CF1663" i="1"/>
  <c r="CG1663" i="1"/>
  <c r="CK1663" i="1" s="1"/>
  <c r="CG1679" i="1"/>
  <c r="CF1679" i="1"/>
  <c r="CF1695" i="1"/>
  <c r="CG1695" i="1"/>
  <c r="CG1711" i="1"/>
  <c r="CF1711" i="1"/>
  <c r="CK1711" i="1" s="1"/>
  <c r="CH1711" i="1"/>
  <c r="CF1727" i="1"/>
  <c r="CG1727" i="1"/>
  <c r="CJ1727" i="1"/>
  <c r="CG1743" i="1"/>
  <c r="CF1743" i="1"/>
  <c r="CI1743" i="1"/>
  <c r="CF1759" i="1"/>
  <c r="CG1759" i="1"/>
  <c r="CG1775" i="1"/>
  <c r="CF1775" i="1"/>
  <c r="CH1775" i="1"/>
  <c r="CF1791" i="1"/>
  <c r="CG1791" i="1"/>
  <c r="CJ1791" i="1"/>
  <c r="CK1791" i="1" s="1"/>
  <c r="CG1807" i="1"/>
  <c r="CF1807" i="1"/>
  <c r="CJ1807" i="1"/>
  <c r="CF1823" i="1"/>
  <c r="CG1823" i="1"/>
  <c r="CG1839" i="1"/>
  <c r="CF1839" i="1"/>
  <c r="CK1839" i="1" s="1"/>
  <c r="CH1839" i="1"/>
  <c r="CF1855" i="1"/>
  <c r="CG1855" i="1"/>
  <c r="CI1855" i="1"/>
  <c r="CG1871" i="1"/>
  <c r="CF1871" i="1"/>
  <c r="CJ1871" i="1"/>
  <c r="CF1887" i="1"/>
  <c r="CG1887" i="1"/>
  <c r="CG1903" i="1"/>
  <c r="CF1903" i="1"/>
  <c r="CH1903" i="1"/>
  <c r="CK1903" i="1" s="1"/>
  <c r="CF1919" i="1"/>
  <c r="CG1919" i="1"/>
  <c r="CI1919" i="1"/>
  <c r="CG1935" i="1"/>
  <c r="CF1935" i="1"/>
  <c r="CJ1935" i="1"/>
  <c r="CF1951" i="1"/>
  <c r="CG1951" i="1"/>
  <c r="CK1951" i="1" s="1"/>
  <c r="CG1967" i="1"/>
  <c r="CF1967" i="1"/>
  <c r="CH1967" i="1"/>
  <c r="CF1983" i="1"/>
  <c r="CK1983" i="1" s="1"/>
  <c r="CG1983" i="1"/>
  <c r="CI1983" i="1"/>
  <c r="CG1999" i="1"/>
  <c r="CF1999" i="1"/>
  <c r="CJ1999" i="1"/>
  <c r="CK1999" i="1" s="1"/>
  <c r="CH718" i="1"/>
  <c r="CG722" i="1"/>
  <c r="CH734" i="1"/>
  <c r="CH738" i="1"/>
  <c r="CH750" i="1"/>
  <c r="CH754" i="1"/>
  <c r="CH766" i="1"/>
  <c r="CH770" i="1"/>
  <c r="CH778" i="1"/>
  <c r="CH782" i="1"/>
  <c r="CH786" i="1"/>
  <c r="CH798" i="1"/>
  <c r="CH802" i="1"/>
  <c r="CH814" i="1"/>
  <c r="CH818" i="1"/>
  <c r="CH830" i="1"/>
  <c r="CH834" i="1"/>
  <c r="CH846" i="1"/>
  <c r="CG850" i="1"/>
  <c r="CH862" i="1"/>
  <c r="CH866" i="1"/>
  <c r="CH878" i="1"/>
  <c r="CH882" i="1"/>
  <c r="CH894" i="1"/>
  <c r="CH898" i="1"/>
  <c r="CH906" i="1"/>
  <c r="CH910" i="1"/>
  <c r="CH914" i="1"/>
  <c r="CH926" i="1"/>
  <c r="CH930" i="1"/>
  <c r="CH942" i="1"/>
  <c r="CH946" i="1"/>
  <c r="CH958" i="1"/>
  <c r="CH962" i="1"/>
  <c r="CH974" i="1"/>
  <c r="CI978" i="1"/>
  <c r="CH990" i="1"/>
  <c r="CH994" i="1"/>
  <c r="CH1006" i="1"/>
  <c r="CH1010" i="1"/>
  <c r="CH1022" i="1"/>
  <c r="CH1026" i="1"/>
  <c r="CH1038" i="1"/>
  <c r="CH1042" i="1"/>
  <c r="CI1054" i="1"/>
  <c r="CJ1058" i="1"/>
  <c r="CI1070" i="1"/>
  <c r="CJ1074" i="1"/>
  <c r="CK1074" i="1" s="1"/>
  <c r="CJ1086" i="1"/>
  <c r="CJ1090" i="1"/>
  <c r="CK1090" i="1" s="1"/>
  <c r="CI1102" i="1"/>
  <c r="CJ1106" i="1"/>
  <c r="CK1106" i="1" s="1"/>
  <c r="CJ1118" i="1"/>
  <c r="CJ1122" i="1"/>
  <c r="CI1134" i="1"/>
  <c r="CJ1138" i="1"/>
  <c r="CK1138" i="1" s="1"/>
  <c r="CJ1150" i="1"/>
  <c r="CJ1154" i="1"/>
  <c r="CK1154" i="1" s="1"/>
  <c r="CH1162" i="1"/>
  <c r="CI1166" i="1"/>
  <c r="CJ1170" i="1"/>
  <c r="CJ1182" i="1"/>
  <c r="CJ1186" i="1"/>
  <c r="CI1198" i="1"/>
  <c r="CJ1202" i="1"/>
  <c r="CK1202" i="1" s="1"/>
  <c r="CJ1214" i="1"/>
  <c r="CJ1218" i="1"/>
  <c r="CK1218" i="1" s="1"/>
  <c r="CI1230" i="1"/>
  <c r="CJ1234" i="1"/>
  <c r="CJ1246" i="1"/>
  <c r="CJ1250" i="1"/>
  <c r="CI1262" i="1"/>
  <c r="CJ1266" i="1"/>
  <c r="CK1266" i="1" s="1"/>
  <c r="CJ1278" i="1"/>
  <c r="CJ1282" i="1"/>
  <c r="CK1282" i="1" s="1"/>
  <c r="CH1290" i="1"/>
  <c r="CI1294" i="1"/>
  <c r="CJ1298" i="1"/>
  <c r="CJ1310" i="1"/>
  <c r="CK1310" i="1" s="1"/>
  <c r="CJ1314" i="1"/>
  <c r="CK1314" i="1" s="1"/>
  <c r="CI1326" i="1"/>
  <c r="CJ1330" i="1"/>
  <c r="CK1330" i="1" s="1"/>
  <c r="CJ1342" i="1"/>
  <c r="CJ1346" i="1"/>
  <c r="CK1346" i="1" s="1"/>
  <c r="CI1358" i="1"/>
  <c r="CJ1362" i="1"/>
  <c r="CJ1374" i="1"/>
  <c r="CK1374" i="1" s="1"/>
  <c r="CJ1378" i="1"/>
  <c r="CK1378" i="1" s="1"/>
  <c r="CI1390" i="1"/>
  <c r="CJ1394" i="1"/>
  <c r="CK1394" i="1" s="1"/>
  <c r="CJ1406" i="1"/>
  <c r="CJ1410" i="1"/>
  <c r="CK1410" i="1" s="1"/>
  <c r="CH1418" i="1"/>
  <c r="CI1422" i="1"/>
  <c r="CJ1426" i="1"/>
  <c r="CK1426" i="1" s="1"/>
  <c r="CJ1438" i="1"/>
  <c r="CK1438" i="1" s="1"/>
  <c r="CJ1442" i="1"/>
  <c r="CI1454" i="1"/>
  <c r="CJ1458" i="1"/>
  <c r="CK1458" i="1" s="1"/>
  <c r="CJ1470" i="1"/>
  <c r="CJ1474" i="1"/>
  <c r="CK1474" i="1" s="1"/>
  <c r="CI1486" i="1"/>
  <c r="CJ1490" i="1"/>
  <c r="CK1490" i="1" s="1"/>
  <c r="CJ1502" i="1"/>
  <c r="CK1502" i="1" s="1"/>
  <c r="CJ1506" i="1"/>
  <c r="CI1518" i="1"/>
  <c r="CJ1522" i="1"/>
  <c r="CK1522" i="1" s="1"/>
  <c r="CJ1534" i="1"/>
  <c r="CJ1538" i="1"/>
  <c r="CK1538" i="1" s="1"/>
  <c r="CI1550" i="1"/>
  <c r="CJ1554" i="1"/>
  <c r="CK1554" i="1" s="1"/>
  <c r="CJ1566" i="1"/>
  <c r="CK1566" i="1" s="1"/>
  <c r="CJ1570" i="1"/>
  <c r="CI1582" i="1"/>
  <c r="CJ1586" i="1"/>
  <c r="CK1586" i="1" s="1"/>
  <c r="CJ1598" i="1"/>
  <c r="CJ1602" i="1"/>
  <c r="CI1614" i="1"/>
  <c r="CJ1618" i="1"/>
  <c r="CK1618" i="1" s="1"/>
  <c r="CJ1630" i="1"/>
  <c r="CK1630" i="1" s="1"/>
  <c r="CJ1634" i="1"/>
  <c r="CI1646" i="1"/>
  <c r="CJ1650" i="1"/>
  <c r="CK1650" i="1" s="1"/>
  <c r="CJ1662" i="1"/>
  <c r="CJ1666" i="1"/>
  <c r="CH1674" i="1"/>
  <c r="CI1678" i="1"/>
  <c r="CJ1682" i="1"/>
  <c r="CK1682" i="1" s="1"/>
  <c r="CI1694" i="1"/>
  <c r="CJ1698" i="1"/>
  <c r="CI1710" i="1"/>
  <c r="CJ1714" i="1"/>
  <c r="CK1714" i="1" s="1"/>
  <c r="CI1726" i="1"/>
  <c r="CJ1730" i="1"/>
  <c r="CI1742" i="1"/>
  <c r="CJ1746" i="1"/>
  <c r="CK1746" i="1" s="1"/>
  <c r="CI1758" i="1"/>
  <c r="CJ1762" i="1"/>
  <c r="CI1774" i="1"/>
  <c r="CJ1778" i="1"/>
  <c r="CK1778" i="1" s="1"/>
  <c r="CI1790" i="1"/>
  <c r="CJ1794" i="1"/>
  <c r="CH1802" i="1"/>
  <c r="CI1806" i="1"/>
  <c r="CI1822" i="1"/>
  <c r="CI1838" i="1"/>
  <c r="CI1854" i="1"/>
  <c r="CI1870" i="1"/>
  <c r="CI1886" i="1"/>
  <c r="CI1902" i="1"/>
  <c r="CI1918" i="1"/>
  <c r="CI1934" i="1"/>
  <c r="CI1950" i="1"/>
  <c r="CI1966" i="1"/>
  <c r="CI1982" i="1"/>
  <c r="CI1998" i="1"/>
  <c r="CG1067" i="1"/>
  <c r="CG1099" i="1"/>
  <c r="CG1131" i="1"/>
  <c r="CG1291" i="1"/>
  <c r="CG1323" i="1"/>
  <c r="CG1355" i="1"/>
  <c r="CG1387" i="1"/>
  <c r="CG1547" i="1"/>
  <c r="CG1579" i="1"/>
  <c r="CG1611" i="1"/>
  <c r="CG1643" i="1"/>
  <c r="CG1803" i="1"/>
  <c r="CG1835" i="1"/>
  <c r="CG1867" i="1"/>
  <c r="CG1899" i="1"/>
  <c r="CG719" i="1"/>
  <c r="CH735" i="1"/>
  <c r="CK740" i="1"/>
  <c r="CI751" i="1"/>
  <c r="CJ767" i="1"/>
  <c r="CG783" i="1"/>
  <c r="CH799" i="1"/>
  <c r="CK804" i="1"/>
  <c r="CI815" i="1"/>
  <c r="CJ831" i="1"/>
  <c r="CG847" i="1"/>
  <c r="CH863" i="1"/>
  <c r="CK868" i="1"/>
  <c r="CI879" i="1"/>
  <c r="CJ895" i="1"/>
  <c r="CG911" i="1"/>
  <c r="CH927" i="1"/>
  <c r="CK932" i="1"/>
  <c r="CI943" i="1"/>
  <c r="CJ959" i="1"/>
  <c r="CG975" i="1"/>
  <c r="CK996" i="1"/>
  <c r="CI1007" i="1"/>
  <c r="CJ1023" i="1"/>
  <c r="CG1039" i="1"/>
  <c r="CH1055" i="1"/>
  <c r="CJ1071" i="1"/>
  <c r="CI1087" i="1"/>
  <c r="CK1092" i="1"/>
  <c r="CJ1135" i="1"/>
  <c r="CI1151" i="1"/>
  <c r="CK1156" i="1"/>
  <c r="CH1183" i="1"/>
  <c r="CJ1199" i="1"/>
  <c r="CI1215" i="1"/>
  <c r="CK1220" i="1"/>
  <c r="CH1247" i="1"/>
  <c r="CJ1263" i="1"/>
  <c r="CI1279" i="1"/>
  <c r="CK1284" i="1"/>
  <c r="CH1311" i="1"/>
  <c r="CJ1327" i="1"/>
  <c r="CI1343" i="1"/>
  <c r="CK1348" i="1"/>
  <c r="CH1375" i="1"/>
  <c r="CJ1391" i="1"/>
  <c r="CI1407" i="1"/>
  <c r="CK1412" i="1"/>
  <c r="CH1439" i="1"/>
  <c r="CJ1455" i="1"/>
  <c r="CI1471" i="1"/>
  <c r="CK1476" i="1"/>
  <c r="CJ1519" i="1"/>
  <c r="CK1519" i="1" s="1"/>
  <c r="CI1535" i="1"/>
  <c r="CK1540" i="1"/>
  <c r="CH1567" i="1"/>
  <c r="CJ1583" i="1"/>
  <c r="CK1583" i="1" s="1"/>
  <c r="CI1599" i="1"/>
  <c r="CK1604" i="1"/>
  <c r="CJ1647" i="1"/>
  <c r="CI1663" i="1"/>
  <c r="CK1668" i="1"/>
  <c r="CH1695" i="1"/>
  <c r="CI1711" i="1"/>
  <c r="CK1716" i="1"/>
  <c r="CJ1743" i="1"/>
  <c r="CJ1775" i="1"/>
  <c r="CH1807" i="1"/>
  <c r="CJ1823" i="1"/>
  <c r="CK1823" i="1" s="1"/>
  <c r="CK1828" i="1"/>
  <c r="CJ1855" i="1"/>
  <c r="CK1860" i="1"/>
  <c r="CI1887" i="1"/>
  <c r="CH1919" i="1"/>
  <c r="CH1951" i="1"/>
  <c r="CJ1967" i="1"/>
  <c r="CK1972" i="1"/>
  <c r="CI1999" i="1"/>
  <c r="CF727" i="1"/>
  <c r="CF807" i="1"/>
  <c r="CF887" i="1"/>
  <c r="CF983" i="1"/>
  <c r="CF1063" i="1"/>
  <c r="CF1143" i="1"/>
  <c r="CF1239" i="1"/>
  <c r="CF1319" i="1"/>
  <c r="CF1399" i="1"/>
  <c r="CF1495" i="1"/>
  <c r="CF1575" i="1"/>
  <c r="CF1655" i="1"/>
  <c r="CF1751" i="1"/>
  <c r="CF1831" i="1"/>
  <c r="CF1911" i="1"/>
  <c r="CK736" i="1"/>
  <c r="CK800" i="1"/>
  <c r="CK864" i="1"/>
  <c r="CK928" i="1"/>
  <c r="CK992" i="1"/>
  <c r="CK1104" i="1"/>
  <c r="CK1136" i="1"/>
  <c r="CK1216" i="1"/>
  <c r="CK1360" i="1"/>
  <c r="CK1392" i="1"/>
  <c r="CK1472" i="1"/>
  <c r="CK1616" i="1"/>
  <c r="CK1648" i="1"/>
  <c r="CK1696" i="1"/>
  <c r="CK1808" i="1"/>
  <c r="CK1920" i="1"/>
  <c r="CK1952" i="1"/>
  <c r="BY2" i="1"/>
  <c r="C2" i="3"/>
  <c r="G2" i="3" s="1"/>
  <c r="M2" i="2"/>
  <c r="CH141" i="1"/>
  <c r="CI141" i="1"/>
  <c r="CF141" i="1"/>
  <c r="CG141" i="1"/>
  <c r="CJ141" i="1"/>
  <c r="CI242" i="1"/>
  <c r="CH242" i="1"/>
  <c r="CJ242" i="1"/>
  <c r="CH370" i="1"/>
  <c r="CI370" i="1"/>
  <c r="CJ370" i="1"/>
  <c r="CJ55" i="1"/>
  <c r="CF55" i="1"/>
  <c r="CH55" i="1"/>
  <c r="CG55" i="1"/>
  <c r="CI55" i="1"/>
  <c r="CH157" i="1"/>
  <c r="CI157" i="1"/>
  <c r="CF157" i="1"/>
  <c r="CG157" i="1"/>
  <c r="CJ157" i="1"/>
  <c r="CI542" i="1"/>
  <c r="CG542" i="1"/>
  <c r="CH542" i="1"/>
  <c r="CF542" i="1"/>
  <c r="CJ542" i="1"/>
  <c r="CK542" i="1" s="1"/>
  <c r="CF656" i="1"/>
  <c r="CG656" i="1"/>
  <c r="CH656" i="1"/>
  <c r="CJ656" i="1"/>
  <c r="CH670" i="1"/>
  <c r="CG670" i="1"/>
  <c r="CI670" i="1"/>
  <c r="CF670" i="1"/>
  <c r="CJ670" i="1"/>
  <c r="CG334" i="1"/>
  <c r="CH334" i="1"/>
  <c r="CF334" i="1"/>
  <c r="CI334" i="1"/>
  <c r="CJ334" i="1"/>
  <c r="CI422" i="1"/>
  <c r="CG422" i="1"/>
  <c r="CF422" i="1"/>
  <c r="CH422" i="1"/>
  <c r="CJ422" i="1"/>
  <c r="CG233" i="1"/>
  <c r="CH266" i="1"/>
  <c r="CG266" i="1"/>
  <c r="CF266" i="1"/>
  <c r="CI266" i="1"/>
  <c r="CJ266" i="1"/>
  <c r="CG414" i="1"/>
  <c r="CI414" i="1"/>
  <c r="CH414" i="1"/>
  <c r="CF414" i="1"/>
  <c r="CJ414" i="1"/>
  <c r="CG526" i="1"/>
  <c r="CI526" i="1"/>
  <c r="CF526" i="1"/>
  <c r="CH526" i="1"/>
  <c r="CJ526" i="1"/>
  <c r="CF610" i="1"/>
  <c r="CH610" i="1"/>
  <c r="CG610" i="1"/>
  <c r="CI610" i="1"/>
  <c r="CJ610" i="1"/>
  <c r="CK610" i="1" s="1"/>
  <c r="CH127" i="1"/>
  <c r="CG632" i="1"/>
  <c r="CH632" i="1"/>
  <c r="CI632" i="1"/>
  <c r="CF632" i="1"/>
  <c r="CJ632" i="1"/>
  <c r="CH704" i="1"/>
  <c r="CF704" i="1"/>
  <c r="CJ704" i="1"/>
  <c r="CI290" i="1"/>
  <c r="CJ290" i="1"/>
  <c r="CH330" i="1"/>
  <c r="CG330" i="1"/>
  <c r="CF330" i="1"/>
  <c r="CI330" i="1"/>
  <c r="CJ330" i="1"/>
  <c r="CK330" i="1" s="1"/>
  <c r="CI454" i="1"/>
  <c r="CH454" i="1"/>
  <c r="CF454" i="1"/>
  <c r="CG454" i="1"/>
  <c r="CJ454" i="1"/>
  <c r="CH39" i="1"/>
  <c r="CI39" i="1"/>
  <c r="CK43" i="1"/>
  <c r="CH53" i="1"/>
  <c r="CI53" i="1"/>
  <c r="CF53" i="1"/>
  <c r="CJ53" i="1"/>
  <c r="CK53" i="1" s="1"/>
  <c r="CG53" i="1"/>
  <c r="CH71" i="1"/>
  <c r="CI71" i="1"/>
  <c r="CJ71" i="1"/>
  <c r="CK71" i="1" s="1"/>
  <c r="CH85" i="1"/>
  <c r="CI85" i="1"/>
  <c r="CF85" i="1"/>
  <c r="CG85" i="1"/>
  <c r="CJ85" i="1"/>
  <c r="CI103" i="1"/>
  <c r="CH103" i="1"/>
  <c r="CJ103" i="1"/>
  <c r="CH117" i="1"/>
  <c r="CI117" i="1"/>
  <c r="CF117" i="1"/>
  <c r="CG117" i="1"/>
  <c r="CJ117" i="1"/>
  <c r="CH135" i="1"/>
  <c r="CI135" i="1"/>
  <c r="CJ135" i="1"/>
  <c r="CK135" i="1" s="1"/>
  <c r="CH149" i="1"/>
  <c r="CI149" i="1"/>
  <c r="CF149" i="1"/>
  <c r="CG149" i="1"/>
  <c r="CJ149" i="1"/>
  <c r="CH167" i="1"/>
  <c r="CI167" i="1"/>
  <c r="CJ167" i="1"/>
  <c r="CK167" i="1" s="1"/>
  <c r="CH181" i="1"/>
  <c r="CI181" i="1"/>
  <c r="CF181" i="1"/>
  <c r="CG181" i="1"/>
  <c r="CJ181" i="1"/>
  <c r="CH199" i="1"/>
  <c r="CI199" i="1"/>
  <c r="CJ199" i="1"/>
  <c r="CH213" i="1"/>
  <c r="CI213" i="1"/>
  <c r="CF213" i="1"/>
  <c r="CG213" i="1"/>
  <c r="CJ213" i="1"/>
  <c r="CH231" i="1"/>
  <c r="CI231" i="1"/>
  <c r="CJ231" i="1"/>
  <c r="CK231" i="1" s="1"/>
  <c r="CK19" i="1"/>
  <c r="CK51" i="1"/>
  <c r="CH101" i="1"/>
  <c r="CI101" i="1"/>
  <c r="CF101" i="1"/>
  <c r="CG101" i="1"/>
  <c r="CJ101" i="1"/>
  <c r="CH165" i="1"/>
  <c r="CI165" i="1"/>
  <c r="CF165" i="1"/>
  <c r="CG165" i="1"/>
  <c r="CJ165" i="1"/>
  <c r="CK165" i="1" s="1"/>
  <c r="CH229" i="1"/>
  <c r="CI229" i="1"/>
  <c r="CF229" i="1"/>
  <c r="CG229" i="1"/>
  <c r="CJ229" i="1"/>
  <c r="CH264" i="1"/>
  <c r="CF264" i="1"/>
  <c r="CJ264" i="1"/>
  <c r="CK264" i="1" s="1"/>
  <c r="CI278" i="1"/>
  <c r="CG278" i="1"/>
  <c r="CH278" i="1"/>
  <c r="CF278" i="1"/>
  <c r="CJ278" i="1"/>
  <c r="CH328" i="1"/>
  <c r="CF328" i="1"/>
  <c r="CJ328" i="1"/>
  <c r="CI342" i="1"/>
  <c r="CG342" i="1"/>
  <c r="CH342" i="1"/>
  <c r="CF342" i="1"/>
  <c r="CJ342" i="1"/>
  <c r="CH392" i="1"/>
  <c r="CF392" i="1"/>
  <c r="CJ392" i="1"/>
  <c r="CI406" i="1"/>
  <c r="CG406" i="1"/>
  <c r="CH406" i="1"/>
  <c r="CF406" i="1"/>
  <c r="CJ406" i="1"/>
  <c r="CH25" i="1"/>
  <c r="CI25" i="1"/>
  <c r="CF25" i="1"/>
  <c r="CJ25" i="1"/>
  <c r="CG25" i="1"/>
  <c r="CH29" i="1"/>
  <c r="CI29" i="1"/>
  <c r="CF29" i="1"/>
  <c r="CJ29" i="1"/>
  <c r="CG29" i="1"/>
  <c r="CJ47" i="1"/>
  <c r="CH47" i="1"/>
  <c r="CG47" i="1"/>
  <c r="CF47" i="1"/>
  <c r="CI47" i="1"/>
  <c r="CF81" i="1"/>
  <c r="CF159" i="1"/>
  <c r="CI159" i="1"/>
  <c r="CJ159" i="1"/>
  <c r="CK159" i="1" s="1"/>
  <c r="CK204" i="1"/>
  <c r="CG209" i="1"/>
  <c r="CH250" i="1"/>
  <c r="CI250" i="1"/>
  <c r="CG250" i="1"/>
  <c r="CF250" i="1"/>
  <c r="CJ250" i="1"/>
  <c r="CH282" i="1"/>
  <c r="CG282" i="1"/>
  <c r="CI282" i="1"/>
  <c r="CF282" i="1"/>
  <c r="CJ282" i="1"/>
  <c r="CK282" i="1" s="1"/>
  <c r="CH314" i="1"/>
  <c r="CI314" i="1"/>
  <c r="CG314" i="1"/>
  <c r="CF314" i="1"/>
  <c r="CJ314" i="1"/>
  <c r="CH346" i="1"/>
  <c r="CI346" i="1"/>
  <c r="CF346" i="1"/>
  <c r="CG346" i="1"/>
  <c r="CJ346" i="1"/>
  <c r="CH378" i="1"/>
  <c r="CI378" i="1"/>
  <c r="CG378" i="1"/>
  <c r="CF378" i="1"/>
  <c r="CJ378" i="1"/>
  <c r="CH410" i="1"/>
  <c r="CG410" i="1"/>
  <c r="CF410" i="1"/>
  <c r="CI410" i="1"/>
  <c r="CJ410" i="1"/>
  <c r="CK410" i="1" s="1"/>
  <c r="CH496" i="1"/>
  <c r="CG496" i="1"/>
  <c r="CF496" i="1"/>
  <c r="CJ496" i="1"/>
  <c r="CK496" i="1" s="1"/>
  <c r="CH510" i="1"/>
  <c r="CG510" i="1"/>
  <c r="CI510" i="1"/>
  <c r="CF510" i="1"/>
  <c r="CJ510" i="1"/>
  <c r="CG538" i="1"/>
  <c r="CI538" i="1"/>
  <c r="CF538" i="1"/>
  <c r="CJ538" i="1"/>
  <c r="CG624" i="1"/>
  <c r="CF624" i="1"/>
  <c r="CJ624" i="1"/>
  <c r="CK624" i="1" s="1"/>
  <c r="CH638" i="1"/>
  <c r="CF638" i="1"/>
  <c r="CG638" i="1"/>
  <c r="CI638" i="1"/>
  <c r="CJ638" i="1"/>
  <c r="CF666" i="1"/>
  <c r="CG666" i="1"/>
  <c r="CI666" i="1"/>
  <c r="CJ666" i="1"/>
  <c r="CH624" i="1"/>
  <c r="CG7" i="1"/>
  <c r="CJ15" i="1"/>
  <c r="CH15" i="1"/>
  <c r="CI15" i="1"/>
  <c r="CG15" i="1"/>
  <c r="CF15" i="1"/>
  <c r="CI33" i="1"/>
  <c r="CG129" i="1"/>
  <c r="CJ129" i="1"/>
  <c r="CG137" i="1"/>
  <c r="CH143" i="1"/>
  <c r="CI143" i="1"/>
  <c r="CG143" i="1"/>
  <c r="CF143" i="1"/>
  <c r="CJ143" i="1"/>
  <c r="CH161" i="1"/>
  <c r="CI177" i="1"/>
  <c r="CI262" i="1"/>
  <c r="CH262" i="1"/>
  <c r="CG262" i="1"/>
  <c r="CF262" i="1"/>
  <c r="CJ262" i="1"/>
  <c r="CK262" i="1" s="1"/>
  <c r="CG302" i="1"/>
  <c r="CF302" i="1"/>
  <c r="CH302" i="1"/>
  <c r="CI302" i="1"/>
  <c r="CJ302" i="1"/>
  <c r="CK308" i="1"/>
  <c r="CK316" i="1"/>
  <c r="CI390" i="1"/>
  <c r="CH390" i="1"/>
  <c r="CG390" i="1"/>
  <c r="CF390" i="1"/>
  <c r="CJ390" i="1"/>
  <c r="CK390" i="1" s="1"/>
  <c r="CK428" i="1"/>
  <c r="CI438" i="1"/>
  <c r="CG438" i="1"/>
  <c r="CF438" i="1"/>
  <c r="CH438" i="1"/>
  <c r="CJ438" i="1"/>
  <c r="CK460" i="1"/>
  <c r="CI470" i="1"/>
  <c r="CG470" i="1"/>
  <c r="CH470" i="1"/>
  <c r="CF470" i="1"/>
  <c r="CJ470" i="1"/>
  <c r="CK470" i="1" s="1"/>
  <c r="CK492" i="1"/>
  <c r="CI502" i="1"/>
  <c r="CG502" i="1"/>
  <c r="CH502" i="1"/>
  <c r="CF502" i="1"/>
  <c r="CJ502" i="1"/>
  <c r="CK524" i="1"/>
  <c r="CI534" i="1"/>
  <c r="CG534" i="1"/>
  <c r="CH534" i="1"/>
  <c r="CF534" i="1"/>
  <c r="CJ534" i="1"/>
  <c r="CK534" i="1" s="1"/>
  <c r="CK556" i="1"/>
  <c r="CI566" i="1"/>
  <c r="CG566" i="1"/>
  <c r="CH566" i="1"/>
  <c r="CF566" i="1"/>
  <c r="CJ566" i="1"/>
  <c r="CK588" i="1"/>
  <c r="CI598" i="1"/>
  <c r="CG598" i="1"/>
  <c r="CH598" i="1"/>
  <c r="CF598" i="1"/>
  <c r="CJ598" i="1"/>
  <c r="CK598" i="1" s="1"/>
  <c r="CK620" i="1"/>
  <c r="CI630" i="1"/>
  <c r="CG630" i="1"/>
  <c r="CF630" i="1"/>
  <c r="CH630" i="1"/>
  <c r="CJ630" i="1"/>
  <c r="CK35" i="1"/>
  <c r="CK3" i="1"/>
  <c r="CJ97" i="1"/>
  <c r="CF145" i="1"/>
  <c r="CG191" i="1"/>
  <c r="CH191" i="1"/>
  <c r="CI191" i="1"/>
  <c r="CF191" i="1"/>
  <c r="CJ191" i="1"/>
  <c r="CK232" i="1"/>
  <c r="CH233" i="1"/>
  <c r="CI272" i="1"/>
  <c r="CG272" i="1"/>
  <c r="CH272" i="1"/>
  <c r="CF272" i="1"/>
  <c r="CJ272" i="1"/>
  <c r="CF274" i="1"/>
  <c r="CG296" i="1"/>
  <c r="CH394" i="1"/>
  <c r="CG394" i="1"/>
  <c r="CI394" i="1"/>
  <c r="CF394" i="1"/>
  <c r="CJ394" i="1"/>
  <c r="CH424" i="1"/>
  <c r="CF466" i="1"/>
  <c r="CF482" i="1"/>
  <c r="CH482" i="1"/>
  <c r="CG482" i="1"/>
  <c r="CI482" i="1"/>
  <c r="CJ482" i="1"/>
  <c r="CK482" i="1" s="1"/>
  <c r="CH512" i="1"/>
  <c r="CF512" i="1"/>
  <c r="CJ512" i="1"/>
  <c r="CG536" i="1"/>
  <c r="CH536" i="1"/>
  <c r="CI536" i="1"/>
  <c r="CF536" i="1"/>
  <c r="CJ536" i="1"/>
  <c r="CK536" i="1" s="1"/>
  <c r="CF618" i="1"/>
  <c r="CI618" i="1"/>
  <c r="CJ618" i="1"/>
  <c r="CI656" i="1"/>
  <c r="CI688" i="1"/>
  <c r="CH65" i="1"/>
  <c r="CI65" i="1"/>
  <c r="CF65" i="1"/>
  <c r="CG65" i="1"/>
  <c r="CJ65" i="1"/>
  <c r="CF119" i="1"/>
  <c r="CH119" i="1"/>
  <c r="CG119" i="1"/>
  <c r="CI119" i="1"/>
  <c r="CJ119" i="1"/>
  <c r="CJ225" i="1"/>
  <c r="CK225" i="1" s="1"/>
  <c r="CG242" i="1"/>
  <c r="CH322" i="1"/>
  <c r="CJ322" i="1"/>
  <c r="CI368" i="1"/>
  <c r="CG368" i="1"/>
  <c r="CH368" i="1"/>
  <c r="CF368" i="1"/>
  <c r="CJ368" i="1"/>
  <c r="CK368" i="1" s="1"/>
  <c r="CF370" i="1"/>
  <c r="CG392" i="1"/>
  <c r="CG434" i="1"/>
  <c r="CH480" i="1"/>
  <c r="CF480" i="1"/>
  <c r="CJ480" i="1"/>
  <c r="CG490" i="1"/>
  <c r="CF562" i="1"/>
  <c r="CF586" i="1"/>
  <c r="CI586" i="1"/>
  <c r="CJ586" i="1"/>
  <c r="CH618" i="1"/>
  <c r="CH73" i="1"/>
  <c r="CH193" i="1"/>
  <c r="CI193" i="1"/>
  <c r="CF193" i="1"/>
  <c r="CG193" i="1"/>
  <c r="CJ193" i="1"/>
  <c r="CG225" i="1"/>
  <c r="CH320" i="1"/>
  <c r="CF320" i="1"/>
  <c r="CJ320" i="1"/>
  <c r="CI336" i="1"/>
  <c r="CG336" i="1"/>
  <c r="CF336" i="1"/>
  <c r="CH336" i="1"/>
  <c r="CJ336" i="1"/>
  <c r="CF338" i="1"/>
  <c r="CG352" i="1"/>
  <c r="CI456" i="1"/>
  <c r="CF472" i="1"/>
  <c r="CG472" i="1"/>
  <c r="CH472" i="1"/>
  <c r="CI472" i="1"/>
  <c r="CJ472" i="1"/>
  <c r="CG480" i="1"/>
  <c r="CF546" i="1"/>
  <c r="CH546" i="1"/>
  <c r="CI546" i="1"/>
  <c r="CG546" i="1"/>
  <c r="CJ546" i="1"/>
  <c r="CH576" i="1"/>
  <c r="CF576" i="1"/>
  <c r="CJ576" i="1"/>
  <c r="CK576" i="1" s="1"/>
  <c r="CG586" i="1"/>
  <c r="CH97" i="1"/>
  <c r="CG113" i="1"/>
  <c r="CG199" i="1"/>
  <c r="CG201" i="1"/>
  <c r="CG256" i="1"/>
  <c r="CF290" i="1"/>
  <c r="CG418" i="1"/>
  <c r="CF498" i="1"/>
  <c r="CG554" i="1"/>
  <c r="CG558" i="1"/>
  <c r="CF558" i="1"/>
  <c r="CH558" i="1"/>
  <c r="CI558" i="1"/>
  <c r="CJ558" i="1"/>
  <c r="CG103" i="1"/>
  <c r="CG105" i="1"/>
  <c r="CI416" i="1"/>
  <c r="CG416" i="1"/>
  <c r="CH416" i="1"/>
  <c r="CF416" i="1"/>
  <c r="CJ416" i="1"/>
  <c r="CG448" i="1"/>
  <c r="CI550" i="1"/>
  <c r="CG550" i="1"/>
  <c r="CF550" i="1"/>
  <c r="CH550" i="1"/>
  <c r="CJ550" i="1"/>
  <c r="CK550" i="1" s="1"/>
  <c r="CF626" i="1"/>
  <c r="CG664" i="1"/>
  <c r="CF664" i="1"/>
  <c r="CH664" i="1"/>
  <c r="CI664" i="1"/>
  <c r="CJ664" i="1"/>
  <c r="CH682" i="1"/>
  <c r="CG682" i="1"/>
  <c r="CI682" i="1"/>
  <c r="CF682" i="1"/>
  <c r="CJ682" i="1"/>
  <c r="CH223" i="1"/>
  <c r="CG328" i="1"/>
  <c r="CG654" i="1"/>
  <c r="CI654" i="1"/>
  <c r="CH654" i="1"/>
  <c r="CF654" i="1"/>
  <c r="CJ654" i="1"/>
  <c r="CG354" i="1"/>
  <c r="CG430" i="1"/>
  <c r="CF430" i="1"/>
  <c r="CH430" i="1"/>
  <c r="CI430" i="1"/>
  <c r="CJ430" i="1"/>
  <c r="CK430" i="1" s="1"/>
  <c r="CF710" i="1"/>
  <c r="CF714" i="1"/>
  <c r="CF726" i="1"/>
  <c r="CF730" i="1"/>
  <c r="CF742" i="1"/>
  <c r="CF746" i="1"/>
  <c r="CF758" i="1"/>
  <c r="CF762" i="1"/>
  <c r="CF774" i="1"/>
  <c r="CF790" i="1"/>
  <c r="CF794" i="1"/>
  <c r="CF806" i="1"/>
  <c r="CF810" i="1"/>
  <c r="CF822" i="1"/>
  <c r="CF826" i="1"/>
  <c r="CF838" i="1"/>
  <c r="CF842" i="1"/>
  <c r="CF854" i="1"/>
  <c r="CF858" i="1"/>
  <c r="CF870" i="1"/>
  <c r="CF874" i="1"/>
  <c r="CF886" i="1"/>
  <c r="CF890" i="1"/>
  <c r="CF902" i="1"/>
  <c r="CF918" i="1"/>
  <c r="CF922" i="1"/>
  <c r="CF934" i="1"/>
  <c r="CF938" i="1"/>
  <c r="CF950" i="1"/>
  <c r="CF954" i="1"/>
  <c r="CF966" i="1"/>
  <c r="CF970" i="1"/>
  <c r="CF982" i="1"/>
  <c r="CF986" i="1"/>
  <c r="CF998" i="1"/>
  <c r="CF1002" i="1"/>
  <c r="CF1014" i="1"/>
  <c r="CF1018" i="1"/>
  <c r="CF1030" i="1"/>
  <c r="CF1034" i="1"/>
  <c r="CF1046" i="1"/>
  <c r="CF1050" i="1"/>
  <c r="CF1062" i="1"/>
  <c r="CF1066" i="1"/>
  <c r="CF1078" i="1"/>
  <c r="CF1082" i="1"/>
  <c r="CF1094" i="1"/>
  <c r="CF1098" i="1"/>
  <c r="CF1110" i="1"/>
  <c r="CF1114" i="1"/>
  <c r="CF1126" i="1"/>
  <c r="CK1126" i="1" s="1"/>
  <c r="CF1130" i="1"/>
  <c r="CF1142" i="1"/>
  <c r="CK1142" i="1" s="1"/>
  <c r="CF1146" i="1"/>
  <c r="CF1158" i="1"/>
  <c r="CK1158" i="1" s="1"/>
  <c r="CF1174" i="1"/>
  <c r="CK1174" i="1" s="1"/>
  <c r="CF1178" i="1"/>
  <c r="CF1190" i="1"/>
  <c r="CF1194" i="1"/>
  <c r="CF1206" i="1"/>
  <c r="CK1206" i="1" s="1"/>
  <c r="CF1210" i="1"/>
  <c r="CF1222" i="1"/>
  <c r="CK1222" i="1" s="1"/>
  <c r="CF1226" i="1"/>
  <c r="CF1238" i="1"/>
  <c r="CK1238" i="1" s="1"/>
  <c r="CF1242" i="1"/>
  <c r="CF1254" i="1"/>
  <c r="CF1258" i="1"/>
  <c r="CF1270" i="1"/>
  <c r="CK1270" i="1" s="1"/>
  <c r="CF1274" i="1"/>
  <c r="CF1286" i="1"/>
  <c r="CK1286" i="1" s="1"/>
  <c r="CF1302" i="1"/>
  <c r="CK1302" i="1" s="1"/>
  <c r="CF1306" i="1"/>
  <c r="CF1318" i="1"/>
  <c r="CF1322" i="1"/>
  <c r="CF1334" i="1"/>
  <c r="CK1334" i="1" s="1"/>
  <c r="CF1338" i="1"/>
  <c r="CF1350" i="1"/>
  <c r="CK1350" i="1" s="1"/>
  <c r="CF1354" i="1"/>
  <c r="CF1366" i="1"/>
  <c r="CK1366" i="1" s="1"/>
  <c r="CF1370" i="1"/>
  <c r="CF1382" i="1"/>
  <c r="CF1386" i="1"/>
  <c r="CF1398" i="1"/>
  <c r="CK1398" i="1" s="1"/>
  <c r="CF1402" i="1"/>
  <c r="CF1414" i="1"/>
  <c r="CK1414" i="1" s="1"/>
  <c r="CF1430" i="1"/>
  <c r="CF1434" i="1"/>
  <c r="CF1446" i="1"/>
  <c r="CK1446" i="1" s="1"/>
  <c r="CF1450" i="1"/>
  <c r="CF1462" i="1"/>
  <c r="CK1462" i="1" s="1"/>
  <c r="CF1466" i="1"/>
  <c r="CF1478" i="1"/>
  <c r="CK1478" i="1" s="1"/>
  <c r="CF1482" i="1"/>
  <c r="CF1494" i="1"/>
  <c r="CF1498" i="1"/>
  <c r="CF1510" i="1"/>
  <c r="CK1510" i="1" s="1"/>
  <c r="CF1514" i="1"/>
  <c r="CF1526" i="1"/>
  <c r="CK1526" i="1" s="1"/>
  <c r="CF1530" i="1"/>
  <c r="CF1542" i="1"/>
  <c r="CK1542" i="1" s="1"/>
  <c r="CF1546" i="1"/>
  <c r="CF1558" i="1"/>
  <c r="CF1562" i="1"/>
  <c r="CF1574" i="1"/>
  <c r="CK1574" i="1" s="1"/>
  <c r="CF1578" i="1"/>
  <c r="CF1594" i="1"/>
  <c r="CF1610" i="1"/>
  <c r="CF1626" i="1"/>
  <c r="CF1642" i="1"/>
  <c r="CF1658" i="1"/>
  <c r="CF1690" i="1"/>
  <c r="CF1706" i="1"/>
  <c r="CF1722" i="1"/>
  <c r="CF1738" i="1"/>
  <c r="CF1754" i="1"/>
  <c r="CF1770" i="1"/>
  <c r="CF1786" i="1"/>
  <c r="CF1810" i="1"/>
  <c r="CK1810" i="1" s="1"/>
  <c r="CF1818" i="1"/>
  <c r="CF1826" i="1"/>
  <c r="CK1826" i="1" s="1"/>
  <c r="CF1834" i="1"/>
  <c r="CF1842" i="1"/>
  <c r="CF1850" i="1"/>
  <c r="CF1858" i="1"/>
  <c r="CK1858" i="1" s="1"/>
  <c r="CF1866" i="1"/>
  <c r="CF1874" i="1"/>
  <c r="CK1874" i="1" s="1"/>
  <c r="CF1882" i="1"/>
  <c r="CF1890" i="1"/>
  <c r="CK1890" i="1" s="1"/>
  <c r="CF1898" i="1"/>
  <c r="CF1906" i="1"/>
  <c r="CF1914" i="1"/>
  <c r="CF1922" i="1"/>
  <c r="CK1922" i="1" s="1"/>
  <c r="CF1930" i="1"/>
  <c r="CF1938" i="1"/>
  <c r="CK1938" i="1" s="1"/>
  <c r="CF1946" i="1"/>
  <c r="CF1954" i="1"/>
  <c r="CK1954" i="1" s="1"/>
  <c r="CF1962" i="1"/>
  <c r="CF1970" i="1"/>
  <c r="CF1978" i="1"/>
  <c r="CF1986" i="1"/>
  <c r="CF1994" i="1"/>
  <c r="CG1054" i="1"/>
  <c r="CG1070" i="1"/>
  <c r="CG1086" i="1"/>
  <c r="CG1102" i="1"/>
  <c r="CG1118" i="1"/>
  <c r="CG1134" i="1"/>
  <c r="CG1150" i="1"/>
  <c r="CG1166" i="1"/>
  <c r="CG1182" i="1"/>
  <c r="CG1198" i="1"/>
  <c r="CG1214" i="1"/>
  <c r="CG1230" i="1"/>
  <c r="CG1246" i="1"/>
  <c r="CG1262" i="1"/>
  <c r="CG1278" i="1"/>
  <c r="CG1294" i="1"/>
  <c r="CG1310" i="1"/>
  <c r="CG1326" i="1"/>
  <c r="CG1342" i="1"/>
  <c r="CG1358" i="1"/>
  <c r="CG1374" i="1"/>
  <c r="CG1390" i="1"/>
  <c r="CG1406" i="1"/>
  <c r="CG1422" i="1"/>
  <c r="CG1438" i="1"/>
  <c r="CG1454" i="1"/>
  <c r="CG1470" i="1"/>
  <c r="CG1486" i="1"/>
  <c r="CG1502" i="1"/>
  <c r="CG1518" i="1"/>
  <c r="CG1534" i="1"/>
  <c r="CG1550" i="1"/>
  <c r="CG1566" i="1"/>
  <c r="CG1582" i="1"/>
  <c r="CG1598" i="1"/>
  <c r="CG1614" i="1"/>
  <c r="CG1630" i="1"/>
  <c r="CG1646" i="1"/>
  <c r="CG1662" i="1"/>
  <c r="CG1678" i="1"/>
  <c r="CG1694" i="1"/>
  <c r="CG1710" i="1"/>
  <c r="CG1726" i="1"/>
  <c r="CG1742" i="1"/>
  <c r="CG1758" i="1"/>
  <c r="CG1774" i="1"/>
  <c r="CG1790" i="1"/>
  <c r="CG1806" i="1"/>
  <c r="CG1822" i="1"/>
  <c r="CG1838" i="1"/>
  <c r="CG1854" i="1"/>
  <c r="CG1870" i="1"/>
  <c r="CG1886" i="1"/>
  <c r="CG1902" i="1"/>
  <c r="CG1918" i="1"/>
  <c r="CG1934" i="1"/>
  <c r="CG1950" i="1"/>
  <c r="CG1966" i="1"/>
  <c r="CG1982" i="1"/>
  <c r="CG1998" i="1"/>
  <c r="CF715" i="1"/>
  <c r="CJ715" i="1"/>
  <c r="CF731" i="1"/>
  <c r="CH731" i="1"/>
  <c r="CG747" i="1"/>
  <c r="CF747" i="1"/>
  <c r="CF763" i="1"/>
  <c r="CI763" i="1"/>
  <c r="CF779" i="1"/>
  <c r="CJ779" i="1"/>
  <c r="CF795" i="1"/>
  <c r="CH795" i="1"/>
  <c r="CG811" i="1"/>
  <c r="CF811" i="1"/>
  <c r="CF827" i="1"/>
  <c r="CI827" i="1"/>
  <c r="CF843" i="1"/>
  <c r="CJ843" i="1"/>
  <c r="CF859" i="1"/>
  <c r="CH859" i="1"/>
  <c r="CG875" i="1"/>
  <c r="CF875" i="1"/>
  <c r="CF891" i="1"/>
  <c r="CI891" i="1"/>
  <c r="CF907" i="1"/>
  <c r="CJ907" i="1"/>
  <c r="CF923" i="1"/>
  <c r="CH923" i="1"/>
  <c r="CG939" i="1"/>
  <c r="CF939" i="1"/>
  <c r="CF955" i="1"/>
  <c r="CI955" i="1"/>
  <c r="CF971" i="1"/>
  <c r="CJ971" i="1"/>
  <c r="CF987" i="1"/>
  <c r="CH987" i="1"/>
  <c r="CF991" i="1"/>
  <c r="CG1003" i="1"/>
  <c r="CF1003" i="1"/>
  <c r="CF1019" i="1"/>
  <c r="CI1019" i="1"/>
  <c r="CF1035" i="1"/>
  <c r="CJ1035" i="1"/>
  <c r="CK1035" i="1" s="1"/>
  <c r="CF1051" i="1"/>
  <c r="CJ1051" i="1"/>
  <c r="CF1067" i="1"/>
  <c r="CI1067" i="1"/>
  <c r="CF1083" i="1"/>
  <c r="CF1099" i="1"/>
  <c r="CK1099" i="1" s="1"/>
  <c r="CH1099" i="1"/>
  <c r="CF1115" i="1"/>
  <c r="CJ1115" i="1"/>
  <c r="CF1119" i="1"/>
  <c r="CG1119" i="1"/>
  <c r="CF1131" i="1"/>
  <c r="CI1131" i="1"/>
  <c r="CF1147" i="1"/>
  <c r="CF1163" i="1"/>
  <c r="CH1163" i="1"/>
  <c r="CF1179" i="1"/>
  <c r="CJ1179" i="1"/>
  <c r="CF1195" i="1"/>
  <c r="CI1195" i="1"/>
  <c r="CF1211" i="1"/>
  <c r="CK1211" i="1" s="1"/>
  <c r="CF1227" i="1"/>
  <c r="CH1227" i="1"/>
  <c r="CF1243" i="1"/>
  <c r="CJ1243" i="1"/>
  <c r="CF1259" i="1"/>
  <c r="CI1259" i="1"/>
  <c r="CF1275" i="1"/>
  <c r="CF1291" i="1"/>
  <c r="CH1291" i="1"/>
  <c r="CF1307" i="1"/>
  <c r="CJ1307" i="1"/>
  <c r="CK1307" i="1" s="1"/>
  <c r="CF1323" i="1"/>
  <c r="CK1323" i="1" s="1"/>
  <c r="CI1323" i="1"/>
  <c r="CF1339" i="1"/>
  <c r="CF1355" i="1"/>
  <c r="CK1355" i="1" s="1"/>
  <c r="CH1355" i="1"/>
  <c r="CF1371" i="1"/>
  <c r="CJ1371" i="1"/>
  <c r="CK1371" i="1" s="1"/>
  <c r="CF1387" i="1"/>
  <c r="CI1387" i="1"/>
  <c r="CF1403" i="1"/>
  <c r="CF1419" i="1"/>
  <c r="CH1419" i="1"/>
  <c r="CF1435" i="1"/>
  <c r="CJ1435" i="1"/>
  <c r="CF1451" i="1"/>
  <c r="CI1451" i="1"/>
  <c r="CF1467" i="1"/>
  <c r="CK1467" i="1" s="1"/>
  <c r="CF1483" i="1"/>
  <c r="CH1483" i="1"/>
  <c r="CF1499" i="1"/>
  <c r="CJ1499" i="1"/>
  <c r="CF1503" i="1"/>
  <c r="CG1503" i="1"/>
  <c r="CF1515" i="1"/>
  <c r="CI1515" i="1"/>
  <c r="CF1531" i="1"/>
  <c r="CF1547" i="1"/>
  <c r="CH1547" i="1"/>
  <c r="CF1563" i="1"/>
  <c r="CJ1563" i="1"/>
  <c r="CF1579" i="1"/>
  <c r="CK1579" i="1" s="1"/>
  <c r="CI1579" i="1"/>
  <c r="CF1595" i="1"/>
  <c r="CF1611" i="1"/>
  <c r="CK1611" i="1" s="1"/>
  <c r="CH1611" i="1"/>
  <c r="CF1627" i="1"/>
  <c r="CJ1627" i="1"/>
  <c r="CF1631" i="1"/>
  <c r="CG1631" i="1"/>
  <c r="CF1643" i="1"/>
  <c r="CI1643" i="1"/>
  <c r="CF1659" i="1"/>
  <c r="CF1675" i="1"/>
  <c r="CH1675" i="1"/>
  <c r="CF1691" i="1"/>
  <c r="CJ1691" i="1"/>
  <c r="CK1691" i="1" s="1"/>
  <c r="CF1707" i="1"/>
  <c r="CI1707" i="1"/>
  <c r="CF1723" i="1"/>
  <c r="CK1723" i="1" s="1"/>
  <c r="CF1739" i="1"/>
  <c r="CH1739" i="1"/>
  <c r="CF1755" i="1"/>
  <c r="CJ1755" i="1"/>
  <c r="CF1771" i="1"/>
  <c r="CI1771" i="1"/>
  <c r="CF1787" i="1"/>
  <c r="CF1803" i="1"/>
  <c r="CH1803" i="1"/>
  <c r="CF1819" i="1"/>
  <c r="CK1819" i="1" s="1"/>
  <c r="CI1819" i="1"/>
  <c r="CF1835" i="1"/>
  <c r="CJ1835" i="1"/>
  <c r="CF1851" i="1"/>
  <c r="CK1851" i="1" s="1"/>
  <c r="CF1867" i="1"/>
  <c r="CH1867" i="1"/>
  <c r="CF1883" i="1"/>
  <c r="CK1883" i="1" s="1"/>
  <c r="CI1883" i="1"/>
  <c r="CF1899" i="1"/>
  <c r="CJ1899" i="1"/>
  <c r="CF1915" i="1"/>
  <c r="CK1915" i="1" s="1"/>
  <c r="CF1931" i="1"/>
  <c r="CH1931" i="1"/>
  <c r="CF1947" i="1"/>
  <c r="CI1947" i="1"/>
  <c r="CF1963" i="1"/>
  <c r="CJ1963" i="1"/>
  <c r="CK1963" i="1" s="1"/>
  <c r="CF1979" i="1"/>
  <c r="CF1995" i="1"/>
  <c r="CH1995" i="1"/>
  <c r="CJ710" i="1"/>
  <c r="CK710" i="1" s="1"/>
  <c r="CI714" i="1"/>
  <c r="CI718" i="1"/>
  <c r="CH722" i="1"/>
  <c r="CJ726" i="1"/>
  <c r="CK726" i="1" s="1"/>
  <c r="CI730" i="1"/>
  <c r="CI734" i="1"/>
  <c r="CI738" i="1"/>
  <c r="CI742" i="1"/>
  <c r="CI746" i="1"/>
  <c r="CI750" i="1"/>
  <c r="CI754" i="1"/>
  <c r="CI758" i="1"/>
  <c r="CI762" i="1"/>
  <c r="CI766" i="1"/>
  <c r="CI770" i="1"/>
  <c r="CJ774" i="1"/>
  <c r="CK774" i="1" s="1"/>
  <c r="CI778" i="1"/>
  <c r="CI782" i="1"/>
  <c r="CI786" i="1"/>
  <c r="CJ790" i="1"/>
  <c r="CK790" i="1" s="1"/>
  <c r="CI794" i="1"/>
  <c r="CI798" i="1"/>
  <c r="CI802" i="1"/>
  <c r="CI806" i="1"/>
  <c r="CI810" i="1"/>
  <c r="CI814" i="1"/>
  <c r="CI818" i="1"/>
  <c r="CI822" i="1"/>
  <c r="CI826" i="1"/>
  <c r="CI830" i="1"/>
  <c r="CI834" i="1"/>
  <c r="CK834" i="1" s="1"/>
  <c r="CJ838" i="1"/>
  <c r="CK838" i="1" s="1"/>
  <c r="CI842" i="1"/>
  <c r="CI846" i="1"/>
  <c r="CH850" i="1"/>
  <c r="CJ854" i="1"/>
  <c r="CK854" i="1" s="1"/>
  <c r="CI858" i="1"/>
  <c r="CI862" i="1"/>
  <c r="CI866" i="1"/>
  <c r="CI870" i="1"/>
  <c r="CI874" i="1"/>
  <c r="CI878" i="1"/>
  <c r="CI882" i="1"/>
  <c r="CI886" i="1"/>
  <c r="CI890" i="1"/>
  <c r="CI894" i="1"/>
  <c r="CI898" i="1"/>
  <c r="CJ902" i="1"/>
  <c r="CK902" i="1" s="1"/>
  <c r="CI906" i="1"/>
  <c r="CI910" i="1"/>
  <c r="CI914" i="1"/>
  <c r="CJ918" i="1"/>
  <c r="CK918" i="1" s="1"/>
  <c r="CI922" i="1"/>
  <c r="CI926" i="1"/>
  <c r="CI930" i="1"/>
  <c r="CI934" i="1"/>
  <c r="CI938" i="1"/>
  <c r="CI942" i="1"/>
  <c r="CI946" i="1"/>
  <c r="CI950" i="1"/>
  <c r="CI954" i="1"/>
  <c r="CI958" i="1"/>
  <c r="CI962" i="1"/>
  <c r="CK962" i="1" s="1"/>
  <c r="CJ966" i="1"/>
  <c r="CK966" i="1" s="1"/>
  <c r="CI970" i="1"/>
  <c r="CI974" i="1"/>
  <c r="CH978" i="1"/>
  <c r="CJ982" i="1"/>
  <c r="CK982" i="1" s="1"/>
  <c r="CI986" i="1"/>
  <c r="CI990" i="1"/>
  <c r="CI994" i="1"/>
  <c r="CI998" i="1"/>
  <c r="CI1002" i="1"/>
  <c r="CI1006" i="1"/>
  <c r="CI1010" i="1"/>
  <c r="CI1014" i="1"/>
  <c r="CI1018" i="1"/>
  <c r="CI1022" i="1"/>
  <c r="CI1026" i="1"/>
  <c r="CJ1030" i="1"/>
  <c r="CK1030" i="1" s="1"/>
  <c r="CI1034" i="1"/>
  <c r="CI1038" i="1"/>
  <c r="CI1042" i="1"/>
  <c r="CJ1046" i="1"/>
  <c r="CK1046" i="1" s="1"/>
  <c r="CI1050" i="1"/>
  <c r="CJ1054" i="1"/>
  <c r="CK1054" i="1" s="1"/>
  <c r="CH1062" i="1"/>
  <c r="CI1066" i="1"/>
  <c r="CJ1070" i="1"/>
  <c r="CH1078" i="1"/>
  <c r="CI1082" i="1"/>
  <c r="CI1086" i="1"/>
  <c r="CH1094" i="1"/>
  <c r="CI1098" i="1"/>
  <c r="CJ1102" i="1"/>
  <c r="CK1102" i="1" s="1"/>
  <c r="CH1110" i="1"/>
  <c r="CK1110" i="1" s="1"/>
  <c r="CI1114" i="1"/>
  <c r="CI1118" i="1"/>
  <c r="CH1126" i="1"/>
  <c r="CI1130" i="1"/>
  <c r="CJ1134" i="1"/>
  <c r="CH1142" i="1"/>
  <c r="CI1146" i="1"/>
  <c r="CI1150" i="1"/>
  <c r="CH1158" i="1"/>
  <c r="CI1162" i="1"/>
  <c r="CJ1166" i="1"/>
  <c r="CH1174" i="1"/>
  <c r="CI1178" i="1"/>
  <c r="CI1182" i="1"/>
  <c r="CH1190" i="1"/>
  <c r="CI1194" i="1"/>
  <c r="CJ1198" i="1"/>
  <c r="CH1206" i="1"/>
  <c r="CI1210" i="1"/>
  <c r="CI1214" i="1"/>
  <c r="CH1222" i="1"/>
  <c r="CI1226" i="1"/>
  <c r="CJ1230" i="1"/>
  <c r="CH1238" i="1"/>
  <c r="CI1242" i="1"/>
  <c r="CI1246" i="1"/>
  <c r="CH1254" i="1"/>
  <c r="CI1258" i="1"/>
  <c r="CJ1262" i="1"/>
  <c r="CH1270" i="1"/>
  <c r="CI1274" i="1"/>
  <c r="CI1278" i="1"/>
  <c r="CH1286" i="1"/>
  <c r="CI1290" i="1"/>
  <c r="CJ1294" i="1"/>
  <c r="CK1294" i="1" s="1"/>
  <c r="CH1302" i="1"/>
  <c r="CI1306" i="1"/>
  <c r="CI1310" i="1"/>
  <c r="CH1318" i="1"/>
  <c r="CI1322" i="1"/>
  <c r="CJ1326" i="1"/>
  <c r="CH1334" i="1"/>
  <c r="CI1338" i="1"/>
  <c r="CI1342" i="1"/>
  <c r="CH1350" i="1"/>
  <c r="CI1354" i="1"/>
  <c r="CJ1358" i="1"/>
  <c r="CK1358" i="1" s="1"/>
  <c r="CH1366" i="1"/>
  <c r="CI1370" i="1"/>
  <c r="CI1374" i="1"/>
  <c r="CH1382" i="1"/>
  <c r="CI1386" i="1"/>
  <c r="CJ1390" i="1"/>
  <c r="CH1398" i="1"/>
  <c r="CI1402" i="1"/>
  <c r="CI1406" i="1"/>
  <c r="CH1414" i="1"/>
  <c r="CI1418" i="1"/>
  <c r="CJ1422" i="1"/>
  <c r="CK1422" i="1" s="1"/>
  <c r="CH1430" i="1"/>
  <c r="CK1430" i="1" s="1"/>
  <c r="CI1434" i="1"/>
  <c r="CI1438" i="1"/>
  <c r="CH1446" i="1"/>
  <c r="CI1450" i="1"/>
  <c r="CJ1454" i="1"/>
  <c r="CH1462" i="1"/>
  <c r="CI1466" i="1"/>
  <c r="CI1470" i="1"/>
  <c r="CH1478" i="1"/>
  <c r="CI1482" i="1"/>
  <c r="CJ1486" i="1"/>
  <c r="CK1486" i="1" s="1"/>
  <c r="CH1494" i="1"/>
  <c r="CK1494" i="1" s="1"/>
  <c r="CI1498" i="1"/>
  <c r="CI1502" i="1"/>
  <c r="CH1510" i="1"/>
  <c r="CI1514" i="1"/>
  <c r="CJ1518" i="1"/>
  <c r="CH1526" i="1"/>
  <c r="CI1530" i="1"/>
  <c r="CI1534" i="1"/>
  <c r="CH1542" i="1"/>
  <c r="CI1546" i="1"/>
  <c r="CJ1550" i="1"/>
  <c r="CK1550" i="1" s="1"/>
  <c r="CH1558" i="1"/>
  <c r="CK1558" i="1" s="1"/>
  <c r="CI1562" i="1"/>
  <c r="CI1566" i="1"/>
  <c r="CH1574" i="1"/>
  <c r="CI1578" i="1"/>
  <c r="CJ1582" i="1"/>
  <c r="CH1590" i="1"/>
  <c r="CI1594" i="1"/>
  <c r="CI1598" i="1"/>
  <c r="CH1606" i="1"/>
  <c r="CI1610" i="1"/>
  <c r="CJ1614" i="1"/>
  <c r="CK1614" i="1" s="1"/>
  <c r="CH1622" i="1"/>
  <c r="CI1626" i="1"/>
  <c r="CI1630" i="1"/>
  <c r="CH1638" i="1"/>
  <c r="CI1642" i="1"/>
  <c r="CJ1646" i="1"/>
  <c r="CH1654" i="1"/>
  <c r="CI1658" i="1"/>
  <c r="CI1662" i="1"/>
  <c r="CH1670" i="1"/>
  <c r="CI1674" i="1"/>
  <c r="CJ1678" i="1"/>
  <c r="CK1678" i="1" s="1"/>
  <c r="CH1686" i="1"/>
  <c r="CH1690" i="1"/>
  <c r="CJ1694" i="1"/>
  <c r="CK1694" i="1" s="1"/>
  <c r="CI1702" i="1"/>
  <c r="CI1706" i="1"/>
  <c r="CJ1710" i="1"/>
  <c r="CI1718" i="1"/>
  <c r="CI1722" i="1"/>
  <c r="CJ1726" i="1"/>
  <c r="CK1726" i="1" s="1"/>
  <c r="CI1734" i="1"/>
  <c r="CI1738" i="1"/>
  <c r="CJ1742" i="1"/>
  <c r="CK1742" i="1" s="1"/>
  <c r="CI1750" i="1"/>
  <c r="CI1754" i="1"/>
  <c r="CJ1758" i="1"/>
  <c r="CK1758" i="1" s="1"/>
  <c r="CI1766" i="1"/>
  <c r="CI1770" i="1"/>
  <c r="CJ1774" i="1"/>
  <c r="CI1782" i="1"/>
  <c r="CI1786" i="1"/>
  <c r="CJ1790" i="1"/>
  <c r="CK1790" i="1" s="1"/>
  <c r="CI1798" i="1"/>
  <c r="CI1802" i="1"/>
  <c r="CJ1806" i="1"/>
  <c r="CH1814" i="1"/>
  <c r="CI1818" i="1"/>
  <c r="CJ1822" i="1"/>
  <c r="CH1830" i="1"/>
  <c r="CI1834" i="1"/>
  <c r="CJ1838" i="1"/>
  <c r="CH1846" i="1"/>
  <c r="CI1850" i="1"/>
  <c r="CJ1854" i="1"/>
  <c r="CK1854" i="1" s="1"/>
  <c r="CH1862" i="1"/>
  <c r="CI1866" i="1"/>
  <c r="CJ1870" i="1"/>
  <c r="CH1878" i="1"/>
  <c r="CI1882" i="1"/>
  <c r="CJ1886" i="1"/>
  <c r="CH1894" i="1"/>
  <c r="CI1898" i="1"/>
  <c r="CJ1902" i="1"/>
  <c r="CH1910" i="1"/>
  <c r="CI1914" i="1"/>
  <c r="CJ1918" i="1"/>
  <c r="CK1918" i="1" s="1"/>
  <c r="CH1926" i="1"/>
  <c r="CI1930" i="1"/>
  <c r="CJ1934" i="1"/>
  <c r="CH1942" i="1"/>
  <c r="CI1946" i="1"/>
  <c r="CJ1950" i="1"/>
  <c r="CH1958" i="1"/>
  <c r="CI1962" i="1"/>
  <c r="CJ1966" i="1"/>
  <c r="CH1974" i="1"/>
  <c r="CI1978" i="1"/>
  <c r="CJ1982" i="1"/>
  <c r="CK1982" i="1" s="1"/>
  <c r="CH1990" i="1"/>
  <c r="CI1994" i="1"/>
  <c r="CJ1998" i="1"/>
  <c r="CG1075" i="1"/>
  <c r="CG1107" i="1"/>
  <c r="CG1139" i="1"/>
  <c r="CG1171" i="1"/>
  <c r="CG1203" i="1"/>
  <c r="CG1235" i="1"/>
  <c r="CG1267" i="1"/>
  <c r="CG1299" i="1"/>
  <c r="CG1331" i="1"/>
  <c r="CG1363" i="1"/>
  <c r="CG1395" i="1"/>
  <c r="CG1427" i="1"/>
  <c r="CG1459" i="1"/>
  <c r="CG1491" i="1"/>
  <c r="CG1523" i="1"/>
  <c r="CG1555" i="1"/>
  <c r="CG1587" i="1"/>
  <c r="CG1619" i="1"/>
  <c r="CG1651" i="1"/>
  <c r="CG1683" i="1"/>
  <c r="CG1715" i="1"/>
  <c r="CG1747" i="1"/>
  <c r="CG1779" i="1"/>
  <c r="CG1811" i="1"/>
  <c r="CG1843" i="1"/>
  <c r="CG1875" i="1"/>
  <c r="CG1907" i="1"/>
  <c r="CG1939" i="1"/>
  <c r="CG1971" i="1"/>
  <c r="BY3" i="1"/>
  <c r="CJ719" i="1"/>
  <c r="CG735" i="1"/>
  <c r="CH751" i="1"/>
  <c r="CK756" i="1"/>
  <c r="CI767" i="1"/>
  <c r="CJ783" i="1"/>
  <c r="CG799" i="1"/>
  <c r="CH815" i="1"/>
  <c r="CK820" i="1"/>
  <c r="CI831" i="1"/>
  <c r="CJ847" i="1"/>
  <c r="CK847" i="1" s="1"/>
  <c r="CG863" i="1"/>
  <c r="CH879" i="1"/>
  <c r="CK884" i="1"/>
  <c r="CI895" i="1"/>
  <c r="CJ911" i="1"/>
  <c r="CG927" i="1"/>
  <c r="CH943" i="1"/>
  <c r="CK943" i="1" s="1"/>
  <c r="CK948" i="1"/>
  <c r="CI959" i="1"/>
  <c r="CJ975" i="1"/>
  <c r="CG991" i="1"/>
  <c r="CH1007" i="1"/>
  <c r="CK1012" i="1"/>
  <c r="CI1023" i="1"/>
  <c r="CJ1039" i="1"/>
  <c r="CJ1055" i="1"/>
  <c r="CK1055" i="1" s="1"/>
  <c r="CI1071" i="1"/>
  <c r="CK1076" i="1"/>
  <c r="CH1103" i="1"/>
  <c r="CJ1119" i="1"/>
  <c r="CK1119" i="1" s="1"/>
  <c r="CI1135" i="1"/>
  <c r="CK1140" i="1"/>
  <c r="CH1167" i="1"/>
  <c r="CJ1183" i="1"/>
  <c r="CK1183" i="1" s="1"/>
  <c r="CI1199" i="1"/>
  <c r="CK1204" i="1"/>
  <c r="CH1231" i="1"/>
  <c r="CJ1247" i="1"/>
  <c r="CK1247" i="1" s="1"/>
  <c r="CI1263" i="1"/>
  <c r="CK1268" i="1"/>
  <c r="CH1295" i="1"/>
  <c r="CJ1311" i="1"/>
  <c r="CK1311" i="1" s="1"/>
  <c r="CI1327" i="1"/>
  <c r="CK1332" i="1"/>
  <c r="CH1359" i="1"/>
  <c r="CJ1375" i="1"/>
  <c r="CK1375" i="1" s="1"/>
  <c r="CI1391" i="1"/>
  <c r="CK1396" i="1"/>
  <c r="CH1423" i="1"/>
  <c r="CJ1439" i="1"/>
  <c r="CK1439" i="1" s="1"/>
  <c r="CI1455" i="1"/>
  <c r="CK1460" i="1"/>
  <c r="CH1487" i="1"/>
  <c r="CJ1503" i="1"/>
  <c r="CK1503" i="1" s="1"/>
  <c r="CI1519" i="1"/>
  <c r="CK1524" i="1"/>
  <c r="CH1551" i="1"/>
  <c r="CJ1567" i="1"/>
  <c r="CK1567" i="1" s="1"/>
  <c r="CI1583" i="1"/>
  <c r="CK1588" i="1"/>
  <c r="CH1615" i="1"/>
  <c r="CJ1631" i="1"/>
  <c r="CK1631" i="1" s="1"/>
  <c r="CI1647" i="1"/>
  <c r="CK1652" i="1"/>
  <c r="CH1679" i="1"/>
  <c r="CJ1695" i="1"/>
  <c r="CK1695" i="1" s="1"/>
  <c r="CH1727" i="1"/>
  <c r="CH1759" i="1"/>
  <c r="CI1775" i="1"/>
  <c r="CK1780" i="1"/>
  <c r="CI1807" i="1"/>
  <c r="CI1839" i="1"/>
  <c r="CH1871" i="1"/>
  <c r="CJ1887" i="1"/>
  <c r="CK1887" i="1" s="1"/>
  <c r="CK1892" i="1"/>
  <c r="CJ1919" i="1"/>
  <c r="CK1924" i="1"/>
  <c r="CI1951" i="1"/>
  <c r="CH1983" i="1"/>
  <c r="CF743" i="1"/>
  <c r="CF823" i="1"/>
  <c r="CF919" i="1"/>
  <c r="CF999" i="1"/>
  <c r="CF1079" i="1"/>
  <c r="CF1175" i="1"/>
  <c r="CF1255" i="1"/>
  <c r="CF1335" i="1"/>
  <c r="CF1431" i="1"/>
  <c r="CF1511" i="1"/>
  <c r="CF1591" i="1"/>
  <c r="CF1687" i="1"/>
  <c r="CF1767" i="1"/>
  <c r="CF1847" i="1"/>
  <c r="CF1943" i="1"/>
  <c r="CG715" i="1"/>
  <c r="CG731" i="1"/>
  <c r="CH747" i="1"/>
  <c r="CG763" i="1"/>
  <c r="CG779" i="1"/>
  <c r="CG795" i="1"/>
  <c r="CH811" i="1"/>
  <c r="CG827" i="1"/>
  <c r="CG843" i="1"/>
  <c r="CG859" i="1"/>
  <c r="CH875" i="1"/>
  <c r="CG891" i="1"/>
  <c r="CG907" i="1"/>
  <c r="CG923" i="1"/>
  <c r="CH939" i="1"/>
  <c r="CG955" i="1"/>
  <c r="CG971" i="1"/>
  <c r="CG987" i="1"/>
  <c r="CH1003" i="1"/>
  <c r="CG1019" i="1"/>
  <c r="CK1019" i="1" s="1"/>
  <c r="CG1035" i="1"/>
  <c r="CH1051" i="1"/>
  <c r="CH1083" i="1"/>
  <c r="CI1099" i="1"/>
  <c r="CJ1131" i="1"/>
  <c r="CJ1163" i="1"/>
  <c r="CK1168" i="1"/>
  <c r="CH1195" i="1"/>
  <c r="CK1200" i="1"/>
  <c r="CI1211" i="1"/>
  <c r="CI1243" i="1"/>
  <c r="CJ1275" i="1"/>
  <c r="CK1275" i="1" s="1"/>
  <c r="CK1280" i="1"/>
  <c r="CH1307" i="1"/>
  <c r="CH1339" i="1"/>
  <c r="CI1355" i="1"/>
  <c r="CJ1387" i="1"/>
  <c r="CJ1419" i="1"/>
  <c r="CK1424" i="1"/>
  <c r="CH1451" i="1"/>
  <c r="CK1456" i="1"/>
  <c r="CI1467" i="1"/>
  <c r="CI1499" i="1"/>
  <c r="CJ1531" i="1"/>
  <c r="CK1531" i="1" s="1"/>
  <c r="CK1536" i="1"/>
  <c r="CH1563" i="1"/>
  <c r="CH1595" i="1"/>
  <c r="CI1611" i="1"/>
  <c r="CJ1643" i="1"/>
  <c r="CJ1675" i="1"/>
  <c r="CH1707" i="1"/>
  <c r="CI1723" i="1"/>
  <c r="CK1728" i="1"/>
  <c r="CI1755" i="1"/>
  <c r="CK1760" i="1"/>
  <c r="CJ1787" i="1"/>
  <c r="CK1787" i="1" s="1"/>
  <c r="CH1819" i="1"/>
  <c r="CH1851" i="1"/>
  <c r="CJ1867" i="1"/>
  <c r="CK1872" i="1"/>
  <c r="CI1899" i="1"/>
  <c r="CI1931" i="1"/>
  <c r="CH1963" i="1"/>
  <c r="CJ1979" i="1"/>
  <c r="CK1979" i="1" s="1"/>
  <c r="CK1984" i="1"/>
  <c r="BU709" i="1"/>
  <c r="BV709" i="1"/>
  <c r="BW709" i="1"/>
  <c r="BS709" i="1"/>
  <c r="BX709" i="1"/>
  <c r="BU711" i="1"/>
  <c r="BV711" i="1"/>
  <c r="BW711" i="1"/>
  <c r="BS711" i="1"/>
  <c r="BX711" i="1"/>
  <c r="BU713" i="1"/>
  <c r="BV713" i="1"/>
  <c r="BW713" i="1"/>
  <c r="BS713" i="1"/>
  <c r="BX713" i="1"/>
  <c r="BU715" i="1"/>
  <c r="BV715" i="1"/>
  <c r="BW715" i="1"/>
  <c r="BS715" i="1"/>
  <c r="BX715" i="1"/>
  <c r="BU717" i="1"/>
  <c r="BV717" i="1"/>
  <c r="BW717" i="1"/>
  <c r="BS717" i="1"/>
  <c r="BX717" i="1"/>
  <c r="BU719" i="1"/>
  <c r="BV719" i="1"/>
  <c r="BW719" i="1"/>
  <c r="BS719" i="1"/>
  <c r="BX719" i="1"/>
  <c r="BU721" i="1"/>
  <c r="BV721" i="1"/>
  <c r="BW721" i="1"/>
  <c r="BS721" i="1"/>
  <c r="BX721" i="1"/>
  <c r="BU723" i="1"/>
  <c r="BV723" i="1"/>
  <c r="BW723" i="1"/>
  <c r="BS723" i="1"/>
  <c r="BX723" i="1"/>
  <c r="BU725" i="1"/>
  <c r="BV725" i="1"/>
  <c r="BW725" i="1"/>
  <c r="BS725" i="1"/>
  <c r="BX725" i="1"/>
  <c r="BU727" i="1"/>
  <c r="BV727" i="1"/>
  <c r="BW727" i="1"/>
  <c r="BS727" i="1"/>
  <c r="BX727" i="1"/>
  <c r="BU729" i="1"/>
  <c r="BV729" i="1"/>
  <c r="BW729" i="1"/>
  <c r="BS729" i="1"/>
  <c r="BX729" i="1"/>
  <c r="BU731" i="1"/>
  <c r="BV731" i="1"/>
  <c r="BW731" i="1"/>
  <c r="BS731" i="1"/>
  <c r="BX731" i="1"/>
  <c r="BU733" i="1"/>
  <c r="BV733" i="1"/>
  <c r="BW733" i="1"/>
  <c r="BS733" i="1"/>
  <c r="BX733" i="1"/>
  <c r="BU735" i="1"/>
  <c r="BV735" i="1"/>
  <c r="BW735" i="1"/>
  <c r="BS735" i="1"/>
  <c r="BX735" i="1"/>
  <c r="BU737" i="1"/>
  <c r="BV737" i="1"/>
  <c r="BW737" i="1"/>
  <c r="BS737" i="1"/>
  <c r="BX737" i="1"/>
  <c r="BU739" i="1"/>
  <c r="BV739" i="1"/>
  <c r="BW739" i="1"/>
  <c r="BS739" i="1"/>
  <c r="BX739" i="1"/>
  <c r="BU741" i="1"/>
  <c r="BV741" i="1"/>
  <c r="BW741" i="1"/>
  <c r="BS741" i="1"/>
  <c r="BX741" i="1"/>
  <c r="BU743" i="1"/>
  <c r="BV743" i="1"/>
  <c r="BW743" i="1"/>
  <c r="BS743" i="1"/>
  <c r="BX743" i="1"/>
  <c r="BU745" i="1"/>
  <c r="BV745" i="1"/>
  <c r="BW745" i="1"/>
  <c r="BS745" i="1"/>
  <c r="BX745" i="1"/>
  <c r="BU747" i="1"/>
  <c r="BV747" i="1"/>
  <c r="BW747" i="1"/>
  <c r="BS747" i="1"/>
  <c r="BX747" i="1"/>
  <c r="BU749" i="1"/>
  <c r="BV749" i="1"/>
  <c r="BW749" i="1"/>
  <c r="BS749" i="1"/>
  <c r="BX749" i="1"/>
  <c r="BU751" i="1"/>
  <c r="BV751" i="1"/>
  <c r="BW751" i="1"/>
  <c r="BS751" i="1"/>
  <c r="BX751" i="1"/>
  <c r="BU753" i="1"/>
  <c r="BV753" i="1"/>
  <c r="BW753" i="1"/>
  <c r="BS753" i="1"/>
  <c r="BX753" i="1"/>
  <c r="BU755" i="1"/>
  <c r="BV755" i="1"/>
  <c r="BW755" i="1"/>
  <c r="BS755" i="1"/>
  <c r="BX755" i="1"/>
  <c r="BU757" i="1"/>
  <c r="BV757" i="1"/>
  <c r="BW757" i="1"/>
  <c r="BS757" i="1"/>
  <c r="BX757" i="1"/>
  <c r="BU759" i="1"/>
  <c r="BV759" i="1"/>
  <c r="BW759" i="1"/>
  <c r="BS759" i="1"/>
  <c r="BX759" i="1"/>
  <c r="BU761" i="1"/>
  <c r="BV761" i="1"/>
  <c r="BW761" i="1"/>
  <c r="BS761" i="1"/>
  <c r="BX761" i="1"/>
  <c r="BU763" i="1"/>
  <c r="BV763" i="1"/>
  <c r="BW763" i="1"/>
  <c r="BS763" i="1"/>
  <c r="BX763" i="1"/>
  <c r="BU765" i="1"/>
  <c r="BV765" i="1"/>
  <c r="BW765" i="1"/>
  <c r="BS765" i="1"/>
  <c r="BX765" i="1"/>
  <c r="BU767" i="1"/>
  <c r="BV767" i="1"/>
  <c r="BW767" i="1"/>
  <c r="BS767" i="1"/>
  <c r="BX767" i="1"/>
  <c r="BU769" i="1"/>
  <c r="BV769" i="1"/>
  <c r="BW769" i="1"/>
  <c r="BS769" i="1"/>
  <c r="BX769" i="1"/>
  <c r="BU771" i="1"/>
  <c r="BV771" i="1"/>
  <c r="BW771" i="1"/>
  <c r="BS771" i="1"/>
  <c r="BX771" i="1"/>
  <c r="BU773" i="1"/>
  <c r="BV773" i="1"/>
  <c r="BW773" i="1"/>
  <c r="BS773" i="1"/>
  <c r="BX773" i="1"/>
  <c r="BU775" i="1"/>
  <c r="BV775" i="1"/>
  <c r="BW775" i="1"/>
  <c r="BS775" i="1"/>
  <c r="BX775" i="1"/>
  <c r="BU777" i="1"/>
  <c r="BV777" i="1"/>
  <c r="BW777" i="1"/>
  <c r="BS777" i="1"/>
  <c r="BX777" i="1"/>
  <c r="BU779" i="1"/>
  <c r="BV779" i="1"/>
  <c r="BW779" i="1"/>
  <c r="BS779" i="1"/>
  <c r="BX779" i="1"/>
  <c r="BU781" i="1"/>
  <c r="BV781" i="1"/>
  <c r="BW781" i="1"/>
  <c r="BS781" i="1"/>
  <c r="BX781" i="1"/>
  <c r="BU783" i="1"/>
  <c r="BV783" i="1"/>
  <c r="BW783" i="1"/>
  <c r="BS783" i="1"/>
  <c r="BX783" i="1"/>
  <c r="BU785" i="1"/>
  <c r="BV785" i="1"/>
  <c r="BW785" i="1"/>
  <c r="BS785" i="1"/>
  <c r="BX785" i="1"/>
  <c r="BU787" i="1"/>
  <c r="BV787" i="1"/>
  <c r="BW787" i="1"/>
  <c r="BS787" i="1"/>
  <c r="BX787" i="1"/>
  <c r="BU789" i="1"/>
  <c r="BV789" i="1"/>
  <c r="BW789" i="1"/>
  <c r="BS789" i="1"/>
  <c r="BX789" i="1"/>
  <c r="BU791" i="1"/>
  <c r="BV791" i="1"/>
  <c r="BW791" i="1"/>
  <c r="BS791" i="1"/>
  <c r="BX791" i="1"/>
  <c r="BU793" i="1"/>
  <c r="BV793" i="1"/>
  <c r="BW793" i="1"/>
  <c r="BS793" i="1"/>
  <c r="BX793" i="1"/>
  <c r="BU795" i="1"/>
  <c r="BV795" i="1"/>
  <c r="BW795" i="1"/>
  <c r="BS795" i="1"/>
  <c r="BX795" i="1"/>
  <c r="BU797" i="1"/>
  <c r="BV797" i="1"/>
  <c r="BW797" i="1"/>
  <c r="BS797" i="1"/>
  <c r="BX797" i="1"/>
  <c r="BU799" i="1"/>
  <c r="BV799" i="1"/>
  <c r="BW799" i="1"/>
  <c r="BS799" i="1"/>
  <c r="BX799" i="1"/>
  <c r="BU801" i="1"/>
  <c r="BV801" i="1"/>
  <c r="BW801" i="1"/>
  <c r="BS801" i="1"/>
  <c r="BX801" i="1"/>
  <c r="BU803" i="1"/>
  <c r="BV803" i="1"/>
  <c r="BW803" i="1"/>
  <c r="BS803" i="1"/>
  <c r="BX803" i="1"/>
  <c r="BU805" i="1"/>
  <c r="BV805" i="1"/>
  <c r="BW805" i="1"/>
  <c r="BS805" i="1"/>
  <c r="BX805" i="1"/>
  <c r="BU807" i="1"/>
  <c r="BV807" i="1"/>
  <c r="BW807" i="1"/>
  <c r="BS807" i="1"/>
  <c r="BX807" i="1"/>
  <c r="BU809" i="1"/>
  <c r="BV809" i="1"/>
  <c r="BW809" i="1"/>
  <c r="BS809" i="1"/>
  <c r="BX809" i="1"/>
  <c r="BU811" i="1"/>
  <c r="BV811" i="1"/>
  <c r="BW811" i="1"/>
  <c r="BS811" i="1"/>
  <c r="BX811" i="1"/>
  <c r="BU813" i="1"/>
  <c r="BV813" i="1"/>
  <c r="BW813" i="1"/>
  <c r="BS813" i="1"/>
  <c r="BX813" i="1"/>
  <c r="BU815" i="1"/>
  <c r="BV815" i="1"/>
  <c r="BW815" i="1"/>
  <c r="BS815" i="1"/>
  <c r="BX815" i="1"/>
  <c r="BU817" i="1"/>
  <c r="BV817" i="1"/>
  <c r="BW817" i="1"/>
  <c r="BS817" i="1"/>
  <c r="BX817" i="1"/>
  <c r="BU819" i="1"/>
  <c r="BV819" i="1"/>
  <c r="BW819" i="1"/>
  <c r="BS819" i="1"/>
  <c r="BX819" i="1"/>
  <c r="BU821" i="1"/>
  <c r="BV821" i="1"/>
  <c r="BW821" i="1"/>
  <c r="BS821" i="1"/>
  <c r="BX821" i="1"/>
  <c r="BU823" i="1"/>
  <c r="BV823" i="1"/>
  <c r="BW823" i="1"/>
  <c r="BS823" i="1"/>
  <c r="BX823" i="1"/>
  <c r="BU825" i="1"/>
  <c r="BV825" i="1"/>
  <c r="BW825" i="1"/>
  <c r="BS825" i="1"/>
  <c r="BX825" i="1"/>
  <c r="BU827" i="1"/>
  <c r="BV827" i="1"/>
  <c r="BW827" i="1"/>
  <c r="BS827" i="1"/>
  <c r="BX827" i="1"/>
  <c r="BU829" i="1"/>
  <c r="BV829" i="1"/>
  <c r="BW829" i="1"/>
  <c r="BS829" i="1"/>
  <c r="BX829" i="1"/>
  <c r="BU831" i="1"/>
  <c r="BV831" i="1"/>
  <c r="BW831" i="1"/>
  <c r="BS831" i="1"/>
  <c r="BX831" i="1"/>
  <c r="BU833" i="1"/>
  <c r="BV833" i="1"/>
  <c r="BW833" i="1"/>
  <c r="BS833" i="1"/>
  <c r="BX833" i="1"/>
  <c r="BU835" i="1"/>
  <c r="BV835" i="1"/>
  <c r="BW835" i="1"/>
  <c r="BS835" i="1"/>
  <c r="BX835" i="1"/>
  <c r="BU837" i="1"/>
  <c r="BV837" i="1"/>
  <c r="BW837" i="1"/>
  <c r="BS837" i="1"/>
  <c r="BX837" i="1"/>
  <c r="BU839" i="1"/>
  <c r="BV839" i="1"/>
  <c r="BW839" i="1"/>
  <c r="BS839" i="1"/>
  <c r="BX839" i="1"/>
  <c r="BU841" i="1"/>
  <c r="BV841" i="1"/>
  <c r="BW841" i="1"/>
  <c r="BS841" i="1"/>
  <c r="BX841" i="1"/>
  <c r="BU843" i="1"/>
  <c r="BV843" i="1"/>
  <c r="BW843" i="1"/>
  <c r="BS843" i="1"/>
  <c r="BX843" i="1"/>
  <c r="BU845" i="1"/>
  <c r="BV845" i="1"/>
  <c r="BW845" i="1"/>
  <c r="BS845" i="1"/>
  <c r="BX845" i="1"/>
  <c r="BU847" i="1"/>
  <c r="BV847" i="1"/>
  <c r="BW847" i="1"/>
  <c r="BS847" i="1"/>
  <c r="BX847" i="1"/>
  <c r="BU849" i="1"/>
  <c r="BV849" i="1"/>
  <c r="BW849" i="1"/>
  <c r="BS849" i="1"/>
  <c r="BX849" i="1"/>
  <c r="BU851" i="1"/>
  <c r="BV851" i="1"/>
  <c r="BW851" i="1"/>
  <c r="BS851" i="1"/>
  <c r="BX851" i="1"/>
  <c r="BU853" i="1"/>
  <c r="BV853" i="1"/>
  <c r="BW853" i="1"/>
  <c r="BS853" i="1"/>
  <c r="BX853" i="1"/>
  <c r="BU855" i="1"/>
  <c r="BV855" i="1"/>
  <c r="BW855" i="1"/>
  <c r="BS855" i="1"/>
  <c r="BX855" i="1"/>
  <c r="BU857" i="1"/>
  <c r="BV857" i="1"/>
  <c r="BW857" i="1"/>
  <c r="BS857" i="1"/>
  <c r="BX857" i="1"/>
  <c r="BU859" i="1"/>
  <c r="BV859" i="1"/>
  <c r="BW859" i="1"/>
  <c r="BS859" i="1"/>
  <c r="BX859" i="1"/>
  <c r="BU861" i="1"/>
  <c r="BV861" i="1"/>
  <c r="BW861" i="1"/>
  <c r="BS861" i="1"/>
  <c r="BX861" i="1"/>
  <c r="BU863" i="1"/>
  <c r="BV863" i="1"/>
  <c r="BW863" i="1"/>
  <c r="BS863" i="1"/>
  <c r="BX863" i="1"/>
  <c r="BU865" i="1"/>
  <c r="BV865" i="1"/>
  <c r="BW865" i="1"/>
  <c r="BS865" i="1"/>
  <c r="BX865" i="1"/>
  <c r="BU867" i="1"/>
  <c r="BV867" i="1"/>
  <c r="BW867" i="1"/>
  <c r="BS867" i="1"/>
  <c r="BX867" i="1"/>
  <c r="BU869" i="1"/>
  <c r="BV869" i="1"/>
  <c r="BW869" i="1"/>
  <c r="BS869" i="1"/>
  <c r="BX869" i="1"/>
  <c r="BU871" i="1"/>
  <c r="BV871" i="1"/>
  <c r="BW871" i="1"/>
  <c r="BS871" i="1"/>
  <c r="BX871" i="1"/>
  <c r="BU873" i="1"/>
  <c r="BV873" i="1"/>
  <c r="BW873" i="1"/>
  <c r="BS873" i="1"/>
  <c r="BX873" i="1"/>
  <c r="BU875" i="1"/>
  <c r="BV875" i="1"/>
  <c r="BW875" i="1"/>
  <c r="BS875" i="1"/>
  <c r="BX875" i="1"/>
  <c r="BU877" i="1"/>
  <c r="BV877" i="1"/>
  <c r="BW877" i="1"/>
  <c r="BS877" i="1"/>
  <c r="BX877" i="1"/>
  <c r="BU879" i="1"/>
  <c r="BV879" i="1"/>
  <c r="BW879" i="1"/>
  <c r="BS879" i="1"/>
  <c r="BX879" i="1"/>
  <c r="BU881" i="1"/>
  <c r="BV881" i="1"/>
  <c r="BW881" i="1"/>
  <c r="BS881" i="1"/>
  <c r="BX881" i="1"/>
  <c r="BU883" i="1"/>
  <c r="BV883" i="1"/>
  <c r="BW883" i="1"/>
  <c r="BS883" i="1"/>
  <c r="BX883" i="1"/>
  <c r="BU885" i="1"/>
  <c r="BV885" i="1"/>
  <c r="BW885" i="1"/>
  <c r="BS885" i="1"/>
  <c r="BX885" i="1"/>
  <c r="BU887" i="1"/>
  <c r="BV887" i="1"/>
  <c r="BW887" i="1"/>
  <c r="BS887" i="1"/>
  <c r="BX887" i="1"/>
  <c r="BU889" i="1"/>
  <c r="BV889" i="1"/>
  <c r="BW889" i="1"/>
  <c r="BS889" i="1"/>
  <c r="BX889" i="1"/>
  <c r="BU891" i="1"/>
  <c r="BV891" i="1"/>
  <c r="BW891" i="1"/>
  <c r="BS891" i="1"/>
  <c r="BX891" i="1"/>
  <c r="BU893" i="1"/>
  <c r="BV893" i="1"/>
  <c r="BW893" i="1"/>
  <c r="BS893" i="1"/>
  <c r="BX893" i="1"/>
  <c r="BU895" i="1"/>
  <c r="BV895" i="1"/>
  <c r="BW895" i="1"/>
  <c r="BS895" i="1"/>
  <c r="BX895" i="1"/>
  <c r="BU897" i="1"/>
  <c r="BV897" i="1"/>
  <c r="BW897" i="1"/>
  <c r="BS897" i="1"/>
  <c r="BX897" i="1"/>
  <c r="BU899" i="1"/>
  <c r="BV899" i="1"/>
  <c r="BW899" i="1"/>
  <c r="BS899" i="1"/>
  <c r="BX899" i="1"/>
  <c r="BU901" i="1"/>
  <c r="BV901" i="1"/>
  <c r="BW901" i="1"/>
  <c r="BS901" i="1"/>
  <c r="BX901" i="1"/>
  <c r="BU903" i="1"/>
  <c r="BV903" i="1"/>
  <c r="BW903" i="1"/>
  <c r="BS903" i="1"/>
  <c r="BX903" i="1"/>
  <c r="BU905" i="1"/>
  <c r="BV905" i="1"/>
  <c r="BW905" i="1"/>
  <c r="BS905" i="1"/>
  <c r="BX905" i="1"/>
  <c r="BU907" i="1"/>
  <c r="BV907" i="1"/>
  <c r="BW907" i="1"/>
  <c r="BS907" i="1"/>
  <c r="BX907" i="1"/>
  <c r="BU909" i="1"/>
  <c r="BV909" i="1"/>
  <c r="BW909" i="1"/>
  <c r="BS909" i="1"/>
  <c r="BX909" i="1"/>
  <c r="BU911" i="1"/>
  <c r="BV911" i="1"/>
  <c r="BW911" i="1"/>
  <c r="BS911" i="1"/>
  <c r="BX911" i="1"/>
  <c r="BU913" i="1"/>
  <c r="BV913" i="1"/>
  <c r="BW913" i="1"/>
  <c r="BS913" i="1"/>
  <c r="BX913" i="1"/>
  <c r="BU915" i="1"/>
  <c r="BV915" i="1"/>
  <c r="BW915" i="1"/>
  <c r="BS915" i="1"/>
  <c r="BX915" i="1"/>
  <c r="BU917" i="1"/>
  <c r="BV917" i="1"/>
  <c r="BW917" i="1"/>
  <c r="BS917" i="1"/>
  <c r="BX917" i="1"/>
  <c r="BU919" i="1"/>
  <c r="BV919" i="1"/>
  <c r="BW919" i="1"/>
  <c r="BS919" i="1"/>
  <c r="BX919" i="1"/>
  <c r="BU921" i="1"/>
  <c r="BV921" i="1"/>
  <c r="BW921" i="1"/>
  <c r="BS921" i="1"/>
  <c r="BX921" i="1"/>
  <c r="BU923" i="1"/>
  <c r="BV923" i="1"/>
  <c r="BW923" i="1"/>
  <c r="BS923" i="1"/>
  <c r="BX923" i="1"/>
  <c r="BU925" i="1"/>
  <c r="BV925" i="1"/>
  <c r="BW925" i="1"/>
  <c r="BS925" i="1"/>
  <c r="BX925" i="1"/>
  <c r="BU927" i="1"/>
  <c r="BV927" i="1"/>
  <c r="BW927" i="1"/>
  <c r="BS927" i="1"/>
  <c r="BX927" i="1"/>
  <c r="BU929" i="1"/>
  <c r="BV929" i="1"/>
  <c r="BW929" i="1"/>
  <c r="BS929" i="1"/>
  <c r="BX929" i="1"/>
  <c r="BU931" i="1"/>
  <c r="BV931" i="1"/>
  <c r="BW931" i="1"/>
  <c r="BS931" i="1"/>
  <c r="BX931" i="1"/>
  <c r="BU933" i="1"/>
  <c r="BV933" i="1"/>
  <c r="BW933" i="1"/>
  <c r="BS933" i="1"/>
  <c r="BX933" i="1"/>
  <c r="BU935" i="1"/>
  <c r="BV935" i="1"/>
  <c r="BW935" i="1"/>
  <c r="BS935" i="1"/>
  <c r="BX935" i="1"/>
  <c r="BU937" i="1"/>
  <c r="BV937" i="1"/>
  <c r="BW937" i="1"/>
  <c r="BS937" i="1"/>
  <c r="BX937" i="1"/>
  <c r="BU939" i="1"/>
  <c r="BV939" i="1"/>
  <c r="BW939" i="1"/>
  <c r="BS939" i="1"/>
  <c r="BX939" i="1"/>
  <c r="BU941" i="1"/>
  <c r="BV941" i="1"/>
  <c r="BW941" i="1"/>
  <c r="BS941" i="1"/>
  <c r="BX941" i="1"/>
  <c r="BU943" i="1"/>
  <c r="BV943" i="1"/>
  <c r="BW943" i="1"/>
  <c r="BS943" i="1"/>
  <c r="BX943" i="1"/>
  <c r="BU945" i="1"/>
  <c r="BV945" i="1"/>
  <c r="BW945" i="1"/>
  <c r="BS945" i="1"/>
  <c r="BX945" i="1"/>
  <c r="BU947" i="1"/>
  <c r="BV947" i="1"/>
  <c r="BW947" i="1"/>
  <c r="BS947" i="1"/>
  <c r="BX947" i="1"/>
  <c r="BU949" i="1"/>
  <c r="BV949" i="1"/>
  <c r="BW949" i="1"/>
  <c r="BS949" i="1"/>
  <c r="BX949" i="1"/>
  <c r="BU951" i="1"/>
  <c r="BV951" i="1"/>
  <c r="BW951" i="1"/>
  <c r="BS951" i="1"/>
  <c r="BX951" i="1"/>
  <c r="BU953" i="1"/>
  <c r="BV953" i="1"/>
  <c r="BW953" i="1"/>
  <c r="BS953" i="1"/>
  <c r="BX953" i="1"/>
  <c r="BU955" i="1"/>
  <c r="BV955" i="1"/>
  <c r="BW955" i="1"/>
  <c r="BS955" i="1"/>
  <c r="BX955" i="1"/>
  <c r="BU957" i="1"/>
  <c r="BV957" i="1"/>
  <c r="BW957" i="1"/>
  <c r="BS957" i="1"/>
  <c r="BX957" i="1"/>
  <c r="BU959" i="1"/>
  <c r="BV959" i="1"/>
  <c r="BW959" i="1"/>
  <c r="BS959" i="1"/>
  <c r="BX959" i="1"/>
  <c r="BU961" i="1"/>
  <c r="BV961" i="1"/>
  <c r="BW961" i="1"/>
  <c r="BS961" i="1"/>
  <c r="BX961" i="1"/>
  <c r="BU963" i="1"/>
  <c r="BV963" i="1"/>
  <c r="BW963" i="1"/>
  <c r="BS963" i="1"/>
  <c r="BX963" i="1"/>
  <c r="BU965" i="1"/>
  <c r="BV965" i="1"/>
  <c r="BW965" i="1"/>
  <c r="BS965" i="1"/>
  <c r="BX965" i="1"/>
  <c r="BU967" i="1"/>
  <c r="BV967" i="1"/>
  <c r="BW967" i="1"/>
  <c r="BS967" i="1"/>
  <c r="BX967" i="1"/>
  <c r="BU969" i="1"/>
  <c r="BV969" i="1"/>
  <c r="BW969" i="1"/>
  <c r="BS969" i="1"/>
  <c r="BX969" i="1"/>
  <c r="BU971" i="1"/>
  <c r="BV971" i="1"/>
  <c r="BW971" i="1"/>
  <c r="BS971" i="1"/>
  <c r="BX971" i="1"/>
  <c r="BU973" i="1"/>
  <c r="BV973" i="1"/>
  <c r="BW973" i="1"/>
  <c r="BS973" i="1"/>
  <c r="BX973" i="1"/>
  <c r="BU975" i="1"/>
  <c r="BV975" i="1"/>
  <c r="BW975" i="1"/>
  <c r="BS975" i="1"/>
  <c r="BX975" i="1"/>
  <c r="BU977" i="1"/>
  <c r="BV977" i="1"/>
  <c r="BW977" i="1"/>
  <c r="BS977" i="1"/>
  <c r="BX977" i="1"/>
  <c r="BU979" i="1"/>
  <c r="BV979" i="1"/>
  <c r="BW979" i="1"/>
  <c r="BS979" i="1"/>
  <c r="BX979" i="1"/>
  <c r="BU981" i="1"/>
  <c r="BV981" i="1"/>
  <c r="BW981" i="1"/>
  <c r="BS981" i="1"/>
  <c r="BX981" i="1"/>
  <c r="BU983" i="1"/>
  <c r="BV983" i="1"/>
  <c r="BW983" i="1"/>
  <c r="BS983" i="1"/>
  <c r="BX983" i="1"/>
  <c r="BU985" i="1"/>
  <c r="BV985" i="1"/>
  <c r="BW985" i="1"/>
  <c r="BS985" i="1"/>
  <c r="BX985" i="1"/>
  <c r="BU987" i="1"/>
  <c r="BV987" i="1"/>
  <c r="BW987" i="1"/>
  <c r="BS987" i="1"/>
  <c r="BX987" i="1"/>
  <c r="BU989" i="1"/>
  <c r="BV989" i="1"/>
  <c r="BW989" i="1"/>
  <c r="BS989" i="1"/>
  <c r="BX989" i="1"/>
  <c r="BU991" i="1"/>
  <c r="BV991" i="1"/>
  <c r="BW991" i="1"/>
  <c r="BS991" i="1"/>
  <c r="BX991" i="1"/>
  <c r="BU993" i="1"/>
  <c r="BV993" i="1"/>
  <c r="BW993" i="1"/>
  <c r="BS993" i="1"/>
  <c r="BX993" i="1"/>
  <c r="BU995" i="1"/>
  <c r="BV995" i="1"/>
  <c r="BW995" i="1"/>
  <c r="BS995" i="1"/>
  <c r="BX995" i="1"/>
  <c r="BU997" i="1"/>
  <c r="BV997" i="1"/>
  <c r="BW997" i="1"/>
  <c r="BS997" i="1"/>
  <c r="BX997" i="1"/>
  <c r="BU999" i="1"/>
  <c r="BV999" i="1"/>
  <c r="BW999" i="1"/>
  <c r="BS999" i="1"/>
  <c r="BX999" i="1"/>
  <c r="BU1001" i="1"/>
  <c r="BV1001" i="1"/>
  <c r="BW1001" i="1"/>
  <c r="BS1001" i="1"/>
  <c r="BX1001" i="1"/>
  <c r="BU1003" i="1"/>
  <c r="BV1003" i="1"/>
  <c r="BW1003" i="1"/>
  <c r="BS1003" i="1"/>
  <c r="BX1003" i="1"/>
  <c r="BU1005" i="1"/>
  <c r="BV1005" i="1"/>
  <c r="BW1005" i="1"/>
  <c r="BS1005" i="1"/>
  <c r="BX1005" i="1"/>
  <c r="BV1007" i="1"/>
  <c r="BW1007" i="1"/>
  <c r="BS1007" i="1"/>
  <c r="BX1007" i="1"/>
  <c r="BV1009" i="1"/>
  <c r="BW1009" i="1"/>
  <c r="BS1009" i="1"/>
  <c r="BX1009" i="1"/>
  <c r="BV1011" i="1"/>
  <c r="BW1011" i="1"/>
  <c r="BS1011" i="1"/>
  <c r="BX1011" i="1"/>
  <c r="BV1013" i="1"/>
  <c r="BW1013" i="1"/>
  <c r="BS1013" i="1"/>
  <c r="BX1013" i="1"/>
  <c r="BV1015" i="1"/>
  <c r="BW1015" i="1"/>
  <c r="BS1015" i="1"/>
  <c r="BX1015" i="1"/>
  <c r="BV1017" i="1"/>
  <c r="BW1017" i="1"/>
  <c r="BS1017" i="1"/>
  <c r="BX1017" i="1"/>
  <c r="BV1019" i="1"/>
  <c r="BW1019" i="1"/>
  <c r="BS1019" i="1"/>
  <c r="BX1019" i="1"/>
  <c r="BV1021" i="1"/>
  <c r="BW1021" i="1"/>
  <c r="BS1021" i="1"/>
  <c r="BX1021" i="1"/>
  <c r="BV1023" i="1"/>
  <c r="BW1023" i="1"/>
  <c r="BS1023" i="1"/>
  <c r="BX1023" i="1"/>
  <c r="BV1025" i="1"/>
  <c r="BW1025" i="1"/>
  <c r="BS1025" i="1"/>
  <c r="BX1025" i="1"/>
  <c r="BV1027" i="1"/>
  <c r="BW1027" i="1"/>
  <c r="BS1027" i="1"/>
  <c r="BX1027" i="1"/>
  <c r="BV1029" i="1"/>
  <c r="BW1029" i="1"/>
  <c r="BS1029" i="1"/>
  <c r="BX1029" i="1"/>
  <c r="BV1031" i="1"/>
  <c r="BW1031" i="1"/>
  <c r="BS1031" i="1"/>
  <c r="BX1031" i="1"/>
  <c r="BV1033" i="1"/>
  <c r="BW1033" i="1"/>
  <c r="BS1033" i="1"/>
  <c r="BX1033" i="1"/>
  <c r="BV1035" i="1"/>
  <c r="BW1035" i="1"/>
  <c r="BS1035" i="1"/>
  <c r="BX1035" i="1"/>
  <c r="BV1037" i="1"/>
  <c r="BW1037" i="1"/>
  <c r="BS1037" i="1"/>
  <c r="BX1037" i="1"/>
  <c r="BV1039" i="1"/>
  <c r="BW1039" i="1"/>
  <c r="BS1039" i="1"/>
  <c r="BX1039" i="1"/>
  <c r="BV1041" i="1"/>
  <c r="BW1041" i="1"/>
  <c r="BS1041" i="1"/>
  <c r="BX1041" i="1"/>
  <c r="BV1043" i="1"/>
  <c r="BW1043" i="1"/>
  <c r="BS1043" i="1"/>
  <c r="BX1043" i="1"/>
  <c r="BV1045" i="1"/>
  <c r="BW1045" i="1"/>
  <c r="BS1045" i="1"/>
  <c r="BX1045" i="1"/>
  <c r="BV1047" i="1"/>
  <c r="BW1047" i="1"/>
  <c r="BS1047" i="1"/>
  <c r="BX1047" i="1"/>
  <c r="BV1049" i="1"/>
  <c r="BW1049" i="1"/>
  <c r="BS1049" i="1"/>
  <c r="BX1049" i="1"/>
  <c r="BV1051" i="1"/>
  <c r="BW1051" i="1"/>
  <c r="BS1051" i="1"/>
  <c r="BX1051" i="1"/>
  <c r="BV1053" i="1"/>
  <c r="BW1053" i="1"/>
  <c r="BS1053" i="1"/>
  <c r="BX1053" i="1"/>
  <c r="BV1055" i="1"/>
  <c r="BW1055" i="1"/>
  <c r="BS1055" i="1"/>
  <c r="BX1055" i="1"/>
  <c r="BV1057" i="1"/>
  <c r="BW1057" i="1"/>
  <c r="BS1057" i="1"/>
  <c r="BX1057" i="1"/>
  <c r="BS1059" i="1"/>
  <c r="BX1059" i="1"/>
  <c r="BV1061" i="1"/>
  <c r="BW1061" i="1"/>
  <c r="BS1061" i="1"/>
  <c r="BX1061" i="1"/>
  <c r="BS1063" i="1"/>
  <c r="BX1063" i="1"/>
  <c r="BV1065" i="1"/>
  <c r="BW1065" i="1"/>
  <c r="BS1065" i="1"/>
  <c r="BX1065" i="1"/>
  <c r="BS1067" i="1"/>
  <c r="BX1067" i="1"/>
  <c r="BV1069" i="1"/>
  <c r="BW1069" i="1"/>
  <c r="BS1069" i="1"/>
  <c r="BX1069" i="1"/>
  <c r="BS1071" i="1"/>
  <c r="BX1071" i="1"/>
  <c r="BV1073" i="1"/>
  <c r="BW1073" i="1"/>
  <c r="BS1073" i="1"/>
  <c r="BX1073" i="1"/>
  <c r="BS1075" i="1"/>
  <c r="BX1075" i="1"/>
  <c r="BV1077" i="1"/>
  <c r="BW1077" i="1"/>
  <c r="BS1077" i="1"/>
  <c r="BX1077" i="1"/>
  <c r="BS1079" i="1"/>
  <c r="BX1079" i="1"/>
  <c r="BV1081" i="1"/>
  <c r="BW1081" i="1"/>
  <c r="BS1081" i="1"/>
  <c r="BX1081" i="1"/>
  <c r="BS1083" i="1"/>
  <c r="BX1083" i="1"/>
  <c r="BU1086" i="1"/>
  <c r="BV1086" i="1"/>
  <c r="BW1086" i="1"/>
  <c r="BX1086" i="1"/>
  <c r="BS1086" i="1"/>
  <c r="BU1090" i="1"/>
  <c r="BV1090" i="1"/>
  <c r="BW1090" i="1"/>
  <c r="BS1090" i="1"/>
  <c r="BX1090" i="1"/>
  <c r="BU1094" i="1"/>
  <c r="BV1094" i="1"/>
  <c r="BW1094" i="1"/>
  <c r="BS1094" i="1"/>
  <c r="BX1094" i="1"/>
  <c r="BU1098" i="1"/>
  <c r="BV1098" i="1"/>
  <c r="BW1098" i="1"/>
  <c r="BS1098" i="1"/>
  <c r="BX1098" i="1"/>
  <c r="BU1102" i="1"/>
  <c r="BV1102" i="1"/>
  <c r="BW1102" i="1"/>
  <c r="BX1102" i="1"/>
  <c r="BY1102" i="1" s="1"/>
  <c r="BS1102" i="1"/>
  <c r="BU1106" i="1"/>
  <c r="BV1106" i="1"/>
  <c r="BW1106" i="1"/>
  <c r="BS1106" i="1"/>
  <c r="BX1106" i="1"/>
  <c r="BU1110" i="1"/>
  <c r="BV1110" i="1"/>
  <c r="BW1110" i="1"/>
  <c r="BS1110" i="1"/>
  <c r="BX1110" i="1"/>
  <c r="BU1114" i="1"/>
  <c r="BV1114" i="1"/>
  <c r="BW1114" i="1"/>
  <c r="BS1114" i="1"/>
  <c r="BX1114" i="1"/>
  <c r="BY1114" i="1" s="1"/>
  <c r="BU1118" i="1"/>
  <c r="BV1118" i="1"/>
  <c r="BW1118" i="1"/>
  <c r="BX1118" i="1"/>
  <c r="BS1118" i="1"/>
  <c r="BU1122" i="1"/>
  <c r="BV1122" i="1"/>
  <c r="BW1122" i="1"/>
  <c r="BS1122" i="1"/>
  <c r="BX1122" i="1"/>
  <c r="BU1126" i="1"/>
  <c r="BV1126" i="1"/>
  <c r="BW1126" i="1"/>
  <c r="BS1126" i="1"/>
  <c r="BX1126" i="1"/>
  <c r="BU1130" i="1"/>
  <c r="BV1130" i="1"/>
  <c r="BW1130" i="1"/>
  <c r="BS1130" i="1"/>
  <c r="BX1130" i="1"/>
  <c r="BU1134" i="1"/>
  <c r="BV1134" i="1"/>
  <c r="BW1134" i="1"/>
  <c r="BX1134" i="1"/>
  <c r="BY1134" i="1" s="1"/>
  <c r="BS1134" i="1"/>
  <c r="BU1138" i="1"/>
  <c r="BV1138" i="1"/>
  <c r="BW1138" i="1"/>
  <c r="BS1138" i="1"/>
  <c r="BX1138" i="1"/>
  <c r="BU1142" i="1"/>
  <c r="BV1142" i="1"/>
  <c r="BW1142" i="1"/>
  <c r="BS1142" i="1"/>
  <c r="BX1142" i="1"/>
  <c r="BU1146" i="1"/>
  <c r="BV1146" i="1"/>
  <c r="BW1146" i="1"/>
  <c r="BS1146" i="1"/>
  <c r="BX1146" i="1"/>
  <c r="BY1146" i="1" s="1"/>
  <c r="BU1150" i="1"/>
  <c r="BV1150" i="1"/>
  <c r="BW1150" i="1"/>
  <c r="BX1150" i="1"/>
  <c r="BS1150" i="1"/>
  <c r="BU1154" i="1"/>
  <c r="BV1154" i="1"/>
  <c r="BW1154" i="1"/>
  <c r="BS1154" i="1"/>
  <c r="BX1154" i="1"/>
  <c r="BU1158" i="1"/>
  <c r="BV1158" i="1"/>
  <c r="BW1158" i="1"/>
  <c r="BS1158" i="1"/>
  <c r="BX1158" i="1"/>
  <c r="BU1162" i="1"/>
  <c r="BV1162" i="1"/>
  <c r="BW1162" i="1"/>
  <c r="BS1162" i="1"/>
  <c r="BX1162" i="1"/>
  <c r="BU1166" i="1"/>
  <c r="BV1166" i="1"/>
  <c r="BW1166" i="1"/>
  <c r="BX1166" i="1"/>
  <c r="BY1166" i="1" s="1"/>
  <c r="BS1166" i="1"/>
  <c r="BU1170" i="1"/>
  <c r="BV1170" i="1"/>
  <c r="BW1170" i="1"/>
  <c r="BS1170" i="1"/>
  <c r="BX1170" i="1"/>
  <c r="BU1174" i="1"/>
  <c r="BV1174" i="1"/>
  <c r="BW1174" i="1"/>
  <c r="BS1174" i="1"/>
  <c r="BX1174" i="1"/>
  <c r="BU1178" i="1"/>
  <c r="BV1178" i="1"/>
  <c r="BW1178" i="1"/>
  <c r="BS1178" i="1"/>
  <c r="BX1178" i="1"/>
  <c r="BY1178" i="1" s="1"/>
  <c r="BU1182" i="1"/>
  <c r="BV1182" i="1"/>
  <c r="BW1182" i="1"/>
  <c r="BX1182" i="1"/>
  <c r="BS1182" i="1"/>
  <c r="BU1186" i="1"/>
  <c r="BV1186" i="1"/>
  <c r="BW1186" i="1"/>
  <c r="BS1186" i="1"/>
  <c r="BX1186" i="1"/>
  <c r="BU1190" i="1"/>
  <c r="BV1190" i="1"/>
  <c r="BW1190" i="1"/>
  <c r="BS1190" i="1"/>
  <c r="BX1190" i="1"/>
  <c r="BU1194" i="1"/>
  <c r="BV1194" i="1"/>
  <c r="BW1194" i="1"/>
  <c r="BS1194" i="1"/>
  <c r="BX1194" i="1"/>
  <c r="BU1198" i="1"/>
  <c r="BV1198" i="1"/>
  <c r="BW1198" i="1"/>
  <c r="BX1198" i="1"/>
  <c r="BY1198" i="1" s="1"/>
  <c r="BS1198" i="1"/>
  <c r="BU1202" i="1"/>
  <c r="BV1202" i="1"/>
  <c r="BW1202" i="1"/>
  <c r="BS1202" i="1"/>
  <c r="BX1202" i="1"/>
  <c r="BU1206" i="1"/>
  <c r="BV1206" i="1"/>
  <c r="BW1206" i="1"/>
  <c r="BS1206" i="1"/>
  <c r="BX1206" i="1"/>
  <c r="BU1210" i="1"/>
  <c r="BV1210" i="1"/>
  <c r="BW1210" i="1"/>
  <c r="BS1210" i="1"/>
  <c r="BX1210" i="1"/>
  <c r="BY1210" i="1" s="1"/>
  <c r="BU1214" i="1"/>
  <c r="BV1214" i="1"/>
  <c r="BW1214" i="1"/>
  <c r="BX1214" i="1"/>
  <c r="BS1214" i="1"/>
  <c r="BV1218" i="1"/>
  <c r="BW1218" i="1"/>
  <c r="BS1218" i="1"/>
  <c r="BX1218" i="1"/>
  <c r="BU1222" i="1"/>
  <c r="BV1222" i="1"/>
  <c r="BW1222" i="1"/>
  <c r="BS1222" i="1"/>
  <c r="BX1222" i="1"/>
  <c r="BU1226" i="1"/>
  <c r="BV1226" i="1"/>
  <c r="BW1226" i="1"/>
  <c r="BS1226" i="1"/>
  <c r="BX1226" i="1"/>
  <c r="BU1230" i="1"/>
  <c r="BV1230" i="1"/>
  <c r="BW1230" i="1"/>
  <c r="BX1230" i="1"/>
  <c r="BS1230" i="1"/>
  <c r="BU1234" i="1"/>
  <c r="BV1234" i="1"/>
  <c r="BW1234" i="1"/>
  <c r="BS1234" i="1"/>
  <c r="BX1234" i="1"/>
  <c r="BU1238" i="1"/>
  <c r="BV1238" i="1"/>
  <c r="BW1238" i="1"/>
  <c r="BS1238" i="1"/>
  <c r="BX1238" i="1"/>
  <c r="BU1242" i="1"/>
  <c r="BV1242" i="1"/>
  <c r="BW1242" i="1"/>
  <c r="BS1242" i="1"/>
  <c r="BX1242" i="1"/>
  <c r="BU1246" i="1"/>
  <c r="BV1246" i="1"/>
  <c r="BW1246" i="1"/>
  <c r="BX1246" i="1"/>
  <c r="BS1246" i="1"/>
  <c r="BU1250" i="1"/>
  <c r="BV1250" i="1"/>
  <c r="BW1250" i="1"/>
  <c r="BS1250" i="1"/>
  <c r="BX1250" i="1"/>
  <c r="BU1254" i="1"/>
  <c r="BV1254" i="1"/>
  <c r="BW1254" i="1"/>
  <c r="BS1254" i="1"/>
  <c r="BX1254" i="1"/>
  <c r="BU1258" i="1"/>
  <c r="BV1258" i="1"/>
  <c r="BW1258" i="1"/>
  <c r="BS1258" i="1"/>
  <c r="BX1258" i="1"/>
  <c r="BU1262" i="1"/>
  <c r="BV1262" i="1"/>
  <c r="BW1262" i="1"/>
  <c r="BS1262" i="1"/>
  <c r="BX1262" i="1"/>
  <c r="BY1262" i="1" s="1"/>
  <c r="BU1266" i="1"/>
  <c r="BV1266" i="1"/>
  <c r="BW1266" i="1"/>
  <c r="BS1266" i="1"/>
  <c r="BX1266" i="1"/>
  <c r="BU1270" i="1"/>
  <c r="BV1270" i="1"/>
  <c r="BW1270" i="1"/>
  <c r="BS1270" i="1"/>
  <c r="BX1270" i="1"/>
  <c r="BU1274" i="1"/>
  <c r="BV1274" i="1"/>
  <c r="BW1274" i="1"/>
  <c r="BS1274" i="1"/>
  <c r="BX1274" i="1"/>
  <c r="BU1278" i="1"/>
  <c r="BV1278" i="1"/>
  <c r="BW1278" i="1"/>
  <c r="BS1278" i="1"/>
  <c r="BX1278" i="1"/>
  <c r="BU1282" i="1"/>
  <c r="BV1282" i="1"/>
  <c r="BW1282" i="1"/>
  <c r="BS1282" i="1"/>
  <c r="BX1282" i="1"/>
  <c r="BU1286" i="1"/>
  <c r="BV1286" i="1"/>
  <c r="BW1286" i="1"/>
  <c r="BS1286" i="1"/>
  <c r="BX1286" i="1"/>
  <c r="BU1290" i="1"/>
  <c r="BV1290" i="1"/>
  <c r="BW1290" i="1"/>
  <c r="BS1290" i="1"/>
  <c r="BX1290" i="1"/>
  <c r="BU1294" i="1"/>
  <c r="BV1294" i="1"/>
  <c r="BW1294" i="1"/>
  <c r="BS1294" i="1"/>
  <c r="BX1294" i="1"/>
  <c r="BY1294" i="1" s="1"/>
  <c r="BU1298" i="1"/>
  <c r="BV1298" i="1"/>
  <c r="BW1298" i="1"/>
  <c r="BS1298" i="1"/>
  <c r="BX1298" i="1"/>
  <c r="BU1302" i="1"/>
  <c r="BV1302" i="1"/>
  <c r="BW1302" i="1"/>
  <c r="BS1302" i="1"/>
  <c r="BX1302" i="1"/>
  <c r="BU1306" i="1"/>
  <c r="BV1306" i="1"/>
  <c r="BW1306" i="1"/>
  <c r="BS1306" i="1"/>
  <c r="BX1306" i="1"/>
  <c r="BU1310" i="1"/>
  <c r="BV1310" i="1"/>
  <c r="BW1310" i="1"/>
  <c r="BS1310" i="1"/>
  <c r="BX1310" i="1"/>
  <c r="BU1314" i="1"/>
  <c r="BV1314" i="1"/>
  <c r="BW1314" i="1"/>
  <c r="BS1314" i="1"/>
  <c r="BX1314" i="1"/>
  <c r="BU1318" i="1"/>
  <c r="BV1318" i="1"/>
  <c r="BW1318" i="1"/>
  <c r="BS1318" i="1"/>
  <c r="BX1318" i="1"/>
  <c r="BU1322" i="1"/>
  <c r="BV1322" i="1"/>
  <c r="BW1322" i="1"/>
  <c r="BS1322" i="1"/>
  <c r="BX1322" i="1"/>
  <c r="BU1326" i="1"/>
  <c r="BV1326" i="1"/>
  <c r="BW1326" i="1"/>
  <c r="BS1326" i="1"/>
  <c r="BX1326" i="1"/>
  <c r="BY1326" i="1" s="1"/>
  <c r="BU1330" i="1"/>
  <c r="BV1330" i="1"/>
  <c r="BW1330" i="1"/>
  <c r="BS1330" i="1"/>
  <c r="BX1330" i="1"/>
  <c r="BU1334" i="1"/>
  <c r="BV1334" i="1"/>
  <c r="BW1334" i="1"/>
  <c r="BS1334" i="1"/>
  <c r="BX1334" i="1"/>
  <c r="BU1338" i="1"/>
  <c r="BV1338" i="1"/>
  <c r="BW1338" i="1"/>
  <c r="BS1338" i="1"/>
  <c r="BX1338" i="1"/>
  <c r="BU1342" i="1"/>
  <c r="BV1342" i="1"/>
  <c r="BW1342" i="1"/>
  <c r="BS1342" i="1"/>
  <c r="BX1342" i="1"/>
  <c r="BU1346" i="1"/>
  <c r="BV1346" i="1"/>
  <c r="BW1346" i="1"/>
  <c r="BS1346" i="1"/>
  <c r="BX1346" i="1"/>
  <c r="BU1350" i="1"/>
  <c r="BV1350" i="1"/>
  <c r="BW1350" i="1"/>
  <c r="BS1350" i="1"/>
  <c r="BX1350" i="1"/>
  <c r="BU1354" i="1"/>
  <c r="BV1354" i="1"/>
  <c r="BW1354" i="1"/>
  <c r="BS1354" i="1"/>
  <c r="BX1354" i="1"/>
  <c r="BU1358" i="1"/>
  <c r="BV1358" i="1"/>
  <c r="BW1358" i="1"/>
  <c r="BS1358" i="1"/>
  <c r="BX1358" i="1"/>
  <c r="BY1358" i="1" s="1"/>
  <c r="BU1362" i="1"/>
  <c r="BV1362" i="1"/>
  <c r="BW1362" i="1"/>
  <c r="BS1362" i="1"/>
  <c r="BX1362" i="1"/>
  <c r="BU1366" i="1"/>
  <c r="BV1366" i="1"/>
  <c r="BW1366" i="1"/>
  <c r="BS1366" i="1"/>
  <c r="BX1366" i="1"/>
  <c r="BU1370" i="1"/>
  <c r="BV1370" i="1"/>
  <c r="BW1370" i="1"/>
  <c r="BS1370" i="1"/>
  <c r="BX1370" i="1"/>
  <c r="BU1374" i="1"/>
  <c r="BV1374" i="1"/>
  <c r="BW1374" i="1"/>
  <c r="BS1374" i="1"/>
  <c r="BX1374" i="1"/>
  <c r="BU1378" i="1"/>
  <c r="BV1378" i="1"/>
  <c r="BW1378" i="1"/>
  <c r="BS1378" i="1"/>
  <c r="BX1378" i="1"/>
  <c r="BU1382" i="1"/>
  <c r="BV1382" i="1"/>
  <c r="BW1382" i="1"/>
  <c r="BS1382" i="1"/>
  <c r="BX1382" i="1"/>
  <c r="BU1386" i="1"/>
  <c r="BV1386" i="1"/>
  <c r="BW1386" i="1"/>
  <c r="BS1386" i="1"/>
  <c r="BX1386" i="1"/>
  <c r="BU1390" i="1"/>
  <c r="BV1390" i="1"/>
  <c r="BW1390" i="1"/>
  <c r="BS1390" i="1"/>
  <c r="BX1390" i="1"/>
  <c r="BY1390" i="1" s="1"/>
  <c r="BU1394" i="1"/>
  <c r="BV1394" i="1"/>
  <c r="BW1394" i="1"/>
  <c r="BS1394" i="1"/>
  <c r="BX1394" i="1"/>
  <c r="BU1398" i="1"/>
  <c r="BV1398" i="1"/>
  <c r="BW1398" i="1"/>
  <c r="BS1398" i="1"/>
  <c r="BX1398" i="1"/>
  <c r="BU1402" i="1"/>
  <c r="BV1402" i="1"/>
  <c r="BW1402" i="1"/>
  <c r="BS1402" i="1"/>
  <c r="BX1402" i="1"/>
  <c r="BU1406" i="1"/>
  <c r="BV1406" i="1"/>
  <c r="BW1406" i="1"/>
  <c r="BS1406" i="1"/>
  <c r="BX1406" i="1"/>
  <c r="BU1410" i="1"/>
  <c r="BV1410" i="1"/>
  <c r="BW1410" i="1"/>
  <c r="BS1410" i="1"/>
  <c r="BX1410" i="1"/>
  <c r="BU1414" i="1"/>
  <c r="BV1414" i="1"/>
  <c r="BW1414" i="1"/>
  <c r="BS1414" i="1"/>
  <c r="BX1414" i="1"/>
  <c r="BU1418" i="1"/>
  <c r="BV1418" i="1"/>
  <c r="BW1418" i="1"/>
  <c r="BS1418" i="1"/>
  <c r="BX1418" i="1"/>
  <c r="BU1422" i="1"/>
  <c r="BV1422" i="1"/>
  <c r="BW1422" i="1"/>
  <c r="BS1422" i="1"/>
  <c r="BX1422" i="1"/>
  <c r="BY1422" i="1" s="1"/>
  <c r="BU1426" i="1"/>
  <c r="BV1426" i="1"/>
  <c r="BW1426" i="1"/>
  <c r="BS1426" i="1"/>
  <c r="BX1426" i="1"/>
  <c r="BU1430" i="1"/>
  <c r="BV1430" i="1"/>
  <c r="BW1430" i="1"/>
  <c r="BS1430" i="1"/>
  <c r="BX1430" i="1"/>
  <c r="BU1434" i="1"/>
  <c r="BV1434" i="1"/>
  <c r="BW1434" i="1"/>
  <c r="BS1434" i="1"/>
  <c r="BX1434" i="1"/>
  <c r="BU1438" i="1"/>
  <c r="BV1438" i="1"/>
  <c r="BW1438" i="1"/>
  <c r="BS1438" i="1"/>
  <c r="BX1438" i="1"/>
  <c r="BU1442" i="1"/>
  <c r="BV1442" i="1"/>
  <c r="BW1442" i="1"/>
  <c r="BS1442" i="1"/>
  <c r="BX1442" i="1"/>
  <c r="BU1446" i="1"/>
  <c r="BV1446" i="1"/>
  <c r="BW1446" i="1"/>
  <c r="BS1446" i="1"/>
  <c r="BX1446" i="1"/>
  <c r="BU1450" i="1"/>
  <c r="BV1450" i="1"/>
  <c r="BW1450" i="1"/>
  <c r="BS1450" i="1"/>
  <c r="BX1450" i="1"/>
  <c r="BU1454" i="1"/>
  <c r="BV1454" i="1"/>
  <c r="BW1454" i="1"/>
  <c r="BS1454" i="1"/>
  <c r="BX1454" i="1"/>
  <c r="BY1454" i="1" s="1"/>
  <c r="BU1458" i="1"/>
  <c r="BV1458" i="1"/>
  <c r="BW1458" i="1"/>
  <c r="BS1458" i="1"/>
  <c r="BX1458" i="1"/>
  <c r="BU1462" i="1"/>
  <c r="BV1462" i="1"/>
  <c r="BW1462" i="1"/>
  <c r="BS1462" i="1"/>
  <c r="BX1462" i="1"/>
  <c r="BU1466" i="1"/>
  <c r="BV1466" i="1"/>
  <c r="BW1466" i="1"/>
  <c r="BS1466" i="1"/>
  <c r="BX1466" i="1"/>
  <c r="BU1470" i="1"/>
  <c r="BV1470" i="1"/>
  <c r="BW1470" i="1"/>
  <c r="BS1470" i="1"/>
  <c r="BX1470" i="1"/>
  <c r="BU1474" i="1"/>
  <c r="BV1474" i="1"/>
  <c r="BW1474" i="1"/>
  <c r="BS1474" i="1"/>
  <c r="BX1474" i="1"/>
  <c r="BU1478" i="1"/>
  <c r="BV1478" i="1"/>
  <c r="BW1478" i="1"/>
  <c r="BS1478" i="1"/>
  <c r="BX1478" i="1"/>
  <c r="BU1482" i="1"/>
  <c r="BV1482" i="1"/>
  <c r="BW1482" i="1"/>
  <c r="BS1482" i="1"/>
  <c r="BX1482" i="1"/>
  <c r="BU1486" i="1"/>
  <c r="BV1486" i="1"/>
  <c r="BW1486" i="1"/>
  <c r="BS1486" i="1"/>
  <c r="BX1486" i="1"/>
  <c r="BY1486" i="1" s="1"/>
  <c r="BU1490" i="1"/>
  <c r="BV1490" i="1"/>
  <c r="BW1490" i="1"/>
  <c r="BS1490" i="1"/>
  <c r="BX1490" i="1"/>
  <c r="BU1494" i="1"/>
  <c r="BV1494" i="1"/>
  <c r="BW1494" i="1"/>
  <c r="BS1494" i="1"/>
  <c r="BX1494" i="1"/>
  <c r="BU1498" i="1"/>
  <c r="BV1498" i="1"/>
  <c r="BW1498" i="1"/>
  <c r="BS1498" i="1"/>
  <c r="BX1498" i="1"/>
  <c r="BU1502" i="1"/>
  <c r="BV1502" i="1"/>
  <c r="BW1502" i="1"/>
  <c r="BS1502" i="1"/>
  <c r="BX1502" i="1"/>
  <c r="BU1506" i="1"/>
  <c r="BV1506" i="1"/>
  <c r="BW1506" i="1"/>
  <c r="BS1506" i="1"/>
  <c r="BX1506" i="1"/>
  <c r="BU1510" i="1"/>
  <c r="BV1510" i="1"/>
  <c r="BW1510" i="1"/>
  <c r="BS1510" i="1"/>
  <c r="BX1510" i="1"/>
  <c r="BU1514" i="1"/>
  <c r="BV1514" i="1"/>
  <c r="BW1514" i="1"/>
  <c r="BS1514" i="1"/>
  <c r="BX1514" i="1"/>
  <c r="BU1518" i="1"/>
  <c r="BV1518" i="1"/>
  <c r="BW1518" i="1"/>
  <c r="BS1518" i="1"/>
  <c r="BX1518" i="1"/>
  <c r="BY1518" i="1" s="1"/>
  <c r="BU1522" i="1"/>
  <c r="BV1522" i="1"/>
  <c r="BW1522" i="1"/>
  <c r="BS1522" i="1"/>
  <c r="BX1522" i="1"/>
  <c r="BU1526" i="1"/>
  <c r="BV1526" i="1"/>
  <c r="BW1526" i="1"/>
  <c r="BS1526" i="1"/>
  <c r="BX1526" i="1"/>
  <c r="BU1530" i="1"/>
  <c r="BV1530" i="1"/>
  <c r="BW1530" i="1"/>
  <c r="BS1530" i="1"/>
  <c r="BX1530" i="1"/>
  <c r="BU1534" i="1"/>
  <c r="BV1534" i="1"/>
  <c r="BW1534" i="1"/>
  <c r="BS1534" i="1"/>
  <c r="BX1534" i="1"/>
  <c r="BU1538" i="1"/>
  <c r="BV1538" i="1"/>
  <c r="BW1538" i="1"/>
  <c r="BS1538" i="1"/>
  <c r="BX1538" i="1"/>
  <c r="BU1542" i="1"/>
  <c r="BV1542" i="1"/>
  <c r="BW1542" i="1"/>
  <c r="BS1542" i="1"/>
  <c r="BX1542" i="1"/>
  <c r="BU1546" i="1"/>
  <c r="BV1546" i="1"/>
  <c r="BW1546" i="1"/>
  <c r="BS1546" i="1"/>
  <c r="BX1546" i="1"/>
  <c r="BU1550" i="1"/>
  <c r="BV1550" i="1"/>
  <c r="BW1550" i="1"/>
  <c r="BS1550" i="1"/>
  <c r="BX1550" i="1"/>
  <c r="BY1550" i="1" s="1"/>
  <c r="BU1554" i="1"/>
  <c r="BV1554" i="1"/>
  <c r="BW1554" i="1"/>
  <c r="BS1554" i="1"/>
  <c r="BX1554" i="1"/>
  <c r="BU1558" i="1"/>
  <c r="BV1558" i="1"/>
  <c r="BW1558" i="1"/>
  <c r="BS1558" i="1"/>
  <c r="BX1558" i="1"/>
  <c r="BU1562" i="1"/>
  <c r="BV1562" i="1"/>
  <c r="BW1562" i="1"/>
  <c r="BS1562" i="1"/>
  <c r="BX1562" i="1"/>
  <c r="BU1566" i="1"/>
  <c r="BV1566" i="1"/>
  <c r="BW1566" i="1"/>
  <c r="BS1566" i="1"/>
  <c r="BX1566" i="1"/>
  <c r="BU1570" i="1"/>
  <c r="BV1570" i="1"/>
  <c r="BW1570" i="1"/>
  <c r="BS1570" i="1"/>
  <c r="BX1570" i="1"/>
  <c r="BU1574" i="1"/>
  <c r="BV1574" i="1"/>
  <c r="BW1574" i="1"/>
  <c r="BS1574" i="1"/>
  <c r="BX1574" i="1"/>
  <c r="BU1578" i="1"/>
  <c r="BV1578" i="1"/>
  <c r="BW1578" i="1"/>
  <c r="BS1578" i="1"/>
  <c r="BX1578" i="1"/>
  <c r="BU1582" i="1"/>
  <c r="BV1582" i="1"/>
  <c r="BW1582" i="1"/>
  <c r="BS1582" i="1"/>
  <c r="BX1582" i="1"/>
  <c r="BY1582" i="1" s="1"/>
  <c r="BU1586" i="1"/>
  <c r="BV1586" i="1"/>
  <c r="BW1586" i="1"/>
  <c r="BS1586" i="1"/>
  <c r="BX1586" i="1"/>
  <c r="BU1590" i="1"/>
  <c r="BV1590" i="1"/>
  <c r="BW1590" i="1"/>
  <c r="BS1590" i="1"/>
  <c r="BX1590" i="1"/>
  <c r="BU1594" i="1"/>
  <c r="BV1594" i="1"/>
  <c r="BW1594" i="1"/>
  <c r="BS1594" i="1"/>
  <c r="BX1594" i="1"/>
  <c r="BU1598" i="1"/>
  <c r="BV1598" i="1"/>
  <c r="BW1598" i="1"/>
  <c r="BS1598" i="1"/>
  <c r="BX1598" i="1"/>
  <c r="BU1602" i="1"/>
  <c r="BV1602" i="1"/>
  <c r="BW1602" i="1"/>
  <c r="BS1602" i="1"/>
  <c r="BX1602" i="1"/>
  <c r="BU1606" i="1"/>
  <c r="BV1606" i="1"/>
  <c r="BW1606" i="1"/>
  <c r="BS1606" i="1"/>
  <c r="BX1606" i="1"/>
  <c r="BU1610" i="1"/>
  <c r="BV1610" i="1"/>
  <c r="BW1610" i="1"/>
  <c r="BS1610" i="1"/>
  <c r="BX1610" i="1"/>
  <c r="BU1614" i="1"/>
  <c r="BV1614" i="1"/>
  <c r="BW1614" i="1"/>
  <c r="BS1614" i="1"/>
  <c r="BX1614" i="1"/>
  <c r="BY1614" i="1" s="1"/>
  <c r="BU1618" i="1"/>
  <c r="BV1618" i="1"/>
  <c r="BW1618" i="1"/>
  <c r="BS1618" i="1"/>
  <c r="BX1618" i="1"/>
  <c r="BU1622" i="1"/>
  <c r="BV1622" i="1"/>
  <c r="BW1622" i="1"/>
  <c r="BS1622" i="1"/>
  <c r="BX1622" i="1"/>
  <c r="BU1626" i="1"/>
  <c r="BV1626" i="1"/>
  <c r="BW1626" i="1"/>
  <c r="BS1626" i="1"/>
  <c r="BX1626" i="1"/>
  <c r="BU1630" i="1"/>
  <c r="BV1630" i="1"/>
  <c r="BW1630" i="1"/>
  <c r="BS1630" i="1"/>
  <c r="BX1630" i="1"/>
  <c r="BU1634" i="1"/>
  <c r="BV1634" i="1"/>
  <c r="BW1634" i="1"/>
  <c r="BS1634" i="1"/>
  <c r="BX1634" i="1"/>
  <c r="BU1638" i="1"/>
  <c r="BV1638" i="1"/>
  <c r="BW1638" i="1"/>
  <c r="BS1638" i="1"/>
  <c r="BX1638" i="1"/>
  <c r="BU1642" i="1"/>
  <c r="BV1642" i="1"/>
  <c r="BW1642" i="1"/>
  <c r="BS1642" i="1"/>
  <c r="BX1642" i="1"/>
  <c r="BU1646" i="1"/>
  <c r="BV1646" i="1"/>
  <c r="BW1646" i="1"/>
  <c r="BS1646" i="1"/>
  <c r="BX1646" i="1"/>
  <c r="BY1646" i="1" s="1"/>
  <c r="BU1650" i="1"/>
  <c r="BV1650" i="1"/>
  <c r="BW1650" i="1"/>
  <c r="BS1650" i="1"/>
  <c r="BX1650" i="1"/>
  <c r="BU1654" i="1"/>
  <c r="BV1654" i="1"/>
  <c r="BW1654" i="1"/>
  <c r="BS1654" i="1"/>
  <c r="BX1654" i="1"/>
  <c r="BU1658" i="1"/>
  <c r="BV1658" i="1"/>
  <c r="BW1658" i="1"/>
  <c r="BS1658" i="1"/>
  <c r="BX1658" i="1"/>
  <c r="BU1662" i="1"/>
  <c r="BV1662" i="1"/>
  <c r="BW1662" i="1"/>
  <c r="BS1662" i="1"/>
  <c r="BX1662" i="1"/>
  <c r="BU1666" i="1"/>
  <c r="BV1666" i="1"/>
  <c r="BW1666" i="1"/>
  <c r="BS1666" i="1"/>
  <c r="BX1666" i="1"/>
  <c r="BU1670" i="1"/>
  <c r="BV1670" i="1"/>
  <c r="BW1670" i="1"/>
  <c r="BS1670" i="1"/>
  <c r="BX1670" i="1"/>
  <c r="BU1674" i="1"/>
  <c r="BV1674" i="1"/>
  <c r="BW1674" i="1"/>
  <c r="BS1674" i="1"/>
  <c r="BX1674" i="1"/>
  <c r="BU1678" i="1"/>
  <c r="BV1678" i="1"/>
  <c r="BW1678" i="1"/>
  <c r="BS1678" i="1"/>
  <c r="BX1678" i="1"/>
  <c r="BY1678" i="1" s="1"/>
  <c r="BU1682" i="1"/>
  <c r="BV1682" i="1"/>
  <c r="BW1682" i="1"/>
  <c r="BS1682" i="1"/>
  <c r="BX1682" i="1"/>
  <c r="BU1686" i="1"/>
  <c r="BV1686" i="1"/>
  <c r="BW1686" i="1"/>
  <c r="BS1686" i="1"/>
  <c r="BX1686" i="1"/>
  <c r="BU1690" i="1"/>
  <c r="BV1690" i="1"/>
  <c r="BW1690" i="1"/>
  <c r="BS1690" i="1"/>
  <c r="BX1690" i="1"/>
  <c r="BU1694" i="1"/>
  <c r="BV1694" i="1"/>
  <c r="BW1694" i="1"/>
  <c r="BS1694" i="1"/>
  <c r="BX1694" i="1"/>
  <c r="BU1698" i="1"/>
  <c r="BV1698" i="1"/>
  <c r="BW1698" i="1"/>
  <c r="BS1698" i="1"/>
  <c r="BX1698" i="1"/>
  <c r="BU1702" i="1"/>
  <c r="BV1702" i="1"/>
  <c r="BW1702" i="1"/>
  <c r="BS1702" i="1"/>
  <c r="BX1702" i="1"/>
  <c r="BU1706" i="1"/>
  <c r="BV1706" i="1"/>
  <c r="BW1706" i="1"/>
  <c r="BS1706" i="1"/>
  <c r="BX1706" i="1"/>
  <c r="BU1710" i="1"/>
  <c r="BV1710" i="1"/>
  <c r="BW1710" i="1"/>
  <c r="BS1710" i="1"/>
  <c r="BX1710" i="1"/>
  <c r="BY1710" i="1" s="1"/>
  <c r="BU1714" i="1"/>
  <c r="BV1714" i="1"/>
  <c r="BW1714" i="1"/>
  <c r="BS1714" i="1"/>
  <c r="BX1714" i="1"/>
  <c r="BU1718" i="1"/>
  <c r="BV1718" i="1"/>
  <c r="BW1718" i="1"/>
  <c r="BS1718" i="1"/>
  <c r="BX1718" i="1"/>
  <c r="BU1722" i="1"/>
  <c r="BV1722" i="1"/>
  <c r="BW1722" i="1"/>
  <c r="BS1722" i="1"/>
  <c r="BX1722" i="1"/>
  <c r="BU1726" i="1"/>
  <c r="BV1726" i="1"/>
  <c r="BW1726" i="1"/>
  <c r="BS1726" i="1"/>
  <c r="BX1726" i="1"/>
  <c r="BU1730" i="1"/>
  <c r="BV1730" i="1"/>
  <c r="BW1730" i="1"/>
  <c r="BS1730" i="1"/>
  <c r="BX1730" i="1"/>
  <c r="BU1734" i="1"/>
  <c r="BV1734" i="1"/>
  <c r="BW1734" i="1"/>
  <c r="BS1734" i="1"/>
  <c r="BX1734" i="1"/>
  <c r="BU1738" i="1"/>
  <c r="BV1738" i="1"/>
  <c r="BW1738" i="1"/>
  <c r="BS1738" i="1"/>
  <c r="BX1738" i="1"/>
  <c r="BU1742" i="1"/>
  <c r="BV1742" i="1"/>
  <c r="BW1742" i="1"/>
  <c r="BS1742" i="1"/>
  <c r="BX1742" i="1"/>
  <c r="BY1742" i="1" s="1"/>
  <c r="BU1746" i="1"/>
  <c r="BV1746" i="1"/>
  <c r="BW1746" i="1"/>
  <c r="BS1746" i="1"/>
  <c r="BX1746" i="1"/>
  <c r="BU1750" i="1"/>
  <c r="BV1750" i="1"/>
  <c r="BW1750" i="1"/>
  <c r="BS1750" i="1"/>
  <c r="BX1750" i="1"/>
  <c r="BU1754" i="1"/>
  <c r="BV1754" i="1"/>
  <c r="BW1754" i="1"/>
  <c r="BS1754" i="1"/>
  <c r="BX1754" i="1"/>
  <c r="BU1758" i="1"/>
  <c r="BV1758" i="1"/>
  <c r="BW1758" i="1"/>
  <c r="BS1758" i="1"/>
  <c r="BX1758" i="1"/>
  <c r="BU1762" i="1"/>
  <c r="BV1762" i="1"/>
  <c r="BW1762" i="1"/>
  <c r="BS1762" i="1"/>
  <c r="BX1762" i="1"/>
  <c r="BU1766" i="1"/>
  <c r="BV1766" i="1"/>
  <c r="BW1766" i="1"/>
  <c r="BS1766" i="1"/>
  <c r="BX1766" i="1"/>
  <c r="BU1770" i="1"/>
  <c r="BV1770" i="1"/>
  <c r="BW1770" i="1"/>
  <c r="BS1770" i="1"/>
  <c r="BX1770" i="1"/>
  <c r="BU1774" i="1"/>
  <c r="BV1774" i="1"/>
  <c r="BW1774" i="1"/>
  <c r="BS1774" i="1"/>
  <c r="BX1774" i="1"/>
  <c r="BY1774" i="1" s="1"/>
  <c r="BU1778" i="1"/>
  <c r="BV1778" i="1"/>
  <c r="BW1778" i="1"/>
  <c r="BS1778" i="1"/>
  <c r="BX1778" i="1"/>
  <c r="BU1782" i="1"/>
  <c r="BV1782" i="1"/>
  <c r="BW1782" i="1"/>
  <c r="BS1782" i="1"/>
  <c r="BX1782" i="1"/>
  <c r="BU1786" i="1"/>
  <c r="BV1786" i="1"/>
  <c r="BW1786" i="1"/>
  <c r="BS1786" i="1"/>
  <c r="BX1786" i="1"/>
  <c r="BU1790" i="1"/>
  <c r="BV1790" i="1"/>
  <c r="BW1790" i="1"/>
  <c r="BS1790" i="1"/>
  <c r="BX1790" i="1"/>
  <c r="BU1794" i="1"/>
  <c r="BV1794" i="1"/>
  <c r="BW1794" i="1"/>
  <c r="BS1794" i="1"/>
  <c r="BX1794" i="1"/>
  <c r="BU1798" i="1"/>
  <c r="BV1798" i="1"/>
  <c r="BW1798" i="1"/>
  <c r="BS1798" i="1"/>
  <c r="BX1798" i="1"/>
  <c r="BU1802" i="1"/>
  <c r="BV1802" i="1"/>
  <c r="BW1802" i="1"/>
  <c r="BS1802" i="1"/>
  <c r="BX1802" i="1"/>
  <c r="BU1806" i="1"/>
  <c r="BV1806" i="1"/>
  <c r="BW1806" i="1"/>
  <c r="BS1806" i="1"/>
  <c r="BX1806" i="1"/>
  <c r="BY1806" i="1" s="1"/>
  <c r="BU1810" i="1"/>
  <c r="BV1810" i="1"/>
  <c r="BW1810" i="1"/>
  <c r="BS1810" i="1"/>
  <c r="BX1810" i="1"/>
  <c r="BU1814" i="1"/>
  <c r="BV1814" i="1"/>
  <c r="BW1814" i="1"/>
  <c r="BS1814" i="1"/>
  <c r="BX1814" i="1"/>
  <c r="BU1818" i="1"/>
  <c r="BV1818" i="1"/>
  <c r="BW1818" i="1"/>
  <c r="BS1818" i="1"/>
  <c r="BX1818" i="1"/>
  <c r="BU1822" i="1"/>
  <c r="BV1822" i="1"/>
  <c r="BW1822" i="1"/>
  <c r="BS1822" i="1"/>
  <c r="BX1822" i="1"/>
  <c r="BU1826" i="1"/>
  <c r="BV1826" i="1"/>
  <c r="BW1826" i="1"/>
  <c r="BS1826" i="1"/>
  <c r="BX1826" i="1"/>
  <c r="BU1830" i="1"/>
  <c r="BV1830" i="1"/>
  <c r="BW1830" i="1"/>
  <c r="BS1830" i="1"/>
  <c r="BX1830" i="1"/>
  <c r="BU1834" i="1"/>
  <c r="BV1834" i="1"/>
  <c r="BW1834" i="1"/>
  <c r="BS1834" i="1"/>
  <c r="BX1834" i="1"/>
  <c r="BU1838" i="1"/>
  <c r="BV1838" i="1"/>
  <c r="BW1838" i="1"/>
  <c r="BS1838" i="1"/>
  <c r="BX1838" i="1"/>
  <c r="BY1838" i="1" s="1"/>
  <c r="BU1842" i="1"/>
  <c r="BV1842" i="1"/>
  <c r="BW1842" i="1"/>
  <c r="BS1842" i="1"/>
  <c r="BX1842" i="1"/>
  <c r="BU1846" i="1"/>
  <c r="BV1846" i="1"/>
  <c r="BW1846" i="1"/>
  <c r="BS1846" i="1"/>
  <c r="BX1846" i="1"/>
  <c r="BU1850" i="1"/>
  <c r="BV1850" i="1"/>
  <c r="BW1850" i="1"/>
  <c r="BS1850" i="1"/>
  <c r="BX1850" i="1"/>
  <c r="BU1854" i="1"/>
  <c r="BV1854" i="1"/>
  <c r="BW1854" i="1"/>
  <c r="BS1854" i="1"/>
  <c r="BX1854" i="1"/>
  <c r="BU1858" i="1"/>
  <c r="BV1858" i="1"/>
  <c r="BW1858" i="1"/>
  <c r="BS1858" i="1"/>
  <c r="BX1858" i="1"/>
  <c r="BU1862" i="1"/>
  <c r="BV1862" i="1"/>
  <c r="BW1862" i="1"/>
  <c r="BS1862" i="1"/>
  <c r="BX1862" i="1"/>
  <c r="BU1866" i="1"/>
  <c r="BV1866" i="1"/>
  <c r="BW1866" i="1"/>
  <c r="BS1866" i="1"/>
  <c r="BX1866" i="1"/>
  <c r="BU1870" i="1"/>
  <c r="BV1870" i="1"/>
  <c r="BW1870" i="1"/>
  <c r="BS1870" i="1"/>
  <c r="BX1870" i="1"/>
  <c r="BY1870" i="1" s="1"/>
  <c r="BU1874" i="1"/>
  <c r="BV1874" i="1"/>
  <c r="BW1874" i="1"/>
  <c r="BS1874" i="1"/>
  <c r="BX1874" i="1"/>
  <c r="BU1878" i="1"/>
  <c r="BV1878" i="1"/>
  <c r="BW1878" i="1"/>
  <c r="BS1878" i="1"/>
  <c r="BX1878" i="1"/>
  <c r="BU1882" i="1"/>
  <c r="BV1882" i="1"/>
  <c r="BW1882" i="1"/>
  <c r="BS1882" i="1"/>
  <c r="BX1882" i="1"/>
  <c r="BU1886" i="1"/>
  <c r="BV1886" i="1"/>
  <c r="BW1886" i="1"/>
  <c r="BS1886" i="1"/>
  <c r="BX1886" i="1"/>
  <c r="BU1890" i="1"/>
  <c r="BV1890" i="1"/>
  <c r="BW1890" i="1"/>
  <c r="BS1890" i="1"/>
  <c r="BX1890" i="1"/>
  <c r="BU1894" i="1"/>
  <c r="BV1894" i="1"/>
  <c r="BW1894" i="1"/>
  <c r="BS1894" i="1"/>
  <c r="BX1894" i="1"/>
  <c r="BU1898" i="1"/>
  <c r="BV1898" i="1"/>
  <c r="BW1898" i="1"/>
  <c r="BS1898" i="1"/>
  <c r="BX1898" i="1"/>
  <c r="BU1902" i="1"/>
  <c r="BV1902" i="1"/>
  <c r="BW1902" i="1"/>
  <c r="BS1902" i="1"/>
  <c r="BX1902" i="1"/>
  <c r="BY1902" i="1" s="1"/>
  <c r="BU1906" i="1"/>
  <c r="BV1906" i="1"/>
  <c r="BW1906" i="1"/>
  <c r="BS1906" i="1"/>
  <c r="BX1906" i="1"/>
  <c r="BU1910" i="1"/>
  <c r="BV1910" i="1"/>
  <c r="BW1910" i="1"/>
  <c r="BS1910" i="1"/>
  <c r="BX1910" i="1"/>
  <c r="BU1914" i="1"/>
  <c r="BV1914" i="1"/>
  <c r="BW1914" i="1"/>
  <c r="BS1914" i="1"/>
  <c r="BX1914" i="1"/>
  <c r="BU1918" i="1"/>
  <c r="BV1918" i="1"/>
  <c r="BW1918" i="1"/>
  <c r="BS1918" i="1"/>
  <c r="BX1918" i="1"/>
  <c r="BU1922" i="1"/>
  <c r="BV1922" i="1"/>
  <c r="BW1922" i="1"/>
  <c r="BS1922" i="1"/>
  <c r="BX1922" i="1"/>
  <c r="BU1926" i="1"/>
  <c r="BV1926" i="1"/>
  <c r="BW1926" i="1"/>
  <c r="BS1926" i="1"/>
  <c r="BX1926" i="1"/>
  <c r="BU1930" i="1"/>
  <c r="BV1930" i="1"/>
  <c r="BW1930" i="1"/>
  <c r="BS1930" i="1"/>
  <c r="BX1930" i="1"/>
  <c r="BU1934" i="1"/>
  <c r="BV1934" i="1"/>
  <c r="BW1934" i="1"/>
  <c r="BS1934" i="1"/>
  <c r="BX1934" i="1"/>
  <c r="BY1934" i="1" s="1"/>
  <c r="BU1938" i="1"/>
  <c r="BV1938" i="1"/>
  <c r="BW1938" i="1"/>
  <c r="BS1938" i="1"/>
  <c r="BX1938" i="1"/>
  <c r="BU1942" i="1"/>
  <c r="BV1942" i="1"/>
  <c r="BW1942" i="1"/>
  <c r="BS1942" i="1"/>
  <c r="BX1942" i="1"/>
  <c r="BU1946" i="1"/>
  <c r="BV1946" i="1"/>
  <c r="BW1946" i="1"/>
  <c r="BS1946" i="1"/>
  <c r="BX1946" i="1"/>
  <c r="BU1950" i="1"/>
  <c r="BV1950" i="1"/>
  <c r="BW1950" i="1"/>
  <c r="BS1950" i="1"/>
  <c r="BX1950" i="1"/>
  <c r="BU1954" i="1"/>
  <c r="BV1954" i="1"/>
  <c r="BW1954" i="1"/>
  <c r="BS1954" i="1"/>
  <c r="BX1954" i="1"/>
  <c r="BU1958" i="1"/>
  <c r="BV1958" i="1"/>
  <c r="BW1958" i="1"/>
  <c r="BS1958" i="1"/>
  <c r="BX1958" i="1"/>
  <c r="BU1962" i="1"/>
  <c r="BV1962" i="1"/>
  <c r="BW1962" i="1"/>
  <c r="BS1962" i="1"/>
  <c r="BX1962" i="1"/>
  <c r="BU1966" i="1"/>
  <c r="BV1966" i="1"/>
  <c r="BW1966" i="1"/>
  <c r="BS1966" i="1"/>
  <c r="BX1966" i="1"/>
  <c r="BY1966" i="1" s="1"/>
  <c r="BU1970" i="1"/>
  <c r="BV1970" i="1"/>
  <c r="BW1970" i="1"/>
  <c r="BS1970" i="1"/>
  <c r="BX1970" i="1"/>
  <c r="BU1974" i="1"/>
  <c r="BV1974" i="1"/>
  <c r="BW1974" i="1"/>
  <c r="BS1974" i="1"/>
  <c r="BX1974" i="1"/>
  <c r="BU1978" i="1"/>
  <c r="BV1978" i="1"/>
  <c r="BW1978" i="1"/>
  <c r="BS1978" i="1"/>
  <c r="BX1978" i="1"/>
  <c r="BU1982" i="1"/>
  <c r="BV1982" i="1"/>
  <c r="BW1982" i="1"/>
  <c r="BS1982" i="1"/>
  <c r="BX1982" i="1"/>
  <c r="BU1986" i="1"/>
  <c r="BV1986" i="1"/>
  <c r="BW1986" i="1"/>
  <c r="BS1986" i="1"/>
  <c r="BX1986" i="1"/>
  <c r="BU1990" i="1"/>
  <c r="BV1990" i="1"/>
  <c r="BW1990" i="1"/>
  <c r="BS1990" i="1"/>
  <c r="BX1990" i="1"/>
  <c r="BU1994" i="1"/>
  <c r="BV1994" i="1"/>
  <c r="BW1994" i="1"/>
  <c r="BS1994" i="1"/>
  <c r="BX1994" i="1"/>
  <c r="BU1998" i="1"/>
  <c r="BV1998" i="1"/>
  <c r="BW1998" i="1"/>
  <c r="BS1998" i="1"/>
  <c r="BX1998" i="1"/>
  <c r="BY1998" i="1" s="1"/>
  <c r="BU1007" i="1"/>
  <c r="BU1023" i="1"/>
  <c r="BU1039" i="1"/>
  <c r="BU1055" i="1"/>
  <c r="CF716" i="1"/>
  <c r="CJ716" i="1"/>
  <c r="CI732" i="1"/>
  <c r="CH748" i="1"/>
  <c r="CG764" i="1"/>
  <c r="CF780" i="1"/>
  <c r="CJ780" i="1"/>
  <c r="CI796" i="1"/>
  <c r="CH812" i="1"/>
  <c r="CG828" i="1"/>
  <c r="CF844" i="1"/>
  <c r="CJ844" i="1"/>
  <c r="CK844" i="1" s="1"/>
  <c r="CI860" i="1"/>
  <c r="CH876" i="1"/>
  <c r="CG892" i="1"/>
  <c r="CF908" i="1"/>
  <c r="CJ908" i="1"/>
  <c r="CI924" i="1"/>
  <c r="CH940" i="1"/>
  <c r="CG956" i="1"/>
  <c r="CF972" i="1"/>
  <c r="CJ972" i="1"/>
  <c r="CI988" i="1"/>
  <c r="CH1004" i="1"/>
  <c r="CG1020" i="1"/>
  <c r="CF1036" i="1"/>
  <c r="CJ1036" i="1"/>
  <c r="CK1036" i="1" s="1"/>
  <c r="CF1052" i="1"/>
  <c r="CK1052" i="1" s="1"/>
  <c r="CH1068" i="1"/>
  <c r="CJ1084" i="1"/>
  <c r="CK1084" i="1" s="1"/>
  <c r="CI1100" i="1"/>
  <c r="CK1100" i="1" s="1"/>
  <c r="CF1116" i="1"/>
  <c r="CK1116" i="1" s="1"/>
  <c r="CH1132" i="1"/>
  <c r="CJ1148" i="1"/>
  <c r="CK1148" i="1" s="1"/>
  <c r="CI1164" i="1"/>
  <c r="CK1164" i="1" s="1"/>
  <c r="CF1180" i="1"/>
  <c r="CH1196" i="1"/>
  <c r="CJ1212" i="1"/>
  <c r="CK1212" i="1" s="1"/>
  <c r="CI1228" i="1"/>
  <c r="CK1228" i="1" s="1"/>
  <c r="CF1244" i="1"/>
  <c r="CH1260" i="1"/>
  <c r="CK1260" i="1" s="1"/>
  <c r="CJ1276" i="1"/>
  <c r="CK1276" i="1" s="1"/>
  <c r="CI1292" i="1"/>
  <c r="CK1292" i="1" s="1"/>
  <c r="CF1308" i="1"/>
  <c r="CK1308" i="1" s="1"/>
  <c r="CH1324" i="1"/>
  <c r="CK1324" i="1" s="1"/>
  <c r="CJ1340" i="1"/>
  <c r="CK1340" i="1" s="1"/>
  <c r="CI1356" i="1"/>
  <c r="CK1356" i="1" s="1"/>
  <c r="CF1372" i="1"/>
  <c r="CK1372" i="1" s="1"/>
  <c r="CH1388" i="1"/>
  <c r="CJ1404" i="1"/>
  <c r="CK1404" i="1" s="1"/>
  <c r="CI1420" i="1"/>
  <c r="CK1420" i="1" s="1"/>
  <c r="CF1436" i="1"/>
  <c r="CH1452" i="1"/>
  <c r="CJ1468" i="1"/>
  <c r="CK1468" i="1" s="1"/>
  <c r="CI1484" i="1"/>
  <c r="CK1484" i="1" s="1"/>
  <c r="CF1500" i="1"/>
  <c r="CH1516" i="1"/>
  <c r="CK1516" i="1" s="1"/>
  <c r="CJ1532" i="1"/>
  <c r="CK1532" i="1" s="1"/>
  <c r="CI1548" i="1"/>
  <c r="CK1548" i="1" s="1"/>
  <c r="CF1564" i="1"/>
  <c r="CK1564" i="1" s="1"/>
  <c r="CH1580" i="1"/>
  <c r="CK1580" i="1" s="1"/>
  <c r="CJ1596" i="1"/>
  <c r="CK1596" i="1" s="1"/>
  <c r="CI1612" i="1"/>
  <c r="CK1612" i="1" s="1"/>
  <c r="CF1628" i="1"/>
  <c r="CK1628" i="1" s="1"/>
  <c r="CH1644" i="1"/>
  <c r="CJ1660" i="1"/>
  <c r="CK1660" i="1" s="1"/>
  <c r="CI1676" i="1"/>
  <c r="CK1676" i="1" s="1"/>
  <c r="CF1692" i="1"/>
  <c r="CI1708" i="1"/>
  <c r="CH1724" i="1"/>
  <c r="CJ1740" i="1"/>
  <c r="CK1740" i="1" s="1"/>
  <c r="CF1756" i="1"/>
  <c r="CK1756" i="1" s="1"/>
  <c r="CI1772" i="1"/>
  <c r="CH1788" i="1"/>
  <c r="CK1788" i="1" s="1"/>
  <c r="CJ1804" i="1"/>
  <c r="CK1804" i="1" s="1"/>
  <c r="CF1820" i="1"/>
  <c r="CK1820" i="1" s="1"/>
  <c r="CI1836" i="1"/>
  <c r="CH1852" i="1"/>
  <c r="CK1852" i="1" s="1"/>
  <c r="CJ1868" i="1"/>
  <c r="CK1868" i="1" s="1"/>
  <c r="CF1884" i="1"/>
  <c r="CK1884" i="1" s="1"/>
  <c r="CI1900" i="1"/>
  <c r="CH1916" i="1"/>
  <c r="CJ1932" i="1"/>
  <c r="CK1932" i="1" s="1"/>
  <c r="CF1948" i="1"/>
  <c r="CK1948" i="1" s="1"/>
  <c r="CI1964" i="1"/>
  <c r="CH1980" i="1"/>
  <c r="CK1980" i="1" s="1"/>
  <c r="CJ1996" i="1"/>
  <c r="CK1996" i="1" s="1"/>
  <c r="BT715" i="1"/>
  <c r="BT723" i="1"/>
  <c r="BT731" i="1"/>
  <c r="BT739" i="1"/>
  <c r="BT747" i="1"/>
  <c r="BT755" i="1"/>
  <c r="BT763" i="1"/>
  <c r="BT771" i="1"/>
  <c r="BT779" i="1"/>
  <c r="BT787" i="1"/>
  <c r="BT795" i="1"/>
  <c r="BT803" i="1"/>
  <c r="BT811" i="1"/>
  <c r="BT819" i="1"/>
  <c r="BT827" i="1"/>
  <c r="BT835" i="1"/>
  <c r="BT843" i="1"/>
  <c r="BT851" i="1"/>
  <c r="BT859" i="1"/>
  <c r="BT867" i="1"/>
  <c r="BT875" i="1"/>
  <c r="BT883" i="1"/>
  <c r="BT891" i="1"/>
  <c r="BT899" i="1"/>
  <c r="BT907" i="1"/>
  <c r="BT915" i="1"/>
  <c r="BT923" i="1"/>
  <c r="BT931" i="1"/>
  <c r="BT939" i="1"/>
  <c r="BT947" i="1"/>
  <c r="BT955" i="1"/>
  <c r="BT963" i="1"/>
  <c r="BT971" i="1"/>
  <c r="BT979" i="1"/>
  <c r="BT987" i="1"/>
  <c r="BT995" i="1"/>
  <c r="BT1003" i="1"/>
  <c r="BT1011" i="1"/>
  <c r="BT1019" i="1"/>
  <c r="BT1027" i="1"/>
  <c r="BT1035" i="1"/>
  <c r="BT1043" i="1"/>
  <c r="BT1051" i="1"/>
  <c r="CG1080" i="1"/>
  <c r="CG1144" i="1"/>
  <c r="CG1208" i="1"/>
  <c r="CG1272" i="1"/>
  <c r="CG1336" i="1"/>
  <c r="CK1336" i="1" s="1"/>
  <c r="CG1400" i="1"/>
  <c r="CG1464" i="1"/>
  <c r="CG1528" i="1"/>
  <c r="CG1592" i="1"/>
  <c r="CK1592" i="1" s="1"/>
  <c r="CG1656" i="1"/>
  <c r="CG1720" i="1"/>
  <c r="CG1784" i="1"/>
  <c r="CG1848" i="1"/>
  <c r="CK1848" i="1" s="1"/>
  <c r="CG1912" i="1"/>
  <c r="CG1976" i="1"/>
  <c r="CI712" i="1"/>
  <c r="CG728" i="1"/>
  <c r="CF744" i="1"/>
  <c r="CJ744" i="1"/>
  <c r="CI760" i="1"/>
  <c r="CH776" i="1"/>
  <c r="CG792" i="1"/>
  <c r="CF808" i="1"/>
  <c r="CJ808" i="1"/>
  <c r="CI824" i="1"/>
  <c r="CI840" i="1"/>
  <c r="CG856" i="1"/>
  <c r="CF872" i="1"/>
  <c r="CJ872" i="1"/>
  <c r="CI888" i="1"/>
  <c r="CH904" i="1"/>
  <c r="CG920" i="1"/>
  <c r="CF936" i="1"/>
  <c r="CJ936" i="1"/>
  <c r="CI952" i="1"/>
  <c r="CI968" i="1"/>
  <c r="CG984" i="1"/>
  <c r="CF1000" i="1"/>
  <c r="CJ1000" i="1"/>
  <c r="CI1016" i="1"/>
  <c r="CH1032" i="1"/>
  <c r="CG1048" i="1"/>
  <c r="CI1064" i="1"/>
  <c r="CH1080" i="1"/>
  <c r="CJ1096" i="1"/>
  <c r="CF1112" i="1"/>
  <c r="CK1112" i="1" s="1"/>
  <c r="CI1128" i="1"/>
  <c r="CH1144" i="1"/>
  <c r="CJ1160" i="1"/>
  <c r="CK1160" i="1" s="1"/>
  <c r="CF1176" i="1"/>
  <c r="CK1176" i="1" s="1"/>
  <c r="CI1192" i="1"/>
  <c r="CH1208" i="1"/>
  <c r="CJ1224" i="1"/>
  <c r="CK1224" i="1" s="1"/>
  <c r="CF1240" i="1"/>
  <c r="CK1240" i="1" s="1"/>
  <c r="CI1256" i="1"/>
  <c r="CH1272" i="1"/>
  <c r="CJ1288" i="1"/>
  <c r="CF1304" i="1"/>
  <c r="CK1304" i="1" s="1"/>
  <c r="CI1320" i="1"/>
  <c r="CH1336" i="1"/>
  <c r="CJ1352" i="1"/>
  <c r="CF1368" i="1"/>
  <c r="CK1368" i="1" s="1"/>
  <c r="CI1384" i="1"/>
  <c r="CH1400" i="1"/>
  <c r="CJ1416" i="1"/>
  <c r="CK1416" i="1" s="1"/>
  <c r="CF1432" i="1"/>
  <c r="CK1432" i="1" s="1"/>
  <c r="CI1448" i="1"/>
  <c r="CH1464" i="1"/>
  <c r="CJ1480" i="1"/>
  <c r="CK1480" i="1" s="1"/>
  <c r="CF1496" i="1"/>
  <c r="CK1496" i="1" s="1"/>
  <c r="CI1512" i="1"/>
  <c r="CH1528" i="1"/>
  <c r="CJ1544" i="1"/>
  <c r="CF1560" i="1"/>
  <c r="CK1560" i="1" s="1"/>
  <c r="CI1576" i="1"/>
  <c r="CH1592" i="1"/>
  <c r="CJ1608" i="1"/>
  <c r="CF1624" i="1"/>
  <c r="CK1624" i="1" s="1"/>
  <c r="CI1640" i="1"/>
  <c r="CH1656" i="1"/>
  <c r="CJ1672" i="1"/>
  <c r="CK1672" i="1" s="1"/>
  <c r="CF1688" i="1"/>
  <c r="CK1688" i="1" s="1"/>
  <c r="CH1704" i="1"/>
  <c r="CI1720" i="1"/>
  <c r="CJ1736" i="1"/>
  <c r="CK1736" i="1" s="1"/>
  <c r="CF1752" i="1"/>
  <c r="CK1752" i="1" s="1"/>
  <c r="CH1768" i="1"/>
  <c r="CI1784" i="1"/>
  <c r="CJ1800" i="1"/>
  <c r="CF1816" i="1"/>
  <c r="CK1816" i="1" s="1"/>
  <c r="CI1832" i="1"/>
  <c r="CH1848" i="1"/>
  <c r="CJ1864" i="1"/>
  <c r="CF1880" i="1"/>
  <c r="CK1880" i="1" s="1"/>
  <c r="CI1896" i="1"/>
  <c r="CH1912" i="1"/>
  <c r="CJ1928" i="1"/>
  <c r="CK1928" i="1" s="1"/>
  <c r="CF1944" i="1"/>
  <c r="CK1944" i="1" s="1"/>
  <c r="CI1960" i="1"/>
  <c r="CH1976" i="1"/>
  <c r="CJ1992" i="1"/>
  <c r="CK1992" i="1" s="1"/>
  <c r="BV1059" i="1"/>
  <c r="BV1075" i="1"/>
  <c r="BW1063" i="1"/>
  <c r="BW1079" i="1"/>
  <c r="BT1086" i="1"/>
  <c r="BT1094" i="1"/>
  <c r="BT1102" i="1"/>
  <c r="BT1110" i="1"/>
  <c r="BT1118" i="1"/>
  <c r="BT1126" i="1"/>
  <c r="BT1134" i="1"/>
  <c r="BT1142" i="1"/>
  <c r="BT1150" i="1"/>
  <c r="BT1158" i="1"/>
  <c r="BT1166" i="1"/>
  <c r="BT1174" i="1"/>
  <c r="BT1182" i="1"/>
  <c r="BT1190" i="1"/>
  <c r="BT1198" i="1"/>
  <c r="BT1206" i="1"/>
  <c r="BT1214" i="1"/>
  <c r="BT1222" i="1"/>
  <c r="BT1230" i="1"/>
  <c r="BT1238" i="1"/>
  <c r="BT1246" i="1"/>
  <c r="BT1254" i="1"/>
  <c r="BT1262" i="1"/>
  <c r="BT1270" i="1"/>
  <c r="BT1278" i="1"/>
  <c r="BT1286" i="1"/>
  <c r="BT1294" i="1"/>
  <c r="BT1302" i="1"/>
  <c r="BT1310" i="1"/>
  <c r="BT1318" i="1"/>
  <c r="BT1326" i="1"/>
  <c r="BT1334" i="1"/>
  <c r="BT1342" i="1"/>
  <c r="BT1350" i="1"/>
  <c r="BT1358" i="1"/>
  <c r="BT1366" i="1"/>
  <c r="BT1374" i="1"/>
  <c r="BT1382" i="1"/>
  <c r="BT1390" i="1"/>
  <c r="BT1398" i="1"/>
  <c r="BT1406" i="1"/>
  <c r="BT1414" i="1"/>
  <c r="BT1422" i="1"/>
  <c r="BT1430" i="1"/>
  <c r="BT1438" i="1"/>
  <c r="BT1446" i="1"/>
  <c r="BT1454" i="1"/>
  <c r="BT1462" i="1"/>
  <c r="BT1470" i="1"/>
  <c r="BT1478" i="1"/>
  <c r="BT1486" i="1"/>
  <c r="BT1494" i="1"/>
  <c r="BT1502" i="1"/>
  <c r="BT1510" i="1"/>
  <c r="BT1518" i="1"/>
  <c r="BT1526" i="1"/>
  <c r="BT1534" i="1"/>
  <c r="BT1542" i="1"/>
  <c r="BT1550" i="1"/>
  <c r="BT1558" i="1"/>
  <c r="BT1566" i="1"/>
  <c r="BT1574" i="1"/>
  <c r="BT1582" i="1"/>
  <c r="BT1590" i="1"/>
  <c r="BT1598" i="1"/>
  <c r="BT1606" i="1"/>
  <c r="BT1614" i="1"/>
  <c r="BT1622" i="1"/>
  <c r="BT1630" i="1"/>
  <c r="BT1638" i="1"/>
  <c r="BT1646" i="1"/>
  <c r="BT1654" i="1"/>
  <c r="BT1662" i="1"/>
  <c r="BT1670" i="1"/>
  <c r="BT1678" i="1"/>
  <c r="BT1686" i="1"/>
  <c r="BT1694" i="1"/>
  <c r="BT1702" i="1"/>
  <c r="BT1710" i="1"/>
  <c r="BT1718" i="1"/>
  <c r="BT1726" i="1"/>
  <c r="BT1734" i="1"/>
  <c r="BT1742" i="1"/>
  <c r="BT1750" i="1"/>
  <c r="BT1758" i="1"/>
  <c r="BT1766" i="1"/>
  <c r="BT1774" i="1"/>
  <c r="BT1782" i="1"/>
  <c r="BT1790" i="1"/>
  <c r="BT1798" i="1"/>
  <c r="BT1806" i="1"/>
  <c r="BT1814" i="1"/>
  <c r="BT1822" i="1"/>
  <c r="BT1830" i="1"/>
  <c r="BT1838" i="1"/>
  <c r="BT1846" i="1"/>
  <c r="BT1854" i="1"/>
  <c r="BT1862" i="1"/>
  <c r="BT1870" i="1"/>
  <c r="BT1878" i="1"/>
  <c r="BT1886" i="1"/>
  <c r="BT1894" i="1"/>
  <c r="BT1902" i="1"/>
  <c r="BT1910" i="1"/>
  <c r="BT1918" i="1"/>
  <c r="BT1926" i="1"/>
  <c r="BT1934" i="1"/>
  <c r="BT1942" i="1"/>
  <c r="BT1950" i="1"/>
  <c r="BT1958" i="1"/>
  <c r="BT1966" i="1"/>
  <c r="BT1974" i="1"/>
  <c r="BT1982" i="1"/>
  <c r="BT1990" i="1"/>
  <c r="BT1998" i="1"/>
  <c r="BU1087" i="1"/>
  <c r="BV1087" i="1"/>
  <c r="BW1087" i="1"/>
  <c r="BS1087" i="1"/>
  <c r="BX1087" i="1"/>
  <c r="BT1087" i="1"/>
  <c r="BU1095" i="1"/>
  <c r="BV1095" i="1"/>
  <c r="BW1095" i="1"/>
  <c r="BS1095" i="1"/>
  <c r="BX1095" i="1"/>
  <c r="BT1095" i="1"/>
  <c r="BU1103" i="1"/>
  <c r="BV1103" i="1"/>
  <c r="BW1103" i="1"/>
  <c r="BS1103" i="1"/>
  <c r="BX1103" i="1"/>
  <c r="BT1103" i="1"/>
  <c r="BU1111" i="1"/>
  <c r="BV1111" i="1"/>
  <c r="BW1111" i="1"/>
  <c r="BS1111" i="1"/>
  <c r="BX1111" i="1"/>
  <c r="BT1111" i="1"/>
  <c r="BU1119" i="1"/>
  <c r="BV1119" i="1"/>
  <c r="BW1119" i="1"/>
  <c r="BS1119" i="1"/>
  <c r="BX1119" i="1"/>
  <c r="BT1119" i="1"/>
  <c r="BU1127" i="1"/>
  <c r="BV1127" i="1"/>
  <c r="BW1127" i="1"/>
  <c r="BS1127" i="1"/>
  <c r="BX1127" i="1"/>
  <c r="BT1127" i="1"/>
  <c r="BU1135" i="1"/>
  <c r="BV1135" i="1"/>
  <c r="BW1135" i="1"/>
  <c r="BS1135" i="1"/>
  <c r="BX1135" i="1"/>
  <c r="BT1135" i="1"/>
  <c r="BU1143" i="1"/>
  <c r="BV1143" i="1"/>
  <c r="BW1143" i="1"/>
  <c r="BS1143" i="1"/>
  <c r="BX1143" i="1"/>
  <c r="BT1143" i="1"/>
  <c r="BU1151" i="1"/>
  <c r="BV1151" i="1"/>
  <c r="BW1151" i="1"/>
  <c r="BS1151" i="1"/>
  <c r="BX1151" i="1"/>
  <c r="BT1151" i="1"/>
  <c r="BU1159" i="1"/>
  <c r="BV1159" i="1"/>
  <c r="BW1159" i="1"/>
  <c r="BS1159" i="1"/>
  <c r="BX1159" i="1"/>
  <c r="BT1159" i="1"/>
  <c r="BU1167" i="1"/>
  <c r="BV1167" i="1"/>
  <c r="BW1167" i="1"/>
  <c r="BS1167" i="1"/>
  <c r="BX1167" i="1"/>
  <c r="BT1167" i="1"/>
  <c r="BU1175" i="1"/>
  <c r="BV1175" i="1"/>
  <c r="BW1175" i="1"/>
  <c r="BS1175" i="1"/>
  <c r="BX1175" i="1"/>
  <c r="BT1175" i="1"/>
  <c r="BU1183" i="1"/>
  <c r="BV1183" i="1"/>
  <c r="BW1183" i="1"/>
  <c r="BS1183" i="1"/>
  <c r="BX1183" i="1"/>
  <c r="BT1183" i="1"/>
  <c r="BU1191" i="1"/>
  <c r="BV1191" i="1"/>
  <c r="BW1191" i="1"/>
  <c r="BS1191" i="1"/>
  <c r="BX1191" i="1"/>
  <c r="BT1191" i="1"/>
  <c r="BU1199" i="1"/>
  <c r="BV1199" i="1"/>
  <c r="BW1199" i="1"/>
  <c r="BS1199" i="1"/>
  <c r="BX1199" i="1"/>
  <c r="BT1199" i="1"/>
  <c r="BU1207" i="1"/>
  <c r="BV1207" i="1"/>
  <c r="BW1207" i="1"/>
  <c r="BS1207" i="1"/>
  <c r="BX1207" i="1"/>
  <c r="BT1207" i="1"/>
  <c r="BU1215" i="1"/>
  <c r="BV1215" i="1"/>
  <c r="BW1215" i="1"/>
  <c r="BS1215" i="1"/>
  <c r="BX1215" i="1"/>
  <c r="BT1215" i="1"/>
  <c r="BU1223" i="1"/>
  <c r="BV1223" i="1"/>
  <c r="BW1223" i="1"/>
  <c r="BS1223" i="1"/>
  <c r="BX1223" i="1"/>
  <c r="BT1223" i="1"/>
  <c r="BU1231" i="1"/>
  <c r="BV1231" i="1"/>
  <c r="BW1231" i="1"/>
  <c r="BS1231" i="1"/>
  <c r="BX1231" i="1"/>
  <c r="BT1231" i="1"/>
  <c r="BU1239" i="1"/>
  <c r="BV1239" i="1"/>
  <c r="BW1239" i="1"/>
  <c r="BS1239" i="1"/>
  <c r="BX1239" i="1"/>
  <c r="BT1239" i="1"/>
  <c r="BU1247" i="1"/>
  <c r="BV1247" i="1"/>
  <c r="BW1247" i="1"/>
  <c r="BS1247" i="1"/>
  <c r="BX1247" i="1"/>
  <c r="BT1247" i="1"/>
  <c r="BU1255" i="1"/>
  <c r="BV1255" i="1"/>
  <c r="BW1255" i="1"/>
  <c r="BS1255" i="1"/>
  <c r="BX1255" i="1"/>
  <c r="BT1255" i="1"/>
  <c r="BU1263" i="1"/>
  <c r="BV1263" i="1"/>
  <c r="BW1263" i="1"/>
  <c r="BS1263" i="1"/>
  <c r="BX1263" i="1"/>
  <c r="BT1263" i="1"/>
  <c r="BU1271" i="1"/>
  <c r="BV1271" i="1"/>
  <c r="BW1271" i="1"/>
  <c r="BS1271" i="1"/>
  <c r="BX1271" i="1"/>
  <c r="BT1271" i="1"/>
  <c r="BU1279" i="1"/>
  <c r="BV1279" i="1"/>
  <c r="BW1279" i="1"/>
  <c r="BS1279" i="1"/>
  <c r="BX1279" i="1"/>
  <c r="BT1279" i="1"/>
  <c r="BU1287" i="1"/>
  <c r="BV1287" i="1"/>
  <c r="BW1287" i="1"/>
  <c r="BS1287" i="1"/>
  <c r="BX1287" i="1"/>
  <c r="BT1287" i="1"/>
  <c r="BU1295" i="1"/>
  <c r="BV1295" i="1"/>
  <c r="BW1295" i="1"/>
  <c r="BS1295" i="1"/>
  <c r="BX1295" i="1"/>
  <c r="BT1295" i="1"/>
  <c r="BU1303" i="1"/>
  <c r="BV1303" i="1"/>
  <c r="BW1303" i="1"/>
  <c r="BS1303" i="1"/>
  <c r="BX1303" i="1"/>
  <c r="BT1303" i="1"/>
  <c r="BU1311" i="1"/>
  <c r="BV1311" i="1"/>
  <c r="BW1311" i="1"/>
  <c r="BS1311" i="1"/>
  <c r="BX1311" i="1"/>
  <c r="BT1311" i="1"/>
  <c r="BU1319" i="1"/>
  <c r="BV1319" i="1"/>
  <c r="BW1319" i="1"/>
  <c r="BS1319" i="1"/>
  <c r="BX1319" i="1"/>
  <c r="BT1319" i="1"/>
  <c r="BU1327" i="1"/>
  <c r="BV1327" i="1"/>
  <c r="BW1327" i="1"/>
  <c r="BS1327" i="1"/>
  <c r="BX1327" i="1"/>
  <c r="BT1327" i="1"/>
  <c r="BU1335" i="1"/>
  <c r="BV1335" i="1"/>
  <c r="BW1335" i="1"/>
  <c r="BS1335" i="1"/>
  <c r="BX1335" i="1"/>
  <c r="BT1335" i="1"/>
  <c r="BU1343" i="1"/>
  <c r="BV1343" i="1"/>
  <c r="BW1343" i="1"/>
  <c r="BS1343" i="1"/>
  <c r="BX1343" i="1"/>
  <c r="BT1343" i="1"/>
  <c r="BU1351" i="1"/>
  <c r="BV1351" i="1"/>
  <c r="BW1351" i="1"/>
  <c r="BS1351" i="1"/>
  <c r="BX1351" i="1"/>
  <c r="BT1351" i="1"/>
  <c r="BU1359" i="1"/>
  <c r="BV1359" i="1"/>
  <c r="BW1359" i="1"/>
  <c r="BS1359" i="1"/>
  <c r="BX1359" i="1"/>
  <c r="BT1359" i="1"/>
  <c r="BU1367" i="1"/>
  <c r="BV1367" i="1"/>
  <c r="BW1367" i="1"/>
  <c r="BS1367" i="1"/>
  <c r="BX1367" i="1"/>
  <c r="BT1367" i="1"/>
  <c r="BU1375" i="1"/>
  <c r="BV1375" i="1"/>
  <c r="BW1375" i="1"/>
  <c r="BS1375" i="1"/>
  <c r="BX1375" i="1"/>
  <c r="BT1375" i="1"/>
  <c r="BU1383" i="1"/>
  <c r="BV1383" i="1"/>
  <c r="BW1383" i="1"/>
  <c r="BS1383" i="1"/>
  <c r="BX1383" i="1"/>
  <c r="BT1383" i="1"/>
  <c r="BU1391" i="1"/>
  <c r="BV1391" i="1"/>
  <c r="BW1391" i="1"/>
  <c r="BS1391" i="1"/>
  <c r="BX1391" i="1"/>
  <c r="BT1391" i="1"/>
  <c r="BU1399" i="1"/>
  <c r="BV1399" i="1"/>
  <c r="BW1399" i="1"/>
  <c r="BS1399" i="1"/>
  <c r="BX1399" i="1"/>
  <c r="BT1399" i="1"/>
  <c r="BU1407" i="1"/>
  <c r="BV1407" i="1"/>
  <c r="BW1407" i="1"/>
  <c r="BS1407" i="1"/>
  <c r="BX1407" i="1"/>
  <c r="BT1407" i="1"/>
  <c r="BU1415" i="1"/>
  <c r="BV1415" i="1"/>
  <c r="BW1415" i="1"/>
  <c r="BS1415" i="1"/>
  <c r="BX1415" i="1"/>
  <c r="BT1415" i="1"/>
  <c r="BU1423" i="1"/>
  <c r="BV1423" i="1"/>
  <c r="BW1423" i="1"/>
  <c r="BS1423" i="1"/>
  <c r="BX1423" i="1"/>
  <c r="BT1423" i="1"/>
  <c r="BU1431" i="1"/>
  <c r="BV1431" i="1"/>
  <c r="BW1431" i="1"/>
  <c r="BS1431" i="1"/>
  <c r="BX1431" i="1"/>
  <c r="BT1431" i="1"/>
  <c r="BU1439" i="1"/>
  <c r="BV1439" i="1"/>
  <c r="BW1439" i="1"/>
  <c r="BS1439" i="1"/>
  <c r="BX1439" i="1"/>
  <c r="BT1439" i="1"/>
  <c r="BU1447" i="1"/>
  <c r="BV1447" i="1"/>
  <c r="BW1447" i="1"/>
  <c r="BS1447" i="1"/>
  <c r="BX1447" i="1"/>
  <c r="BT1447" i="1"/>
  <c r="BU1455" i="1"/>
  <c r="BV1455" i="1"/>
  <c r="BW1455" i="1"/>
  <c r="BS1455" i="1"/>
  <c r="BX1455" i="1"/>
  <c r="BT1455" i="1"/>
  <c r="BU1463" i="1"/>
  <c r="BV1463" i="1"/>
  <c r="BW1463" i="1"/>
  <c r="BS1463" i="1"/>
  <c r="BX1463" i="1"/>
  <c r="BT1463" i="1"/>
  <c r="BU1471" i="1"/>
  <c r="BV1471" i="1"/>
  <c r="BW1471" i="1"/>
  <c r="BS1471" i="1"/>
  <c r="BX1471" i="1"/>
  <c r="BT1471" i="1"/>
  <c r="BU1479" i="1"/>
  <c r="BV1479" i="1"/>
  <c r="BW1479" i="1"/>
  <c r="BS1479" i="1"/>
  <c r="BX1479" i="1"/>
  <c r="BT1479" i="1"/>
  <c r="BU1487" i="1"/>
  <c r="BV1487" i="1"/>
  <c r="BW1487" i="1"/>
  <c r="BS1487" i="1"/>
  <c r="BX1487" i="1"/>
  <c r="BT1487" i="1"/>
  <c r="BU1495" i="1"/>
  <c r="BV1495" i="1"/>
  <c r="BW1495" i="1"/>
  <c r="BS1495" i="1"/>
  <c r="BX1495" i="1"/>
  <c r="BT1495" i="1"/>
  <c r="BU1503" i="1"/>
  <c r="BV1503" i="1"/>
  <c r="BW1503" i="1"/>
  <c r="BS1503" i="1"/>
  <c r="BX1503" i="1"/>
  <c r="BT1503" i="1"/>
  <c r="BU1511" i="1"/>
  <c r="BV1511" i="1"/>
  <c r="BW1511" i="1"/>
  <c r="BS1511" i="1"/>
  <c r="BX1511" i="1"/>
  <c r="BT1511" i="1"/>
  <c r="BU1519" i="1"/>
  <c r="BV1519" i="1"/>
  <c r="BW1519" i="1"/>
  <c r="BS1519" i="1"/>
  <c r="BX1519" i="1"/>
  <c r="BT1519" i="1"/>
  <c r="BU1527" i="1"/>
  <c r="BV1527" i="1"/>
  <c r="BW1527" i="1"/>
  <c r="BS1527" i="1"/>
  <c r="BX1527" i="1"/>
  <c r="BT1527" i="1"/>
  <c r="BU1535" i="1"/>
  <c r="BV1535" i="1"/>
  <c r="BW1535" i="1"/>
  <c r="BS1535" i="1"/>
  <c r="BX1535" i="1"/>
  <c r="BT1535" i="1"/>
  <c r="BU1543" i="1"/>
  <c r="BV1543" i="1"/>
  <c r="BW1543" i="1"/>
  <c r="BS1543" i="1"/>
  <c r="BX1543" i="1"/>
  <c r="BT1543" i="1"/>
  <c r="BU1551" i="1"/>
  <c r="BV1551" i="1"/>
  <c r="BW1551" i="1"/>
  <c r="BS1551" i="1"/>
  <c r="BX1551" i="1"/>
  <c r="BT1551" i="1"/>
  <c r="BU1559" i="1"/>
  <c r="BV1559" i="1"/>
  <c r="BW1559" i="1"/>
  <c r="BS1559" i="1"/>
  <c r="BX1559" i="1"/>
  <c r="BT1559" i="1"/>
  <c r="BU1567" i="1"/>
  <c r="BV1567" i="1"/>
  <c r="BW1567" i="1"/>
  <c r="BS1567" i="1"/>
  <c r="BX1567" i="1"/>
  <c r="BT1567" i="1"/>
  <c r="BU1575" i="1"/>
  <c r="BV1575" i="1"/>
  <c r="BW1575" i="1"/>
  <c r="BS1575" i="1"/>
  <c r="BX1575" i="1"/>
  <c r="BT1575" i="1"/>
  <c r="BU1583" i="1"/>
  <c r="BV1583" i="1"/>
  <c r="BW1583" i="1"/>
  <c r="BS1583" i="1"/>
  <c r="BX1583" i="1"/>
  <c r="BT1583" i="1"/>
  <c r="BU1591" i="1"/>
  <c r="BV1591" i="1"/>
  <c r="BW1591" i="1"/>
  <c r="BS1591" i="1"/>
  <c r="BX1591" i="1"/>
  <c r="BT1591" i="1"/>
  <c r="BU1599" i="1"/>
  <c r="BV1599" i="1"/>
  <c r="BW1599" i="1"/>
  <c r="BS1599" i="1"/>
  <c r="BX1599" i="1"/>
  <c r="BT1599" i="1"/>
  <c r="BU1607" i="1"/>
  <c r="BV1607" i="1"/>
  <c r="BW1607" i="1"/>
  <c r="BS1607" i="1"/>
  <c r="BX1607" i="1"/>
  <c r="BT1607" i="1"/>
  <c r="BU1615" i="1"/>
  <c r="BV1615" i="1"/>
  <c r="BW1615" i="1"/>
  <c r="BS1615" i="1"/>
  <c r="BX1615" i="1"/>
  <c r="BT1615" i="1"/>
  <c r="BU1623" i="1"/>
  <c r="BV1623" i="1"/>
  <c r="BW1623" i="1"/>
  <c r="BS1623" i="1"/>
  <c r="BX1623" i="1"/>
  <c r="BT1623" i="1"/>
  <c r="BU1631" i="1"/>
  <c r="BV1631" i="1"/>
  <c r="BW1631" i="1"/>
  <c r="BS1631" i="1"/>
  <c r="BX1631" i="1"/>
  <c r="BT1631" i="1"/>
  <c r="BU1639" i="1"/>
  <c r="BV1639" i="1"/>
  <c r="BW1639" i="1"/>
  <c r="BS1639" i="1"/>
  <c r="BX1639" i="1"/>
  <c r="BT1639" i="1"/>
  <c r="BU1647" i="1"/>
  <c r="BV1647" i="1"/>
  <c r="BW1647" i="1"/>
  <c r="BS1647" i="1"/>
  <c r="BX1647" i="1"/>
  <c r="BT1647" i="1"/>
  <c r="BU1655" i="1"/>
  <c r="BV1655" i="1"/>
  <c r="BW1655" i="1"/>
  <c r="BS1655" i="1"/>
  <c r="BX1655" i="1"/>
  <c r="BT1655" i="1"/>
  <c r="BU1663" i="1"/>
  <c r="BV1663" i="1"/>
  <c r="BW1663" i="1"/>
  <c r="BS1663" i="1"/>
  <c r="BX1663" i="1"/>
  <c r="BT1663" i="1"/>
  <c r="BU1671" i="1"/>
  <c r="BV1671" i="1"/>
  <c r="BW1671" i="1"/>
  <c r="BS1671" i="1"/>
  <c r="BX1671" i="1"/>
  <c r="BT1671" i="1"/>
  <c r="BU1679" i="1"/>
  <c r="BV1679" i="1"/>
  <c r="BW1679" i="1"/>
  <c r="BS1679" i="1"/>
  <c r="BX1679" i="1"/>
  <c r="BT1679" i="1"/>
  <c r="BU1687" i="1"/>
  <c r="BV1687" i="1"/>
  <c r="BW1687" i="1"/>
  <c r="BS1687" i="1"/>
  <c r="BX1687" i="1"/>
  <c r="BT1687" i="1"/>
  <c r="BU1695" i="1"/>
  <c r="BV1695" i="1"/>
  <c r="BW1695" i="1"/>
  <c r="BS1695" i="1"/>
  <c r="BX1695" i="1"/>
  <c r="BT1695" i="1"/>
  <c r="BU1703" i="1"/>
  <c r="BV1703" i="1"/>
  <c r="BW1703" i="1"/>
  <c r="BS1703" i="1"/>
  <c r="BX1703" i="1"/>
  <c r="BT1703" i="1"/>
  <c r="BU1711" i="1"/>
  <c r="BV1711" i="1"/>
  <c r="BW1711" i="1"/>
  <c r="BS1711" i="1"/>
  <c r="BX1711" i="1"/>
  <c r="BT1711" i="1"/>
  <c r="BU1719" i="1"/>
  <c r="BV1719" i="1"/>
  <c r="BW1719" i="1"/>
  <c r="BS1719" i="1"/>
  <c r="BX1719" i="1"/>
  <c r="BT1719" i="1"/>
  <c r="BU1727" i="1"/>
  <c r="BV1727" i="1"/>
  <c r="BW1727" i="1"/>
  <c r="BS1727" i="1"/>
  <c r="BX1727" i="1"/>
  <c r="BT1727" i="1"/>
  <c r="BU1735" i="1"/>
  <c r="BV1735" i="1"/>
  <c r="BW1735" i="1"/>
  <c r="BS1735" i="1"/>
  <c r="BX1735" i="1"/>
  <c r="BT1735" i="1"/>
  <c r="BU1743" i="1"/>
  <c r="BV1743" i="1"/>
  <c r="BW1743" i="1"/>
  <c r="BS1743" i="1"/>
  <c r="BX1743" i="1"/>
  <c r="BT1743" i="1"/>
  <c r="BU1751" i="1"/>
  <c r="BV1751" i="1"/>
  <c r="BW1751" i="1"/>
  <c r="BS1751" i="1"/>
  <c r="BX1751" i="1"/>
  <c r="BT1751" i="1"/>
  <c r="BU1759" i="1"/>
  <c r="BV1759" i="1"/>
  <c r="BW1759" i="1"/>
  <c r="BS1759" i="1"/>
  <c r="BX1759" i="1"/>
  <c r="BT1759" i="1"/>
  <c r="BU1767" i="1"/>
  <c r="BV1767" i="1"/>
  <c r="BW1767" i="1"/>
  <c r="BS1767" i="1"/>
  <c r="BX1767" i="1"/>
  <c r="BT1767" i="1"/>
  <c r="BU1775" i="1"/>
  <c r="BV1775" i="1"/>
  <c r="BW1775" i="1"/>
  <c r="BS1775" i="1"/>
  <c r="BX1775" i="1"/>
  <c r="BT1775" i="1"/>
  <c r="BU1783" i="1"/>
  <c r="BV1783" i="1"/>
  <c r="BW1783" i="1"/>
  <c r="BS1783" i="1"/>
  <c r="BX1783" i="1"/>
  <c r="BT1783" i="1"/>
  <c r="BU1791" i="1"/>
  <c r="BV1791" i="1"/>
  <c r="BW1791" i="1"/>
  <c r="BS1791" i="1"/>
  <c r="BX1791" i="1"/>
  <c r="BT1791" i="1"/>
  <c r="BU1799" i="1"/>
  <c r="BV1799" i="1"/>
  <c r="BW1799" i="1"/>
  <c r="BS1799" i="1"/>
  <c r="BX1799" i="1"/>
  <c r="BT1799" i="1"/>
  <c r="BU1807" i="1"/>
  <c r="BV1807" i="1"/>
  <c r="BW1807" i="1"/>
  <c r="BS1807" i="1"/>
  <c r="BX1807" i="1"/>
  <c r="BT1807" i="1"/>
  <c r="BU1815" i="1"/>
  <c r="BV1815" i="1"/>
  <c r="BW1815" i="1"/>
  <c r="BS1815" i="1"/>
  <c r="BX1815" i="1"/>
  <c r="BT1815" i="1"/>
  <c r="BU1823" i="1"/>
  <c r="BV1823" i="1"/>
  <c r="BW1823" i="1"/>
  <c r="BS1823" i="1"/>
  <c r="BX1823" i="1"/>
  <c r="BT1823" i="1"/>
  <c r="BU1831" i="1"/>
  <c r="BV1831" i="1"/>
  <c r="BW1831" i="1"/>
  <c r="BS1831" i="1"/>
  <c r="BX1831" i="1"/>
  <c r="BT1831" i="1"/>
  <c r="BU1839" i="1"/>
  <c r="BV1839" i="1"/>
  <c r="BW1839" i="1"/>
  <c r="BS1839" i="1"/>
  <c r="BX1839" i="1"/>
  <c r="BT1839" i="1"/>
  <c r="BU1847" i="1"/>
  <c r="BV1847" i="1"/>
  <c r="BW1847" i="1"/>
  <c r="BS1847" i="1"/>
  <c r="BX1847" i="1"/>
  <c r="BT1847" i="1"/>
  <c r="BU1855" i="1"/>
  <c r="BV1855" i="1"/>
  <c r="BW1855" i="1"/>
  <c r="BS1855" i="1"/>
  <c r="BX1855" i="1"/>
  <c r="BT1855" i="1"/>
  <c r="BU1863" i="1"/>
  <c r="BV1863" i="1"/>
  <c r="BW1863" i="1"/>
  <c r="BS1863" i="1"/>
  <c r="BX1863" i="1"/>
  <c r="BT1863" i="1"/>
  <c r="BU1871" i="1"/>
  <c r="BV1871" i="1"/>
  <c r="BW1871" i="1"/>
  <c r="BS1871" i="1"/>
  <c r="BX1871" i="1"/>
  <c r="BT1871" i="1"/>
  <c r="BU1879" i="1"/>
  <c r="BV1879" i="1"/>
  <c r="BW1879" i="1"/>
  <c r="BS1879" i="1"/>
  <c r="BX1879" i="1"/>
  <c r="BT1879" i="1"/>
  <c r="BU1887" i="1"/>
  <c r="BV1887" i="1"/>
  <c r="BW1887" i="1"/>
  <c r="BS1887" i="1"/>
  <c r="BX1887" i="1"/>
  <c r="BT1887" i="1"/>
  <c r="BU1895" i="1"/>
  <c r="BV1895" i="1"/>
  <c r="BW1895" i="1"/>
  <c r="BS1895" i="1"/>
  <c r="BX1895" i="1"/>
  <c r="BT1895" i="1"/>
  <c r="BU1903" i="1"/>
  <c r="BV1903" i="1"/>
  <c r="BW1903" i="1"/>
  <c r="BS1903" i="1"/>
  <c r="BX1903" i="1"/>
  <c r="BT1903" i="1"/>
  <c r="BU1911" i="1"/>
  <c r="BV1911" i="1"/>
  <c r="BW1911" i="1"/>
  <c r="BS1911" i="1"/>
  <c r="BX1911" i="1"/>
  <c r="BT1911" i="1"/>
  <c r="BU1919" i="1"/>
  <c r="BV1919" i="1"/>
  <c r="BW1919" i="1"/>
  <c r="BS1919" i="1"/>
  <c r="BX1919" i="1"/>
  <c r="BT1919" i="1"/>
  <c r="BU1927" i="1"/>
  <c r="BV1927" i="1"/>
  <c r="BW1927" i="1"/>
  <c r="BS1927" i="1"/>
  <c r="BX1927" i="1"/>
  <c r="BT1927" i="1"/>
  <c r="BU1935" i="1"/>
  <c r="BV1935" i="1"/>
  <c r="BW1935" i="1"/>
  <c r="BS1935" i="1"/>
  <c r="BX1935" i="1"/>
  <c r="BT1935" i="1"/>
  <c r="BU1943" i="1"/>
  <c r="BV1943" i="1"/>
  <c r="BW1943" i="1"/>
  <c r="BS1943" i="1"/>
  <c r="BX1943" i="1"/>
  <c r="BT1943" i="1"/>
  <c r="BU1951" i="1"/>
  <c r="BV1951" i="1"/>
  <c r="BW1951" i="1"/>
  <c r="BS1951" i="1"/>
  <c r="BX1951" i="1"/>
  <c r="BT1951" i="1"/>
  <c r="BU1959" i="1"/>
  <c r="BV1959" i="1"/>
  <c r="BW1959" i="1"/>
  <c r="BS1959" i="1"/>
  <c r="BX1959" i="1"/>
  <c r="BT1959" i="1"/>
  <c r="BU1967" i="1"/>
  <c r="BV1967" i="1"/>
  <c r="BW1967" i="1"/>
  <c r="BS1967" i="1"/>
  <c r="BX1967" i="1"/>
  <c r="BT1967" i="1"/>
  <c r="BU1975" i="1"/>
  <c r="BV1975" i="1"/>
  <c r="BW1975" i="1"/>
  <c r="BS1975" i="1"/>
  <c r="BX1975" i="1"/>
  <c r="BT1975" i="1"/>
  <c r="BU1983" i="1"/>
  <c r="BV1983" i="1"/>
  <c r="BW1983" i="1"/>
  <c r="BS1983" i="1"/>
  <c r="BX1983" i="1"/>
  <c r="BT1983" i="1"/>
  <c r="BU1991" i="1"/>
  <c r="BV1991" i="1"/>
  <c r="BW1991" i="1"/>
  <c r="BS1991" i="1"/>
  <c r="BX1991" i="1"/>
  <c r="BT1991" i="1"/>
  <c r="BU1999" i="1"/>
  <c r="BV1999" i="1"/>
  <c r="BW1999" i="1"/>
  <c r="BS1999" i="1"/>
  <c r="BX1999" i="1"/>
  <c r="BT1999" i="1"/>
  <c r="BU1017" i="1"/>
  <c r="BU1033" i="1"/>
  <c r="BU1049" i="1"/>
  <c r="BU1059" i="1"/>
  <c r="BU1063" i="1"/>
  <c r="BU1067" i="1"/>
  <c r="BU1071" i="1"/>
  <c r="BU1075" i="1"/>
  <c r="BU1079" i="1"/>
  <c r="BU1083" i="1"/>
  <c r="BH76" i="1"/>
  <c r="BI76" i="1"/>
  <c r="BH80" i="1"/>
  <c r="BI80" i="1"/>
  <c r="BH85" i="1"/>
  <c r="BJ85" i="1"/>
  <c r="BI89" i="1"/>
  <c r="BF89" i="1"/>
  <c r="BG89" i="1"/>
  <c r="BH89" i="1"/>
  <c r="BJ89" i="1"/>
  <c r="BH108" i="1"/>
  <c r="BI108" i="1"/>
  <c r="BH112" i="1"/>
  <c r="BI112" i="1"/>
  <c r="BH117" i="1"/>
  <c r="BJ117" i="1"/>
  <c r="BI121" i="1"/>
  <c r="BF121" i="1"/>
  <c r="BG121" i="1"/>
  <c r="BH121" i="1"/>
  <c r="BJ121" i="1"/>
  <c r="BK121" i="1" s="1"/>
  <c r="BH140" i="1"/>
  <c r="BI140" i="1"/>
  <c r="BH144" i="1"/>
  <c r="BI144" i="1"/>
  <c r="BH149" i="1"/>
  <c r="BJ149" i="1"/>
  <c r="BI153" i="1"/>
  <c r="BF153" i="1"/>
  <c r="BG153" i="1"/>
  <c r="BH153" i="1"/>
  <c r="BJ153" i="1"/>
  <c r="BH172" i="1"/>
  <c r="BI172" i="1"/>
  <c r="BH176" i="1"/>
  <c r="BI176" i="1"/>
  <c r="BH181" i="1"/>
  <c r="BJ181" i="1"/>
  <c r="BI185" i="1"/>
  <c r="BF185" i="1"/>
  <c r="BG185" i="1"/>
  <c r="BH185" i="1"/>
  <c r="BJ185" i="1"/>
  <c r="BH204" i="1"/>
  <c r="BI204" i="1"/>
  <c r="BH208" i="1"/>
  <c r="BI208" i="1"/>
  <c r="BH213" i="1"/>
  <c r="BJ213" i="1"/>
  <c r="BI217" i="1"/>
  <c r="BF217" i="1"/>
  <c r="BG217" i="1"/>
  <c r="BH217" i="1"/>
  <c r="BJ217" i="1"/>
  <c r="BH236" i="1"/>
  <c r="BI236" i="1"/>
  <c r="BH240" i="1"/>
  <c r="BI240" i="1"/>
  <c r="BH245" i="1"/>
  <c r="BJ245" i="1"/>
  <c r="BI249" i="1"/>
  <c r="BF249" i="1"/>
  <c r="BG249" i="1"/>
  <c r="BH249" i="1"/>
  <c r="BJ249" i="1"/>
  <c r="BK249" i="1" s="1"/>
  <c r="BH268" i="1"/>
  <c r="BI268" i="1"/>
  <c r="BH272" i="1"/>
  <c r="BI272" i="1"/>
  <c r="BH277" i="1"/>
  <c r="BJ277" i="1"/>
  <c r="BI281" i="1"/>
  <c r="BF281" i="1"/>
  <c r="BG281" i="1"/>
  <c r="BH281" i="1"/>
  <c r="BJ281" i="1"/>
  <c r="BH300" i="1"/>
  <c r="BI300" i="1"/>
  <c r="BH304" i="1"/>
  <c r="BI304" i="1"/>
  <c r="BH309" i="1"/>
  <c r="BJ309" i="1"/>
  <c r="BI313" i="1"/>
  <c r="BF313" i="1"/>
  <c r="BG313" i="1"/>
  <c r="BH313" i="1"/>
  <c r="BJ313" i="1"/>
  <c r="BH332" i="1"/>
  <c r="BI332" i="1"/>
  <c r="BH336" i="1"/>
  <c r="BI336" i="1"/>
  <c r="BH341" i="1"/>
  <c r="BJ341" i="1"/>
  <c r="BI345" i="1"/>
  <c r="BF345" i="1"/>
  <c r="BG345" i="1"/>
  <c r="BH345" i="1"/>
  <c r="BJ345" i="1"/>
  <c r="BH364" i="1"/>
  <c r="BI364" i="1"/>
  <c r="BH368" i="1"/>
  <c r="BI368" i="1"/>
  <c r="BH373" i="1"/>
  <c r="BJ373" i="1"/>
  <c r="BI377" i="1"/>
  <c r="BF377" i="1"/>
  <c r="BG377" i="1"/>
  <c r="BH377" i="1"/>
  <c r="BJ377" i="1"/>
  <c r="BK377" i="1" s="1"/>
  <c r="BH396" i="1"/>
  <c r="BI396" i="1"/>
  <c r="BH400" i="1"/>
  <c r="BI400" i="1"/>
  <c r="BH405" i="1"/>
  <c r="BJ405" i="1"/>
  <c r="BI409" i="1"/>
  <c r="BF409" i="1"/>
  <c r="BG409" i="1"/>
  <c r="BH409" i="1"/>
  <c r="BJ409" i="1"/>
  <c r="BH428" i="1"/>
  <c r="BI428" i="1"/>
  <c r="BH432" i="1"/>
  <c r="BI432" i="1"/>
  <c r="BH437" i="1"/>
  <c r="BJ437" i="1"/>
  <c r="BI441" i="1"/>
  <c r="BF441" i="1"/>
  <c r="BG441" i="1"/>
  <c r="BH441" i="1"/>
  <c r="BJ441" i="1"/>
  <c r="BH460" i="1"/>
  <c r="BI460" i="1"/>
  <c r="BH464" i="1"/>
  <c r="BI464" i="1"/>
  <c r="BH469" i="1"/>
  <c r="BJ469" i="1"/>
  <c r="BI473" i="1"/>
  <c r="BF473" i="1"/>
  <c r="BG473" i="1"/>
  <c r="BH473" i="1"/>
  <c r="BJ473" i="1"/>
  <c r="BH492" i="1"/>
  <c r="BI492" i="1"/>
  <c r="BH496" i="1"/>
  <c r="BI496" i="1"/>
  <c r="BH501" i="1"/>
  <c r="BJ501" i="1"/>
  <c r="BI505" i="1"/>
  <c r="BF505" i="1"/>
  <c r="BG505" i="1"/>
  <c r="BH505" i="1"/>
  <c r="BJ505" i="1"/>
  <c r="BK505" i="1" s="1"/>
  <c r="BH524" i="1"/>
  <c r="BI524" i="1"/>
  <c r="BH528" i="1"/>
  <c r="BI528" i="1"/>
  <c r="BH533" i="1"/>
  <c r="BJ533" i="1"/>
  <c r="BI537" i="1"/>
  <c r="BF537" i="1"/>
  <c r="BG537" i="1"/>
  <c r="BH537" i="1"/>
  <c r="BJ537" i="1"/>
  <c r="BH556" i="1"/>
  <c r="BI556" i="1"/>
  <c r="BH560" i="1"/>
  <c r="BI560" i="1"/>
  <c r="BH565" i="1"/>
  <c r="BJ565" i="1"/>
  <c r="BI569" i="1"/>
  <c r="BF569" i="1"/>
  <c r="BG569" i="1"/>
  <c r="BH569" i="1"/>
  <c r="BJ569" i="1"/>
  <c r="BI588" i="1"/>
  <c r="BH588" i="1"/>
  <c r="BI592" i="1"/>
  <c r="BH592" i="1"/>
  <c r="BH597" i="1"/>
  <c r="BJ597" i="1"/>
  <c r="BI601" i="1"/>
  <c r="BF601" i="1"/>
  <c r="BG601" i="1"/>
  <c r="BH601" i="1"/>
  <c r="BJ601" i="1"/>
  <c r="BI620" i="1"/>
  <c r="BH620" i="1"/>
  <c r="BI624" i="1"/>
  <c r="BH624" i="1"/>
  <c r="BH629" i="1"/>
  <c r="BJ629" i="1"/>
  <c r="BI633" i="1"/>
  <c r="BF633" i="1"/>
  <c r="BG633" i="1"/>
  <c r="BH633" i="1"/>
  <c r="BJ633" i="1"/>
  <c r="BK633" i="1" s="1"/>
  <c r="BI652" i="1"/>
  <c r="BH652" i="1"/>
  <c r="BI656" i="1"/>
  <c r="BH656" i="1"/>
  <c r="BH661" i="1"/>
  <c r="BJ661" i="1"/>
  <c r="BI665" i="1"/>
  <c r="BF665" i="1"/>
  <c r="BG665" i="1"/>
  <c r="BH665" i="1"/>
  <c r="BJ665" i="1"/>
  <c r="BI684" i="1"/>
  <c r="BH684" i="1"/>
  <c r="BI688" i="1"/>
  <c r="BH688" i="1"/>
  <c r="BH693" i="1"/>
  <c r="BJ693" i="1"/>
  <c r="BI697" i="1"/>
  <c r="BF697" i="1"/>
  <c r="BG697" i="1"/>
  <c r="BH697" i="1"/>
  <c r="BJ697" i="1"/>
  <c r="BI716" i="1"/>
  <c r="BH716" i="1"/>
  <c r="BI720" i="1"/>
  <c r="BH720" i="1"/>
  <c r="BH725" i="1"/>
  <c r="BJ725" i="1"/>
  <c r="BI729" i="1"/>
  <c r="BF729" i="1"/>
  <c r="BG729" i="1"/>
  <c r="BH729" i="1"/>
  <c r="BJ729" i="1"/>
  <c r="BI748" i="1"/>
  <c r="BH748" i="1"/>
  <c r="BI752" i="1"/>
  <c r="BH752" i="1"/>
  <c r="BH757" i="1"/>
  <c r="BJ757" i="1"/>
  <c r="BI761" i="1"/>
  <c r="BF761" i="1"/>
  <c r="BG761" i="1"/>
  <c r="BH761" i="1"/>
  <c r="BJ761" i="1"/>
  <c r="BK761" i="1" s="1"/>
  <c r="BI780" i="1"/>
  <c r="BH780" i="1"/>
  <c r="BI784" i="1"/>
  <c r="BH784" i="1"/>
  <c r="BH789" i="1"/>
  <c r="BJ789" i="1"/>
  <c r="BI793" i="1"/>
  <c r="BF793" i="1"/>
  <c r="BG793" i="1"/>
  <c r="BH793" i="1"/>
  <c r="BJ793" i="1"/>
  <c r="BI812" i="1"/>
  <c r="BH812" i="1"/>
  <c r="BI816" i="1"/>
  <c r="BH816" i="1"/>
  <c r="BH821" i="1"/>
  <c r="BJ821" i="1"/>
  <c r="BI825" i="1"/>
  <c r="BF825" i="1"/>
  <c r="BG825" i="1"/>
  <c r="BH825" i="1"/>
  <c r="BJ825" i="1"/>
  <c r="BI844" i="1"/>
  <c r="BH844" i="1"/>
  <c r="BI848" i="1"/>
  <c r="BH848" i="1"/>
  <c r="BH853" i="1"/>
  <c r="BJ853" i="1"/>
  <c r="BI857" i="1"/>
  <c r="BF857" i="1"/>
  <c r="BG857" i="1"/>
  <c r="BH857" i="1"/>
  <c r="BJ857" i="1"/>
  <c r="BI876" i="1"/>
  <c r="BH876" i="1"/>
  <c r="BI880" i="1"/>
  <c r="BH880" i="1"/>
  <c r="BH885" i="1"/>
  <c r="BJ885" i="1"/>
  <c r="BI889" i="1"/>
  <c r="BF889" i="1"/>
  <c r="BG889" i="1"/>
  <c r="BH889" i="1"/>
  <c r="BJ889" i="1"/>
  <c r="BK889" i="1" s="1"/>
  <c r="BI908" i="1"/>
  <c r="BH908" i="1"/>
  <c r="BI912" i="1"/>
  <c r="BH912" i="1"/>
  <c r="BH917" i="1"/>
  <c r="BJ917" i="1"/>
  <c r="BI921" i="1"/>
  <c r="BF921" i="1"/>
  <c r="BG921" i="1"/>
  <c r="BH921" i="1"/>
  <c r="BJ921" i="1"/>
  <c r="BI940" i="1"/>
  <c r="BH940" i="1"/>
  <c r="BI944" i="1"/>
  <c r="BH944" i="1"/>
  <c r="BH949" i="1"/>
  <c r="BJ949" i="1"/>
  <c r="BI953" i="1"/>
  <c r="BF953" i="1"/>
  <c r="BG953" i="1"/>
  <c r="BH953" i="1"/>
  <c r="BJ953" i="1"/>
  <c r="BF72" i="1"/>
  <c r="BF104" i="1"/>
  <c r="BF136" i="1"/>
  <c r="BF168" i="1"/>
  <c r="BF200" i="1"/>
  <c r="BK958" i="1"/>
  <c r="BK974" i="1"/>
  <c r="BK990" i="1"/>
  <c r="BK1006" i="1"/>
  <c r="BK1022" i="1"/>
  <c r="BK1038" i="1"/>
  <c r="BK1054" i="1"/>
  <c r="BK1070" i="1"/>
  <c r="BK1086" i="1"/>
  <c r="BK1102" i="1"/>
  <c r="BK1118" i="1"/>
  <c r="BK1134" i="1"/>
  <c r="BK1150" i="1"/>
  <c r="BK1166" i="1"/>
  <c r="BK1182" i="1"/>
  <c r="BK1198" i="1"/>
  <c r="BK1214" i="1"/>
  <c r="BK1230" i="1"/>
  <c r="BK1246" i="1"/>
  <c r="BK1262" i="1"/>
  <c r="BK1278" i="1"/>
  <c r="BK1294" i="1"/>
  <c r="BK1310" i="1"/>
  <c r="BK1326" i="1"/>
  <c r="BK1342" i="1"/>
  <c r="BK1358" i="1"/>
  <c r="BK1374" i="1"/>
  <c r="BK1390" i="1"/>
  <c r="BK1406" i="1"/>
  <c r="BK1422" i="1"/>
  <c r="BK1438" i="1"/>
  <c r="BK1454" i="1"/>
  <c r="BI70" i="1"/>
  <c r="BI86" i="1"/>
  <c r="BI102" i="1"/>
  <c r="BI118" i="1"/>
  <c r="BI134" i="1"/>
  <c r="BI150" i="1"/>
  <c r="BI166" i="1"/>
  <c r="BI182" i="1"/>
  <c r="BI198" i="1"/>
  <c r="BI214" i="1"/>
  <c r="BI230" i="1"/>
  <c r="BI246" i="1"/>
  <c r="BI262" i="1"/>
  <c r="BI278" i="1"/>
  <c r="BI294" i="1"/>
  <c r="BI310" i="1"/>
  <c r="BI326" i="1"/>
  <c r="BI342" i="1"/>
  <c r="BI358" i="1"/>
  <c r="BI374" i="1"/>
  <c r="BI390" i="1"/>
  <c r="BI406" i="1"/>
  <c r="BI422" i="1"/>
  <c r="BI438" i="1"/>
  <c r="BI454" i="1"/>
  <c r="BI470" i="1"/>
  <c r="BI486" i="1"/>
  <c r="BI502" i="1"/>
  <c r="BI518" i="1"/>
  <c r="BI534" i="1"/>
  <c r="BI550" i="1"/>
  <c r="BI566" i="1"/>
  <c r="BI582" i="1"/>
  <c r="BI598" i="1"/>
  <c r="BI614" i="1"/>
  <c r="BI630" i="1"/>
  <c r="BI646" i="1"/>
  <c r="BI662" i="1"/>
  <c r="BI678" i="1"/>
  <c r="BI694" i="1"/>
  <c r="BI710" i="1"/>
  <c r="BI726" i="1"/>
  <c r="BI742" i="1"/>
  <c r="BI758" i="1"/>
  <c r="BI774" i="1"/>
  <c r="BI806" i="1"/>
  <c r="BI838" i="1"/>
  <c r="BI870" i="1"/>
  <c r="BI902" i="1"/>
  <c r="BI934" i="1"/>
  <c r="BF85" i="1"/>
  <c r="BF117" i="1"/>
  <c r="BF149" i="1"/>
  <c r="BF181" i="1"/>
  <c r="BF213" i="1"/>
  <c r="BF245" i="1"/>
  <c r="BF277" i="1"/>
  <c r="BF309" i="1"/>
  <c r="BF341" i="1"/>
  <c r="BF373" i="1"/>
  <c r="BF405" i="1"/>
  <c r="BF437" i="1"/>
  <c r="BF469" i="1"/>
  <c r="BF501" i="1"/>
  <c r="BF533" i="1"/>
  <c r="BF565" i="1"/>
  <c r="BF597" i="1"/>
  <c r="BF629" i="1"/>
  <c r="BF661" i="1"/>
  <c r="BF693" i="1"/>
  <c r="BF725" i="1"/>
  <c r="BF757" i="1"/>
  <c r="BF789" i="1"/>
  <c r="BF821" i="1"/>
  <c r="BF853" i="1"/>
  <c r="BF885" i="1"/>
  <c r="BF917" i="1"/>
  <c r="BF949" i="1"/>
  <c r="BJ72" i="1"/>
  <c r="BJ88" i="1"/>
  <c r="BJ104" i="1"/>
  <c r="BJ120" i="1"/>
  <c r="BJ136" i="1"/>
  <c r="BJ152" i="1"/>
  <c r="BJ168" i="1"/>
  <c r="BJ184" i="1"/>
  <c r="BJ200" i="1"/>
  <c r="BJ216" i="1"/>
  <c r="BJ232" i="1"/>
  <c r="BJ248" i="1"/>
  <c r="BJ264" i="1"/>
  <c r="BJ280" i="1"/>
  <c r="BJ296" i="1"/>
  <c r="BJ312" i="1"/>
  <c r="BJ328" i="1"/>
  <c r="BJ344" i="1"/>
  <c r="BJ360" i="1"/>
  <c r="BJ376" i="1"/>
  <c r="BJ392" i="1"/>
  <c r="BJ408" i="1"/>
  <c r="BJ424" i="1"/>
  <c r="BJ440" i="1"/>
  <c r="BJ456" i="1"/>
  <c r="BJ472" i="1"/>
  <c r="BJ488" i="1"/>
  <c r="BJ504" i="1"/>
  <c r="BJ520" i="1"/>
  <c r="BJ536" i="1"/>
  <c r="BJ552" i="1"/>
  <c r="BJ568" i="1"/>
  <c r="BJ584" i="1"/>
  <c r="BJ600" i="1"/>
  <c r="BJ616" i="1"/>
  <c r="BJ632" i="1"/>
  <c r="BJ648" i="1"/>
  <c r="BJ664" i="1"/>
  <c r="BJ680" i="1"/>
  <c r="BJ696" i="1"/>
  <c r="BJ712" i="1"/>
  <c r="BJ728" i="1"/>
  <c r="BJ744" i="1"/>
  <c r="BJ760" i="1"/>
  <c r="BJ776" i="1"/>
  <c r="BJ792" i="1"/>
  <c r="BJ808" i="1"/>
  <c r="BJ824" i="1"/>
  <c r="BJ840" i="1"/>
  <c r="BJ856" i="1"/>
  <c r="BJ872" i="1"/>
  <c r="BJ888" i="1"/>
  <c r="BJ904" i="1"/>
  <c r="BJ920" i="1"/>
  <c r="BJ936" i="1"/>
  <c r="BJ952" i="1"/>
  <c r="BK968" i="1"/>
  <c r="BK984" i="1"/>
  <c r="BK1000" i="1"/>
  <c r="BK1016" i="1"/>
  <c r="BK1032" i="1"/>
  <c r="BK1048" i="1"/>
  <c r="BK1064" i="1"/>
  <c r="BK1080" i="1"/>
  <c r="BK1096" i="1"/>
  <c r="BK1112" i="1"/>
  <c r="BK1128" i="1"/>
  <c r="BK1144" i="1"/>
  <c r="BK1160" i="1"/>
  <c r="BK1176" i="1"/>
  <c r="BK1192" i="1"/>
  <c r="BK1208" i="1"/>
  <c r="BK1224" i="1"/>
  <c r="BK1240" i="1"/>
  <c r="BK1256" i="1"/>
  <c r="BK1272" i="1"/>
  <c r="BK1288" i="1"/>
  <c r="BK1304" i="1"/>
  <c r="BK1320" i="1"/>
  <c r="BK1336" i="1"/>
  <c r="BK1352" i="1"/>
  <c r="BK1368" i="1"/>
  <c r="BK1384" i="1"/>
  <c r="BK1400" i="1"/>
  <c r="BK1416" i="1"/>
  <c r="BK1432" i="1"/>
  <c r="BK1448" i="1"/>
  <c r="BJ63" i="1"/>
  <c r="BH63" i="1"/>
  <c r="BG63" i="1"/>
  <c r="BF63" i="1"/>
  <c r="BI63" i="1"/>
  <c r="BF86" i="1"/>
  <c r="BJ86" i="1"/>
  <c r="BK86" i="1" s="1"/>
  <c r="BJ95" i="1"/>
  <c r="BH95" i="1"/>
  <c r="BG95" i="1"/>
  <c r="BF95" i="1"/>
  <c r="BI95" i="1"/>
  <c r="BF118" i="1"/>
  <c r="BJ118" i="1"/>
  <c r="BJ127" i="1"/>
  <c r="BH127" i="1"/>
  <c r="BG127" i="1"/>
  <c r="BF127" i="1"/>
  <c r="BI127" i="1"/>
  <c r="BF150" i="1"/>
  <c r="BJ150" i="1"/>
  <c r="BJ159" i="1"/>
  <c r="BH159" i="1"/>
  <c r="BG159" i="1"/>
  <c r="BF159" i="1"/>
  <c r="BI159" i="1"/>
  <c r="BF182" i="1"/>
  <c r="BJ182" i="1"/>
  <c r="BK182" i="1" s="1"/>
  <c r="BJ191" i="1"/>
  <c r="BH191" i="1"/>
  <c r="BG191" i="1"/>
  <c r="BF191" i="1"/>
  <c r="BI191" i="1"/>
  <c r="BF214" i="1"/>
  <c r="BJ214" i="1"/>
  <c r="BK214" i="1" s="1"/>
  <c r="BJ223" i="1"/>
  <c r="BH223" i="1"/>
  <c r="BG223" i="1"/>
  <c r="BF223" i="1"/>
  <c r="BI223" i="1"/>
  <c r="BF246" i="1"/>
  <c r="BJ246" i="1"/>
  <c r="BJ255" i="1"/>
  <c r="BH255" i="1"/>
  <c r="BG255" i="1"/>
  <c r="BF255" i="1"/>
  <c r="BI255" i="1"/>
  <c r="BF278" i="1"/>
  <c r="BJ278" i="1"/>
  <c r="BJ287" i="1"/>
  <c r="BH287" i="1"/>
  <c r="BG287" i="1"/>
  <c r="BF287" i="1"/>
  <c r="BI287" i="1"/>
  <c r="BF310" i="1"/>
  <c r="BJ310" i="1"/>
  <c r="BK310" i="1" s="1"/>
  <c r="BJ319" i="1"/>
  <c r="BH319" i="1"/>
  <c r="BG319" i="1"/>
  <c r="BF319" i="1"/>
  <c r="BI319" i="1"/>
  <c r="BF342" i="1"/>
  <c r="BJ342" i="1"/>
  <c r="BK342" i="1" s="1"/>
  <c r="BJ351" i="1"/>
  <c r="BH351" i="1"/>
  <c r="BG351" i="1"/>
  <c r="BF351" i="1"/>
  <c r="BI351" i="1"/>
  <c r="BF374" i="1"/>
  <c r="BJ374" i="1"/>
  <c r="BJ383" i="1"/>
  <c r="BH383" i="1"/>
  <c r="BG383" i="1"/>
  <c r="BF383" i="1"/>
  <c r="BI383" i="1"/>
  <c r="BF406" i="1"/>
  <c r="BJ406" i="1"/>
  <c r="BJ415" i="1"/>
  <c r="BH415" i="1"/>
  <c r="BG415" i="1"/>
  <c r="BF415" i="1"/>
  <c r="BI415" i="1"/>
  <c r="BF438" i="1"/>
  <c r="BJ438" i="1"/>
  <c r="BK438" i="1" s="1"/>
  <c r="BJ447" i="1"/>
  <c r="BH447" i="1"/>
  <c r="BG447" i="1"/>
  <c r="BF447" i="1"/>
  <c r="BI447" i="1"/>
  <c r="BF470" i="1"/>
  <c r="BJ470" i="1"/>
  <c r="BK470" i="1" s="1"/>
  <c r="BJ479" i="1"/>
  <c r="BH479" i="1"/>
  <c r="BG479" i="1"/>
  <c r="BF479" i="1"/>
  <c r="BI479" i="1"/>
  <c r="BF502" i="1"/>
  <c r="BJ502" i="1"/>
  <c r="BJ511" i="1"/>
  <c r="BH511" i="1"/>
  <c r="BG511" i="1"/>
  <c r="BF511" i="1"/>
  <c r="BI511" i="1"/>
  <c r="BF534" i="1"/>
  <c r="BJ534" i="1"/>
  <c r="BJ543" i="1"/>
  <c r="BH543" i="1"/>
  <c r="BG543" i="1"/>
  <c r="BF543" i="1"/>
  <c r="BI543" i="1"/>
  <c r="BF566" i="1"/>
  <c r="BJ566" i="1"/>
  <c r="BK566" i="1" s="1"/>
  <c r="BJ575" i="1"/>
  <c r="BH575" i="1"/>
  <c r="BG575" i="1"/>
  <c r="BF575" i="1"/>
  <c r="BI575" i="1"/>
  <c r="BF598" i="1"/>
  <c r="BJ598" i="1"/>
  <c r="BK598" i="1" s="1"/>
  <c r="BJ607" i="1"/>
  <c r="BH607" i="1"/>
  <c r="BG607" i="1"/>
  <c r="BF607" i="1"/>
  <c r="BI607" i="1"/>
  <c r="BF630" i="1"/>
  <c r="BJ630" i="1"/>
  <c r="BJ639" i="1"/>
  <c r="BH639" i="1"/>
  <c r="BG639" i="1"/>
  <c r="BF639" i="1"/>
  <c r="BI639" i="1"/>
  <c r="BF662" i="1"/>
  <c r="BJ662" i="1"/>
  <c r="BJ671" i="1"/>
  <c r="BH671" i="1"/>
  <c r="BG671" i="1"/>
  <c r="BF671" i="1"/>
  <c r="BI671" i="1"/>
  <c r="BF694" i="1"/>
  <c r="BJ694" i="1"/>
  <c r="BK694" i="1" s="1"/>
  <c r="BJ703" i="1"/>
  <c r="BH703" i="1"/>
  <c r="BG703" i="1"/>
  <c r="BF703" i="1"/>
  <c r="BI703" i="1"/>
  <c r="BF726" i="1"/>
  <c r="BJ726" i="1"/>
  <c r="BK726" i="1" s="1"/>
  <c r="BJ735" i="1"/>
  <c r="BH735" i="1"/>
  <c r="BG735" i="1"/>
  <c r="BF735" i="1"/>
  <c r="BI735" i="1"/>
  <c r="BF758" i="1"/>
  <c r="BJ758" i="1"/>
  <c r="BJ767" i="1"/>
  <c r="BH767" i="1"/>
  <c r="BG767" i="1"/>
  <c r="BF767" i="1"/>
  <c r="BI767" i="1"/>
  <c r="BF790" i="1"/>
  <c r="BJ790" i="1"/>
  <c r="BJ799" i="1"/>
  <c r="BH799" i="1"/>
  <c r="BG799" i="1"/>
  <c r="BF799" i="1"/>
  <c r="BI799" i="1"/>
  <c r="BF822" i="1"/>
  <c r="BJ822" i="1"/>
  <c r="BK822" i="1" s="1"/>
  <c r="BJ831" i="1"/>
  <c r="BH831" i="1"/>
  <c r="BG831" i="1"/>
  <c r="BF831" i="1"/>
  <c r="BI831" i="1"/>
  <c r="BF854" i="1"/>
  <c r="BJ854" i="1"/>
  <c r="BK854" i="1" s="1"/>
  <c r="BJ863" i="1"/>
  <c r="BH863" i="1"/>
  <c r="BG863" i="1"/>
  <c r="BF863" i="1"/>
  <c r="BI863" i="1"/>
  <c r="BF886" i="1"/>
  <c r="BJ886" i="1"/>
  <c r="BK886" i="1" s="1"/>
  <c r="BJ895" i="1"/>
  <c r="BH895" i="1"/>
  <c r="BG895" i="1"/>
  <c r="BF895" i="1"/>
  <c r="BI895" i="1"/>
  <c r="BF918" i="1"/>
  <c r="BJ918" i="1"/>
  <c r="BJ927" i="1"/>
  <c r="BH927" i="1"/>
  <c r="BG927" i="1"/>
  <c r="BF927" i="1"/>
  <c r="BI927" i="1"/>
  <c r="BF950" i="1"/>
  <c r="BJ950" i="1"/>
  <c r="BK950" i="1" s="1"/>
  <c r="BJ959" i="1"/>
  <c r="BH959" i="1"/>
  <c r="BG959" i="1"/>
  <c r="BF959" i="1"/>
  <c r="BI959" i="1"/>
  <c r="BJ967" i="1"/>
  <c r="BH967" i="1"/>
  <c r="BG967" i="1"/>
  <c r="BF967" i="1"/>
  <c r="BI967" i="1"/>
  <c r="BJ975" i="1"/>
  <c r="BH975" i="1"/>
  <c r="BG975" i="1"/>
  <c r="BF975" i="1"/>
  <c r="BI975" i="1"/>
  <c r="BJ983" i="1"/>
  <c r="BH983" i="1"/>
  <c r="BG983" i="1"/>
  <c r="BF983" i="1"/>
  <c r="BI983" i="1"/>
  <c r="BJ991" i="1"/>
  <c r="BH991" i="1"/>
  <c r="BG991" i="1"/>
  <c r="BF991" i="1"/>
  <c r="BI991" i="1"/>
  <c r="BJ999" i="1"/>
  <c r="BH999" i="1"/>
  <c r="BG999" i="1"/>
  <c r="BF999" i="1"/>
  <c r="BI999" i="1"/>
  <c r="BJ1007" i="1"/>
  <c r="BH1007" i="1"/>
  <c r="BG1007" i="1"/>
  <c r="BF1007" i="1"/>
  <c r="BI1007" i="1"/>
  <c r="BJ1015" i="1"/>
  <c r="BH1015" i="1"/>
  <c r="BG1015" i="1"/>
  <c r="BF1015" i="1"/>
  <c r="BI1015" i="1"/>
  <c r="BJ1023" i="1"/>
  <c r="BH1023" i="1"/>
  <c r="BG1023" i="1"/>
  <c r="BF1023" i="1"/>
  <c r="BI1023" i="1"/>
  <c r="BJ1031" i="1"/>
  <c r="BH1031" i="1"/>
  <c r="BG1031" i="1"/>
  <c r="BF1031" i="1"/>
  <c r="BI1031" i="1"/>
  <c r="BJ1039" i="1"/>
  <c r="BH1039" i="1"/>
  <c r="BG1039" i="1"/>
  <c r="BF1039" i="1"/>
  <c r="BI1039" i="1"/>
  <c r="BJ1047" i="1"/>
  <c r="BH1047" i="1"/>
  <c r="BG1047" i="1"/>
  <c r="BF1047" i="1"/>
  <c r="BI1047" i="1"/>
  <c r="BJ1055" i="1"/>
  <c r="BH1055" i="1"/>
  <c r="BG1055" i="1"/>
  <c r="BF1055" i="1"/>
  <c r="BI1055" i="1"/>
  <c r="BJ1063" i="1"/>
  <c r="BH1063" i="1"/>
  <c r="BG1063" i="1"/>
  <c r="BF1063" i="1"/>
  <c r="BI1063" i="1"/>
  <c r="BJ1071" i="1"/>
  <c r="BH1071" i="1"/>
  <c r="BG1071" i="1"/>
  <c r="BF1071" i="1"/>
  <c r="BI1071" i="1"/>
  <c r="BJ1079" i="1"/>
  <c r="BH1079" i="1"/>
  <c r="BG1079" i="1"/>
  <c r="BF1079" i="1"/>
  <c r="BI1079" i="1"/>
  <c r="BJ1087" i="1"/>
  <c r="BH1087" i="1"/>
  <c r="BG1087" i="1"/>
  <c r="BF1087" i="1"/>
  <c r="BI1087" i="1"/>
  <c r="BJ1095" i="1"/>
  <c r="BH1095" i="1"/>
  <c r="BG1095" i="1"/>
  <c r="BF1095" i="1"/>
  <c r="BI1095" i="1"/>
  <c r="BJ1103" i="1"/>
  <c r="BH1103" i="1"/>
  <c r="BG1103" i="1"/>
  <c r="BF1103" i="1"/>
  <c r="BI1103" i="1"/>
  <c r="BJ1111" i="1"/>
  <c r="BH1111" i="1"/>
  <c r="BG1111" i="1"/>
  <c r="BF1111" i="1"/>
  <c r="BI1111" i="1"/>
  <c r="BJ1119" i="1"/>
  <c r="BH1119" i="1"/>
  <c r="BG1119" i="1"/>
  <c r="BF1119" i="1"/>
  <c r="BI1119" i="1"/>
  <c r="BJ1127" i="1"/>
  <c r="BH1127" i="1"/>
  <c r="BG1127" i="1"/>
  <c r="BF1127" i="1"/>
  <c r="BI1127" i="1"/>
  <c r="BJ1135" i="1"/>
  <c r="BH1135" i="1"/>
  <c r="BG1135" i="1"/>
  <c r="BF1135" i="1"/>
  <c r="BI1135" i="1"/>
  <c r="BJ1143" i="1"/>
  <c r="BH1143" i="1"/>
  <c r="BG1143" i="1"/>
  <c r="BF1143" i="1"/>
  <c r="BI1143" i="1"/>
  <c r="BJ1151" i="1"/>
  <c r="BH1151" i="1"/>
  <c r="BG1151" i="1"/>
  <c r="BF1151" i="1"/>
  <c r="BI1151" i="1"/>
  <c r="BJ1159" i="1"/>
  <c r="BH1159" i="1"/>
  <c r="BG1159" i="1"/>
  <c r="BF1159" i="1"/>
  <c r="BI1159" i="1"/>
  <c r="BJ1167" i="1"/>
  <c r="BH1167" i="1"/>
  <c r="BG1167" i="1"/>
  <c r="BF1167" i="1"/>
  <c r="BI1167" i="1"/>
  <c r="BJ1175" i="1"/>
  <c r="BH1175" i="1"/>
  <c r="BG1175" i="1"/>
  <c r="BF1175" i="1"/>
  <c r="BI1175" i="1"/>
  <c r="BJ1183" i="1"/>
  <c r="BH1183" i="1"/>
  <c r="BG1183" i="1"/>
  <c r="BF1183" i="1"/>
  <c r="BI1183" i="1"/>
  <c r="BJ1191" i="1"/>
  <c r="BH1191" i="1"/>
  <c r="BG1191" i="1"/>
  <c r="BF1191" i="1"/>
  <c r="BI1191" i="1"/>
  <c r="BJ1199" i="1"/>
  <c r="BH1199" i="1"/>
  <c r="BG1199" i="1"/>
  <c r="BF1199" i="1"/>
  <c r="BI1199" i="1"/>
  <c r="BJ1207" i="1"/>
  <c r="BH1207" i="1"/>
  <c r="BG1207" i="1"/>
  <c r="BF1207" i="1"/>
  <c r="BI1207" i="1"/>
  <c r="BJ1215" i="1"/>
  <c r="BH1215" i="1"/>
  <c r="BG1215" i="1"/>
  <c r="BF1215" i="1"/>
  <c r="BI1215" i="1"/>
  <c r="BJ1223" i="1"/>
  <c r="BH1223" i="1"/>
  <c r="BG1223" i="1"/>
  <c r="BF1223" i="1"/>
  <c r="BI1223" i="1"/>
  <c r="BJ1231" i="1"/>
  <c r="BH1231" i="1"/>
  <c r="BG1231" i="1"/>
  <c r="BF1231" i="1"/>
  <c r="BI1231" i="1"/>
  <c r="BJ1239" i="1"/>
  <c r="BH1239" i="1"/>
  <c r="BG1239" i="1"/>
  <c r="BF1239" i="1"/>
  <c r="BI1239" i="1"/>
  <c r="BJ1247" i="1"/>
  <c r="BH1247" i="1"/>
  <c r="BG1247" i="1"/>
  <c r="BF1247" i="1"/>
  <c r="BI1247" i="1"/>
  <c r="BJ1255" i="1"/>
  <c r="BH1255" i="1"/>
  <c r="BG1255" i="1"/>
  <c r="BF1255" i="1"/>
  <c r="BI1255" i="1"/>
  <c r="BJ1263" i="1"/>
  <c r="BH1263" i="1"/>
  <c r="BG1263" i="1"/>
  <c r="BF1263" i="1"/>
  <c r="BI1263" i="1"/>
  <c r="BJ1271" i="1"/>
  <c r="BH1271" i="1"/>
  <c r="BG1271" i="1"/>
  <c r="BF1271" i="1"/>
  <c r="BI1271" i="1"/>
  <c r="BJ1279" i="1"/>
  <c r="BH1279" i="1"/>
  <c r="BG1279" i="1"/>
  <c r="BF1279" i="1"/>
  <c r="BI1279" i="1"/>
  <c r="BJ1287" i="1"/>
  <c r="BH1287" i="1"/>
  <c r="BG1287" i="1"/>
  <c r="BF1287" i="1"/>
  <c r="BI1287" i="1"/>
  <c r="BJ1295" i="1"/>
  <c r="BH1295" i="1"/>
  <c r="BG1295" i="1"/>
  <c r="BF1295" i="1"/>
  <c r="BI1295" i="1"/>
  <c r="BJ1303" i="1"/>
  <c r="BH1303" i="1"/>
  <c r="BG1303" i="1"/>
  <c r="BF1303" i="1"/>
  <c r="BI1303" i="1"/>
  <c r="BJ1311" i="1"/>
  <c r="BH1311" i="1"/>
  <c r="BG1311" i="1"/>
  <c r="BF1311" i="1"/>
  <c r="BI1311" i="1"/>
  <c r="BJ1319" i="1"/>
  <c r="BH1319" i="1"/>
  <c r="BG1319" i="1"/>
  <c r="BF1319" i="1"/>
  <c r="BI1319" i="1"/>
  <c r="BJ1327" i="1"/>
  <c r="BH1327" i="1"/>
  <c r="BG1327" i="1"/>
  <c r="BF1327" i="1"/>
  <c r="BI1327" i="1"/>
  <c r="BJ1335" i="1"/>
  <c r="BH1335" i="1"/>
  <c r="BG1335" i="1"/>
  <c r="BF1335" i="1"/>
  <c r="BI1335" i="1"/>
  <c r="BJ1343" i="1"/>
  <c r="BH1343" i="1"/>
  <c r="BG1343" i="1"/>
  <c r="BF1343" i="1"/>
  <c r="BI1343" i="1"/>
  <c r="BJ1351" i="1"/>
  <c r="BH1351" i="1"/>
  <c r="BG1351" i="1"/>
  <c r="BF1351" i="1"/>
  <c r="BI1351" i="1"/>
  <c r="BJ1359" i="1"/>
  <c r="BH1359" i="1"/>
  <c r="BG1359" i="1"/>
  <c r="BF1359" i="1"/>
  <c r="BI1359" i="1"/>
  <c r="BJ1367" i="1"/>
  <c r="BH1367" i="1"/>
  <c r="BG1367" i="1"/>
  <c r="BF1367" i="1"/>
  <c r="BI1367" i="1"/>
  <c r="BJ1375" i="1"/>
  <c r="BH1375" i="1"/>
  <c r="BG1375" i="1"/>
  <c r="BF1375" i="1"/>
  <c r="BI1375" i="1"/>
  <c r="BJ1383" i="1"/>
  <c r="BH1383" i="1"/>
  <c r="BG1383" i="1"/>
  <c r="BF1383" i="1"/>
  <c r="BI1383" i="1"/>
  <c r="BJ1391" i="1"/>
  <c r="BH1391" i="1"/>
  <c r="BG1391" i="1"/>
  <c r="BF1391" i="1"/>
  <c r="BI1391" i="1"/>
  <c r="BJ1399" i="1"/>
  <c r="BH1399" i="1"/>
  <c r="BG1399" i="1"/>
  <c r="BF1399" i="1"/>
  <c r="BI1399" i="1"/>
  <c r="BJ1407" i="1"/>
  <c r="BH1407" i="1"/>
  <c r="BG1407" i="1"/>
  <c r="BF1407" i="1"/>
  <c r="BI1407" i="1"/>
  <c r="BJ1415" i="1"/>
  <c r="BH1415" i="1"/>
  <c r="BG1415" i="1"/>
  <c r="BF1415" i="1"/>
  <c r="BI1415" i="1"/>
  <c r="BJ1423" i="1"/>
  <c r="BH1423" i="1"/>
  <c r="BG1423" i="1"/>
  <c r="BF1423" i="1"/>
  <c r="BI1423" i="1"/>
  <c r="BJ1431" i="1"/>
  <c r="BH1431" i="1"/>
  <c r="BG1431" i="1"/>
  <c r="BF1431" i="1"/>
  <c r="BI1431" i="1"/>
  <c r="BJ1439" i="1"/>
  <c r="BH1439" i="1"/>
  <c r="BG1439" i="1"/>
  <c r="BF1439" i="1"/>
  <c r="BI1439" i="1"/>
  <c r="BJ1447" i="1"/>
  <c r="BH1447" i="1"/>
  <c r="BG1447" i="1"/>
  <c r="BF1447" i="1"/>
  <c r="BI1447" i="1"/>
  <c r="BJ1455" i="1"/>
  <c r="BH1455" i="1"/>
  <c r="BG1455" i="1"/>
  <c r="BF1455" i="1"/>
  <c r="BI1455" i="1"/>
  <c r="BJ1463" i="1"/>
  <c r="BH1463" i="1"/>
  <c r="BG1463" i="1"/>
  <c r="BI1463" i="1"/>
  <c r="BF1463" i="1"/>
  <c r="BJ1471" i="1"/>
  <c r="BH1471" i="1"/>
  <c r="BG1471" i="1"/>
  <c r="BF1471" i="1"/>
  <c r="BI1471" i="1"/>
  <c r="BJ1479" i="1"/>
  <c r="BH1479" i="1"/>
  <c r="BG1479" i="1"/>
  <c r="BI1479" i="1"/>
  <c r="BF1479" i="1"/>
  <c r="BJ1487" i="1"/>
  <c r="BH1487" i="1"/>
  <c r="BG1487" i="1"/>
  <c r="BF1487" i="1"/>
  <c r="BI1487" i="1"/>
  <c r="BJ1495" i="1"/>
  <c r="BH1495" i="1"/>
  <c r="BG1495" i="1"/>
  <c r="BI1495" i="1"/>
  <c r="BF1495" i="1"/>
  <c r="BJ1503" i="1"/>
  <c r="BH1503" i="1"/>
  <c r="BG1503" i="1"/>
  <c r="BF1503" i="1"/>
  <c r="BI1503" i="1"/>
  <c r="BJ1511" i="1"/>
  <c r="BH1511" i="1"/>
  <c r="BG1511" i="1"/>
  <c r="BI1511" i="1"/>
  <c r="BF1511" i="1"/>
  <c r="BJ1519" i="1"/>
  <c r="BH1519" i="1"/>
  <c r="BG1519" i="1"/>
  <c r="BF1519" i="1"/>
  <c r="BI1519" i="1"/>
  <c r="BJ1527" i="1"/>
  <c r="BH1527" i="1"/>
  <c r="BG1527" i="1"/>
  <c r="BI1527" i="1"/>
  <c r="BF1527" i="1"/>
  <c r="BJ1535" i="1"/>
  <c r="BH1535" i="1"/>
  <c r="BG1535" i="1"/>
  <c r="BF1535" i="1"/>
  <c r="BI1535" i="1"/>
  <c r="BJ1543" i="1"/>
  <c r="BH1543" i="1"/>
  <c r="BG1543" i="1"/>
  <c r="BI1543" i="1"/>
  <c r="BF1543" i="1"/>
  <c r="BJ1551" i="1"/>
  <c r="BH1551" i="1"/>
  <c r="BG1551" i="1"/>
  <c r="BF1551" i="1"/>
  <c r="BI1551" i="1"/>
  <c r="BJ1559" i="1"/>
  <c r="BH1559" i="1"/>
  <c r="BG1559" i="1"/>
  <c r="BI1559" i="1"/>
  <c r="BF1559" i="1"/>
  <c r="BJ1567" i="1"/>
  <c r="BH1567" i="1"/>
  <c r="BG1567" i="1"/>
  <c r="BF1567" i="1"/>
  <c r="BI1567" i="1"/>
  <c r="BJ1575" i="1"/>
  <c r="BH1575" i="1"/>
  <c r="BG1575" i="1"/>
  <c r="BI1575" i="1"/>
  <c r="BF1575" i="1"/>
  <c r="BJ1583" i="1"/>
  <c r="BH1583" i="1"/>
  <c r="BG1583" i="1"/>
  <c r="BI1583" i="1"/>
  <c r="BF1583" i="1"/>
  <c r="BJ1591" i="1"/>
  <c r="BH1591" i="1"/>
  <c r="BG1591" i="1"/>
  <c r="BI1591" i="1"/>
  <c r="BF1591" i="1"/>
  <c r="BJ1599" i="1"/>
  <c r="BH1599" i="1"/>
  <c r="BG1599" i="1"/>
  <c r="BI1599" i="1"/>
  <c r="BF1599" i="1"/>
  <c r="BJ1607" i="1"/>
  <c r="BH1607" i="1"/>
  <c r="BG1607" i="1"/>
  <c r="BI1607" i="1"/>
  <c r="BF1607" i="1"/>
  <c r="BJ1615" i="1"/>
  <c r="BH1615" i="1"/>
  <c r="BG1615" i="1"/>
  <c r="BI1615" i="1"/>
  <c r="BF1615" i="1"/>
  <c r="BJ1623" i="1"/>
  <c r="BH1623" i="1"/>
  <c r="BG1623" i="1"/>
  <c r="BI1623" i="1"/>
  <c r="BF1623" i="1"/>
  <c r="BJ1631" i="1"/>
  <c r="BH1631" i="1"/>
  <c r="BG1631" i="1"/>
  <c r="BI1631" i="1"/>
  <c r="BF1631" i="1"/>
  <c r="BJ1639" i="1"/>
  <c r="BH1639" i="1"/>
  <c r="BG1639" i="1"/>
  <c r="BI1639" i="1"/>
  <c r="BF1639" i="1"/>
  <c r="BJ1647" i="1"/>
  <c r="BH1647" i="1"/>
  <c r="BG1647" i="1"/>
  <c r="BI1647" i="1"/>
  <c r="BF1647" i="1"/>
  <c r="BJ1655" i="1"/>
  <c r="BH1655" i="1"/>
  <c r="BG1655" i="1"/>
  <c r="BI1655" i="1"/>
  <c r="BF1655" i="1"/>
  <c r="BJ1663" i="1"/>
  <c r="BH1663" i="1"/>
  <c r="BG1663" i="1"/>
  <c r="BI1663" i="1"/>
  <c r="BF1663" i="1"/>
  <c r="BJ1671" i="1"/>
  <c r="BH1671" i="1"/>
  <c r="BG1671" i="1"/>
  <c r="BI1671" i="1"/>
  <c r="BF1671" i="1"/>
  <c r="BJ1679" i="1"/>
  <c r="BH1679" i="1"/>
  <c r="BG1679" i="1"/>
  <c r="BI1679" i="1"/>
  <c r="BF1679" i="1"/>
  <c r="BJ1687" i="1"/>
  <c r="BH1687" i="1"/>
  <c r="BG1687" i="1"/>
  <c r="BI1687" i="1"/>
  <c r="BF1687" i="1"/>
  <c r="BJ1695" i="1"/>
  <c r="BH1695" i="1"/>
  <c r="BG1695" i="1"/>
  <c r="BI1695" i="1"/>
  <c r="BF1695" i="1"/>
  <c r="BJ1703" i="1"/>
  <c r="BH1703" i="1"/>
  <c r="BG1703" i="1"/>
  <c r="BI1703" i="1"/>
  <c r="BF1703" i="1"/>
  <c r="BJ1711" i="1"/>
  <c r="BH1711" i="1"/>
  <c r="BG1711" i="1"/>
  <c r="BI1711" i="1"/>
  <c r="BF1711" i="1"/>
  <c r="BJ1719" i="1"/>
  <c r="BH1719" i="1"/>
  <c r="BG1719" i="1"/>
  <c r="BI1719" i="1"/>
  <c r="BF1719" i="1"/>
  <c r="BJ1727" i="1"/>
  <c r="BH1727" i="1"/>
  <c r="BG1727" i="1"/>
  <c r="BI1727" i="1"/>
  <c r="BF1727" i="1"/>
  <c r="BJ1735" i="1"/>
  <c r="BH1735" i="1"/>
  <c r="BG1735" i="1"/>
  <c r="BI1735" i="1"/>
  <c r="BF1735" i="1"/>
  <c r="BJ1743" i="1"/>
  <c r="BH1743" i="1"/>
  <c r="BG1743" i="1"/>
  <c r="BI1743" i="1"/>
  <c r="BF1743" i="1"/>
  <c r="BJ1751" i="1"/>
  <c r="BH1751" i="1"/>
  <c r="BG1751" i="1"/>
  <c r="BI1751" i="1"/>
  <c r="BF1751" i="1"/>
  <c r="BJ1759" i="1"/>
  <c r="BH1759" i="1"/>
  <c r="BG1759" i="1"/>
  <c r="BI1759" i="1"/>
  <c r="BF1759" i="1"/>
  <c r="BJ1767" i="1"/>
  <c r="BH1767" i="1"/>
  <c r="BG1767" i="1"/>
  <c r="BI1767" i="1"/>
  <c r="BF1767" i="1"/>
  <c r="BJ1775" i="1"/>
  <c r="BH1775" i="1"/>
  <c r="BG1775" i="1"/>
  <c r="BI1775" i="1"/>
  <c r="BF1775" i="1"/>
  <c r="BJ1783" i="1"/>
  <c r="BH1783" i="1"/>
  <c r="BG1783" i="1"/>
  <c r="BI1783" i="1"/>
  <c r="BF1783" i="1"/>
  <c r="BJ1791" i="1"/>
  <c r="BH1791" i="1"/>
  <c r="BG1791" i="1"/>
  <c r="BI1791" i="1"/>
  <c r="BF1791" i="1"/>
  <c r="BJ1799" i="1"/>
  <c r="BH1799" i="1"/>
  <c r="BG1799" i="1"/>
  <c r="BI1799" i="1"/>
  <c r="BF1799" i="1"/>
  <c r="BJ1807" i="1"/>
  <c r="BH1807" i="1"/>
  <c r="BG1807" i="1"/>
  <c r="BI1807" i="1"/>
  <c r="BF1807" i="1"/>
  <c r="BJ1815" i="1"/>
  <c r="BH1815" i="1"/>
  <c r="BG1815" i="1"/>
  <c r="BI1815" i="1"/>
  <c r="BF1815" i="1"/>
  <c r="BJ1823" i="1"/>
  <c r="BH1823" i="1"/>
  <c r="BG1823" i="1"/>
  <c r="BI1823" i="1"/>
  <c r="BF1823" i="1"/>
  <c r="BJ1831" i="1"/>
  <c r="BH1831" i="1"/>
  <c r="BG1831" i="1"/>
  <c r="BI1831" i="1"/>
  <c r="BF1831" i="1"/>
  <c r="BJ1839" i="1"/>
  <c r="BH1839" i="1"/>
  <c r="BG1839" i="1"/>
  <c r="BI1839" i="1"/>
  <c r="BF1839" i="1"/>
  <c r="BJ1847" i="1"/>
  <c r="BH1847" i="1"/>
  <c r="BG1847" i="1"/>
  <c r="BI1847" i="1"/>
  <c r="BF1847" i="1"/>
  <c r="BJ1855" i="1"/>
  <c r="BH1855" i="1"/>
  <c r="BG1855" i="1"/>
  <c r="BI1855" i="1"/>
  <c r="BF1855" i="1"/>
  <c r="BJ1863" i="1"/>
  <c r="BH1863" i="1"/>
  <c r="BG1863" i="1"/>
  <c r="BI1863" i="1"/>
  <c r="BF1863" i="1"/>
  <c r="BJ1871" i="1"/>
  <c r="BH1871" i="1"/>
  <c r="BG1871" i="1"/>
  <c r="BI1871" i="1"/>
  <c r="BF1871" i="1"/>
  <c r="BJ1879" i="1"/>
  <c r="BH1879" i="1"/>
  <c r="BG1879" i="1"/>
  <c r="BI1879" i="1"/>
  <c r="BF1879" i="1"/>
  <c r="BJ1887" i="1"/>
  <c r="BH1887" i="1"/>
  <c r="BG1887" i="1"/>
  <c r="BI1887" i="1"/>
  <c r="BF1887" i="1"/>
  <c r="BJ1895" i="1"/>
  <c r="BH1895" i="1"/>
  <c r="BG1895" i="1"/>
  <c r="BI1895" i="1"/>
  <c r="BF1895" i="1"/>
  <c r="BJ1903" i="1"/>
  <c r="BH1903" i="1"/>
  <c r="BG1903" i="1"/>
  <c r="BI1903" i="1"/>
  <c r="BF1903" i="1"/>
  <c r="BJ1911" i="1"/>
  <c r="BH1911" i="1"/>
  <c r="BG1911" i="1"/>
  <c r="BI1911" i="1"/>
  <c r="BF1911" i="1"/>
  <c r="BJ1919" i="1"/>
  <c r="BH1919" i="1"/>
  <c r="BG1919" i="1"/>
  <c r="BI1919" i="1"/>
  <c r="BF1919" i="1"/>
  <c r="BJ1927" i="1"/>
  <c r="BH1927" i="1"/>
  <c r="BG1927" i="1"/>
  <c r="BI1927" i="1"/>
  <c r="BF1927" i="1"/>
  <c r="BJ1935" i="1"/>
  <c r="BH1935" i="1"/>
  <c r="BG1935" i="1"/>
  <c r="BI1935" i="1"/>
  <c r="BF1935" i="1"/>
  <c r="BJ1943" i="1"/>
  <c r="BH1943" i="1"/>
  <c r="BG1943" i="1"/>
  <c r="BI1943" i="1"/>
  <c r="BF1943" i="1"/>
  <c r="BJ1951" i="1"/>
  <c r="BH1951" i="1"/>
  <c r="BG1951" i="1"/>
  <c r="BI1951" i="1"/>
  <c r="BF1951" i="1"/>
  <c r="BJ1959" i="1"/>
  <c r="BH1959" i="1"/>
  <c r="BG1959" i="1"/>
  <c r="BI1959" i="1"/>
  <c r="BF1959" i="1"/>
  <c r="BJ1967" i="1"/>
  <c r="BH1967" i="1"/>
  <c r="BG1967" i="1"/>
  <c r="BI1967" i="1"/>
  <c r="BF1967" i="1"/>
  <c r="BJ1975" i="1"/>
  <c r="BH1975" i="1"/>
  <c r="BG1975" i="1"/>
  <c r="BI1975" i="1"/>
  <c r="BF1975" i="1"/>
  <c r="BJ1983" i="1"/>
  <c r="BH1983" i="1"/>
  <c r="BG1983" i="1"/>
  <c r="BI1983" i="1"/>
  <c r="BF1983" i="1"/>
  <c r="BJ1991" i="1"/>
  <c r="BH1991" i="1"/>
  <c r="BG1991" i="1"/>
  <c r="BI1991" i="1"/>
  <c r="BF1991" i="1"/>
  <c r="BJ1999" i="1"/>
  <c r="BH1999" i="1"/>
  <c r="BG1999" i="1"/>
  <c r="BI1999" i="1"/>
  <c r="BF1999" i="1"/>
  <c r="BI61" i="1"/>
  <c r="BI93" i="1"/>
  <c r="BI125" i="1"/>
  <c r="BI157" i="1"/>
  <c r="BI189" i="1"/>
  <c r="BI221" i="1"/>
  <c r="BI253" i="1"/>
  <c r="BI285" i="1"/>
  <c r="BI317" i="1"/>
  <c r="BI349" i="1"/>
  <c r="BI381" i="1"/>
  <c r="BI413" i="1"/>
  <c r="BI445" i="1"/>
  <c r="BI477" i="1"/>
  <c r="BI509" i="1"/>
  <c r="BI541" i="1"/>
  <c r="BI573" i="1"/>
  <c r="BI605" i="1"/>
  <c r="BI637" i="1"/>
  <c r="BI669" i="1"/>
  <c r="BI701" i="1"/>
  <c r="BI733" i="1"/>
  <c r="BI765" i="1"/>
  <c r="BI797" i="1"/>
  <c r="BI829" i="1"/>
  <c r="BI861" i="1"/>
  <c r="BI893" i="1"/>
  <c r="BI925" i="1"/>
  <c r="BF60" i="1"/>
  <c r="BF92" i="1"/>
  <c r="BF124" i="1"/>
  <c r="BF156" i="1"/>
  <c r="BF188" i="1"/>
  <c r="BF220" i="1"/>
  <c r="BF252" i="1"/>
  <c r="BF284" i="1"/>
  <c r="BF316" i="1"/>
  <c r="BF348" i="1"/>
  <c r="BF380" i="1"/>
  <c r="BF412" i="1"/>
  <c r="BF444" i="1"/>
  <c r="BF476" i="1"/>
  <c r="BF508" i="1"/>
  <c r="BF540" i="1"/>
  <c r="BF572" i="1"/>
  <c r="BF604" i="1"/>
  <c r="BF636" i="1"/>
  <c r="BF668" i="1"/>
  <c r="BF700" i="1"/>
  <c r="BF732" i="1"/>
  <c r="BF764" i="1"/>
  <c r="BF796" i="1"/>
  <c r="BF828" i="1"/>
  <c r="BF860" i="1"/>
  <c r="BF892" i="1"/>
  <c r="BF924" i="1"/>
  <c r="BF956" i="1"/>
  <c r="BK1584" i="1"/>
  <c r="BK1600" i="1"/>
  <c r="BK1616" i="1"/>
  <c r="BK1632" i="1"/>
  <c r="BK1648" i="1"/>
  <c r="BK1664" i="1"/>
  <c r="BK1680" i="1"/>
  <c r="BK1696" i="1"/>
  <c r="BK1712" i="1"/>
  <c r="BK1728" i="1"/>
  <c r="BK1744" i="1"/>
  <c r="BK1760" i="1"/>
  <c r="BK1776" i="1"/>
  <c r="BK1792" i="1"/>
  <c r="BK1808" i="1"/>
  <c r="BK1824" i="1"/>
  <c r="BK1840" i="1"/>
  <c r="BK1856" i="1"/>
  <c r="BK1872" i="1"/>
  <c r="BK1888" i="1"/>
  <c r="BK1904" i="1"/>
  <c r="BK1920" i="1"/>
  <c r="BK1936" i="1"/>
  <c r="BK1952" i="1"/>
  <c r="BK1968" i="1"/>
  <c r="BK1984" i="1"/>
  <c r="BK2000" i="1"/>
  <c r="CK1748" i="1"/>
  <c r="CK1812" i="1"/>
  <c r="CK1876" i="1"/>
  <c r="CK1940" i="1"/>
  <c r="CK768" i="1"/>
  <c r="CK832" i="1"/>
  <c r="CK896" i="1"/>
  <c r="CK960" i="1"/>
  <c r="CK1024" i="1"/>
  <c r="CK1120" i="1"/>
  <c r="CK1184" i="1"/>
  <c r="CK1248" i="1"/>
  <c r="CK1312" i="1"/>
  <c r="CK1376" i="1"/>
  <c r="CK1440" i="1"/>
  <c r="CK1504" i="1"/>
  <c r="CK1568" i="1"/>
  <c r="CK1632" i="1"/>
  <c r="CK1712" i="1"/>
  <c r="CK1776" i="1"/>
  <c r="CK1840" i="1"/>
  <c r="CK1904" i="1"/>
  <c r="CK1968" i="1"/>
  <c r="BY155" i="1"/>
  <c r="BY187" i="1"/>
  <c r="BY219" i="1"/>
  <c r="BY251" i="1"/>
  <c r="BU1011" i="1"/>
  <c r="BU1027" i="1"/>
  <c r="BU1043" i="1"/>
  <c r="CF732" i="1"/>
  <c r="CK732" i="1" s="1"/>
  <c r="CF796" i="1"/>
  <c r="CF860" i="1"/>
  <c r="CK860" i="1" s="1"/>
  <c r="CF924" i="1"/>
  <c r="CK924" i="1" s="1"/>
  <c r="CF988" i="1"/>
  <c r="CK988" i="1" s="1"/>
  <c r="BT709" i="1"/>
  <c r="BT717" i="1"/>
  <c r="BT725" i="1"/>
  <c r="BT733" i="1"/>
  <c r="BT741" i="1"/>
  <c r="BT749" i="1"/>
  <c r="BT757" i="1"/>
  <c r="BT765" i="1"/>
  <c r="BT773" i="1"/>
  <c r="BT781" i="1"/>
  <c r="BT789" i="1"/>
  <c r="BT797" i="1"/>
  <c r="BT805" i="1"/>
  <c r="BT813" i="1"/>
  <c r="BT821" i="1"/>
  <c r="BT829" i="1"/>
  <c r="BT837" i="1"/>
  <c r="BT845" i="1"/>
  <c r="BT853" i="1"/>
  <c r="BT861" i="1"/>
  <c r="BT869" i="1"/>
  <c r="BT877" i="1"/>
  <c r="BT885" i="1"/>
  <c r="BT893" i="1"/>
  <c r="BT901" i="1"/>
  <c r="BT909" i="1"/>
  <c r="BT917" i="1"/>
  <c r="BT925" i="1"/>
  <c r="BT933" i="1"/>
  <c r="BT941" i="1"/>
  <c r="BT949" i="1"/>
  <c r="BT957" i="1"/>
  <c r="BT965" i="1"/>
  <c r="BT973" i="1"/>
  <c r="BT981" i="1"/>
  <c r="BT989" i="1"/>
  <c r="BT997" i="1"/>
  <c r="BT1005" i="1"/>
  <c r="BT1013" i="1"/>
  <c r="BT1021" i="1"/>
  <c r="BT1029" i="1"/>
  <c r="BT1037" i="1"/>
  <c r="BT1045" i="1"/>
  <c r="BT1053" i="1"/>
  <c r="CG1096" i="1"/>
  <c r="CG1160" i="1"/>
  <c r="CG1224" i="1"/>
  <c r="CG1288" i="1"/>
  <c r="CG1352" i="1"/>
  <c r="CG1416" i="1"/>
  <c r="CG1480" i="1"/>
  <c r="CG1544" i="1"/>
  <c r="CG1608" i="1"/>
  <c r="CG1672" i="1"/>
  <c r="CG1736" i="1"/>
  <c r="CG1800" i="1"/>
  <c r="CG1864" i="1"/>
  <c r="CG1928" i="1"/>
  <c r="CG1992" i="1"/>
  <c r="CF760" i="1"/>
  <c r="CF824" i="1"/>
  <c r="CF888" i="1"/>
  <c r="CK888" i="1" s="1"/>
  <c r="CF952" i="1"/>
  <c r="CF1016" i="1"/>
  <c r="BY15" i="1"/>
  <c r="BY47" i="1"/>
  <c r="BY79" i="1"/>
  <c r="BY111" i="1"/>
  <c r="BY143" i="1"/>
  <c r="BY175" i="1"/>
  <c r="BY207" i="1"/>
  <c r="BY239" i="1"/>
  <c r="BV1063" i="1"/>
  <c r="BV1079" i="1"/>
  <c r="BW1067" i="1"/>
  <c r="BW1083" i="1"/>
  <c r="BU1089" i="1"/>
  <c r="BV1089" i="1"/>
  <c r="BW1089" i="1"/>
  <c r="BS1089" i="1"/>
  <c r="BT1089" i="1"/>
  <c r="BX1089" i="1"/>
  <c r="BU1097" i="1"/>
  <c r="BV1097" i="1"/>
  <c r="BW1097" i="1"/>
  <c r="BS1097" i="1"/>
  <c r="BT1097" i="1"/>
  <c r="BX1097" i="1"/>
  <c r="BU1105" i="1"/>
  <c r="BV1105" i="1"/>
  <c r="BW1105" i="1"/>
  <c r="BS1105" i="1"/>
  <c r="BT1105" i="1"/>
  <c r="BX1105" i="1"/>
  <c r="BU1113" i="1"/>
  <c r="BV1113" i="1"/>
  <c r="BW1113" i="1"/>
  <c r="BS1113" i="1"/>
  <c r="BT1113" i="1"/>
  <c r="BX1113" i="1"/>
  <c r="BU1121" i="1"/>
  <c r="BV1121" i="1"/>
  <c r="BW1121" i="1"/>
  <c r="BS1121" i="1"/>
  <c r="BT1121" i="1"/>
  <c r="BX1121" i="1"/>
  <c r="BU1129" i="1"/>
  <c r="BV1129" i="1"/>
  <c r="BW1129" i="1"/>
  <c r="BS1129" i="1"/>
  <c r="BT1129" i="1"/>
  <c r="BX1129" i="1"/>
  <c r="BU1137" i="1"/>
  <c r="BV1137" i="1"/>
  <c r="BW1137" i="1"/>
  <c r="BS1137" i="1"/>
  <c r="BT1137" i="1"/>
  <c r="BX1137" i="1"/>
  <c r="BU1145" i="1"/>
  <c r="BV1145" i="1"/>
  <c r="BW1145" i="1"/>
  <c r="BS1145" i="1"/>
  <c r="BT1145" i="1"/>
  <c r="BX1145" i="1"/>
  <c r="BU1153" i="1"/>
  <c r="BV1153" i="1"/>
  <c r="BW1153" i="1"/>
  <c r="BS1153" i="1"/>
  <c r="BT1153" i="1"/>
  <c r="BX1153" i="1"/>
  <c r="BU1161" i="1"/>
  <c r="BV1161" i="1"/>
  <c r="BW1161" i="1"/>
  <c r="BS1161" i="1"/>
  <c r="BT1161" i="1"/>
  <c r="BX1161" i="1"/>
  <c r="BU1169" i="1"/>
  <c r="BV1169" i="1"/>
  <c r="BW1169" i="1"/>
  <c r="BS1169" i="1"/>
  <c r="BT1169" i="1"/>
  <c r="BX1169" i="1"/>
  <c r="BU1177" i="1"/>
  <c r="BV1177" i="1"/>
  <c r="BW1177" i="1"/>
  <c r="BS1177" i="1"/>
  <c r="BT1177" i="1"/>
  <c r="BX1177" i="1"/>
  <c r="BU1185" i="1"/>
  <c r="BV1185" i="1"/>
  <c r="BW1185" i="1"/>
  <c r="BS1185" i="1"/>
  <c r="BT1185" i="1"/>
  <c r="BX1185" i="1"/>
  <c r="BU1193" i="1"/>
  <c r="BV1193" i="1"/>
  <c r="BW1193" i="1"/>
  <c r="BS1193" i="1"/>
  <c r="BT1193" i="1"/>
  <c r="BX1193" i="1"/>
  <c r="BU1201" i="1"/>
  <c r="BV1201" i="1"/>
  <c r="BW1201" i="1"/>
  <c r="BS1201" i="1"/>
  <c r="BT1201" i="1"/>
  <c r="BX1201" i="1"/>
  <c r="BU1209" i="1"/>
  <c r="BV1209" i="1"/>
  <c r="BW1209" i="1"/>
  <c r="BS1209" i="1"/>
  <c r="BT1209" i="1"/>
  <c r="BX1209" i="1"/>
  <c r="BU1217" i="1"/>
  <c r="BV1217" i="1"/>
  <c r="BW1217" i="1"/>
  <c r="BS1217" i="1"/>
  <c r="BT1217" i="1"/>
  <c r="BX1217" i="1"/>
  <c r="BU1225" i="1"/>
  <c r="BV1225" i="1"/>
  <c r="BW1225" i="1"/>
  <c r="BS1225" i="1"/>
  <c r="BT1225" i="1"/>
  <c r="BX1225" i="1"/>
  <c r="BU1233" i="1"/>
  <c r="BV1233" i="1"/>
  <c r="BW1233" i="1"/>
  <c r="BS1233" i="1"/>
  <c r="BT1233" i="1"/>
  <c r="BX1233" i="1"/>
  <c r="BU1241" i="1"/>
  <c r="BV1241" i="1"/>
  <c r="BW1241" i="1"/>
  <c r="BS1241" i="1"/>
  <c r="BT1241" i="1"/>
  <c r="BX1241" i="1"/>
  <c r="BU1249" i="1"/>
  <c r="BV1249" i="1"/>
  <c r="BW1249" i="1"/>
  <c r="BS1249" i="1"/>
  <c r="BT1249" i="1"/>
  <c r="BX1249" i="1"/>
  <c r="BU1257" i="1"/>
  <c r="BV1257" i="1"/>
  <c r="BW1257" i="1"/>
  <c r="BS1257" i="1"/>
  <c r="BT1257" i="1"/>
  <c r="BX1257" i="1"/>
  <c r="BU1265" i="1"/>
  <c r="BV1265" i="1"/>
  <c r="BW1265" i="1"/>
  <c r="BT1265" i="1"/>
  <c r="BS1265" i="1"/>
  <c r="BX1265" i="1"/>
  <c r="BU1273" i="1"/>
  <c r="BV1273" i="1"/>
  <c r="BW1273" i="1"/>
  <c r="BT1273" i="1"/>
  <c r="BS1273" i="1"/>
  <c r="BX1273" i="1"/>
  <c r="BU1281" i="1"/>
  <c r="BV1281" i="1"/>
  <c r="BW1281" i="1"/>
  <c r="BT1281" i="1"/>
  <c r="BS1281" i="1"/>
  <c r="BX1281" i="1"/>
  <c r="BU1289" i="1"/>
  <c r="BV1289" i="1"/>
  <c r="BW1289" i="1"/>
  <c r="BT1289" i="1"/>
  <c r="BS1289" i="1"/>
  <c r="BX1289" i="1"/>
  <c r="BU1297" i="1"/>
  <c r="BV1297" i="1"/>
  <c r="BW1297" i="1"/>
  <c r="BT1297" i="1"/>
  <c r="BS1297" i="1"/>
  <c r="BX1297" i="1"/>
  <c r="BU1305" i="1"/>
  <c r="BV1305" i="1"/>
  <c r="BW1305" i="1"/>
  <c r="BT1305" i="1"/>
  <c r="BS1305" i="1"/>
  <c r="BX1305" i="1"/>
  <c r="BU1313" i="1"/>
  <c r="BV1313" i="1"/>
  <c r="BW1313" i="1"/>
  <c r="BT1313" i="1"/>
  <c r="BS1313" i="1"/>
  <c r="BX1313" i="1"/>
  <c r="BU1321" i="1"/>
  <c r="BV1321" i="1"/>
  <c r="BW1321" i="1"/>
  <c r="BT1321" i="1"/>
  <c r="BS1321" i="1"/>
  <c r="BX1321" i="1"/>
  <c r="BU1329" i="1"/>
  <c r="BV1329" i="1"/>
  <c r="BW1329" i="1"/>
  <c r="BT1329" i="1"/>
  <c r="BS1329" i="1"/>
  <c r="BX1329" i="1"/>
  <c r="BU1337" i="1"/>
  <c r="BV1337" i="1"/>
  <c r="BW1337" i="1"/>
  <c r="BT1337" i="1"/>
  <c r="BS1337" i="1"/>
  <c r="BX1337" i="1"/>
  <c r="BU1345" i="1"/>
  <c r="BV1345" i="1"/>
  <c r="BW1345" i="1"/>
  <c r="BT1345" i="1"/>
  <c r="BS1345" i="1"/>
  <c r="BX1345" i="1"/>
  <c r="BU1353" i="1"/>
  <c r="BV1353" i="1"/>
  <c r="BW1353" i="1"/>
  <c r="BT1353" i="1"/>
  <c r="BS1353" i="1"/>
  <c r="BX1353" i="1"/>
  <c r="BU1361" i="1"/>
  <c r="BV1361" i="1"/>
  <c r="BW1361" i="1"/>
  <c r="BT1361" i="1"/>
  <c r="BS1361" i="1"/>
  <c r="BX1361" i="1"/>
  <c r="BU1369" i="1"/>
  <c r="BV1369" i="1"/>
  <c r="BW1369" i="1"/>
  <c r="BT1369" i="1"/>
  <c r="BS1369" i="1"/>
  <c r="BX1369" i="1"/>
  <c r="BU1377" i="1"/>
  <c r="BV1377" i="1"/>
  <c r="BW1377" i="1"/>
  <c r="BT1377" i="1"/>
  <c r="BS1377" i="1"/>
  <c r="BX1377" i="1"/>
  <c r="BU1385" i="1"/>
  <c r="BV1385" i="1"/>
  <c r="BW1385" i="1"/>
  <c r="BT1385" i="1"/>
  <c r="BS1385" i="1"/>
  <c r="BX1385" i="1"/>
  <c r="BU1393" i="1"/>
  <c r="BV1393" i="1"/>
  <c r="BW1393" i="1"/>
  <c r="BT1393" i="1"/>
  <c r="BS1393" i="1"/>
  <c r="BX1393" i="1"/>
  <c r="BU1401" i="1"/>
  <c r="BV1401" i="1"/>
  <c r="BW1401" i="1"/>
  <c r="BT1401" i="1"/>
  <c r="BS1401" i="1"/>
  <c r="BX1401" i="1"/>
  <c r="BU1409" i="1"/>
  <c r="BV1409" i="1"/>
  <c r="BW1409" i="1"/>
  <c r="BT1409" i="1"/>
  <c r="BS1409" i="1"/>
  <c r="BX1409" i="1"/>
  <c r="BU1417" i="1"/>
  <c r="BV1417" i="1"/>
  <c r="BW1417" i="1"/>
  <c r="BT1417" i="1"/>
  <c r="BS1417" i="1"/>
  <c r="BX1417" i="1"/>
  <c r="BU1425" i="1"/>
  <c r="BV1425" i="1"/>
  <c r="BW1425" i="1"/>
  <c r="BT1425" i="1"/>
  <c r="BS1425" i="1"/>
  <c r="BX1425" i="1"/>
  <c r="BU1433" i="1"/>
  <c r="BV1433" i="1"/>
  <c r="BW1433" i="1"/>
  <c r="BT1433" i="1"/>
  <c r="BS1433" i="1"/>
  <c r="BX1433" i="1"/>
  <c r="BU1441" i="1"/>
  <c r="BV1441" i="1"/>
  <c r="BW1441" i="1"/>
  <c r="BT1441" i="1"/>
  <c r="BS1441" i="1"/>
  <c r="BX1441" i="1"/>
  <c r="BU1449" i="1"/>
  <c r="BV1449" i="1"/>
  <c r="BW1449" i="1"/>
  <c r="BT1449" i="1"/>
  <c r="BS1449" i="1"/>
  <c r="BX1449" i="1"/>
  <c r="BU1457" i="1"/>
  <c r="BV1457" i="1"/>
  <c r="BW1457" i="1"/>
  <c r="BT1457" i="1"/>
  <c r="BS1457" i="1"/>
  <c r="BX1457" i="1"/>
  <c r="BU1465" i="1"/>
  <c r="BV1465" i="1"/>
  <c r="BW1465" i="1"/>
  <c r="BT1465" i="1"/>
  <c r="BS1465" i="1"/>
  <c r="BX1465" i="1"/>
  <c r="BU1473" i="1"/>
  <c r="BV1473" i="1"/>
  <c r="BW1473" i="1"/>
  <c r="BT1473" i="1"/>
  <c r="BS1473" i="1"/>
  <c r="BX1473" i="1"/>
  <c r="BU1481" i="1"/>
  <c r="BV1481" i="1"/>
  <c r="BW1481" i="1"/>
  <c r="BT1481" i="1"/>
  <c r="BS1481" i="1"/>
  <c r="BX1481" i="1"/>
  <c r="BU1489" i="1"/>
  <c r="BV1489" i="1"/>
  <c r="BW1489" i="1"/>
  <c r="BT1489" i="1"/>
  <c r="BS1489" i="1"/>
  <c r="BX1489" i="1"/>
  <c r="BU1497" i="1"/>
  <c r="BV1497" i="1"/>
  <c r="BW1497" i="1"/>
  <c r="BT1497" i="1"/>
  <c r="BS1497" i="1"/>
  <c r="BX1497" i="1"/>
  <c r="BU1505" i="1"/>
  <c r="BV1505" i="1"/>
  <c r="BW1505" i="1"/>
  <c r="BT1505" i="1"/>
  <c r="BS1505" i="1"/>
  <c r="BX1505" i="1"/>
  <c r="BU1513" i="1"/>
  <c r="BV1513" i="1"/>
  <c r="BW1513" i="1"/>
  <c r="BT1513" i="1"/>
  <c r="BS1513" i="1"/>
  <c r="BX1513" i="1"/>
  <c r="BU1521" i="1"/>
  <c r="BV1521" i="1"/>
  <c r="BW1521" i="1"/>
  <c r="BT1521" i="1"/>
  <c r="BS1521" i="1"/>
  <c r="BX1521" i="1"/>
  <c r="BU1529" i="1"/>
  <c r="BV1529" i="1"/>
  <c r="BW1529" i="1"/>
  <c r="BT1529" i="1"/>
  <c r="BS1529" i="1"/>
  <c r="BX1529" i="1"/>
  <c r="BU1537" i="1"/>
  <c r="BV1537" i="1"/>
  <c r="BW1537" i="1"/>
  <c r="BT1537" i="1"/>
  <c r="BS1537" i="1"/>
  <c r="BX1537" i="1"/>
  <c r="BU1545" i="1"/>
  <c r="BV1545" i="1"/>
  <c r="BW1545" i="1"/>
  <c r="BT1545" i="1"/>
  <c r="BS1545" i="1"/>
  <c r="BX1545" i="1"/>
  <c r="BU1553" i="1"/>
  <c r="BV1553" i="1"/>
  <c r="BW1553" i="1"/>
  <c r="BT1553" i="1"/>
  <c r="BS1553" i="1"/>
  <c r="BX1553" i="1"/>
  <c r="BU1561" i="1"/>
  <c r="BV1561" i="1"/>
  <c r="BW1561" i="1"/>
  <c r="BT1561" i="1"/>
  <c r="BS1561" i="1"/>
  <c r="BX1561" i="1"/>
  <c r="BU1569" i="1"/>
  <c r="BV1569" i="1"/>
  <c r="BW1569" i="1"/>
  <c r="BT1569" i="1"/>
  <c r="BS1569" i="1"/>
  <c r="BX1569" i="1"/>
  <c r="BU1577" i="1"/>
  <c r="BV1577" i="1"/>
  <c r="BW1577" i="1"/>
  <c r="BT1577" i="1"/>
  <c r="BS1577" i="1"/>
  <c r="BX1577" i="1"/>
  <c r="BU1585" i="1"/>
  <c r="BV1585" i="1"/>
  <c r="BW1585" i="1"/>
  <c r="BT1585" i="1"/>
  <c r="BS1585" i="1"/>
  <c r="BX1585" i="1"/>
  <c r="BU1593" i="1"/>
  <c r="BV1593" i="1"/>
  <c r="BW1593" i="1"/>
  <c r="BT1593" i="1"/>
  <c r="BS1593" i="1"/>
  <c r="BX1593" i="1"/>
  <c r="BU1601" i="1"/>
  <c r="BV1601" i="1"/>
  <c r="BW1601" i="1"/>
  <c r="BT1601" i="1"/>
  <c r="BS1601" i="1"/>
  <c r="BX1601" i="1"/>
  <c r="BU1609" i="1"/>
  <c r="BV1609" i="1"/>
  <c r="BW1609" i="1"/>
  <c r="BT1609" i="1"/>
  <c r="BS1609" i="1"/>
  <c r="BX1609" i="1"/>
  <c r="BU1617" i="1"/>
  <c r="BV1617" i="1"/>
  <c r="BW1617" i="1"/>
  <c r="BT1617" i="1"/>
  <c r="BS1617" i="1"/>
  <c r="BX1617" i="1"/>
  <c r="BU1625" i="1"/>
  <c r="BV1625" i="1"/>
  <c r="BW1625" i="1"/>
  <c r="BT1625" i="1"/>
  <c r="BS1625" i="1"/>
  <c r="BX1625" i="1"/>
  <c r="BU1633" i="1"/>
  <c r="BV1633" i="1"/>
  <c r="BW1633" i="1"/>
  <c r="BT1633" i="1"/>
  <c r="BS1633" i="1"/>
  <c r="BX1633" i="1"/>
  <c r="BU1641" i="1"/>
  <c r="BV1641" i="1"/>
  <c r="BW1641" i="1"/>
  <c r="BT1641" i="1"/>
  <c r="BS1641" i="1"/>
  <c r="BX1641" i="1"/>
  <c r="BU1649" i="1"/>
  <c r="BV1649" i="1"/>
  <c r="BW1649" i="1"/>
  <c r="BT1649" i="1"/>
  <c r="BS1649" i="1"/>
  <c r="BX1649" i="1"/>
  <c r="BU1657" i="1"/>
  <c r="BV1657" i="1"/>
  <c r="BW1657" i="1"/>
  <c r="BT1657" i="1"/>
  <c r="BS1657" i="1"/>
  <c r="BX1657" i="1"/>
  <c r="BU1665" i="1"/>
  <c r="BV1665" i="1"/>
  <c r="BW1665" i="1"/>
  <c r="BT1665" i="1"/>
  <c r="BS1665" i="1"/>
  <c r="BX1665" i="1"/>
  <c r="BU1673" i="1"/>
  <c r="BV1673" i="1"/>
  <c r="BW1673" i="1"/>
  <c r="BT1673" i="1"/>
  <c r="BS1673" i="1"/>
  <c r="BX1673" i="1"/>
  <c r="BU1681" i="1"/>
  <c r="BV1681" i="1"/>
  <c r="BW1681" i="1"/>
  <c r="BT1681" i="1"/>
  <c r="BS1681" i="1"/>
  <c r="BX1681" i="1"/>
  <c r="BU1689" i="1"/>
  <c r="BV1689" i="1"/>
  <c r="BW1689" i="1"/>
  <c r="BT1689" i="1"/>
  <c r="BS1689" i="1"/>
  <c r="BX1689" i="1"/>
  <c r="BU1697" i="1"/>
  <c r="BV1697" i="1"/>
  <c r="BW1697" i="1"/>
  <c r="BT1697" i="1"/>
  <c r="BS1697" i="1"/>
  <c r="BX1697" i="1"/>
  <c r="BU1705" i="1"/>
  <c r="BV1705" i="1"/>
  <c r="BW1705" i="1"/>
  <c r="BT1705" i="1"/>
  <c r="BS1705" i="1"/>
  <c r="BX1705" i="1"/>
  <c r="BU1713" i="1"/>
  <c r="BV1713" i="1"/>
  <c r="BW1713" i="1"/>
  <c r="BT1713" i="1"/>
  <c r="BS1713" i="1"/>
  <c r="BX1713" i="1"/>
  <c r="BU1721" i="1"/>
  <c r="BV1721" i="1"/>
  <c r="BW1721" i="1"/>
  <c r="BT1721" i="1"/>
  <c r="BS1721" i="1"/>
  <c r="BX1721" i="1"/>
  <c r="BU1729" i="1"/>
  <c r="BV1729" i="1"/>
  <c r="BW1729" i="1"/>
  <c r="BT1729" i="1"/>
  <c r="BS1729" i="1"/>
  <c r="BX1729" i="1"/>
  <c r="BU1737" i="1"/>
  <c r="BV1737" i="1"/>
  <c r="BW1737" i="1"/>
  <c r="BT1737" i="1"/>
  <c r="BS1737" i="1"/>
  <c r="BX1737" i="1"/>
  <c r="BU1745" i="1"/>
  <c r="BV1745" i="1"/>
  <c r="BW1745" i="1"/>
  <c r="BT1745" i="1"/>
  <c r="BS1745" i="1"/>
  <c r="BX1745" i="1"/>
  <c r="BU1753" i="1"/>
  <c r="BV1753" i="1"/>
  <c r="BW1753" i="1"/>
  <c r="BT1753" i="1"/>
  <c r="BS1753" i="1"/>
  <c r="BX1753" i="1"/>
  <c r="BU1761" i="1"/>
  <c r="BV1761" i="1"/>
  <c r="BW1761" i="1"/>
  <c r="BT1761" i="1"/>
  <c r="BS1761" i="1"/>
  <c r="BX1761" i="1"/>
  <c r="BU1769" i="1"/>
  <c r="BV1769" i="1"/>
  <c r="BW1769" i="1"/>
  <c r="BT1769" i="1"/>
  <c r="BS1769" i="1"/>
  <c r="BX1769" i="1"/>
  <c r="BU1777" i="1"/>
  <c r="BV1777" i="1"/>
  <c r="BW1777" i="1"/>
  <c r="BT1777" i="1"/>
  <c r="BS1777" i="1"/>
  <c r="BX1777" i="1"/>
  <c r="BU1785" i="1"/>
  <c r="BV1785" i="1"/>
  <c r="BW1785" i="1"/>
  <c r="BT1785" i="1"/>
  <c r="BS1785" i="1"/>
  <c r="BX1785" i="1"/>
  <c r="BU1793" i="1"/>
  <c r="BV1793" i="1"/>
  <c r="BW1793" i="1"/>
  <c r="BT1793" i="1"/>
  <c r="BS1793" i="1"/>
  <c r="BX1793" i="1"/>
  <c r="BU1801" i="1"/>
  <c r="BV1801" i="1"/>
  <c r="BW1801" i="1"/>
  <c r="BT1801" i="1"/>
  <c r="BS1801" i="1"/>
  <c r="BX1801" i="1"/>
  <c r="BU1809" i="1"/>
  <c r="BV1809" i="1"/>
  <c r="BW1809" i="1"/>
  <c r="BT1809" i="1"/>
  <c r="BS1809" i="1"/>
  <c r="BX1809" i="1"/>
  <c r="BU1817" i="1"/>
  <c r="BV1817" i="1"/>
  <c r="BW1817" i="1"/>
  <c r="BT1817" i="1"/>
  <c r="BS1817" i="1"/>
  <c r="BX1817" i="1"/>
  <c r="BU1825" i="1"/>
  <c r="BV1825" i="1"/>
  <c r="BW1825" i="1"/>
  <c r="BT1825" i="1"/>
  <c r="BS1825" i="1"/>
  <c r="BX1825" i="1"/>
  <c r="BU1833" i="1"/>
  <c r="BV1833" i="1"/>
  <c r="BW1833" i="1"/>
  <c r="BT1833" i="1"/>
  <c r="BS1833" i="1"/>
  <c r="BX1833" i="1"/>
  <c r="BU1841" i="1"/>
  <c r="BV1841" i="1"/>
  <c r="BW1841" i="1"/>
  <c r="BT1841" i="1"/>
  <c r="BS1841" i="1"/>
  <c r="BX1841" i="1"/>
  <c r="BU1849" i="1"/>
  <c r="BV1849" i="1"/>
  <c r="BW1849" i="1"/>
  <c r="BT1849" i="1"/>
  <c r="BS1849" i="1"/>
  <c r="BX1849" i="1"/>
  <c r="BU1857" i="1"/>
  <c r="BV1857" i="1"/>
  <c r="BW1857" i="1"/>
  <c r="BT1857" i="1"/>
  <c r="BS1857" i="1"/>
  <c r="BX1857" i="1"/>
  <c r="BU1865" i="1"/>
  <c r="BV1865" i="1"/>
  <c r="BW1865" i="1"/>
  <c r="BT1865" i="1"/>
  <c r="BS1865" i="1"/>
  <c r="BX1865" i="1"/>
  <c r="BU1873" i="1"/>
  <c r="BV1873" i="1"/>
  <c r="BW1873" i="1"/>
  <c r="BT1873" i="1"/>
  <c r="BS1873" i="1"/>
  <c r="BX1873" i="1"/>
  <c r="BU1881" i="1"/>
  <c r="BV1881" i="1"/>
  <c r="BW1881" i="1"/>
  <c r="BT1881" i="1"/>
  <c r="BS1881" i="1"/>
  <c r="BX1881" i="1"/>
  <c r="BU1889" i="1"/>
  <c r="BV1889" i="1"/>
  <c r="BW1889" i="1"/>
  <c r="BT1889" i="1"/>
  <c r="BS1889" i="1"/>
  <c r="BX1889" i="1"/>
  <c r="BU1897" i="1"/>
  <c r="BV1897" i="1"/>
  <c r="BW1897" i="1"/>
  <c r="BT1897" i="1"/>
  <c r="BS1897" i="1"/>
  <c r="BX1897" i="1"/>
  <c r="BU1905" i="1"/>
  <c r="BV1905" i="1"/>
  <c r="BW1905" i="1"/>
  <c r="BT1905" i="1"/>
  <c r="BS1905" i="1"/>
  <c r="BX1905" i="1"/>
  <c r="BU1913" i="1"/>
  <c r="BV1913" i="1"/>
  <c r="BW1913" i="1"/>
  <c r="BT1913" i="1"/>
  <c r="BS1913" i="1"/>
  <c r="BX1913" i="1"/>
  <c r="BU1921" i="1"/>
  <c r="BV1921" i="1"/>
  <c r="BW1921" i="1"/>
  <c r="BT1921" i="1"/>
  <c r="BS1921" i="1"/>
  <c r="BX1921" i="1"/>
  <c r="BU1929" i="1"/>
  <c r="BV1929" i="1"/>
  <c r="BW1929" i="1"/>
  <c r="BT1929" i="1"/>
  <c r="BS1929" i="1"/>
  <c r="BX1929" i="1"/>
  <c r="BU1937" i="1"/>
  <c r="BV1937" i="1"/>
  <c r="BW1937" i="1"/>
  <c r="BT1937" i="1"/>
  <c r="BS1937" i="1"/>
  <c r="BX1937" i="1"/>
  <c r="BU1945" i="1"/>
  <c r="BV1945" i="1"/>
  <c r="BW1945" i="1"/>
  <c r="BT1945" i="1"/>
  <c r="BS1945" i="1"/>
  <c r="BX1945" i="1"/>
  <c r="BU1953" i="1"/>
  <c r="BV1953" i="1"/>
  <c r="BW1953" i="1"/>
  <c r="BT1953" i="1"/>
  <c r="BS1953" i="1"/>
  <c r="BX1953" i="1"/>
  <c r="BU1961" i="1"/>
  <c r="BV1961" i="1"/>
  <c r="BW1961" i="1"/>
  <c r="BT1961" i="1"/>
  <c r="BS1961" i="1"/>
  <c r="BX1961" i="1"/>
  <c r="BU1969" i="1"/>
  <c r="BV1969" i="1"/>
  <c r="BW1969" i="1"/>
  <c r="BT1969" i="1"/>
  <c r="BS1969" i="1"/>
  <c r="BX1969" i="1"/>
  <c r="BU1977" i="1"/>
  <c r="BV1977" i="1"/>
  <c r="BW1977" i="1"/>
  <c r="BT1977" i="1"/>
  <c r="BS1977" i="1"/>
  <c r="BX1977" i="1"/>
  <c r="BU1985" i="1"/>
  <c r="BV1985" i="1"/>
  <c r="BW1985" i="1"/>
  <c r="BT1985" i="1"/>
  <c r="BS1985" i="1"/>
  <c r="BX1985" i="1"/>
  <c r="BU1993" i="1"/>
  <c r="BV1993" i="1"/>
  <c r="BW1993" i="1"/>
  <c r="BT1993" i="1"/>
  <c r="BS1993" i="1"/>
  <c r="BX1993" i="1"/>
  <c r="BU1021" i="1"/>
  <c r="BU1037" i="1"/>
  <c r="BU1053" i="1"/>
  <c r="BT1059" i="1"/>
  <c r="BT1063" i="1"/>
  <c r="BT1067" i="1"/>
  <c r="BT1071" i="1"/>
  <c r="BT1075" i="1"/>
  <c r="BT1079" i="1"/>
  <c r="BT1083" i="1"/>
  <c r="BH68" i="1"/>
  <c r="BI68" i="1"/>
  <c r="BH72" i="1"/>
  <c r="BI72" i="1"/>
  <c r="BH77" i="1"/>
  <c r="BJ77" i="1"/>
  <c r="BI81" i="1"/>
  <c r="BF81" i="1"/>
  <c r="BG81" i="1"/>
  <c r="BH81" i="1"/>
  <c r="BJ81" i="1"/>
  <c r="BH100" i="1"/>
  <c r="BI100" i="1"/>
  <c r="BH104" i="1"/>
  <c r="BI104" i="1"/>
  <c r="BH109" i="1"/>
  <c r="BJ109" i="1"/>
  <c r="BI113" i="1"/>
  <c r="BF113" i="1"/>
  <c r="BG113" i="1"/>
  <c r="BH113" i="1"/>
  <c r="BJ113" i="1"/>
  <c r="BH132" i="1"/>
  <c r="BI132" i="1"/>
  <c r="BH136" i="1"/>
  <c r="BI136" i="1"/>
  <c r="BH141" i="1"/>
  <c r="BJ141" i="1"/>
  <c r="BI145" i="1"/>
  <c r="BF145" i="1"/>
  <c r="BG145" i="1"/>
  <c r="BH145" i="1"/>
  <c r="BJ145" i="1"/>
  <c r="BH164" i="1"/>
  <c r="BI164" i="1"/>
  <c r="BH168" i="1"/>
  <c r="BI168" i="1"/>
  <c r="BH173" i="1"/>
  <c r="BJ173" i="1"/>
  <c r="BI177" i="1"/>
  <c r="BF177" i="1"/>
  <c r="BG177" i="1"/>
  <c r="BH177" i="1"/>
  <c r="BJ177" i="1"/>
  <c r="BH196" i="1"/>
  <c r="BI196" i="1"/>
  <c r="BH200" i="1"/>
  <c r="BI200" i="1"/>
  <c r="BH205" i="1"/>
  <c r="BJ205" i="1"/>
  <c r="BI209" i="1"/>
  <c r="BF209" i="1"/>
  <c r="BG209" i="1"/>
  <c r="BH209" i="1"/>
  <c r="BJ209" i="1"/>
  <c r="BH228" i="1"/>
  <c r="BI228" i="1"/>
  <c r="BH232" i="1"/>
  <c r="BI232" i="1"/>
  <c r="BH237" i="1"/>
  <c r="BJ237" i="1"/>
  <c r="BI241" i="1"/>
  <c r="BF241" i="1"/>
  <c r="BG241" i="1"/>
  <c r="BH241" i="1"/>
  <c r="BJ241" i="1"/>
  <c r="BH260" i="1"/>
  <c r="BI260" i="1"/>
  <c r="BH264" i="1"/>
  <c r="BI264" i="1"/>
  <c r="BH269" i="1"/>
  <c r="BJ269" i="1"/>
  <c r="BI273" i="1"/>
  <c r="BF273" i="1"/>
  <c r="BG273" i="1"/>
  <c r="BH273" i="1"/>
  <c r="BJ273" i="1"/>
  <c r="BH292" i="1"/>
  <c r="BI292" i="1"/>
  <c r="BH296" i="1"/>
  <c r="BI296" i="1"/>
  <c r="BH301" i="1"/>
  <c r="BJ301" i="1"/>
  <c r="BI305" i="1"/>
  <c r="BF305" i="1"/>
  <c r="BG305" i="1"/>
  <c r="BH305" i="1"/>
  <c r="BJ305" i="1"/>
  <c r="BH324" i="1"/>
  <c r="BI324" i="1"/>
  <c r="BH328" i="1"/>
  <c r="BI328" i="1"/>
  <c r="BH333" i="1"/>
  <c r="BJ333" i="1"/>
  <c r="BI337" i="1"/>
  <c r="BF337" i="1"/>
  <c r="BG337" i="1"/>
  <c r="BH337" i="1"/>
  <c r="BJ337" i="1"/>
  <c r="BH356" i="1"/>
  <c r="BI356" i="1"/>
  <c r="BH360" i="1"/>
  <c r="BI360" i="1"/>
  <c r="BH365" i="1"/>
  <c r="BJ365" i="1"/>
  <c r="BI369" i="1"/>
  <c r="BF369" i="1"/>
  <c r="BG369" i="1"/>
  <c r="BH369" i="1"/>
  <c r="BJ369" i="1"/>
  <c r="BH388" i="1"/>
  <c r="BI388" i="1"/>
  <c r="BH392" i="1"/>
  <c r="BI392" i="1"/>
  <c r="BH397" i="1"/>
  <c r="BJ397" i="1"/>
  <c r="BI401" i="1"/>
  <c r="BF401" i="1"/>
  <c r="BG401" i="1"/>
  <c r="BH401" i="1"/>
  <c r="BJ401" i="1"/>
  <c r="BH420" i="1"/>
  <c r="BI420" i="1"/>
  <c r="BH424" i="1"/>
  <c r="BI424" i="1"/>
  <c r="BH429" i="1"/>
  <c r="BJ429" i="1"/>
  <c r="BI433" i="1"/>
  <c r="BF433" i="1"/>
  <c r="BG433" i="1"/>
  <c r="BH433" i="1"/>
  <c r="BJ433" i="1"/>
  <c r="BH452" i="1"/>
  <c r="BI452" i="1"/>
  <c r="BH456" i="1"/>
  <c r="BI456" i="1"/>
  <c r="BH461" i="1"/>
  <c r="BJ461" i="1"/>
  <c r="BI465" i="1"/>
  <c r="BF465" i="1"/>
  <c r="BG465" i="1"/>
  <c r="BH465" i="1"/>
  <c r="BJ465" i="1"/>
  <c r="BH484" i="1"/>
  <c r="BI484" i="1"/>
  <c r="BH488" i="1"/>
  <c r="BI488" i="1"/>
  <c r="BH493" i="1"/>
  <c r="BJ493" i="1"/>
  <c r="BI497" i="1"/>
  <c r="BF497" i="1"/>
  <c r="BG497" i="1"/>
  <c r="BH497" i="1"/>
  <c r="BJ497" i="1"/>
  <c r="BH516" i="1"/>
  <c r="BI516" i="1"/>
  <c r="BH520" i="1"/>
  <c r="BI520" i="1"/>
  <c r="BH525" i="1"/>
  <c r="BJ525" i="1"/>
  <c r="BI529" i="1"/>
  <c r="BF529" i="1"/>
  <c r="BG529" i="1"/>
  <c r="BH529" i="1"/>
  <c r="BJ529" i="1"/>
  <c r="BH548" i="1"/>
  <c r="BI548" i="1"/>
  <c r="BH552" i="1"/>
  <c r="BI552" i="1"/>
  <c r="BH557" i="1"/>
  <c r="BJ557" i="1"/>
  <c r="BI561" i="1"/>
  <c r="BF561" i="1"/>
  <c r="BG561" i="1"/>
  <c r="BH561" i="1"/>
  <c r="BJ561" i="1"/>
  <c r="BI580" i="1"/>
  <c r="BH580" i="1"/>
  <c r="BI584" i="1"/>
  <c r="BH584" i="1"/>
  <c r="BH589" i="1"/>
  <c r="BJ589" i="1"/>
  <c r="BI593" i="1"/>
  <c r="BF593" i="1"/>
  <c r="BG593" i="1"/>
  <c r="BH593" i="1"/>
  <c r="BJ593" i="1"/>
  <c r="BI612" i="1"/>
  <c r="BH612" i="1"/>
  <c r="BI616" i="1"/>
  <c r="BH616" i="1"/>
  <c r="BH621" i="1"/>
  <c r="BJ621" i="1"/>
  <c r="BI625" i="1"/>
  <c r="BF625" i="1"/>
  <c r="BG625" i="1"/>
  <c r="BH625" i="1"/>
  <c r="BJ625" i="1"/>
  <c r="BI644" i="1"/>
  <c r="BH644" i="1"/>
  <c r="BI648" i="1"/>
  <c r="BH648" i="1"/>
  <c r="BH653" i="1"/>
  <c r="BJ653" i="1"/>
  <c r="BI657" i="1"/>
  <c r="BF657" i="1"/>
  <c r="BG657" i="1"/>
  <c r="BH657" i="1"/>
  <c r="BJ657" i="1"/>
  <c r="BI676" i="1"/>
  <c r="BH676" i="1"/>
  <c r="BI680" i="1"/>
  <c r="BH680" i="1"/>
  <c r="BH685" i="1"/>
  <c r="BJ685" i="1"/>
  <c r="BI689" i="1"/>
  <c r="BF689" i="1"/>
  <c r="BG689" i="1"/>
  <c r="BH689" i="1"/>
  <c r="BJ689" i="1"/>
  <c r="BI708" i="1"/>
  <c r="BH708" i="1"/>
  <c r="BI712" i="1"/>
  <c r="BH712" i="1"/>
  <c r="BH717" i="1"/>
  <c r="BJ717" i="1"/>
  <c r="BI721" i="1"/>
  <c r="BF721" i="1"/>
  <c r="BG721" i="1"/>
  <c r="BH721" i="1"/>
  <c r="BJ721" i="1"/>
  <c r="BI740" i="1"/>
  <c r="BH740" i="1"/>
  <c r="BI744" i="1"/>
  <c r="BH744" i="1"/>
  <c r="BH749" i="1"/>
  <c r="BJ749" i="1"/>
  <c r="BI753" i="1"/>
  <c r="BF753" i="1"/>
  <c r="BG753" i="1"/>
  <c r="BH753" i="1"/>
  <c r="BJ753" i="1"/>
  <c r="BI772" i="1"/>
  <c r="BH772" i="1"/>
  <c r="BI776" i="1"/>
  <c r="BH776" i="1"/>
  <c r="BH781" i="1"/>
  <c r="BJ781" i="1"/>
  <c r="BI785" i="1"/>
  <c r="BF785" i="1"/>
  <c r="BG785" i="1"/>
  <c r="BH785" i="1"/>
  <c r="BJ785" i="1"/>
  <c r="BI804" i="1"/>
  <c r="BH804" i="1"/>
  <c r="BI808" i="1"/>
  <c r="BH808" i="1"/>
  <c r="BH813" i="1"/>
  <c r="BJ813" i="1"/>
  <c r="BI817" i="1"/>
  <c r="BF817" i="1"/>
  <c r="BG817" i="1"/>
  <c r="BH817" i="1"/>
  <c r="BJ817" i="1"/>
  <c r="BI836" i="1"/>
  <c r="BH836" i="1"/>
  <c r="BI840" i="1"/>
  <c r="BH840" i="1"/>
  <c r="BH845" i="1"/>
  <c r="BJ845" i="1"/>
  <c r="BI849" i="1"/>
  <c r="BF849" i="1"/>
  <c r="BG849" i="1"/>
  <c r="BH849" i="1"/>
  <c r="BJ849" i="1"/>
  <c r="BI868" i="1"/>
  <c r="BH868" i="1"/>
  <c r="BI872" i="1"/>
  <c r="BH872" i="1"/>
  <c r="BH877" i="1"/>
  <c r="BJ877" i="1"/>
  <c r="BI881" i="1"/>
  <c r="BF881" i="1"/>
  <c r="BG881" i="1"/>
  <c r="BH881" i="1"/>
  <c r="BJ881" i="1"/>
  <c r="BI900" i="1"/>
  <c r="BH900" i="1"/>
  <c r="BI904" i="1"/>
  <c r="BH904" i="1"/>
  <c r="BH909" i="1"/>
  <c r="BJ909" i="1"/>
  <c r="BI913" i="1"/>
  <c r="BF913" i="1"/>
  <c r="BG913" i="1"/>
  <c r="BH913" i="1"/>
  <c r="BJ913" i="1"/>
  <c r="BI932" i="1"/>
  <c r="BH932" i="1"/>
  <c r="BI936" i="1"/>
  <c r="BH936" i="1"/>
  <c r="BH941" i="1"/>
  <c r="BJ941" i="1"/>
  <c r="BI945" i="1"/>
  <c r="BF945" i="1"/>
  <c r="BG945" i="1"/>
  <c r="BH945" i="1"/>
  <c r="BJ945" i="1"/>
  <c r="BH78" i="1"/>
  <c r="BH110" i="1"/>
  <c r="BH142" i="1"/>
  <c r="BH174" i="1"/>
  <c r="BH206" i="1"/>
  <c r="BH238" i="1"/>
  <c r="BH270" i="1"/>
  <c r="BH302" i="1"/>
  <c r="BH334" i="1"/>
  <c r="BH366" i="1"/>
  <c r="BH398" i="1"/>
  <c r="BH430" i="1"/>
  <c r="BH462" i="1"/>
  <c r="BH494" i="1"/>
  <c r="BH526" i="1"/>
  <c r="BH558" i="1"/>
  <c r="BH590" i="1"/>
  <c r="BH622" i="1"/>
  <c r="BH654" i="1"/>
  <c r="BH686" i="1"/>
  <c r="BH718" i="1"/>
  <c r="BH750" i="1"/>
  <c r="BH782" i="1"/>
  <c r="BH814" i="1"/>
  <c r="BH846" i="1"/>
  <c r="BH878" i="1"/>
  <c r="BH910" i="1"/>
  <c r="BH942" i="1"/>
  <c r="BF80" i="1"/>
  <c r="BF112" i="1"/>
  <c r="BF144" i="1"/>
  <c r="BF176" i="1"/>
  <c r="BF208" i="1"/>
  <c r="BF240" i="1"/>
  <c r="BF272" i="1"/>
  <c r="BF304" i="1"/>
  <c r="BF336" i="1"/>
  <c r="BF368" i="1"/>
  <c r="BF400" i="1"/>
  <c r="BF432" i="1"/>
  <c r="BF464" i="1"/>
  <c r="BF496" i="1"/>
  <c r="BF528" i="1"/>
  <c r="BF560" i="1"/>
  <c r="BF592" i="1"/>
  <c r="BF624" i="1"/>
  <c r="BF656" i="1"/>
  <c r="BF688" i="1"/>
  <c r="BF720" i="1"/>
  <c r="BF752" i="1"/>
  <c r="BF784" i="1"/>
  <c r="BF816" i="1"/>
  <c r="BF848" i="1"/>
  <c r="BF880" i="1"/>
  <c r="BF912" i="1"/>
  <c r="BF944" i="1"/>
  <c r="BG2" i="1"/>
  <c r="BH2" i="1"/>
  <c r="BI2" i="1"/>
  <c r="BF2" i="1"/>
  <c r="BJ2" i="1"/>
  <c r="BG6" i="1"/>
  <c r="BH6" i="1"/>
  <c r="BI6" i="1"/>
  <c r="BF6" i="1"/>
  <c r="BJ6" i="1"/>
  <c r="BG10" i="1"/>
  <c r="BH10" i="1"/>
  <c r="BI10" i="1"/>
  <c r="BF10" i="1"/>
  <c r="BJ10" i="1"/>
  <c r="BG14" i="1"/>
  <c r="BH14" i="1"/>
  <c r="BI14" i="1"/>
  <c r="BF14" i="1"/>
  <c r="BJ14" i="1"/>
  <c r="BG18" i="1"/>
  <c r="BH18" i="1"/>
  <c r="BI18" i="1"/>
  <c r="BF18" i="1"/>
  <c r="BJ18" i="1"/>
  <c r="BG22" i="1"/>
  <c r="BH22" i="1"/>
  <c r="BI22" i="1"/>
  <c r="BF22" i="1"/>
  <c r="BJ22" i="1"/>
  <c r="BG26" i="1"/>
  <c r="BH26" i="1"/>
  <c r="BI26" i="1"/>
  <c r="BF26" i="1"/>
  <c r="BJ26" i="1"/>
  <c r="BG30" i="1"/>
  <c r="BH30" i="1"/>
  <c r="BI30" i="1"/>
  <c r="BF30" i="1"/>
  <c r="BJ30" i="1"/>
  <c r="BG34" i="1"/>
  <c r="BH34" i="1"/>
  <c r="BI34" i="1"/>
  <c r="BF34" i="1"/>
  <c r="BJ34" i="1"/>
  <c r="BG38" i="1"/>
  <c r="BH38" i="1"/>
  <c r="BI38" i="1"/>
  <c r="BF38" i="1"/>
  <c r="BJ38" i="1"/>
  <c r="BG42" i="1"/>
  <c r="BH42" i="1"/>
  <c r="BI42" i="1"/>
  <c r="BF42" i="1"/>
  <c r="BJ42" i="1"/>
  <c r="BG46" i="1"/>
  <c r="BH46" i="1"/>
  <c r="BI46" i="1"/>
  <c r="BF46" i="1"/>
  <c r="BJ46" i="1"/>
  <c r="BG50" i="1"/>
  <c r="BH50" i="1"/>
  <c r="BI50" i="1"/>
  <c r="BF50" i="1"/>
  <c r="BJ50" i="1"/>
  <c r="BG54" i="1"/>
  <c r="BH54" i="1"/>
  <c r="BI54" i="1"/>
  <c r="BF54" i="1"/>
  <c r="BJ54" i="1"/>
  <c r="BG58" i="1"/>
  <c r="BH58" i="1"/>
  <c r="BI58" i="1"/>
  <c r="BF58" i="1"/>
  <c r="BJ58" i="1"/>
  <c r="BG69" i="1"/>
  <c r="BG85" i="1"/>
  <c r="BG101" i="1"/>
  <c r="BG117" i="1"/>
  <c r="BG133" i="1"/>
  <c r="BG149" i="1"/>
  <c r="BG165" i="1"/>
  <c r="BG181" i="1"/>
  <c r="BG197" i="1"/>
  <c r="BG213" i="1"/>
  <c r="BG229" i="1"/>
  <c r="BG245" i="1"/>
  <c r="BG261" i="1"/>
  <c r="BG277" i="1"/>
  <c r="BG293" i="1"/>
  <c r="BG309" i="1"/>
  <c r="BG325" i="1"/>
  <c r="BG341" i="1"/>
  <c r="BG357" i="1"/>
  <c r="BG373" i="1"/>
  <c r="BG389" i="1"/>
  <c r="BG405" i="1"/>
  <c r="BG421" i="1"/>
  <c r="BG437" i="1"/>
  <c r="BG453" i="1"/>
  <c r="BG469" i="1"/>
  <c r="BG485" i="1"/>
  <c r="BG501" i="1"/>
  <c r="BG517" i="1"/>
  <c r="BG533" i="1"/>
  <c r="BG549" i="1"/>
  <c r="BG565" i="1"/>
  <c r="BG581" i="1"/>
  <c r="BG597" i="1"/>
  <c r="BG613" i="1"/>
  <c r="BG629" i="1"/>
  <c r="BG645" i="1"/>
  <c r="BG661" i="1"/>
  <c r="BG677" i="1"/>
  <c r="BG693" i="1"/>
  <c r="BG709" i="1"/>
  <c r="BG725" i="1"/>
  <c r="BG741" i="1"/>
  <c r="BG757" i="1"/>
  <c r="BG773" i="1"/>
  <c r="BG789" i="1"/>
  <c r="BG805" i="1"/>
  <c r="BG821" i="1"/>
  <c r="BG837" i="1"/>
  <c r="BG853" i="1"/>
  <c r="BG869" i="1"/>
  <c r="BG885" i="1"/>
  <c r="BG901" i="1"/>
  <c r="BG917" i="1"/>
  <c r="BG933" i="1"/>
  <c r="BG949" i="1"/>
  <c r="BJ76" i="1"/>
  <c r="BJ108" i="1"/>
  <c r="BJ140" i="1"/>
  <c r="BJ172" i="1"/>
  <c r="BJ204" i="1"/>
  <c r="BJ236" i="1"/>
  <c r="BJ268" i="1"/>
  <c r="BJ300" i="1"/>
  <c r="BJ332" i="1"/>
  <c r="BJ364" i="1"/>
  <c r="BJ396" i="1"/>
  <c r="BJ428" i="1"/>
  <c r="BJ460" i="1"/>
  <c r="BJ492" i="1"/>
  <c r="BJ524" i="1"/>
  <c r="BJ556" i="1"/>
  <c r="BJ588" i="1"/>
  <c r="BJ620" i="1"/>
  <c r="BJ652" i="1"/>
  <c r="BJ684" i="1"/>
  <c r="BJ716" i="1"/>
  <c r="BJ748" i="1"/>
  <c r="BJ780" i="1"/>
  <c r="BJ812" i="1"/>
  <c r="BJ844" i="1"/>
  <c r="BJ876" i="1"/>
  <c r="BJ908" i="1"/>
  <c r="BJ940" i="1"/>
  <c r="BK972" i="1"/>
  <c r="BK988" i="1"/>
  <c r="BK1004" i="1"/>
  <c r="BK1020" i="1"/>
  <c r="BK1036" i="1"/>
  <c r="BK1052" i="1"/>
  <c r="BK1068" i="1"/>
  <c r="BK1084" i="1"/>
  <c r="BK1100" i="1"/>
  <c r="BK1116" i="1"/>
  <c r="BK1132" i="1"/>
  <c r="BK1148" i="1"/>
  <c r="BK1164" i="1"/>
  <c r="BK1180" i="1"/>
  <c r="BK1196" i="1"/>
  <c r="BK1212" i="1"/>
  <c r="BK1228" i="1"/>
  <c r="BK1244" i="1"/>
  <c r="BK1260" i="1"/>
  <c r="BK1276" i="1"/>
  <c r="BK1292" i="1"/>
  <c r="BK1308" i="1"/>
  <c r="BK1324" i="1"/>
  <c r="BK1340" i="1"/>
  <c r="BK1356" i="1"/>
  <c r="BK1372" i="1"/>
  <c r="BK1388" i="1"/>
  <c r="BK1404" i="1"/>
  <c r="BK1420" i="1"/>
  <c r="BK1436" i="1"/>
  <c r="BK1452" i="1"/>
  <c r="BG78" i="1"/>
  <c r="BG110" i="1"/>
  <c r="BG142" i="1"/>
  <c r="BG174" i="1"/>
  <c r="BG206" i="1"/>
  <c r="BG238" i="1"/>
  <c r="BG270" i="1"/>
  <c r="BG302" i="1"/>
  <c r="BG334" i="1"/>
  <c r="BG366" i="1"/>
  <c r="BG398" i="1"/>
  <c r="BG430" i="1"/>
  <c r="BG462" i="1"/>
  <c r="BG494" i="1"/>
  <c r="BG526" i="1"/>
  <c r="BG558" i="1"/>
  <c r="BG590" i="1"/>
  <c r="BG622" i="1"/>
  <c r="BG654" i="1"/>
  <c r="BG686" i="1"/>
  <c r="BG718" i="1"/>
  <c r="BG750" i="1"/>
  <c r="BG782" i="1"/>
  <c r="BG814" i="1"/>
  <c r="BG846" i="1"/>
  <c r="BG878" i="1"/>
  <c r="BG910" i="1"/>
  <c r="BG942" i="1"/>
  <c r="BF78" i="1"/>
  <c r="BJ78" i="1"/>
  <c r="BJ87" i="1"/>
  <c r="BH87" i="1"/>
  <c r="BG87" i="1"/>
  <c r="BI87" i="1"/>
  <c r="BF87" i="1"/>
  <c r="BF110" i="1"/>
  <c r="BJ110" i="1"/>
  <c r="BJ119" i="1"/>
  <c r="BH119" i="1"/>
  <c r="BG119" i="1"/>
  <c r="BI119" i="1"/>
  <c r="BF119" i="1"/>
  <c r="BF142" i="1"/>
  <c r="BJ142" i="1"/>
  <c r="BJ151" i="1"/>
  <c r="BH151" i="1"/>
  <c r="BG151" i="1"/>
  <c r="BI151" i="1"/>
  <c r="BF151" i="1"/>
  <c r="BF174" i="1"/>
  <c r="BJ174" i="1"/>
  <c r="BJ183" i="1"/>
  <c r="BH183" i="1"/>
  <c r="BG183" i="1"/>
  <c r="BI183" i="1"/>
  <c r="BF183" i="1"/>
  <c r="BF206" i="1"/>
  <c r="BJ206" i="1"/>
  <c r="BJ215" i="1"/>
  <c r="BH215" i="1"/>
  <c r="BG215" i="1"/>
  <c r="BI215" i="1"/>
  <c r="BF215" i="1"/>
  <c r="BF238" i="1"/>
  <c r="BJ238" i="1"/>
  <c r="BJ247" i="1"/>
  <c r="BH247" i="1"/>
  <c r="BG247" i="1"/>
  <c r="BI247" i="1"/>
  <c r="BF247" i="1"/>
  <c r="BF270" i="1"/>
  <c r="BJ270" i="1"/>
  <c r="BJ279" i="1"/>
  <c r="BH279" i="1"/>
  <c r="BG279" i="1"/>
  <c r="BI279" i="1"/>
  <c r="BF279" i="1"/>
  <c r="BF302" i="1"/>
  <c r="BJ302" i="1"/>
  <c r="BJ311" i="1"/>
  <c r="BH311" i="1"/>
  <c r="BG311" i="1"/>
  <c r="BI311" i="1"/>
  <c r="BF311" i="1"/>
  <c r="BF334" i="1"/>
  <c r="BJ334" i="1"/>
  <c r="BJ343" i="1"/>
  <c r="BH343" i="1"/>
  <c r="BG343" i="1"/>
  <c r="BI343" i="1"/>
  <c r="BF343" i="1"/>
  <c r="BF366" i="1"/>
  <c r="BJ366" i="1"/>
  <c r="BJ375" i="1"/>
  <c r="BH375" i="1"/>
  <c r="BG375" i="1"/>
  <c r="BI375" i="1"/>
  <c r="BF375" i="1"/>
  <c r="BF398" i="1"/>
  <c r="BJ398" i="1"/>
  <c r="BJ407" i="1"/>
  <c r="BH407" i="1"/>
  <c r="BG407" i="1"/>
  <c r="BI407" i="1"/>
  <c r="BF407" i="1"/>
  <c r="BF430" i="1"/>
  <c r="BJ430" i="1"/>
  <c r="BJ439" i="1"/>
  <c r="BH439" i="1"/>
  <c r="BG439" i="1"/>
  <c r="BI439" i="1"/>
  <c r="BF439" i="1"/>
  <c r="BF462" i="1"/>
  <c r="BJ462" i="1"/>
  <c r="BJ471" i="1"/>
  <c r="BH471" i="1"/>
  <c r="BG471" i="1"/>
  <c r="BI471" i="1"/>
  <c r="BF471" i="1"/>
  <c r="BF494" i="1"/>
  <c r="BJ494" i="1"/>
  <c r="BJ503" i="1"/>
  <c r="BH503" i="1"/>
  <c r="BG503" i="1"/>
  <c r="BI503" i="1"/>
  <c r="BF503" i="1"/>
  <c r="BF526" i="1"/>
  <c r="BJ526" i="1"/>
  <c r="BJ535" i="1"/>
  <c r="BH535" i="1"/>
  <c r="BG535" i="1"/>
  <c r="BI535" i="1"/>
  <c r="BF535" i="1"/>
  <c r="BF558" i="1"/>
  <c r="BJ558" i="1"/>
  <c r="BJ567" i="1"/>
  <c r="BH567" i="1"/>
  <c r="BG567" i="1"/>
  <c r="BI567" i="1"/>
  <c r="BF567" i="1"/>
  <c r="BF590" i="1"/>
  <c r="BJ590" i="1"/>
  <c r="BJ599" i="1"/>
  <c r="BH599" i="1"/>
  <c r="BG599" i="1"/>
  <c r="BI599" i="1"/>
  <c r="BF599" i="1"/>
  <c r="BF622" i="1"/>
  <c r="BJ622" i="1"/>
  <c r="BJ631" i="1"/>
  <c r="BH631" i="1"/>
  <c r="BG631" i="1"/>
  <c r="BI631" i="1"/>
  <c r="BF631" i="1"/>
  <c r="BF654" i="1"/>
  <c r="BJ654" i="1"/>
  <c r="BJ663" i="1"/>
  <c r="BH663" i="1"/>
  <c r="BG663" i="1"/>
  <c r="BI663" i="1"/>
  <c r="BF663" i="1"/>
  <c r="BF686" i="1"/>
  <c r="BJ686" i="1"/>
  <c r="BJ695" i="1"/>
  <c r="BH695" i="1"/>
  <c r="BG695" i="1"/>
  <c r="BI695" i="1"/>
  <c r="BF695" i="1"/>
  <c r="BF718" i="1"/>
  <c r="BJ718" i="1"/>
  <c r="BJ727" i="1"/>
  <c r="BH727" i="1"/>
  <c r="BG727" i="1"/>
  <c r="BI727" i="1"/>
  <c r="BF727" i="1"/>
  <c r="BF750" i="1"/>
  <c r="BJ750" i="1"/>
  <c r="BJ759" i="1"/>
  <c r="BH759" i="1"/>
  <c r="BG759" i="1"/>
  <c r="BI759" i="1"/>
  <c r="BF759" i="1"/>
  <c r="BF782" i="1"/>
  <c r="BJ782" i="1"/>
  <c r="BJ791" i="1"/>
  <c r="BH791" i="1"/>
  <c r="BG791" i="1"/>
  <c r="BI791" i="1"/>
  <c r="BF791" i="1"/>
  <c r="BF814" i="1"/>
  <c r="BJ814" i="1"/>
  <c r="BJ823" i="1"/>
  <c r="BH823" i="1"/>
  <c r="BG823" i="1"/>
  <c r="BI823" i="1"/>
  <c r="BF823" i="1"/>
  <c r="BF846" i="1"/>
  <c r="BJ846" i="1"/>
  <c r="BJ855" i="1"/>
  <c r="BH855" i="1"/>
  <c r="BG855" i="1"/>
  <c r="BI855" i="1"/>
  <c r="BF855" i="1"/>
  <c r="BF878" i="1"/>
  <c r="BJ878" i="1"/>
  <c r="BJ887" i="1"/>
  <c r="BH887" i="1"/>
  <c r="BG887" i="1"/>
  <c r="BI887" i="1"/>
  <c r="BF887" i="1"/>
  <c r="BF910" i="1"/>
  <c r="BJ910" i="1"/>
  <c r="BJ919" i="1"/>
  <c r="BH919" i="1"/>
  <c r="BG919" i="1"/>
  <c r="BI919" i="1"/>
  <c r="BF919" i="1"/>
  <c r="BF942" i="1"/>
  <c r="BJ942" i="1"/>
  <c r="BJ951" i="1"/>
  <c r="BH951" i="1"/>
  <c r="BG951" i="1"/>
  <c r="BI951" i="1"/>
  <c r="BF951" i="1"/>
  <c r="BI961" i="1"/>
  <c r="BF961" i="1"/>
  <c r="BG961" i="1"/>
  <c r="BH961" i="1"/>
  <c r="BJ961" i="1"/>
  <c r="BI969" i="1"/>
  <c r="BF969" i="1"/>
  <c r="BG969" i="1"/>
  <c r="BH969" i="1"/>
  <c r="BJ969" i="1"/>
  <c r="BI977" i="1"/>
  <c r="BF977" i="1"/>
  <c r="BG977" i="1"/>
  <c r="BH977" i="1"/>
  <c r="BJ977" i="1"/>
  <c r="BI985" i="1"/>
  <c r="BF985" i="1"/>
  <c r="BG985" i="1"/>
  <c r="BH985" i="1"/>
  <c r="BJ985" i="1"/>
  <c r="BI993" i="1"/>
  <c r="BF993" i="1"/>
  <c r="BG993" i="1"/>
  <c r="BH993" i="1"/>
  <c r="BJ993" i="1"/>
  <c r="BI1001" i="1"/>
  <c r="BF1001" i="1"/>
  <c r="BG1001" i="1"/>
  <c r="BH1001" i="1"/>
  <c r="BJ1001" i="1"/>
  <c r="BI1009" i="1"/>
  <c r="BF1009" i="1"/>
  <c r="BG1009" i="1"/>
  <c r="BH1009" i="1"/>
  <c r="BJ1009" i="1"/>
  <c r="BI1017" i="1"/>
  <c r="BF1017" i="1"/>
  <c r="BG1017" i="1"/>
  <c r="BH1017" i="1"/>
  <c r="BJ1017" i="1"/>
  <c r="BI1025" i="1"/>
  <c r="BF1025" i="1"/>
  <c r="BG1025" i="1"/>
  <c r="BH1025" i="1"/>
  <c r="BJ1025" i="1"/>
  <c r="BI1033" i="1"/>
  <c r="BF1033" i="1"/>
  <c r="BG1033" i="1"/>
  <c r="BH1033" i="1"/>
  <c r="BJ1033" i="1"/>
  <c r="BI1041" i="1"/>
  <c r="BF1041" i="1"/>
  <c r="BG1041" i="1"/>
  <c r="BH1041" i="1"/>
  <c r="BJ1041" i="1"/>
  <c r="BI1049" i="1"/>
  <c r="BF1049" i="1"/>
  <c r="BG1049" i="1"/>
  <c r="BH1049" i="1"/>
  <c r="BJ1049" i="1"/>
  <c r="BI1057" i="1"/>
  <c r="BF1057" i="1"/>
  <c r="BG1057" i="1"/>
  <c r="BH1057" i="1"/>
  <c r="BJ1057" i="1"/>
  <c r="BI1065" i="1"/>
  <c r="BF1065" i="1"/>
  <c r="BG1065" i="1"/>
  <c r="BH1065" i="1"/>
  <c r="BJ1065" i="1"/>
  <c r="BI1073" i="1"/>
  <c r="BF1073" i="1"/>
  <c r="BG1073" i="1"/>
  <c r="BH1073" i="1"/>
  <c r="BJ1073" i="1"/>
  <c r="BI1081" i="1"/>
  <c r="BF1081" i="1"/>
  <c r="BG1081" i="1"/>
  <c r="BH1081" i="1"/>
  <c r="BJ1081" i="1"/>
  <c r="BI1089" i="1"/>
  <c r="BF1089" i="1"/>
  <c r="BG1089" i="1"/>
  <c r="BH1089" i="1"/>
  <c r="BJ1089" i="1"/>
  <c r="BI1097" i="1"/>
  <c r="BF1097" i="1"/>
  <c r="BG1097" i="1"/>
  <c r="BH1097" i="1"/>
  <c r="BJ1097" i="1"/>
  <c r="BI1105" i="1"/>
  <c r="BF1105" i="1"/>
  <c r="BG1105" i="1"/>
  <c r="BH1105" i="1"/>
  <c r="BJ1105" i="1"/>
  <c r="BI1113" i="1"/>
  <c r="BF1113" i="1"/>
  <c r="BG1113" i="1"/>
  <c r="BH1113" i="1"/>
  <c r="BJ1113" i="1"/>
  <c r="BI1121" i="1"/>
  <c r="BF1121" i="1"/>
  <c r="BG1121" i="1"/>
  <c r="BH1121" i="1"/>
  <c r="BJ1121" i="1"/>
  <c r="BK1121" i="1" s="1"/>
  <c r="BI1129" i="1"/>
  <c r="BF1129" i="1"/>
  <c r="BG1129" i="1"/>
  <c r="BH1129" i="1"/>
  <c r="BJ1129" i="1"/>
  <c r="BI1137" i="1"/>
  <c r="BF1137" i="1"/>
  <c r="BG1137" i="1"/>
  <c r="BH1137" i="1"/>
  <c r="BJ1137" i="1"/>
  <c r="BI1145" i="1"/>
  <c r="BF1145" i="1"/>
  <c r="BG1145" i="1"/>
  <c r="BH1145" i="1"/>
  <c r="BJ1145" i="1"/>
  <c r="BI1153" i="1"/>
  <c r="BF1153" i="1"/>
  <c r="BG1153" i="1"/>
  <c r="BH1153" i="1"/>
  <c r="BJ1153" i="1"/>
  <c r="BK1153" i="1" s="1"/>
  <c r="BI1161" i="1"/>
  <c r="BF1161" i="1"/>
  <c r="BG1161" i="1"/>
  <c r="BH1161" i="1"/>
  <c r="BJ1161" i="1"/>
  <c r="BI1169" i="1"/>
  <c r="BF1169" i="1"/>
  <c r="BG1169" i="1"/>
  <c r="BH1169" i="1"/>
  <c r="BJ1169" i="1"/>
  <c r="BI1177" i="1"/>
  <c r="BF1177" i="1"/>
  <c r="BG1177" i="1"/>
  <c r="BH1177" i="1"/>
  <c r="BJ1177" i="1"/>
  <c r="BI1185" i="1"/>
  <c r="BF1185" i="1"/>
  <c r="BG1185" i="1"/>
  <c r="BH1185" i="1"/>
  <c r="BJ1185" i="1"/>
  <c r="BK1185" i="1" s="1"/>
  <c r="BI1193" i="1"/>
  <c r="BF1193" i="1"/>
  <c r="BG1193" i="1"/>
  <c r="BH1193" i="1"/>
  <c r="BJ1193" i="1"/>
  <c r="BI1201" i="1"/>
  <c r="BF1201" i="1"/>
  <c r="BG1201" i="1"/>
  <c r="BH1201" i="1"/>
  <c r="BJ1201" i="1"/>
  <c r="BI1209" i="1"/>
  <c r="BF1209" i="1"/>
  <c r="BG1209" i="1"/>
  <c r="BH1209" i="1"/>
  <c r="BJ1209" i="1"/>
  <c r="BI1217" i="1"/>
  <c r="BF1217" i="1"/>
  <c r="BG1217" i="1"/>
  <c r="BH1217" i="1"/>
  <c r="BJ1217" i="1"/>
  <c r="BK1217" i="1" s="1"/>
  <c r="BI1225" i="1"/>
  <c r="BF1225" i="1"/>
  <c r="BG1225" i="1"/>
  <c r="BH1225" i="1"/>
  <c r="BJ1225" i="1"/>
  <c r="BI1233" i="1"/>
  <c r="BF1233" i="1"/>
  <c r="BG1233" i="1"/>
  <c r="BH1233" i="1"/>
  <c r="BJ1233" i="1"/>
  <c r="BI1241" i="1"/>
  <c r="BF1241" i="1"/>
  <c r="BG1241" i="1"/>
  <c r="BH1241" i="1"/>
  <c r="BJ1241" i="1"/>
  <c r="BI1249" i="1"/>
  <c r="BF1249" i="1"/>
  <c r="BG1249" i="1"/>
  <c r="BH1249" i="1"/>
  <c r="BJ1249" i="1"/>
  <c r="BK1249" i="1" s="1"/>
  <c r="BI1257" i="1"/>
  <c r="BF1257" i="1"/>
  <c r="BG1257" i="1"/>
  <c r="BH1257" i="1"/>
  <c r="BJ1257" i="1"/>
  <c r="BI1265" i="1"/>
  <c r="BF1265" i="1"/>
  <c r="BG1265" i="1"/>
  <c r="BH1265" i="1"/>
  <c r="BJ1265" i="1"/>
  <c r="BI1273" i="1"/>
  <c r="BF1273" i="1"/>
  <c r="BG1273" i="1"/>
  <c r="BH1273" i="1"/>
  <c r="BJ1273" i="1"/>
  <c r="BI1281" i="1"/>
  <c r="BF1281" i="1"/>
  <c r="BG1281" i="1"/>
  <c r="BH1281" i="1"/>
  <c r="BJ1281" i="1"/>
  <c r="BK1281" i="1" s="1"/>
  <c r="BI1289" i="1"/>
  <c r="BF1289" i="1"/>
  <c r="BG1289" i="1"/>
  <c r="BH1289" i="1"/>
  <c r="BJ1289" i="1"/>
  <c r="BI1297" i="1"/>
  <c r="BF1297" i="1"/>
  <c r="BG1297" i="1"/>
  <c r="BH1297" i="1"/>
  <c r="BJ1297" i="1"/>
  <c r="BI1305" i="1"/>
  <c r="BF1305" i="1"/>
  <c r="BG1305" i="1"/>
  <c r="BH1305" i="1"/>
  <c r="BJ1305" i="1"/>
  <c r="BI1313" i="1"/>
  <c r="BF1313" i="1"/>
  <c r="BG1313" i="1"/>
  <c r="BH1313" i="1"/>
  <c r="BJ1313" i="1"/>
  <c r="BK1313" i="1" s="1"/>
  <c r="BI1321" i="1"/>
  <c r="BF1321" i="1"/>
  <c r="BG1321" i="1"/>
  <c r="BH1321" i="1"/>
  <c r="BJ1321" i="1"/>
  <c r="BI1329" i="1"/>
  <c r="BF1329" i="1"/>
  <c r="BG1329" i="1"/>
  <c r="BH1329" i="1"/>
  <c r="BJ1329" i="1"/>
  <c r="BI1337" i="1"/>
  <c r="BF1337" i="1"/>
  <c r="BG1337" i="1"/>
  <c r="BH1337" i="1"/>
  <c r="BJ1337" i="1"/>
  <c r="BI1345" i="1"/>
  <c r="BF1345" i="1"/>
  <c r="BG1345" i="1"/>
  <c r="BH1345" i="1"/>
  <c r="BJ1345" i="1"/>
  <c r="BK1345" i="1" s="1"/>
  <c r="BI1353" i="1"/>
  <c r="BF1353" i="1"/>
  <c r="BG1353" i="1"/>
  <c r="BH1353" i="1"/>
  <c r="BJ1353" i="1"/>
  <c r="BI1361" i="1"/>
  <c r="BF1361" i="1"/>
  <c r="BG1361" i="1"/>
  <c r="BH1361" i="1"/>
  <c r="BJ1361" i="1"/>
  <c r="BI1369" i="1"/>
  <c r="BF1369" i="1"/>
  <c r="BG1369" i="1"/>
  <c r="BH1369" i="1"/>
  <c r="BJ1369" i="1"/>
  <c r="BI1377" i="1"/>
  <c r="BF1377" i="1"/>
  <c r="BG1377" i="1"/>
  <c r="BH1377" i="1"/>
  <c r="BJ1377" i="1"/>
  <c r="BK1377" i="1" s="1"/>
  <c r="BI1385" i="1"/>
  <c r="BF1385" i="1"/>
  <c r="BG1385" i="1"/>
  <c r="BH1385" i="1"/>
  <c r="BJ1385" i="1"/>
  <c r="BI1393" i="1"/>
  <c r="BF1393" i="1"/>
  <c r="BG1393" i="1"/>
  <c r="BH1393" i="1"/>
  <c r="BJ1393" i="1"/>
  <c r="BI1401" i="1"/>
  <c r="BF1401" i="1"/>
  <c r="BG1401" i="1"/>
  <c r="BH1401" i="1"/>
  <c r="BJ1401" i="1"/>
  <c r="BI1409" i="1"/>
  <c r="BF1409" i="1"/>
  <c r="BG1409" i="1"/>
  <c r="BH1409" i="1"/>
  <c r="BJ1409" i="1"/>
  <c r="BK1409" i="1" s="1"/>
  <c r="BI1417" i="1"/>
  <c r="BF1417" i="1"/>
  <c r="BG1417" i="1"/>
  <c r="BH1417" i="1"/>
  <c r="BJ1417" i="1"/>
  <c r="BI1425" i="1"/>
  <c r="BF1425" i="1"/>
  <c r="BG1425" i="1"/>
  <c r="BH1425" i="1"/>
  <c r="BJ1425" i="1"/>
  <c r="BI1433" i="1"/>
  <c r="BF1433" i="1"/>
  <c r="BG1433" i="1"/>
  <c r="BH1433" i="1"/>
  <c r="BJ1433" i="1"/>
  <c r="BI1441" i="1"/>
  <c r="BF1441" i="1"/>
  <c r="BG1441" i="1"/>
  <c r="BH1441" i="1"/>
  <c r="BJ1441" i="1"/>
  <c r="BK1441" i="1" s="1"/>
  <c r="BI1449" i="1"/>
  <c r="BF1449" i="1"/>
  <c r="BG1449" i="1"/>
  <c r="BH1449" i="1"/>
  <c r="BJ1449" i="1"/>
  <c r="BI1457" i="1"/>
  <c r="BF1457" i="1"/>
  <c r="BG1457" i="1"/>
  <c r="BH1457" i="1"/>
  <c r="BJ1457" i="1"/>
  <c r="BI1465" i="1"/>
  <c r="BF1465" i="1"/>
  <c r="BG1465" i="1"/>
  <c r="BH1465" i="1"/>
  <c r="BJ1465" i="1"/>
  <c r="BI1473" i="1"/>
  <c r="BF1473" i="1"/>
  <c r="BG1473" i="1"/>
  <c r="BH1473" i="1"/>
  <c r="BJ1473" i="1"/>
  <c r="BK1473" i="1" s="1"/>
  <c r="BI1481" i="1"/>
  <c r="BF1481" i="1"/>
  <c r="BG1481" i="1"/>
  <c r="BH1481" i="1"/>
  <c r="BJ1481" i="1"/>
  <c r="BI1489" i="1"/>
  <c r="BF1489" i="1"/>
  <c r="BG1489" i="1"/>
  <c r="BH1489" i="1"/>
  <c r="BJ1489" i="1"/>
  <c r="BI1497" i="1"/>
  <c r="BF1497" i="1"/>
  <c r="BG1497" i="1"/>
  <c r="BH1497" i="1"/>
  <c r="BJ1497" i="1"/>
  <c r="BI1505" i="1"/>
  <c r="BF1505" i="1"/>
  <c r="BG1505" i="1"/>
  <c r="BH1505" i="1"/>
  <c r="BJ1505" i="1"/>
  <c r="BK1505" i="1" s="1"/>
  <c r="BI1513" i="1"/>
  <c r="BF1513" i="1"/>
  <c r="BG1513" i="1"/>
  <c r="BH1513" i="1"/>
  <c r="BJ1513" i="1"/>
  <c r="BI1521" i="1"/>
  <c r="BF1521" i="1"/>
  <c r="BG1521" i="1"/>
  <c r="BH1521" i="1"/>
  <c r="BJ1521" i="1"/>
  <c r="BI1529" i="1"/>
  <c r="BF1529" i="1"/>
  <c r="BG1529" i="1"/>
  <c r="BH1529" i="1"/>
  <c r="BJ1529" i="1"/>
  <c r="BI1537" i="1"/>
  <c r="BF1537" i="1"/>
  <c r="BG1537" i="1"/>
  <c r="BH1537" i="1"/>
  <c r="BJ1537" i="1"/>
  <c r="BK1537" i="1" s="1"/>
  <c r="BI1545" i="1"/>
  <c r="BF1545" i="1"/>
  <c r="BG1545" i="1"/>
  <c r="BH1545" i="1"/>
  <c r="BJ1545" i="1"/>
  <c r="BI1553" i="1"/>
  <c r="BF1553" i="1"/>
  <c r="BG1553" i="1"/>
  <c r="BH1553" i="1"/>
  <c r="BJ1553" i="1"/>
  <c r="BI1561" i="1"/>
  <c r="BF1561" i="1"/>
  <c r="BG1561" i="1"/>
  <c r="BH1561" i="1"/>
  <c r="BJ1561" i="1"/>
  <c r="BI1569" i="1"/>
  <c r="BF1569" i="1"/>
  <c r="BG1569" i="1"/>
  <c r="BH1569" i="1"/>
  <c r="BJ1569" i="1"/>
  <c r="BK1569" i="1" s="1"/>
  <c r="BI1577" i="1"/>
  <c r="BF1577" i="1"/>
  <c r="BG1577" i="1"/>
  <c r="BH1577" i="1"/>
  <c r="BJ1577" i="1"/>
  <c r="BI1585" i="1"/>
  <c r="BF1585" i="1"/>
  <c r="BG1585" i="1"/>
  <c r="BH1585" i="1"/>
  <c r="BJ1585" i="1"/>
  <c r="BI1593" i="1"/>
  <c r="BF1593" i="1"/>
  <c r="BG1593" i="1"/>
  <c r="BH1593" i="1"/>
  <c r="BJ1593" i="1"/>
  <c r="BI1601" i="1"/>
  <c r="BF1601" i="1"/>
  <c r="BG1601" i="1"/>
  <c r="BH1601" i="1"/>
  <c r="BJ1601" i="1"/>
  <c r="BK1601" i="1" s="1"/>
  <c r="BI1609" i="1"/>
  <c r="BF1609" i="1"/>
  <c r="BG1609" i="1"/>
  <c r="BH1609" i="1"/>
  <c r="BJ1609" i="1"/>
  <c r="BI1617" i="1"/>
  <c r="BF1617" i="1"/>
  <c r="BG1617" i="1"/>
  <c r="BH1617" i="1"/>
  <c r="BJ1617" i="1"/>
  <c r="BI1625" i="1"/>
  <c r="BF1625" i="1"/>
  <c r="BG1625" i="1"/>
  <c r="BH1625" i="1"/>
  <c r="BJ1625" i="1"/>
  <c r="BI1633" i="1"/>
  <c r="BF1633" i="1"/>
  <c r="BG1633" i="1"/>
  <c r="BH1633" i="1"/>
  <c r="BJ1633" i="1"/>
  <c r="BK1633" i="1" s="1"/>
  <c r="BI1641" i="1"/>
  <c r="BF1641" i="1"/>
  <c r="BG1641" i="1"/>
  <c r="BH1641" i="1"/>
  <c r="BJ1641" i="1"/>
  <c r="BI1649" i="1"/>
  <c r="BF1649" i="1"/>
  <c r="BG1649" i="1"/>
  <c r="BH1649" i="1"/>
  <c r="BJ1649" i="1"/>
  <c r="BI1657" i="1"/>
  <c r="BF1657" i="1"/>
  <c r="BG1657" i="1"/>
  <c r="BH1657" i="1"/>
  <c r="BJ1657" i="1"/>
  <c r="BI1665" i="1"/>
  <c r="BF1665" i="1"/>
  <c r="BG1665" i="1"/>
  <c r="BH1665" i="1"/>
  <c r="BJ1665" i="1"/>
  <c r="BK1665" i="1" s="1"/>
  <c r="BI1673" i="1"/>
  <c r="BF1673" i="1"/>
  <c r="BG1673" i="1"/>
  <c r="BH1673" i="1"/>
  <c r="BJ1673" i="1"/>
  <c r="BI1681" i="1"/>
  <c r="BF1681" i="1"/>
  <c r="BG1681" i="1"/>
  <c r="BH1681" i="1"/>
  <c r="BJ1681" i="1"/>
  <c r="BI1689" i="1"/>
  <c r="BF1689" i="1"/>
  <c r="BG1689" i="1"/>
  <c r="BH1689" i="1"/>
  <c r="BJ1689" i="1"/>
  <c r="BI1697" i="1"/>
  <c r="BF1697" i="1"/>
  <c r="BG1697" i="1"/>
  <c r="BH1697" i="1"/>
  <c r="BJ1697" i="1"/>
  <c r="BK1697" i="1" s="1"/>
  <c r="BI1705" i="1"/>
  <c r="BF1705" i="1"/>
  <c r="BG1705" i="1"/>
  <c r="BH1705" i="1"/>
  <c r="BJ1705" i="1"/>
  <c r="BI1713" i="1"/>
  <c r="BF1713" i="1"/>
  <c r="BG1713" i="1"/>
  <c r="BH1713" i="1"/>
  <c r="BJ1713" i="1"/>
  <c r="BI1721" i="1"/>
  <c r="BF1721" i="1"/>
  <c r="BG1721" i="1"/>
  <c r="BH1721" i="1"/>
  <c r="BJ1721" i="1"/>
  <c r="BI1729" i="1"/>
  <c r="BF1729" i="1"/>
  <c r="BG1729" i="1"/>
  <c r="BH1729" i="1"/>
  <c r="BJ1729" i="1"/>
  <c r="BK1729" i="1" s="1"/>
  <c r="BI1737" i="1"/>
  <c r="BF1737" i="1"/>
  <c r="BG1737" i="1"/>
  <c r="BH1737" i="1"/>
  <c r="BJ1737" i="1"/>
  <c r="BI1745" i="1"/>
  <c r="BF1745" i="1"/>
  <c r="BG1745" i="1"/>
  <c r="BH1745" i="1"/>
  <c r="BJ1745" i="1"/>
  <c r="BI1753" i="1"/>
  <c r="BF1753" i="1"/>
  <c r="BG1753" i="1"/>
  <c r="BH1753" i="1"/>
  <c r="BJ1753" i="1"/>
  <c r="BI1761" i="1"/>
  <c r="BF1761" i="1"/>
  <c r="BG1761" i="1"/>
  <c r="BH1761" i="1"/>
  <c r="BJ1761" i="1"/>
  <c r="BK1761" i="1" s="1"/>
  <c r="BI1769" i="1"/>
  <c r="BF1769" i="1"/>
  <c r="BG1769" i="1"/>
  <c r="BH1769" i="1"/>
  <c r="BJ1769" i="1"/>
  <c r="BI1777" i="1"/>
  <c r="BF1777" i="1"/>
  <c r="BG1777" i="1"/>
  <c r="BH1777" i="1"/>
  <c r="BJ1777" i="1"/>
  <c r="BI1785" i="1"/>
  <c r="BF1785" i="1"/>
  <c r="BG1785" i="1"/>
  <c r="BH1785" i="1"/>
  <c r="BJ1785" i="1"/>
  <c r="BI1793" i="1"/>
  <c r="BF1793" i="1"/>
  <c r="BG1793" i="1"/>
  <c r="BH1793" i="1"/>
  <c r="BJ1793" i="1"/>
  <c r="BK1793" i="1" s="1"/>
  <c r="BI1801" i="1"/>
  <c r="BF1801" i="1"/>
  <c r="BG1801" i="1"/>
  <c r="BH1801" i="1"/>
  <c r="BJ1801" i="1"/>
  <c r="BI1809" i="1"/>
  <c r="BF1809" i="1"/>
  <c r="BG1809" i="1"/>
  <c r="BH1809" i="1"/>
  <c r="BJ1809" i="1"/>
  <c r="BI1817" i="1"/>
  <c r="BF1817" i="1"/>
  <c r="BG1817" i="1"/>
  <c r="BH1817" i="1"/>
  <c r="BJ1817" i="1"/>
  <c r="BI1825" i="1"/>
  <c r="BF1825" i="1"/>
  <c r="BG1825" i="1"/>
  <c r="BH1825" i="1"/>
  <c r="BJ1825" i="1"/>
  <c r="BK1825" i="1" s="1"/>
  <c r="BI1833" i="1"/>
  <c r="BF1833" i="1"/>
  <c r="BG1833" i="1"/>
  <c r="BH1833" i="1"/>
  <c r="BJ1833" i="1"/>
  <c r="BI1841" i="1"/>
  <c r="BF1841" i="1"/>
  <c r="BG1841" i="1"/>
  <c r="BH1841" i="1"/>
  <c r="BJ1841" i="1"/>
  <c r="BI1849" i="1"/>
  <c r="BF1849" i="1"/>
  <c r="BG1849" i="1"/>
  <c r="BH1849" i="1"/>
  <c r="BJ1849" i="1"/>
  <c r="BI1857" i="1"/>
  <c r="BF1857" i="1"/>
  <c r="BG1857" i="1"/>
  <c r="BH1857" i="1"/>
  <c r="BJ1857" i="1"/>
  <c r="BK1857" i="1" s="1"/>
  <c r="BI1865" i="1"/>
  <c r="BF1865" i="1"/>
  <c r="BG1865" i="1"/>
  <c r="BH1865" i="1"/>
  <c r="BJ1865" i="1"/>
  <c r="BI1873" i="1"/>
  <c r="BF1873" i="1"/>
  <c r="BG1873" i="1"/>
  <c r="BH1873" i="1"/>
  <c r="BJ1873" i="1"/>
  <c r="BI1881" i="1"/>
  <c r="BF1881" i="1"/>
  <c r="BG1881" i="1"/>
  <c r="BH1881" i="1"/>
  <c r="BJ1881" i="1"/>
  <c r="BI1889" i="1"/>
  <c r="BF1889" i="1"/>
  <c r="BG1889" i="1"/>
  <c r="BH1889" i="1"/>
  <c r="BJ1889" i="1"/>
  <c r="BK1889" i="1" s="1"/>
  <c r="BI1897" i="1"/>
  <c r="BF1897" i="1"/>
  <c r="BG1897" i="1"/>
  <c r="BH1897" i="1"/>
  <c r="BJ1897" i="1"/>
  <c r="BI1905" i="1"/>
  <c r="BF1905" i="1"/>
  <c r="BG1905" i="1"/>
  <c r="BH1905" i="1"/>
  <c r="BJ1905" i="1"/>
  <c r="BI1913" i="1"/>
  <c r="BF1913" i="1"/>
  <c r="BG1913" i="1"/>
  <c r="BH1913" i="1"/>
  <c r="BJ1913" i="1"/>
  <c r="BI1921" i="1"/>
  <c r="BF1921" i="1"/>
  <c r="BG1921" i="1"/>
  <c r="BH1921" i="1"/>
  <c r="BJ1921" i="1"/>
  <c r="BK1921" i="1" s="1"/>
  <c r="BI1929" i="1"/>
  <c r="BF1929" i="1"/>
  <c r="BG1929" i="1"/>
  <c r="BH1929" i="1"/>
  <c r="BJ1929" i="1"/>
  <c r="BI1937" i="1"/>
  <c r="BF1937" i="1"/>
  <c r="BG1937" i="1"/>
  <c r="BH1937" i="1"/>
  <c r="BJ1937" i="1"/>
  <c r="BI1945" i="1"/>
  <c r="BF1945" i="1"/>
  <c r="BG1945" i="1"/>
  <c r="BH1945" i="1"/>
  <c r="BJ1945" i="1"/>
  <c r="BI1953" i="1"/>
  <c r="BF1953" i="1"/>
  <c r="BG1953" i="1"/>
  <c r="BH1953" i="1"/>
  <c r="BJ1953" i="1"/>
  <c r="BK1953" i="1" s="1"/>
  <c r="BI1961" i="1"/>
  <c r="BF1961" i="1"/>
  <c r="BG1961" i="1"/>
  <c r="BH1961" i="1"/>
  <c r="BJ1961" i="1"/>
  <c r="BI1969" i="1"/>
  <c r="BF1969" i="1"/>
  <c r="BG1969" i="1"/>
  <c r="BH1969" i="1"/>
  <c r="BJ1969" i="1"/>
  <c r="BI1977" i="1"/>
  <c r="BF1977" i="1"/>
  <c r="BG1977" i="1"/>
  <c r="BH1977" i="1"/>
  <c r="BJ1977" i="1"/>
  <c r="BI1985" i="1"/>
  <c r="BF1985" i="1"/>
  <c r="BG1985" i="1"/>
  <c r="BH1985" i="1"/>
  <c r="BJ1985" i="1"/>
  <c r="BK1985" i="1" s="1"/>
  <c r="BI1993" i="1"/>
  <c r="BF1993" i="1"/>
  <c r="BG1993" i="1"/>
  <c r="BH1993" i="1"/>
  <c r="BJ1993" i="1"/>
  <c r="BF68" i="1"/>
  <c r="BF100" i="1"/>
  <c r="BF132" i="1"/>
  <c r="BF164" i="1"/>
  <c r="BF196" i="1"/>
  <c r="BF228" i="1"/>
  <c r="BF260" i="1"/>
  <c r="BF292" i="1"/>
  <c r="BF324" i="1"/>
  <c r="BF356" i="1"/>
  <c r="BF388" i="1"/>
  <c r="BF420" i="1"/>
  <c r="BF452" i="1"/>
  <c r="BF484" i="1"/>
  <c r="BF516" i="1"/>
  <c r="BF548" i="1"/>
  <c r="BF580" i="1"/>
  <c r="BF612" i="1"/>
  <c r="BF644" i="1"/>
  <c r="BF676" i="1"/>
  <c r="BF708" i="1"/>
  <c r="BF740" i="1"/>
  <c r="BF772" i="1"/>
  <c r="BF804" i="1"/>
  <c r="BF836" i="1"/>
  <c r="BF868" i="1"/>
  <c r="BF900" i="1"/>
  <c r="BF932" i="1"/>
  <c r="BK1580" i="1"/>
  <c r="BK1596" i="1"/>
  <c r="BK1612" i="1"/>
  <c r="BK1628" i="1"/>
  <c r="BK1644" i="1"/>
  <c r="BK1660" i="1"/>
  <c r="BK1676" i="1"/>
  <c r="BK1692" i="1"/>
  <c r="BK1708" i="1"/>
  <c r="BK1724" i="1"/>
  <c r="BK1740" i="1"/>
  <c r="BK1756" i="1"/>
  <c r="BK1772" i="1"/>
  <c r="BK1788" i="1"/>
  <c r="BK1804" i="1"/>
  <c r="BK1820" i="1"/>
  <c r="BK1836" i="1"/>
  <c r="BK1852" i="1"/>
  <c r="BK1868" i="1"/>
  <c r="BK1884" i="1"/>
  <c r="BK1900" i="1"/>
  <c r="BK1916" i="1"/>
  <c r="BK1932" i="1"/>
  <c r="BK1948" i="1"/>
  <c r="BK1964" i="1"/>
  <c r="BK1980" i="1"/>
  <c r="BK1996" i="1"/>
  <c r="BK1478" i="1"/>
  <c r="BK1510" i="1"/>
  <c r="BK1542" i="1"/>
  <c r="BK1574" i="1"/>
  <c r="BK1606" i="1"/>
  <c r="BK1638" i="1"/>
  <c r="BK1670" i="1"/>
  <c r="BK1702" i="1"/>
  <c r="BK1734" i="1"/>
  <c r="BK1766" i="1"/>
  <c r="BK1798" i="1"/>
  <c r="BK1830" i="1"/>
  <c r="BK1862" i="1"/>
  <c r="BK1894" i="1"/>
  <c r="BK1926" i="1"/>
  <c r="BK1958" i="1"/>
  <c r="BK1990" i="1"/>
  <c r="BU1015" i="1"/>
  <c r="BU1031" i="1"/>
  <c r="CK748" i="1"/>
  <c r="CK812" i="1"/>
  <c r="CK876" i="1"/>
  <c r="CK940" i="1"/>
  <c r="CK1004" i="1"/>
  <c r="CK1068" i="1"/>
  <c r="CK1180" i="1"/>
  <c r="CK1244" i="1"/>
  <c r="CK1436" i="1"/>
  <c r="CK1500" i="1"/>
  <c r="CK1692" i="1"/>
  <c r="CK1708" i="1"/>
  <c r="CK1772" i="1"/>
  <c r="CK1836" i="1"/>
  <c r="CK1900" i="1"/>
  <c r="BT711" i="1"/>
  <c r="BT719" i="1"/>
  <c r="BT727" i="1"/>
  <c r="BT735" i="1"/>
  <c r="BT743" i="1"/>
  <c r="BT751" i="1"/>
  <c r="BT759" i="1"/>
  <c r="BT767" i="1"/>
  <c r="BT775" i="1"/>
  <c r="BT783" i="1"/>
  <c r="BT791" i="1"/>
  <c r="BT799" i="1"/>
  <c r="BT807" i="1"/>
  <c r="BT815" i="1"/>
  <c r="BT823" i="1"/>
  <c r="BT831" i="1"/>
  <c r="BT839" i="1"/>
  <c r="BT847" i="1"/>
  <c r="BT855" i="1"/>
  <c r="BT863" i="1"/>
  <c r="BT871" i="1"/>
  <c r="BT879" i="1"/>
  <c r="BT887" i="1"/>
  <c r="BT895" i="1"/>
  <c r="BT903" i="1"/>
  <c r="BT911" i="1"/>
  <c r="BT919" i="1"/>
  <c r="BT927" i="1"/>
  <c r="BT935" i="1"/>
  <c r="BT943" i="1"/>
  <c r="BT951" i="1"/>
  <c r="BT959" i="1"/>
  <c r="BT967" i="1"/>
  <c r="BT975" i="1"/>
  <c r="BT983" i="1"/>
  <c r="BT991" i="1"/>
  <c r="BT999" i="1"/>
  <c r="BT1007" i="1"/>
  <c r="BT1015" i="1"/>
  <c r="BT1023" i="1"/>
  <c r="BT1031" i="1"/>
  <c r="BT1039" i="1"/>
  <c r="BT1047" i="1"/>
  <c r="BT1055" i="1"/>
  <c r="CF712" i="1"/>
  <c r="CJ712" i="1"/>
  <c r="CI728" i="1"/>
  <c r="CI744" i="1"/>
  <c r="CG760" i="1"/>
  <c r="CF776" i="1"/>
  <c r="CJ776" i="1"/>
  <c r="CI792" i="1"/>
  <c r="CI808" i="1"/>
  <c r="CG824" i="1"/>
  <c r="CF840" i="1"/>
  <c r="CJ840" i="1"/>
  <c r="CI856" i="1"/>
  <c r="CI872" i="1"/>
  <c r="CG888" i="1"/>
  <c r="CF904" i="1"/>
  <c r="CJ904" i="1"/>
  <c r="CK904" i="1" s="1"/>
  <c r="CI920" i="1"/>
  <c r="CI936" i="1"/>
  <c r="CG952" i="1"/>
  <c r="CF968" i="1"/>
  <c r="CJ968" i="1"/>
  <c r="CI984" i="1"/>
  <c r="CI1000" i="1"/>
  <c r="CG1016" i="1"/>
  <c r="CF1032" i="1"/>
  <c r="CJ1032" i="1"/>
  <c r="CH1048" i="1"/>
  <c r="CJ1064" i="1"/>
  <c r="CF1080" i="1"/>
  <c r="CH1096" i="1"/>
  <c r="CH1112" i="1"/>
  <c r="CJ1128" i="1"/>
  <c r="CK1128" i="1" s="1"/>
  <c r="CF1144" i="1"/>
  <c r="CK1144" i="1" s="1"/>
  <c r="CH1160" i="1"/>
  <c r="CH1176" i="1"/>
  <c r="CJ1192" i="1"/>
  <c r="CK1192" i="1" s="1"/>
  <c r="CF1208" i="1"/>
  <c r="CK1208" i="1" s="1"/>
  <c r="CH1224" i="1"/>
  <c r="CH1240" i="1"/>
  <c r="CJ1256" i="1"/>
  <c r="CF1272" i="1"/>
  <c r="CK1272" i="1" s="1"/>
  <c r="CH1288" i="1"/>
  <c r="CH1304" i="1"/>
  <c r="CJ1320" i="1"/>
  <c r="CK1320" i="1" s="1"/>
  <c r="CF1336" i="1"/>
  <c r="CH1352" i="1"/>
  <c r="CH1368" i="1"/>
  <c r="CJ1384" i="1"/>
  <c r="CK1384" i="1" s="1"/>
  <c r="CF1400" i="1"/>
  <c r="CK1400" i="1" s="1"/>
  <c r="CH1416" i="1"/>
  <c r="CH1432" i="1"/>
  <c r="CJ1448" i="1"/>
  <c r="CK1448" i="1" s="1"/>
  <c r="CF1464" i="1"/>
  <c r="CK1464" i="1" s="1"/>
  <c r="CH1480" i="1"/>
  <c r="CH1496" i="1"/>
  <c r="CJ1512" i="1"/>
  <c r="CF1528" i="1"/>
  <c r="CK1528" i="1" s="1"/>
  <c r="CH1544" i="1"/>
  <c r="CH1560" i="1"/>
  <c r="CJ1576" i="1"/>
  <c r="CK1576" i="1" s="1"/>
  <c r="CF1592" i="1"/>
  <c r="CH1608" i="1"/>
  <c r="CH1624" i="1"/>
  <c r="CJ1640" i="1"/>
  <c r="CK1640" i="1" s="1"/>
  <c r="CF1656" i="1"/>
  <c r="CK1656" i="1" s="1"/>
  <c r="CH1672" i="1"/>
  <c r="CH1688" i="1"/>
  <c r="CJ1704" i="1"/>
  <c r="CK1704" i="1" s="1"/>
  <c r="CF1720" i="1"/>
  <c r="CK1720" i="1" s="1"/>
  <c r="CH1736" i="1"/>
  <c r="CI1752" i="1"/>
  <c r="CJ1768" i="1"/>
  <c r="CF1784" i="1"/>
  <c r="CK1784" i="1" s="1"/>
  <c r="CH1800" i="1"/>
  <c r="CH1816" i="1"/>
  <c r="CJ1832" i="1"/>
  <c r="CK1832" i="1" s="1"/>
  <c r="CF1848" i="1"/>
  <c r="CI1864" i="1"/>
  <c r="CH1880" i="1"/>
  <c r="CJ1896" i="1"/>
  <c r="CK1896" i="1" s="1"/>
  <c r="CF1912" i="1"/>
  <c r="CK1912" i="1" s="1"/>
  <c r="CI1928" i="1"/>
  <c r="CH1944" i="1"/>
  <c r="CJ1960" i="1"/>
  <c r="CK1960" i="1" s="1"/>
  <c r="CF1976" i="1"/>
  <c r="CK1976" i="1" s="1"/>
  <c r="CI1992" i="1"/>
  <c r="BV1067" i="1"/>
  <c r="BV1083" i="1"/>
  <c r="BW1071" i="1"/>
  <c r="BT1090" i="1"/>
  <c r="BT1098" i="1"/>
  <c r="BT1106" i="1"/>
  <c r="BT1114" i="1"/>
  <c r="BT1122" i="1"/>
  <c r="BT1130" i="1"/>
  <c r="BT1138" i="1"/>
  <c r="BT1146" i="1"/>
  <c r="BT1154" i="1"/>
  <c r="BT1162" i="1"/>
  <c r="BT1170" i="1"/>
  <c r="BT1178" i="1"/>
  <c r="BT1186" i="1"/>
  <c r="BT1194" i="1"/>
  <c r="BT1202" i="1"/>
  <c r="BT1210" i="1"/>
  <c r="BT1218" i="1"/>
  <c r="BT1226" i="1"/>
  <c r="BT1234" i="1"/>
  <c r="BT1242" i="1"/>
  <c r="BT1250" i="1"/>
  <c r="BT1258" i="1"/>
  <c r="BT1266" i="1"/>
  <c r="BT1274" i="1"/>
  <c r="BT1282" i="1"/>
  <c r="BT1290" i="1"/>
  <c r="BT1298" i="1"/>
  <c r="BT1306" i="1"/>
  <c r="BT1314" i="1"/>
  <c r="BT1322" i="1"/>
  <c r="BT1330" i="1"/>
  <c r="BT1338" i="1"/>
  <c r="BT1346" i="1"/>
  <c r="BT1354" i="1"/>
  <c r="BT1362" i="1"/>
  <c r="BT1370" i="1"/>
  <c r="BT1378" i="1"/>
  <c r="BT1386" i="1"/>
  <c r="BT1394" i="1"/>
  <c r="BT1402" i="1"/>
  <c r="BT1410" i="1"/>
  <c r="BT1418" i="1"/>
  <c r="BT1426" i="1"/>
  <c r="BT1434" i="1"/>
  <c r="BT1442" i="1"/>
  <c r="BT1450" i="1"/>
  <c r="BT1458" i="1"/>
  <c r="BT1466" i="1"/>
  <c r="BT1474" i="1"/>
  <c r="BT1482" i="1"/>
  <c r="BT1490" i="1"/>
  <c r="BT1498" i="1"/>
  <c r="BT1506" i="1"/>
  <c r="BT1514" i="1"/>
  <c r="BT1522" i="1"/>
  <c r="BT1530" i="1"/>
  <c r="BT1538" i="1"/>
  <c r="BT1546" i="1"/>
  <c r="BT1554" i="1"/>
  <c r="BT1562" i="1"/>
  <c r="BT1570" i="1"/>
  <c r="BT1578" i="1"/>
  <c r="BT1586" i="1"/>
  <c r="BT1594" i="1"/>
  <c r="BT1602" i="1"/>
  <c r="BT1610" i="1"/>
  <c r="BT1618" i="1"/>
  <c r="BT1626" i="1"/>
  <c r="BT1634" i="1"/>
  <c r="BT1642" i="1"/>
  <c r="BT1650" i="1"/>
  <c r="BT1658" i="1"/>
  <c r="BT1666" i="1"/>
  <c r="BT1674" i="1"/>
  <c r="BT1682" i="1"/>
  <c r="BT1690" i="1"/>
  <c r="BT1698" i="1"/>
  <c r="BT1706" i="1"/>
  <c r="BT1714" i="1"/>
  <c r="BT1722" i="1"/>
  <c r="BT1730" i="1"/>
  <c r="BT1738" i="1"/>
  <c r="BT1746" i="1"/>
  <c r="BT1754" i="1"/>
  <c r="BT1762" i="1"/>
  <c r="BT1770" i="1"/>
  <c r="BT1778" i="1"/>
  <c r="BT1786" i="1"/>
  <c r="BT1794" i="1"/>
  <c r="BT1802" i="1"/>
  <c r="BT1810" i="1"/>
  <c r="BT1818" i="1"/>
  <c r="BT1826" i="1"/>
  <c r="BT1834" i="1"/>
  <c r="BT1842" i="1"/>
  <c r="BT1850" i="1"/>
  <c r="BT1858" i="1"/>
  <c r="BT1866" i="1"/>
  <c r="BT1874" i="1"/>
  <c r="BT1882" i="1"/>
  <c r="BT1890" i="1"/>
  <c r="BT1898" i="1"/>
  <c r="BT1906" i="1"/>
  <c r="BT1914" i="1"/>
  <c r="BT1922" i="1"/>
  <c r="BT1930" i="1"/>
  <c r="BT1938" i="1"/>
  <c r="BT1946" i="1"/>
  <c r="BT1954" i="1"/>
  <c r="BT1962" i="1"/>
  <c r="BT1970" i="1"/>
  <c r="BT1978" i="1"/>
  <c r="BT1986" i="1"/>
  <c r="BT1994" i="1"/>
  <c r="BU1091" i="1"/>
  <c r="BV1091" i="1"/>
  <c r="BW1091" i="1"/>
  <c r="BS1091" i="1"/>
  <c r="BX1091" i="1"/>
  <c r="BT1091" i="1"/>
  <c r="BU1099" i="1"/>
  <c r="BV1099" i="1"/>
  <c r="BW1099" i="1"/>
  <c r="BS1099" i="1"/>
  <c r="BX1099" i="1"/>
  <c r="BT1099" i="1"/>
  <c r="BU1107" i="1"/>
  <c r="BV1107" i="1"/>
  <c r="BW1107" i="1"/>
  <c r="BS1107" i="1"/>
  <c r="BX1107" i="1"/>
  <c r="BY1107" i="1" s="1"/>
  <c r="BT1107" i="1"/>
  <c r="BU1115" i="1"/>
  <c r="BV1115" i="1"/>
  <c r="BW1115" i="1"/>
  <c r="BS1115" i="1"/>
  <c r="BX1115" i="1"/>
  <c r="BT1115" i="1"/>
  <c r="BU1123" i="1"/>
  <c r="BV1123" i="1"/>
  <c r="BW1123" i="1"/>
  <c r="BS1123" i="1"/>
  <c r="BX1123" i="1"/>
  <c r="BY1123" i="1" s="1"/>
  <c r="BT1123" i="1"/>
  <c r="BU1131" i="1"/>
  <c r="BV1131" i="1"/>
  <c r="BW1131" i="1"/>
  <c r="BS1131" i="1"/>
  <c r="BX1131" i="1"/>
  <c r="BT1131" i="1"/>
  <c r="BU1139" i="1"/>
  <c r="BV1139" i="1"/>
  <c r="BW1139" i="1"/>
  <c r="BS1139" i="1"/>
  <c r="BX1139" i="1"/>
  <c r="BY1139" i="1" s="1"/>
  <c r="BT1139" i="1"/>
  <c r="BU1147" i="1"/>
  <c r="BV1147" i="1"/>
  <c r="BW1147" i="1"/>
  <c r="BS1147" i="1"/>
  <c r="BX1147" i="1"/>
  <c r="BT1147" i="1"/>
  <c r="BU1155" i="1"/>
  <c r="BV1155" i="1"/>
  <c r="BW1155" i="1"/>
  <c r="BS1155" i="1"/>
  <c r="BX1155" i="1"/>
  <c r="BY1155" i="1" s="1"/>
  <c r="BT1155" i="1"/>
  <c r="BU1163" i="1"/>
  <c r="BV1163" i="1"/>
  <c r="BW1163" i="1"/>
  <c r="BS1163" i="1"/>
  <c r="BX1163" i="1"/>
  <c r="BT1163" i="1"/>
  <c r="BU1171" i="1"/>
  <c r="BV1171" i="1"/>
  <c r="BW1171" i="1"/>
  <c r="BS1171" i="1"/>
  <c r="BX1171" i="1"/>
  <c r="BY1171" i="1" s="1"/>
  <c r="BT1171" i="1"/>
  <c r="BU1179" i="1"/>
  <c r="BV1179" i="1"/>
  <c r="BW1179" i="1"/>
  <c r="BS1179" i="1"/>
  <c r="BX1179" i="1"/>
  <c r="BT1179" i="1"/>
  <c r="BU1187" i="1"/>
  <c r="BV1187" i="1"/>
  <c r="BW1187" i="1"/>
  <c r="BS1187" i="1"/>
  <c r="BX1187" i="1"/>
  <c r="BY1187" i="1" s="1"/>
  <c r="BT1187" i="1"/>
  <c r="BU1195" i="1"/>
  <c r="BV1195" i="1"/>
  <c r="BW1195" i="1"/>
  <c r="BS1195" i="1"/>
  <c r="BX1195" i="1"/>
  <c r="BT1195" i="1"/>
  <c r="BU1203" i="1"/>
  <c r="BV1203" i="1"/>
  <c r="BW1203" i="1"/>
  <c r="BS1203" i="1"/>
  <c r="BX1203" i="1"/>
  <c r="BY1203" i="1" s="1"/>
  <c r="BT1203" i="1"/>
  <c r="BU1211" i="1"/>
  <c r="BV1211" i="1"/>
  <c r="BW1211" i="1"/>
  <c r="BS1211" i="1"/>
  <c r="BX1211" i="1"/>
  <c r="BT1211" i="1"/>
  <c r="BU1219" i="1"/>
  <c r="BV1219" i="1"/>
  <c r="BW1219" i="1"/>
  <c r="BS1219" i="1"/>
  <c r="BX1219" i="1"/>
  <c r="BY1219" i="1" s="1"/>
  <c r="BT1219" i="1"/>
  <c r="BU1227" i="1"/>
  <c r="BV1227" i="1"/>
  <c r="BW1227" i="1"/>
  <c r="BS1227" i="1"/>
  <c r="BX1227" i="1"/>
  <c r="BT1227" i="1"/>
  <c r="BU1235" i="1"/>
  <c r="BV1235" i="1"/>
  <c r="BW1235" i="1"/>
  <c r="BS1235" i="1"/>
  <c r="BX1235" i="1"/>
  <c r="BY1235" i="1" s="1"/>
  <c r="BT1235" i="1"/>
  <c r="BU1243" i="1"/>
  <c r="BV1243" i="1"/>
  <c r="BW1243" i="1"/>
  <c r="BS1243" i="1"/>
  <c r="BX1243" i="1"/>
  <c r="BT1243" i="1"/>
  <c r="BU1251" i="1"/>
  <c r="BV1251" i="1"/>
  <c r="BW1251" i="1"/>
  <c r="BS1251" i="1"/>
  <c r="BX1251" i="1"/>
  <c r="BY1251" i="1" s="1"/>
  <c r="BT1251" i="1"/>
  <c r="BU1259" i="1"/>
  <c r="BV1259" i="1"/>
  <c r="BW1259" i="1"/>
  <c r="BS1259" i="1"/>
  <c r="BX1259" i="1"/>
  <c r="BT1259" i="1"/>
  <c r="BU1267" i="1"/>
  <c r="BV1267" i="1"/>
  <c r="BW1267" i="1"/>
  <c r="BS1267" i="1"/>
  <c r="BX1267" i="1"/>
  <c r="BY1267" i="1" s="1"/>
  <c r="BT1267" i="1"/>
  <c r="BU1275" i="1"/>
  <c r="BV1275" i="1"/>
  <c r="BW1275" i="1"/>
  <c r="BS1275" i="1"/>
  <c r="BX1275" i="1"/>
  <c r="BT1275" i="1"/>
  <c r="BU1283" i="1"/>
  <c r="BV1283" i="1"/>
  <c r="BW1283" i="1"/>
  <c r="BS1283" i="1"/>
  <c r="BX1283" i="1"/>
  <c r="BY1283" i="1" s="1"/>
  <c r="BT1283" i="1"/>
  <c r="BU1291" i="1"/>
  <c r="BV1291" i="1"/>
  <c r="BW1291" i="1"/>
  <c r="BS1291" i="1"/>
  <c r="BX1291" i="1"/>
  <c r="BT1291" i="1"/>
  <c r="BU1299" i="1"/>
  <c r="BV1299" i="1"/>
  <c r="BW1299" i="1"/>
  <c r="BS1299" i="1"/>
  <c r="BX1299" i="1"/>
  <c r="BY1299" i="1" s="1"/>
  <c r="BT1299" i="1"/>
  <c r="BU1307" i="1"/>
  <c r="BV1307" i="1"/>
  <c r="BW1307" i="1"/>
  <c r="BS1307" i="1"/>
  <c r="BX1307" i="1"/>
  <c r="BT1307" i="1"/>
  <c r="BU1315" i="1"/>
  <c r="BV1315" i="1"/>
  <c r="BW1315" i="1"/>
  <c r="BS1315" i="1"/>
  <c r="BX1315" i="1"/>
  <c r="BY1315" i="1" s="1"/>
  <c r="BT1315" i="1"/>
  <c r="BU1323" i="1"/>
  <c r="BV1323" i="1"/>
  <c r="BW1323" i="1"/>
  <c r="BS1323" i="1"/>
  <c r="BX1323" i="1"/>
  <c r="BT1323" i="1"/>
  <c r="BU1331" i="1"/>
  <c r="BV1331" i="1"/>
  <c r="BW1331" i="1"/>
  <c r="BS1331" i="1"/>
  <c r="BX1331" i="1"/>
  <c r="BY1331" i="1" s="1"/>
  <c r="BT1331" i="1"/>
  <c r="BU1339" i="1"/>
  <c r="BV1339" i="1"/>
  <c r="BW1339" i="1"/>
  <c r="BS1339" i="1"/>
  <c r="BX1339" i="1"/>
  <c r="BT1339" i="1"/>
  <c r="BU1347" i="1"/>
  <c r="BV1347" i="1"/>
  <c r="BW1347" i="1"/>
  <c r="BS1347" i="1"/>
  <c r="BX1347" i="1"/>
  <c r="BY1347" i="1" s="1"/>
  <c r="BT1347" i="1"/>
  <c r="BU1355" i="1"/>
  <c r="BV1355" i="1"/>
  <c r="BW1355" i="1"/>
  <c r="BS1355" i="1"/>
  <c r="BX1355" i="1"/>
  <c r="BT1355" i="1"/>
  <c r="BU1363" i="1"/>
  <c r="BV1363" i="1"/>
  <c r="BW1363" i="1"/>
  <c r="BS1363" i="1"/>
  <c r="BX1363" i="1"/>
  <c r="BY1363" i="1" s="1"/>
  <c r="BT1363" i="1"/>
  <c r="BU1371" i="1"/>
  <c r="BV1371" i="1"/>
  <c r="BW1371" i="1"/>
  <c r="BS1371" i="1"/>
  <c r="BX1371" i="1"/>
  <c r="BT1371" i="1"/>
  <c r="BU1379" i="1"/>
  <c r="BV1379" i="1"/>
  <c r="BW1379" i="1"/>
  <c r="BS1379" i="1"/>
  <c r="BX1379" i="1"/>
  <c r="BY1379" i="1" s="1"/>
  <c r="BT1379" i="1"/>
  <c r="BU1387" i="1"/>
  <c r="BV1387" i="1"/>
  <c r="BW1387" i="1"/>
  <c r="BS1387" i="1"/>
  <c r="BX1387" i="1"/>
  <c r="BT1387" i="1"/>
  <c r="BU1395" i="1"/>
  <c r="BV1395" i="1"/>
  <c r="BW1395" i="1"/>
  <c r="BS1395" i="1"/>
  <c r="BX1395" i="1"/>
  <c r="BY1395" i="1" s="1"/>
  <c r="BT1395" i="1"/>
  <c r="BU1403" i="1"/>
  <c r="BV1403" i="1"/>
  <c r="BW1403" i="1"/>
  <c r="BS1403" i="1"/>
  <c r="BX1403" i="1"/>
  <c r="BT1403" i="1"/>
  <c r="BU1411" i="1"/>
  <c r="BV1411" i="1"/>
  <c r="BW1411" i="1"/>
  <c r="BS1411" i="1"/>
  <c r="BX1411" i="1"/>
  <c r="BY1411" i="1" s="1"/>
  <c r="BT1411" i="1"/>
  <c r="BU1419" i="1"/>
  <c r="BV1419" i="1"/>
  <c r="BW1419" i="1"/>
  <c r="BS1419" i="1"/>
  <c r="BX1419" i="1"/>
  <c r="BT1419" i="1"/>
  <c r="BU1427" i="1"/>
  <c r="BV1427" i="1"/>
  <c r="BW1427" i="1"/>
  <c r="BS1427" i="1"/>
  <c r="BX1427" i="1"/>
  <c r="BY1427" i="1" s="1"/>
  <c r="BT1427" i="1"/>
  <c r="BU1435" i="1"/>
  <c r="BV1435" i="1"/>
  <c r="BW1435" i="1"/>
  <c r="BS1435" i="1"/>
  <c r="BX1435" i="1"/>
  <c r="BT1435" i="1"/>
  <c r="BU1443" i="1"/>
  <c r="BV1443" i="1"/>
  <c r="BW1443" i="1"/>
  <c r="BS1443" i="1"/>
  <c r="BX1443" i="1"/>
  <c r="BY1443" i="1" s="1"/>
  <c r="BT1443" i="1"/>
  <c r="BU1451" i="1"/>
  <c r="BV1451" i="1"/>
  <c r="BW1451" i="1"/>
  <c r="BS1451" i="1"/>
  <c r="BX1451" i="1"/>
  <c r="BT1451" i="1"/>
  <c r="BU1459" i="1"/>
  <c r="BV1459" i="1"/>
  <c r="BW1459" i="1"/>
  <c r="BS1459" i="1"/>
  <c r="BX1459" i="1"/>
  <c r="BY1459" i="1" s="1"/>
  <c r="BT1459" i="1"/>
  <c r="BU1467" i="1"/>
  <c r="BV1467" i="1"/>
  <c r="BW1467" i="1"/>
  <c r="BS1467" i="1"/>
  <c r="BX1467" i="1"/>
  <c r="BT1467" i="1"/>
  <c r="BU1475" i="1"/>
  <c r="BV1475" i="1"/>
  <c r="BW1475" i="1"/>
  <c r="BS1475" i="1"/>
  <c r="BX1475" i="1"/>
  <c r="BY1475" i="1" s="1"/>
  <c r="BT1475" i="1"/>
  <c r="BU1483" i="1"/>
  <c r="BV1483" i="1"/>
  <c r="BW1483" i="1"/>
  <c r="BS1483" i="1"/>
  <c r="BX1483" i="1"/>
  <c r="BT1483" i="1"/>
  <c r="BU1491" i="1"/>
  <c r="BV1491" i="1"/>
  <c r="BW1491" i="1"/>
  <c r="BS1491" i="1"/>
  <c r="BX1491" i="1"/>
  <c r="BY1491" i="1" s="1"/>
  <c r="BT1491" i="1"/>
  <c r="BU1499" i="1"/>
  <c r="BV1499" i="1"/>
  <c r="BW1499" i="1"/>
  <c r="BS1499" i="1"/>
  <c r="BX1499" i="1"/>
  <c r="BT1499" i="1"/>
  <c r="BU1507" i="1"/>
  <c r="BV1507" i="1"/>
  <c r="BW1507" i="1"/>
  <c r="BS1507" i="1"/>
  <c r="BX1507" i="1"/>
  <c r="BY1507" i="1" s="1"/>
  <c r="BT1507" i="1"/>
  <c r="BU1515" i="1"/>
  <c r="BV1515" i="1"/>
  <c r="BW1515" i="1"/>
  <c r="BS1515" i="1"/>
  <c r="BX1515" i="1"/>
  <c r="BT1515" i="1"/>
  <c r="BU1523" i="1"/>
  <c r="BV1523" i="1"/>
  <c r="BW1523" i="1"/>
  <c r="BS1523" i="1"/>
  <c r="BX1523" i="1"/>
  <c r="BY1523" i="1" s="1"/>
  <c r="BT1523" i="1"/>
  <c r="BU1531" i="1"/>
  <c r="BV1531" i="1"/>
  <c r="BW1531" i="1"/>
  <c r="BS1531" i="1"/>
  <c r="BX1531" i="1"/>
  <c r="BT1531" i="1"/>
  <c r="BU1539" i="1"/>
  <c r="BV1539" i="1"/>
  <c r="BW1539" i="1"/>
  <c r="BS1539" i="1"/>
  <c r="BX1539" i="1"/>
  <c r="BY1539" i="1" s="1"/>
  <c r="BT1539" i="1"/>
  <c r="BU1547" i="1"/>
  <c r="BV1547" i="1"/>
  <c r="BW1547" i="1"/>
  <c r="BS1547" i="1"/>
  <c r="BX1547" i="1"/>
  <c r="BT1547" i="1"/>
  <c r="BU1555" i="1"/>
  <c r="BV1555" i="1"/>
  <c r="BW1555" i="1"/>
  <c r="BS1555" i="1"/>
  <c r="BX1555" i="1"/>
  <c r="BY1555" i="1" s="1"/>
  <c r="BT1555" i="1"/>
  <c r="BU1563" i="1"/>
  <c r="BV1563" i="1"/>
  <c r="BW1563" i="1"/>
  <c r="BS1563" i="1"/>
  <c r="BX1563" i="1"/>
  <c r="BT1563" i="1"/>
  <c r="BU1571" i="1"/>
  <c r="BV1571" i="1"/>
  <c r="BW1571" i="1"/>
  <c r="BS1571" i="1"/>
  <c r="BX1571" i="1"/>
  <c r="BY1571" i="1" s="1"/>
  <c r="BT1571" i="1"/>
  <c r="BU1579" i="1"/>
  <c r="BV1579" i="1"/>
  <c r="BW1579" i="1"/>
  <c r="BS1579" i="1"/>
  <c r="BX1579" i="1"/>
  <c r="BT1579" i="1"/>
  <c r="BU1587" i="1"/>
  <c r="BV1587" i="1"/>
  <c r="BW1587" i="1"/>
  <c r="BS1587" i="1"/>
  <c r="BX1587" i="1"/>
  <c r="BY1587" i="1" s="1"/>
  <c r="BT1587" i="1"/>
  <c r="BU1595" i="1"/>
  <c r="BV1595" i="1"/>
  <c r="BW1595" i="1"/>
  <c r="BS1595" i="1"/>
  <c r="BX1595" i="1"/>
  <c r="BT1595" i="1"/>
  <c r="BU1603" i="1"/>
  <c r="BV1603" i="1"/>
  <c r="BW1603" i="1"/>
  <c r="BS1603" i="1"/>
  <c r="BX1603" i="1"/>
  <c r="BY1603" i="1" s="1"/>
  <c r="BT1603" i="1"/>
  <c r="BU1611" i="1"/>
  <c r="BV1611" i="1"/>
  <c r="BW1611" i="1"/>
  <c r="BS1611" i="1"/>
  <c r="BX1611" i="1"/>
  <c r="BT1611" i="1"/>
  <c r="BU1619" i="1"/>
  <c r="BV1619" i="1"/>
  <c r="BW1619" i="1"/>
  <c r="BS1619" i="1"/>
  <c r="BX1619" i="1"/>
  <c r="BY1619" i="1" s="1"/>
  <c r="BT1619" i="1"/>
  <c r="BU1627" i="1"/>
  <c r="BV1627" i="1"/>
  <c r="BW1627" i="1"/>
  <c r="BS1627" i="1"/>
  <c r="BX1627" i="1"/>
  <c r="BT1627" i="1"/>
  <c r="BU1635" i="1"/>
  <c r="BV1635" i="1"/>
  <c r="BW1635" i="1"/>
  <c r="BS1635" i="1"/>
  <c r="BX1635" i="1"/>
  <c r="BY1635" i="1" s="1"/>
  <c r="BT1635" i="1"/>
  <c r="BU1643" i="1"/>
  <c r="BV1643" i="1"/>
  <c r="BW1643" i="1"/>
  <c r="BS1643" i="1"/>
  <c r="BX1643" i="1"/>
  <c r="BT1643" i="1"/>
  <c r="BU1651" i="1"/>
  <c r="BV1651" i="1"/>
  <c r="BW1651" i="1"/>
  <c r="BS1651" i="1"/>
  <c r="BX1651" i="1"/>
  <c r="BY1651" i="1" s="1"/>
  <c r="BT1651" i="1"/>
  <c r="BU1659" i="1"/>
  <c r="BV1659" i="1"/>
  <c r="BW1659" i="1"/>
  <c r="BS1659" i="1"/>
  <c r="BX1659" i="1"/>
  <c r="BT1659" i="1"/>
  <c r="BU1667" i="1"/>
  <c r="BV1667" i="1"/>
  <c r="BW1667" i="1"/>
  <c r="BS1667" i="1"/>
  <c r="BX1667" i="1"/>
  <c r="BY1667" i="1" s="1"/>
  <c r="BT1667" i="1"/>
  <c r="BU1675" i="1"/>
  <c r="BV1675" i="1"/>
  <c r="BW1675" i="1"/>
  <c r="BS1675" i="1"/>
  <c r="BX1675" i="1"/>
  <c r="BT1675" i="1"/>
  <c r="BU1683" i="1"/>
  <c r="BV1683" i="1"/>
  <c r="BW1683" i="1"/>
  <c r="BS1683" i="1"/>
  <c r="BX1683" i="1"/>
  <c r="BY1683" i="1" s="1"/>
  <c r="BT1683" i="1"/>
  <c r="BU1691" i="1"/>
  <c r="BV1691" i="1"/>
  <c r="BW1691" i="1"/>
  <c r="BS1691" i="1"/>
  <c r="BX1691" i="1"/>
  <c r="BT1691" i="1"/>
  <c r="BU1699" i="1"/>
  <c r="BV1699" i="1"/>
  <c r="BW1699" i="1"/>
  <c r="BS1699" i="1"/>
  <c r="BX1699" i="1"/>
  <c r="BY1699" i="1" s="1"/>
  <c r="BT1699" i="1"/>
  <c r="BU1707" i="1"/>
  <c r="BV1707" i="1"/>
  <c r="BW1707" i="1"/>
  <c r="BS1707" i="1"/>
  <c r="BX1707" i="1"/>
  <c r="BT1707" i="1"/>
  <c r="BU1715" i="1"/>
  <c r="BV1715" i="1"/>
  <c r="BW1715" i="1"/>
  <c r="BS1715" i="1"/>
  <c r="BX1715" i="1"/>
  <c r="BY1715" i="1" s="1"/>
  <c r="BT1715" i="1"/>
  <c r="BU1723" i="1"/>
  <c r="BV1723" i="1"/>
  <c r="BW1723" i="1"/>
  <c r="BS1723" i="1"/>
  <c r="BX1723" i="1"/>
  <c r="BT1723" i="1"/>
  <c r="BU1731" i="1"/>
  <c r="BV1731" i="1"/>
  <c r="BW1731" i="1"/>
  <c r="BS1731" i="1"/>
  <c r="BX1731" i="1"/>
  <c r="BY1731" i="1" s="1"/>
  <c r="BT1731" i="1"/>
  <c r="BU1739" i="1"/>
  <c r="BV1739" i="1"/>
  <c r="BW1739" i="1"/>
  <c r="BS1739" i="1"/>
  <c r="BX1739" i="1"/>
  <c r="BT1739" i="1"/>
  <c r="BU1747" i="1"/>
  <c r="BV1747" i="1"/>
  <c r="BW1747" i="1"/>
  <c r="BS1747" i="1"/>
  <c r="BX1747" i="1"/>
  <c r="BY1747" i="1" s="1"/>
  <c r="BT1747" i="1"/>
  <c r="BU1755" i="1"/>
  <c r="BV1755" i="1"/>
  <c r="BW1755" i="1"/>
  <c r="BS1755" i="1"/>
  <c r="BX1755" i="1"/>
  <c r="BT1755" i="1"/>
  <c r="BU1763" i="1"/>
  <c r="BV1763" i="1"/>
  <c r="BW1763" i="1"/>
  <c r="BS1763" i="1"/>
  <c r="BX1763" i="1"/>
  <c r="BY1763" i="1" s="1"/>
  <c r="BT1763" i="1"/>
  <c r="BU1771" i="1"/>
  <c r="BV1771" i="1"/>
  <c r="BW1771" i="1"/>
  <c r="BS1771" i="1"/>
  <c r="BX1771" i="1"/>
  <c r="BT1771" i="1"/>
  <c r="BU1779" i="1"/>
  <c r="BV1779" i="1"/>
  <c r="BW1779" i="1"/>
  <c r="BS1779" i="1"/>
  <c r="BX1779" i="1"/>
  <c r="BY1779" i="1" s="1"/>
  <c r="BT1779" i="1"/>
  <c r="BU1787" i="1"/>
  <c r="BV1787" i="1"/>
  <c r="BW1787" i="1"/>
  <c r="BS1787" i="1"/>
  <c r="BX1787" i="1"/>
  <c r="BT1787" i="1"/>
  <c r="BU1795" i="1"/>
  <c r="BV1795" i="1"/>
  <c r="BW1795" i="1"/>
  <c r="BS1795" i="1"/>
  <c r="BX1795" i="1"/>
  <c r="BY1795" i="1" s="1"/>
  <c r="BT1795" i="1"/>
  <c r="BU1803" i="1"/>
  <c r="BV1803" i="1"/>
  <c r="BW1803" i="1"/>
  <c r="BS1803" i="1"/>
  <c r="BX1803" i="1"/>
  <c r="BT1803" i="1"/>
  <c r="BU1811" i="1"/>
  <c r="BV1811" i="1"/>
  <c r="BW1811" i="1"/>
  <c r="BS1811" i="1"/>
  <c r="BX1811" i="1"/>
  <c r="BY1811" i="1" s="1"/>
  <c r="BT1811" i="1"/>
  <c r="BU1819" i="1"/>
  <c r="BV1819" i="1"/>
  <c r="BW1819" i="1"/>
  <c r="BS1819" i="1"/>
  <c r="BX1819" i="1"/>
  <c r="BT1819" i="1"/>
  <c r="BU1827" i="1"/>
  <c r="BV1827" i="1"/>
  <c r="BW1827" i="1"/>
  <c r="BS1827" i="1"/>
  <c r="BX1827" i="1"/>
  <c r="BY1827" i="1" s="1"/>
  <c r="BT1827" i="1"/>
  <c r="BU1835" i="1"/>
  <c r="BV1835" i="1"/>
  <c r="BW1835" i="1"/>
  <c r="BS1835" i="1"/>
  <c r="BX1835" i="1"/>
  <c r="BT1835" i="1"/>
  <c r="BU1843" i="1"/>
  <c r="BV1843" i="1"/>
  <c r="BW1843" i="1"/>
  <c r="BS1843" i="1"/>
  <c r="BX1843" i="1"/>
  <c r="BY1843" i="1" s="1"/>
  <c r="BT1843" i="1"/>
  <c r="BU1851" i="1"/>
  <c r="BV1851" i="1"/>
  <c r="BW1851" i="1"/>
  <c r="BS1851" i="1"/>
  <c r="BX1851" i="1"/>
  <c r="BT1851" i="1"/>
  <c r="BU1859" i="1"/>
  <c r="BV1859" i="1"/>
  <c r="BW1859" i="1"/>
  <c r="BS1859" i="1"/>
  <c r="BX1859" i="1"/>
  <c r="BY1859" i="1" s="1"/>
  <c r="BT1859" i="1"/>
  <c r="BU1867" i="1"/>
  <c r="BV1867" i="1"/>
  <c r="BW1867" i="1"/>
  <c r="BS1867" i="1"/>
  <c r="BX1867" i="1"/>
  <c r="BT1867" i="1"/>
  <c r="BU1875" i="1"/>
  <c r="BV1875" i="1"/>
  <c r="BW1875" i="1"/>
  <c r="BS1875" i="1"/>
  <c r="BX1875" i="1"/>
  <c r="BY1875" i="1" s="1"/>
  <c r="BT1875" i="1"/>
  <c r="BU1883" i="1"/>
  <c r="BV1883" i="1"/>
  <c r="BW1883" i="1"/>
  <c r="BS1883" i="1"/>
  <c r="BX1883" i="1"/>
  <c r="BT1883" i="1"/>
  <c r="BU1891" i="1"/>
  <c r="BV1891" i="1"/>
  <c r="BW1891" i="1"/>
  <c r="BS1891" i="1"/>
  <c r="BX1891" i="1"/>
  <c r="BY1891" i="1" s="1"/>
  <c r="BT1891" i="1"/>
  <c r="BU1899" i="1"/>
  <c r="BV1899" i="1"/>
  <c r="BW1899" i="1"/>
  <c r="BS1899" i="1"/>
  <c r="BX1899" i="1"/>
  <c r="BT1899" i="1"/>
  <c r="BU1907" i="1"/>
  <c r="BV1907" i="1"/>
  <c r="BW1907" i="1"/>
  <c r="BS1907" i="1"/>
  <c r="BX1907" i="1"/>
  <c r="BY1907" i="1" s="1"/>
  <c r="BT1907" i="1"/>
  <c r="BU1915" i="1"/>
  <c r="BV1915" i="1"/>
  <c r="BW1915" i="1"/>
  <c r="BS1915" i="1"/>
  <c r="BX1915" i="1"/>
  <c r="BT1915" i="1"/>
  <c r="BU1923" i="1"/>
  <c r="BV1923" i="1"/>
  <c r="BW1923" i="1"/>
  <c r="BS1923" i="1"/>
  <c r="BX1923" i="1"/>
  <c r="BY1923" i="1" s="1"/>
  <c r="BT1923" i="1"/>
  <c r="BU1931" i="1"/>
  <c r="BV1931" i="1"/>
  <c r="BW1931" i="1"/>
  <c r="BS1931" i="1"/>
  <c r="BX1931" i="1"/>
  <c r="BT1931" i="1"/>
  <c r="BU1939" i="1"/>
  <c r="BV1939" i="1"/>
  <c r="BW1939" i="1"/>
  <c r="BS1939" i="1"/>
  <c r="BX1939" i="1"/>
  <c r="BY1939" i="1" s="1"/>
  <c r="BT1939" i="1"/>
  <c r="BU1947" i="1"/>
  <c r="BV1947" i="1"/>
  <c r="BW1947" i="1"/>
  <c r="BS1947" i="1"/>
  <c r="BX1947" i="1"/>
  <c r="BT1947" i="1"/>
  <c r="BU1955" i="1"/>
  <c r="BV1955" i="1"/>
  <c r="BW1955" i="1"/>
  <c r="BS1955" i="1"/>
  <c r="BX1955" i="1"/>
  <c r="BY1955" i="1" s="1"/>
  <c r="BT1955" i="1"/>
  <c r="BU1963" i="1"/>
  <c r="BV1963" i="1"/>
  <c r="BW1963" i="1"/>
  <c r="BS1963" i="1"/>
  <c r="BX1963" i="1"/>
  <c r="BT1963" i="1"/>
  <c r="BU1971" i="1"/>
  <c r="BV1971" i="1"/>
  <c r="BW1971" i="1"/>
  <c r="BS1971" i="1"/>
  <c r="BX1971" i="1"/>
  <c r="BY1971" i="1" s="1"/>
  <c r="BT1971" i="1"/>
  <c r="BU1979" i="1"/>
  <c r="BV1979" i="1"/>
  <c r="BW1979" i="1"/>
  <c r="BS1979" i="1"/>
  <c r="BX1979" i="1"/>
  <c r="BT1979" i="1"/>
  <c r="BU1987" i="1"/>
  <c r="BV1987" i="1"/>
  <c r="BW1987" i="1"/>
  <c r="BS1987" i="1"/>
  <c r="BX1987" i="1"/>
  <c r="BY1987" i="1" s="1"/>
  <c r="BT1987" i="1"/>
  <c r="BU1995" i="1"/>
  <c r="BV1995" i="1"/>
  <c r="BW1995" i="1"/>
  <c r="BS1995" i="1"/>
  <c r="BX1995" i="1"/>
  <c r="BT1995" i="1"/>
  <c r="BU1009" i="1"/>
  <c r="BU1025" i="1"/>
  <c r="BU1041" i="1"/>
  <c r="BU1057" i="1"/>
  <c r="BU1061" i="1"/>
  <c r="BU1065" i="1"/>
  <c r="BU1069" i="1"/>
  <c r="BU1073" i="1"/>
  <c r="BU1077" i="1"/>
  <c r="BU1081" i="1"/>
  <c r="BH60" i="1"/>
  <c r="BI60" i="1"/>
  <c r="BH64" i="1"/>
  <c r="BI64" i="1"/>
  <c r="BH69" i="1"/>
  <c r="BJ69" i="1"/>
  <c r="BI73" i="1"/>
  <c r="BF73" i="1"/>
  <c r="BG73" i="1"/>
  <c r="BH73" i="1"/>
  <c r="BJ73" i="1"/>
  <c r="BH92" i="1"/>
  <c r="BI92" i="1"/>
  <c r="BH96" i="1"/>
  <c r="BI96" i="1"/>
  <c r="BH101" i="1"/>
  <c r="BJ101" i="1"/>
  <c r="BI105" i="1"/>
  <c r="BF105" i="1"/>
  <c r="BG105" i="1"/>
  <c r="BH105" i="1"/>
  <c r="BJ105" i="1"/>
  <c r="BH124" i="1"/>
  <c r="BI124" i="1"/>
  <c r="BH128" i="1"/>
  <c r="BI128" i="1"/>
  <c r="BH133" i="1"/>
  <c r="BJ133" i="1"/>
  <c r="BI137" i="1"/>
  <c r="BF137" i="1"/>
  <c r="BG137" i="1"/>
  <c r="BH137" i="1"/>
  <c r="BJ137" i="1"/>
  <c r="BH156" i="1"/>
  <c r="BI156" i="1"/>
  <c r="BH160" i="1"/>
  <c r="BI160" i="1"/>
  <c r="BH165" i="1"/>
  <c r="BJ165" i="1"/>
  <c r="BI169" i="1"/>
  <c r="BF169" i="1"/>
  <c r="BG169" i="1"/>
  <c r="BH169" i="1"/>
  <c r="BJ169" i="1"/>
  <c r="BH188" i="1"/>
  <c r="BI188" i="1"/>
  <c r="BH192" i="1"/>
  <c r="BI192" i="1"/>
  <c r="BH197" i="1"/>
  <c r="BJ197" i="1"/>
  <c r="BI201" i="1"/>
  <c r="BF201" i="1"/>
  <c r="BG201" i="1"/>
  <c r="BH201" i="1"/>
  <c r="BJ201" i="1"/>
  <c r="BH220" i="1"/>
  <c r="BI220" i="1"/>
  <c r="BH224" i="1"/>
  <c r="BI224" i="1"/>
  <c r="BH229" i="1"/>
  <c r="BJ229" i="1"/>
  <c r="BI233" i="1"/>
  <c r="BF233" i="1"/>
  <c r="BG233" i="1"/>
  <c r="BH233" i="1"/>
  <c r="BJ233" i="1"/>
  <c r="BH252" i="1"/>
  <c r="BI252" i="1"/>
  <c r="BH256" i="1"/>
  <c r="BI256" i="1"/>
  <c r="BH261" i="1"/>
  <c r="BJ261" i="1"/>
  <c r="BI265" i="1"/>
  <c r="BF265" i="1"/>
  <c r="BG265" i="1"/>
  <c r="BH265" i="1"/>
  <c r="BJ265" i="1"/>
  <c r="BH284" i="1"/>
  <c r="BI284" i="1"/>
  <c r="BH288" i="1"/>
  <c r="BI288" i="1"/>
  <c r="BH293" i="1"/>
  <c r="BJ293" i="1"/>
  <c r="BI297" i="1"/>
  <c r="BF297" i="1"/>
  <c r="BG297" i="1"/>
  <c r="BH297" i="1"/>
  <c r="BJ297" i="1"/>
  <c r="BH316" i="1"/>
  <c r="BI316" i="1"/>
  <c r="BH320" i="1"/>
  <c r="BI320" i="1"/>
  <c r="BH325" i="1"/>
  <c r="BJ325" i="1"/>
  <c r="BI329" i="1"/>
  <c r="BF329" i="1"/>
  <c r="BG329" i="1"/>
  <c r="BH329" i="1"/>
  <c r="BJ329" i="1"/>
  <c r="BH348" i="1"/>
  <c r="BI348" i="1"/>
  <c r="BH352" i="1"/>
  <c r="BI352" i="1"/>
  <c r="BH357" i="1"/>
  <c r="BJ357" i="1"/>
  <c r="BI361" i="1"/>
  <c r="BF361" i="1"/>
  <c r="BG361" i="1"/>
  <c r="BH361" i="1"/>
  <c r="BJ361" i="1"/>
  <c r="BH380" i="1"/>
  <c r="BI380" i="1"/>
  <c r="BH384" i="1"/>
  <c r="BI384" i="1"/>
  <c r="BH389" i="1"/>
  <c r="BJ389" i="1"/>
  <c r="BI393" i="1"/>
  <c r="BF393" i="1"/>
  <c r="BG393" i="1"/>
  <c r="BH393" i="1"/>
  <c r="BJ393" i="1"/>
  <c r="BH412" i="1"/>
  <c r="BI412" i="1"/>
  <c r="BH416" i="1"/>
  <c r="BI416" i="1"/>
  <c r="BH421" i="1"/>
  <c r="BJ421" i="1"/>
  <c r="BI425" i="1"/>
  <c r="BF425" i="1"/>
  <c r="BG425" i="1"/>
  <c r="BH425" i="1"/>
  <c r="BJ425" i="1"/>
  <c r="BH444" i="1"/>
  <c r="BI444" i="1"/>
  <c r="BH448" i="1"/>
  <c r="BI448" i="1"/>
  <c r="BH453" i="1"/>
  <c r="BJ453" i="1"/>
  <c r="BI457" i="1"/>
  <c r="BF457" i="1"/>
  <c r="BG457" i="1"/>
  <c r="BH457" i="1"/>
  <c r="BJ457" i="1"/>
  <c r="BH476" i="1"/>
  <c r="BI476" i="1"/>
  <c r="BH480" i="1"/>
  <c r="BI480" i="1"/>
  <c r="BH485" i="1"/>
  <c r="BJ485" i="1"/>
  <c r="BI489" i="1"/>
  <c r="BF489" i="1"/>
  <c r="BG489" i="1"/>
  <c r="BH489" i="1"/>
  <c r="BJ489" i="1"/>
  <c r="BH508" i="1"/>
  <c r="BI508" i="1"/>
  <c r="BH512" i="1"/>
  <c r="BI512" i="1"/>
  <c r="BH517" i="1"/>
  <c r="BJ517" i="1"/>
  <c r="BI521" i="1"/>
  <c r="BF521" i="1"/>
  <c r="BG521" i="1"/>
  <c r="BH521" i="1"/>
  <c r="BJ521" i="1"/>
  <c r="BH540" i="1"/>
  <c r="BI540" i="1"/>
  <c r="BH544" i="1"/>
  <c r="BI544" i="1"/>
  <c r="BH549" i="1"/>
  <c r="BJ549" i="1"/>
  <c r="BI553" i="1"/>
  <c r="BF553" i="1"/>
  <c r="BG553" i="1"/>
  <c r="BH553" i="1"/>
  <c r="BJ553" i="1"/>
  <c r="BI572" i="1"/>
  <c r="BH572" i="1"/>
  <c r="BI576" i="1"/>
  <c r="BH576" i="1"/>
  <c r="BH581" i="1"/>
  <c r="BJ581" i="1"/>
  <c r="BI585" i="1"/>
  <c r="BF585" i="1"/>
  <c r="BG585" i="1"/>
  <c r="BH585" i="1"/>
  <c r="BJ585" i="1"/>
  <c r="BI604" i="1"/>
  <c r="BH604" i="1"/>
  <c r="BI608" i="1"/>
  <c r="BH608" i="1"/>
  <c r="BH613" i="1"/>
  <c r="BJ613" i="1"/>
  <c r="BI617" i="1"/>
  <c r="BF617" i="1"/>
  <c r="BG617" i="1"/>
  <c r="BH617" i="1"/>
  <c r="BJ617" i="1"/>
  <c r="BI636" i="1"/>
  <c r="BH636" i="1"/>
  <c r="BI640" i="1"/>
  <c r="BH640" i="1"/>
  <c r="BH645" i="1"/>
  <c r="BJ645" i="1"/>
  <c r="BI649" i="1"/>
  <c r="BF649" i="1"/>
  <c r="BG649" i="1"/>
  <c r="BH649" i="1"/>
  <c r="BJ649" i="1"/>
  <c r="BI668" i="1"/>
  <c r="BH668" i="1"/>
  <c r="BI672" i="1"/>
  <c r="BH672" i="1"/>
  <c r="BH677" i="1"/>
  <c r="BJ677" i="1"/>
  <c r="BI681" i="1"/>
  <c r="BF681" i="1"/>
  <c r="BG681" i="1"/>
  <c r="BH681" i="1"/>
  <c r="BJ681" i="1"/>
  <c r="BI700" i="1"/>
  <c r="BH700" i="1"/>
  <c r="BI704" i="1"/>
  <c r="BH704" i="1"/>
  <c r="BH709" i="1"/>
  <c r="BJ709" i="1"/>
  <c r="BI713" i="1"/>
  <c r="BF713" i="1"/>
  <c r="BG713" i="1"/>
  <c r="BH713" i="1"/>
  <c r="BJ713" i="1"/>
  <c r="BI732" i="1"/>
  <c r="BH732" i="1"/>
  <c r="BI736" i="1"/>
  <c r="BH736" i="1"/>
  <c r="BH741" i="1"/>
  <c r="BJ741" i="1"/>
  <c r="BI745" i="1"/>
  <c r="BF745" i="1"/>
  <c r="BG745" i="1"/>
  <c r="BH745" i="1"/>
  <c r="BJ745" i="1"/>
  <c r="BI764" i="1"/>
  <c r="BH764" i="1"/>
  <c r="BI768" i="1"/>
  <c r="BH768" i="1"/>
  <c r="BH773" i="1"/>
  <c r="BJ773" i="1"/>
  <c r="BI777" i="1"/>
  <c r="BF777" i="1"/>
  <c r="BG777" i="1"/>
  <c r="BH777" i="1"/>
  <c r="BJ777" i="1"/>
  <c r="BI796" i="1"/>
  <c r="BH796" i="1"/>
  <c r="BI800" i="1"/>
  <c r="BH800" i="1"/>
  <c r="BH805" i="1"/>
  <c r="BJ805" i="1"/>
  <c r="BI809" i="1"/>
  <c r="BF809" i="1"/>
  <c r="BG809" i="1"/>
  <c r="BH809" i="1"/>
  <c r="BJ809" i="1"/>
  <c r="BI828" i="1"/>
  <c r="BH828" i="1"/>
  <c r="BI832" i="1"/>
  <c r="BH832" i="1"/>
  <c r="BH837" i="1"/>
  <c r="BJ837" i="1"/>
  <c r="BI841" i="1"/>
  <c r="BF841" i="1"/>
  <c r="BG841" i="1"/>
  <c r="BH841" i="1"/>
  <c r="BJ841" i="1"/>
  <c r="BI860" i="1"/>
  <c r="BH860" i="1"/>
  <c r="BI864" i="1"/>
  <c r="BH864" i="1"/>
  <c r="BH869" i="1"/>
  <c r="BJ869" i="1"/>
  <c r="BI873" i="1"/>
  <c r="BF873" i="1"/>
  <c r="BG873" i="1"/>
  <c r="BH873" i="1"/>
  <c r="BJ873" i="1"/>
  <c r="BI892" i="1"/>
  <c r="BH892" i="1"/>
  <c r="BI896" i="1"/>
  <c r="BH896" i="1"/>
  <c r="BH901" i="1"/>
  <c r="BJ901" i="1"/>
  <c r="BI905" i="1"/>
  <c r="BF905" i="1"/>
  <c r="BG905" i="1"/>
  <c r="BH905" i="1"/>
  <c r="BJ905" i="1"/>
  <c r="BI924" i="1"/>
  <c r="BH924" i="1"/>
  <c r="BI928" i="1"/>
  <c r="BH928" i="1"/>
  <c r="BH933" i="1"/>
  <c r="BJ933" i="1"/>
  <c r="BI937" i="1"/>
  <c r="BF937" i="1"/>
  <c r="BG937" i="1"/>
  <c r="BH937" i="1"/>
  <c r="BJ937" i="1"/>
  <c r="BI956" i="1"/>
  <c r="BH956" i="1"/>
  <c r="BG60" i="1"/>
  <c r="BG92" i="1"/>
  <c r="BG124" i="1"/>
  <c r="BG156" i="1"/>
  <c r="BG188" i="1"/>
  <c r="BG220" i="1"/>
  <c r="BG252" i="1"/>
  <c r="BG284" i="1"/>
  <c r="BG316" i="1"/>
  <c r="BG348" i="1"/>
  <c r="BG380" i="1"/>
  <c r="BG412" i="1"/>
  <c r="BG444" i="1"/>
  <c r="BG476" i="1"/>
  <c r="BG508" i="1"/>
  <c r="BG540" i="1"/>
  <c r="BG572" i="1"/>
  <c r="BG604" i="1"/>
  <c r="BG636" i="1"/>
  <c r="BG668" i="1"/>
  <c r="BG700" i="1"/>
  <c r="BG732" i="1"/>
  <c r="BG764" i="1"/>
  <c r="BG796" i="1"/>
  <c r="BG828" i="1"/>
  <c r="BG860" i="1"/>
  <c r="BG892" i="1"/>
  <c r="BG924" i="1"/>
  <c r="BG956" i="1"/>
  <c r="BI62" i="1"/>
  <c r="BI94" i="1"/>
  <c r="BI126" i="1"/>
  <c r="BI158" i="1"/>
  <c r="BI190" i="1"/>
  <c r="BI222" i="1"/>
  <c r="BI254" i="1"/>
  <c r="BI286" i="1"/>
  <c r="BI318" i="1"/>
  <c r="BI350" i="1"/>
  <c r="BI382" i="1"/>
  <c r="BI414" i="1"/>
  <c r="BI446" i="1"/>
  <c r="BI478" i="1"/>
  <c r="BI510" i="1"/>
  <c r="BI542" i="1"/>
  <c r="BI574" i="1"/>
  <c r="BI606" i="1"/>
  <c r="BI638" i="1"/>
  <c r="BI670" i="1"/>
  <c r="BI702" i="1"/>
  <c r="BI734" i="1"/>
  <c r="BI766" i="1"/>
  <c r="BI798" i="1"/>
  <c r="BI830" i="1"/>
  <c r="BI862" i="1"/>
  <c r="BI894" i="1"/>
  <c r="BI926" i="1"/>
  <c r="BF69" i="1"/>
  <c r="BF101" i="1"/>
  <c r="BF133" i="1"/>
  <c r="BF165" i="1"/>
  <c r="BF197" i="1"/>
  <c r="BF229" i="1"/>
  <c r="BF261" i="1"/>
  <c r="BF293" i="1"/>
  <c r="BF325" i="1"/>
  <c r="BF357" i="1"/>
  <c r="BF389" i="1"/>
  <c r="BF421" i="1"/>
  <c r="BF453" i="1"/>
  <c r="BF485" i="1"/>
  <c r="BF517" i="1"/>
  <c r="BF549" i="1"/>
  <c r="BF581" i="1"/>
  <c r="BF613" i="1"/>
  <c r="BF645" i="1"/>
  <c r="BF677" i="1"/>
  <c r="BF709" i="1"/>
  <c r="BF741" i="1"/>
  <c r="BF773" i="1"/>
  <c r="BF805" i="1"/>
  <c r="BF837" i="1"/>
  <c r="BF869" i="1"/>
  <c r="BF901" i="1"/>
  <c r="BF933" i="1"/>
  <c r="BJ64" i="1"/>
  <c r="BJ80" i="1"/>
  <c r="BJ96" i="1"/>
  <c r="BJ112" i="1"/>
  <c r="BJ128" i="1"/>
  <c r="BJ144" i="1"/>
  <c r="BJ160" i="1"/>
  <c r="BJ176" i="1"/>
  <c r="BJ192" i="1"/>
  <c r="BJ208" i="1"/>
  <c r="BJ224" i="1"/>
  <c r="BJ240" i="1"/>
  <c r="BJ256" i="1"/>
  <c r="BJ272" i="1"/>
  <c r="BJ288" i="1"/>
  <c r="BJ304" i="1"/>
  <c r="BJ320" i="1"/>
  <c r="BJ336" i="1"/>
  <c r="BJ352" i="1"/>
  <c r="BJ368" i="1"/>
  <c r="BJ384" i="1"/>
  <c r="BJ400" i="1"/>
  <c r="BJ416" i="1"/>
  <c r="BJ432" i="1"/>
  <c r="BJ448" i="1"/>
  <c r="BJ464" i="1"/>
  <c r="BJ480" i="1"/>
  <c r="BJ496" i="1"/>
  <c r="BJ512" i="1"/>
  <c r="BJ528" i="1"/>
  <c r="BJ544" i="1"/>
  <c r="BJ560" i="1"/>
  <c r="BJ576" i="1"/>
  <c r="BJ592" i="1"/>
  <c r="BJ608" i="1"/>
  <c r="BJ624" i="1"/>
  <c r="BJ640" i="1"/>
  <c r="BJ656" i="1"/>
  <c r="BJ672" i="1"/>
  <c r="BJ688" i="1"/>
  <c r="BJ704" i="1"/>
  <c r="BJ720" i="1"/>
  <c r="BJ736" i="1"/>
  <c r="BJ752" i="1"/>
  <c r="BJ768" i="1"/>
  <c r="BJ784" i="1"/>
  <c r="BJ800" i="1"/>
  <c r="BJ816" i="1"/>
  <c r="BJ832" i="1"/>
  <c r="BJ848" i="1"/>
  <c r="BJ864" i="1"/>
  <c r="BJ880" i="1"/>
  <c r="BJ896" i="1"/>
  <c r="BJ912" i="1"/>
  <c r="BJ928" i="1"/>
  <c r="BJ944" i="1"/>
  <c r="BK960" i="1"/>
  <c r="BK976" i="1"/>
  <c r="BK992" i="1"/>
  <c r="BK1008" i="1"/>
  <c r="BK1024" i="1"/>
  <c r="BK1040" i="1"/>
  <c r="BK1056" i="1"/>
  <c r="BK1072" i="1"/>
  <c r="BK1088" i="1"/>
  <c r="BK1104" i="1"/>
  <c r="BK1120" i="1"/>
  <c r="BK1136" i="1"/>
  <c r="BK1152" i="1"/>
  <c r="BK1168" i="1"/>
  <c r="BK1184" i="1"/>
  <c r="BK1200" i="1"/>
  <c r="BK1216" i="1"/>
  <c r="BK1232" i="1"/>
  <c r="BK1248" i="1"/>
  <c r="BK1264" i="1"/>
  <c r="BK1280" i="1"/>
  <c r="BK1296" i="1"/>
  <c r="BK1312" i="1"/>
  <c r="BK1328" i="1"/>
  <c r="BK1344" i="1"/>
  <c r="BK1360" i="1"/>
  <c r="BK1376" i="1"/>
  <c r="BK1392" i="1"/>
  <c r="BK1408" i="1"/>
  <c r="BK1424" i="1"/>
  <c r="BK1440" i="1"/>
  <c r="BK1456" i="1"/>
  <c r="BF70" i="1"/>
  <c r="BJ70" i="1"/>
  <c r="BJ79" i="1"/>
  <c r="BH79" i="1"/>
  <c r="BG79" i="1"/>
  <c r="BF79" i="1"/>
  <c r="BI79" i="1"/>
  <c r="BF102" i="1"/>
  <c r="BJ102" i="1"/>
  <c r="BJ111" i="1"/>
  <c r="BH111" i="1"/>
  <c r="BG111" i="1"/>
  <c r="BF111" i="1"/>
  <c r="BI111" i="1"/>
  <c r="BF134" i="1"/>
  <c r="BJ134" i="1"/>
  <c r="BK134" i="1" s="1"/>
  <c r="BJ143" i="1"/>
  <c r="BH143" i="1"/>
  <c r="BG143" i="1"/>
  <c r="BF143" i="1"/>
  <c r="BI143" i="1"/>
  <c r="BF166" i="1"/>
  <c r="BJ166" i="1"/>
  <c r="BJ175" i="1"/>
  <c r="BH175" i="1"/>
  <c r="BG175" i="1"/>
  <c r="BF175" i="1"/>
  <c r="BI175" i="1"/>
  <c r="BF198" i="1"/>
  <c r="BJ198" i="1"/>
  <c r="BJ207" i="1"/>
  <c r="BH207" i="1"/>
  <c r="BG207" i="1"/>
  <c r="BF207" i="1"/>
  <c r="BI207" i="1"/>
  <c r="BF230" i="1"/>
  <c r="BJ230" i="1"/>
  <c r="BJ239" i="1"/>
  <c r="BH239" i="1"/>
  <c r="BG239" i="1"/>
  <c r="BF239" i="1"/>
  <c r="BI239" i="1"/>
  <c r="BF262" i="1"/>
  <c r="BJ262" i="1"/>
  <c r="BK262" i="1" s="1"/>
  <c r="BJ271" i="1"/>
  <c r="BH271" i="1"/>
  <c r="BG271" i="1"/>
  <c r="BF271" i="1"/>
  <c r="BI271" i="1"/>
  <c r="BF294" i="1"/>
  <c r="BJ294" i="1"/>
  <c r="BJ303" i="1"/>
  <c r="BH303" i="1"/>
  <c r="BG303" i="1"/>
  <c r="BF303" i="1"/>
  <c r="BI303" i="1"/>
  <c r="BF326" i="1"/>
  <c r="BJ326" i="1"/>
  <c r="BJ335" i="1"/>
  <c r="BH335" i="1"/>
  <c r="BG335" i="1"/>
  <c r="BF335" i="1"/>
  <c r="BI335" i="1"/>
  <c r="BF358" i="1"/>
  <c r="BJ358" i="1"/>
  <c r="BJ367" i="1"/>
  <c r="BH367" i="1"/>
  <c r="BG367" i="1"/>
  <c r="BF367" i="1"/>
  <c r="BI367" i="1"/>
  <c r="BF390" i="1"/>
  <c r="BJ390" i="1"/>
  <c r="BK390" i="1" s="1"/>
  <c r="BJ399" i="1"/>
  <c r="BH399" i="1"/>
  <c r="BG399" i="1"/>
  <c r="BF399" i="1"/>
  <c r="BI399" i="1"/>
  <c r="BF422" i="1"/>
  <c r="BJ422" i="1"/>
  <c r="BJ431" i="1"/>
  <c r="BH431" i="1"/>
  <c r="BG431" i="1"/>
  <c r="BF431" i="1"/>
  <c r="BI431" i="1"/>
  <c r="BF454" i="1"/>
  <c r="BJ454" i="1"/>
  <c r="BJ463" i="1"/>
  <c r="BH463" i="1"/>
  <c r="BG463" i="1"/>
  <c r="BF463" i="1"/>
  <c r="BI463" i="1"/>
  <c r="BF486" i="1"/>
  <c r="BJ486" i="1"/>
  <c r="BJ495" i="1"/>
  <c r="BH495" i="1"/>
  <c r="BG495" i="1"/>
  <c r="BF495" i="1"/>
  <c r="BI495" i="1"/>
  <c r="BF518" i="1"/>
  <c r="BJ518" i="1"/>
  <c r="BK518" i="1" s="1"/>
  <c r="BJ527" i="1"/>
  <c r="BH527" i="1"/>
  <c r="BG527" i="1"/>
  <c r="BF527" i="1"/>
  <c r="BI527" i="1"/>
  <c r="BF550" i="1"/>
  <c r="BJ550" i="1"/>
  <c r="BJ559" i="1"/>
  <c r="BH559" i="1"/>
  <c r="BG559" i="1"/>
  <c r="BF559" i="1"/>
  <c r="BI559" i="1"/>
  <c r="BF582" i="1"/>
  <c r="BJ582" i="1"/>
  <c r="BJ591" i="1"/>
  <c r="BH591" i="1"/>
  <c r="BG591" i="1"/>
  <c r="BF591" i="1"/>
  <c r="BI591" i="1"/>
  <c r="BF614" i="1"/>
  <c r="BJ614" i="1"/>
  <c r="BJ623" i="1"/>
  <c r="BH623" i="1"/>
  <c r="BG623" i="1"/>
  <c r="BF623" i="1"/>
  <c r="BI623" i="1"/>
  <c r="BF646" i="1"/>
  <c r="BJ646" i="1"/>
  <c r="BK646" i="1" s="1"/>
  <c r="BJ655" i="1"/>
  <c r="BH655" i="1"/>
  <c r="BG655" i="1"/>
  <c r="BF655" i="1"/>
  <c r="BI655" i="1"/>
  <c r="BF678" i="1"/>
  <c r="BJ678" i="1"/>
  <c r="BJ687" i="1"/>
  <c r="BH687" i="1"/>
  <c r="BG687" i="1"/>
  <c r="BF687" i="1"/>
  <c r="BI687" i="1"/>
  <c r="BF710" i="1"/>
  <c r="BJ710" i="1"/>
  <c r="BJ719" i="1"/>
  <c r="BH719" i="1"/>
  <c r="BG719" i="1"/>
  <c r="BF719" i="1"/>
  <c r="BI719" i="1"/>
  <c r="BF742" i="1"/>
  <c r="BJ742" i="1"/>
  <c r="BJ751" i="1"/>
  <c r="BH751" i="1"/>
  <c r="BG751" i="1"/>
  <c r="BF751" i="1"/>
  <c r="BI751" i="1"/>
  <c r="BF774" i="1"/>
  <c r="BJ774" i="1"/>
  <c r="BK774" i="1" s="1"/>
  <c r="BJ783" i="1"/>
  <c r="BH783" i="1"/>
  <c r="BG783" i="1"/>
  <c r="BF783" i="1"/>
  <c r="BI783" i="1"/>
  <c r="BF806" i="1"/>
  <c r="BJ806" i="1"/>
  <c r="BJ815" i="1"/>
  <c r="BH815" i="1"/>
  <c r="BG815" i="1"/>
  <c r="BF815" i="1"/>
  <c r="BI815" i="1"/>
  <c r="BF838" i="1"/>
  <c r="BJ838" i="1"/>
  <c r="BJ847" i="1"/>
  <c r="BH847" i="1"/>
  <c r="BG847" i="1"/>
  <c r="BF847" i="1"/>
  <c r="BI847" i="1"/>
  <c r="BF870" i="1"/>
  <c r="BJ870" i="1"/>
  <c r="BJ879" i="1"/>
  <c r="BH879" i="1"/>
  <c r="BG879" i="1"/>
  <c r="BF879" i="1"/>
  <c r="BI879" i="1"/>
  <c r="BF902" i="1"/>
  <c r="BJ902" i="1"/>
  <c r="BK902" i="1" s="1"/>
  <c r="BJ911" i="1"/>
  <c r="BH911" i="1"/>
  <c r="BG911" i="1"/>
  <c r="BF911" i="1"/>
  <c r="BI911" i="1"/>
  <c r="BF934" i="1"/>
  <c r="BJ934" i="1"/>
  <c r="BJ943" i="1"/>
  <c r="BH943" i="1"/>
  <c r="BG943" i="1"/>
  <c r="BF943" i="1"/>
  <c r="BI943" i="1"/>
  <c r="BJ963" i="1"/>
  <c r="BH963" i="1"/>
  <c r="BG963" i="1"/>
  <c r="BI963" i="1"/>
  <c r="BF963" i="1"/>
  <c r="BJ971" i="1"/>
  <c r="BH971" i="1"/>
  <c r="BG971" i="1"/>
  <c r="BI971" i="1"/>
  <c r="BF971" i="1"/>
  <c r="BJ979" i="1"/>
  <c r="BH979" i="1"/>
  <c r="BG979" i="1"/>
  <c r="BI979" i="1"/>
  <c r="BF979" i="1"/>
  <c r="BJ987" i="1"/>
  <c r="BH987" i="1"/>
  <c r="BG987" i="1"/>
  <c r="BI987" i="1"/>
  <c r="BF987" i="1"/>
  <c r="BJ995" i="1"/>
  <c r="BH995" i="1"/>
  <c r="BG995" i="1"/>
  <c r="BI995" i="1"/>
  <c r="BF995" i="1"/>
  <c r="BJ1003" i="1"/>
  <c r="BH1003" i="1"/>
  <c r="BG1003" i="1"/>
  <c r="BI1003" i="1"/>
  <c r="BF1003" i="1"/>
  <c r="BJ1011" i="1"/>
  <c r="BH1011" i="1"/>
  <c r="BG1011" i="1"/>
  <c r="BI1011" i="1"/>
  <c r="BF1011" i="1"/>
  <c r="BJ1019" i="1"/>
  <c r="BH1019" i="1"/>
  <c r="BG1019" i="1"/>
  <c r="BI1019" i="1"/>
  <c r="BF1019" i="1"/>
  <c r="BJ1027" i="1"/>
  <c r="BH1027" i="1"/>
  <c r="BG1027" i="1"/>
  <c r="BI1027" i="1"/>
  <c r="BF1027" i="1"/>
  <c r="BJ1035" i="1"/>
  <c r="BH1035" i="1"/>
  <c r="BG1035" i="1"/>
  <c r="BI1035" i="1"/>
  <c r="BF1035" i="1"/>
  <c r="BJ1043" i="1"/>
  <c r="BH1043" i="1"/>
  <c r="BG1043" i="1"/>
  <c r="BI1043" i="1"/>
  <c r="BF1043" i="1"/>
  <c r="BJ1051" i="1"/>
  <c r="BH1051" i="1"/>
  <c r="BG1051" i="1"/>
  <c r="BI1051" i="1"/>
  <c r="BF1051" i="1"/>
  <c r="BJ1059" i="1"/>
  <c r="BH1059" i="1"/>
  <c r="BG1059" i="1"/>
  <c r="BI1059" i="1"/>
  <c r="BF1059" i="1"/>
  <c r="BJ1067" i="1"/>
  <c r="BH1067" i="1"/>
  <c r="BG1067" i="1"/>
  <c r="BI1067" i="1"/>
  <c r="BF1067" i="1"/>
  <c r="BJ1075" i="1"/>
  <c r="BH1075" i="1"/>
  <c r="BG1075" i="1"/>
  <c r="BI1075" i="1"/>
  <c r="BF1075" i="1"/>
  <c r="BJ1083" i="1"/>
  <c r="BH1083" i="1"/>
  <c r="BG1083" i="1"/>
  <c r="BI1083" i="1"/>
  <c r="BF1083" i="1"/>
  <c r="BJ1091" i="1"/>
  <c r="BH1091" i="1"/>
  <c r="BG1091" i="1"/>
  <c r="BI1091" i="1"/>
  <c r="BF1091" i="1"/>
  <c r="BJ1099" i="1"/>
  <c r="BH1099" i="1"/>
  <c r="BG1099" i="1"/>
  <c r="BI1099" i="1"/>
  <c r="BF1099" i="1"/>
  <c r="BJ1107" i="1"/>
  <c r="BH1107" i="1"/>
  <c r="BG1107" i="1"/>
  <c r="BI1107" i="1"/>
  <c r="BF1107" i="1"/>
  <c r="BJ1115" i="1"/>
  <c r="BK1115" i="1" s="1"/>
  <c r="BH1115" i="1"/>
  <c r="BG1115" i="1"/>
  <c r="BI1115" i="1"/>
  <c r="BF1115" i="1"/>
  <c r="BJ1123" i="1"/>
  <c r="BH1123" i="1"/>
  <c r="BG1123" i="1"/>
  <c r="BI1123" i="1"/>
  <c r="BF1123" i="1"/>
  <c r="BJ1131" i="1"/>
  <c r="BH1131" i="1"/>
  <c r="BG1131" i="1"/>
  <c r="BI1131" i="1"/>
  <c r="BF1131" i="1"/>
  <c r="BJ1139" i="1"/>
  <c r="BH1139" i="1"/>
  <c r="BG1139" i="1"/>
  <c r="BI1139" i="1"/>
  <c r="BF1139" i="1"/>
  <c r="BJ1147" i="1"/>
  <c r="BH1147" i="1"/>
  <c r="BG1147" i="1"/>
  <c r="BI1147" i="1"/>
  <c r="BF1147" i="1"/>
  <c r="BJ1155" i="1"/>
  <c r="BH1155" i="1"/>
  <c r="BG1155" i="1"/>
  <c r="BI1155" i="1"/>
  <c r="BF1155" i="1"/>
  <c r="BJ1163" i="1"/>
  <c r="BH1163" i="1"/>
  <c r="BG1163" i="1"/>
  <c r="BI1163" i="1"/>
  <c r="BF1163" i="1"/>
  <c r="BJ1171" i="1"/>
  <c r="BH1171" i="1"/>
  <c r="BG1171" i="1"/>
  <c r="BI1171" i="1"/>
  <c r="BF1171" i="1"/>
  <c r="BJ1179" i="1"/>
  <c r="BK1179" i="1" s="1"/>
  <c r="BH1179" i="1"/>
  <c r="BG1179" i="1"/>
  <c r="BI1179" i="1"/>
  <c r="BF1179" i="1"/>
  <c r="BJ1187" i="1"/>
  <c r="BH1187" i="1"/>
  <c r="BG1187" i="1"/>
  <c r="BI1187" i="1"/>
  <c r="BF1187" i="1"/>
  <c r="BJ1195" i="1"/>
  <c r="BH1195" i="1"/>
  <c r="BG1195" i="1"/>
  <c r="BI1195" i="1"/>
  <c r="BF1195" i="1"/>
  <c r="BJ1203" i="1"/>
  <c r="BH1203" i="1"/>
  <c r="BG1203" i="1"/>
  <c r="BI1203" i="1"/>
  <c r="BF1203" i="1"/>
  <c r="BJ1211" i="1"/>
  <c r="BK1211" i="1" s="1"/>
  <c r="BH1211" i="1"/>
  <c r="BG1211" i="1"/>
  <c r="BI1211" i="1"/>
  <c r="BF1211" i="1"/>
  <c r="BJ1219" i="1"/>
  <c r="BH1219" i="1"/>
  <c r="BG1219" i="1"/>
  <c r="BI1219" i="1"/>
  <c r="BF1219" i="1"/>
  <c r="BJ1227" i="1"/>
  <c r="BH1227" i="1"/>
  <c r="BG1227" i="1"/>
  <c r="BI1227" i="1"/>
  <c r="BF1227" i="1"/>
  <c r="BJ1235" i="1"/>
  <c r="BH1235" i="1"/>
  <c r="BG1235" i="1"/>
  <c r="BI1235" i="1"/>
  <c r="BF1235" i="1"/>
  <c r="BJ1243" i="1"/>
  <c r="BH1243" i="1"/>
  <c r="BG1243" i="1"/>
  <c r="BI1243" i="1"/>
  <c r="BF1243" i="1"/>
  <c r="BJ1251" i="1"/>
  <c r="BH1251" i="1"/>
  <c r="BG1251" i="1"/>
  <c r="BI1251" i="1"/>
  <c r="BF1251" i="1"/>
  <c r="BJ1259" i="1"/>
  <c r="BH1259" i="1"/>
  <c r="BG1259" i="1"/>
  <c r="BI1259" i="1"/>
  <c r="BF1259" i="1"/>
  <c r="BJ1267" i="1"/>
  <c r="BH1267" i="1"/>
  <c r="BG1267" i="1"/>
  <c r="BI1267" i="1"/>
  <c r="BF1267" i="1"/>
  <c r="BJ1275" i="1"/>
  <c r="BK1275" i="1" s="1"/>
  <c r="BH1275" i="1"/>
  <c r="BG1275" i="1"/>
  <c r="BI1275" i="1"/>
  <c r="BF1275" i="1"/>
  <c r="BJ1283" i="1"/>
  <c r="BH1283" i="1"/>
  <c r="BG1283" i="1"/>
  <c r="BI1283" i="1"/>
  <c r="BF1283" i="1"/>
  <c r="BJ1291" i="1"/>
  <c r="BH1291" i="1"/>
  <c r="BG1291" i="1"/>
  <c r="BI1291" i="1"/>
  <c r="BF1291" i="1"/>
  <c r="BJ1299" i="1"/>
  <c r="BH1299" i="1"/>
  <c r="BG1299" i="1"/>
  <c r="BI1299" i="1"/>
  <c r="BF1299" i="1"/>
  <c r="BJ1307" i="1"/>
  <c r="BK1307" i="1" s="1"/>
  <c r="BH1307" i="1"/>
  <c r="BG1307" i="1"/>
  <c r="BI1307" i="1"/>
  <c r="BF1307" i="1"/>
  <c r="BJ1315" i="1"/>
  <c r="BH1315" i="1"/>
  <c r="BG1315" i="1"/>
  <c r="BI1315" i="1"/>
  <c r="BF1315" i="1"/>
  <c r="BJ1323" i="1"/>
  <c r="BH1323" i="1"/>
  <c r="BG1323" i="1"/>
  <c r="BI1323" i="1"/>
  <c r="BF1323" i="1"/>
  <c r="BJ1331" i="1"/>
  <c r="BH1331" i="1"/>
  <c r="BG1331" i="1"/>
  <c r="BI1331" i="1"/>
  <c r="BF1331" i="1"/>
  <c r="BJ1339" i="1"/>
  <c r="BK1339" i="1" s="1"/>
  <c r="BH1339" i="1"/>
  <c r="BG1339" i="1"/>
  <c r="BI1339" i="1"/>
  <c r="BF1339" i="1"/>
  <c r="BJ1347" i="1"/>
  <c r="BH1347" i="1"/>
  <c r="BG1347" i="1"/>
  <c r="BI1347" i="1"/>
  <c r="BF1347" i="1"/>
  <c r="BJ1355" i="1"/>
  <c r="BH1355" i="1"/>
  <c r="BG1355" i="1"/>
  <c r="BI1355" i="1"/>
  <c r="BF1355" i="1"/>
  <c r="BJ1363" i="1"/>
  <c r="BH1363" i="1"/>
  <c r="BG1363" i="1"/>
  <c r="BI1363" i="1"/>
  <c r="BF1363" i="1"/>
  <c r="BJ1371" i="1"/>
  <c r="BK1371" i="1" s="1"/>
  <c r="BH1371" i="1"/>
  <c r="BG1371" i="1"/>
  <c r="BI1371" i="1"/>
  <c r="BF1371" i="1"/>
  <c r="BJ1379" i="1"/>
  <c r="BH1379" i="1"/>
  <c r="BG1379" i="1"/>
  <c r="BI1379" i="1"/>
  <c r="BF1379" i="1"/>
  <c r="BJ1387" i="1"/>
  <c r="BH1387" i="1"/>
  <c r="BG1387" i="1"/>
  <c r="BI1387" i="1"/>
  <c r="BF1387" i="1"/>
  <c r="BJ1395" i="1"/>
  <c r="BH1395" i="1"/>
  <c r="BG1395" i="1"/>
  <c r="BI1395" i="1"/>
  <c r="BF1395" i="1"/>
  <c r="BJ1403" i="1"/>
  <c r="BK1403" i="1" s="1"/>
  <c r="BH1403" i="1"/>
  <c r="BG1403" i="1"/>
  <c r="BI1403" i="1"/>
  <c r="BF1403" i="1"/>
  <c r="BJ1411" i="1"/>
  <c r="BH1411" i="1"/>
  <c r="BG1411" i="1"/>
  <c r="BI1411" i="1"/>
  <c r="BF1411" i="1"/>
  <c r="BJ1419" i="1"/>
  <c r="BH1419" i="1"/>
  <c r="BG1419" i="1"/>
  <c r="BI1419" i="1"/>
  <c r="BF1419" i="1"/>
  <c r="BJ1427" i="1"/>
  <c r="BH1427" i="1"/>
  <c r="BG1427" i="1"/>
  <c r="BI1427" i="1"/>
  <c r="BF1427" i="1"/>
  <c r="BJ1435" i="1"/>
  <c r="BK1435" i="1" s="1"/>
  <c r="BH1435" i="1"/>
  <c r="BG1435" i="1"/>
  <c r="BI1435" i="1"/>
  <c r="BF1435" i="1"/>
  <c r="BJ1443" i="1"/>
  <c r="BH1443" i="1"/>
  <c r="BG1443" i="1"/>
  <c r="BI1443" i="1"/>
  <c r="BF1443" i="1"/>
  <c r="BJ1451" i="1"/>
  <c r="BH1451" i="1"/>
  <c r="BG1451" i="1"/>
  <c r="BI1451" i="1"/>
  <c r="BF1451" i="1"/>
  <c r="BJ1459" i="1"/>
  <c r="BH1459" i="1"/>
  <c r="BG1459" i="1"/>
  <c r="BI1459" i="1"/>
  <c r="BF1459" i="1"/>
  <c r="BJ1467" i="1"/>
  <c r="BK1467" i="1" s="1"/>
  <c r="BH1467" i="1"/>
  <c r="BG1467" i="1"/>
  <c r="BI1467" i="1"/>
  <c r="BF1467" i="1"/>
  <c r="BJ1475" i="1"/>
  <c r="BH1475" i="1"/>
  <c r="BG1475" i="1"/>
  <c r="BI1475" i="1"/>
  <c r="BF1475" i="1"/>
  <c r="BJ1483" i="1"/>
  <c r="BH1483" i="1"/>
  <c r="BG1483" i="1"/>
  <c r="BI1483" i="1"/>
  <c r="BF1483" i="1"/>
  <c r="BJ1491" i="1"/>
  <c r="BH1491" i="1"/>
  <c r="BG1491" i="1"/>
  <c r="BI1491" i="1"/>
  <c r="BF1491" i="1"/>
  <c r="BJ1499" i="1"/>
  <c r="BK1499" i="1" s="1"/>
  <c r="BH1499" i="1"/>
  <c r="BG1499" i="1"/>
  <c r="BI1499" i="1"/>
  <c r="BF1499" i="1"/>
  <c r="BJ1507" i="1"/>
  <c r="BH1507" i="1"/>
  <c r="BG1507" i="1"/>
  <c r="BI1507" i="1"/>
  <c r="BF1507" i="1"/>
  <c r="BJ1515" i="1"/>
  <c r="BH1515" i="1"/>
  <c r="BG1515" i="1"/>
  <c r="BI1515" i="1"/>
  <c r="BF1515" i="1"/>
  <c r="BJ1523" i="1"/>
  <c r="BH1523" i="1"/>
  <c r="BG1523" i="1"/>
  <c r="BI1523" i="1"/>
  <c r="BF1523" i="1"/>
  <c r="BJ1531" i="1"/>
  <c r="BK1531" i="1" s="1"/>
  <c r="BH1531" i="1"/>
  <c r="BG1531" i="1"/>
  <c r="BI1531" i="1"/>
  <c r="BF1531" i="1"/>
  <c r="BJ1539" i="1"/>
  <c r="BH1539" i="1"/>
  <c r="BG1539" i="1"/>
  <c r="BI1539" i="1"/>
  <c r="BF1539" i="1"/>
  <c r="BJ1547" i="1"/>
  <c r="BH1547" i="1"/>
  <c r="BG1547" i="1"/>
  <c r="BI1547" i="1"/>
  <c r="BF1547" i="1"/>
  <c r="BJ1555" i="1"/>
  <c r="BH1555" i="1"/>
  <c r="BG1555" i="1"/>
  <c r="BI1555" i="1"/>
  <c r="BF1555" i="1"/>
  <c r="BJ1563" i="1"/>
  <c r="BK1563" i="1" s="1"/>
  <c r="BH1563" i="1"/>
  <c r="BG1563" i="1"/>
  <c r="BI1563" i="1"/>
  <c r="BF1563" i="1"/>
  <c r="BJ1571" i="1"/>
  <c r="BH1571" i="1"/>
  <c r="BG1571" i="1"/>
  <c r="BI1571" i="1"/>
  <c r="BF1571" i="1"/>
  <c r="BJ1579" i="1"/>
  <c r="BH1579" i="1"/>
  <c r="BG1579" i="1"/>
  <c r="BI1579" i="1"/>
  <c r="BF1579" i="1"/>
  <c r="BJ1587" i="1"/>
  <c r="BH1587" i="1"/>
  <c r="BG1587" i="1"/>
  <c r="BI1587" i="1"/>
  <c r="BF1587" i="1"/>
  <c r="BJ1595" i="1"/>
  <c r="BK1595" i="1" s="1"/>
  <c r="BH1595" i="1"/>
  <c r="BG1595" i="1"/>
  <c r="BI1595" i="1"/>
  <c r="BF1595" i="1"/>
  <c r="BJ1603" i="1"/>
  <c r="BH1603" i="1"/>
  <c r="BG1603" i="1"/>
  <c r="BI1603" i="1"/>
  <c r="BF1603" i="1"/>
  <c r="BJ1611" i="1"/>
  <c r="BH1611" i="1"/>
  <c r="BG1611" i="1"/>
  <c r="BI1611" i="1"/>
  <c r="BF1611" i="1"/>
  <c r="BJ1619" i="1"/>
  <c r="BH1619" i="1"/>
  <c r="BG1619" i="1"/>
  <c r="BI1619" i="1"/>
  <c r="BF1619" i="1"/>
  <c r="BJ1627" i="1"/>
  <c r="BK1627" i="1" s="1"/>
  <c r="BH1627" i="1"/>
  <c r="BG1627" i="1"/>
  <c r="BI1627" i="1"/>
  <c r="BF1627" i="1"/>
  <c r="BJ1635" i="1"/>
  <c r="BH1635" i="1"/>
  <c r="BG1635" i="1"/>
  <c r="BI1635" i="1"/>
  <c r="BF1635" i="1"/>
  <c r="BJ1643" i="1"/>
  <c r="BH1643" i="1"/>
  <c r="BG1643" i="1"/>
  <c r="BI1643" i="1"/>
  <c r="BF1643" i="1"/>
  <c r="BJ1651" i="1"/>
  <c r="BH1651" i="1"/>
  <c r="BG1651" i="1"/>
  <c r="BI1651" i="1"/>
  <c r="BF1651" i="1"/>
  <c r="BJ1659" i="1"/>
  <c r="BK1659" i="1" s="1"/>
  <c r="BH1659" i="1"/>
  <c r="BG1659" i="1"/>
  <c r="BI1659" i="1"/>
  <c r="BF1659" i="1"/>
  <c r="BJ1667" i="1"/>
  <c r="BH1667" i="1"/>
  <c r="BG1667" i="1"/>
  <c r="BI1667" i="1"/>
  <c r="BF1667" i="1"/>
  <c r="BJ1675" i="1"/>
  <c r="BH1675" i="1"/>
  <c r="BG1675" i="1"/>
  <c r="BI1675" i="1"/>
  <c r="BF1675" i="1"/>
  <c r="BJ1683" i="1"/>
  <c r="BH1683" i="1"/>
  <c r="BG1683" i="1"/>
  <c r="BI1683" i="1"/>
  <c r="BF1683" i="1"/>
  <c r="BJ1691" i="1"/>
  <c r="BK1691" i="1" s="1"/>
  <c r="BH1691" i="1"/>
  <c r="BG1691" i="1"/>
  <c r="BI1691" i="1"/>
  <c r="BF1691" i="1"/>
  <c r="BJ1699" i="1"/>
  <c r="BH1699" i="1"/>
  <c r="BG1699" i="1"/>
  <c r="BI1699" i="1"/>
  <c r="BF1699" i="1"/>
  <c r="BJ1707" i="1"/>
  <c r="BH1707" i="1"/>
  <c r="BG1707" i="1"/>
  <c r="BI1707" i="1"/>
  <c r="BF1707" i="1"/>
  <c r="BJ1715" i="1"/>
  <c r="BH1715" i="1"/>
  <c r="BG1715" i="1"/>
  <c r="BI1715" i="1"/>
  <c r="BF1715" i="1"/>
  <c r="BJ1723" i="1"/>
  <c r="BH1723" i="1"/>
  <c r="BG1723" i="1"/>
  <c r="BI1723" i="1"/>
  <c r="BF1723" i="1"/>
  <c r="BJ1731" i="1"/>
  <c r="BH1731" i="1"/>
  <c r="BG1731" i="1"/>
  <c r="BI1731" i="1"/>
  <c r="BF1731" i="1"/>
  <c r="BJ1739" i="1"/>
  <c r="BH1739" i="1"/>
  <c r="BG1739" i="1"/>
  <c r="BI1739" i="1"/>
  <c r="BF1739" i="1"/>
  <c r="BJ1747" i="1"/>
  <c r="BH1747" i="1"/>
  <c r="BG1747" i="1"/>
  <c r="BI1747" i="1"/>
  <c r="BF1747" i="1"/>
  <c r="BJ1755" i="1"/>
  <c r="BK1755" i="1" s="1"/>
  <c r="BH1755" i="1"/>
  <c r="BG1755" i="1"/>
  <c r="BI1755" i="1"/>
  <c r="BF1755" i="1"/>
  <c r="BJ1763" i="1"/>
  <c r="BH1763" i="1"/>
  <c r="BG1763" i="1"/>
  <c r="BI1763" i="1"/>
  <c r="BF1763" i="1"/>
  <c r="BJ1771" i="1"/>
  <c r="BH1771" i="1"/>
  <c r="BG1771" i="1"/>
  <c r="BI1771" i="1"/>
  <c r="BF1771" i="1"/>
  <c r="BJ1779" i="1"/>
  <c r="BH1779" i="1"/>
  <c r="BG1779" i="1"/>
  <c r="BI1779" i="1"/>
  <c r="BF1779" i="1"/>
  <c r="BJ1787" i="1"/>
  <c r="BK1787" i="1" s="1"/>
  <c r="BH1787" i="1"/>
  <c r="BG1787" i="1"/>
  <c r="BI1787" i="1"/>
  <c r="BF1787" i="1"/>
  <c r="BJ1795" i="1"/>
  <c r="BH1795" i="1"/>
  <c r="BG1795" i="1"/>
  <c r="BI1795" i="1"/>
  <c r="BF1795" i="1"/>
  <c r="BJ1803" i="1"/>
  <c r="BH1803" i="1"/>
  <c r="BG1803" i="1"/>
  <c r="BI1803" i="1"/>
  <c r="BF1803" i="1"/>
  <c r="BJ1811" i="1"/>
  <c r="BH1811" i="1"/>
  <c r="BG1811" i="1"/>
  <c r="BI1811" i="1"/>
  <c r="BF1811" i="1"/>
  <c r="BJ1819" i="1"/>
  <c r="BH1819" i="1"/>
  <c r="BG1819" i="1"/>
  <c r="BI1819" i="1"/>
  <c r="BF1819" i="1"/>
  <c r="BJ1827" i="1"/>
  <c r="BH1827" i="1"/>
  <c r="BG1827" i="1"/>
  <c r="BI1827" i="1"/>
  <c r="BF1827" i="1"/>
  <c r="BJ1835" i="1"/>
  <c r="BH1835" i="1"/>
  <c r="BG1835" i="1"/>
  <c r="BI1835" i="1"/>
  <c r="BF1835" i="1"/>
  <c r="BJ1843" i="1"/>
  <c r="BH1843" i="1"/>
  <c r="BG1843" i="1"/>
  <c r="BI1843" i="1"/>
  <c r="BF1843" i="1"/>
  <c r="BJ1851" i="1"/>
  <c r="BK1851" i="1" s="1"/>
  <c r="BH1851" i="1"/>
  <c r="BG1851" i="1"/>
  <c r="BI1851" i="1"/>
  <c r="BF1851" i="1"/>
  <c r="BJ1859" i="1"/>
  <c r="BH1859" i="1"/>
  <c r="BG1859" i="1"/>
  <c r="BI1859" i="1"/>
  <c r="BF1859" i="1"/>
  <c r="BJ1867" i="1"/>
  <c r="BH1867" i="1"/>
  <c r="BG1867" i="1"/>
  <c r="BI1867" i="1"/>
  <c r="BF1867" i="1"/>
  <c r="BJ1875" i="1"/>
  <c r="BH1875" i="1"/>
  <c r="BG1875" i="1"/>
  <c r="BI1875" i="1"/>
  <c r="BF1875" i="1"/>
  <c r="BJ1883" i="1"/>
  <c r="BH1883" i="1"/>
  <c r="BG1883" i="1"/>
  <c r="BI1883" i="1"/>
  <c r="BF1883" i="1"/>
  <c r="BJ1891" i="1"/>
  <c r="BH1891" i="1"/>
  <c r="BG1891" i="1"/>
  <c r="BI1891" i="1"/>
  <c r="BF1891" i="1"/>
  <c r="BJ1899" i="1"/>
  <c r="BH1899" i="1"/>
  <c r="BG1899" i="1"/>
  <c r="BI1899" i="1"/>
  <c r="BF1899" i="1"/>
  <c r="BJ1907" i="1"/>
  <c r="BH1907" i="1"/>
  <c r="BG1907" i="1"/>
  <c r="BI1907" i="1"/>
  <c r="BF1907" i="1"/>
  <c r="BJ1915" i="1"/>
  <c r="BK1915" i="1" s="1"/>
  <c r="BH1915" i="1"/>
  <c r="BG1915" i="1"/>
  <c r="BI1915" i="1"/>
  <c r="BF1915" i="1"/>
  <c r="BJ1923" i="1"/>
  <c r="BH1923" i="1"/>
  <c r="BG1923" i="1"/>
  <c r="BI1923" i="1"/>
  <c r="BF1923" i="1"/>
  <c r="BJ1931" i="1"/>
  <c r="BH1931" i="1"/>
  <c r="BG1931" i="1"/>
  <c r="BI1931" i="1"/>
  <c r="BF1931" i="1"/>
  <c r="BJ1939" i="1"/>
  <c r="BH1939" i="1"/>
  <c r="BG1939" i="1"/>
  <c r="BI1939" i="1"/>
  <c r="BF1939" i="1"/>
  <c r="BJ1947" i="1"/>
  <c r="BK1947" i="1" s="1"/>
  <c r="BH1947" i="1"/>
  <c r="BG1947" i="1"/>
  <c r="BI1947" i="1"/>
  <c r="BF1947" i="1"/>
  <c r="BJ1955" i="1"/>
  <c r="BH1955" i="1"/>
  <c r="BG1955" i="1"/>
  <c r="BI1955" i="1"/>
  <c r="BF1955" i="1"/>
  <c r="BJ1963" i="1"/>
  <c r="BH1963" i="1"/>
  <c r="BG1963" i="1"/>
  <c r="BI1963" i="1"/>
  <c r="BF1963" i="1"/>
  <c r="BJ1971" i="1"/>
  <c r="BH1971" i="1"/>
  <c r="BG1971" i="1"/>
  <c r="BI1971" i="1"/>
  <c r="BF1971" i="1"/>
  <c r="BJ1979" i="1"/>
  <c r="BH1979" i="1"/>
  <c r="BG1979" i="1"/>
  <c r="BI1979" i="1"/>
  <c r="BF1979" i="1"/>
  <c r="BJ1987" i="1"/>
  <c r="BH1987" i="1"/>
  <c r="BG1987" i="1"/>
  <c r="BI1987" i="1"/>
  <c r="BF1987" i="1"/>
  <c r="BJ1995" i="1"/>
  <c r="BH1995" i="1"/>
  <c r="BG1995" i="1"/>
  <c r="BI1995" i="1"/>
  <c r="BF1995" i="1"/>
  <c r="BI77" i="1"/>
  <c r="BI109" i="1"/>
  <c r="BI141" i="1"/>
  <c r="BI173" i="1"/>
  <c r="BI205" i="1"/>
  <c r="BI237" i="1"/>
  <c r="BI269" i="1"/>
  <c r="BI301" i="1"/>
  <c r="BI333" i="1"/>
  <c r="BI365" i="1"/>
  <c r="BI397" i="1"/>
  <c r="BI429" i="1"/>
  <c r="BI461" i="1"/>
  <c r="BI493" i="1"/>
  <c r="BI525" i="1"/>
  <c r="BI557" i="1"/>
  <c r="BI589" i="1"/>
  <c r="BI621" i="1"/>
  <c r="BI653" i="1"/>
  <c r="BI685" i="1"/>
  <c r="BI717" i="1"/>
  <c r="BI749" i="1"/>
  <c r="BI781" i="1"/>
  <c r="BI813" i="1"/>
  <c r="BI845" i="1"/>
  <c r="BI877" i="1"/>
  <c r="BI909" i="1"/>
  <c r="BI941" i="1"/>
  <c r="BF76" i="1"/>
  <c r="BF108" i="1"/>
  <c r="BF140" i="1"/>
  <c r="BF172" i="1"/>
  <c r="BF204" i="1"/>
  <c r="BF236" i="1"/>
  <c r="BF268" i="1"/>
  <c r="BF300" i="1"/>
  <c r="BF332" i="1"/>
  <c r="BF364" i="1"/>
  <c r="BF396" i="1"/>
  <c r="BF428" i="1"/>
  <c r="BF460" i="1"/>
  <c r="BF492" i="1"/>
  <c r="BF524" i="1"/>
  <c r="BF556" i="1"/>
  <c r="BF588" i="1"/>
  <c r="BF620" i="1"/>
  <c r="BF652" i="1"/>
  <c r="BF684" i="1"/>
  <c r="BF716" i="1"/>
  <c r="BF748" i="1"/>
  <c r="BF780" i="1"/>
  <c r="BF812" i="1"/>
  <c r="BF844" i="1"/>
  <c r="BF876" i="1"/>
  <c r="BF908" i="1"/>
  <c r="BF940" i="1"/>
  <c r="BK1592" i="1"/>
  <c r="BK1656" i="1"/>
  <c r="BK1720" i="1"/>
  <c r="BK1784" i="1"/>
  <c r="BK1848" i="1"/>
  <c r="BK1912" i="1"/>
  <c r="BK1976" i="1"/>
  <c r="BU1019" i="1"/>
  <c r="BU1035" i="1"/>
  <c r="BU1051" i="1"/>
  <c r="CF764" i="1"/>
  <c r="CK764" i="1" s="1"/>
  <c r="CF828" i="1"/>
  <c r="CK828" i="1" s="1"/>
  <c r="CF892" i="1"/>
  <c r="CK892" i="1" s="1"/>
  <c r="CF956" i="1"/>
  <c r="CK956" i="1" s="1"/>
  <c r="CF1020" i="1"/>
  <c r="CK1020" i="1" s="1"/>
  <c r="BT713" i="1"/>
  <c r="BT721" i="1"/>
  <c r="BT729" i="1"/>
  <c r="BT737" i="1"/>
  <c r="BT745" i="1"/>
  <c r="BT753" i="1"/>
  <c r="BT761" i="1"/>
  <c r="BT769" i="1"/>
  <c r="BT777" i="1"/>
  <c r="BT785" i="1"/>
  <c r="BT793" i="1"/>
  <c r="BT801" i="1"/>
  <c r="BT809" i="1"/>
  <c r="BT817" i="1"/>
  <c r="BT825" i="1"/>
  <c r="BT833" i="1"/>
  <c r="BT841" i="1"/>
  <c r="BT849" i="1"/>
  <c r="BT857" i="1"/>
  <c r="BT865" i="1"/>
  <c r="BT873" i="1"/>
  <c r="BT881" i="1"/>
  <c r="BT889" i="1"/>
  <c r="BT897" i="1"/>
  <c r="BT905" i="1"/>
  <c r="BT913" i="1"/>
  <c r="BT921" i="1"/>
  <c r="BT929" i="1"/>
  <c r="BT937" i="1"/>
  <c r="BT945" i="1"/>
  <c r="BT953" i="1"/>
  <c r="BT961" i="1"/>
  <c r="BT969" i="1"/>
  <c r="BT977" i="1"/>
  <c r="BT985" i="1"/>
  <c r="BT993" i="1"/>
  <c r="BT1001" i="1"/>
  <c r="BT1009" i="1"/>
  <c r="BT1017" i="1"/>
  <c r="BT1025" i="1"/>
  <c r="BT1033" i="1"/>
  <c r="BT1041" i="1"/>
  <c r="BT1049" i="1"/>
  <c r="CG1064" i="1"/>
  <c r="CG1128" i="1"/>
  <c r="CG1192" i="1"/>
  <c r="CG1256" i="1"/>
  <c r="CG1320" i="1"/>
  <c r="CG1384" i="1"/>
  <c r="CG1448" i="1"/>
  <c r="CG1512" i="1"/>
  <c r="CG1576" i="1"/>
  <c r="CG1640" i="1"/>
  <c r="CG1704" i="1"/>
  <c r="CG1768" i="1"/>
  <c r="CG1832" i="1"/>
  <c r="CG1896" i="1"/>
  <c r="CG1960" i="1"/>
  <c r="CF728" i="1"/>
  <c r="CK728" i="1" s="1"/>
  <c r="CF792" i="1"/>
  <c r="CK792" i="1" s="1"/>
  <c r="CF856" i="1"/>
  <c r="CF920" i="1"/>
  <c r="CK920" i="1" s="1"/>
  <c r="CF984" i="1"/>
  <c r="CK984" i="1" s="1"/>
  <c r="CF1048" i="1"/>
  <c r="CK1048" i="1" s="1"/>
  <c r="BU708" i="1"/>
  <c r="BV708" i="1"/>
  <c r="BW708" i="1"/>
  <c r="BS708" i="1"/>
  <c r="BX708" i="1"/>
  <c r="BU710" i="1"/>
  <c r="BV710" i="1"/>
  <c r="BW710" i="1"/>
  <c r="BS710" i="1"/>
  <c r="BX710" i="1"/>
  <c r="BV712" i="1"/>
  <c r="BW712" i="1"/>
  <c r="BS712" i="1"/>
  <c r="BX712" i="1"/>
  <c r="BU712" i="1"/>
  <c r="BU714" i="1"/>
  <c r="BV714" i="1"/>
  <c r="BW714" i="1"/>
  <c r="BS714" i="1"/>
  <c r="BX714" i="1"/>
  <c r="BU716" i="1"/>
  <c r="BV716" i="1"/>
  <c r="BW716" i="1"/>
  <c r="BS716" i="1"/>
  <c r="BX716" i="1"/>
  <c r="BU718" i="1"/>
  <c r="BV718" i="1"/>
  <c r="BW718" i="1"/>
  <c r="BX718" i="1"/>
  <c r="BS718" i="1"/>
  <c r="BV720" i="1"/>
  <c r="BW720" i="1"/>
  <c r="BS720" i="1"/>
  <c r="BX720" i="1"/>
  <c r="BU720" i="1"/>
  <c r="BU722" i="1"/>
  <c r="BV722" i="1"/>
  <c r="BW722" i="1"/>
  <c r="BS722" i="1"/>
  <c r="BX722" i="1"/>
  <c r="BU724" i="1"/>
  <c r="BV724" i="1"/>
  <c r="BW724" i="1"/>
  <c r="BS724" i="1"/>
  <c r="BX724" i="1"/>
  <c r="BU726" i="1"/>
  <c r="BV726" i="1"/>
  <c r="BW726" i="1"/>
  <c r="BS726" i="1"/>
  <c r="BX726" i="1"/>
  <c r="BV728" i="1"/>
  <c r="BW728" i="1"/>
  <c r="BS728" i="1"/>
  <c r="BX728" i="1"/>
  <c r="BU728" i="1"/>
  <c r="BU730" i="1"/>
  <c r="BV730" i="1"/>
  <c r="BW730" i="1"/>
  <c r="BS730" i="1"/>
  <c r="BX730" i="1"/>
  <c r="BU732" i="1"/>
  <c r="BV732" i="1"/>
  <c r="BW732" i="1"/>
  <c r="BS732" i="1"/>
  <c r="BX732" i="1"/>
  <c r="BU734" i="1"/>
  <c r="BV734" i="1"/>
  <c r="BW734" i="1"/>
  <c r="BX734" i="1"/>
  <c r="BS734" i="1"/>
  <c r="BV736" i="1"/>
  <c r="BW736" i="1"/>
  <c r="BS736" i="1"/>
  <c r="BX736" i="1"/>
  <c r="BU736" i="1"/>
  <c r="BU738" i="1"/>
  <c r="BV738" i="1"/>
  <c r="BW738" i="1"/>
  <c r="BS738" i="1"/>
  <c r="BX738" i="1"/>
  <c r="BU740" i="1"/>
  <c r="BV740" i="1"/>
  <c r="BW740" i="1"/>
  <c r="BS740" i="1"/>
  <c r="BX740" i="1"/>
  <c r="BU742" i="1"/>
  <c r="BV742" i="1"/>
  <c r="BW742" i="1"/>
  <c r="BS742" i="1"/>
  <c r="BX742" i="1"/>
  <c r="BV744" i="1"/>
  <c r="BW744" i="1"/>
  <c r="BS744" i="1"/>
  <c r="BX744" i="1"/>
  <c r="BU744" i="1"/>
  <c r="BU746" i="1"/>
  <c r="BV746" i="1"/>
  <c r="BW746" i="1"/>
  <c r="BS746" i="1"/>
  <c r="BX746" i="1"/>
  <c r="BU748" i="1"/>
  <c r="BV748" i="1"/>
  <c r="BW748" i="1"/>
  <c r="BS748" i="1"/>
  <c r="BX748" i="1"/>
  <c r="BU750" i="1"/>
  <c r="BV750" i="1"/>
  <c r="BW750" i="1"/>
  <c r="BX750" i="1"/>
  <c r="BS750" i="1"/>
  <c r="BV752" i="1"/>
  <c r="BW752" i="1"/>
  <c r="BS752" i="1"/>
  <c r="BX752" i="1"/>
  <c r="BU752" i="1"/>
  <c r="BU754" i="1"/>
  <c r="BV754" i="1"/>
  <c r="BW754" i="1"/>
  <c r="BS754" i="1"/>
  <c r="BX754" i="1"/>
  <c r="BU756" i="1"/>
  <c r="BV756" i="1"/>
  <c r="BW756" i="1"/>
  <c r="BS756" i="1"/>
  <c r="BX756" i="1"/>
  <c r="BU758" i="1"/>
  <c r="BV758" i="1"/>
  <c r="BW758" i="1"/>
  <c r="BS758" i="1"/>
  <c r="BX758" i="1"/>
  <c r="BV760" i="1"/>
  <c r="BW760" i="1"/>
  <c r="BS760" i="1"/>
  <c r="BX760" i="1"/>
  <c r="BU760" i="1"/>
  <c r="BU762" i="1"/>
  <c r="BV762" i="1"/>
  <c r="BW762" i="1"/>
  <c r="BS762" i="1"/>
  <c r="BX762" i="1"/>
  <c r="BU764" i="1"/>
  <c r="BV764" i="1"/>
  <c r="BW764" i="1"/>
  <c r="BS764" i="1"/>
  <c r="BX764" i="1"/>
  <c r="BU766" i="1"/>
  <c r="BV766" i="1"/>
  <c r="BW766" i="1"/>
  <c r="BX766" i="1"/>
  <c r="BS766" i="1"/>
  <c r="BV768" i="1"/>
  <c r="BW768" i="1"/>
  <c r="BS768" i="1"/>
  <c r="BX768" i="1"/>
  <c r="BU768" i="1"/>
  <c r="BU770" i="1"/>
  <c r="BV770" i="1"/>
  <c r="BW770" i="1"/>
  <c r="BS770" i="1"/>
  <c r="BX770" i="1"/>
  <c r="BU772" i="1"/>
  <c r="BV772" i="1"/>
  <c r="BW772" i="1"/>
  <c r="BS772" i="1"/>
  <c r="BX772" i="1"/>
  <c r="BU774" i="1"/>
  <c r="BV774" i="1"/>
  <c r="BW774" i="1"/>
  <c r="BS774" i="1"/>
  <c r="BX774" i="1"/>
  <c r="BV776" i="1"/>
  <c r="BW776" i="1"/>
  <c r="BS776" i="1"/>
  <c r="BX776" i="1"/>
  <c r="BU776" i="1"/>
  <c r="BU778" i="1"/>
  <c r="BV778" i="1"/>
  <c r="BW778" i="1"/>
  <c r="BS778" i="1"/>
  <c r="BX778" i="1"/>
  <c r="BU780" i="1"/>
  <c r="BV780" i="1"/>
  <c r="BW780" i="1"/>
  <c r="BS780" i="1"/>
  <c r="BX780" i="1"/>
  <c r="BU782" i="1"/>
  <c r="BV782" i="1"/>
  <c r="BW782" i="1"/>
  <c r="BX782" i="1"/>
  <c r="BS782" i="1"/>
  <c r="BV784" i="1"/>
  <c r="BW784" i="1"/>
  <c r="BS784" i="1"/>
  <c r="BX784" i="1"/>
  <c r="BU784" i="1"/>
  <c r="BU786" i="1"/>
  <c r="BV786" i="1"/>
  <c r="BW786" i="1"/>
  <c r="BS786" i="1"/>
  <c r="BX786" i="1"/>
  <c r="BU788" i="1"/>
  <c r="BV788" i="1"/>
  <c r="BW788" i="1"/>
  <c r="BS788" i="1"/>
  <c r="BX788" i="1"/>
  <c r="BU790" i="1"/>
  <c r="BV790" i="1"/>
  <c r="BW790" i="1"/>
  <c r="BS790" i="1"/>
  <c r="BX790" i="1"/>
  <c r="BV792" i="1"/>
  <c r="BW792" i="1"/>
  <c r="BS792" i="1"/>
  <c r="BX792" i="1"/>
  <c r="BU792" i="1"/>
  <c r="BU794" i="1"/>
  <c r="BV794" i="1"/>
  <c r="BW794" i="1"/>
  <c r="BS794" i="1"/>
  <c r="BX794" i="1"/>
  <c r="BU796" i="1"/>
  <c r="BV796" i="1"/>
  <c r="BW796" i="1"/>
  <c r="BS796" i="1"/>
  <c r="BX796" i="1"/>
  <c r="BU798" i="1"/>
  <c r="BV798" i="1"/>
  <c r="BW798" i="1"/>
  <c r="BX798" i="1"/>
  <c r="BS798" i="1"/>
  <c r="BV800" i="1"/>
  <c r="BW800" i="1"/>
  <c r="BS800" i="1"/>
  <c r="BX800" i="1"/>
  <c r="BU800" i="1"/>
  <c r="BU802" i="1"/>
  <c r="BV802" i="1"/>
  <c r="BW802" i="1"/>
  <c r="BS802" i="1"/>
  <c r="BX802" i="1"/>
  <c r="BU804" i="1"/>
  <c r="BV804" i="1"/>
  <c r="BW804" i="1"/>
  <c r="BS804" i="1"/>
  <c r="BX804" i="1"/>
  <c r="BU806" i="1"/>
  <c r="BV806" i="1"/>
  <c r="BW806" i="1"/>
  <c r="BS806" i="1"/>
  <c r="BX806" i="1"/>
  <c r="BV808" i="1"/>
  <c r="BW808" i="1"/>
  <c r="BS808" i="1"/>
  <c r="BX808" i="1"/>
  <c r="BU808" i="1"/>
  <c r="BU810" i="1"/>
  <c r="BV810" i="1"/>
  <c r="BW810" i="1"/>
  <c r="BS810" i="1"/>
  <c r="BX810" i="1"/>
  <c r="BU812" i="1"/>
  <c r="BV812" i="1"/>
  <c r="BW812" i="1"/>
  <c r="BS812" i="1"/>
  <c r="BX812" i="1"/>
  <c r="BU814" i="1"/>
  <c r="BV814" i="1"/>
  <c r="BW814" i="1"/>
  <c r="BX814" i="1"/>
  <c r="BS814" i="1"/>
  <c r="BV816" i="1"/>
  <c r="BW816" i="1"/>
  <c r="BS816" i="1"/>
  <c r="BX816" i="1"/>
  <c r="BU816" i="1"/>
  <c r="BU818" i="1"/>
  <c r="BV818" i="1"/>
  <c r="BW818" i="1"/>
  <c r="BS818" i="1"/>
  <c r="BX818" i="1"/>
  <c r="BU820" i="1"/>
  <c r="BV820" i="1"/>
  <c r="BW820" i="1"/>
  <c r="BS820" i="1"/>
  <c r="BX820" i="1"/>
  <c r="BU822" i="1"/>
  <c r="BV822" i="1"/>
  <c r="BW822" i="1"/>
  <c r="BS822" i="1"/>
  <c r="BX822" i="1"/>
  <c r="BV824" i="1"/>
  <c r="BW824" i="1"/>
  <c r="BS824" i="1"/>
  <c r="BX824" i="1"/>
  <c r="BU824" i="1"/>
  <c r="BU826" i="1"/>
  <c r="BV826" i="1"/>
  <c r="BW826" i="1"/>
  <c r="BS826" i="1"/>
  <c r="BX826" i="1"/>
  <c r="BU828" i="1"/>
  <c r="BV828" i="1"/>
  <c r="BW828" i="1"/>
  <c r="BS828" i="1"/>
  <c r="BX828" i="1"/>
  <c r="BU830" i="1"/>
  <c r="BV830" i="1"/>
  <c r="BW830" i="1"/>
  <c r="BX830" i="1"/>
  <c r="BS830" i="1"/>
  <c r="BV832" i="1"/>
  <c r="BW832" i="1"/>
  <c r="BS832" i="1"/>
  <c r="BX832" i="1"/>
  <c r="BU832" i="1"/>
  <c r="BU834" i="1"/>
  <c r="BV834" i="1"/>
  <c r="BW834" i="1"/>
  <c r="BS834" i="1"/>
  <c r="BX834" i="1"/>
  <c r="BU836" i="1"/>
  <c r="BV836" i="1"/>
  <c r="BW836" i="1"/>
  <c r="BS836" i="1"/>
  <c r="BX836" i="1"/>
  <c r="BU838" i="1"/>
  <c r="BV838" i="1"/>
  <c r="BW838" i="1"/>
  <c r="BS838" i="1"/>
  <c r="BX838" i="1"/>
  <c r="BV840" i="1"/>
  <c r="BW840" i="1"/>
  <c r="BS840" i="1"/>
  <c r="BX840" i="1"/>
  <c r="BU840" i="1"/>
  <c r="BU842" i="1"/>
  <c r="BV842" i="1"/>
  <c r="BW842" i="1"/>
  <c r="BS842" i="1"/>
  <c r="BX842" i="1"/>
  <c r="BU844" i="1"/>
  <c r="BV844" i="1"/>
  <c r="BW844" i="1"/>
  <c r="BS844" i="1"/>
  <c r="BX844" i="1"/>
  <c r="BU846" i="1"/>
  <c r="BV846" i="1"/>
  <c r="BW846" i="1"/>
  <c r="BX846" i="1"/>
  <c r="BS846" i="1"/>
  <c r="BV848" i="1"/>
  <c r="BW848" i="1"/>
  <c r="BS848" i="1"/>
  <c r="BX848" i="1"/>
  <c r="BU848" i="1"/>
  <c r="BU850" i="1"/>
  <c r="BV850" i="1"/>
  <c r="BW850" i="1"/>
  <c r="BS850" i="1"/>
  <c r="BX850" i="1"/>
  <c r="BU852" i="1"/>
  <c r="BV852" i="1"/>
  <c r="BW852" i="1"/>
  <c r="BS852" i="1"/>
  <c r="BX852" i="1"/>
  <c r="BU854" i="1"/>
  <c r="BV854" i="1"/>
  <c r="BW854" i="1"/>
  <c r="BS854" i="1"/>
  <c r="BX854" i="1"/>
  <c r="BV856" i="1"/>
  <c r="BW856" i="1"/>
  <c r="BS856" i="1"/>
  <c r="BX856" i="1"/>
  <c r="BU856" i="1"/>
  <c r="BU858" i="1"/>
  <c r="BV858" i="1"/>
  <c r="BW858" i="1"/>
  <c r="BS858" i="1"/>
  <c r="BX858" i="1"/>
  <c r="BU860" i="1"/>
  <c r="BV860" i="1"/>
  <c r="BW860" i="1"/>
  <c r="BS860" i="1"/>
  <c r="BX860" i="1"/>
  <c r="BU862" i="1"/>
  <c r="BV862" i="1"/>
  <c r="BW862" i="1"/>
  <c r="BX862" i="1"/>
  <c r="BS862" i="1"/>
  <c r="BV864" i="1"/>
  <c r="BW864" i="1"/>
  <c r="BS864" i="1"/>
  <c r="BX864" i="1"/>
  <c r="BU864" i="1"/>
  <c r="BU866" i="1"/>
  <c r="BV866" i="1"/>
  <c r="BW866" i="1"/>
  <c r="BS866" i="1"/>
  <c r="BX866" i="1"/>
  <c r="BU868" i="1"/>
  <c r="BV868" i="1"/>
  <c r="BW868" i="1"/>
  <c r="BS868" i="1"/>
  <c r="BX868" i="1"/>
  <c r="BU870" i="1"/>
  <c r="BV870" i="1"/>
  <c r="BW870" i="1"/>
  <c r="BS870" i="1"/>
  <c r="BX870" i="1"/>
  <c r="BV872" i="1"/>
  <c r="BW872" i="1"/>
  <c r="BS872" i="1"/>
  <c r="BX872" i="1"/>
  <c r="BU872" i="1"/>
  <c r="BU874" i="1"/>
  <c r="BV874" i="1"/>
  <c r="BW874" i="1"/>
  <c r="BS874" i="1"/>
  <c r="BX874" i="1"/>
  <c r="BU876" i="1"/>
  <c r="BV876" i="1"/>
  <c r="BW876" i="1"/>
  <c r="BS876" i="1"/>
  <c r="BX876" i="1"/>
  <c r="BU878" i="1"/>
  <c r="BV878" i="1"/>
  <c r="BW878" i="1"/>
  <c r="BX878" i="1"/>
  <c r="BS878" i="1"/>
  <c r="BV880" i="1"/>
  <c r="BW880" i="1"/>
  <c r="BS880" i="1"/>
  <c r="BX880" i="1"/>
  <c r="BU880" i="1"/>
  <c r="BU882" i="1"/>
  <c r="BV882" i="1"/>
  <c r="BW882" i="1"/>
  <c r="BS882" i="1"/>
  <c r="BX882" i="1"/>
  <c r="BU884" i="1"/>
  <c r="BV884" i="1"/>
  <c r="BW884" i="1"/>
  <c r="BS884" i="1"/>
  <c r="BX884" i="1"/>
  <c r="BU886" i="1"/>
  <c r="BV886" i="1"/>
  <c r="BW886" i="1"/>
  <c r="BS886" i="1"/>
  <c r="BX886" i="1"/>
  <c r="BV888" i="1"/>
  <c r="BW888" i="1"/>
  <c r="BS888" i="1"/>
  <c r="BX888" i="1"/>
  <c r="BU888" i="1"/>
  <c r="BU890" i="1"/>
  <c r="BV890" i="1"/>
  <c r="BW890" i="1"/>
  <c r="BS890" i="1"/>
  <c r="BX890" i="1"/>
  <c r="BU892" i="1"/>
  <c r="BV892" i="1"/>
  <c r="BW892" i="1"/>
  <c r="BS892" i="1"/>
  <c r="BX892" i="1"/>
  <c r="BU894" i="1"/>
  <c r="BV894" i="1"/>
  <c r="BW894" i="1"/>
  <c r="BX894" i="1"/>
  <c r="BS894" i="1"/>
  <c r="BV896" i="1"/>
  <c r="BW896" i="1"/>
  <c r="BS896" i="1"/>
  <c r="BX896" i="1"/>
  <c r="BU896" i="1"/>
  <c r="BU898" i="1"/>
  <c r="BV898" i="1"/>
  <c r="BW898" i="1"/>
  <c r="BS898" i="1"/>
  <c r="BX898" i="1"/>
  <c r="BU900" i="1"/>
  <c r="BV900" i="1"/>
  <c r="BW900" i="1"/>
  <c r="BS900" i="1"/>
  <c r="BX900" i="1"/>
  <c r="BU902" i="1"/>
  <c r="BV902" i="1"/>
  <c r="BW902" i="1"/>
  <c r="BS902" i="1"/>
  <c r="BX902" i="1"/>
  <c r="BV904" i="1"/>
  <c r="BW904" i="1"/>
  <c r="BS904" i="1"/>
  <c r="BX904" i="1"/>
  <c r="BU904" i="1"/>
  <c r="BU906" i="1"/>
  <c r="BV906" i="1"/>
  <c r="BW906" i="1"/>
  <c r="BS906" i="1"/>
  <c r="BX906" i="1"/>
  <c r="BU908" i="1"/>
  <c r="BV908" i="1"/>
  <c r="BW908" i="1"/>
  <c r="BS908" i="1"/>
  <c r="BX908" i="1"/>
  <c r="BU910" i="1"/>
  <c r="BV910" i="1"/>
  <c r="BW910" i="1"/>
  <c r="BX910" i="1"/>
  <c r="BS910" i="1"/>
  <c r="BV912" i="1"/>
  <c r="BW912" i="1"/>
  <c r="BS912" i="1"/>
  <c r="BX912" i="1"/>
  <c r="BU912" i="1"/>
  <c r="BU914" i="1"/>
  <c r="BV914" i="1"/>
  <c r="BW914" i="1"/>
  <c r="BS914" i="1"/>
  <c r="BX914" i="1"/>
  <c r="BU916" i="1"/>
  <c r="BV916" i="1"/>
  <c r="BW916" i="1"/>
  <c r="BS916" i="1"/>
  <c r="BX916" i="1"/>
  <c r="BU918" i="1"/>
  <c r="BV918" i="1"/>
  <c r="BW918" i="1"/>
  <c r="BS918" i="1"/>
  <c r="BX918" i="1"/>
  <c r="BV920" i="1"/>
  <c r="BW920" i="1"/>
  <c r="BS920" i="1"/>
  <c r="BX920" i="1"/>
  <c r="BU920" i="1"/>
  <c r="BU922" i="1"/>
  <c r="BV922" i="1"/>
  <c r="BW922" i="1"/>
  <c r="BS922" i="1"/>
  <c r="BX922" i="1"/>
  <c r="BU924" i="1"/>
  <c r="BV924" i="1"/>
  <c r="BW924" i="1"/>
  <c r="BS924" i="1"/>
  <c r="BX924" i="1"/>
  <c r="BU926" i="1"/>
  <c r="BV926" i="1"/>
  <c r="BW926" i="1"/>
  <c r="BX926" i="1"/>
  <c r="BS926" i="1"/>
  <c r="BV928" i="1"/>
  <c r="BW928" i="1"/>
  <c r="BS928" i="1"/>
  <c r="BX928" i="1"/>
  <c r="BU928" i="1"/>
  <c r="BU930" i="1"/>
  <c r="BV930" i="1"/>
  <c r="BW930" i="1"/>
  <c r="BS930" i="1"/>
  <c r="BX930" i="1"/>
  <c r="BU932" i="1"/>
  <c r="BV932" i="1"/>
  <c r="BW932" i="1"/>
  <c r="BS932" i="1"/>
  <c r="BX932" i="1"/>
  <c r="BU934" i="1"/>
  <c r="BV934" i="1"/>
  <c r="BW934" i="1"/>
  <c r="BS934" i="1"/>
  <c r="BX934" i="1"/>
  <c r="BV936" i="1"/>
  <c r="BW936" i="1"/>
  <c r="BS936" i="1"/>
  <c r="BX936" i="1"/>
  <c r="BU936" i="1"/>
  <c r="BU938" i="1"/>
  <c r="BV938" i="1"/>
  <c r="BW938" i="1"/>
  <c r="BS938" i="1"/>
  <c r="BX938" i="1"/>
  <c r="BU940" i="1"/>
  <c r="BV940" i="1"/>
  <c r="BW940" i="1"/>
  <c r="BS940" i="1"/>
  <c r="BX940" i="1"/>
  <c r="BU942" i="1"/>
  <c r="BV942" i="1"/>
  <c r="BW942" i="1"/>
  <c r="BX942" i="1"/>
  <c r="BS942" i="1"/>
  <c r="BV944" i="1"/>
  <c r="BW944" i="1"/>
  <c r="BS944" i="1"/>
  <c r="BX944" i="1"/>
  <c r="BU944" i="1"/>
  <c r="BU946" i="1"/>
  <c r="BV946" i="1"/>
  <c r="BW946" i="1"/>
  <c r="BS946" i="1"/>
  <c r="BX946" i="1"/>
  <c r="BU948" i="1"/>
  <c r="BV948" i="1"/>
  <c r="BW948" i="1"/>
  <c r="BS948" i="1"/>
  <c r="BX948" i="1"/>
  <c r="BU950" i="1"/>
  <c r="BV950" i="1"/>
  <c r="BW950" i="1"/>
  <c r="BS950" i="1"/>
  <c r="BX950" i="1"/>
  <c r="BV952" i="1"/>
  <c r="BW952" i="1"/>
  <c r="BS952" i="1"/>
  <c r="BX952" i="1"/>
  <c r="BU952" i="1"/>
  <c r="BU954" i="1"/>
  <c r="BV954" i="1"/>
  <c r="BW954" i="1"/>
  <c r="BS954" i="1"/>
  <c r="BX954" i="1"/>
  <c r="BU956" i="1"/>
  <c r="BV956" i="1"/>
  <c r="BW956" i="1"/>
  <c r="BS956" i="1"/>
  <c r="BX956" i="1"/>
  <c r="BU958" i="1"/>
  <c r="BV958" i="1"/>
  <c r="BW958" i="1"/>
  <c r="BX958" i="1"/>
  <c r="BS958" i="1"/>
  <c r="BV960" i="1"/>
  <c r="BW960" i="1"/>
  <c r="BS960" i="1"/>
  <c r="BX960" i="1"/>
  <c r="BU960" i="1"/>
  <c r="BU962" i="1"/>
  <c r="BV962" i="1"/>
  <c r="BW962" i="1"/>
  <c r="BS962" i="1"/>
  <c r="BX962" i="1"/>
  <c r="BU964" i="1"/>
  <c r="BV964" i="1"/>
  <c r="BW964" i="1"/>
  <c r="BS964" i="1"/>
  <c r="BX964" i="1"/>
  <c r="BU966" i="1"/>
  <c r="BV966" i="1"/>
  <c r="BW966" i="1"/>
  <c r="BS966" i="1"/>
  <c r="BX966" i="1"/>
  <c r="BV968" i="1"/>
  <c r="BW968" i="1"/>
  <c r="BS968" i="1"/>
  <c r="BX968" i="1"/>
  <c r="BU968" i="1"/>
  <c r="BU970" i="1"/>
  <c r="BV970" i="1"/>
  <c r="BW970" i="1"/>
  <c r="BS970" i="1"/>
  <c r="BX970" i="1"/>
  <c r="BU972" i="1"/>
  <c r="BV972" i="1"/>
  <c r="BW972" i="1"/>
  <c r="BS972" i="1"/>
  <c r="BX972" i="1"/>
  <c r="BU974" i="1"/>
  <c r="BV974" i="1"/>
  <c r="BW974" i="1"/>
  <c r="BX974" i="1"/>
  <c r="BS974" i="1"/>
  <c r="BV976" i="1"/>
  <c r="BW976" i="1"/>
  <c r="BS976" i="1"/>
  <c r="BX976" i="1"/>
  <c r="BU976" i="1"/>
  <c r="BU978" i="1"/>
  <c r="BV978" i="1"/>
  <c r="BW978" i="1"/>
  <c r="BS978" i="1"/>
  <c r="BX978" i="1"/>
  <c r="BU980" i="1"/>
  <c r="BV980" i="1"/>
  <c r="BW980" i="1"/>
  <c r="BS980" i="1"/>
  <c r="BX980" i="1"/>
  <c r="BU982" i="1"/>
  <c r="BV982" i="1"/>
  <c r="BW982" i="1"/>
  <c r="BS982" i="1"/>
  <c r="BX982" i="1"/>
  <c r="BV984" i="1"/>
  <c r="BW984" i="1"/>
  <c r="BS984" i="1"/>
  <c r="BX984" i="1"/>
  <c r="BU984" i="1"/>
  <c r="BU986" i="1"/>
  <c r="BV986" i="1"/>
  <c r="BW986" i="1"/>
  <c r="BS986" i="1"/>
  <c r="BX986" i="1"/>
  <c r="BU988" i="1"/>
  <c r="BV988" i="1"/>
  <c r="BW988" i="1"/>
  <c r="BS988" i="1"/>
  <c r="BX988" i="1"/>
  <c r="BU990" i="1"/>
  <c r="BV990" i="1"/>
  <c r="BW990" i="1"/>
  <c r="BX990" i="1"/>
  <c r="BS990" i="1"/>
  <c r="BV992" i="1"/>
  <c r="BW992" i="1"/>
  <c r="BS992" i="1"/>
  <c r="BX992" i="1"/>
  <c r="BU992" i="1"/>
  <c r="BU994" i="1"/>
  <c r="BV994" i="1"/>
  <c r="BW994" i="1"/>
  <c r="BS994" i="1"/>
  <c r="BX994" i="1"/>
  <c r="BU996" i="1"/>
  <c r="BV996" i="1"/>
  <c r="BW996" i="1"/>
  <c r="BS996" i="1"/>
  <c r="BX996" i="1"/>
  <c r="BU998" i="1"/>
  <c r="BV998" i="1"/>
  <c r="BW998" i="1"/>
  <c r="BS998" i="1"/>
  <c r="BX998" i="1"/>
  <c r="BV1000" i="1"/>
  <c r="BW1000" i="1"/>
  <c r="BS1000" i="1"/>
  <c r="BX1000" i="1"/>
  <c r="BU1000" i="1"/>
  <c r="BU1002" i="1"/>
  <c r="BV1002" i="1"/>
  <c r="BW1002" i="1"/>
  <c r="BS1002" i="1"/>
  <c r="BX1002" i="1"/>
  <c r="BU1004" i="1"/>
  <c r="BV1004" i="1"/>
  <c r="BW1004" i="1"/>
  <c r="BS1004" i="1"/>
  <c r="BX1004" i="1"/>
  <c r="BU1006" i="1"/>
  <c r="BV1006" i="1"/>
  <c r="BW1006" i="1"/>
  <c r="BX1006" i="1"/>
  <c r="BS1006" i="1"/>
  <c r="BV1008" i="1"/>
  <c r="BW1008" i="1"/>
  <c r="BS1008" i="1"/>
  <c r="BX1008" i="1"/>
  <c r="BU1008" i="1"/>
  <c r="BU1010" i="1"/>
  <c r="BV1010" i="1"/>
  <c r="BW1010" i="1"/>
  <c r="BS1010" i="1"/>
  <c r="BX1010" i="1"/>
  <c r="BU1012" i="1"/>
  <c r="BV1012" i="1"/>
  <c r="BW1012" i="1"/>
  <c r="BS1012" i="1"/>
  <c r="BX1012" i="1"/>
  <c r="BU1014" i="1"/>
  <c r="BV1014" i="1"/>
  <c r="BW1014" i="1"/>
  <c r="BS1014" i="1"/>
  <c r="BX1014" i="1"/>
  <c r="BV1016" i="1"/>
  <c r="BW1016" i="1"/>
  <c r="BS1016" i="1"/>
  <c r="BX1016" i="1"/>
  <c r="BU1016" i="1"/>
  <c r="BU1018" i="1"/>
  <c r="BV1018" i="1"/>
  <c r="BW1018" i="1"/>
  <c r="BS1018" i="1"/>
  <c r="BX1018" i="1"/>
  <c r="BU1020" i="1"/>
  <c r="BV1020" i="1"/>
  <c r="BW1020" i="1"/>
  <c r="BS1020" i="1"/>
  <c r="BX1020" i="1"/>
  <c r="BU1022" i="1"/>
  <c r="BV1022" i="1"/>
  <c r="BW1022" i="1"/>
  <c r="BX1022" i="1"/>
  <c r="BS1022" i="1"/>
  <c r="BV1024" i="1"/>
  <c r="BW1024" i="1"/>
  <c r="BS1024" i="1"/>
  <c r="BX1024" i="1"/>
  <c r="BU1024" i="1"/>
  <c r="BU1026" i="1"/>
  <c r="BV1026" i="1"/>
  <c r="BW1026" i="1"/>
  <c r="BS1026" i="1"/>
  <c r="BX1026" i="1"/>
  <c r="BU1028" i="1"/>
  <c r="BV1028" i="1"/>
  <c r="BW1028" i="1"/>
  <c r="BS1028" i="1"/>
  <c r="BX1028" i="1"/>
  <c r="BU1030" i="1"/>
  <c r="BV1030" i="1"/>
  <c r="BW1030" i="1"/>
  <c r="BS1030" i="1"/>
  <c r="BX1030" i="1"/>
  <c r="BV1032" i="1"/>
  <c r="BW1032" i="1"/>
  <c r="BS1032" i="1"/>
  <c r="BX1032" i="1"/>
  <c r="BU1032" i="1"/>
  <c r="BU1034" i="1"/>
  <c r="BV1034" i="1"/>
  <c r="BW1034" i="1"/>
  <c r="BS1034" i="1"/>
  <c r="BX1034" i="1"/>
  <c r="BU1036" i="1"/>
  <c r="BV1036" i="1"/>
  <c r="BW1036" i="1"/>
  <c r="BS1036" i="1"/>
  <c r="BX1036" i="1"/>
  <c r="BU1038" i="1"/>
  <c r="BV1038" i="1"/>
  <c r="BW1038" i="1"/>
  <c r="BX1038" i="1"/>
  <c r="BS1038" i="1"/>
  <c r="BV1040" i="1"/>
  <c r="BW1040" i="1"/>
  <c r="BS1040" i="1"/>
  <c r="BX1040" i="1"/>
  <c r="BU1040" i="1"/>
  <c r="BU1042" i="1"/>
  <c r="BV1042" i="1"/>
  <c r="BW1042" i="1"/>
  <c r="BS1042" i="1"/>
  <c r="BX1042" i="1"/>
  <c r="BU1044" i="1"/>
  <c r="BV1044" i="1"/>
  <c r="BW1044" i="1"/>
  <c r="BS1044" i="1"/>
  <c r="BX1044" i="1"/>
  <c r="BU1046" i="1"/>
  <c r="BV1046" i="1"/>
  <c r="BW1046" i="1"/>
  <c r="BS1046" i="1"/>
  <c r="BX1046" i="1"/>
  <c r="BV1048" i="1"/>
  <c r="BW1048" i="1"/>
  <c r="BS1048" i="1"/>
  <c r="BX1048" i="1"/>
  <c r="BU1048" i="1"/>
  <c r="BU1050" i="1"/>
  <c r="BV1050" i="1"/>
  <c r="BW1050" i="1"/>
  <c r="BS1050" i="1"/>
  <c r="BX1050" i="1"/>
  <c r="BU1052" i="1"/>
  <c r="BV1052" i="1"/>
  <c r="BW1052" i="1"/>
  <c r="BS1052" i="1"/>
  <c r="BX1052" i="1"/>
  <c r="BU1054" i="1"/>
  <c r="BV1054" i="1"/>
  <c r="BW1054" i="1"/>
  <c r="BX1054" i="1"/>
  <c r="BS1054" i="1"/>
  <c r="BV1056" i="1"/>
  <c r="BW1056" i="1"/>
  <c r="BS1056" i="1"/>
  <c r="BX1056" i="1"/>
  <c r="BU1056" i="1"/>
  <c r="BU1058" i="1"/>
  <c r="BV1058" i="1"/>
  <c r="BW1058" i="1"/>
  <c r="BS1058" i="1"/>
  <c r="BX1058" i="1"/>
  <c r="BU1060" i="1"/>
  <c r="BV1060" i="1"/>
  <c r="BW1060" i="1"/>
  <c r="BS1060" i="1"/>
  <c r="BX1060" i="1"/>
  <c r="BU1062" i="1"/>
  <c r="BV1062" i="1"/>
  <c r="BW1062" i="1"/>
  <c r="BS1062" i="1"/>
  <c r="BX1062" i="1"/>
  <c r="BV1064" i="1"/>
  <c r="BW1064" i="1"/>
  <c r="BS1064" i="1"/>
  <c r="BX1064" i="1"/>
  <c r="BU1064" i="1"/>
  <c r="BU1066" i="1"/>
  <c r="BV1066" i="1"/>
  <c r="BW1066" i="1"/>
  <c r="BS1066" i="1"/>
  <c r="BX1066" i="1"/>
  <c r="BU1068" i="1"/>
  <c r="BV1068" i="1"/>
  <c r="BW1068" i="1"/>
  <c r="BS1068" i="1"/>
  <c r="BX1068" i="1"/>
  <c r="BU1070" i="1"/>
  <c r="BV1070" i="1"/>
  <c r="BW1070" i="1"/>
  <c r="BX1070" i="1"/>
  <c r="BS1070" i="1"/>
  <c r="BV1072" i="1"/>
  <c r="BW1072" i="1"/>
  <c r="BS1072" i="1"/>
  <c r="BX1072" i="1"/>
  <c r="BU1072" i="1"/>
  <c r="BU1074" i="1"/>
  <c r="BV1074" i="1"/>
  <c r="BW1074" i="1"/>
  <c r="BS1074" i="1"/>
  <c r="BX1074" i="1"/>
  <c r="BU1076" i="1"/>
  <c r="BV1076" i="1"/>
  <c r="BW1076" i="1"/>
  <c r="BS1076" i="1"/>
  <c r="BX1076" i="1"/>
  <c r="BU1078" i="1"/>
  <c r="BV1078" i="1"/>
  <c r="BW1078" i="1"/>
  <c r="BS1078" i="1"/>
  <c r="BX1078" i="1"/>
  <c r="BV1080" i="1"/>
  <c r="BW1080" i="1"/>
  <c r="BS1080" i="1"/>
  <c r="BX1080" i="1"/>
  <c r="BU1080" i="1"/>
  <c r="BU1082" i="1"/>
  <c r="BV1082" i="1"/>
  <c r="BW1082" i="1"/>
  <c r="BS1082" i="1"/>
  <c r="BX1082" i="1"/>
  <c r="BU1084" i="1"/>
  <c r="BV1084" i="1"/>
  <c r="BW1084" i="1"/>
  <c r="BS1084" i="1"/>
  <c r="BX1084" i="1"/>
  <c r="BV1088" i="1"/>
  <c r="BW1088" i="1"/>
  <c r="BS1088" i="1"/>
  <c r="BX1088" i="1"/>
  <c r="BU1088" i="1"/>
  <c r="BU1092" i="1"/>
  <c r="BV1092" i="1"/>
  <c r="BW1092" i="1"/>
  <c r="BS1092" i="1"/>
  <c r="BX1092" i="1"/>
  <c r="BV1096" i="1"/>
  <c r="BW1096" i="1"/>
  <c r="BS1096" i="1"/>
  <c r="BX1096" i="1"/>
  <c r="BY1096" i="1" s="1"/>
  <c r="BU1096" i="1"/>
  <c r="BU1100" i="1"/>
  <c r="BV1100" i="1"/>
  <c r="BW1100" i="1"/>
  <c r="BS1100" i="1"/>
  <c r="BX1100" i="1"/>
  <c r="BV1104" i="1"/>
  <c r="BW1104" i="1"/>
  <c r="BS1104" i="1"/>
  <c r="BX1104" i="1"/>
  <c r="BU1104" i="1"/>
  <c r="BU1108" i="1"/>
  <c r="BV1108" i="1"/>
  <c r="BW1108" i="1"/>
  <c r="BS1108" i="1"/>
  <c r="BX1108" i="1"/>
  <c r="BY1108" i="1" s="1"/>
  <c r="BV1112" i="1"/>
  <c r="BW1112" i="1"/>
  <c r="BS1112" i="1"/>
  <c r="BX1112" i="1"/>
  <c r="BY1112" i="1" s="1"/>
  <c r="BU1112" i="1"/>
  <c r="BU1116" i="1"/>
  <c r="BV1116" i="1"/>
  <c r="BW1116" i="1"/>
  <c r="BS1116" i="1"/>
  <c r="BX1116" i="1"/>
  <c r="BV1120" i="1"/>
  <c r="BW1120" i="1"/>
  <c r="BS1120" i="1"/>
  <c r="BX1120" i="1"/>
  <c r="BU1120" i="1"/>
  <c r="BU1124" i="1"/>
  <c r="BV1124" i="1"/>
  <c r="BW1124" i="1"/>
  <c r="BS1124" i="1"/>
  <c r="BX1124" i="1"/>
  <c r="BV1128" i="1"/>
  <c r="BW1128" i="1"/>
  <c r="BS1128" i="1"/>
  <c r="BX1128" i="1"/>
  <c r="BY1128" i="1" s="1"/>
  <c r="BU1128" i="1"/>
  <c r="BU1132" i="1"/>
  <c r="BV1132" i="1"/>
  <c r="BW1132" i="1"/>
  <c r="BS1132" i="1"/>
  <c r="BX1132" i="1"/>
  <c r="BV1136" i="1"/>
  <c r="BW1136" i="1"/>
  <c r="BS1136" i="1"/>
  <c r="BX1136" i="1"/>
  <c r="BU1136" i="1"/>
  <c r="BU1140" i="1"/>
  <c r="BV1140" i="1"/>
  <c r="BW1140" i="1"/>
  <c r="BS1140" i="1"/>
  <c r="BX1140" i="1"/>
  <c r="BY1140" i="1" s="1"/>
  <c r="BV1144" i="1"/>
  <c r="BW1144" i="1"/>
  <c r="BS1144" i="1"/>
  <c r="BX1144" i="1"/>
  <c r="BY1144" i="1" s="1"/>
  <c r="BU1144" i="1"/>
  <c r="BU1148" i="1"/>
  <c r="BV1148" i="1"/>
  <c r="BW1148" i="1"/>
  <c r="BS1148" i="1"/>
  <c r="BX1148" i="1"/>
  <c r="BV1152" i="1"/>
  <c r="BW1152" i="1"/>
  <c r="BS1152" i="1"/>
  <c r="BX1152" i="1"/>
  <c r="BU1152" i="1"/>
  <c r="BU1156" i="1"/>
  <c r="BV1156" i="1"/>
  <c r="BW1156" i="1"/>
  <c r="BS1156" i="1"/>
  <c r="BX1156" i="1"/>
  <c r="BV1160" i="1"/>
  <c r="BW1160" i="1"/>
  <c r="BS1160" i="1"/>
  <c r="BX1160" i="1"/>
  <c r="BY1160" i="1" s="1"/>
  <c r="BU1160" i="1"/>
  <c r="BU1164" i="1"/>
  <c r="BV1164" i="1"/>
  <c r="BW1164" i="1"/>
  <c r="BS1164" i="1"/>
  <c r="BX1164" i="1"/>
  <c r="BV1168" i="1"/>
  <c r="BW1168" i="1"/>
  <c r="BS1168" i="1"/>
  <c r="BX1168" i="1"/>
  <c r="BU1168" i="1"/>
  <c r="BU1172" i="1"/>
  <c r="BV1172" i="1"/>
  <c r="BW1172" i="1"/>
  <c r="BS1172" i="1"/>
  <c r="BX1172" i="1"/>
  <c r="BY1172" i="1" s="1"/>
  <c r="BV1176" i="1"/>
  <c r="BW1176" i="1"/>
  <c r="BS1176" i="1"/>
  <c r="BX1176" i="1"/>
  <c r="BY1176" i="1" s="1"/>
  <c r="BU1176" i="1"/>
  <c r="BU1180" i="1"/>
  <c r="BV1180" i="1"/>
  <c r="BW1180" i="1"/>
  <c r="BS1180" i="1"/>
  <c r="BX1180" i="1"/>
  <c r="BV1184" i="1"/>
  <c r="BW1184" i="1"/>
  <c r="BS1184" i="1"/>
  <c r="BX1184" i="1"/>
  <c r="BU1184" i="1"/>
  <c r="BU1188" i="1"/>
  <c r="BV1188" i="1"/>
  <c r="BW1188" i="1"/>
  <c r="BS1188" i="1"/>
  <c r="BX1188" i="1"/>
  <c r="BV1192" i="1"/>
  <c r="BW1192" i="1"/>
  <c r="BS1192" i="1"/>
  <c r="BX1192" i="1"/>
  <c r="BY1192" i="1" s="1"/>
  <c r="BU1192" i="1"/>
  <c r="BU1196" i="1"/>
  <c r="BV1196" i="1"/>
  <c r="BW1196" i="1"/>
  <c r="BS1196" i="1"/>
  <c r="BX1196" i="1"/>
  <c r="BV1200" i="1"/>
  <c r="BW1200" i="1"/>
  <c r="BS1200" i="1"/>
  <c r="BX1200" i="1"/>
  <c r="BU1200" i="1"/>
  <c r="BU1204" i="1"/>
  <c r="BV1204" i="1"/>
  <c r="BW1204" i="1"/>
  <c r="BS1204" i="1"/>
  <c r="BX1204" i="1"/>
  <c r="BY1204" i="1" s="1"/>
  <c r="BV1208" i="1"/>
  <c r="BW1208" i="1"/>
  <c r="BS1208" i="1"/>
  <c r="BX1208" i="1"/>
  <c r="BY1208" i="1" s="1"/>
  <c r="BU1208" i="1"/>
  <c r="BU1212" i="1"/>
  <c r="BV1212" i="1"/>
  <c r="BW1212" i="1"/>
  <c r="BS1212" i="1"/>
  <c r="BX1212" i="1"/>
  <c r="BV1216" i="1"/>
  <c r="BW1216" i="1"/>
  <c r="BS1216" i="1"/>
  <c r="BX1216" i="1"/>
  <c r="BU1216" i="1"/>
  <c r="BU1220" i="1"/>
  <c r="BV1220" i="1"/>
  <c r="BW1220" i="1"/>
  <c r="BS1220" i="1"/>
  <c r="BX1220" i="1"/>
  <c r="BU1224" i="1"/>
  <c r="BV1224" i="1"/>
  <c r="BW1224" i="1"/>
  <c r="BS1224" i="1"/>
  <c r="BX1224" i="1"/>
  <c r="BU1228" i="1"/>
  <c r="BV1228" i="1"/>
  <c r="BW1228" i="1"/>
  <c r="BS1228" i="1"/>
  <c r="BX1228" i="1"/>
  <c r="BU1232" i="1"/>
  <c r="BV1232" i="1"/>
  <c r="BW1232" i="1"/>
  <c r="BS1232" i="1"/>
  <c r="BX1232" i="1"/>
  <c r="BU1236" i="1"/>
  <c r="BV1236" i="1"/>
  <c r="BW1236" i="1"/>
  <c r="BS1236" i="1"/>
  <c r="BX1236" i="1"/>
  <c r="BY1236" i="1" s="1"/>
  <c r="BU1240" i="1"/>
  <c r="BV1240" i="1"/>
  <c r="BW1240" i="1"/>
  <c r="BS1240" i="1"/>
  <c r="BX1240" i="1"/>
  <c r="BU1244" i="1"/>
  <c r="BV1244" i="1"/>
  <c r="BW1244" i="1"/>
  <c r="BS1244" i="1"/>
  <c r="BX1244" i="1"/>
  <c r="BU1248" i="1"/>
  <c r="BV1248" i="1"/>
  <c r="BW1248" i="1"/>
  <c r="BS1248" i="1"/>
  <c r="BX1248" i="1"/>
  <c r="BU1252" i="1"/>
  <c r="BV1252" i="1"/>
  <c r="BW1252" i="1"/>
  <c r="BS1252" i="1"/>
  <c r="BX1252" i="1"/>
  <c r="BU1256" i="1"/>
  <c r="BV1256" i="1"/>
  <c r="BW1256" i="1"/>
  <c r="BS1256" i="1"/>
  <c r="BX1256" i="1"/>
  <c r="BU1260" i="1"/>
  <c r="BV1260" i="1"/>
  <c r="BW1260" i="1"/>
  <c r="BS1260" i="1"/>
  <c r="BX1260" i="1"/>
  <c r="BU1264" i="1"/>
  <c r="BV1264" i="1"/>
  <c r="BW1264" i="1"/>
  <c r="BS1264" i="1"/>
  <c r="BX1264" i="1"/>
  <c r="BU1268" i="1"/>
  <c r="BV1268" i="1"/>
  <c r="BW1268" i="1"/>
  <c r="BS1268" i="1"/>
  <c r="BX1268" i="1"/>
  <c r="BY1268" i="1" s="1"/>
  <c r="BU1272" i="1"/>
  <c r="BV1272" i="1"/>
  <c r="BW1272" i="1"/>
  <c r="BS1272" i="1"/>
  <c r="BX1272" i="1"/>
  <c r="BU1276" i="1"/>
  <c r="BV1276" i="1"/>
  <c r="BW1276" i="1"/>
  <c r="BS1276" i="1"/>
  <c r="BX1276" i="1"/>
  <c r="BU1280" i="1"/>
  <c r="BV1280" i="1"/>
  <c r="BW1280" i="1"/>
  <c r="BS1280" i="1"/>
  <c r="BX1280" i="1"/>
  <c r="BU1284" i="1"/>
  <c r="BV1284" i="1"/>
  <c r="BW1284" i="1"/>
  <c r="BS1284" i="1"/>
  <c r="BX1284" i="1"/>
  <c r="BU1288" i="1"/>
  <c r="BV1288" i="1"/>
  <c r="BW1288" i="1"/>
  <c r="BS1288" i="1"/>
  <c r="BX1288" i="1"/>
  <c r="BU1292" i="1"/>
  <c r="BV1292" i="1"/>
  <c r="BW1292" i="1"/>
  <c r="BS1292" i="1"/>
  <c r="BX1292" i="1"/>
  <c r="BU1296" i="1"/>
  <c r="BV1296" i="1"/>
  <c r="BW1296" i="1"/>
  <c r="BS1296" i="1"/>
  <c r="BX1296" i="1"/>
  <c r="BU1300" i="1"/>
  <c r="BV1300" i="1"/>
  <c r="BW1300" i="1"/>
  <c r="BS1300" i="1"/>
  <c r="BX1300" i="1"/>
  <c r="BY1300" i="1" s="1"/>
  <c r="BU1304" i="1"/>
  <c r="BV1304" i="1"/>
  <c r="BW1304" i="1"/>
  <c r="BS1304" i="1"/>
  <c r="BX1304" i="1"/>
  <c r="BU1308" i="1"/>
  <c r="BV1308" i="1"/>
  <c r="BW1308" i="1"/>
  <c r="BS1308" i="1"/>
  <c r="BX1308" i="1"/>
  <c r="BU1312" i="1"/>
  <c r="BV1312" i="1"/>
  <c r="BW1312" i="1"/>
  <c r="BS1312" i="1"/>
  <c r="BX1312" i="1"/>
  <c r="BU1316" i="1"/>
  <c r="BV1316" i="1"/>
  <c r="BW1316" i="1"/>
  <c r="BS1316" i="1"/>
  <c r="BX1316" i="1"/>
  <c r="BU1320" i="1"/>
  <c r="BV1320" i="1"/>
  <c r="BW1320" i="1"/>
  <c r="BS1320" i="1"/>
  <c r="BX1320" i="1"/>
  <c r="BU1324" i="1"/>
  <c r="BV1324" i="1"/>
  <c r="BW1324" i="1"/>
  <c r="BS1324" i="1"/>
  <c r="BX1324" i="1"/>
  <c r="BU1328" i="1"/>
  <c r="BV1328" i="1"/>
  <c r="BW1328" i="1"/>
  <c r="BS1328" i="1"/>
  <c r="BX1328" i="1"/>
  <c r="BU1332" i="1"/>
  <c r="BV1332" i="1"/>
  <c r="BW1332" i="1"/>
  <c r="BS1332" i="1"/>
  <c r="BX1332" i="1"/>
  <c r="BY1332" i="1" s="1"/>
  <c r="BU1336" i="1"/>
  <c r="BV1336" i="1"/>
  <c r="BW1336" i="1"/>
  <c r="BS1336" i="1"/>
  <c r="BX1336" i="1"/>
  <c r="BU1340" i="1"/>
  <c r="BV1340" i="1"/>
  <c r="BW1340" i="1"/>
  <c r="BS1340" i="1"/>
  <c r="BX1340" i="1"/>
  <c r="BU1344" i="1"/>
  <c r="BV1344" i="1"/>
  <c r="BW1344" i="1"/>
  <c r="BS1344" i="1"/>
  <c r="BX1344" i="1"/>
  <c r="BU1348" i="1"/>
  <c r="BV1348" i="1"/>
  <c r="BW1348" i="1"/>
  <c r="BS1348" i="1"/>
  <c r="BX1348" i="1"/>
  <c r="BU1352" i="1"/>
  <c r="BV1352" i="1"/>
  <c r="BW1352" i="1"/>
  <c r="BS1352" i="1"/>
  <c r="BX1352" i="1"/>
  <c r="BU1356" i="1"/>
  <c r="BV1356" i="1"/>
  <c r="BW1356" i="1"/>
  <c r="BS1356" i="1"/>
  <c r="BX1356" i="1"/>
  <c r="BU1360" i="1"/>
  <c r="BV1360" i="1"/>
  <c r="BW1360" i="1"/>
  <c r="BS1360" i="1"/>
  <c r="BX1360" i="1"/>
  <c r="BU1364" i="1"/>
  <c r="BV1364" i="1"/>
  <c r="BW1364" i="1"/>
  <c r="BS1364" i="1"/>
  <c r="BX1364" i="1"/>
  <c r="BY1364" i="1" s="1"/>
  <c r="BU1368" i="1"/>
  <c r="BV1368" i="1"/>
  <c r="BW1368" i="1"/>
  <c r="BS1368" i="1"/>
  <c r="BX1368" i="1"/>
  <c r="BU1372" i="1"/>
  <c r="BV1372" i="1"/>
  <c r="BW1372" i="1"/>
  <c r="BS1372" i="1"/>
  <c r="BX1372" i="1"/>
  <c r="BU1376" i="1"/>
  <c r="BV1376" i="1"/>
  <c r="BW1376" i="1"/>
  <c r="BS1376" i="1"/>
  <c r="BX1376" i="1"/>
  <c r="BU1380" i="1"/>
  <c r="BV1380" i="1"/>
  <c r="BW1380" i="1"/>
  <c r="BS1380" i="1"/>
  <c r="BX1380" i="1"/>
  <c r="BU1384" i="1"/>
  <c r="BV1384" i="1"/>
  <c r="BW1384" i="1"/>
  <c r="BS1384" i="1"/>
  <c r="BX1384" i="1"/>
  <c r="BU1388" i="1"/>
  <c r="BV1388" i="1"/>
  <c r="BW1388" i="1"/>
  <c r="BS1388" i="1"/>
  <c r="BX1388" i="1"/>
  <c r="BU1392" i="1"/>
  <c r="BV1392" i="1"/>
  <c r="BW1392" i="1"/>
  <c r="BS1392" i="1"/>
  <c r="BX1392" i="1"/>
  <c r="BU1396" i="1"/>
  <c r="BV1396" i="1"/>
  <c r="BW1396" i="1"/>
  <c r="BS1396" i="1"/>
  <c r="BX1396" i="1"/>
  <c r="BY1396" i="1" s="1"/>
  <c r="BU1400" i="1"/>
  <c r="BV1400" i="1"/>
  <c r="BW1400" i="1"/>
  <c r="BS1400" i="1"/>
  <c r="BX1400" i="1"/>
  <c r="BU1404" i="1"/>
  <c r="BV1404" i="1"/>
  <c r="BW1404" i="1"/>
  <c r="BS1404" i="1"/>
  <c r="BX1404" i="1"/>
  <c r="BU1408" i="1"/>
  <c r="BV1408" i="1"/>
  <c r="BW1408" i="1"/>
  <c r="BS1408" i="1"/>
  <c r="BX1408" i="1"/>
  <c r="BU1412" i="1"/>
  <c r="BV1412" i="1"/>
  <c r="BW1412" i="1"/>
  <c r="BS1412" i="1"/>
  <c r="BX1412" i="1"/>
  <c r="BU1416" i="1"/>
  <c r="BV1416" i="1"/>
  <c r="BW1416" i="1"/>
  <c r="BS1416" i="1"/>
  <c r="BX1416" i="1"/>
  <c r="BU1420" i="1"/>
  <c r="BV1420" i="1"/>
  <c r="BW1420" i="1"/>
  <c r="BS1420" i="1"/>
  <c r="BX1420" i="1"/>
  <c r="BU1424" i="1"/>
  <c r="BV1424" i="1"/>
  <c r="BW1424" i="1"/>
  <c r="BS1424" i="1"/>
  <c r="BX1424" i="1"/>
  <c r="BU1428" i="1"/>
  <c r="BV1428" i="1"/>
  <c r="BW1428" i="1"/>
  <c r="BS1428" i="1"/>
  <c r="BX1428" i="1"/>
  <c r="BY1428" i="1" s="1"/>
  <c r="BU1432" i="1"/>
  <c r="BV1432" i="1"/>
  <c r="BW1432" i="1"/>
  <c r="BS1432" i="1"/>
  <c r="BX1432" i="1"/>
  <c r="BU1436" i="1"/>
  <c r="BV1436" i="1"/>
  <c r="BW1436" i="1"/>
  <c r="BS1436" i="1"/>
  <c r="BX1436" i="1"/>
  <c r="BU1440" i="1"/>
  <c r="BV1440" i="1"/>
  <c r="BW1440" i="1"/>
  <c r="BS1440" i="1"/>
  <c r="BX1440" i="1"/>
  <c r="BU1444" i="1"/>
  <c r="BV1444" i="1"/>
  <c r="BW1444" i="1"/>
  <c r="BS1444" i="1"/>
  <c r="BX1444" i="1"/>
  <c r="BU1448" i="1"/>
  <c r="BV1448" i="1"/>
  <c r="BW1448" i="1"/>
  <c r="BS1448" i="1"/>
  <c r="BX1448" i="1"/>
  <c r="BU1452" i="1"/>
  <c r="BV1452" i="1"/>
  <c r="BW1452" i="1"/>
  <c r="BS1452" i="1"/>
  <c r="BX1452" i="1"/>
  <c r="BU1456" i="1"/>
  <c r="BV1456" i="1"/>
  <c r="BW1456" i="1"/>
  <c r="BS1456" i="1"/>
  <c r="BX1456" i="1"/>
  <c r="BU1460" i="1"/>
  <c r="BV1460" i="1"/>
  <c r="BW1460" i="1"/>
  <c r="BS1460" i="1"/>
  <c r="BX1460" i="1"/>
  <c r="BY1460" i="1" s="1"/>
  <c r="BU1464" i="1"/>
  <c r="BV1464" i="1"/>
  <c r="BW1464" i="1"/>
  <c r="BS1464" i="1"/>
  <c r="BX1464" i="1"/>
  <c r="BU1468" i="1"/>
  <c r="BV1468" i="1"/>
  <c r="BW1468" i="1"/>
  <c r="BS1468" i="1"/>
  <c r="BX1468" i="1"/>
  <c r="BU1472" i="1"/>
  <c r="BV1472" i="1"/>
  <c r="BW1472" i="1"/>
  <c r="BS1472" i="1"/>
  <c r="BX1472" i="1"/>
  <c r="BU1476" i="1"/>
  <c r="BV1476" i="1"/>
  <c r="BW1476" i="1"/>
  <c r="BS1476" i="1"/>
  <c r="BX1476" i="1"/>
  <c r="BU1480" i="1"/>
  <c r="BV1480" i="1"/>
  <c r="BW1480" i="1"/>
  <c r="BS1480" i="1"/>
  <c r="BX1480" i="1"/>
  <c r="BU1484" i="1"/>
  <c r="BV1484" i="1"/>
  <c r="BW1484" i="1"/>
  <c r="BS1484" i="1"/>
  <c r="BX1484" i="1"/>
  <c r="BU1488" i="1"/>
  <c r="BV1488" i="1"/>
  <c r="BW1488" i="1"/>
  <c r="BS1488" i="1"/>
  <c r="BX1488" i="1"/>
  <c r="BU1492" i="1"/>
  <c r="BV1492" i="1"/>
  <c r="BW1492" i="1"/>
  <c r="BS1492" i="1"/>
  <c r="BX1492" i="1"/>
  <c r="BY1492" i="1" s="1"/>
  <c r="BU1496" i="1"/>
  <c r="BV1496" i="1"/>
  <c r="BW1496" i="1"/>
  <c r="BS1496" i="1"/>
  <c r="BX1496" i="1"/>
  <c r="BU1500" i="1"/>
  <c r="BV1500" i="1"/>
  <c r="BW1500" i="1"/>
  <c r="BS1500" i="1"/>
  <c r="BX1500" i="1"/>
  <c r="BU1504" i="1"/>
  <c r="BV1504" i="1"/>
  <c r="BW1504" i="1"/>
  <c r="BS1504" i="1"/>
  <c r="BX1504" i="1"/>
  <c r="BU1508" i="1"/>
  <c r="BV1508" i="1"/>
  <c r="BW1508" i="1"/>
  <c r="BS1508" i="1"/>
  <c r="BX1508" i="1"/>
  <c r="BU1512" i="1"/>
  <c r="BV1512" i="1"/>
  <c r="BW1512" i="1"/>
  <c r="BS1512" i="1"/>
  <c r="BX1512" i="1"/>
  <c r="BU1516" i="1"/>
  <c r="BV1516" i="1"/>
  <c r="BW1516" i="1"/>
  <c r="BS1516" i="1"/>
  <c r="BX1516" i="1"/>
  <c r="BU1520" i="1"/>
  <c r="BV1520" i="1"/>
  <c r="BW1520" i="1"/>
  <c r="BS1520" i="1"/>
  <c r="BX1520" i="1"/>
  <c r="BU1524" i="1"/>
  <c r="BV1524" i="1"/>
  <c r="BW1524" i="1"/>
  <c r="BS1524" i="1"/>
  <c r="BX1524" i="1"/>
  <c r="BY1524" i="1" s="1"/>
  <c r="BU1528" i="1"/>
  <c r="BV1528" i="1"/>
  <c r="BW1528" i="1"/>
  <c r="BS1528" i="1"/>
  <c r="BX1528" i="1"/>
  <c r="BU1532" i="1"/>
  <c r="BV1532" i="1"/>
  <c r="BW1532" i="1"/>
  <c r="BS1532" i="1"/>
  <c r="BX1532" i="1"/>
  <c r="BU1536" i="1"/>
  <c r="BV1536" i="1"/>
  <c r="BW1536" i="1"/>
  <c r="BS1536" i="1"/>
  <c r="BX1536" i="1"/>
  <c r="BU1540" i="1"/>
  <c r="BV1540" i="1"/>
  <c r="BW1540" i="1"/>
  <c r="BS1540" i="1"/>
  <c r="BX1540" i="1"/>
  <c r="BU1544" i="1"/>
  <c r="BV1544" i="1"/>
  <c r="BW1544" i="1"/>
  <c r="BS1544" i="1"/>
  <c r="BX1544" i="1"/>
  <c r="BU1548" i="1"/>
  <c r="BV1548" i="1"/>
  <c r="BW1548" i="1"/>
  <c r="BS1548" i="1"/>
  <c r="BX1548" i="1"/>
  <c r="BU1552" i="1"/>
  <c r="BV1552" i="1"/>
  <c r="BW1552" i="1"/>
  <c r="BS1552" i="1"/>
  <c r="BX1552" i="1"/>
  <c r="BU1556" i="1"/>
  <c r="BV1556" i="1"/>
  <c r="BW1556" i="1"/>
  <c r="BS1556" i="1"/>
  <c r="BX1556" i="1"/>
  <c r="BY1556" i="1" s="1"/>
  <c r="BU1560" i="1"/>
  <c r="BV1560" i="1"/>
  <c r="BW1560" i="1"/>
  <c r="BS1560" i="1"/>
  <c r="BX1560" i="1"/>
  <c r="BU1564" i="1"/>
  <c r="BV1564" i="1"/>
  <c r="BW1564" i="1"/>
  <c r="BS1564" i="1"/>
  <c r="BX1564" i="1"/>
  <c r="BU1568" i="1"/>
  <c r="BV1568" i="1"/>
  <c r="BW1568" i="1"/>
  <c r="BS1568" i="1"/>
  <c r="BX1568" i="1"/>
  <c r="BU1572" i="1"/>
  <c r="BV1572" i="1"/>
  <c r="BW1572" i="1"/>
  <c r="BS1572" i="1"/>
  <c r="BX1572" i="1"/>
  <c r="BU1576" i="1"/>
  <c r="BV1576" i="1"/>
  <c r="BW1576" i="1"/>
  <c r="BS1576" i="1"/>
  <c r="BX1576" i="1"/>
  <c r="BU1580" i="1"/>
  <c r="BV1580" i="1"/>
  <c r="BW1580" i="1"/>
  <c r="BS1580" i="1"/>
  <c r="BX1580" i="1"/>
  <c r="BU1584" i="1"/>
  <c r="BV1584" i="1"/>
  <c r="BW1584" i="1"/>
  <c r="BS1584" i="1"/>
  <c r="BX1584" i="1"/>
  <c r="BU1588" i="1"/>
  <c r="BV1588" i="1"/>
  <c r="BW1588" i="1"/>
  <c r="BS1588" i="1"/>
  <c r="BX1588" i="1"/>
  <c r="BY1588" i="1" s="1"/>
  <c r="BU1592" i="1"/>
  <c r="BV1592" i="1"/>
  <c r="BW1592" i="1"/>
  <c r="BS1592" i="1"/>
  <c r="BX1592" i="1"/>
  <c r="BU1596" i="1"/>
  <c r="BV1596" i="1"/>
  <c r="BW1596" i="1"/>
  <c r="BS1596" i="1"/>
  <c r="BX1596" i="1"/>
  <c r="BU1600" i="1"/>
  <c r="BV1600" i="1"/>
  <c r="BW1600" i="1"/>
  <c r="BS1600" i="1"/>
  <c r="BX1600" i="1"/>
  <c r="BU1604" i="1"/>
  <c r="BV1604" i="1"/>
  <c r="BW1604" i="1"/>
  <c r="BS1604" i="1"/>
  <c r="BX1604" i="1"/>
  <c r="BU1608" i="1"/>
  <c r="BV1608" i="1"/>
  <c r="BW1608" i="1"/>
  <c r="BS1608" i="1"/>
  <c r="BX1608" i="1"/>
  <c r="BU1612" i="1"/>
  <c r="BV1612" i="1"/>
  <c r="BW1612" i="1"/>
  <c r="BS1612" i="1"/>
  <c r="BX1612" i="1"/>
  <c r="BU1616" i="1"/>
  <c r="BV1616" i="1"/>
  <c r="BW1616" i="1"/>
  <c r="BS1616" i="1"/>
  <c r="BX1616" i="1"/>
  <c r="BU1620" i="1"/>
  <c r="BV1620" i="1"/>
  <c r="BW1620" i="1"/>
  <c r="BS1620" i="1"/>
  <c r="BX1620" i="1"/>
  <c r="BY1620" i="1" s="1"/>
  <c r="BU1624" i="1"/>
  <c r="BV1624" i="1"/>
  <c r="BW1624" i="1"/>
  <c r="BS1624" i="1"/>
  <c r="BX1624" i="1"/>
  <c r="BU1628" i="1"/>
  <c r="BV1628" i="1"/>
  <c r="BW1628" i="1"/>
  <c r="BS1628" i="1"/>
  <c r="BX1628" i="1"/>
  <c r="BU1632" i="1"/>
  <c r="BV1632" i="1"/>
  <c r="BW1632" i="1"/>
  <c r="BS1632" i="1"/>
  <c r="BX1632" i="1"/>
  <c r="BU1636" i="1"/>
  <c r="BV1636" i="1"/>
  <c r="BW1636" i="1"/>
  <c r="BS1636" i="1"/>
  <c r="BX1636" i="1"/>
  <c r="BU1640" i="1"/>
  <c r="BV1640" i="1"/>
  <c r="BW1640" i="1"/>
  <c r="BS1640" i="1"/>
  <c r="BX1640" i="1"/>
  <c r="BU1644" i="1"/>
  <c r="BV1644" i="1"/>
  <c r="BW1644" i="1"/>
  <c r="BS1644" i="1"/>
  <c r="BX1644" i="1"/>
  <c r="BU1648" i="1"/>
  <c r="BV1648" i="1"/>
  <c r="BW1648" i="1"/>
  <c r="BS1648" i="1"/>
  <c r="BX1648" i="1"/>
  <c r="BU1652" i="1"/>
  <c r="BV1652" i="1"/>
  <c r="BW1652" i="1"/>
  <c r="BS1652" i="1"/>
  <c r="BX1652" i="1"/>
  <c r="BY1652" i="1" s="1"/>
  <c r="BU1656" i="1"/>
  <c r="BV1656" i="1"/>
  <c r="BW1656" i="1"/>
  <c r="BS1656" i="1"/>
  <c r="BX1656" i="1"/>
  <c r="BU1660" i="1"/>
  <c r="BV1660" i="1"/>
  <c r="BW1660" i="1"/>
  <c r="BS1660" i="1"/>
  <c r="BX1660" i="1"/>
  <c r="BU1664" i="1"/>
  <c r="BV1664" i="1"/>
  <c r="BW1664" i="1"/>
  <c r="BS1664" i="1"/>
  <c r="BX1664" i="1"/>
  <c r="BU1668" i="1"/>
  <c r="BV1668" i="1"/>
  <c r="BW1668" i="1"/>
  <c r="BS1668" i="1"/>
  <c r="BX1668" i="1"/>
  <c r="BU1672" i="1"/>
  <c r="BV1672" i="1"/>
  <c r="BW1672" i="1"/>
  <c r="BS1672" i="1"/>
  <c r="BX1672" i="1"/>
  <c r="BU1676" i="1"/>
  <c r="BV1676" i="1"/>
  <c r="BW1676" i="1"/>
  <c r="BS1676" i="1"/>
  <c r="BX1676" i="1"/>
  <c r="BU1680" i="1"/>
  <c r="BV1680" i="1"/>
  <c r="BW1680" i="1"/>
  <c r="BS1680" i="1"/>
  <c r="BX1680" i="1"/>
  <c r="BU1684" i="1"/>
  <c r="BV1684" i="1"/>
  <c r="BW1684" i="1"/>
  <c r="BS1684" i="1"/>
  <c r="BX1684" i="1"/>
  <c r="BY1684" i="1" s="1"/>
  <c r="BU1688" i="1"/>
  <c r="BV1688" i="1"/>
  <c r="BW1688" i="1"/>
  <c r="BS1688" i="1"/>
  <c r="BX1688" i="1"/>
  <c r="BU1692" i="1"/>
  <c r="BV1692" i="1"/>
  <c r="BW1692" i="1"/>
  <c r="BS1692" i="1"/>
  <c r="BX1692" i="1"/>
  <c r="BU1696" i="1"/>
  <c r="BV1696" i="1"/>
  <c r="BW1696" i="1"/>
  <c r="BS1696" i="1"/>
  <c r="BX1696" i="1"/>
  <c r="BU1700" i="1"/>
  <c r="BV1700" i="1"/>
  <c r="BW1700" i="1"/>
  <c r="BS1700" i="1"/>
  <c r="BX1700" i="1"/>
  <c r="BU1704" i="1"/>
  <c r="BV1704" i="1"/>
  <c r="BW1704" i="1"/>
  <c r="BS1704" i="1"/>
  <c r="BX1704" i="1"/>
  <c r="BU1708" i="1"/>
  <c r="BV1708" i="1"/>
  <c r="BW1708" i="1"/>
  <c r="BS1708" i="1"/>
  <c r="BX1708" i="1"/>
  <c r="BU1712" i="1"/>
  <c r="BV1712" i="1"/>
  <c r="BW1712" i="1"/>
  <c r="BS1712" i="1"/>
  <c r="BX1712" i="1"/>
  <c r="BU1716" i="1"/>
  <c r="BV1716" i="1"/>
  <c r="BW1716" i="1"/>
  <c r="BS1716" i="1"/>
  <c r="BX1716" i="1"/>
  <c r="BY1716" i="1" s="1"/>
  <c r="BU1720" i="1"/>
  <c r="BV1720" i="1"/>
  <c r="BW1720" i="1"/>
  <c r="BS1720" i="1"/>
  <c r="BX1720" i="1"/>
  <c r="BU1724" i="1"/>
  <c r="BV1724" i="1"/>
  <c r="BW1724" i="1"/>
  <c r="BS1724" i="1"/>
  <c r="BX1724" i="1"/>
  <c r="BU1728" i="1"/>
  <c r="BV1728" i="1"/>
  <c r="BW1728" i="1"/>
  <c r="BS1728" i="1"/>
  <c r="BX1728" i="1"/>
  <c r="BU1732" i="1"/>
  <c r="BV1732" i="1"/>
  <c r="BW1732" i="1"/>
  <c r="BS1732" i="1"/>
  <c r="BX1732" i="1"/>
  <c r="BU1736" i="1"/>
  <c r="BV1736" i="1"/>
  <c r="BW1736" i="1"/>
  <c r="BS1736" i="1"/>
  <c r="BX1736" i="1"/>
  <c r="BU1740" i="1"/>
  <c r="BV1740" i="1"/>
  <c r="BW1740" i="1"/>
  <c r="BS1740" i="1"/>
  <c r="BX1740" i="1"/>
  <c r="BU1744" i="1"/>
  <c r="BV1744" i="1"/>
  <c r="BW1744" i="1"/>
  <c r="BS1744" i="1"/>
  <c r="BX1744" i="1"/>
  <c r="BU1748" i="1"/>
  <c r="BV1748" i="1"/>
  <c r="BW1748" i="1"/>
  <c r="BS1748" i="1"/>
  <c r="BX1748" i="1"/>
  <c r="BY1748" i="1" s="1"/>
  <c r="BU1752" i="1"/>
  <c r="BV1752" i="1"/>
  <c r="BW1752" i="1"/>
  <c r="BS1752" i="1"/>
  <c r="BX1752" i="1"/>
  <c r="BU1756" i="1"/>
  <c r="BV1756" i="1"/>
  <c r="BW1756" i="1"/>
  <c r="BS1756" i="1"/>
  <c r="BX1756" i="1"/>
  <c r="BU1760" i="1"/>
  <c r="BV1760" i="1"/>
  <c r="BW1760" i="1"/>
  <c r="BS1760" i="1"/>
  <c r="BX1760" i="1"/>
  <c r="BU1764" i="1"/>
  <c r="BV1764" i="1"/>
  <c r="BW1764" i="1"/>
  <c r="BS1764" i="1"/>
  <c r="BX1764" i="1"/>
  <c r="BU1768" i="1"/>
  <c r="BV1768" i="1"/>
  <c r="BW1768" i="1"/>
  <c r="BS1768" i="1"/>
  <c r="BX1768" i="1"/>
  <c r="BU1772" i="1"/>
  <c r="BV1772" i="1"/>
  <c r="BW1772" i="1"/>
  <c r="BS1772" i="1"/>
  <c r="BX1772" i="1"/>
  <c r="BU1776" i="1"/>
  <c r="BV1776" i="1"/>
  <c r="BW1776" i="1"/>
  <c r="BS1776" i="1"/>
  <c r="BX1776" i="1"/>
  <c r="BU1780" i="1"/>
  <c r="BV1780" i="1"/>
  <c r="BW1780" i="1"/>
  <c r="BS1780" i="1"/>
  <c r="BX1780" i="1"/>
  <c r="BY1780" i="1" s="1"/>
  <c r="BU1784" i="1"/>
  <c r="BV1784" i="1"/>
  <c r="BW1784" i="1"/>
  <c r="BS1784" i="1"/>
  <c r="BX1784" i="1"/>
  <c r="BU1788" i="1"/>
  <c r="BV1788" i="1"/>
  <c r="BW1788" i="1"/>
  <c r="BS1788" i="1"/>
  <c r="BX1788" i="1"/>
  <c r="BU1792" i="1"/>
  <c r="BV1792" i="1"/>
  <c r="BW1792" i="1"/>
  <c r="BS1792" i="1"/>
  <c r="BX1792" i="1"/>
  <c r="BU1796" i="1"/>
  <c r="BV1796" i="1"/>
  <c r="BW1796" i="1"/>
  <c r="BS1796" i="1"/>
  <c r="BX1796" i="1"/>
  <c r="BU1800" i="1"/>
  <c r="BV1800" i="1"/>
  <c r="BW1800" i="1"/>
  <c r="BS1800" i="1"/>
  <c r="BX1800" i="1"/>
  <c r="BU1804" i="1"/>
  <c r="BV1804" i="1"/>
  <c r="BW1804" i="1"/>
  <c r="BS1804" i="1"/>
  <c r="BX1804" i="1"/>
  <c r="BU1808" i="1"/>
  <c r="BV1808" i="1"/>
  <c r="BW1808" i="1"/>
  <c r="BS1808" i="1"/>
  <c r="BX1808" i="1"/>
  <c r="BU1812" i="1"/>
  <c r="BV1812" i="1"/>
  <c r="BW1812" i="1"/>
  <c r="BS1812" i="1"/>
  <c r="BX1812" i="1"/>
  <c r="BY1812" i="1" s="1"/>
  <c r="BU1816" i="1"/>
  <c r="BV1816" i="1"/>
  <c r="BW1816" i="1"/>
  <c r="BS1816" i="1"/>
  <c r="BX1816" i="1"/>
  <c r="BU1820" i="1"/>
  <c r="BV1820" i="1"/>
  <c r="BW1820" i="1"/>
  <c r="BS1820" i="1"/>
  <c r="BX1820" i="1"/>
  <c r="BU1824" i="1"/>
  <c r="BV1824" i="1"/>
  <c r="BW1824" i="1"/>
  <c r="BS1824" i="1"/>
  <c r="BX1824" i="1"/>
  <c r="BU1828" i="1"/>
  <c r="BV1828" i="1"/>
  <c r="BW1828" i="1"/>
  <c r="BS1828" i="1"/>
  <c r="BX1828" i="1"/>
  <c r="BU1832" i="1"/>
  <c r="BV1832" i="1"/>
  <c r="BW1832" i="1"/>
  <c r="BS1832" i="1"/>
  <c r="BX1832" i="1"/>
  <c r="BU1836" i="1"/>
  <c r="BV1836" i="1"/>
  <c r="BW1836" i="1"/>
  <c r="BS1836" i="1"/>
  <c r="BX1836" i="1"/>
  <c r="BU1840" i="1"/>
  <c r="BV1840" i="1"/>
  <c r="BW1840" i="1"/>
  <c r="BS1840" i="1"/>
  <c r="BX1840" i="1"/>
  <c r="BU1844" i="1"/>
  <c r="BV1844" i="1"/>
  <c r="BW1844" i="1"/>
  <c r="BS1844" i="1"/>
  <c r="BX1844" i="1"/>
  <c r="BY1844" i="1" s="1"/>
  <c r="BU1848" i="1"/>
  <c r="BV1848" i="1"/>
  <c r="BW1848" i="1"/>
  <c r="BS1848" i="1"/>
  <c r="BX1848" i="1"/>
  <c r="BU1852" i="1"/>
  <c r="BV1852" i="1"/>
  <c r="BW1852" i="1"/>
  <c r="BS1852" i="1"/>
  <c r="BX1852" i="1"/>
  <c r="BU1856" i="1"/>
  <c r="BV1856" i="1"/>
  <c r="BW1856" i="1"/>
  <c r="BS1856" i="1"/>
  <c r="BX1856" i="1"/>
  <c r="BU1860" i="1"/>
  <c r="BV1860" i="1"/>
  <c r="BW1860" i="1"/>
  <c r="BS1860" i="1"/>
  <c r="BX1860" i="1"/>
  <c r="BU1864" i="1"/>
  <c r="BV1864" i="1"/>
  <c r="BW1864" i="1"/>
  <c r="BS1864" i="1"/>
  <c r="BX1864" i="1"/>
  <c r="BU1868" i="1"/>
  <c r="BV1868" i="1"/>
  <c r="BW1868" i="1"/>
  <c r="BS1868" i="1"/>
  <c r="BX1868" i="1"/>
  <c r="BU1872" i="1"/>
  <c r="BV1872" i="1"/>
  <c r="BW1872" i="1"/>
  <c r="BS1872" i="1"/>
  <c r="BX1872" i="1"/>
  <c r="BU1876" i="1"/>
  <c r="BV1876" i="1"/>
  <c r="BW1876" i="1"/>
  <c r="BS1876" i="1"/>
  <c r="BX1876" i="1"/>
  <c r="BY1876" i="1" s="1"/>
  <c r="BU1880" i="1"/>
  <c r="BV1880" i="1"/>
  <c r="BW1880" i="1"/>
  <c r="BS1880" i="1"/>
  <c r="BX1880" i="1"/>
  <c r="BU1884" i="1"/>
  <c r="BV1884" i="1"/>
  <c r="BW1884" i="1"/>
  <c r="BS1884" i="1"/>
  <c r="BX1884" i="1"/>
  <c r="BU1888" i="1"/>
  <c r="BV1888" i="1"/>
  <c r="BW1888" i="1"/>
  <c r="BS1888" i="1"/>
  <c r="BX1888" i="1"/>
  <c r="BU1892" i="1"/>
  <c r="BV1892" i="1"/>
  <c r="BW1892" i="1"/>
  <c r="BS1892" i="1"/>
  <c r="BX1892" i="1"/>
  <c r="BU1896" i="1"/>
  <c r="BV1896" i="1"/>
  <c r="BW1896" i="1"/>
  <c r="BS1896" i="1"/>
  <c r="BX1896" i="1"/>
  <c r="BU1900" i="1"/>
  <c r="BV1900" i="1"/>
  <c r="BW1900" i="1"/>
  <c r="BS1900" i="1"/>
  <c r="BX1900" i="1"/>
  <c r="BU1904" i="1"/>
  <c r="BV1904" i="1"/>
  <c r="BW1904" i="1"/>
  <c r="BS1904" i="1"/>
  <c r="BX1904" i="1"/>
  <c r="BU1908" i="1"/>
  <c r="BV1908" i="1"/>
  <c r="BW1908" i="1"/>
  <c r="BS1908" i="1"/>
  <c r="BX1908" i="1"/>
  <c r="BY1908" i="1" s="1"/>
  <c r="BU1912" i="1"/>
  <c r="BV1912" i="1"/>
  <c r="BW1912" i="1"/>
  <c r="BS1912" i="1"/>
  <c r="BX1912" i="1"/>
  <c r="BU1916" i="1"/>
  <c r="BV1916" i="1"/>
  <c r="BW1916" i="1"/>
  <c r="BS1916" i="1"/>
  <c r="BX1916" i="1"/>
  <c r="BU1920" i="1"/>
  <c r="BV1920" i="1"/>
  <c r="BW1920" i="1"/>
  <c r="BS1920" i="1"/>
  <c r="BX1920" i="1"/>
  <c r="BU1924" i="1"/>
  <c r="BV1924" i="1"/>
  <c r="BW1924" i="1"/>
  <c r="BS1924" i="1"/>
  <c r="BX1924" i="1"/>
  <c r="BU1928" i="1"/>
  <c r="BV1928" i="1"/>
  <c r="BW1928" i="1"/>
  <c r="BS1928" i="1"/>
  <c r="BX1928" i="1"/>
  <c r="BU1932" i="1"/>
  <c r="BV1932" i="1"/>
  <c r="BW1932" i="1"/>
  <c r="BS1932" i="1"/>
  <c r="BX1932" i="1"/>
  <c r="BU1936" i="1"/>
  <c r="BV1936" i="1"/>
  <c r="BW1936" i="1"/>
  <c r="BS1936" i="1"/>
  <c r="BX1936" i="1"/>
  <c r="BU1940" i="1"/>
  <c r="BV1940" i="1"/>
  <c r="BW1940" i="1"/>
  <c r="BS1940" i="1"/>
  <c r="BX1940" i="1"/>
  <c r="BY1940" i="1" s="1"/>
  <c r="BU1944" i="1"/>
  <c r="BV1944" i="1"/>
  <c r="BW1944" i="1"/>
  <c r="BS1944" i="1"/>
  <c r="BX1944" i="1"/>
  <c r="BU1948" i="1"/>
  <c r="BV1948" i="1"/>
  <c r="BW1948" i="1"/>
  <c r="BS1948" i="1"/>
  <c r="BX1948" i="1"/>
  <c r="BU1952" i="1"/>
  <c r="BV1952" i="1"/>
  <c r="BW1952" i="1"/>
  <c r="BS1952" i="1"/>
  <c r="BX1952" i="1"/>
  <c r="BU1956" i="1"/>
  <c r="BV1956" i="1"/>
  <c r="BW1956" i="1"/>
  <c r="BS1956" i="1"/>
  <c r="BX1956" i="1"/>
  <c r="BU1960" i="1"/>
  <c r="BV1960" i="1"/>
  <c r="BW1960" i="1"/>
  <c r="BS1960" i="1"/>
  <c r="BX1960" i="1"/>
  <c r="BU1964" i="1"/>
  <c r="BV1964" i="1"/>
  <c r="BW1964" i="1"/>
  <c r="BS1964" i="1"/>
  <c r="BX1964" i="1"/>
  <c r="BU1968" i="1"/>
  <c r="BV1968" i="1"/>
  <c r="BW1968" i="1"/>
  <c r="BS1968" i="1"/>
  <c r="BX1968" i="1"/>
  <c r="BU1972" i="1"/>
  <c r="BV1972" i="1"/>
  <c r="BW1972" i="1"/>
  <c r="BS1972" i="1"/>
  <c r="BX1972" i="1"/>
  <c r="BY1972" i="1" s="1"/>
  <c r="BU1976" i="1"/>
  <c r="BV1976" i="1"/>
  <c r="BW1976" i="1"/>
  <c r="BS1976" i="1"/>
  <c r="BX1976" i="1"/>
  <c r="BU1980" i="1"/>
  <c r="BV1980" i="1"/>
  <c r="BW1980" i="1"/>
  <c r="BS1980" i="1"/>
  <c r="BX1980" i="1"/>
  <c r="BU1984" i="1"/>
  <c r="BV1984" i="1"/>
  <c r="BW1984" i="1"/>
  <c r="BS1984" i="1"/>
  <c r="BX1984" i="1"/>
  <c r="BU1988" i="1"/>
  <c r="BV1988" i="1"/>
  <c r="BW1988" i="1"/>
  <c r="BS1988" i="1"/>
  <c r="BX1988" i="1"/>
  <c r="BU1992" i="1"/>
  <c r="BV1992" i="1"/>
  <c r="BW1992" i="1"/>
  <c r="BS1992" i="1"/>
  <c r="BX1992" i="1"/>
  <c r="BU1996" i="1"/>
  <c r="BV1996" i="1"/>
  <c r="BW1996" i="1"/>
  <c r="BS1996" i="1"/>
  <c r="BX1996" i="1"/>
  <c r="BU2000" i="1"/>
  <c r="BV2000" i="1"/>
  <c r="BW2000" i="1"/>
  <c r="BS2000" i="1"/>
  <c r="BX2000" i="1"/>
  <c r="BU1218" i="1"/>
  <c r="BV1071" i="1"/>
  <c r="BW1059" i="1"/>
  <c r="BW1075" i="1"/>
  <c r="BT996" i="1"/>
  <c r="BT1004" i="1"/>
  <c r="BT1012" i="1"/>
  <c r="BT1020" i="1"/>
  <c r="BT1028" i="1"/>
  <c r="BT1036" i="1"/>
  <c r="BT1044" i="1"/>
  <c r="BT1052" i="1"/>
  <c r="BT1060" i="1"/>
  <c r="BT1068" i="1"/>
  <c r="BT1076" i="1"/>
  <c r="BT1084" i="1"/>
  <c r="BT1092" i="1"/>
  <c r="BT1100" i="1"/>
  <c r="BT1108" i="1"/>
  <c r="BT1116" i="1"/>
  <c r="BT1124" i="1"/>
  <c r="BT1132" i="1"/>
  <c r="BT1140" i="1"/>
  <c r="BT1148" i="1"/>
  <c r="BT1156" i="1"/>
  <c r="BT1164" i="1"/>
  <c r="BT1172" i="1"/>
  <c r="BT1180" i="1"/>
  <c r="BT1188" i="1"/>
  <c r="BT1196" i="1"/>
  <c r="BT1204" i="1"/>
  <c r="BT1212" i="1"/>
  <c r="BT1220" i="1"/>
  <c r="BT1228" i="1"/>
  <c r="BT1236" i="1"/>
  <c r="BT1244" i="1"/>
  <c r="BT1252" i="1"/>
  <c r="BT1260" i="1"/>
  <c r="BT1268" i="1"/>
  <c r="BT1276" i="1"/>
  <c r="BT1284" i="1"/>
  <c r="BT1292" i="1"/>
  <c r="BT1300" i="1"/>
  <c r="BT1308" i="1"/>
  <c r="BT1316" i="1"/>
  <c r="BT1324" i="1"/>
  <c r="BT1332" i="1"/>
  <c r="BT1340" i="1"/>
  <c r="BT1348" i="1"/>
  <c r="BT1356" i="1"/>
  <c r="BT1364" i="1"/>
  <c r="BT1372" i="1"/>
  <c r="BT1380" i="1"/>
  <c r="BT1388" i="1"/>
  <c r="BT1396" i="1"/>
  <c r="BT1404" i="1"/>
  <c r="BT1412" i="1"/>
  <c r="BT1420" i="1"/>
  <c r="BT1428" i="1"/>
  <c r="BT1436" i="1"/>
  <c r="BT1444" i="1"/>
  <c r="BT1452" i="1"/>
  <c r="BT1460" i="1"/>
  <c r="BT1468" i="1"/>
  <c r="BT1476" i="1"/>
  <c r="BT1484" i="1"/>
  <c r="BT1492" i="1"/>
  <c r="BT1500" i="1"/>
  <c r="BT1508" i="1"/>
  <c r="BT1516" i="1"/>
  <c r="BT1524" i="1"/>
  <c r="BT1532" i="1"/>
  <c r="BT1540" i="1"/>
  <c r="BT1548" i="1"/>
  <c r="BT1556" i="1"/>
  <c r="BT1564" i="1"/>
  <c r="BT1572" i="1"/>
  <c r="BT1580" i="1"/>
  <c r="BT1588" i="1"/>
  <c r="BT1596" i="1"/>
  <c r="BT1604" i="1"/>
  <c r="BT1612" i="1"/>
  <c r="BT1620" i="1"/>
  <c r="BT1628" i="1"/>
  <c r="BT1636" i="1"/>
  <c r="BT1644" i="1"/>
  <c r="BT1652" i="1"/>
  <c r="BT1660" i="1"/>
  <c r="BT1668" i="1"/>
  <c r="BT1676" i="1"/>
  <c r="BT1684" i="1"/>
  <c r="BT1692" i="1"/>
  <c r="BT1700" i="1"/>
  <c r="BT1708" i="1"/>
  <c r="BT1716" i="1"/>
  <c r="BT1724" i="1"/>
  <c r="BT1732" i="1"/>
  <c r="BT1740" i="1"/>
  <c r="BT1748" i="1"/>
  <c r="BT1756" i="1"/>
  <c r="BT1764" i="1"/>
  <c r="BT1772" i="1"/>
  <c r="BT1780" i="1"/>
  <c r="BT1788" i="1"/>
  <c r="BT1796" i="1"/>
  <c r="BT1804" i="1"/>
  <c r="BT1812" i="1"/>
  <c r="BT1820" i="1"/>
  <c r="BT1828" i="1"/>
  <c r="BT1836" i="1"/>
  <c r="BT1844" i="1"/>
  <c r="BT1852" i="1"/>
  <c r="BT1860" i="1"/>
  <c r="BT1868" i="1"/>
  <c r="BT1876" i="1"/>
  <c r="BT1884" i="1"/>
  <c r="BT1892" i="1"/>
  <c r="BT1900" i="1"/>
  <c r="BT1908" i="1"/>
  <c r="BT1916" i="1"/>
  <c r="BT1924" i="1"/>
  <c r="BT1932" i="1"/>
  <c r="BT1940" i="1"/>
  <c r="BT1948" i="1"/>
  <c r="BT1956" i="1"/>
  <c r="BT1964" i="1"/>
  <c r="BT1972" i="1"/>
  <c r="BT1980" i="1"/>
  <c r="BT1988" i="1"/>
  <c r="BT1996" i="1"/>
  <c r="BU1085" i="1"/>
  <c r="BV1085" i="1"/>
  <c r="BW1085" i="1"/>
  <c r="BS1085" i="1"/>
  <c r="BT1085" i="1"/>
  <c r="BX1085" i="1"/>
  <c r="BU1093" i="1"/>
  <c r="BV1093" i="1"/>
  <c r="BW1093" i="1"/>
  <c r="BS1093" i="1"/>
  <c r="BT1093" i="1"/>
  <c r="BX1093" i="1"/>
  <c r="BU1101" i="1"/>
  <c r="BV1101" i="1"/>
  <c r="BW1101" i="1"/>
  <c r="BS1101" i="1"/>
  <c r="BT1101" i="1"/>
  <c r="BX1101" i="1"/>
  <c r="BU1109" i="1"/>
  <c r="BV1109" i="1"/>
  <c r="BW1109" i="1"/>
  <c r="BS1109" i="1"/>
  <c r="BT1109" i="1"/>
  <c r="BX1109" i="1"/>
  <c r="BU1117" i="1"/>
  <c r="BV1117" i="1"/>
  <c r="BW1117" i="1"/>
  <c r="BS1117" i="1"/>
  <c r="BT1117" i="1"/>
  <c r="BX1117" i="1"/>
  <c r="BU1125" i="1"/>
  <c r="BV1125" i="1"/>
  <c r="BW1125" i="1"/>
  <c r="BS1125" i="1"/>
  <c r="BT1125" i="1"/>
  <c r="BX1125" i="1"/>
  <c r="BU1133" i="1"/>
  <c r="BV1133" i="1"/>
  <c r="BW1133" i="1"/>
  <c r="BS1133" i="1"/>
  <c r="BT1133" i="1"/>
  <c r="BX1133" i="1"/>
  <c r="BU1141" i="1"/>
  <c r="BV1141" i="1"/>
  <c r="BW1141" i="1"/>
  <c r="BS1141" i="1"/>
  <c r="BT1141" i="1"/>
  <c r="BX1141" i="1"/>
  <c r="BU1149" i="1"/>
  <c r="BV1149" i="1"/>
  <c r="BW1149" i="1"/>
  <c r="BS1149" i="1"/>
  <c r="BT1149" i="1"/>
  <c r="BX1149" i="1"/>
  <c r="BU1157" i="1"/>
  <c r="BV1157" i="1"/>
  <c r="BW1157" i="1"/>
  <c r="BS1157" i="1"/>
  <c r="BT1157" i="1"/>
  <c r="BX1157" i="1"/>
  <c r="BU1165" i="1"/>
  <c r="BV1165" i="1"/>
  <c r="BW1165" i="1"/>
  <c r="BS1165" i="1"/>
  <c r="BT1165" i="1"/>
  <c r="BX1165" i="1"/>
  <c r="BU1173" i="1"/>
  <c r="BV1173" i="1"/>
  <c r="BW1173" i="1"/>
  <c r="BS1173" i="1"/>
  <c r="BT1173" i="1"/>
  <c r="BX1173" i="1"/>
  <c r="BU1181" i="1"/>
  <c r="BV1181" i="1"/>
  <c r="BW1181" i="1"/>
  <c r="BS1181" i="1"/>
  <c r="BT1181" i="1"/>
  <c r="BX1181" i="1"/>
  <c r="BU1189" i="1"/>
  <c r="BV1189" i="1"/>
  <c r="BW1189" i="1"/>
  <c r="BS1189" i="1"/>
  <c r="BT1189" i="1"/>
  <c r="BX1189" i="1"/>
  <c r="BU1197" i="1"/>
  <c r="BV1197" i="1"/>
  <c r="BW1197" i="1"/>
  <c r="BS1197" i="1"/>
  <c r="BT1197" i="1"/>
  <c r="BX1197" i="1"/>
  <c r="BU1205" i="1"/>
  <c r="BV1205" i="1"/>
  <c r="BW1205" i="1"/>
  <c r="BS1205" i="1"/>
  <c r="BT1205" i="1"/>
  <c r="BX1205" i="1"/>
  <c r="BU1213" i="1"/>
  <c r="BV1213" i="1"/>
  <c r="BW1213" i="1"/>
  <c r="BS1213" i="1"/>
  <c r="BT1213" i="1"/>
  <c r="BX1213" i="1"/>
  <c r="BU1221" i="1"/>
  <c r="BV1221" i="1"/>
  <c r="BW1221" i="1"/>
  <c r="BS1221" i="1"/>
  <c r="BT1221" i="1"/>
  <c r="BX1221" i="1"/>
  <c r="BU1229" i="1"/>
  <c r="BV1229" i="1"/>
  <c r="BW1229" i="1"/>
  <c r="BS1229" i="1"/>
  <c r="BT1229" i="1"/>
  <c r="BX1229" i="1"/>
  <c r="BU1237" i="1"/>
  <c r="BV1237" i="1"/>
  <c r="BW1237" i="1"/>
  <c r="BS1237" i="1"/>
  <c r="BT1237" i="1"/>
  <c r="BX1237" i="1"/>
  <c r="BU1245" i="1"/>
  <c r="BV1245" i="1"/>
  <c r="BW1245" i="1"/>
  <c r="BS1245" i="1"/>
  <c r="BT1245" i="1"/>
  <c r="BX1245" i="1"/>
  <c r="BU1253" i="1"/>
  <c r="BV1253" i="1"/>
  <c r="BW1253" i="1"/>
  <c r="BS1253" i="1"/>
  <c r="BT1253" i="1"/>
  <c r="BX1253" i="1"/>
  <c r="BU1261" i="1"/>
  <c r="BV1261" i="1"/>
  <c r="BW1261" i="1"/>
  <c r="BT1261" i="1"/>
  <c r="BX1261" i="1"/>
  <c r="BS1261" i="1"/>
  <c r="BU1269" i="1"/>
  <c r="BV1269" i="1"/>
  <c r="BW1269" i="1"/>
  <c r="BT1269" i="1"/>
  <c r="BX1269" i="1"/>
  <c r="BY1269" i="1" s="1"/>
  <c r="BS1269" i="1"/>
  <c r="BU1277" i="1"/>
  <c r="BV1277" i="1"/>
  <c r="BW1277" i="1"/>
  <c r="BT1277" i="1"/>
  <c r="BX1277" i="1"/>
  <c r="BS1277" i="1"/>
  <c r="BU1285" i="1"/>
  <c r="BV1285" i="1"/>
  <c r="BW1285" i="1"/>
  <c r="BT1285" i="1"/>
  <c r="BX1285" i="1"/>
  <c r="BY1285" i="1" s="1"/>
  <c r="BS1285" i="1"/>
  <c r="BU1293" i="1"/>
  <c r="BV1293" i="1"/>
  <c r="BW1293" i="1"/>
  <c r="BT1293" i="1"/>
  <c r="BX1293" i="1"/>
  <c r="BS1293" i="1"/>
  <c r="BU1301" i="1"/>
  <c r="BV1301" i="1"/>
  <c r="BW1301" i="1"/>
  <c r="BT1301" i="1"/>
  <c r="BX1301" i="1"/>
  <c r="BY1301" i="1" s="1"/>
  <c r="BS1301" i="1"/>
  <c r="BU1309" i="1"/>
  <c r="BV1309" i="1"/>
  <c r="BW1309" i="1"/>
  <c r="BT1309" i="1"/>
  <c r="BX1309" i="1"/>
  <c r="BS1309" i="1"/>
  <c r="BU1317" i="1"/>
  <c r="BV1317" i="1"/>
  <c r="BW1317" i="1"/>
  <c r="BT1317" i="1"/>
  <c r="BX1317" i="1"/>
  <c r="BY1317" i="1" s="1"/>
  <c r="BS1317" i="1"/>
  <c r="BU1325" i="1"/>
  <c r="BV1325" i="1"/>
  <c r="BW1325" i="1"/>
  <c r="BT1325" i="1"/>
  <c r="BX1325" i="1"/>
  <c r="BS1325" i="1"/>
  <c r="BU1333" i="1"/>
  <c r="BV1333" i="1"/>
  <c r="BW1333" i="1"/>
  <c r="BT1333" i="1"/>
  <c r="BX1333" i="1"/>
  <c r="BY1333" i="1" s="1"/>
  <c r="BS1333" i="1"/>
  <c r="BU1341" i="1"/>
  <c r="BV1341" i="1"/>
  <c r="BW1341" i="1"/>
  <c r="BT1341" i="1"/>
  <c r="BX1341" i="1"/>
  <c r="BS1341" i="1"/>
  <c r="BU1349" i="1"/>
  <c r="BV1349" i="1"/>
  <c r="BW1349" i="1"/>
  <c r="BT1349" i="1"/>
  <c r="BX1349" i="1"/>
  <c r="BY1349" i="1" s="1"/>
  <c r="BS1349" i="1"/>
  <c r="BU1357" i="1"/>
  <c r="BV1357" i="1"/>
  <c r="BW1357" i="1"/>
  <c r="BT1357" i="1"/>
  <c r="BX1357" i="1"/>
  <c r="BS1357" i="1"/>
  <c r="BU1365" i="1"/>
  <c r="BV1365" i="1"/>
  <c r="BW1365" i="1"/>
  <c r="BT1365" i="1"/>
  <c r="BX1365" i="1"/>
  <c r="BY1365" i="1" s="1"/>
  <c r="BS1365" i="1"/>
  <c r="BU1373" i="1"/>
  <c r="BV1373" i="1"/>
  <c r="BW1373" i="1"/>
  <c r="BT1373" i="1"/>
  <c r="BX1373" i="1"/>
  <c r="BS1373" i="1"/>
  <c r="BU1381" i="1"/>
  <c r="BV1381" i="1"/>
  <c r="BW1381" i="1"/>
  <c r="BT1381" i="1"/>
  <c r="BX1381" i="1"/>
  <c r="BY1381" i="1" s="1"/>
  <c r="BS1381" i="1"/>
  <c r="BU1389" i="1"/>
  <c r="BV1389" i="1"/>
  <c r="BW1389" i="1"/>
  <c r="BT1389" i="1"/>
  <c r="BX1389" i="1"/>
  <c r="BS1389" i="1"/>
  <c r="BU1397" i="1"/>
  <c r="BV1397" i="1"/>
  <c r="BW1397" i="1"/>
  <c r="BT1397" i="1"/>
  <c r="BX1397" i="1"/>
  <c r="BY1397" i="1" s="1"/>
  <c r="BS1397" i="1"/>
  <c r="BU1405" i="1"/>
  <c r="BV1405" i="1"/>
  <c r="BW1405" i="1"/>
  <c r="BT1405" i="1"/>
  <c r="BX1405" i="1"/>
  <c r="BS1405" i="1"/>
  <c r="BU1413" i="1"/>
  <c r="BV1413" i="1"/>
  <c r="BW1413" i="1"/>
  <c r="BT1413" i="1"/>
  <c r="BX1413" i="1"/>
  <c r="BY1413" i="1" s="1"/>
  <c r="BS1413" i="1"/>
  <c r="BU1421" i="1"/>
  <c r="BV1421" i="1"/>
  <c r="BW1421" i="1"/>
  <c r="BT1421" i="1"/>
  <c r="BX1421" i="1"/>
  <c r="BS1421" i="1"/>
  <c r="BU1429" i="1"/>
  <c r="BV1429" i="1"/>
  <c r="BW1429" i="1"/>
  <c r="BT1429" i="1"/>
  <c r="BX1429" i="1"/>
  <c r="BY1429" i="1" s="1"/>
  <c r="BS1429" i="1"/>
  <c r="BU1437" i="1"/>
  <c r="BV1437" i="1"/>
  <c r="BW1437" i="1"/>
  <c r="BT1437" i="1"/>
  <c r="BX1437" i="1"/>
  <c r="BS1437" i="1"/>
  <c r="BU1445" i="1"/>
  <c r="BV1445" i="1"/>
  <c r="BW1445" i="1"/>
  <c r="BT1445" i="1"/>
  <c r="BX1445" i="1"/>
  <c r="BY1445" i="1" s="1"/>
  <c r="BS1445" i="1"/>
  <c r="BU1453" i="1"/>
  <c r="BV1453" i="1"/>
  <c r="BW1453" i="1"/>
  <c r="BT1453" i="1"/>
  <c r="BX1453" i="1"/>
  <c r="BS1453" i="1"/>
  <c r="BU1461" i="1"/>
  <c r="BV1461" i="1"/>
  <c r="BW1461" i="1"/>
  <c r="BT1461" i="1"/>
  <c r="BX1461" i="1"/>
  <c r="BY1461" i="1" s="1"/>
  <c r="BS1461" i="1"/>
  <c r="BU1469" i="1"/>
  <c r="BV1469" i="1"/>
  <c r="BW1469" i="1"/>
  <c r="BT1469" i="1"/>
  <c r="BX1469" i="1"/>
  <c r="BS1469" i="1"/>
  <c r="BU1477" i="1"/>
  <c r="BV1477" i="1"/>
  <c r="BW1477" i="1"/>
  <c r="BT1477" i="1"/>
  <c r="BX1477" i="1"/>
  <c r="BY1477" i="1" s="1"/>
  <c r="BS1477" i="1"/>
  <c r="BU1485" i="1"/>
  <c r="BV1485" i="1"/>
  <c r="BW1485" i="1"/>
  <c r="BT1485" i="1"/>
  <c r="BX1485" i="1"/>
  <c r="BS1485" i="1"/>
  <c r="BU1493" i="1"/>
  <c r="BV1493" i="1"/>
  <c r="BW1493" i="1"/>
  <c r="BT1493" i="1"/>
  <c r="BX1493" i="1"/>
  <c r="BY1493" i="1" s="1"/>
  <c r="BS1493" i="1"/>
  <c r="BU1501" i="1"/>
  <c r="BV1501" i="1"/>
  <c r="BW1501" i="1"/>
  <c r="BT1501" i="1"/>
  <c r="BX1501" i="1"/>
  <c r="BS1501" i="1"/>
  <c r="BU1509" i="1"/>
  <c r="BV1509" i="1"/>
  <c r="BW1509" i="1"/>
  <c r="BT1509" i="1"/>
  <c r="BX1509" i="1"/>
  <c r="BY1509" i="1" s="1"/>
  <c r="BS1509" i="1"/>
  <c r="BU1517" i="1"/>
  <c r="BV1517" i="1"/>
  <c r="BW1517" i="1"/>
  <c r="BT1517" i="1"/>
  <c r="BX1517" i="1"/>
  <c r="BS1517" i="1"/>
  <c r="BU1525" i="1"/>
  <c r="BV1525" i="1"/>
  <c r="BW1525" i="1"/>
  <c r="BT1525" i="1"/>
  <c r="BX1525" i="1"/>
  <c r="BY1525" i="1" s="1"/>
  <c r="BS1525" i="1"/>
  <c r="BU1533" i="1"/>
  <c r="BV1533" i="1"/>
  <c r="BW1533" i="1"/>
  <c r="BT1533" i="1"/>
  <c r="BX1533" i="1"/>
  <c r="BS1533" i="1"/>
  <c r="BU1541" i="1"/>
  <c r="BV1541" i="1"/>
  <c r="BW1541" i="1"/>
  <c r="BT1541" i="1"/>
  <c r="BX1541" i="1"/>
  <c r="BY1541" i="1" s="1"/>
  <c r="BS1541" i="1"/>
  <c r="BU1549" i="1"/>
  <c r="BV1549" i="1"/>
  <c r="BW1549" i="1"/>
  <c r="BT1549" i="1"/>
  <c r="BX1549" i="1"/>
  <c r="BS1549" i="1"/>
  <c r="BU1557" i="1"/>
  <c r="BV1557" i="1"/>
  <c r="BW1557" i="1"/>
  <c r="BT1557" i="1"/>
  <c r="BX1557" i="1"/>
  <c r="BY1557" i="1" s="1"/>
  <c r="BS1557" i="1"/>
  <c r="BU1565" i="1"/>
  <c r="BV1565" i="1"/>
  <c r="BW1565" i="1"/>
  <c r="BT1565" i="1"/>
  <c r="BX1565" i="1"/>
  <c r="BS1565" i="1"/>
  <c r="BU1573" i="1"/>
  <c r="BV1573" i="1"/>
  <c r="BW1573" i="1"/>
  <c r="BT1573" i="1"/>
  <c r="BX1573" i="1"/>
  <c r="BY1573" i="1" s="1"/>
  <c r="BS1573" i="1"/>
  <c r="BU1581" i="1"/>
  <c r="BV1581" i="1"/>
  <c r="BW1581" i="1"/>
  <c r="BT1581" i="1"/>
  <c r="BX1581" i="1"/>
  <c r="BS1581" i="1"/>
  <c r="BU1589" i="1"/>
  <c r="BV1589" i="1"/>
  <c r="BW1589" i="1"/>
  <c r="BT1589" i="1"/>
  <c r="BX1589" i="1"/>
  <c r="BY1589" i="1" s="1"/>
  <c r="BS1589" i="1"/>
  <c r="BU1597" i="1"/>
  <c r="BV1597" i="1"/>
  <c r="BW1597" i="1"/>
  <c r="BT1597" i="1"/>
  <c r="BX1597" i="1"/>
  <c r="BS1597" i="1"/>
  <c r="BU1605" i="1"/>
  <c r="BV1605" i="1"/>
  <c r="BW1605" i="1"/>
  <c r="BT1605" i="1"/>
  <c r="BX1605" i="1"/>
  <c r="BY1605" i="1" s="1"/>
  <c r="BS1605" i="1"/>
  <c r="BU1613" i="1"/>
  <c r="BV1613" i="1"/>
  <c r="BW1613" i="1"/>
  <c r="BT1613" i="1"/>
  <c r="BX1613" i="1"/>
  <c r="BS1613" i="1"/>
  <c r="BU1621" i="1"/>
  <c r="BV1621" i="1"/>
  <c r="BW1621" i="1"/>
  <c r="BT1621" i="1"/>
  <c r="BX1621" i="1"/>
  <c r="BY1621" i="1" s="1"/>
  <c r="BS1621" i="1"/>
  <c r="BU1629" i="1"/>
  <c r="BV1629" i="1"/>
  <c r="BW1629" i="1"/>
  <c r="BT1629" i="1"/>
  <c r="BX1629" i="1"/>
  <c r="BS1629" i="1"/>
  <c r="BU1637" i="1"/>
  <c r="BV1637" i="1"/>
  <c r="BW1637" i="1"/>
  <c r="BT1637" i="1"/>
  <c r="BX1637" i="1"/>
  <c r="BY1637" i="1" s="1"/>
  <c r="BS1637" i="1"/>
  <c r="BU1645" i="1"/>
  <c r="BV1645" i="1"/>
  <c r="BW1645" i="1"/>
  <c r="BT1645" i="1"/>
  <c r="BX1645" i="1"/>
  <c r="BS1645" i="1"/>
  <c r="BU1653" i="1"/>
  <c r="BV1653" i="1"/>
  <c r="BW1653" i="1"/>
  <c r="BT1653" i="1"/>
  <c r="BX1653" i="1"/>
  <c r="BY1653" i="1" s="1"/>
  <c r="BS1653" i="1"/>
  <c r="BU1661" i="1"/>
  <c r="BV1661" i="1"/>
  <c r="BW1661" i="1"/>
  <c r="BT1661" i="1"/>
  <c r="BX1661" i="1"/>
  <c r="BS1661" i="1"/>
  <c r="BU1669" i="1"/>
  <c r="BV1669" i="1"/>
  <c r="BW1669" i="1"/>
  <c r="BT1669" i="1"/>
  <c r="BX1669" i="1"/>
  <c r="BY1669" i="1" s="1"/>
  <c r="BS1669" i="1"/>
  <c r="BU1677" i="1"/>
  <c r="BV1677" i="1"/>
  <c r="BW1677" i="1"/>
  <c r="BT1677" i="1"/>
  <c r="BX1677" i="1"/>
  <c r="BS1677" i="1"/>
  <c r="BU1685" i="1"/>
  <c r="BV1685" i="1"/>
  <c r="BW1685" i="1"/>
  <c r="BT1685" i="1"/>
  <c r="BX1685" i="1"/>
  <c r="BY1685" i="1" s="1"/>
  <c r="BS1685" i="1"/>
  <c r="BU1693" i="1"/>
  <c r="BV1693" i="1"/>
  <c r="BW1693" i="1"/>
  <c r="BT1693" i="1"/>
  <c r="BX1693" i="1"/>
  <c r="BS1693" i="1"/>
  <c r="BU1701" i="1"/>
  <c r="BV1701" i="1"/>
  <c r="BW1701" i="1"/>
  <c r="BT1701" i="1"/>
  <c r="BX1701" i="1"/>
  <c r="BY1701" i="1" s="1"/>
  <c r="BS1701" i="1"/>
  <c r="BU1709" i="1"/>
  <c r="BV1709" i="1"/>
  <c r="BW1709" i="1"/>
  <c r="BT1709" i="1"/>
  <c r="BX1709" i="1"/>
  <c r="BS1709" i="1"/>
  <c r="BU1717" i="1"/>
  <c r="BV1717" i="1"/>
  <c r="BW1717" i="1"/>
  <c r="BT1717" i="1"/>
  <c r="BX1717" i="1"/>
  <c r="BY1717" i="1" s="1"/>
  <c r="BS1717" i="1"/>
  <c r="BU1725" i="1"/>
  <c r="BV1725" i="1"/>
  <c r="BW1725" i="1"/>
  <c r="BT1725" i="1"/>
  <c r="BX1725" i="1"/>
  <c r="BS1725" i="1"/>
  <c r="BU1733" i="1"/>
  <c r="BV1733" i="1"/>
  <c r="BW1733" i="1"/>
  <c r="BT1733" i="1"/>
  <c r="BX1733" i="1"/>
  <c r="BY1733" i="1" s="1"/>
  <c r="BS1733" i="1"/>
  <c r="BU1741" i="1"/>
  <c r="BV1741" i="1"/>
  <c r="BW1741" i="1"/>
  <c r="BT1741" i="1"/>
  <c r="BX1741" i="1"/>
  <c r="BS1741" i="1"/>
  <c r="BU1749" i="1"/>
  <c r="BV1749" i="1"/>
  <c r="BW1749" i="1"/>
  <c r="BT1749" i="1"/>
  <c r="BX1749" i="1"/>
  <c r="BY1749" i="1" s="1"/>
  <c r="BS1749" i="1"/>
  <c r="BU1757" i="1"/>
  <c r="BV1757" i="1"/>
  <c r="BW1757" i="1"/>
  <c r="BT1757" i="1"/>
  <c r="BX1757" i="1"/>
  <c r="BS1757" i="1"/>
  <c r="BU1765" i="1"/>
  <c r="BV1765" i="1"/>
  <c r="BW1765" i="1"/>
  <c r="BT1765" i="1"/>
  <c r="BX1765" i="1"/>
  <c r="BY1765" i="1" s="1"/>
  <c r="BS1765" i="1"/>
  <c r="BU1773" i="1"/>
  <c r="BV1773" i="1"/>
  <c r="BW1773" i="1"/>
  <c r="BT1773" i="1"/>
  <c r="BX1773" i="1"/>
  <c r="BS1773" i="1"/>
  <c r="BU1781" i="1"/>
  <c r="BV1781" i="1"/>
  <c r="BW1781" i="1"/>
  <c r="BT1781" i="1"/>
  <c r="BX1781" i="1"/>
  <c r="BY1781" i="1" s="1"/>
  <c r="BS1781" i="1"/>
  <c r="BU1789" i="1"/>
  <c r="BV1789" i="1"/>
  <c r="BW1789" i="1"/>
  <c r="BT1789" i="1"/>
  <c r="BX1789" i="1"/>
  <c r="BS1789" i="1"/>
  <c r="BU1797" i="1"/>
  <c r="BV1797" i="1"/>
  <c r="BW1797" i="1"/>
  <c r="BT1797" i="1"/>
  <c r="BX1797" i="1"/>
  <c r="BY1797" i="1" s="1"/>
  <c r="BS1797" i="1"/>
  <c r="BU1805" i="1"/>
  <c r="BV1805" i="1"/>
  <c r="BW1805" i="1"/>
  <c r="BT1805" i="1"/>
  <c r="BX1805" i="1"/>
  <c r="BS1805" i="1"/>
  <c r="BU1813" i="1"/>
  <c r="BV1813" i="1"/>
  <c r="BW1813" i="1"/>
  <c r="BT1813" i="1"/>
  <c r="BX1813" i="1"/>
  <c r="BY1813" i="1" s="1"/>
  <c r="BS1813" i="1"/>
  <c r="BU1821" i="1"/>
  <c r="BV1821" i="1"/>
  <c r="BW1821" i="1"/>
  <c r="BT1821" i="1"/>
  <c r="BX1821" i="1"/>
  <c r="BS1821" i="1"/>
  <c r="BU1829" i="1"/>
  <c r="BV1829" i="1"/>
  <c r="BW1829" i="1"/>
  <c r="BT1829" i="1"/>
  <c r="BX1829" i="1"/>
  <c r="BY1829" i="1" s="1"/>
  <c r="BS1829" i="1"/>
  <c r="BU1837" i="1"/>
  <c r="BV1837" i="1"/>
  <c r="BW1837" i="1"/>
  <c r="BT1837" i="1"/>
  <c r="BX1837" i="1"/>
  <c r="BS1837" i="1"/>
  <c r="BU1845" i="1"/>
  <c r="BV1845" i="1"/>
  <c r="BW1845" i="1"/>
  <c r="BT1845" i="1"/>
  <c r="BX1845" i="1"/>
  <c r="BY1845" i="1" s="1"/>
  <c r="BS1845" i="1"/>
  <c r="BU1853" i="1"/>
  <c r="BV1853" i="1"/>
  <c r="BW1853" i="1"/>
  <c r="BT1853" i="1"/>
  <c r="BX1853" i="1"/>
  <c r="BS1853" i="1"/>
  <c r="BU1861" i="1"/>
  <c r="BV1861" i="1"/>
  <c r="BW1861" i="1"/>
  <c r="BT1861" i="1"/>
  <c r="BX1861" i="1"/>
  <c r="BY1861" i="1" s="1"/>
  <c r="BS1861" i="1"/>
  <c r="BU1869" i="1"/>
  <c r="BV1869" i="1"/>
  <c r="BW1869" i="1"/>
  <c r="BT1869" i="1"/>
  <c r="BX1869" i="1"/>
  <c r="BS1869" i="1"/>
  <c r="BU1877" i="1"/>
  <c r="BV1877" i="1"/>
  <c r="BW1877" i="1"/>
  <c r="BT1877" i="1"/>
  <c r="BX1877" i="1"/>
  <c r="BY1877" i="1" s="1"/>
  <c r="BS1877" i="1"/>
  <c r="BU1885" i="1"/>
  <c r="BV1885" i="1"/>
  <c r="BW1885" i="1"/>
  <c r="BT1885" i="1"/>
  <c r="BX1885" i="1"/>
  <c r="BS1885" i="1"/>
  <c r="BU1893" i="1"/>
  <c r="BV1893" i="1"/>
  <c r="BW1893" i="1"/>
  <c r="BT1893" i="1"/>
  <c r="BX1893" i="1"/>
  <c r="BY1893" i="1" s="1"/>
  <c r="BS1893" i="1"/>
  <c r="BU1901" i="1"/>
  <c r="BV1901" i="1"/>
  <c r="BW1901" i="1"/>
  <c r="BT1901" i="1"/>
  <c r="BX1901" i="1"/>
  <c r="BS1901" i="1"/>
  <c r="BU1909" i="1"/>
  <c r="BV1909" i="1"/>
  <c r="BW1909" i="1"/>
  <c r="BT1909" i="1"/>
  <c r="BX1909" i="1"/>
  <c r="BY1909" i="1" s="1"/>
  <c r="BS1909" i="1"/>
  <c r="BU1917" i="1"/>
  <c r="BV1917" i="1"/>
  <c r="BW1917" i="1"/>
  <c r="BT1917" i="1"/>
  <c r="BX1917" i="1"/>
  <c r="BS1917" i="1"/>
  <c r="BU1925" i="1"/>
  <c r="BV1925" i="1"/>
  <c r="BW1925" i="1"/>
  <c r="BT1925" i="1"/>
  <c r="BX1925" i="1"/>
  <c r="BY1925" i="1" s="1"/>
  <c r="BS1925" i="1"/>
  <c r="BU1933" i="1"/>
  <c r="BV1933" i="1"/>
  <c r="BW1933" i="1"/>
  <c r="BT1933" i="1"/>
  <c r="BX1933" i="1"/>
  <c r="BS1933" i="1"/>
  <c r="BU1941" i="1"/>
  <c r="BV1941" i="1"/>
  <c r="BW1941" i="1"/>
  <c r="BT1941" i="1"/>
  <c r="BX1941" i="1"/>
  <c r="BY1941" i="1" s="1"/>
  <c r="BS1941" i="1"/>
  <c r="BU1949" i="1"/>
  <c r="BV1949" i="1"/>
  <c r="BW1949" i="1"/>
  <c r="BT1949" i="1"/>
  <c r="BX1949" i="1"/>
  <c r="BS1949" i="1"/>
  <c r="BU1957" i="1"/>
  <c r="BV1957" i="1"/>
  <c r="BW1957" i="1"/>
  <c r="BT1957" i="1"/>
  <c r="BX1957" i="1"/>
  <c r="BY1957" i="1" s="1"/>
  <c r="BS1957" i="1"/>
  <c r="BU1965" i="1"/>
  <c r="BV1965" i="1"/>
  <c r="BW1965" i="1"/>
  <c r="BT1965" i="1"/>
  <c r="BX1965" i="1"/>
  <c r="BS1965" i="1"/>
  <c r="BU1973" i="1"/>
  <c r="BV1973" i="1"/>
  <c r="BW1973" i="1"/>
  <c r="BT1973" i="1"/>
  <c r="BX1973" i="1"/>
  <c r="BY1973" i="1" s="1"/>
  <c r="BS1973" i="1"/>
  <c r="BU1981" i="1"/>
  <c r="BV1981" i="1"/>
  <c r="BW1981" i="1"/>
  <c r="BT1981" i="1"/>
  <c r="BX1981" i="1"/>
  <c r="BS1981" i="1"/>
  <c r="BU1989" i="1"/>
  <c r="BV1989" i="1"/>
  <c r="BW1989" i="1"/>
  <c r="BT1989" i="1"/>
  <c r="BX1989" i="1"/>
  <c r="BY1989" i="1" s="1"/>
  <c r="BS1989" i="1"/>
  <c r="BU1997" i="1"/>
  <c r="BV1997" i="1"/>
  <c r="BW1997" i="1"/>
  <c r="BT1997" i="1"/>
  <c r="BX1997" i="1"/>
  <c r="BS1997" i="1"/>
  <c r="BU1013" i="1"/>
  <c r="BU1029" i="1"/>
  <c r="BU1045" i="1"/>
  <c r="BT1057" i="1"/>
  <c r="BT1061" i="1"/>
  <c r="BT1065" i="1"/>
  <c r="BT1069" i="1"/>
  <c r="BT1073" i="1"/>
  <c r="BT1077" i="1"/>
  <c r="BT1081" i="1"/>
  <c r="BH61" i="1"/>
  <c r="BJ61" i="1"/>
  <c r="BI65" i="1"/>
  <c r="BF65" i="1"/>
  <c r="BG65" i="1"/>
  <c r="BH65" i="1"/>
  <c r="BJ65" i="1"/>
  <c r="BH84" i="1"/>
  <c r="BI84" i="1"/>
  <c r="BH88" i="1"/>
  <c r="BI88" i="1"/>
  <c r="BH93" i="1"/>
  <c r="BJ93" i="1"/>
  <c r="BI97" i="1"/>
  <c r="BF97" i="1"/>
  <c r="BG97" i="1"/>
  <c r="BH97" i="1"/>
  <c r="BJ97" i="1"/>
  <c r="BH116" i="1"/>
  <c r="BI116" i="1"/>
  <c r="BH120" i="1"/>
  <c r="BI120" i="1"/>
  <c r="BH125" i="1"/>
  <c r="BJ125" i="1"/>
  <c r="BI129" i="1"/>
  <c r="BF129" i="1"/>
  <c r="BG129" i="1"/>
  <c r="BH129" i="1"/>
  <c r="BJ129" i="1"/>
  <c r="BH148" i="1"/>
  <c r="BI148" i="1"/>
  <c r="BH152" i="1"/>
  <c r="BI152" i="1"/>
  <c r="BH157" i="1"/>
  <c r="BJ157" i="1"/>
  <c r="BI161" i="1"/>
  <c r="BF161" i="1"/>
  <c r="BG161" i="1"/>
  <c r="BH161" i="1"/>
  <c r="BJ161" i="1"/>
  <c r="BH180" i="1"/>
  <c r="BI180" i="1"/>
  <c r="BH184" i="1"/>
  <c r="BI184" i="1"/>
  <c r="BH189" i="1"/>
  <c r="BJ189" i="1"/>
  <c r="BI193" i="1"/>
  <c r="BF193" i="1"/>
  <c r="BG193" i="1"/>
  <c r="BH193" i="1"/>
  <c r="BJ193" i="1"/>
  <c r="BH212" i="1"/>
  <c r="BI212" i="1"/>
  <c r="BH216" i="1"/>
  <c r="BI216" i="1"/>
  <c r="BH221" i="1"/>
  <c r="BJ221" i="1"/>
  <c r="BI225" i="1"/>
  <c r="BF225" i="1"/>
  <c r="BG225" i="1"/>
  <c r="BH225" i="1"/>
  <c r="BJ225" i="1"/>
  <c r="BH244" i="1"/>
  <c r="BI244" i="1"/>
  <c r="BH248" i="1"/>
  <c r="BI248" i="1"/>
  <c r="BH253" i="1"/>
  <c r="BJ253" i="1"/>
  <c r="BI257" i="1"/>
  <c r="BF257" i="1"/>
  <c r="BG257" i="1"/>
  <c r="BH257" i="1"/>
  <c r="BJ257" i="1"/>
  <c r="BH276" i="1"/>
  <c r="BI276" i="1"/>
  <c r="BH280" i="1"/>
  <c r="BI280" i="1"/>
  <c r="BH285" i="1"/>
  <c r="BJ285" i="1"/>
  <c r="BI289" i="1"/>
  <c r="BF289" i="1"/>
  <c r="BG289" i="1"/>
  <c r="BH289" i="1"/>
  <c r="BJ289" i="1"/>
  <c r="BH308" i="1"/>
  <c r="BI308" i="1"/>
  <c r="BH312" i="1"/>
  <c r="BI312" i="1"/>
  <c r="BH317" i="1"/>
  <c r="BJ317" i="1"/>
  <c r="BI321" i="1"/>
  <c r="BF321" i="1"/>
  <c r="BG321" i="1"/>
  <c r="BH321" i="1"/>
  <c r="BJ321" i="1"/>
  <c r="BH340" i="1"/>
  <c r="BI340" i="1"/>
  <c r="BH344" i="1"/>
  <c r="BI344" i="1"/>
  <c r="BH349" i="1"/>
  <c r="BJ349" i="1"/>
  <c r="BI353" i="1"/>
  <c r="BF353" i="1"/>
  <c r="BG353" i="1"/>
  <c r="BH353" i="1"/>
  <c r="BJ353" i="1"/>
  <c r="BH372" i="1"/>
  <c r="BI372" i="1"/>
  <c r="BH376" i="1"/>
  <c r="BI376" i="1"/>
  <c r="BH381" i="1"/>
  <c r="BJ381" i="1"/>
  <c r="BI385" i="1"/>
  <c r="BF385" i="1"/>
  <c r="BG385" i="1"/>
  <c r="BH385" i="1"/>
  <c r="BJ385" i="1"/>
  <c r="BH404" i="1"/>
  <c r="BI404" i="1"/>
  <c r="BH408" i="1"/>
  <c r="BI408" i="1"/>
  <c r="BH413" i="1"/>
  <c r="BJ413" i="1"/>
  <c r="BI417" i="1"/>
  <c r="BF417" i="1"/>
  <c r="BG417" i="1"/>
  <c r="BH417" i="1"/>
  <c r="BJ417" i="1"/>
  <c r="BH436" i="1"/>
  <c r="BI436" i="1"/>
  <c r="BH440" i="1"/>
  <c r="BI440" i="1"/>
  <c r="BH445" i="1"/>
  <c r="BJ445" i="1"/>
  <c r="BI449" i="1"/>
  <c r="BF449" i="1"/>
  <c r="BG449" i="1"/>
  <c r="BH449" i="1"/>
  <c r="BJ449" i="1"/>
  <c r="BH468" i="1"/>
  <c r="BI468" i="1"/>
  <c r="BH472" i="1"/>
  <c r="BI472" i="1"/>
  <c r="BH477" i="1"/>
  <c r="BJ477" i="1"/>
  <c r="BI481" i="1"/>
  <c r="BF481" i="1"/>
  <c r="BG481" i="1"/>
  <c r="BH481" i="1"/>
  <c r="BJ481" i="1"/>
  <c r="BH500" i="1"/>
  <c r="BI500" i="1"/>
  <c r="BH504" i="1"/>
  <c r="BI504" i="1"/>
  <c r="BH509" i="1"/>
  <c r="BJ509" i="1"/>
  <c r="BI513" i="1"/>
  <c r="BF513" i="1"/>
  <c r="BG513" i="1"/>
  <c r="BH513" i="1"/>
  <c r="BJ513" i="1"/>
  <c r="BH532" i="1"/>
  <c r="BI532" i="1"/>
  <c r="BH536" i="1"/>
  <c r="BI536" i="1"/>
  <c r="BH541" i="1"/>
  <c r="BJ541" i="1"/>
  <c r="BI545" i="1"/>
  <c r="BF545" i="1"/>
  <c r="BG545" i="1"/>
  <c r="BH545" i="1"/>
  <c r="BJ545" i="1"/>
  <c r="BI564" i="1"/>
  <c r="BH564" i="1"/>
  <c r="BI568" i="1"/>
  <c r="BH568" i="1"/>
  <c r="BH573" i="1"/>
  <c r="BJ573" i="1"/>
  <c r="BI577" i="1"/>
  <c r="BF577" i="1"/>
  <c r="BG577" i="1"/>
  <c r="BH577" i="1"/>
  <c r="BJ577" i="1"/>
  <c r="BI596" i="1"/>
  <c r="BH596" i="1"/>
  <c r="BI600" i="1"/>
  <c r="BH600" i="1"/>
  <c r="BH605" i="1"/>
  <c r="BJ605" i="1"/>
  <c r="BI609" i="1"/>
  <c r="BF609" i="1"/>
  <c r="BG609" i="1"/>
  <c r="BH609" i="1"/>
  <c r="BJ609" i="1"/>
  <c r="BI628" i="1"/>
  <c r="BH628" i="1"/>
  <c r="BI632" i="1"/>
  <c r="BH632" i="1"/>
  <c r="BH637" i="1"/>
  <c r="BJ637" i="1"/>
  <c r="BI641" i="1"/>
  <c r="BF641" i="1"/>
  <c r="BG641" i="1"/>
  <c r="BH641" i="1"/>
  <c r="BJ641" i="1"/>
  <c r="BI660" i="1"/>
  <c r="BH660" i="1"/>
  <c r="BI664" i="1"/>
  <c r="BH664" i="1"/>
  <c r="BH669" i="1"/>
  <c r="BJ669" i="1"/>
  <c r="BI673" i="1"/>
  <c r="BF673" i="1"/>
  <c r="BG673" i="1"/>
  <c r="BH673" i="1"/>
  <c r="BJ673" i="1"/>
  <c r="BI692" i="1"/>
  <c r="BH692" i="1"/>
  <c r="BI696" i="1"/>
  <c r="BH696" i="1"/>
  <c r="BH701" i="1"/>
  <c r="BJ701" i="1"/>
  <c r="BI705" i="1"/>
  <c r="BF705" i="1"/>
  <c r="BG705" i="1"/>
  <c r="BH705" i="1"/>
  <c r="BJ705" i="1"/>
  <c r="BI724" i="1"/>
  <c r="BH724" i="1"/>
  <c r="BI728" i="1"/>
  <c r="BH728" i="1"/>
  <c r="BH733" i="1"/>
  <c r="BJ733" i="1"/>
  <c r="BI737" i="1"/>
  <c r="BF737" i="1"/>
  <c r="BG737" i="1"/>
  <c r="BH737" i="1"/>
  <c r="BJ737" i="1"/>
  <c r="BI756" i="1"/>
  <c r="BH756" i="1"/>
  <c r="BI760" i="1"/>
  <c r="BH760" i="1"/>
  <c r="BH765" i="1"/>
  <c r="BJ765" i="1"/>
  <c r="BI769" i="1"/>
  <c r="BF769" i="1"/>
  <c r="BG769" i="1"/>
  <c r="BH769" i="1"/>
  <c r="BJ769" i="1"/>
  <c r="BI788" i="1"/>
  <c r="BH788" i="1"/>
  <c r="BI792" i="1"/>
  <c r="BH792" i="1"/>
  <c r="BH797" i="1"/>
  <c r="BJ797" i="1"/>
  <c r="BI801" i="1"/>
  <c r="BF801" i="1"/>
  <c r="BG801" i="1"/>
  <c r="BH801" i="1"/>
  <c r="BJ801" i="1"/>
  <c r="BI820" i="1"/>
  <c r="BH820" i="1"/>
  <c r="BI824" i="1"/>
  <c r="BH824" i="1"/>
  <c r="BH829" i="1"/>
  <c r="BJ829" i="1"/>
  <c r="BI833" i="1"/>
  <c r="BF833" i="1"/>
  <c r="BG833" i="1"/>
  <c r="BH833" i="1"/>
  <c r="BJ833" i="1"/>
  <c r="BI852" i="1"/>
  <c r="BH852" i="1"/>
  <c r="BI856" i="1"/>
  <c r="BH856" i="1"/>
  <c r="BH861" i="1"/>
  <c r="BJ861" i="1"/>
  <c r="BI865" i="1"/>
  <c r="BF865" i="1"/>
  <c r="BG865" i="1"/>
  <c r="BH865" i="1"/>
  <c r="BJ865" i="1"/>
  <c r="BI884" i="1"/>
  <c r="BH884" i="1"/>
  <c r="BI888" i="1"/>
  <c r="BH888" i="1"/>
  <c r="BH893" i="1"/>
  <c r="BJ893" i="1"/>
  <c r="BI897" i="1"/>
  <c r="BF897" i="1"/>
  <c r="BG897" i="1"/>
  <c r="BH897" i="1"/>
  <c r="BJ897" i="1"/>
  <c r="BI916" i="1"/>
  <c r="BH916" i="1"/>
  <c r="BI920" i="1"/>
  <c r="BH920" i="1"/>
  <c r="BH925" i="1"/>
  <c r="BJ925" i="1"/>
  <c r="BI929" i="1"/>
  <c r="BF929" i="1"/>
  <c r="BG929" i="1"/>
  <c r="BH929" i="1"/>
  <c r="BJ929" i="1"/>
  <c r="BI948" i="1"/>
  <c r="BH948" i="1"/>
  <c r="BI952" i="1"/>
  <c r="BH952" i="1"/>
  <c r="BH62" i="1"/>
  <c r="BH94" i="1"/>
  <c r="BH126" i="1"/>
  <c r="BH158" i="1"/>
  <c r="BH190" i="1"/>
  <c r="BH222" i="1"/>
  <c r="BH254" i="1"/>
  <c r="BH286" i="1"/>
  <c r="BH318" i="1"/>
  <c r="BH350" i="1"/>
  <c r="BH382" i="1"/>
  <c r="BH414" i="1"/>
  <c r="BH446" i="1"/>
  <c r="BH478" i="1"/>
  <c r="BH510" i="1"/>
  <c r="BH542" i="1"/>
  <c r="BH574" i="1"/>
  <c r="BH606" i="1"/>
  <c r="BH638" i="1"/>
  <c r="BH670" i="1"/>
  <c r="BH702" i="1"/>
  <c r="BH734" i="1"/>
  <c r="BH766" i="1"/>
  <c r="BH798" i="1"/>
  <c r="BH830" i="1"/>
  <c r="BH862" i="1"/>
  <c r="BH894" i="1"/>
  <c r="BH926" i="1"/>
  <c r="BF64" i="1"/>
  <c r="BF96" i="1"/>
  <c r="BF128" i="1"/>
  <c r="BF160" i="1"/>
  <c r="BF192" i="1"/>
  <c r="BF224" i="1"/>
  <c r="BF256" i="1"/>
  <c r="BF288" i="1"/>
  <c r="BF320" i="1"/>
  <c r="BF352" i="1"/>
  <c r="BF384" i="1"/>
  <c r="BF416" i="1"/>
  <c r="BF448" i="1"/>
  <c r="BF480" i="1"/>
  <c r="BF512" i="1"/>
  <c r="BF544" i="1"/>
  <c r="BF576" i="1"/>
  <c r="BF608" i="1"/>
  <c r="BF640" i="1"/>
  <c r="BF672" i="1"/>
  <c r="BF704" i="1"/>
  <c r="BF736" i="1"/>
  <c r="BF768" i="1"/>
  <c r="BF800" i="1"/>
  <c r="BF832" i="1"/>
  <c r="BF864" i="1"/>
  <c r="BF896" i="1"/>
  <c r="BF928" i="1"/>
  <c r="BG4" i="1"/>
  <c r="BF4" i="1"/>
  <c r="BJ4" i="1"/>
  <c r="BH4" i="1"/>
  <c r="BI4" i="1"/>
  <c r="BG8" i="1"/>
  <c r="BF8" i="1"/>
  <c r="BJ8" i="1"/>
  <c r="BH8" i="1"/>
  <c r="BI8" i="1"/>
  <c r="BG12" i="1"/>
  <c r="BF12" i="1"/>
  <c r="BJ12" i="1"/>
  <c r="BH12" i="1"/>
  <c r="BI12" i="1"/>
  <c r="BG16" i="1"/>
  <c r="BF16" i="1"/>
  <c r="BJ16" i="1"/>
  <c r="BH16" i="1"/>
  <c r="BI16" i="1"/>
  <c r="BG20" i="1"/>
  <c r="BF20" i="1"/>
  <c r="BJ20" i="1"/>
  <c r="BH20" i="1"/>
  <c r="BI20" i="1"/>
  <c r="BG24" i="1"/>
  <c r="BF24" i="1"/>
  <c r="BJ24" i="1"/>
  <c r="BH24" i="1"/>
  <c r="BI24" i="1"/>
  <c r="BG28" i="1"/>
  <c r="BF28" i="1"/>
  <c r="BJ28" i="1"/>
  <c r="BH28" i="1"/>
  <c r="BI28" i="1"/>
  <c r="BG32" i="1"/>
  <c r="BF32" i="1"/>
  <c r="BJ32" i="1"/>
  <c r="BH32" i="1"/>
  <c r="BI32" i="1"/>
  <c r="BG36" i="1"/>
  <c r="BF36" i="1"/>
  <c r="BJ36" i="1"/>
  <c r="BH36" i="1"/>
  <c r="BI36" i="1"/>
  <c r="BG40" i="1"/>
  <c r="BF40" i="1"/>
  <c r="BJ40" i="1"/>
  <c r="BH40" i="1"/>
  <c r="BI40" i="1"/>
  <c r="BG44" i="1"/>
  <c r="BF44" i="1"/>
  <c r="BJ44" i="1"/>
  <c r="BH44" i="1"/>
  <c r="BI44" i="1"/>
  <c r="BG48" i="1"/>
  <c r="BF48" i="1"/>
  <c r="BJ48" i="1"/>
  <c r="BH48" i="1"/>
  <c r="BI48" i="1"/>
  <c r="BG52" i="1"/>
  <c r="BF52" i="1"/>
  <c r="BJ52" i="1"/>
  <c r="BH52" i="1"/>
  <c r="BI52" i="1"/>
  <c r="BG56" i="1"/>
  <c r="BF56" i="1"/>
  <c r="BJ56" i="1"/>
  <c r="BH56" i="1"/>
  <c r="BI56" i="1"/>
  <c r="BG61" i="1"/>
  <c r="BG77" i="1"/>
  <c r="BG93" i="1"/>
  <c r="BG109" i="1"/>
  <c r="BG125" i="1"/>
  <c r="BG141" i="1"/>
  <c r="BG157" i="1"/>
  <c r="BG173" i="1"/>
  <c r="BG189" i="1"/>
  <c r="BG205" i="1"/>
  <c r="BG221" i="1"/>
  <c r="BG237" i="1"/>
  <c r="BG253" i="1"/>
  <c r="BG269" i="1"/>
  <c r="BG285" i="1"/>
  <c r="BG301" i="1"/>
  <c r="BG317" i="1"/>
  <c r="BG333" i="1"/>
  <c r="BG349" i="1"/>
  <c r="BG365" i="1"/>
  <c r="BG381" i="1"/>
  <c r="BG397" i="1"/>
  <c r="BG413" i="1"/>
  <c r="BG429" i="1"/>
  <c r="BG445" i="1"/>
  <c r="BG461" i="1"/>
  <c r="BG477" i="1"/>
  <c r="BG493" i="1"/>
  <c r="BG509" i="1"/>
  <c r="BG525" i="1"/>
  <c r="BG541" i="1"/>
  <c r="BG557" i="1"/>
  <c r="BG573" i="1"/>
  <c r="BG589" i="1"/>
  <c r="BG605" i="1"/>
  <c r="BG621" i="1"/>
  <c r="BG637" i="1"/>
  <c r="BG653" i="1"/>
  <c r="BG669" i="1"/>
  <c r="BG685" i="1"/>
  <c r="BG701" i="1"/>
  <c r="BG717" i="1"/>
  <c r="BG733" i="1"/>
  <c r="BG749" i="1"/>
  <c r="BG765" i="1"/>
  <c r="BG781" i="1"/>
  <c r="BG797" i="1"/>
  <c r="BG813" i="1"/>
  <c r="BG829" i="1"/>
  <c r="BG845" i="1"/>
  <c r="BG861" i="1"/>
  <c r="BG877" i="1"/>
  <c r="BG893" i="1"/>
  <c r="BG909" i="1"/>
  <c r="BG925" i="1"/>
  <c r="BG941" i="1"/>
  <c r="BF77" i="1"/>
  <c r="BF109" i="1"/>
  <c r="BF141" i="1"/>
  <c r="BF173" i="1"/>
  <c r="BF205" i="1"/>
  <c r="BF237" i="1"/>
  <c r="BF269" i="1"/>
  <c r="BF301" i="1"/>
  <c r="BF333" i="1"/>
  <c r="BF365" i="1"/>
  <c r="BF397" i="1"/>
  <c r="BF429" i="1"/>
  <c r="BF461" i="1"/>
  <c r="BF493" i="1"/>
  <c r="BF525" i="1"/>
  <c r="BF557" i="1"/>
  <c r="BF589" i="1"/>
  <c r="BF621" i="1"/>
  <c r="BF653" i="1"/>
  <c r="BF685" i="1"/>
  <c r="BF717" i="1"/>
  <c r="BF749" i="1"/>
  <c r="BF781" i="1"/>
  <c r="BF813" i="1"/>
  <c r="BF845" i="1"/>
  <c r="BF877" i="1"/>
  <c r="BF909" i="1"/>
  <c r="BF941" i="1"/>
  <c r="BJ68" i="1"/>
  <c r="BK68" i="1" s="1"/>
  <c r="BJ84" i="1"/>
  <c r="BJ100" i="1"/>
  <c r="BJ116" i="1"/>
  <c r="BJ132" i="1"/>
  <c r="BK132" i="1" s="1"/>
  <c r="BJ148" i="1"/>
  <c r="BJ164" i="1"/>
  <c r="BJ180" i="1"/>
  <c r="BJ196" i="1"/>
  <c r="BK196" i="1" s="1"/>
  <c r="BJ212" i="1"/>
  <c r="BJ228" i="1"/>
  <c r="BJ244" i="1"/>
  <c r="BJ260" i="1"/>
  <c r="BK260" i="1" s="1"/>
  <c r="BJ276" i="1"/>
  <c r="BJ292" i="1"/>
  <c r="BJ308" i="1"/>
  <c r="BJ324" i="1"/>
  <c r="BK324" i="1" s="1"/>
  <c r="BJ340" i="1"/>
  <c r="BJ356" i="1"/>
  <c r="BJ372" i="1"/>
  <c r="BJ388" i="1"/>
  <c r="BK388" i="1" s="1"/>
  <c r="BJ404" i="1"/>
  <c r="BJ420" i="1"/>
  <c r="BJ436" i="1"/>
  <c r="BJ452" i="1"/>
  <c r="BK452" i="1" s="1"/>
  <c r="BJ468" i="1"/>
  <c r="BJ484" i="1"/>
  <c r="BJ500" i="1"/>
  <c r="BJ516" i="1"/>
  <c r="BK516" i="1" s="1"/>
  <c r="BJ532" i="1"/>
  <c r="BJ548" i="1"/>
  <c r="BJ564" i="1"/>
  <c r="BJ580" i="1"/>
  <c r="BK580" i="1" s="1"/>
  <c r="BJ596" i="1"/>
  <c r="BJ612" i="1"/>
  <c r="BJ628" i="1"/>
  <c r="BJ644" i="1"/>
  <c r="BK644" i="1" s="1"/>
  <c r="BJ660" i="1"/>
  <c r="BJ676" i="1"/>
  <c r="BJ692" i="1"/>
  <c r="BJ708" i="1"/>
  <c r="BK708" i="1" s="1"/>
  <c r="BJ724" i="1"/>
  <c r="BJ740" i="1"/>
  <c r="BJ756" i="1"/>
  <c r="BJ772" i="1"/>
  <c r="BK772" i="1" s="1"/>
  <c r="BJ788" i="1"/>
  <c r="BJ804" i="1"/>
  <c r="BJ820" i="1"/>
  <c r="BJ836" i="1"/>
  <c r="BK836" i="1" s="1"/>
  <c r="BJ852" i="1"/>
  <c r="BJ868" i="1"/>
  <c r="BJ884" i="1"/>
  <c r="BJ900" i="1"/>
  <c r="BK900" i="1" s="1"/>
  <c r="BJ916" i="1"/>
  <c r="BJ932" i="1"/>
  <c r="BJ948" i="1"/>
  <c r="BK964" i="1"/>
  <c r="BK980" i="1"/>
  <c r="BK996" i="1"/>
  <c r="BK1012" i="1"/>
  <c r="BK1028" i="1"/>
  <c r="BK1044" i="1"/>
  <c r="BK1060" i="1"/>
  <c r="BK1076" i="1"/>
  <c r="BK1092" i="1"/>
  <c r="BK1108" i="1"/>
  <c r="BK1124" i="1"/>
  <c r="BK1140" i="1"/>
  <c r="BK1156" i="1"/>
  <c r="BK1172" i="1"/>
  <c r="BK1188" i="1"/>
  <c r="BK1204" i="1"/>
  <c r="BK1220" i="1"/>
  <c r="BK1236" i="1"/>
  <c r="BK1252" i="1"/>
  <c r="BK1268" i="1"/>
  <c r="BK1284" i="1"/>
  <c r="BK1300" i="1"/>
  <c r="BK1316" i="1"/>
  <c r="BK1332" i="1"/>
  <c r="BK1348" i="1"/>
  <c r="BK1364" i="1"/>
  <c r="BK1380" i="1"/>
  <c r="BK1396" i="1"/>
  <c r="BK1412" i="1"/>
  <c r="BK1428" i="1"/>
  <c r="BK1444" i="1"/>
  <c r="BF62" i="1"/>
  <c r="BJ62" i="1"/>
  <c r="BJ71" i="1"/>
  <c r="BH71" i="1"/>
  <c r="BG71" i="1"/>
  <c r="BI71" i="1"/>
  <c r="BF71" i="1"/>
  <c r="BG80" i="1"/>
  <c r="BF94" i="1"/>
  <c r="BJ94" i="1"/>
  <c r="BJ103" i="1"/>
  <c r="BH103" i="1"/>
  <c r="BG103" i="1"/>
  <c r="BI103" i="1"/>
  <c r="BF103" i="1"/>
  <c r="BG112" i="1"/>
  <c r="BF126" i="1"/>
  <c r="BJ126" i="1"/>
  <c r="BJ135" i="1"/>
  <c r="BH135" i="1"/>
  <c r="BG135" i="1"/>
  <c r="BI135" i="1"/>
  <c r="BF135" i="1"/>
  <c r="BG144" i="1"/>
  <c r="BF158" i="1"/>
  <c r="BJ158" i="1"/>
  <c r="BJ167" i="1"/>
  <c r="BH167" i="1"/>
  <c r="BG167" i="1"/>
  <c r="BI167" i="1"/>
  <c r="BF167" i="1"/>
  <c r="BG176" i="1"/>
  <c r="BF190" i="1"/>
  <c r="BJ190" i="1"/>
  <c r="BJ199" i="1"/>
  <c r="BH199" i="1"/>
  <c r="BG199" i="1"/>
  <c r="BI199" i="1"/>
  <c r="BF199" i="1"/>
  <c r="BG208" i="1"/>
  <c r="BF222" i="1"/>
  <c r="BJ222" i="1"/>
  <c r="BJ231" i="1"/>
  <c r="BH231" i="1"/>
  <c r="BG231" i="1"/>
  <c r="BI231" i="1"/>
  <c r="BF231" i="1"/>
  <c r="BG240" i="1"/>
  <c r="BF254" i="1"/>
  <c r="BJ254" i="1"/>
  <c r="BJ263" i="1"/>
  <c r="BH263" i="1"/>
  <c r="BG263" i="1"/>
  <c r="BI263" i="1"/>
  <c r="BF263" i="1"/>
  <c r="BG272" i="1"/>
  <c r="BF286" i="1"/>
  <c r="BJ286" i="1"/>
  <c r="BJ295" i="1"/>
  <c r="BH295" i="1"/>
  <c r="BG295" i="1"/>
  <c r="BI295" i="1"/>
  <c r="BF295" i="1"/>
  <c r="BG304" i="1"/>
  <c r="BF318" i="1"/>
  <c r="BJ318" i="1"/>
  <c r="BJ327" i="1"/>
  <c r="BH327" i="1"/>
  <c r="BG327" i="1"/>
  <c r="BI327" i="1"/>
  <c r="BF327" i="1"/>
  <c r="BG336" i="1"/>
  <c r="BF350" i="1"/>
  <c r="BJ350" i="1"/>
  <c r="BJ359" i="1"/>
  <c r="BH359" i="1"/>
  <c r="BG359" i="1"/>
  <c r="BI359" i="1"/>
  <c r="BF359" i="1"/>
  <c r="BG368" i="1"/>
  <c r="BF382" i="1"/>
  <c r="BJ382" i="1"/>
  <c r="BJ391" i="1"/>
  <c r="BH391" i="1"/>
  <c r="BG391" i="1"/>
  <c r="BI391" i="1"/>
  <c r="BF391" i="1"/>
  <c r="BG400" i="1"/>
  <c r="BF414" i="1"/>
  <c r="BJ414" i="1"/>
  <c r="BJ423" i="1"/>
  <c r="BH423" i="1"/>
  <c r="BG423" i="1"/>
  <c r="BI423" i="1"/>
  <c r="BF423" i="1"/>
  <c r="BG432" i="1"/>
  <c r="BF446" i="1"/>
  <c r="BJ446" i="1"/>
  <c r="BJ455" i="1"/>
  <c r="BH455" i="1"/>
  <c r="BG455" i="1"/>
  <c r="BI455" i="1"/>
  <c r="BF455" i="1"/>
  <c r="BG464" i="1"/>
  <c r="BF478" i="1"/>
  <c r="BJ478" i="1"/>
  <c r="BJ487" i="1"/>
  <c r="BH487" i="1"/>
  <c r="BG487" i="1"/>
  <c r="BI487" i="1"/>
  <c r="BF487" i="1"/>
  <c r="BG496" i="1"/>
  <c r="BF510" i="1"/>
  <c r="BJ510" i="1"/>
  <c r="BJ519" i="1"/>
  <c r="BH519" i="1"/>
  <c r="BG519" i="1"/>
  <c r="BI519" i="1"/>
  <c r="BF519" i="1"/>
  <c r="BG528" i="1"/>
  <c r="BF542" i="1"/>
  <c r="BJ542" i="1"/>
  <c r="BJ551" i="1"/>
  <c r="BH551" i="1"/>
  <c r="BG551" i="1"/>
  <c r="BI551" i="1"/>
  <c r="BF551" i="1"/>
  <c r="BG560" i="1"/>
  <c r="BF574" i="1"/>
  <c r="BJ574" i="1"/>
  <c r="BJ583" i="1"/>
  <c r="BH583" i="1"/>
  <c r="BG583" i="1"/>
  <c r="BI583" i="1"/>
  <c r="BF583" i="1"/>
  <c r="BG592" i="1"/>
  <c r="BF606" i="1"/>
  <c r="BJ606" i="1"/>
  <c r="BJ615" i="1"/>
  <c r="BH615" i="1"/>
  <c r="BG615" i="1"/>
  <c r="BI615" i="1"/>
  <c r="BF615" i="1"/>
  <c r="BG624" i="1"/>
  <c r="BF638" i="1"/>
  <c r="BJ638" i="1"/>
  <c r="BJ647" i="1"/>
  <c r="BH647" i="1"/>
  <c r="BG647" i="1"/>
  <c r="BI647" i="1"/>
  <c r="BF647" i="1"/>
  <c r="BG656" i="1"/>
  <c r="BF670" i="1"/>
  <c r="BJ670" i="1"/>
  <c r="BJ679" i="1"/>
  <c r="BH679" i="1"/>
  <c r="BG679" i="1"/>
  <c r="BI679" i="1"/>
  <c r="BF679" i="1"/>
  <c r="BG688" i="1"/>
  <c r="BF702" i="1"/>
  <c r="BJ702" i="1"/>
  <c r="BJ711" i="1"/>
  <c r="BH711" i="1"/>
  <c r="BG711" i="1"/>
  <c r="BI711" i="1"/>
  <c r="BF711" i="1"/>
  <c r="BG720" i="1"/>
  <c r="BF734" i="1"/>
  <c r="BJ734" i="1"/>
  <c r="BJ743" i="1"/>
  <c r="BH743" i="1"/>
  <c r="BG743" i="1"/>
  <c r="BI743" i="1"/>
  <c r="BF743" i="1"/>
  <c r="BG752" i="1"/>
  <c r="BF766" i="1"/>
  <c r="BJ766" i="1"/>
  <c r="BJ775" i="1"/>
  <c r="BH775" i="1"/>
  <c r="BG775" i="1"/>
  <c r="BI775" i="1"/>
  <c r="BF775" i="1"/>
  <c r="BG784" i="1"/>
  <c r="BF798" i="1"/>
  <c r="BJ798" i="1"/>
  <c r="BJ807" i="1"/>
  <c r="BH807" i="1"/>
  <c r="BG807" i="1"/>
  <c r="BI807" i="1"/>
  <c r="BF807" i="1"/>
  <c r="BG816" i="1"/>
  <c r="BF830" i="1"/>
  <c r="BJ830" i="1"/>
  <c r="BJ839" i="1"/>
  <c r="BH839" i="1"/>
  <c r="BG839" i="1"/>
  <c r="BI839" i="1"/>
  <c r="BF839" i="1"/>
  <c r="BG848" i="1"/>
  <c r="BF862" i="1"/>
  <c r="BJ862" i="1"/>
  <c r="BJ871" i="1"/>
  <c r="BH871" i="1"/>
  <c r="BG871" i="1"/>
  <c r="BI871" i="1"/>
  <c r="BF871" i="1"/>
  <c r="BG880" i="1"/>
  <c r="BF894" i="1"/>
  <c r="BJ894" i="1"/>
  <c r="BJ903" i="1"/>
  <c r="BH903" i="1"/>
  <c r="BG903" i="1"/>
  <c r="BI903" i="1"/>
  <c r="BF903" i="1"/>
  <c r="BG912" i="1"/>
  <c r="BF926" i="1"/>
  <c r="BJ926" i="1"/>
  <c r="BJ935" i="1"/>
  <c r="BH935" i="1"/>
  <c r="BG935" i="1"/>
  <c r="BI935" i="1"/>
  <c r="BF935" i="1"/>
  <c r="BG944" i="1"/>
  <c r="BI957" i="1"/>
  <c r="BF957" i="1"/>
  <c r="BG957" i="1"/>
  <c r="BH957" i="1"/>
  <c r="BJ957" i="1"/>
  <c r="BI965" i="1"/>
  <c r="BF965" i="1"/>
  <c r="BG965" i="1"/>
  <c r="BH965" i="1"/>
  <c r="BJ965" i="1"/>
  <c r="BI973" i="1"/>
  <c r="BF973" i="1"/>
  <c r="BG973" i="1"/>
  <c r="BH973" i="1"/>
  <c r="BJ973" i="1"/>
  <c r="BI981" i="1"/>
  <c r="BF981" i="1"/>
  <c r="BG981" i="1"/>
  <c r="BH981" i="1"/>
  <c r="BJ981" i="1"/>
  <c r="BI989" i="1"/>
  <c r="BF989" i="1"/>
  <c r="BG989" i="1"/>
  <c r="BH989" i="1"/>
  <c r="BJ989" i="1"/>
  <c r="BI997" i="1"/>
  <c r="BF997" i="1"/>
  <c r="BG997" i="1"/>
  <c r="BH997" i="1"/>
  <c r="BJ997" i="1"/>
  <c r="BI1005" i="1"/>
  <c r="BF1005" i="1"/>
  <c r="BG1005" i="1"/>
  <c r="BH1005" i="1"/>
  <c r="BJ1005" i="1"/>
  <c r="BI1013" i="1"/>
  <c r="BF1013" i="1"/>
  <c r="BG1013" i="1"/>
  <c r="BH1013" i="1"/>
  <c r="BJ1013" i="1"/>
  <c r="BI1021" i="1"/>
  <c r="BF1021" i="1"/>
  <c r="BG1021" i="1"/>
  <c r="BH1021" i="1"/>
  <c r="BJ1021" i="1"/>
  <c r="BI1029" i="1"/>
  <c r="BF1029" i="1"/>
  <c r="BG1029" i="1"/>
  <c r="BH1029" i="1"/>
  <c r="BJ1029" i="1"/>
  <c r="BI1037" i="1"/>
  <c r="BF1037" i="1"/>
  <c r="BG1037" i="1"/>
  <c r="BH1037" i="1"/>
  <c r="BJ1037" i="1"/>
  <c r="BI1045" i="1"/>
  <c r="BF1045" i="1"/>
  <c r="BG1045" i="1"/>
  <c r="BH1045" i="1"/>
  <c r="BJ1045" i="1"/>
  <c r="BI1053" i="1"/>
  <c r="BF1053" i="1"/>
  <c r="BG1053" i="1"/>
  <c r="BH1053" i="1"/>
  <c r="BJ1053" i="1"/>
  <c r="BI1061" i="1"/>
  <c r="BF1061" i="1"/>
  <c r="BG1061" i="1"/>
  <c r="BH1061" i="1"/>
  <c r="BJ1061" i="1"/>
  <c r="BI1069" i="1"/>
  <c r="BF1069" i="1"/>
  <c r="BG1069" i="1"/>
  <c r="BH1069" i="1"/>
  <c r="BJ1069" i="1"/>
  <c r="BI1077" i="1"/>
  <c r="BF1077" i="1"/>
  <c r="BG1077" i="1"/>
  <c r="BH1077" i="1"/>
  <c r="BJ1077" i="1"/>
  <c r="BI1085" i="1"/>
  <c r="BF1085" i="1"/>
  <c r="BG1085" i="1"/>
  <c r="BH1085" i="1"/>
  <c r="BJ1085" i="1"/>
  <c r="BI1093" i="1"/>
  <c r="BF1093" i="1"/>
  <c r="BG1093" i="1"/>
  <c r="BH1093" i="1"/>
  <c r="BJ1093" i="1"/>
  <c r="BI1101" i="1"/>
  <c r="BF1101" i="1"/>
  <c r="BG1101" i="1"/>
  <c r="BH1101" i="1"/>
  <c r="BJ1101" i="1"/>
  <c r="BI1109" i="1"/>
  <c r="BF1109" i="1"/>
  <c r="BG1109" i="1"/>
  <c r="BH1109" i="1"/>
  <c r="BJ1109" i="1"/>
  <c r="BI1117" i="1"/>
  <c r="BF1117" i="1"/>
  <c r="BG1117" i="1"/>
  <c r="BH1117" i="1"/>
  <c r="BJ1117" i="1"/>
  <c r="BI1125" i="1"/>
  <c r="BF1125" i="1"/>
  <c r="BG1125" i="1"/>
  <c r="BH1125" i="1"/>
  <c r="BJ1125" i="1"/>
  <c r="BK1125" i="1" s="1"/>
  <c r="BI1133" i="1"/>
  <c r="BF1133" i="1"/>
  <c r="BG1133" i="1"/>
  <c r="BH1133" i="1"/>
  <c r="BJ1133" i="1"/>
  <c r="BI1141" i="1"/>
  <c r="BF1141" i="1"/>
  <c r="BG1141" i="1"/>
  <c r="BH1141" i="1"/>
  <c r="BJ1141" i="1"/>
  <c r="BI1149" i="1"/>
  <c r="BF1149" i="1"/>
  <c r="BG1149" i="1"/>
  <c r="BH1149" i="1"/>
  <c r="BJ1149" i="1"/>
  <c r="BI1157" i="1"/>
  <c r="BF1157" i="1"/>
  <c r="BG1157" i="1"/>
  <c r="BH1157" i="1"/>
  <c r="BJ1157" i="1"/>
  <c r="BK1157" i="1" s="1"/>
  <c r="BI1165" i="1"/>
  <c r="BF1165" i="1"/>
  <c r="BG1165" i="1"/>
  <c r="BH1165" i="1"/>
  <c r="BJ1165" i="1"/>
  <c r="BI1173" i="1"/>
  <c r="BF1173" i="1"/>
  <c r="BG1173" i="1"/>
  <c r="BH1173" i="1"/>
  <c r="BJ1173" i="1"/>
  <c r="BI1181" i="1"/>
  <c r="BF1181" i="1"/>
  <c r="BG1181" i="1"/>
  <c r="BH1181" i="1"/>
  <c r="BJ1181" i="1"/>
  <c r="BI1189" i="1"/>
  <c r="BF1189" i="1"/>
  <c r="BG1189" i="1"/>
  <c r="BH1189" i="1"/>
  <c r="BJ1189" i="1"/>
  <c r="BK1189" i="1" s="1"/>
  <c r="BI1197" i="1"/>
  <c r="BF1197" i="1"/>
  <c r="BG1197" i="1"/>
  <c r="BH1197" i="1"/>
  <c r="BJ1197" i="1"/>
  <c r="BI1205" i="1"/>
  <c r="BF1205" i="1"/>
  <c r="BG1205" i="1"/>
  <c r="BH1205" i="1"/>
  <c r="BJ1205" i="1"/>
  <c r="BI1213" i="1"/>
  <c r="BF1213" i="1"/>
  <c r="BG1213" i="1"/>
  <c r="BH1213" i="1"/>
  <c r="BJ1213" i="1"/>
  <c r="BI1221" i="1"/>
  <c r="BF1221" i="1"/>
  <c r="BG1221" i="1"/>
  <c r="BH1221" i="1"/>
  <c r="BJ1221" i="1"/>
  <c r="BK1221" i="1" s="1"/>
  <c r="BI1229" i="1"/>
  <c r="BF1229" i="1"/>
  <c r="BG1229" i="1"/>
  <c r="BH1229" i="1"/>
  <c r="BJ1229" i="1"/>
  <c r="BI1237" i="1"/>
  <c r="BF1237" i="1"/>
  <c r="BG1237" i="1"/>
  <c r="BH1237" i="1"/>
  <c r="BJ1237" i="1"/>
  <c r="BI1245" i="1"/>
  <c r="BF1245" i="1"/>
  <c r="BG1245" i="1"/>
  <c r="BH1245" i="1"/>
  <c r="BJ1245" i="1"/>
  <c r="BI1253" i="1"/>
  <c r="BF1253" i="1"/>
  <c r="BG1253" i="1"/>
  <c r="BH1253" i="1"/>
  <c r="BJ1253" i="1"/>
  <c r="BK1253" i="1" s="1"/>
  <c r="BI1261" i="1"/>
  <c r="BF1261" i="1"/>
  <c r="BG1261" i="1"/>
  <c r="BH1261" i="1"/>
  <c r="BJ1261" i="1"/>
  <c r="BI1269" i="1"/>
  <c r="BF1269" i="1"/>
  <c r="BG1269" i="1"/>
  <c r="BH1269" i="1"/>
  <c r="BJ1269" i="1"/>
  <c r="BI1277" i="1"/>
  <c r="BF1277" i="1"/>
  <c r="BG1277" i="1"/>
  <c r="BH1277" i="1"/>
  <c r="BJ1277" i="1"/>
  <c r="BI1285" i="1"/>
  <c r="BF1285" i="1"/>
  <c r="BG1285" i="1"/>
  <c r="BH1285" i="1"/>
  <c r="BJ1285" i="1"/>
  <c r="BK1285" i="1" s="1"/>
  <c r="BI1293" i="1"/>
  <c r="BF1293" i="1"/>
  <c r="BG1293" i="1"/>
  <c r="BH1293" i="1"/>
  <c r="BJ1293" i="1"/>
  <c r="BI1301" i="1"/>
  <c r="BF1301" i="1"/>
  <c r="BG1301" i="1"/>
  <c r="BH1301" i="1"/>
  <c r="BJ1301" i="1"/>
  <c r="BI1309" i="1"/>
  <c r="BF1309" i="1"/>
  <c r="BG1309" i="1"/>
  <c r="BH1309" i="1"/>
  <c r="BJ1309" i="1"/>
  <c r="BI1317" i="1"/>
  <c r="BF1317" i="1"/>
  <c r="BG1317" i="1"/>
  <c r="BH1317" i="1"/>
  <c r="BJ1317" i="1"/>
  <c r="BK1317" i="1" s="1"/>
  <c r="BI1325" i="1"/>
  <c r="BF1325" i="1"/>
  <c r="BG1325" i="1"/>
  <c r="BH1325" i="1"/>
  <c r="BJ1325" i="1"/>
  <c r="BI1333" i="1"/>
  <c r="BF1333" i="1"/>
  <c r="BG1333" i="1"/>
  <c r="BH1333" i="1"/>
  <c r="BJ1333" i="1"/>
  <c r="BI1341" i="1"/>
  <c r="BF1341" i="1"/>
  <c r="BG1341" i="1"/>
  <c r="BH1341" i="1"/>
  <c r="BJ1341" i="1"/>
  <c r="BI1349" i="1"/>
  <c r="BF1349" i="1"/>
  <c r="BG1349" i="1"/>
  <c r="BH1349" i="1"/>
  <c r="BJ1349" i="1"/>
  <c r="BK1349" i="1" s="1"/>
  <c r="BI1357" i="1"/>
  <c r="BF1357" i="1"/>
  <c r="BG1357" i="1"/>
  <c r="BH1357" i="1"/>
  <c r="BJ1357" i="1"/>
  <c r="BI1365" i="1"/>
  <c r="BF1365" i="1"/>
  <c r="BG1365" i="1"/>
  <c r="BH1365" i="1"/>
  <c r="BJ1365" i="1"/>
  <c r="BI1373" i="1"/>
  <c r="BF1373" i="1"/>
  <c r="BG1373" i="1"/>
  <c r="BH1373" i="1"/>
  <c r="BJ1373" i="1"/>
  <c r="BI1381" i="1"/>
  <c r="BF1381" i="1"/>
  <c r="BG1381" i="1"/>
  <c r="BH1381" i="1"/>
  <c r="BJ1381" i="1"/>
  <c r="BK1381" i="1" s="1"/>
  <c r="BI1389" i="1"/>
  <c r="BF1389" i="1"/>
  <c r="BG1389" i="1"/>
  <c r="BH1389" i="1"/>
  <c r="BJ1389" i="1"/>
  <c r="BI1397" i="1"/>
  <c r="BF1397" i="1"/>
  <c r="BG1397" i="1"/>
  <c r="BH1397" i="1"/>
  <c r="BJ1397" i="1"/>
  <c r="BI1405" i="1"/>
  <c r="BF1405" i="1"/>
  <c r="BG1405" i="1"/>
  <c r="BH1405" i="1"/>
  <c r="BJ1405" i="1"/>
  <c r="BI1413" i="1"/>
  <c r="BF1413" i="1"/>
  <c r="BG1413" i="1"/>
  <c r="BH1413" i="1"/>
  <c r="BJ1413" i="1"/>
  <c r="BK1413" i="1" s="1"/>
  <c r="BI1421" i="1"/>
  <c r="BF1421" i="1"/>
  <c r="BG1421" i="1"/>
  <c r="BH1421" i="1"/>
  <c r="BJ1421" i="1"/>
  <c r="BI1429" i="1"/>
  <c r="BF1429" i="1"/>
  <c r="BG1429" i="1"/>
  <c r="BH1429" i="1"/>
  <c r="BJ1429" i="1"/>
  <c r="BI1437" i="1"/>
  <c r="BF1437" i="1"/>
  <c r="BG1437" i="1"/>
  <c r="BH1437" i="1"/>
  <c r="BJ1437" i="1"/>
  <c r="BI1445" i="1"/>
  <c r="BF1445" i="1"/>
  <c r="BG1445" i="1"/>
  <c r="BH1445" i="1"/>
  <c r="BJ1445" i="1"/>
  <c r="BK1445" i="1" s="1"/>
  <c r="BI1453" i="1"/>
  <c r="BF1453" i="1"/>
  <c r="BG1453" i="1"/>
  <c r="BH1453" i="1"/>
  <c r="BJ1453" i="1"/>
  <c r="BI1461" i="1"/>
  <c r="BF1461" i="1"/>
  <c r="BG1461" i="1"/>
  <c r="BH1461" i="1"/>
  <c r="BJ1461" i="1"/>
  <c r="BI1469" i="1"/>
  <c r="BF1469" i="1"/>
  <c r="BG1469" i="1"/>
  <c r="BH1469" i="1"/>
  <c r="BJ1469" i="1"/>
  <c r="BI1477" i="1"/>
  <c r="BF1477" i="1"/>
  <c r="BG1477" i="1"/>
  <c r="BH1477" i="1"/>
  <c r="BJ1477" i="1"/>
  <c r="BK1477" i="1" s="1"/>
  <c r="BI1485" i="1"/>
  <c r="BF1485" i="1"/>
  <c r="BG1485" i="1"/>
  <c r="BH1485" i="1"/>
  <c r="BJ1485" i="1"/>
  <c r="BI1493" i="1"/>
  <c r="BF1493" i="1"/>
  <c r="BG1493" i="1"/>
  <c r="BH1493" i="1"/>
  <c r="BJ1493" i="1"/>
  <c r="BI1501" i="1"/>
  <c r="BF1501" i="1"/>
  <c r="BG1501" i="1"/>
  <c r="BH1501" i="1"/>
  <c r="BJ1501" i="1"/>
  <c r="BI1509" i="1"/>
  <c r="BF1509" i="1"/>
  <c r="BG1509" i="1"/>
  <c r="BH1509" i="1"/>
  <c r="BJ1509" i="1"/>
  <c r="BK1509" i="1" s="1"/>
  <c r="BI1517" i="1"/>
  <c r="BF1517" i="1"/>
  <c r="BG1517" i="1"/>
  <c r="BH1517" i="1"/>
  <c r="BJ1517" i="1"/>
  <c r="BI1525" i="1"/>
  <c r="BF1525" i="1"/>
  <c r="BG1525" i="1"/>
  <c r="BH1525" i="1"/>
  <c r="BJ1525" i="1"/>
  <c r="BI1533" i="1"/>
  <c r="BF1533" i="1"/>
  <c r="BG1533" i="1"/>
  <c r="BH1533" i="1"/>
  <c r="BJ1533" i="1"/>
  <c r="BI1541" i="1"/>
  <c r="BF1541" i="1"/>
  <c r="BG1541" i="1"/>
  <c r="BH1541" i="1"/>
  <c r="BJ1541" i="1"/>
  <c r="BK1541" i="1" s="1"/>
  <c r="BI1549" i="1"/>
  <c r="BF1549" i="1"/>
  <c r="BG1549" i="1"/>
  <c r="BH1549" i="1"/>
  <c r="BJ1549" i="1"/>
  <c r="BI1557" i="1"/>
  <c r="BF1557" i="1"/>
  <c r="BG1557" i="1"/>
  <c r="BH1557" i="1"/>
  <c r="BJ1557" i="1"/>
  <c r="BI1565" i="1"/>
  <c r="BF1565" i="1"/>
  <c r="BG1565" i="1"/>
  <c r="BH1565" i="1"/>
  <c r="BJ1565" i="1"/>
  <c r="BI1573" i="1"/>
  <c r="BF1573" i="1"/>
  <c r="BG1573" i="1"/>
  <c r="BH1573" i="1"/>
  <c r="BJ1573" i="1"/>
  <c r="BK1573" i="1" s="1"/>
  <c r="BI1581" i="1"/>
  <c r="BF1581" i="1"/>
  <c r="BG1581" i="1"/>
  <c r="BH1581" i="1"/>
  <c r="BJ1581" i="1"/>
  <c r="BI1589" i="1"/>
  <c r="BF1589" i="1"/>
  <c r="BG1589" i="1"/>
  <c r="BH1589" i="1"/>
  <c r="BJ1589" i="1"/>
  <c r="BI1597" i="1"/>
  <c r="BF1597" i="1"/>
  <c r="BG1597" i="1"/>
  <c r="BH1597" i="1"/>
  <c r="BJ1597" i="1"/>
  <c r="BI1605" i="1"/>
  <c r="BF1605" i="1"/>
  <c r="BG1605" i="1"/>
  <c r="BH1605" i="1"/>
  <c r="BJ1605" i="1"/>
  <c r="BK1605" i="1" s="1"/>
  <c r="BI1613" i="1"/>
  <c r="BF1613" i="1"/>
  <c r="BG1613" i="1"/>
  <c r="BH1613" i="1"/>
  <c r="BJ1613" i="1"/>
  <c r="BI1621" i="1"/>
  <c r="BF1621" i="1"/>
  <c r="BG1621" i="1"/>
  <c r="BH1621" i="1"/>
  <c r="BJ1621" i="1"/>
  <c r="BI1629" i="1"/>
  <c r="BF1629" i="1"/>
  <c r="BG1629" i="1"/>
  <c r="BH1629" i="1"/>
  <c r="BJ1629" i="1"/>
  <c r="BI1637" i="1"/>
  <c r="BF1637" i="1"/>
  <c r="BG1637" i="1"/>
  <c r="BH1637" i="1"/>
  <c r="BJ1637" i="1"/>
  <c r="BK1637" i="1" s="1"/>
  <c r="BI1645" i="1"/>
  <c r="BF1645" i="1"/>
  <c r="BG1645" i="1"/>
  <c r="BH1645" i="1"/>
  <c r="BJ1645" i="1"/>
  <c r="BI1653" i="1"/>
  <c r="BF1653" i="1"/>
  <c r="BG1653" i="1"/>
  <c r="BH1653" i="1"/>
  <c r="BJ1653" i="1"/>
  <c r="BI1661" i="1"/>
  <c r="BF1661" i="1"/>
  <c r="BG1661" i="1"/>
  <c r="BH1661" i="1"/>
  <c r="BJ1661" i="1"/>
  <c r="BI1669" i="1"/>
  <c r="BF1669" i="1"/>
  <c r="BG1669" i="1"/>
  <c r="BH1669" i="1"/>
  <c r="BJ1669" i="1"/>
  <c r="BK1669" i="1" s="1"/>
  <c r="BI1677" i="1"/>
  <c r="BF1677" i="1"/>
  <c r="BG1677" i="1"/>
  <c r="BH1677" i="1"/>
  <c r="BJ1677" i="1"/>
  <c r="BI1685" i="1"/>
  <c r="BF1685" i="1"/>
  <c r="BG1685" i="1"/>
  <c r="BH1685" i="1"/>
  <c r="BJ1685" i="1"/>
  <c r="BI1693" i="1"/>
  <c r="BF1693" i="1"/>
  <c r="BG1693" i="1"/>
  <c r="BH1693" i="1"/>
  <c r="BJ1693" i="1"/>
  <c r="BI1701" i="1"/>
  <c r="BF1701" i="1"/>
  <c r="BG1701" i="1"/>
  <c r="BH1701" i="1"/>
  <c r="BJ1701" i="1"/>
  <c r="BK1701" i="1" s="1"/>
  <c r="BI1709" i="1"/>
  <c r="BF1709" i="1"/>
  <c r="BG1709" i="1"/>
  <c r="BH1709" i="1"/>
  <c r="BJ1709" i="1"/>
  <c r="BI1717" i="1"/>
  <c r="BF1717" i="1"/>
  <c r="BG1717" i="1"/>
  <c r="BH1717" i="1"/>
  <c r="BJ1717" i="1"/>
  <c r="BI1725" i="1"/>
  <c r="BF1725" i="1"/>
  <c r="BG1725" i="1"/>
  <c r="BH1725" i="1"/>
  <c r="BJ1725" i="1"/>
  <c r="BI1733" i="1"/>
  <c r="BF1733" i="1"/>
  <c r="BG1733" i="1"/>
  <c r="BH1733" i="1"/>
  <c r="BJ1733" i="1"/>
  <c r="BK1733" i="1" s="1"/>
  <c r="BI1741" i="1"/>
  <c r="BF1741" i="1"/>
  <c r="BG1741" i="1"/>
  <c r="BH1741" i="1"/>
  <c r="BJ1741" i="1"/>
  <c r="BI1749" i="1"/>
  <c r="BF1749" i="1"/>
  <c r="BG1749" i="1"/>
  <c r="BH1749" i="1"/>
  <c r="BJ1749" i="1"/>
  <c r="BI1757" i="1"/>
  <c r="BF1757" i="1"/>
  <c r="BG1757" i="1"/>
  <c r="BH1757" i="1"/>
  <c r="BJ1757" i="1"/>
  <c r="BI1765" i="1"/>
  <c r="BF1765" i="1"/>
  <c r="BG1765" i="1"/>
  <c r="BH1765" i="1"/>
  <c r="BJ1765" i="1"/>
  <c r="BK1765" i="1" s="1"/>
  <c r="BI1773" i="1"/>
  <c r="BF1773" i="1"/>
  <c r="BG1773" i="1"/>
  <c r="BH1773" i="1"/>
  <c r="BJ1773" i="1"/>
  <c r="BI1781" i="1"/>
  <c r="BF1781" i="1"/>
  <c r="BG1781" i="1"/>
  <c r="BH1781" i="1"/>
  <c r="BJ1781" i="1"/>
  <c r="BI1789" i="1"/>
  <c r="BF1789" i="1"/>
  <c r="BG1789" i="1"/>
  <c r="BH1789" i="1"/>
  <c r="BJ1789" i="1"/>
  <c r="BI1797" i="1"/>
  <c r="BF1797" i="1"/>
  <c r="BG1797" i="1"/>
  <c r="BH1797" i="1"/>
  <c r="BJ1797" i="1"/>
  <c r="BK1797" i="1" s="1"/>
  <c r="BI1805" i="1"/>
  <c r="BF1805" i="1"/>
  <c r="BG1805" i="1"/>
  <c r="BH1805" i="1"/>
  <c r="BJ1805" i="1"/>
  <c r="BI1813" i="1"/>
  <c r="BF1813" i="1"/>
  <c r="BG1813" i="1"/>
  <c r="BH1813" i="1"/>
  <c r="BJ1813" i="1"/>
  <c r="BI1821" i="1"/>
  <c r="BF1821" i="1"/>
  <c r="BG1821" i="1"/>
  <c r="BH1821" i="1"/>
  <c r="BJ1821" i="1"/>
  <c r="BI1829" i="1"/>
  <c r="BF1829" i="1"/>
  <c r="BG1829" i="1"/>
  <c r="BH1829" i="1"/>
  <c r="BJ1829" i="1"/>
  <c r="BK1829" i="1" s="1"/>
  <c r="BI1837" i="1"/>
  <c r="BF1837" i="1"/>
  <c r="BG1837" i="1"/>
  <c r="BH1837" i="1"/>
  <c r="BJ1837" i="1"/>
  <c r="BI1845" i="1"/>
  <c r="BF1845" i="1"/>
  <c r="BG1845" i="1"/>
  <c r="BH1845" i="1"/>
  <c r="BJ1845" i="1"/>
  <c r="BI1853" i="1"/>
  <c r="BF1853" i="1"/>
  <c r="BG1853" i="1"/>
  <c r="BH1853" i="1"/>
  <c r="BJ1853" i="1"/>
  <c r="BI1861" i="1"/>
  <c r="BF1861" i="1"/>
  <c r="BG1861" i="1"/>
  <c r="BH1861" i="1"/>
  <c r="BJ1861" i="1"/>
  <c r="BK1861" i="1" s="1"/>
  <c r="BI1869" i="1"/>
  <c r="BF1869" i="1"/>
  <c r="BG1869" i="1"/>
  <c r="BH1869" i="1"/>
  <c r="BJ1869" i="1"/>
  <c r="BI1877" i="1"/>
  <c r="BF1877" i="1"/>
  <c r="BG1877" i="1"/>
  <c r="BH1877" i="1"/>
  <c r="BJ1877" i="1"/>
  <c r="BI1885" i="1"/>
  <c r="BF1885" i="1"/>
  <c r="BG1885" i="1"/>
  <c r="BH1885" i="1"/>
  <c r="BJ1885" i="1"/>
  <c r="BI1893" i="1"/>
  <c r="BF1893" i="1"/>
  <c r="BG1893" i="1"/>
  <c r="BH1893" i="1"/>
  <c r="BJ1893" i="1"/>
  <c r="BK1893" i="1" s="1"/>
  <c r="BI1901" i="1"/>
  <c r="BF1901" i="1"/>
  <c r="BG1901" i="1"/>
  <c r="BH1901" i="1"/>
  <c r="BJ1901" i="1"/>
  <c r="BI1909" i="1"/>
  <c r="BF1909" i="1"/>
  <c r="BG1909" i="1"/>
  <c r="BH1909" i="1"/>
  <c r="BJ1909" i="1"/>
  <c r="BI1917" i="1"/>
  <c r="BF1917" i="1"/>
  <c r="BG1917" i="1"/>
  <c r="BH1917" i="1"/>
  <c r="BJ1917" i="1"/>
  <c r="BI1925" i="1"/>
  <c r="BF1925" i="1"/>
  <c r="BG1925" i="1"/>
  <c r="BH1925" i="1"/>
  <c r="BJ1925" i="1"/>
  <c r="BK1925" i="1" s="1"/>
  <c r="BI1933" i="1"/>
  <c r="BF1933" i="1"/>
  <c r="BG1933" i="1"/>
  <c r="BH1933" i="1"/>
  <c r="BJ1933" i="1"/>
  <c r="BI1941" i="1"/>
  <c r="BF1941" i="1"/>
  <c r="BG1941" i="1"/>
  <c r="BH1941" i="1"/>
  <c r="BJ1941" i="1"/>
  <c r="BI1949" i="1"/>
  <c r="BF1949" i="1"/>
  <c r="BG1949" i="1"/>
  <c r="BH1949" i="1"/>
  <c r="BJ1949" i="1"/>
  <c r="BI1957" i="1"/>
  <c r="BF1957" i="1"/>
  <c r="BG1957" i="1"/>
  <c r="BH1957" i="1"/>
  <c r="BJ1957" i="1"/>
  <c r="BK1957" i="1" s="1"/>
  <c r="BI1965" i="1"/>
  <c r="BF1965" i="1"/>
  <c r="BG1965" i="1"/>
  <c r="BH1965" i="1"/>
  <c r="BJ1965" i="1"/>
  <c r="BI1973" i="1"/>
  <c r="BF1973" i="1"/>
  <c r="BG1973" i="1"/>
  <c r="BH1973" i="1"/>
  <c r="BJ1973" i="1"/>
  <c r="BI1981" i="1"/>
  <c r="BF1981" i="1"/>
  <c r="BG1981" i="1"/>
  <c r="BH1981" i="1"/>
  <c r="BJ1981" i="1"/>
  <c r="BI1989" i="1"/>
  <c r="BF1989" i="1"/>
  <c r="BG1989" i="1"/>
  <c r="BH1989" i="1"/>
  <c r="BJ1989" i="1"/>
  <c r="BK1989" i="1" s="1"/>
  <c r="BI1997" i="1"/>
  <c r="BF1997" i="1"/>
  <c r="BG1997" i="1"/>
  <c r="BH1997" i="1"/>
  <c r="BJ1997" i="1"/>
  <c r="BI85" i="1"/>
  <c r="BI117" i="1"/>
  <c r="BI149" i="1"/>
  <c r="BI181" i="1"/>
  <c r="BI213" i="1"/>
  <c r="BI245" i="1"/>
  <c r="BI277" i="1"/>
  <c r="BI309" i="1"/>
  <c r="BI341" i="1"/>
  <c r="BI373" i="1"/>
  <c r="BI405" i="1"/>
  <c r="BI437" i="1"/>
  <c r="BI469" i="1"/>
  <c r="BI501" i="1"/>
  <c r="BI533" i="1"/>
  <c r="BI565" i="1"/>
  <c r="BI597" i="1"/>
  <c r="BI629" i="1"/>
  <c r="BI661" i="1"/>
  <c r="BI693" i="1"/>
  <c r="BI725" i="1"/>
  <c r="BI757" i="1"/>
  <c r="BI789" i="1"/>
  <c r="BI821" i="1"/>
  <c r="BI853" i="1"/>
  <c r="BI885" i="1"/>
  <c r="BI917" i="1"/>
  <c r="BI949" i="1"/>
  <c r="BF84" i="1"/>
  <c r="BF116" i="1"/>
  <c r="BF148" i="1"/>
  <c r="BF180" i="1"/>
  <c r="BF212" i="1"/>
  <c r="BF244" i="1"/>
  <c r="BF276" i="1"/>
  <c r="BF308" i="1"/>
  <c r="BF340" i="1"/>
  <c r="BF372" i="1"/>
  <c r="BF404" i="1"/>
  <c r="BF436" i="1"/>
  <c r="BF468" i="1"/>
  <c r="BF500" i="1"/>
  <c r="BF532" i="1"/>
  <c r="BF564" i="1"/>
  <c r="BF596" i="1"/>
  <c r="BF628" i="1"/>
  <c r="BF660" i="1"/>
  <c r="BF692" i="1"/>
  <c r="BF724" i="1"/>
  <c r="BF756" i="1"/>
  <c r="BF788" i="1"/>
  <c r="BF820" i="1"/>
  <c r="BF852" i="1"/>
  <c r="BF884" i="1"/>
  <c r="BF916" i="1"/>
  <c r="BF948" i="1"/>
  <c r="BK1588" i="1"/>
  <c r="BK1604" i="1"/>
  <c r="BK1620" i="1"/>
  <c r="BK1636" i="1"/>
  <c r="BK1652" i="1"/>
  <c r="BK1668" i="1"/>
  <c r="BK1684" i="1"/>
  <c r="BK1700" i="1"/>
  <c r="BK1716" i="1"/>
  <c r="BK1732" i="1"/>
  <c r="BK1748" i="1"/>
  <c r="BK1764" i="1"/>
  <c r="BK1780" i="1"/>
  <c r="BK1796" i="1"/>
  <c r="BK1812" i="1"/>
  <c r="BK1828" i="1"/>
  <c r="BK1844" i="1"/>
  <c r="BK1860" i="1"/>
  <c r="BK1876" i="1"/>
  <c r="BK1892" i="1"/>
  <c r="BK1908" i="1"/>
  <c r="BK1924" i="1"/>
  <c r="BK1940" i="1"/>
  <c r="BK1956" i="1"/>
  <c r="BK1972" i="1"/>
  <c r="BK1988" i="1"/>
  <c r="BK1462" i="1"/>
  <c r="BK1494" i="1"/>
  <c r="BK1526" i="1"/>
  <c r="BK1558" i="1"/>
  <c r="BK1590" i="1"/>
  <c r="BK1622" i="1"/>
  <c r="BK1654" i="1"/>
  <c r="BK1686" i="1"/>
  <c r="BK1718" i="1"/>
  <c r="BK1750" i="1"/>
  <c r="BK1782" i="1"/>
  <c r="BK1814" i="1"/>
  <c r="BK1846" i="1"/>
  <c r="BK1878" i="1"/>
  <c r="BK1910" i="1"/>
  <c r="BK1942" i="1"/>
  <c r="BK1974" i="1"/>
  <c r="BK956" i="1" l="1"/>
  <c r="BK828" i="1"/>
  <c r="BK700" i="1"/>
  <c r="BK572" i="1"/>
  <c r="BK444" i="1"/>
  <c r="BK316" i="1"/>
  <c r="BK188" i="1"/>
  <c r="BK60" i="1"/>
  <c r="BK936" i="1"/>
  <c r="BK808" i="1"/>
  <c r="BK680" i="1"/>
  <c r="BK552" i="1"/>
  <c r="BK424" i="1"/>
  <c r="BK296" i="1"/>
  <c r="BK168" i="1"/>
  <c r="BK853" i="1"/>
  <c r="BK725" i="1"/>
  <c r="BK597" i="1"/>
  <c r="BK469" i="1"/>
  <c r="BK341" i="1"/>
  <c r="BK213" i="1"/>
  <c r="BK85" i="1"/>
  <c r="CK936" i="1"/>
  <c r="BY1001" i="1"/>
  <c r="BY993" i="1"/>
  <c r="BY969" i="1"/>
  <c r="BY961" i="1"/>
  <c r="BY937" i="1"/>
  <c r="BY929" i="1"/>
  <c r="BY905" i="1"/>
  <c r="BY897" i="1"/>
  <c r="BY873" i="1"/>
  <c r="BY865" i="1"/>
  <c r="BY841" i="1"/>
  <c r="BY833" i="1"/>
  <c r="BY809" i="1"/>
  <c r="BY801" i="1"/>
  <c r="BY777" i="1"/>
  <c r="BY769" i="1"/>
  <c r="BY745" i="1"/>
  <c r="BY737" i="1"/>
  <c r="BY713" i="1"/>
  <c r="CK955" i="1"/>
  <c r="CK891" i="1"/>
  <c r="CK827" i="1"/>
  <c r="CK763" i="1"/>
  <c r="CK392" i="1"/>
  <c r="CK328" i="1"/>
  <c r="CK815" i="1"/>
  <c r="CK751" i="1"/>
  <c r="CK490" i="1"/>
  <c r="CK552" i="1"/>
  <c r="CK456" i="1"/>
  <c r="CK434" i="1"/>
  <c r="CK398" i="1"/>
  <c r="C300" i="2"/>
  <c r="D300" i="2" s="1"/>
  <c r="CK145" i="1"/>
  <c r="CK1010" i="1"/>
  <c r="CK882" i="1"/>
  <c r="CK754" i="1"/>
  <c r="CK1042" i="1"/>
  <c r="CK978" i="1"/>
  <c r="CK914" i="1"/>
  <c r="CK850" i="1"/>
  <c r="CK786" i="1"/>
  <c r="CK722" i="1"/>
  <c r="CK549" i="1"/>
  <c r="CK427" i="1"/>
  <c r="CK483" i="1"/>
  <c r="CK403" i="1"/>
  <c r="CK259" i="1"/>
  <c r="CK178" i="1"/>
  <c r="CK52" i="1"/>
  <c r="CK114" i="1"/>
  <c r="BY686" i="1"/>
  <c r="BY670" i="1"/>
  <c r="BY622" i="1"/>
  <c r="BY526" i="1"/>
  <c r="BY494" i="1"/>
  <c r="BY402" i="1"/>
  <c r="BY298" i="1"/>
  <c r="BY382" i="1"/>
  <c r="BY318" i="1"/>
  <c r="BY218" i="1"/>
  <c r="BY158" i="1"/>
  <c r="BY54" i="1"/>
  <c r="BY46" i="1"/>
  <c r="CK331" i="1"/>
  <c r="CK182" i="1"/>
  <c r="CK170" i="1"/>
  <c r="BY698" i="1"/>
  <c r="BY650" i="1"/>
  <c r="BY602" i="1"/>
  <c r="BY570" i="1"/>
  <c r="BY490" i="1"/>
  <c r="CK659" i="1"/>
  <c r="CK643" i="1"/>
  <c r="CK459" i="1"/>
  <c r="CK291" i="1"/>
  <c r="CK78" i="1"/>
  <c r="CK54" i="1"/>
  <c r="BY582" i="1"/>
  <c r="BY442" i="1"/>
  <c r="BY362" i="1"/>
  <c r="CK4" i="1"/>
  <c r="BY390" i="1"/>
  <c r="BY342" i="1"/>
  <c r="BY326" i="1"/>
  <c r="BY234" i="1"/>
  <c r="BY154" i="1"/>
  <c r="BY98" i="1"/>
  <c r="BY58" i="1"/>
  <c r="BY50" i="1"/>
  <c r="BY26" i="1"/>
  <c r="CK623" i="1"/>
  <c r="CK595" i="1"/>
  <c r="CK14" i="1"/>
  <c r="BY690" i="1"/>
  <c r="BY642" i="1"/>
  <c r="BY226" i="1"/>
  <c r="BK1089" i="1"/>
  <c r="BK1057" i="1"/>
  <c r="BK1025" i="1"/>
  <c r="BK993" i="1"/>
  <c r="BK961" i="1"/>
  <c r="BK878" i="1"/>
  <c r="BK750" i="1"/>
  <c r="BK622" i="1"/>
  <c r="BK494" i="1"/>
  <c r="BK366" i="1"/>
  <c r="BK238" i="1"/>
  <c r="BK110" i="1"/>
  <c r="BK940" i="1"/>
  <c r="BK812" i="1"/>
  <c r="BK684" i="1"/>
  <c r="BK556" i="1"/>
  <c r="BK428" i="1"/>
  <c r="BK300" i="1"/>
  <c r="BK172" i="1"/>
  <c r="BK58" i="1"/>
  <c r="BK42" i="1"/>
  <c r="BK26" i="1"/>
  <c r="BK10" i="1"/>
  <c r="BK849" i="1"/>
  <c r="BK721" i="1"/>
  <c r="BK593" i="1"/>
  <c r="BK465" i="1"/>
  <c r="BK337" i="1"/>
  <c r="BK209" i="1"/>
  <c r="BK81" i="1"/>
  <c r="CK824" i="1"/>
  <c r="C239" i="2"/>
  <c r="D239" i="2" s="1"/>
  <c r="CK796" i="1"/>
  <c r="BK924" i="1"/>
  <c r="BK796" i="1"/>
  <c r="BK668" i="1"/>
  <c r="BK540" i="1"/>
  <c r="BK412" i="1"/>
  <c r="BK284" i="1"/>
  <c r="BK156" i="1"/>
  <c r="CK872" i="1"/>
  <c r="CK1080" i="1"/>
  <c r="CK780" i="1"/>
  <c r="CK1067" i="1"/>
  <c r="CK971" i="1"/>
  <c r="CK907" i="1"/>
  <c r="CK843" i="1"/>
  <c r="CK779" i="1"/>
  <c r="CK715" i="1"/>
  <c r="CK1094" i="1"/>
  <c r="CK1062" i="1"/>
  <c r="CK586" i="1"/>
  <c r="CK322" i="1"/>
  <c r="CK512" i="1"/>
  <c r="CK129" i="1"/>
  <c r="CK39" i="1"/>
  <c r="CK1007" i="1"/>
  <c r="CK488" i="1"/>
  <c r="CK1026" i="1"/>
  <c r="CK898" i="1"/>
  <c r="CK770" i="1"/>
  <c r="CK432" i="1"/>
  <c r="CK183" i="1"/>
  <c r="CK360" i="1"/>
  <c r="CK197" i="1"/>
  <c r="CK45" i="1"/>
  <c r="CK528" i="1"/>
  <c r="CK153" i="1"/>
  <c r="CK579" i="1"/>
  <c r="CK559" i="1"/>
  <c r="CK419" i="1"/>
  <c r="CK363" i="1"/>
  <c r="CK202" i="1"/>
  <c r="CK146" i="1"/>
  <c r="CK83" i="1"/>
  <c r="BY606" i="1"/>
  <c r="BY478" i="1"/>
  <c r="BY434" i="1"/>
  <c r="BY386" i="1"/>
  <c r="BY430" i="1"/>
  <c r="BY398" i="1"/>
  <c r="BY366" i="1"/>
  <c r="BY350" i="1"/>
  <c r="BY290" i="1"/>
  <c r="BY166" i="1"/>
  <c r="BY150" i="1"/>
  <c r="BY142" i="1"/>
  <c r="BY94" i="1"/>
  <c r="BY38" i="1"/>
  <c r="BY30" i="1"/>
  <c r="BY22" i="1"/>
  <c r="BY14" i="1"/>
  <c r="CK367" i="1"/>
  <c r="CK212" i="1"/>
  <c r="CK84" i="1"/>
  <c r="CK235" i="1"/>
  <c r="CK136" i="1"/>
  <c r="BY682" i="1"/>
  <c r="BY554" i="1"/>
  <c r="BY522" i="1"/>
  <c r="BY474" i="1"/>
  <c r="BY274" i="1"/>
  <c r="CK303" i="1"/>
  <c r="CK128" i="1"/>
  <c r="BY678" i="1"/>
  <c r="BY662" i="1"/>
  <c r="BY566" i="1"/>
  <c r="BY550" i="1"/>
  <c r="BY502" i="1"/>
  <c r="BY486" i="1"/>
  <c r="BY426" i="1"/>
  <c r="BY314" i="1"/>
  <c r="BY454" i="1"/>
  <c r="BY374" i="1"/>
  <c r="BY306" i="1"/>
  <c r="BY146" i="1"/>
  <c r="BY74" i="1"/>
  <c r="BY42" i="1"/>
  <c r="BY18" i="1"/>
  <c r="CK228" i="1"/>
  <c r="BY594" i="1"/>
  <c r="BY546" i="1"/>
  <c r="BK1093" i="1"/>
  <c r="BK1061" i="1"/>
  <c r="BK1029" i="1"/>
  <c r="BK997" i="1"/>
  <c r="BK965" i="1"/>
  <c r="BK926" i="1"/>
  <c r="BK894" i="1"/>
  <c r="BK862" i="1"/>
  <c r="BK830" i="1"/>
  <c r="BK798" i="1"/>
  <c r="BK766" i="1"/>
  <c r="BK734" i="1"/>
  <c r="BK702" i="1"/>
  <c r="BK670" i="1"/>
  <c r="BK638" i="1"/>
  <c r="BK606" i="1"/>
  <c r="BK574" i="1"/>
  <c r="BK542" i="1"/>
  <c r="BK510" i="1"/>
  <c r="BK478" i="1"/>
  <c r="BK446" i="1"/>
  <c r="BK414" i="1"/>
  <c r="BK382" i="1"/>
  <c r="BK350" i="1"/>
  <c r="BK318" i="1"/>
  <c r="BK286" i="1"/>
  <c r="BK254" i="1"/>
  <c r="BK222" i="1"/>
  <c r="BK190" i="1"/>
  <c r="BK158" i="1"/>
  <c r="BK126" i="1"/>
  <c r="BK94" i="1"/>
  <c r="BK62" i="1"/>
  <c r="BK52" i="1"/>
  <c r="BK36" i="1"/>
  <c r="BK20" i="1"/>
  <c r="BK4" i="1"/>
  <c r="BK925" i="1"/>
  <c r="BK833" i="1"/>
  <c r="BK797" i="1"/>
  <c r="BK705" i="1"/>
  <c r="BK669" i="1"/>
  <c r="BK577" i="1"/>
  <c r="BK541" i="1"/>
  <c r="BK449" i="1"/>
  <c r="BK413" i="1"/>
  <c r="BK321" i="1"/>
  <c r="BK285" i="1"/>
  <c r="BK193" i="1"/>
  <c r="BK157" i="1"/>
  <c r="BK65" i="1"/>
  <c r="C242" i="2"/>
  <c r="D242" i="2" s="1"/>
  <c r="BK1083" i="1"/>
  <c r="BK1019" i="1"/>
  <c r="BK987" i="1"/>
  <c r="BK943" i="1"/>
  <c r="BK687" i="1"/>
  <c r="BK559" i="1"/>
  <c r="BK303" i="1"/>
  <c r="BK175" i="1"/>
  <c r="BK944" i="1"/>
  <c r="BK880" i="1"/>
  <c r="BK816" i="1"/>
  <c r="BK752" i="1"/>
  <c r="BK688" i="1"/>
  <c r="BK624" i="1"/>
  <c r="BK560" i="1"/>
  <c r="BK496" i="1"/>
  <c r="BK432" i="1"/>
  <c r="BK368" i="1"/>
  <c r="BK304" i="1"/>
  <c r="BK240" i="1"/>
  <c r="BK176" i="1"/>
  <c r="BK112" i="1"/>
  <c r="BK841" i="1"/>
  <c r="BK713" i="1"/>
  <c r="BK585" i="1"/>
  <c r="BK457" i="1"/>
  <c r="BK329" i="1"/>
  <c r="BK201" i="1"/>
  <c r="BK73" i="1"/>
  <c r="BY1091" i="1"/>
  <c r="CK1064" i="1"/>
  <c r="CK856" i="1"/>
  <c r="BK908" i="1"/>
  <c r="BK780" i="1"/>
  <c r="BK652" i="1"/>
  <c r="BK524" i="1"/>
  <c r="BK396" i="1"/>
  <c r="BK268" i="1"/>
  <c r="BK140" i="1"/>
  <c r="CK1016" i="1"/>
  <c r="CK760" i="1"/>
  <c r="BK892" i="1"/>
  <c r="BK764" i="1"/>
  <c r="BK636" i="1"/>
  <c r="BK508" i="1"/>
  <c r="BK380" i="1"/>
  <c r="BK252" i="1"/>
  <c r="BK124" i="1"/>
  <c r="CK972" i="1"/>
  <c r="CK716" i="1"/>
  <c r="CK767" i="1"/>
  <c r="CK1087" i="1"/>
  <c r="CK608" i="1"/>
  <c r="CK49" i="1"/>
  <c r="CK946" i="1"/>
  <c r="CK818" i="1"/>
  <c r="CK658" i="1"/>
  <c r="CK233" i="1"/>
  <c r="CK41" i="1"/>
  <c r="CK33" i="1"/>
  <c r="CK990" i="1"/>
  <c r="CK926" i="1"/>
  <c r="CK1031" i="1"/>
  <c r="CK951" i="1"/>
  <c r="CK775" i="1"/>
  <c r="CK63" i="1"/>
  <c r="CK111" i="1"/>
  <c r="CK462" i="1"/>
  <c r="CK240" i="1"/>
  <c r="BY338" i="1"/>
  <c r="BY134" i="1"/>
  <c r="BY86" i="1"/>
  <c r="BY78" i="1"/>
  <c r="BY634" i="1"/>
  <c r="CK651" i="1"/>
  <c r="CK355" i="1"/>
  <c r="CK132" i="1"/>
  <c r="BY646" i="1"/>
  <c r="BY458" i="1"/>
  <c r="BY394" i="1"/>
  <c r="BY282" i="1"/>
  <c r="BY438" i="1"/>
  <c r="BY170" i="1"/>
  <c r="BY122" i="1"/>
  <c r="BY90" i="1"/>
  <c r="BY66" i="1"/>
  <c r="CK499" i="1"/>
  <c r="CK323" i="1"/>
  <c r="CK106" i="1"/>
  <c r="BY674" i="1"/>
  <c r="BY578" i="1"/>
  <c r="BY530" i="1"/>
  <c r="BY482" i="1"/>
  <c r="BY258" i="1"/>
  <c r="BY6" i="1"/>
  <c r="BK948" i="1"/>
  <c r="BK820" i="1"/>
  <c r="BK692" i="1"/>
  <c r="BK564" i="1"/>
  <c r="BK436" i="1"/>
  <c r="BK308" i="1"/>
  <c r="BK180" i="1"/>
  <c r="C240" i="2"/>
  <c r="D240" i="2" s="1"/>
  <c r="BK934" i="1"/>
  <c r="BK806" i="1"/>
  <c r="BK678" i="1"/>
  <c r="BK550" i="1"/>
  <c r="BK422" i="1"/>
  <c r="BK294" i="1"/>
  <c r="BK166" i="1"/>
  <c r="BK928" i="1"/>
  <c r="BK800" i="1"/>
  <c r="BK672" i="1"/>
  <c r="BK544" i="1"/>
  <c r="BK416" i="1"/>
  <c r="BK288" i="1"/>
  <c r="BK160" i="1"/>
  <c r="BK837" i="1"/>
  <c r="BK709" i="1"/>
  <c r="BK581" i="1"/>
  <c r="BK453" i="1"/>
  <c r="BK325" i="1"/>
  <c r="BK197" i="1"/>
  <c r="BK69" i="1"/>
  <c r="CK840" i="1"/>
  <c r="CK952" i="1"/>
  <c r="BK860" i="1"/>
  <c r="BK732" i="1"/>
  <c r="BK604" i="1"/>
  <c r="BK476" i="1"/>
  <c r="BK348" i="1"/>
  <c r="BK220" i="1"/>
  <c r="BK92" i="1"/>
  <c r="CK1078" i="1"/>
  <c r="CK1023" i="1"/>
  <c r="CK464" i="1"/>
  <c r="CK408" i="1"/>
  <c r="CK280" i="1"/>
  <c r="CK161" i="1"/>
  <c r="C297" i="2"/>
  <c r="D297" i="2" s="1"/>
  <c r="C298" i="2"/>
  <c r="D298" i="2" s="1"/>
  <c r="CK672" i="1"/>
  <c r="CK95" i="1"/>
  <c r="CK127" i="1"/>
  <c r="CK994" i="1"/>
  <c r="CK930" i="1"/>
  <c r="CK866" i="1"/>
  <c r="CK802" i="1"/>
  <c r="CK738" i="1"/>
  <c r="CK690" i="1"/>
  <c r="CK555" i="1"/>
  <c r="CK222" i="1"/>
  <c r="CK142" i="1"/>
  <c r="CK131" i="1"/>
  <c r="BY590" i="1"/>
  <c r="BY574" i="1"/>
  <c r="BY462" i="1"/>
  <c r="BY450" i="1"/>
  <c r="BY418" i="1"/>
  <c r="BY354" i="1"/>
  <c r="BY446" i="1"/>
  <c r="BY334" i="1"/>
  <c r="BY118" i="1"/>
  <c r="BY110" i="1"/>
  <c r="BY70" i="1"/>
  <c r="BY62" i="1"/>
  <c r="CK495" i="1"/>
  <c r="BY618" i="1"/>
  <c r="BY538" i="1"/>
  <c r="BY506" i="1"/>
  <c r="CK208" i="1"/>
  <c r="BY694" i="1"/>
  <c r="BY630" i="1"/>
  <c r="BY614" i="1"/>
  <c r="BY598" i="1"/>
  <c r="BY534" i="1"/>
  <c r="BY410" i="1"/>
  <c r="BY378" i="1"/>
  <c r="BY346" i="1"/>
  <c r="BY422" i="1"/>
  <c r="BY406" i="1"/>
  <c r="BY138" i="1"/>
  <c r="CK515" i="1"/>
  <c r="CK243" i="1"/>
  <c r="BY706" i="1"/>
  <c r="BY658" i="1"/>
  <c r="BY610" i="1"/>
  <c r="BY562" i="1"/>
  <c r="BY1988" i="1"/>
  <c r="BY1924" i="1"/>
  <c r="BY1892" i="1"/>
  <c r="BY1860" i="1"/>
  <c r="BY1828" i="1"/>
  <c r="BY1796" i="1"/>
  <c r="BY1668" i="1"/>
  <c r="BY1604" i="1"/>
  <c r="BY1476" i="1"/>
  <c r="BY1444" i="1"/>
  <c r="BY1412" i="1"/>
  <c r="BY1380" i="1"/>
  <c r="BY1252" i="1"/>
  <c r="BY1188" i="1"/>
  <c r="BY1124" i="1"/>
  <c r="BK1883" i="1"/>
  <c r="BK933" i="1"/>
  <c r="BK677" i="1"/>
  <c r="BK165" i="1"/>
  <c r="CK1768" i="1"/>
  <c r="CK1512" i="1"/>
  <c r="CK1256" i="1"/>
  <c r="BK919" i="1"/>
  <c r="BK791" i="1"/>
  <c r="BK663" i="1"/>
  <c r="BK535" i="1"/>
  <c r="BK407" i="1"/>
  <c r="BK279" i="1"/>
  <c r="BK151" i="1"/>
  <c r="J195" i="2"/>
  <c r="K195" i="2" s="1"/>
  <c r="BK941" i="1"/>
  <c r="BK813" i="1"/>
  <c r="BK685" i="1"/>
  <c r="BK557" i="1"/>
  <c r="BK429" i="1"/>
  <c r="BK301" i="1"/>
  <c r="BK173" i="1"/>
  <c r="BK1975" i="1"/>
  <c r="BK1943" i="1"/>
  <c r="BK1911" i="1"/>
  <c r="BK1879" i="1"/>
  <c r="BK1847" i="1"/>
  <c r="BK1815" i="1"/>
  <c r="BK1783" i="1"/>
  <c r="BK1751" i="1"/>
  <c r="BK1719" i="1"/>
  <c r="BK1687" i="1"/>
  <c r="BK1655" i="1"/>
  <c r="BK1623" i="1"/>
  <c r="BK1591" i="1"/>
  <c r="BK1559" i="1"/>
  <c r="BK1527" i="1"/>
  <c r="BK1495" i="1"/>
  <c r="BK1463" i="1"/>
  <c r="BK1431" i="1"/>
  <c r="BK1399" i="1"/>
  <c r="BK1367" i="1"/>
  <c r="BK1335" i="1"/>
  <c r="BK1303" i="1"/>
  <c r="BK1271" i="1"/>
  <c r="BK1239" i="1"/>
  <c r="BK1207" i="1"/>
  <c r="BK1175" i="1"/>
  <c r="BK1143" i="1"/>
  <c r="BK1111" i="1"/>
  <c r="BK1079" i="1"/>
  <c r="BK1047" i="1"/>
  <c r="BK1015" i="1"/>
  <c r="BK983" i="1"/>
  <c r="BK863" i="1"/>
  <c r="BK735" i="1"/>
  <c r="BK607" i="1"/>
  <c r="BK479" i="1"/>
  <c r="BK351" i="1"/>
  <c r="BK223" i="1"/>
  <c r="BK95" i="1"/>
  <c r="BK872" i="1"/>
  <c r="BK744" i="1"/>
  <c r="BK616" i="1"/>
  <c r="BK488" i="1"/>
  <c r="BK360" i="1"/>
  <c r="BK232" i="1"/>
  <c r="BK104" i="1"/>
  <c r="BY1982" i="1"/>
  <c r="BY1950" i="1"/>
  <c r="BY1918" i="1"/>
  <c r="BY1886" i="1"/>
  <c r="BY1854" i="1"/>
  <c r="BY1822" i="1"/>
  <c r="BY1790" i="1"/>
  <c r="BY1758" i="1"/>
  <c r="BY1726" i="1"/>
  <c r="BY1694" i="1"/>
  <c r="BY1662" i="1"/>
  <c r="BY1630" i="1"/>
  <c r="BY1598" i="1"/>
  <c r="BY1566" i="1"/>
  <c r="BY1534" i="1"/>
  <c r="BY1502" i="1"/>
  <c r="BY1470" i="1"/>
  <c r="BY1438" i="1"/>
  <c r="BY1406" i="1"/>
  <c r="BY1374" i="1"/>
  <c r="BY1342" i="1"/>
  <c r="BY1310" i="1"/>
  <c r="BY1278" i="1"/>
  <c r="BY1214" i="1"/>
  <c r="BY1194" i="1"/>
  <c r="BY1182" i="1"/>
  <c r="BY1162" i="1"/>
  <c r="BY1150" i="1"/>
  <c r="BY1130" i="1"/>
  <c r="BY1118" i="1"/>
  <c r="BY1098" i="1"/>
  <c r="BY1086" i="1"/>
  <c r="BY1083" i="1"/>
  <c r="BY1077" i="1"/>
  <c r="BY1075" i="1"/>
  <c r="BY1069" i="1"/>
  <c r="BY1067" i="1"/>
  <c r="BY1061" i="1"/>
  <c r="BY1059" i="1"/>
  <c r="BY985" i="1"/>
  <c r="BY977" i="1"/>
  <c r="BY953" i="1"/>
  <c r="BY945" i="1"/>
  <c r="BY921" i="1"/>
  <c r="BY913" i="1"/>
  <c r="BY889" i="1"/>
  <c r="BY881" i="1"/>
  <c r="BY857" i="1"/>
  <c r="BY849" i="1"/>
  <c r="BY825" i="1"/>
  <c r="BY817" i="1"/>
  <c r="BY793" i="1"/>
  <c r="BY785" i="1"/>
  <c r="BY761" i="1"/>
  <c r="BY753" i="1"/>
  <c r="BY729" i="1"/>
  <c r="BY721" i="1"/>
  <c r="CK15" i="1"/>
  <c r="CK47" i="1"/>
  <c r="CK199" i="1"/>
  <c r="CK103" i="1"/>
  <c r="CK656" i="1"/>
  <c r="CK1662" i="1"/>
  <c r="CK1598" i="1"/>
  <c r="CK1534" i="1"/>
  <c r="CK1470" i="1"/>
  <c r="CK105" i="1"/>
  <c r="CK338" i="1"/>
  <c r="CK177" i="1"/>
  <c r="CK1547" i="1"/>
  <c r="CK1971" i="1"/>
  <c r="CK1891" i="1"/>
  <c r="CK1843" i="1"/>
  <c r="CK1683" i="1"/>
  <c r="CK1555" i="1"/>
  <c r="CK1427" i="1"/>
  <c r="CK1299" i="1"/>
  <c r="CK1171" i="1"/>
  <c r="CK1011" i="1"/>
  <c r="CK947" i="1"/>
  <c r="CK883" i="1"/>
  <c r="CK819" i="1"/>
  <c r="CK755" i="1"/>
  <c r="CK384" i="1"/>
  <c r="C294" i="2"/>
  <c r="CK424" i="1"/>
  <c r="CK296" i="1"/>
  <c r="CK1707" i="1"/>
  <c r="CK1595" i="1"/>
  <c r="CK1451" i="1"/>
  <c r="CK1339" i="1"/>
  <c r="CK1195" i="1"/>
  <c r="CK1083" i="1"/>
  <c r="CK987" i="1"/>
  <c r="CK923" i="1"/>
  <c r="CK859" i="1"/>
  <c r="CK795" i="1"/>
  <c r="CK731" i="1"/>
  <c r="CK1423" i="1"/>
  <c r="CK1295" i="1"/>
  <c r="CK1167" i="1"/>
  <c r="CK799" i="1"/>
  <c r="CK1997" i="1"/>
  <c r="CK1981" i="1"/>
  <c r="CK1965" i="1"/>
  <c r="CK1949" i="1"/>
  <c r="CK1933" i="1"/>
  <c r="CK1917" i="1"/>
  <c r="CK1901" i="1"/>
  <c r="CK1885" i="1"/>
  <c r="CK1869" i="1"/>
  <c r="CK1853" i="1"/>
  <c r="CK1837" i="1"/>
  <c r="CK1821" i="1"/>
  <c r="CK1805" i="1"/>
  <c r="CK1789" i="1"/>
  <c r="CK1773" i="1"/>
  <c r="CK1757" i="1"/>
  <c r="CK1741" i="1"/>
  <c r="CK1725" i="1"/>
  <c r="CK1709" i="1"/>
  <c r="CK1693" i="1"/>
  <c r="CK1677" i="1"/>
  <c r="CK1661" i="1"/>
  <c r="CK1645" i="1"/>
  <c r="CK1629" i="1"/>
  <c r="CK1613" i="1"/>
  <c r="CK1597" i="1"/>
  <c r="CK1581" i="1"/>
  <c r="CK1565" i="1"/>
  <c r="CK1549" i="1"/>
  <c r="CK1533" i="1"/>
  <c r="CK1517" i="1"/>
  <c r="CK1501" i="1"/>
  <c r="CK1485" i="1"/>
  <c r="CK1469" i="1"/>
  <c r="CK1453" i="1"/>
  <c r="CK1437" i="1"/>
  <c r="CK1421" i="1"/>
  <c r="CK1405" i="1"/>
  <c r="CK1389" i="1"/>
  <c r="CK1373" i="1"/>
  <c r="CK1357" i="1"/>
  <c r="CK1341" i="1"/>
  <c r="CK1325" i="1"/>
  <c r="CK1309" i="1"/>
  <c r="CK1293" i="1"/>
  <c r="CK1277" i="1"/>
  <c r="CK1261" i="1"/>
  <c r="CK1245" i="1"/>
  <c r="CK1229" i="1"/>
  <c r="CK1213" i="1"/>
  <c r="CK1197" i="1"/>
  <c r="CK1181" i="1"/>
  <c r="CK1165" i="1"/>
  <c r="CK1149" i="1"/>
  <c r="CK1133" i="1"/>
  <c r="CK1117" i="1"/>
  <c r="CK1101" i="1"/>
  <c r="CK1085" i="1"/>
  <c r="CK1069" i="1"/>
  <c r="CK1053" i="1"/>
  <c r="CK1037" i="1"/>
  <c r="CK1021" i="1"/>
  <c r="CK1005" i="1"/>
  <c r="CK989" i="1"/>
  <c r="CK973" i="1"/>
  <c r="CK957" i="1"/>
  <c r="CK941" i="1"/>
  <c r="CK925" i="1"/>
  <c r="CK909" i="1"/>
  <c r="CK893" i="1"/>
  <c r="CK877" i="1"/>
  <c r="CK861" i="1"/>
  <c r="CK845" i="1"/>
  <c r="CK829" i="1"/>
  <c r="CK813" i="1"/>
  <c r="CK797" i="1"/>
  <c r="CK781" i="1"/>
  <c r="CK765" i="1"/>
  <c r="CK749" i="1"/>
  <c r="CK733" i="1"/>
  <c r="CK717" i="1"/>
  <c r="CK1946" i="1"/>
  <c r="CK1882" i="1"/>
  <c r="CK1818" i="1"/>
  <c r="CK1034" i="1"/>
  <c r="CK1014" i="1"/>
  <c r="CK970" i="1"/>
  <c r="CK950" i="1"/>
  <c r="CK906" i="1"/>
  <c r="CK886" i="1"/>
  <c r="CK862" i="1"/>
  <c r="CK842" i="1"/>
  <c r="CK822" i="1"/>
  <c r="CK798" i="1"/>
  <c r="CK778" i="1"/>
  <c r="CK758" i="1"/>
  <c r="CK734" i="1"/>
  <c r="CK714" i="1"/>
  <c r="CK1831" i="1"/>
  <c r="CK1815" i="1"/>
  <c r="CK1607" i="1"/>
  <c r="CK1495" i="1"/>
  <c r="CK1463" i="1"/>
  <c r="CK1447" i="1"/>
  <c r="CK1351" i="1"/>
  <c r="CK1239" i="1"/>
  <c r="CK1207" i="1"/>
  <c r="CK1095" i="1"/>
  <c r="CK871" i="1"/>
  <c r="CK791" i="1"/>
  <c r="CK570" i="1"/>
  <c r="BY1764" i="1"/>
  <c r="BY1572" i="1"/>
  <c r="BY1348" i="1"/>
  <c r="BY1156" i="1"/>
  <c r="BK1979" i="1"/>
  <c r="BK1819" i="1"/>
  <c r="BK1243" i="1"/>
  <c r="BK1051" i="1"/>
  <c r="BK815" i="1"/>
  <c r="BK805" i="1"/>
  <c r="BK1981" i="1"/>
  <c r="BK1885" i="1"/>
  <c r="BK1789" i="1"/>
  <c r="BK1725" i="1"/>
  <c r="BK1597" i="1"/>
  <c r="BK1501" i="1"/>
  <c r="BK1469" i="1"/>
  <c r="BK1341" i="1"/>
  <c r="BK1245" i="1"/>
  <c r="BK1117" i="1"/>
  <c r="BK1021" i="1"/>
  <c r="BK372" i="1"/>
  <c r="BY1197" i="1"/>
  <c r="BY1181" i="1"/>
  <c r="BY1149" i="1"/>
  <c r="BY1133" i="1"/>
  <c r="BY1101" i="1"/>
  <c r="BY1968" i="1"/>
  <c r="BY1936" i="1"/>
  <c r="BY1856" i="1"/>
  <c r="BY1808" i="1"/>
  <c r="BY1760" i="1"/>
  <c r="BY1728" i="1"/>
  <c r="BY1648" i="1"/>
  <c r="BY1584" i="1"/>
  <c r="BY1552" i="1"/>
  <c r="BY1504" i="1"/>
  <c r="BY1440" i="1"/>
  <c r="BY1408" i="1"/>
  <c r="BY1344" i="1"/>
  <c r="BY1296" i="1"/>
  <c r="BY1280" i="1"/>
  <c r="BY1232" i="1"/>
  <c r="BY1078" i="1"/>
  <c r="BY1056" i="1"/>
  <c r="BY1046" i="1"/>
  <c r="BY1032" i="1"/>
  <c r="BY1000" i="1"/>
  <c r="BY976" i="1"/>
  <c r="BY966" i="1"/>
  <c r="BY960" i="1"/>
  <c r="BY950" i="1"/>
  <c r="BY944" i="1"/>
  <c r="BY936" i="1"/>
  <c r="BY920" i="1"/>
  <c r="BY888" i="1"/>
  <c r="BY880" i="1"/>
  <c r="BY872" i="1"/>
  <c r="BY848" i="1"/>
  <c r="BY838" i="1"/>
  <c r="BY824" i="1"/>
  <c r="BY816" i="1"/>
  <c r="BY806" i="1"/>
  <c r="BY792" i="1"/>
  <c r="BY784" i="1"/>
  <c r="BY774" i="1"/>
  <c r="BY760" i="1"/>
  <c r="BY752" i="1"/>
  <c r="BY744" i="1"/>
  <c r="BY736" i="1"/>
  <c r="BY726" i="1"/>
  <c r="BY712" i="1"/>
  <c r="BK1907" i="1"/>
  <c r="BK1811" i="1"/>
  <c r="BK1683" i="1"/>
  <c r="BK1459" i="1"/>
  <c r="BK1363" i="1"/>
  <c r="BK1235" i="1"/>
  <c r="BK1107" i="1"/>
  <c r="BK1011" i="1"/>
  <c r="BK207" i="1"/>
  <c r="BK352" i="1"/>
  <c r="BK873" i="1"/>
  <c r="BK1945" i="1"/>
  <c r="BK1881" i="1"/>
  <c r="BK1721" i="1"/>
  <c r="BK1593" i="1"/>
  <c r="BK1497" i="1"/>
  <c r="BK1369" i="1"/>
  <c r="BK1305" i="1"/>
  <c r="BK1145" i="1"/>
  <c r="BK1081" i="1"/>
  <c r="BK1049" i="1"/>
  <c r="BK1017" i="1"/>
  <c r="BK951" i="1"/>
  <c r="BK910" i="1"/>
  <c r="BK823" i="1"/>
  <c r="BK782" i="1"/>
  <c r="BK695" i="1"/>
  <c r="BK654" i="1"/>
  <c r="BK567" i="1"/>
  <c r="BK526" i="1"/>
  <c r="BK439" i="1"/>
  <c r="BK398" i="1"/>
  <c r="BK311" i="1"/>
  <c r="BK270" i="1"/>
  <c r="BK183" i="1"/>
  <c r="BK142" i="1"/>
  <c r="BK54" i="1"/>
  <c r="BK38" i="1"/>
  <c r="BK22" i="1"/>
  <c r="BK6" i="1"/>
  <c r="J194" i="2"/>
  <c r="K194" i="2" s="1"/>
  <c r="BK881" i="1"/>
  <c r="BK845" i="1"/>
  <c r="BK753" i="1"/>
  <c r="BK717" i="1"/>
  <c r="BK625" i="1"/>
  <c r="BK589" i="1"/>
  <c r="BK497" i="1"/>
  <c r="BK461" i="1"/>
  <c r="BK369" i="1"/>
  <c r="BK333" i="1"/>
  <c r="BK241" i="1"/>
  <c r="BK205" i="1"/>
  <c r="BK113" i="1"/>
  <c r="BY1993" i="1"/>
  <c r="BY1977" i="1"/>
  <c r="BY1961" i="1"/>
  <c r="BY1945" i="1"/>
  <c r="BY1929" i="1"/>
  <c r="BY1913" i="1"/>
  <c r="BY1897" i="1"/>
  <c r="BY1881" i="1"/>
  <c r="BY1865" i="1"/>
  <c r="BY1849" i="1"/>
  <c r="BY1833" i="1"/>
  <c r="BY1817" i="1"/>
  <c r="BY1801" i="1"/>
  <c r="BY1785" i="1"/>
  <c r="BY1769" i="1"/>
  <c r="BY1753" i="1"/>
  <c r="BY1737" i="1"/>
  <c r="BY1721" i="1"/>
  <c r="BY1705" i="1"/>
  <c r="BY1689" i="1"/>
  <c r="BY1673" i="1"/>
  <c r="BY1657" i="1"/>
  <c r="BY1641" i="1"/>
  <c r="BY1625" i="1"/>
  <c r="BY1609" i="1"/>
  <c r="BY1593" i="1"/>
  <c r="BY1577" i="1"/>
  <c r="BY1561" i="1"/>
  <c r="BY1545" i="1"/>
  <c r="BY1529" i="1"/>
  <c r="BY1513" i="1"/>
  <c r="BY1497" i="1"/>
  <c r="BY1481" i="1"/>
  <c r="BY1465" i="1"/>
  <c r="BY1449" i="1"/>
  <c r="BY1433" i="1"/>
  <c r="BY1417" i="1"/>
  <c r="BY1401" i="1"/>
  <c r="BY1385" i="1"/>
  <c r="BY1369" i="1"/>
  <c r="BY1353" i="1"/>
  <c r="BY1337" i="1"/>
  <c r="BY1321" i="1"/>
  <c r="BY1305" i="1"/>
  <c r="BY1289" i="1"/>
  <c r="BY1273" i="1"/>
  <c r="BY1257" i="1"/>
  <c r="BY1241" i="1"/>
  <c r="BY1225" i="1"/>
  <c r="BY1209" i="1"/>
  <c r="BY1193" i="1"/>
  <c r="BY1177" i="1"/>
  <c r="BY1161" i="1"/>
  <c r="BY1145" i="1"/>
  <c r="BY1129" i="1"/>
  <c r="BY1113" i="1"/>
  <c r="BY1097" i="1"/>
  <c r="BK1999" i="1"/>
  <c r="BK1967" i="1"/>
  <c r="BK1935" i="1"/>
  <c r="BK1903" i="1"/>
  <c r="BK1871" i="1"/>
  <c r="BK1839" i="1"/>
  <c r="BK1807" i="1"/>
  <c r="BK1775" i="1"/>
  <c r="BK1743" i="1"/>
  <c r="BK1711" i="1"/>
  <c r="BK1679" i="1"/>
  <c r="BK1647" i="1"/>
  <c r="BK1615" i="1"/>
  <c r="BK1583" i="1"/>
  <c r="BK1551" i="1"/>
  <c r="BK1519" i="1"/>
  <c r="BK1487" i="1"/>
  <c r="BK1455" i="1"/>
  <c r="BK1423" i="1"/>
  <c r="BK1391" i="1"/>
  <c r="BK1359" i="1"/>
  <c r="BK1327" i="1"/>
  <c r="BK1295" i="1"/>
  <c r="BK1263" i="1"/>
  <c r="BK1231" i="1"/>
  <c r="BK1199" i="1"/>
  <c r="BK1167" i="1"/>
  <c r="BK1135" i="1"/>
  <c r="BK1103" i="1"/>
  <c r="BK1071" i="1"/>
  <c r="BK1039" i="1"/>
  <c r="BK1007" i="1"/>
  <c r="BK975" i="1"/>
  <c r="BK895" i="1"/>
  <c r="BK767" i="1"/>
  <c r="BK639" i="1"/>
  <c r="BK511" i="1"/>
  <c r="BK383" i="1"/>
  <c r="BK255" i="1"/>
  <c r="BK127" i="1"/>
  <c r="BK920" i="1"/>
  <c r="BK856" i="1"/>
  <c r="BK792" i="1"/>
  <c r="BK728" i="1"/>
  <c r="BK664" i="1"/>
  <c r="BK600" i="1"/>
  <c r="BK536" i="1"/>
  <c r="BK472" i="1"/>
  <c r="BK408" i="1"/>
  <c r="BK344" i="1"/>
  <c r="BK280" i="1"/>
  <c r="BK216" i="1"/>
  <c r="BK152" i="1"/>
  <c r="BK88" i="1"/>
  <c r="BK921" i="1"/>
  <c r="BK885" i="1"/>
  <c r="BK793" i="1"/>
  <c r="BK757" i="1"/>
  <c r="BK665" i="1"/>
  <c r="BK629" i="1"/>
  <c r="BK537" i="1"/>
  <c r="BK501" i="1"/>
  <c r="BK409" i="1"/>
  <c r="BK373" i="1"/>
  <c r="BK281" i="1"/>
  <c r="BK245" i="1"/>
  <c r="BK153" i="1"/>
  <c r="BK117" i="1"/>
  <c r="BY1999" i="1"/>
  <c r="BY1983" i="1"/>
  <c r="BY1967" i="1"/>
  <c r="BY1951" i="1"/>
  <c r="BY1935" i="1"/>
  <c r="BY1919" i="1"/>
  <c r="BY1903" i="1"/>
  <c r="BY1887" i="1"/>
  <c r="BY1871" i="1"/>
  <c r="BY1855" i="1"/>
  <c r="BY1839" i="1"/>
  <c r="BY1823" i="1"/>
  <c r="BY1807" i="1"/>
  <c r="BY1791" i="1"/>
  <c r="BY1775" i="1"/>
  <c r="BY1759" i="1"/>
  <c r="BY1743" i="1"/>
  <c r="BY1727" i="1"/>
  <c r="BY1711" i="1"/>
  <c r="BY1695" i="1"/>
  <c r="BY1679" i="1"/>
  <c r="BY1663" i="1"/>
  <c r="BY1647" i="1"/>
  <c r="BY1631" i="1"/>
  <c r="BY1615" i="1"/>
  <c r="BY1599" i="1"/>
  <c r="BY1583" i="1"/>
  <c r="BY1567" i="1"/>
  <c r="BY1551" i="1"/>
  <c r="BY1535" i="1"/>
  <c r="BY1519" i="1"/>
  <c r="BY1503" i="1"/>
  <c r="BY1487" i="1"/>
  <c r="BY1471" i="1"/>
  <c r="BY1455" i="1"/>
  <c r="BY1439" i="1"/>
  <c r="BY1423" i="1"/>
  <c r="BY1407" i="1"/>
  <c r="BY1391" i="1"/>
  <c r="BY1375" i="1"/>
  <c r="BY1359" i="1"/>
  <c r="BY1343" i="1"/>
  <c r="BY1327" i="1"/>
  <c r="BY1311" i="1"/>
  <c r="BY1295" i="1"/>
  <c r="BY1279" i="1"/>
  <c r="BY1263" i="1"/>
  <c r="BY1247" i="1"/>
  <c r="BY1231" i="1"/>
  <c r="BY1215" i="1"/>
  <c r="BY1199" i="1"/>
  <c r="BY1183" i="1"/>
  <c r="BY1167" i="1"/>
  <c r="BY1151" i="1"/>
  <c r="BY1135" i="1"/>
  <c r="BY1119" i="1"/>
  <c r="BY1103" i="1"/>
  <c r="BY1087" i="1"/>
  <c r="CK1864" i="1"/>
  <c r="CK1800" i="1"/>
  <c r="CK1608" i="1"/>
  <c r="CK1544" i="1"/>
  <c r="CK1352" i="1"/>
  <c r="CK1288" i="1"/>
  <c r="CK1096" i="1"/>
  <c r="BY1994" i="1"/>
  <c r="BY1978" i="1"/>
  <c r="BY1962" i="1"/>
  <c r="BY1946" i="1"/>
  <c r="BY1930" i="1"/>
  <c r="BY1914" i="1"/>
  <c r="BY1898" i="1"/>
  <c r="BY1882" i="1"/>
  <c r="BY1866" i="1"/>
  <c r="BY1850" i="1"/>
  <c r="BY1834" i="1"/>
  <c r="BY1818" i="1"/>
  <c r="BY1802" i="1"/>
  <c r="BY1786" i="1"/>
  <c r="BY1770" i="1"/>
  <c r="BY1754" i="1"/>
  <c r="BY1738" i="1"/>
  <c r="BY1722" i="1"/>
  <c r="BY1706" i="1"/>
  <c r="BY1690" i="1"/>
  <c r="BY1674" i="1"/>
  <c r="BY1658" i="1"/>
  <c r="BY1642" i="1"/>
  <c r="BY1626" i="1"/>
  <c r="BY1610" i="1"/>
  <c r="BY1594" i="1"/>
  <c r="BY1578" i="1"/>
  <c r="BY1562" i="1"/>
  <c r="BY1546" i="1"/>
  <c r="BY1530" i="1"/>
  <c r="BY1514" i="1"/>
  <c r="BY1498" i="1"/>
  <c r="BY1482" i="1"/>
  <c r="BY1466" i="1"/>
  <c r="BY1450" i="1"/>
  <c r="BY1434" i="1"/>
  <c r="BY1418" i="1"/>
  <c r="BY1402" i="1"/>
  <c r="BY1386" i="1"/>
  <c r="BY1370" i="1"/>
  <c r="BY1354" i="1"/>
  <c r="BY1338" i="1"/>
  <c r="BY1322" i="1"/>
  <c r="BY1306" i="1"/>
  <c r="BY1290" i="1"/>
  <c r="BY1274" i="1"/>
  <c r="BY1258" i="1"/>
  <c r="BY1246" i="1"/>
  <c r="BY1242" i="1"/>
  <c r="BY1230" i="1"/>
  <c r="BY1226" i="1"/>
  <c r="BY1206" i="1"/>
  <c r="BY1190" i="1"/>
  <c r="BY1174" i="1"/>
  <c r="BY1158" i="1"/>
  <c r="BY1142" i="1"/>
  <c r="BY1126" i="1"/>
  <c r="BY1110" i="1"/>
  <c r="BY1094" i="1"/>
  <c r="BY999" i="1"/>
  <c r="BY991" i="1"/>
  <c r="BY983" i="1"/>
  <c r="BY975" i="1"/>
  <c r="BY967" i="1"/>
  <c r="BY959" i="1"/>
  <c r="BY951" i="1"/>
  <c r="BY943" i="1"/>
  <c r="BY935" i="1"/>
  <c r="BY927" i="1"/>
  <c r="BY919" i="1"/>
  <c r="BY911" i="1"/>
  <c r="BY903" i="1"/>
  <c r="BY895" i="1"/>
  <c r="BY887" i="1"/>
  <c r="BY879" i="1"/>
  <c r="BY871" i="1"/>
  <c r="BY863" i="1"/>
  <c r="BY855" i="1"/>
  <c r="BY847" i="1"/>
  <c r="BY839" i="1"/>
  <c r="BY831" i="1"/>
  <c r="BY823" i="1"/>
  <c r="BY815" i="1"/>
  <c r="BY807" i="1"/>
  <c r="BY799" i="1"/>
  <c r="BY791" i="1"/>
  <c r="BY783" i="1"/>
  <c r="BY775" i="1"/>
  <c r="BY767" i="1"/>
  <c r="BY759" i="1"/>
  <c r="BY751" i="1"/>
  <c r="BY743" i="1"/>
  <c r="BY735" i="1"/>
  <c r="BY727" i="1"/>
  <c r="BY719" i="1"/>
  <c r="BY711" i="1"/>
  <c r="CK1867" i="1"/>
  <c r="CK1039" i="1"/>
  <c r="CK783" i="1"/>
  <c r="CK1998" i="1"/>
  <c r="CK1934" i="1"/>
  <c r="CK1870" i="1"/>
  <c r="CK1806" i="1"/>
  <c r="CK1230" i="1"/>
  <c r="CK1166" i="1"/>
  <c r="CK682" i="1"/>
  <c r="CK558" i="1"/>
  <c r="CK472" i="1"/>
  <c r="CK336" i="1"/>
  <c r="CK119" i="1"/>
  <c r="CK618" i="1"/>
  <c r="CK191" i="1"/>
  <c r="CK378" i="1"/>
  <c r="CK250" i="1"/>
  <c r="CK101" i="1"/>
  <c r="CK290" i="1"/>
  <c r="CK526" i="1"/>
  <c r="CK422" i="1"/>
  <c r="CK157" i="1"/>
  <c r="CK141" i="1"/>
  <c r="CK1967" i="1"/>
  <c r="CK1647" i="1"/>
  <c r="CK959" i="1"/>
  <c r="CK1406" i="1"/>
  <c r="CK1342" i="1"/>
  <c r="CK1250" i="1"/>
  <c r="CK1186" i="1"/>
  <c r="CK1807" i="1"/>
  <c r="CK694" i="1"/>
  <c r="CK221" i="1"/>
  <c r="CK440" i="1"/>
  <c r="CK582" i="1"/>
  <c r="CK494" i="1"/>
  <c r="CK450" i="1"/>
  <c r="CK254" i="1"/>
  <c r="CK584" i="1"/>
  <c r="CK562" i="1"/>
  <c r="CK466" i="1"/>
  <c r="CK358" i="1"/>
  <c r="CK634" i="1"/>
  <c r="CK606" i="1"/>
  <c r="CK376" i="1"/>
  <c r="CK248" i="1"/>
  <c r="CK402" i="1"/>
  <c r="CK37" i="1"/>
  <c r="CK21" i="1"/>
  <c r="CK223" i="1"/>
  <c r="CK442" i="1"/>
  <c r="CK205" i="1"/>
  <c r="CK1515" i="1"/>
  <c r="CK1291" i="1"/>
  <c r="CK1942" i="1"/>
  <c r="CK1878" i="1"/>
  <c r="CK1814" i="1"/>
  <c r="CK1939" i="1"/>
  <c r="CK1875" i="1"/>
  <c r="CK1811" i="1"/>
  <c r="CK1795" i="1"/>
  <c r="CK1731" i="1"/>
  <c r="CK1667" i="1"/>
  <c r="CK1603" i="1"/>
  <c r="CK1539" i="1"/>
  <c r="CK1475" i="1"/>
  <c r="CK1411" i="1"/>
  <c r="CK1347" i="1"/>
  <c r="CK1283" i="1"/>
  <c r="CK1219" i="1"/>
  <c r="CK1155" i="1"/>
  <c r="CK1091" i="1"/>
  <c r="CK304" i="1"/>
  <c r="CK386" i="1"/>
  <c r="CK201" i="1"/>
  <c r="CK89" i="1"/>
  <c r="CK79" i="1"/>
  <c r="CK674" i="1"/>
  <c r="CK382" i="1"/>
  <c r="CK238" i="1"/>
  <c r="CK125" i="1"/>
  <c r="CK702" i="1"/>
  <c r="CK137" i="1"/>
  <c r="CK133" i="1"/>
  <c r="CK13" i="1"/>
  <c r="CK362" i="1"/>
  <c r="CK1931" i="1"/>
  <c r="CK1615" i="1"/>
  <c r="CK991" i="1"/>
  <c r="CK735" i="1"/>
  <c r="CK1993" i="1"/>
  <c r="CK1977" i="1"/>
  <c r="CK1961" i="1"/>
  <c r="CK1945" i="1"/>
  <c r="CK1929" i="1"/>
  <c r="CK1913" i="1"/>
  <c r="CK1897" i="1"/>
  <c r="CK1881" i="1"/>
  <c r="CK1865" i="1"/>
  <c r="CK1849" i="1"/>
  <c r="CK1833" i="1"/>
  <c r="CK1817" i="1"/>
  <c r="CK1801" i="1"/>
  <c r="CK1785" i="1"/>
  <c r="CK1769" i="1"/>
  <c r="CK1753" i="1"/>
  <c r="CK1737" i="1"/>
  <c r="CK1721" i="1"/>
  <c r="CK1705" i="1"/>
  <c r="CK1689" i="1"/>
  <c r="CK1673" i="1"/>
  <c r="CK1657" i="1"/>
  <c r="CK1641" i="1"/>
  <c r="CK1625" i="1"/>
  <c r="CK1609" i="1"/>
  <c r="CK1593" i="1"/>
  <c r="CK1577" i="1"/>
  <c r="CK1561" i="1"/>
  <c r="CK1545" i="1"/>
  <c r="CK1529" i="1"/>
  <c r="CK1513" i="1"/>
  <c r="CK1497" i="1"/>
  <c r="CK1481" i="1"/>
  <c r="CK1465" i="1"/>
  <c r="CK1449" i="1"/>
  <c r="CK1433" i="1"/>
  <c r="CK1417" i="1"/>
  <c r="CK1401" i="1"/>
  <c r="CK1385" i="1"/>
  <c r="CK1369" i="1"/>
  <c r="CK1353" i="1"/>
  <c r="CK1337" i="1"/>
  <c r="CK1321" i="1"/>
  <c r="CK1305" i="1"/>
  <c r="CK1289" i="1"/>
  <c r="CK1273" i="1"/>
  <c r="CK1257" i="1"/>
  <c r="CK1241" i="1"/>
  <c r="CK1225" i="1"/>
  <c r="CK1209" i="1"/>
  <c r="CK1193" i="1"/>
  <c r="CK1177" i="1"/>
  <c r="CK1161" i="1"/>
  <c r="CK1145" i="1"/>
  <c r="CK1129" i="1"/>
  <c r="CK1113" i="1"/>
  <c r="CK1097" i="1"/>
  <c r="CK1081" i="1"/>
  <c r="CK1065" i="1"/>
  <c r="CK1049" i="1"/>
  <c r="CK1033" i="1"/>
  <c r="CK1017" i="1"/>
  <c r="CK1001" i="1"/>
  <c r="CK985" i="1"/>
  <c r="CK969" i="1"/>
  <c r="CK953" i="1"/>
  <c r="CK937" i="1"/>
  <c r="CK921" i="1"/>
  <c r="CK905" i="1"/>
  <c r="CK889" i="1"/>
  <c r="CK873" i="1"/>
  <c r="CK857" i="1"/>
  <c r="CK841" i="1"/>
  <c r="CK825" i="1"/>
  <c r="CK809" i="1"/>
  <c r="CK793" i="1"/>
  <c r="CK777" i="1"/>
  <c r="CK761" i="1"/>
  <c r="CK745" i="1"/>
  <c r="CK729" i="1"/>
  <c r="CK713" i="1"/>
  <c r="CK1986" i="1"/>
  <c r="CK1962" i="1"/>
  <c r="CK1898" i="1"/>
  <c r="CK1834" i="1"/>
  <c r="CK1786" i="1"/>
  <c r="CK1754" i="1"/>
  <c r="CK1722" i="1"/>
  <c r="CK1690" i="1"/>
  <c r="CK1658" i="1"/>
  <c r="CK1626" i="1"/>
  <c r="CK1594" i="1"/>
  <c r="CK1562" i="1"/>
  <c r="CK1530" i="1"/>
  <c r="CK1498" i="1"/>
  <c r="CK1466" i="1"/>
  <c r="CK1434" i="1"/>
  <c r="CK1402" i="1"/>
  <c r="CK1370" i="1"/>
  <c r="CK1338" i="1"/>
  <c r="CK1306" i="1"/>
  <c r="CK1274" i="1"/>
  <c r="CK1242" i="1"/>
  <c r="CK1210" i="1"/>
  <c r="CK1178" i="1"/>
  <c r="CK1146" i="1"/>
  <c r="CK1114" i="1"/>
  <c r="CK1082" i="1"/>
  <c r="CK1050" i="1"/>
  <c r="CK1006" i="1"/>
  <c r="CK986" i="1"/>
  <c r="CK942" i="1"/>
  <c r="CK922" i="1"/>
  <c r="CK878" i="1"/>
  <c r="CK858" i="1"/>
  <c r="CK814" i="1"/>
  <c r="CK794" i="1"/>
  <c r="CK750" i="1"/>
  <c r="CK730" i="1"/>
  <c r="CK1975" i="1"/>
  <c r="CK1799" i="1"/>
  <c r="CK1687" i="1"/>
  <c r="CK1655" i="1"/>
  <c r="CK1639" i="1"/>
  <c r="CK1543" i="1"/>
  <c r="CK1431" i="1"/>
  <c r="CK1399" i="1"/>
  <c r="CK1383" i="1"/>
  <c r="CK1287" i="1"/>
  <c r="CK1175" i="1"/>
  <c r="CK1143" i="1"/>
  <c r="CK1127" i="1"/>
  <c r="CK983" i="1"/>
  <c r="CK967" i="1"/>
  <c r="CK887" i="1"/>
  <c r="CK807" i="1"/>
  <c r="CK727" i="1"/>
  <c r="CK711" i="1"/>
  <c r="CK646" i="1"/>
  <c r="CK217" i="1"/>
  <c r="CK458" i="1"/>
  <c r="CK306" i="1"/>
  <c r="BY1732" i="1"/>
  <c r="BY1700" i="1"/>
  <c r="BY1540" i="1"/>
  <c r="BY1316" i="1"/>
  <c r="BY1092" i="1"/>
  <c r="BK1723" i="1"/>
  <c r="BK1147" i="1"/>
  <c r="BK431" i="1"/>
  <c r="BK549" i="1"/>
  <c r="BK293" i="1"/>
  <c r="BK1949" i="1"/>
  <c r="BK1853" i="1"/>
  <c r="BK1757" i="1"/>
  <c r="BK1661" i="1"/>
  <c r="BK1565" i="1"/>
  <c r="BK1533" i="1"/>
  <c r="BK1437" i="1"/>
  <c r="BK1373" i="1"/>
  <c r="BK1309" i="1"/>
  <c r="BK1213" i="1"/>
  <c r="BK1181" i="1"/>
  <c r="BK1085" i="1"/>
  <c r="BK989" i="1"/>
  <c r="BK628" i="1"/>
  <c r="BK244" i="1"/>
  <c r="BK48" i="1"/>
  <c r="BK829" i="1"/>
  <c r="BK737" i="1"/>
  <c r="BK701" i="1"/>
  <c r="BK481" i="1"/>
  <c r="BK445" i="1"/>
  <c r="BK353" i="1"/>
  <c r="BK317" i="1"/>
  <c r="BK97" i="1"/>
  <c r="BK61" i="1"/>
  <c r="BY1117" i="1"/>
  <c r="BY1085" i="1"/>
  <c r="BY2000" i="1"/>
  <c r="BY1952" i="1"/>
  <c r="BY1904" i="1"/>
  <c r="BY1872" i="1"/>
  <c r="BY1824" i="1"/>
  <c r="BY1792" i="1"/>
  <c r="BY1744" i="1"/>
  <c r="BY1696" i="1"/>
  <c r="BY1680" i="1"/>
  <c r="BY1632" i="1"/>
  <c r="BY1600" i="1"/>
  <c r="BY1568" i="1"/>
  <c r="BY1520" i="1"/>
  <c r="BY1472" i="1"/>
  <c r="BY1424" i="1"/>
  <c r="BY1376" i="1"/>
  <c r="BY1328" i="1"/>
  <c r="BY1264" i="1"/>
  <c r="BY1080" i="1"/>
  <c r="BY1072" i="1"/>
  <c r="BY1062" i="1"/>
  <c r="BY1048" i="1"/>
  <c r="BY1040" i="1"/>
  <c r="BY1030" i="1"/>
  <c r="BY1016" i="1"/>
  <c r="BY1008" i="1"/>
  <c r="BY998" i="1"/>
  <c r="BY984" i="1"/>
  <c r="BY968" i="1"/>
  <c r="BY934" i="1"/>
  <c r="BY928" i="1"/>
  <c r="BY918" i="1"/>
  <c r="BY904" i="1"/>
  <c r="BY870" i="1"/>
  <c r="BY856" i="1"/>
  <c r="BY832" i="1"/>
  <c r="C241" i="2"/>
  <c r="D241" i="2" s="1"/>
  <c r="BK1939" i="1"/>
  <c r="BK1875" i="1"/>
  <c r="BK1779" i="1"/>
  <c r="BK1747" i="1"/>
  <c r="BK1651" i="1"/>
  <c r="BK1619" i="1"/>
  <c r="BK1555" i="1"/>
  <c r="BK1491" i="1"/>
  <c r="BK1427" i="1"/>
  <c r="BK1395" i="1"/>
  <c r="BK1299" i="1"/>
  <c r="BK1267" i="1"/>
  <c r="BK1171" i="1"/>
  <c r="BK1139" i="1"/>
  <c r="BK1075" i="1"/>
  <c r="BK847" i="1"/>
  <c r="BK719" i="1"/>
  <c r="BK591" i="1"/>
  <c r="BK463" i="1"/>
  <c r="BK335" i="1"/>
  <c r="BK79" i="1"/>
  <c r="BK864" i="1"/>
  <c r="BK480" i="1"/>
  <c r="BK96" i="1"/>
  <c r="BK745" i="1"/>
  <c r="BK489" i="1"/>
  <c r="BK361" i="1"/>
  <c r="BK105" i="1"/>
  <c r="BK1977" i="1"/>
  <c r="BK1817" i="1"/>
  <c r="BK1785" i="1"/>
  <c r="BK1689" i="1"/>
  <c r="BK1625" i="1"/>
  <c r="BK1561" i="1"/>
  <c r="BK1465" i="1"/>
  <c r="BK1433" i="1"/>
  <c r="BK1337" i="1"/>
  <c r="BK1241" i="1"/>
  <c r="BK1209" i="1"/>
  <c r="BK985" i="1"/>
  <c r="BK77" i="1"/>
  <c r="BK1973" i="1"/>
  <c r="BK1941" i="1"/>
  <c r="BK1909" i="1"/>
  <c r="BK1877" i="1"/>
  <c r="BK1845" i="1"/>
  <c r="BK1813" i="1"/>
  <c r="BK1781" i="1"/>
  <c r="BK1749" i="1"/>
  <c r="BK1717" i="1"/>
  <c r="BK1685" i="1"/>
  <c r="BK1653" i="1"/>
  <c r="BK1621" i="1"/>
  <c r="BK1589" i="1"/>
  <c r="BK1557" i="1"/>
  <c r="BK1525" i="1"/>
  <c r="BK1493" i="1"/>
  <c r="BK1461" i="1"/>
  <c r="BK1429" i="1"/>
  <c r="BK1397" i="1"/>
  <c r="BK1365" i="1"/>
  <c r="BK1333" i="1"/>
  <c r="BK1301" i="1"/>
  <c r="BK1269" i="1"/>
  <c r="BK1237" i="1"/>
  <c r="BK1205" i="1"/>
  <c r="BK1173" i="1"/>
  <c r="BK1141" i="1"/>
  <c r="BK1109" i="1"/>
  <c r="BK1077" i="1"/>
  <c r="BK1045" i="1"/>
  <c r="BK1013" i="1"/>
  <c r="BK981" i="1"/>
  <c r="BK932" i="1"/>
  <c r="BK868" i="1"/>
  <c r="BK804" i="1"/>
  <c r="BK740" i="1"/>
  <c r="BK676" i="1"/>
  <c r="BK612" i="1"/>
  <c r="BK548" i="1"/>
  <c r="BK484" i="1"/>
  <c r="BK420" i="1"/>
  <c r="BK356" i="1"/>
  <c r="BK292" i="1"/>
  <c r="BK228" i="1"/>
  <c r="BK164" i="1"/>
  <c r="BK100" i="1"/>
  <c r="BK44" i="1"/>
  <c r="BK28" i="1"/>
  <c r="BK12" i="1"/>
  <c r="BK897" i="1"/>
  <c r="BK861" i="1"/>
  <c r="BK769" i="1"/>
  <c r="BK733" i="1"/>
  <c r="BK641" i="1"/>
  <c r="BK605" i="1"/>
  <c r="BK513" i="1"/>
  <c r="BK477" i="1"/>
  <c r="BK385" i="1"/>
  <c r="BK349" i="1"/>
  <c r="BK257" i="1"/>
  <c r="BK221" i="1"/>
  <c r="BK129" i="1"/>
  <c r="BK93" i="1"/>
  <c r="BY1997" i="1"/>
  <c r="BY1981" i="1"/>
  <c r="BY1965" i="1"/>
  <c r="BY1949" i="1"/>
  <c r="BY1933" i="1"/>
  <c r="BY1917" i="1"/>
  <c r="BY1901" i="1"/>
  <c r="BY1885" i="1"/>
  <c r="BY1869" i="1"/>
  <c r="BY1853" i="1"/>
  <c r="BY1837" i="1"/>
  <c r="BY1821" i="1"/>
  <c r="BY1805" i="1"/>
  <c r="BY1789" i="1"/>
  <c r="BY1773" i="1"/>
  <c r="BY1757" i="1"/>
  <c r="BY1741" i="1"/>
  <c r="BY1725" i="1"/>
  <c r="BY1709" i="1"/>
  <c r="BY1693" i="1"/>
  <c r="BY1677" i="1"/>
  <c r="BY1661" i="1"/>
  <c r="BY1645" i="1"/>
  <c r="BY1629" i="1"/>
  <c r="BY1613" i="1"/>
  <c r="BY1597" i="1"/>
  <c r="BY1581" i="1"/>
  <c r="BY1565" i="1"/>
  <c r="BY1549" i="1"/>
  <c r="BY1533" i="1"/>
  <c r="BY1517" i="1"/>
  <c r="BY1501" i="1"/>
  <c r="BY1485" i="1"/>
  <c r="BY1469" i="1"/>
  <c r="BY1453" i="1"/>
  <c r="BY1437" i="1"/>
  <c r="BY1421" i="1"/>
  <c r="BY1405" i="1"/>
  <c r="BY1389" i="1"/>
  <c r="BY1373" i="1"/>
  <c r="BY1357" i="1"/>
  <c r="BY1341" i="1"/>
  <c r="BY1325" i="1"/>
  <c r="BY1309" i="1"/>
  <c r="BY1293" i="1"/>
  <c r="BY1277" i="1"/>
  <c r="BY1261" i="1"/>
  <c r="BY1996" i="1"/>
  <c r="BY1980" i="1"/>
  <c r="BY1964" i="1"/>
  <c r="BY1948" i="1"/>
  <c r="BY1932" i="1"/>
  <c r="BY1916" i="1"/>
  <c r="BY1900" i="1"/>
  <c r="BY1884" i="1"/>
  <c r="BY1868" i="1"/>
  <c r="BY1852" i="1"/>
  <c r="BY1836" i="1"/>
  <c r="BY1820" i="1"/>
  <c r="BY1804" i="1"/>
  <c r="BY1788" i="1"/>
  <c r="BY1772" i="1"/>
  <c r="BY1756" i="1"/>
  <c r="BY1740" i="1"/>
  <c r="BY1724" i="1"/>
  <c r="BY1708" i="1"/>
  <c r="BY1692" i="1"/>
  <c r="BY1676" i="1"/>
  <c r="BY1660" i="1"/>
  <c r="BY1644" i="1"/>
  <c r="BY1628" i="1"/>
  <c r="BY1612" i="1"/>
  <c r="BY1596" i="1"/>
  <c r="BY1580" i="1"/>
  <c r="BY1564" i="1"/>
  <c r="BY1548" i="1"/>
  <c r="BY1532" i="1"/>
  <c r="BY1516" i="1"/>
  <c r="BY1500" i="1"/>
  <c r="BY1484" i="1"/>
  <c r="BY1468" i="1"/>
  <c r="BY1452" i="1"/>
  <c r="BY1436" i="1"/>
  <c r="BY1420" i="1"/>
  <c r="BY1404" i="1"/>
  <c r="BY1388" i="1"/>
  <c r="BY1372" i="1"/>
  <c r="BY1356" i="1"/>
  <c r="BY1340" i="1"/>
  <c r="BY1324" i="1"/>
  <c r="BY1308" i="1"/>
  <c r="BY1292" i="1"/>
  <c r="BY1276" i="1"/>
  <c r="BY1260" i="1"/>
  <c r="BY1244" i="1"/>
  <c r="BY1228" i="1"/>
  <c r="BY1216" i="1"/>
  <c r="BY1212" i="1"/>
  <c r="BY1200" i="1"/>
  <c r="BY1196" i="1"/>
  <c r="BY1184" i="1"/>
  <c r="BY1180" i="1"/>
  <c r="BY1168" i="1"/>
  <c r="BY1164" i="1"/>
  <c r="BY1152" i="1"/>
  <c r="BY1148" i="1"/>
  <c r="BY1136" i="1"/>
  <c r="BY1132" i="1"/>
  <c r="BY1120" i="1"/>
  <c r="BY1116" i="1"/>
  <c r="BY1104" i="1"/>
  <c r="BY1100" i="1"/>
  <c r="BY1088" i="1"/>
  <c r="BY1084" i="1"/>
  <c r="BY1076" i="1"/>
  <c r="BY1070" i="1"/>
  <c r="BY1068" i="1"/>
  <c r="BY1060" i="1"/>
  <c r="BY1054" i="1"/>
  <c r="BY1052" i="1"/>
  <c r="BY1044" i="1"/>
  <c r="BY1038" i="1"/>
  <c r="BY1036" i="1"/>
  <c r="BY1028" i="1"/>
  <c r="BY1022" i="1"/>
  <c r="BY1020" i="1"/>
  <c r="BY1012" i="1"/>
  <c r="BY1006" i="1"/>
  <c r="BY1004" i="1"/>
  <c r="BY996" i="1"/>
  <c r="BY990" i="1"/>
  <c r="BY988" i="1"/>
  <c r="BY980" i="1"/>
  <c r="BY974" i="1"/>
  <c r="BY972" i="1"/>
  <c r="BY964" i="1"/>
  <c r="BY958" i="1"/>
  <c r="BY956" i="1"/>
  <c r="BY948" i="1"/>
  <c r="BY942" i="1"/>
  <c r="BY940" i="1"/>
  <c r="BY932" i="1"/>
  <c r="BY926" i="1"/>
  <c r="BY924" i="1"/>
  <c r="BY916" i="1"/>
  <c r="BY910" i="1"/>
  <c r="BY908" i="1"/>
  <c r="BY900" i="1"/>
  <c r="BY894" i="1"/>
  <c r="BY892" i="1"/>
  <c r="BY884" i="1"/>
  <c r="BY878" i="1"/>
  <c r="BY876" i="1"/>
  <c r="BY868" i="1"/>
  <c r="BY862" i="1"/>
  <c r="BY860" i="1"/>
  <c r="BY852" i="1"/>
  <c r="BY846" i="1"/>
  <c r="BY844" i="1"/>
  <c r="BY836" i="1"/>
  <c r="BY830" i="1"/>
  <c r="BY828" i="1"/>
  <c r="BY820" i="1"/>
  <c r="BY814" i="1"/>
  <c r="BY812" i="1"/>
  <c r="BY804" i="1"/>
  <c r="BY798" i="1"/>
  <c r="BY796" i="1"/>
  <c r="BY788" i="1"/>
  <c r="BY782" i="1"/>
  <c r="BY780" i="1"/>
  <c r="BY772" i="1"/>
  <c r="BY766" i="1"/>
  <c r="BY764" i="1"/>
  <c r="BY756" i="1"/>
  <c r="BY750" i="1"/>
  <c r="BY748" i="1"/>
  <c r="BY740" i="1"/>
  <c r="BY734" i="1"/>
  <c r="BY732" i="1"/>
  <c r="BY724" i="1"/>
  <c r="BY718" i="1"/>
  <c r="BY716" i="1"/>
  <c r="BY708" i="1"/>
  <c r="C236" i="2"/>
  <c r="BK1995" i="1"/>
  <c r="BK1963" i="1"/>
  <c r="BK1931" i="1"/>
  <c r="BK1899" i="1"/>
  <c r="BK1867" i="1"/>
  <c r="BK1835" i="1"/>
  <c r="BK1803" i="1"/>
  <c r="BK1771" i="1"/>
  <c r="BK1739" i="1"/>
  <c r="BK1707" i="1"/>
  <c r="BK1675" i="1"/>
  <c r="BK1643" i="1"/>
  <c r="BK1611" i="1"/>
  <c r="BK1579" i="1"/>
  <c r="BK1547" i="1"/>
  <c r="BK1515" i="1"/>
  <c r="BK1483" i="1"/>
  <c r="BK1451" i="1"/>
  <c r="BK1419" i="1"/>
  <c r="BK1387" i="1"/>
  <c r="BK1355" i="1"/>
  <c r="BK1323" i="1"/>
  <c r="BK1291" i="1"/>
  <c r="BK1259" i="1"/>
  <c r="BK1227" i="1"/>
  <c r="BK1195" i="1"/>
  <c r="BK1163" i="1"/>
  <c r="BK1131" i="1"/>
  <c r="BK1099" i="1"/>
  <c r="BK1067" i="1"/>
  <c r="BK1035" i="1"/>
  <c r="BK1003" i="1"/>
  <c r="BK971" i="1"/>
  <c r="BK879" i="1"/>
  <c r="BK838" i="1"/>
  <c r="BK751" i="1"/>
  <c r="BK710" i="1"/>
  <c r="BK623" i="1"/>
  <c r="BK582" i="1"/>
  <c r="BK495" i="1"/>
  <c r="BK454" i="1"/>
  <c r="BK367" i="1"/>
  <c r="BK326" i="1"/>
  <c r="BK239" i="1"/>
  <c r="BK198" i="1"/>
  <c r="BK111" i="1"/>
  <c r="BK70" i="1"/>
  <c r="BK912" i="1"/>
  <c r="BK848" i="1"/>
  <c r="BK784" i="1"/>
  <c r="BK720" i="1"/>
  <c r="BK656" i="1"/>
  <c r="BK592" i="1"/>
  <c r="BK528" i="1"/>
  <c r="BK464" i="1"/>
  <c r="BK400" i="1"/>
  <c r="BK336" i="1"/>
  <c r="BK272" i="1"/>
  <c r="BK208" i="1"/>
  <c r="BK144" i="1"/>
  <c r="BK80" i="1"/>
  <c r="BK905" i="1"/>
  <c r="BK869" i="1"/>
  <c r="BK777" i="1"/>
  <c r="BK741" i="1"/>
  <c r="BK649" i="1"/>
  <c r="BK613" i="1"/>
  <c r="BK521" i="1"/>
  <c r="BK485" i="1"/>
  <c r="BK393" i="1"/>
  <c r="BK357" i="1"/>
  <c r="BK265" i="1"/>
  <c r="BK229" i="1"/>
  <c r="BK137" i="1"/>
  <c r="BK101" i="1"/>
  <c r="BY1995" i="1"/>
  <c r="BY1979" i="1"/>
  <c r="BY1963" i="1"/>
  <c r="BY1947" i="1"/>
  <c r="BY1931" i="1"/>
  <c r="BY1915" i="1"/>
  <c r="BY1899" i="1"/>
  <c r="BY1883" i="1"/>
  <c r="BY1867" i="1"/>
  <c r="BY1851" i="1"/>
  <c r="BY1835" i="1"/>
  <c r="BY1819" i="1"/>
  <c r="BY1803" i="1"/>
  <c r="BY1787" i="1"/>
  <c r="BY1771" i="1"/>
  <c r="BY1755" i="1"/>
  <c r="BY1739" i="1"/>
  <c r="BY1723" i="1"/>
  <c r="BY1707" i="1"/>
  <c r="BY1691" i="1"/>
  <c r="BY1675" i="1"/>
  <c r="BY1659" i="1"/>
  <c r="BY1643" i="1"/>
  <c r="BY1627" i="1"/>
  <c r="BY1611" i="1"/>
  <c r="BY1595" i="1"/>
  <c r="BY1579" i="1"/>
  <c r="BY1563" i="1"/>
  <c r="BY1547" i="1"/>
  <c r="BY1531" i="1"/>
  <c r="BY1515" i="1"/>
  <c r="BY1499" i="1"/>
  <c r="BY1483" i="1"/>
  <c r="BY1467" i="1"/>
  <c r="BY1451" i="1"/>
  <c r="BY1435" i="1"/>
  <c r="BY1419" i="1"/>
  <c r="BY1403" i="1"/>
  <c r="BY1387" i="1"/>
  <c r="BY1371" i="1"/>
  <c r="BY1355" i="1"/>
  <c r="BY1339" i="1"/>
  <c r="BY1323" i="1"/>
  <c r="BY1307" i="1"/>
  <c r="BY1291" i="1"/>
  <c r="BY1275" i="1"/>
  <c r="BY1259" i="1"/>
  <c r="BY1243" i="1"/>
  <c r="BY1227" i="1"/>
  <c r="BY1211" i="1"/>
  <c r="BY1195" i="1"/>
  <c r="BY1179" i="1"/>
  <c r="BY1163" i="1"/>
  <c r="BY1147" i="1"/>
  <c r="BY1131" i="1"/>
  <c r="BY1115" i="1"/>
  <c r="BY1099" i="1"/>
  <c r="CK1032" i="1"/>
  <c r="CK776" i="1"/>
  <c r="BK1969" i="1"/>
  <c r="BK1937" i="1"/>
  <c r="BK1905" i="1"/>
  <c r="BK1873" i="1"/>
  <c r="BK1841" i="1"/>
  <c r="BK1809" i="1"/>
  <c r="BK1777" i="1"/>
  <c r="BK1745" i="1"/>
  <c r="BK1713" i="1"/>
  <c r="BK1681" i="1"/>
  <c r="BK1649" i="1"/>
  <c r="BK1617" i="1"/>
  <c r="BK1585" i="1"/>
  <c r="BK1553" i="1"/>
  <c r="BK1521" i="1"/>
  <c r="BK1489" i="1"/>
  <c r="BK1457" i="1"/>
  <c r="BK1425" i="1"/>
  <c r="BK1393" i="1"/>
  <c r="BK1361" i="1"/>
  <c r="BK1329" i="1"/>
  <c r="BK1297" i="1"/>
  <c r="BK1265" i="1"/>
  <c r="BK1233" i="1"/>
  <c r="BK1201" i="1"/>
  <c r="BK1169" i="1"/>
  <c r="BK1137" i="1"/>
  <c r="BK1105" i="1"/>
  <c r="BK1073" i="1"/>
  <c r="BK1041" i="1"/>
  <c r="BK1009" i="1"/>
  <c r="BK977" i="1"/>
  <c r="BK942" i="1"/>
  <c r="BK855" i="1"/>
  <c r="BK814" i="1"/>
  <c r="BK727" i="1"/>
  <c r="BK686" i="1"/>
  <c r="BK599" i="1"/>
  <c r="BK558" i="1"/>
  <c r="BK471" i="1"/>
  <c r="BK430" i="1"/>
  <c r="BK343" i="1"/>
  <c r="BK302" i="1"/>
  <c r="BK215" i="1"/>
  <c r="BK174" i="1"/>
  <c r="BK87" i="1"/>
  <c r="BK876" i="1"/>
  <c r="BK748" i="1"/>
  <c r="BK620" i="1"/>
  <c r="BK492" i="1"/>
  <c r="BK364" i="1"/>
  <c r="BK236" i="1"/>
  <c r="BK108" i="1"/>
  <c r="BK50" i="1"/>
  <c r="BK34" i="1"/>
  <c r="BK18" i="1"/>
  <c r="J189" i="2"/>
  <c r="BK2" i="1"/>
  <c r="J193" i="2"/>
  <c r="K193" i="2" s="1"/>
  <c r="BK913" i="1"/>
  <c r="BK877" i="1"/>
  <c r="BK785" i="1"/>
  <c r="BK749" i="1"/>
  <c r="BK657" i="1"/>
  <c r="BK621" i="1"/>
  <c r="BK529" i="1"/>
  <c r="BK493" i="1"/>
  <c r="BK401" i="1"/>
  <c r="BK365" i="1"/>
  <c r="BK273" i="1"/>
  <c r="BK237" i="1"/>
  <c r="BK145" i="1"/>
  <c r="BK109" i="1"/>
  <c r="BK1991" i="1"/>
  <c r="BK1959" i="1"/>
  <c r="BK1927" i="1"/>
  <c r="BK1895" i="1"/>
  <c r="BK1863" i="1"/>
  <c r="BK1831" i="1"/>
  <c r="BK1799" i="1"/>
  <c r="BK1767" i="1"/>
  <c r="BK1735" i="1"/>
  <c r="BK1703" i="1"/>
  <c r="BK1671" i="1"/>
  <c r="BK1639" i="1"/>
  <c r="BK1607" i="1"/>
  <c r="BK1575" i="1"/>
  <c r="BK1543" i="1"/>
  <c r="BK1511" i="1"/>
  <c r="BK1479" i="1"/>
  <c r="BK1447" i="1"/>
  <c r="BK1415" i="1"/>
  <c r="BK1383" i="1"/>
  <c r="BK1351" i="1"/>
  <c r="BK1319" i="1"/>
  <c r="BK1287" i="1"/>
  <c r="BK1255" i="1"/>
  <c r="BK1223" i="1"/>
  <c r="BK1191" i="1"/>
  <c r="BK1159" i="1"/>
  <c r="BK1127" i="1"/>
  <c r="BK1095" i="1"/>
  <c r="BK1063" i="1"/>
  <c r="BK1031" i="1"/>
  <c r="BK999" i="1"/>
  <c r="BK967" i="1"/>
  <c r="BK927" i="1"/>
  <c r="BK799" i="1"/>
  <c r="BK758" i="1"/>
  <c r="BK671" i="1"/>
  <c r="BK630" i="1"/>
  <c r="BK543" i="1"/>
  <c r="BK502" i="1"/>
  <c r="BK415" i="1"/>
  <c r="BK374" i="1"/>
  <c r="BK287" i="1"/>
  <c r="BK246" i="1"/>
  <c r="BK159" i="1"/>
  <c r="BK118" i="1"/>
  <c r="BK904" i="1"/>
  <c r="BK840" i="1"/>
  <c r="BK776" i="1"/>
  <c r="BK712" i="1"/>
  <c r="BK648" i="1"/>
  <c r="BK584" i="1"/>
  <c r="BK520" i="1"/>
  <c r="BK456" i="1"/>
  <c r="BK392" i="1"/>
  <c r="BK328" i="1"/>
  <c r="BK264" i="1"/>
  <c r="BK200" i="1"/>
  <c r="BK136" i="1"/>
  <c r="BK72" i="1"/>
  <c r="BK953" i="1"/>
  <c r="BK917" i="1"/>
  <c r="BK825" i="1"/>
  <c r="BK789" i="1"/>
  <c r="BK697" i="1"/>
  <c r="BK661" i="1"/>
  <c r="BK569" i="1"/>
  <c r="BK533" i="1"/>
  <c r="BK441" i="1"/>
  <c r="BK405" i="1"/>
  <c r="BK313" i="1"/>
  <c r="BK277" i="1"/>
  <c r="BK185" i="1"/>
  <c r="BK149" i="1"/>
  <c r="CK808" i="1"/>
  <c r="BY1990" i="1"/>
  <c r="BY1974" i="1"/>
  <c r="BY1958" i="1"/>
  <c r="BY1942" i="1"/>
  <c r="BY1926" i="1"/>
  <c r="BY1910" i="1"/>
  <c r="BY1894" i="1"/>
  <c r="BY1878" i="1"/>
  <c r="BY1862" i="1"/>
  <c r="BY1846" i="1"/>
  <c r="BY1830" i="1"/>
  <c r="BY1814" i="1"/>
  <c r="BY1798" i="1"/>
  <c r="BY1782" i="1"/>
  <c r="BY1766" i="1"/>
  <c r="BY1750" i="1"/>
  <c r="BY1734" i="1"/>
  <c r="BY1718" i="1"/>
  <c r="BY1702" i="1"/>
  <c r="BY1686" i="1"/>
  <c r="BY1670" i="1"/>
  <c r="BY1654" i="1"/>
  <c r="BY1638" i="1"/>
  <c r="BY1622" i="1"/>
  <c r="BY1606" i="1"/>
  <c r="BY1590" i="1"/>
  <c r="BY1574" i="1"/>
  <c r="BY1558" i="1"/>
  <c r="BY1542" i="1"/>
  <c r="BY1526" i="1"/>
  <c r="BY1510" i="1"/>
  <c r="BY1494" i="1"/>
  <c r="BY1478" i="1"/>
  <c r="BY1462" i="1"/>
  <c r="BY1446" i="1"/>
  <c r="BY1430" i="1"/>
  <c r="BY1414" i="1"/>
  <c r="BY1398" i="1"/>
  <c r="BY1382" i="1"/>
  <c r="BY1366" i="1"/>
  <c r="BY1350" i="1"/>
  <c r="BY1334" i="1"/>
  <c r="BY1318" i="1"/>
  <c r="BY1302" i="1"/>
  <c r="BY1286" i="1"/>
  <c r="BY1270" i="1"/>
  <c r="BY1254" i="1"/>
  <c r="BY1238" i="1"/>
  <c r="BY1222" i="1"/>
  <c r="BY1202" i="1"/>
  <c r="BY1186" i="1"/>
  <c r="BY1170" i="1"/>
  <c r="BY1154" i="1"/>
  <c r="BY1138" i="1"/>
  <c r="BY1122" i="1"/>
  <c r="BY1106" i="1"/>
  <c r="BY1090" i="1"/>
  <c r="BY1081" i="1"/>
  <c r="BY1079" i="1"/>
  <c r="BY1073" i="1"/>
  <c r="BY1071" i="1"/>
  <c r="BY1065" i="1"/>
  <c r="BY1063" i="1"/>
  <c r="BY1057" i="1"/>
  <c r="BY1055" i="1"/>
  <c r="BY1053" i="1"/>
  <c r="BY1051" i="1"/>
  <c r="BY1049" i="1"/>
  <c r="BY1047" i="1"/>
  <c r="BY1045" i="1"/>
  <c r="BY1043" i="1"/>
  <c r="BY1041" i="1"/>
  <c r="BY1039" i="1"/>
  <c r="BY1037" i="1"/>
  <c r="BY1035" i="1"/>
  <c r="BY1033" i="1"/>
  <c r="BY1031" i="1"/>
  <c r="BY1029" i="1"/>
  <c r="BY1027" i="1"/>
  <c r="BY1025" i="1"/>
  <c r="BY1023" i="1"/>
  <c r="BY1021" i="1"/>
  <c r="BY1019" i="1"/>
  <c r="BY1017" i="1"/>
  <c r="BY1015" i="1"/>
  <c r="BY1013" i="1"/>
  <c r="BY1011" i="1"/>
  <c r="BY1009" i="1"/>
  <c r="BY1007" i="1"/>
  <c r="BY1005" i="1"/>
  <c r="BY997" i="1"/>
  <c r="BY989" i="1"/>
  <c r="BY981" i="1"/>
  <c r="BY973" i="1"/>
  <c r="BY965" i="1"/>
  <c r="BY957" i="1"/>
  <c r="BY949" i="1"/>
  <c r="BY941" i="1"/>
  <c r="BY933" i="1"/>
  <c r="BY925" i="1"/>
  <c r="BY917" i="1"/>
  <c r="BY909" i="1"/>
  <c r="BY901" i="1"/>
  <c r="BY893" i="1"/>
  <c r="BY885" i="1"/>
  <c r="BY877" i="1"/>
  <c r="BY869" i="1"/>
  <c r="BY861" i="1"/>
  <c r="BY853" i="1"/>
  <c r="BY845" i="1"/>
  <c r="BY837" i="1"/>
  <c r="BY829" i="1"/>
  <c r="BY821" i="1"/>
  <c r="BY813" i="1"/>
  <c r="BY805" i="1"/>
  <c r="BY797" i="1"/>
  <c r="BY789" i="1"/>
  <c r="BY781" i="1"/>
  <c r="BY773" i="1"/>
  <c r="BY765" i="1"/>
  <c r="BY757" i="1"/>
  <c r="BY749" i="1"/>
  <c r="BY741" i="1"/>
  <c r="BY733" i="1"/>
  <c r="BY725" i="1"/>
  <c r="BY717" i="1"/>
  <c r="BY709" i="1"/>
  <c r="CK1675" i="1"/>
  <c r="CK1419" i="1"/>
  <c r="CK1163" i="1"/>
  <c r="CK1919" i="1"/>
  <c r="CK975" i="1"/>
  <c r="CK719" i="1"/>
  <c r="CK1950" i="1"/>
  <c r="CK1886" i="1"/>
  <c r="CK1822" i="1"/>
  <c r="CK1835" i="1"/>
  <c r="CK1563" i="1"/>
  <c r="CK1435" i="1"/>
  <c r="CK1179" i="1"/>
  <c r="CK1051" i="1"/>
  <c r="CK654" i="1"/>
  <c r="CK664" i="1"/>
  <c r="CK416" i="1"/>
  <c r="CK320" i="1"/>
  <c r="CK193" i="1"/>
  <c r="CK480" i="1"/>
  <c r="CK65" i="1"/>
  <c r="CK272" i="1"/>
  <c r="CK630" i="1"/>
  <c r="CK566" i="1"/>
  <c r="CK502" i="1"/>
  <c r="CK438" i="1"/>
  <c r="CK346" i="1"/>
  <c r="CK29" i="1"/>
  <c r="CK632" i="1"/>
  <c r="CK414" i="1"/>
  <c r="CK334" i="1"/>
  <c r="CK55" i="1"/>
  <c r="CK242" i="1"/>
  <c r="CK1855" i="1"/>
  <c r="CK1775" i="1"/>
  <c r="CK1071" i="1"/>
  <c r="CK895" i="1"/>
  <c r="CK1794" i="1"/>
  <c r="CK1762" i="1"/>
  <c r="CK1730" i="1"/>
  <c r="CK1698" i="1"/>
  <c r="CK1362" i="1"/>
  <c r="CK1298" i="1"/>
  <c r="CK1278" i="1"/>
  <c r="CK1246" i="1"/>
  <c r="CK1214" i="1"/>
  <c r="CK1182" i="1"/>
  <c r="CK1122" i="1"/>
  <c r="CK1058" i="1"/>
  <c r="CK1871" i="1"/>
  <c r="CK680" i="1"/>
  <c r="CK568" i="1"/>
  <c r="CK648" i="1"/>
  <c r="CK554" i="1"/>
  <c r="CK352" i="1"/>
  <c r="CK400" i="1"/>
  <c r="CK256" i="1"/>
  <c r="CK616" i="1"/>
  <c r="CK594" i="1"/>
  <c r="CK520" i="1"/>
  <c r="CK498" i="1"/>
  <c r="CK151" i="1"/>
  <c r="CK592" i="1"/>
  <c r="CK344" i="1"/>
  <c r="CK173" i="1"/>
  <c r="C299" i="2"/>
  <c r="D299" i="2" s="1"/>
  <c r="CK113" i="1"/>
  <c r="CK1803" i="1"/>
  <c r="CK1403" i="1"/>
  <c r="CK1259" i="1"/>
  <c r="CK1958" i="1"/>
  <c r="CK1894" i="1"/>
  <c r="CK1830" i="1"/>
  <c r="CK1782" i="1"/>
  <c r="CK1750" i="1"/>
  <c r="CK1718" i="1"/>
  <c r="CK1686" i="1"/>
  <c r="CK1654" i="1"/>
  <c r="CK1622" i="1"/>
  <c r="CK1590" i="1"/>
  <c r="CK1987" i="1"/>
  <c r="CK1923" i="1"/>
  <c r="CK1859" i="1"/>
  <c r="CK696" i="1"/>
  <c r="CK298" i="1"/>
  <c r="CK288" i="1"/>
  <c r="CK448" i="1"/>
  <c r="CK350" i="1"/>
  <c r="CK189" i="1"/>
  <c r="CK578" i="1"/>
  <c r="CK234" i="1"/>
  <c r="CK73" i="1"/>
  <c r="CK87" i="1"/>
  <c r="CK366" i="1"/>
  <c r="CK121" i="1"/>
  <c r="CK7" i="1"/>
  <c r="CK688" i="1"/>
  <c r="CK602" i="1"/>
  <c r="CK574" i="1"/>
  <c r="CK69" i="1"/>
  <c r="CK698" i="1"/>
  <c r="CK77" i="1"/>
  <c r="CK1679" i="1"/>
  <c r="CK1487" i="1"/>
  <c r="CK1359" i="1"/>
  <c r="CK1231" i="1"/>
  <c r="CK927" i="1"/>
  <c r="CK1989" i="1"/>
  <c r="CK1973" i="1"/>
  <c r="CK1957" i="1"/>
  <c r="CK1941" i="1"/>
  <c r="CK1925" i="1"/>
  <c r="CK1909" i="1"/>
  <c r="CK1893" i="1"/>
  <c r="CK1877" i="1"/>
  <c r="CK1861" i="1"/>
  <c r="CK1845" i="1"/>
  <c r="CK1829" i="1"/>
  <c r="CK1813" i="1"/>
  <c r="CK1797" i="1"/>
  <c r="CK1781" i="1"/>
  <c r="CK1765" i="1"/>
  <c r="CK1749" i="1"/>
  <c r="CK1733" i="1"/>
  <c r="CK1717" i="1"/>
  <c r="CK1701" i="1"/>
  <c r="CK1685" i="1"/>
  <c r="CK1669" i="1"/>
  <c r="CK1653" i="1"/>
  <c r="CK1637" i="1"/>
  <c r="CK1621" i="1"/>
  <c r="CK1605" i="1"/>
  <c r="CK1589" i="1"/>
  <c r="CK1573" i="1"/>
  <c r="CK1557" i="1"/>
  <c r="CK1541" i="1"/>
  <c r="CK1525" i="1"/>
  <c r="CK1509" i="1"/>
  <c r="CK1493" i="1"/>
  <c r="CK1477" i="1"/>
  <c r="CK1461" i="1"/>
  <c r="CK1445" i="1"/>
  <c r="CK1429" i="1"/>
  <c r="CK1413" i="1"/>
  <c r="CK1397" i="1"/>
  <c r="CK1381" i="1"/>
  <c r="CK1365" i="1"/>
  <c r="CK1349" i="1"/>
  <c r="CK1333" i="1"/>
  <c r="CK1317" i="1"/>
  <c r="CK1301" i="1"/>
  <c r="CK1285" i="1"/>
  <c r="CK1269" i="1"/>
  <c r="CK1253" i="1"/>
  <c r="CK1237" i="1"/>
  <c r="CK1221" i="1"/>
  <c r="CK1205" i="1"/>
  <c r="CK1189" i="1"/>
  <c r="CK1173" i="1"/>
  <c r="CK1157" i="1"/>
  <c r="CK1141" i="1"/>
  <c r="CK1125" i="1"/>
  <c r="CK1109" i="1"/>
  <c r="CK1093" i="1"/>
  <c r="CK1077" i="1"/>
  <c r="CK1061" i="1"/>
  <c r="CK1045" i="1"/>
  <c r="CK1029" i="1"/>
  <c r="CK1013" i="1"/>
  <c r="CK997" i="1"/>
  <c r="CK981" i="1"/>
  <c r="CK965" i="1"/>
  <c r="CK949" i="1"/>
  <c r="CK933" i="1"/>
  <c r="CK917" i="1"/>
  <c r="CK901" i="1"/>
  <c r="CK885" i="1"/>
  <c r="CK869" i="1"/>
  <c r="CK853" i="1"/>
  <c r="CK837" i="1"/>
  <c r="CK821" i="1"/>
  <c r="CK805" i="1"/>
  <c r="CK789" i="1"/>
  <c r="CK773" i="1"/>
  <c r="CK757" i="1"/>
  <c r="CK741" i="1"/>
  <c r="CK725" i="1"/>
  <c r="CK709" i="1"/>
  <c r="CK1978" i="1"/>
  <c r="CK1914" i="1"/>
  <c r="CK1850" i="1"/>
  <c r="CK1022" i="1"/>
  <c r="CK1002" i="1"/>
  <c r="CK958" i="1"/>
  <c r="CK938" i="1"/>
  <c r="CK894" i="1"/>
  <c r="CK874" i="1"/>
  <c r="CK830" i="1"/>
  <c r="CK810" i="1"/>
  <c r="CK766" i="1"/>
  <c r="CK746" i="1"/>
  <c r="CK1991" i="1"/>
  <c r="CK1959" i="1"/>
  <c r="CK1943" i="1"/>
  <c r="CK1911" i="1"/>
  <c r="CK1735" i="1"/>
  <c r="CK1623" i="1"/>
  <c r="CK1591" i="1"/>
  <c r="CK1575" i="1"/>
  <c r="CK1479" i="1"/>
  <c r="CK1367" i="1"/>
  <c r="CK1335" i="1"/>
  <c r="CK1319" i="1"/>
  <c r="CK1223" i="1"/>
  <c r="CK1111" i="1"/>
  <c r="CK1079" i="1"/>
  <c r="CK1063" i="1"/>
  <c r="CK999" i="1"/>
  <c r="CK919" i="1"/>
  <c r="CK903" i="1"/>
  <c r="CK823" i="1"/>
  <c r="CK743" i="1"/>
  <c r="CK686" i="1"/>
  <c r="CK207" i="1"/>
  <c r="BY1956" i="1"/>
  <c r="BY1636" i="1"/>
  <c r="BY1508" i="1"/>
  <c r="BY1284" i="1"/>
  <c r="BY1220" i="1"/>
  <c r="BK421" i="1"/>
  <c r="BK1917" i="1"/>
  <c r="BK1821" i="1"/>
  <c r="BK1693" i="1"/>
  <c r="BK1629" i="1"/>
  <c r="BK1405" i="1"/>
  <c r="BK1277" i="1"/>
  <c r="BK1149" i="1"/>
  <c r="BK1053" i="1"/>
  <c r="BK957" i="1"/>
  <c r="BK884" i="1"/>
  <c r="BK756" i="1"/>
  <c r="BK500" i="1"/>
  <c r="BK116" i="1"/>
  <c r="BK32" i="1"/>
  <c r="BK16" i="1"/>
  <c r="BK865" i="1"/>
  <c r="BK609" i="1"/>
  <c r="BK573" i="1"/>
  <c r="BK225" i="1"/>
  <c r="BK189" i="1"/>
  <c r="BY1245" i="1"/>
  <c r="BY1229" i="1"/>
  <c r="BY1213" i="1"/>
  <c r="BY1165" i="1"/>
  <c r="BY1984" i="1"/>
  <c r="BY1920" i="1"/>
  <c r="BY1888" i="1"/>
  <c r="BY1840" i="1"/>
  <c r="BY1776" i="1"/>
  <c r="BY1712" i="1"/>
  <c r="BY1664" i="1"/>
  <c r="BY1616" i="1"/>
  <c r="BY1536" i="1"/>
  <c r="BY1488" i="1"/>
  <c r="BY1456" i="1"/>
  <c r="BY1392" i="1"/>
  <c r="BY1360" i="1"/>
  <c r="BY1312" i="1"/>
  <c r="BY1248" i="1"/>
  <c r="BY1064" i="1"/>
  <c r="BY1024" i="1"/>
  <c r="BY1014" i="1"/>
  <c r="BY992" i="1"/>
  <c r="BY982" i="1"/>
  <c r="BY952" i="1"/>
  <c r="BY912" i="1"/>
  <c r="BY902" i="1"/>
  <c r="BY896" i="1"/>
  <c r="BY886" i="1"/>
  <c r="BY864" i="1"/>
  <c r="BY854" i="1"/>
  <c r="BY840" i="1"/>
  <c r="BY822" i="1"/>
  <c r="BY808" i="1"/>
  <c r="BY800" i="1"/>
  <c r="BY790" i="1"/>
  <c r="BY776" i="1"/>
  <c r="BY768" i="1"/>
  <c r="BY758" i="1"/>
  <c r="BY742" i="1"/>
  <c r="BY728" i="1"/>
  <c r="BY720" i="1"/>
  <c r="BY710" i="1"/>
  <c r="BK1971" i="1"/>
  <c r="BK1843" i="1"/>
  <c r="BK1715" i="1"/>
  <c r="BK1587" i="1"/>
  <c r="BK1523" i="1"/>
  <c r="BK1331" i="1"/>
  <c r="BK1203" i="1"/>
  <c r="BK1043" i="1"/>
  <c r="BK979" i="1"/>
  <c r="BK736" i="1"/>
  <c r="BK608" i="1"/>
  <c r="BK224" i="1"/>
  <c r="BK617" i="1"/>
  <c r="BK233" i="1"/>
  <c r="BK1913" i="1"/>
  <c r="BK1849" i="1"/>
  <c r="BK1753" i="1"/>
  <c r="BK1657" i="1"/>
  <c r="BK1529" i="1"/>
  <c r="BK1401" i="1"/>
  <c r="BK1273" i="1"/>
  <c r="BK1177" i="1"/>
  <c r="BK1113" i="1"/>
  <c r="BK1997" i="1"/>
  <c r="BK1965" i="1"/>
  <c r="BK1933" i="1"/>
  <c r="BK1901" i="1"/>
  <c r="BK1869" i="1"/>
  <c r="BK1837" i="1"/>
  <c r="BK1805" i="1"/>
  <c r="BK1773" i="1"/>
  <c r="BK1741" i="1"/>
  <c r="BK1709" i="1"/>
  <c r="BK1677" i="1"/>
  <c r="BK1645" i="1"/>
  <c r="BK1613" i="1"/>
  <c r="BK1581" i="1"/>
  <c r="BK1549" i="1"/>
  <c r="BK1517" i="1"/>
  <c r="BK1485" i="1"/>
  <c r="BK1453" i="1"/>
  <c r="BK1421" i="1"/>
  <c r="BK1389" i="1"/>
  <c r="BK1357" i="1"/>
  <c r="BK1325" i="1"/>
  <c r="BK1293" i="1"/>
  <c r="BK1261" i="1"/>
  <c r="BK1229" i="1"/>
  <c r="BK1197" i="1"/>
  <c r="BK1165" i="1"/>
  <c r="BK1133" i="1"/>
  <c r="BK1101" i="1"/>
  <c r="BK1069" i="1"/>
  <c r="BK1037" i="1"/>
  <c r="BK1005" i="1"/>
  <c r="BK973" i="1"/>
  <c r="BK935" i="1"/>
  <c r="BK903" i="1"/>
  <c r="BK871" i="1"/>
  <c r="BK839" i="1"/>
  <c r="BK807" i="1"/>
  <c r="BK775" i="1"/>
  <c r="BK743" i="1"/>
  <c r="BK711" i="1"/>
  <c r="BK679" i="1"/>
  <c r="BK647" i="1"/>
  <c r="BK615" i="1"/>
  <c r="BK583" i="1"/>
  <c r="BK551" i="1"/>
  <c r="BK519" i="1"/>
  <c r="BK487" i="1"/>
  <c r="BK455" i="1"/>
  <c r="BK423" i="1"/>
  <c r="BK391" i="1"/>
  <c r="BK359" i="1"/>
  <c r="BK327" i="1"/>
  <c r="BK295" i="1"/>
  <c r="BK263" i="1"/>
  <c r="BK231" i="1"/>
  <c r="BK199" i="1"/>
  <c r="BK167" i="1"/>
  <c r="BK135" i="1"/>
  <c r="BK103" i="1"/>
  <c r="BK71" i="1"/>
  <c r="BK916" i="1"/>
  <c r="BK852" i="1"/>
  <c r="BK788" i="1"/>
  <c r="BK724" i="1"/>
  <c r="BK660" i="1"/>
  <c r="BK596" i="1"/>
  <c r="BK532" i="1"/>
  <c r="BK468" i="1"/>
  <c r="BK404" i="1"/>
  <c r="BK340" i="1"/>
  <c r="BK276" i="1"/>
  <c r="BK212" i="1"/>
  <c r="BK148" i="1"/>
  <c r="BK84" i="1"/>
  <c r="BK56" i="1"/>
  <c r="BK40" i="1"/>
  <c r="BK24" i="1"/>
  <c r="BK8" i="1"/>
  <c r="BK929" i="1"/>
  <c r="BK893" i="1"/>
  <c r="BK801" i="1"/>
  <c r="BK765" i="1"/>
  <c r="BK673" i="1"/>
  <c r="BK637" i="1"/>
  <c r="BK545" i="1"/>
  <c r="BK509" i="1"/>
  <c r="BK417" i="1"/>
  <c r="BK381" i="1"/>
  <c r="BK289" i="1"/>
  <c r="BK253" i="1"/>
  <c r="BK161" i="1"/>
  <c r="BK125" i="1"/>
  <c r="BY1253" i="1"/>
  <c r="BY1237" i="1"/>
  <c r="BY1221" i="1"/>
  <c r="BY1205" i="1"/>
  <c r="BY1189" i="1"/>
  <c r="BY1173" i="1"/>
  <c r="BY1157" i="1"/>
  <c r="BY1141" i="1"/>
  <c r="BY1125" i="1"/>
  <c r="BY1109" i="1"/>
  <c r="BY1093" i="1"/>
  <c r="BY1992" i="1"/>
  <c r="BY1976" i="1"/>
  <c r="BY1960" i="1"/>
  <c r="BY1944" i="1"/>
  <c r="BY1928" i="1"/>
  <c r="BY1912" i="1"/>
  <c r="BY1896" i="1"/>
  <c r="BY1880" i="1"/>
  <c r="BY1864" i="1"/>
  <c r="BY1848" i="1"/>
  <c r="BY1832" i="1"/>
  <c r="BY1816" i="1"/>
  <c r="BY1800" i="1"/>
  <c r="BY1784" i="1"/>
  <c r="BY1768" i="1"/>
  <c r="BY1752" i="1"/>
  <c r="BY1736" i="1"/>
  <c r="BY1720" i="1"/>
  <c r="BY1704" i="1"/>
  <c r="BY1688" i="1"/>
  <c r="BY1672" i="1"/>
  <c r="BY1656" i="1"/>
  <c r="BY1640" i="1"/>
  <c r="BY1624" i="1"/>
  <c r="BY1608" i="1"/>
  <c r="BY1592" i="1"/>
  <c r="BY1576" i="1"/>
  <c r="BY1560" i="1"/>
  <c r="BY1544" i="1"/>
  <c r="BY1528" i="1"/>
  <c r="BY1512" i="1"/>
  <c r="BY1496" i="1"/>
  <c r="BY1480" i="1"/>
  <c r="BY1464" i="1"/>
  <c r="BY1448" i="1"/>
  <c r="BY1432" i="1"/>
  <c r="BY1416" i="1"/>
  <c r="BY1400" i="1"/>
  <c r="BY1384" i="1"/>
  <c r="BY1368" i="1"/>
  <c r="BY1352" i="1"/>
  <c r="BY1336" i="1"/>
  <c r="BY1320" i="1"/>
  <c r="BY1304" i="1"/>
  <c r="BY1288" i="1"/>
  <c r="BY1272" i="1"/>
  <c r="BY1256" i="1"/>
  <c r="BY1240" i="1"/>
  <c r="BY1224" i="1"/>
  <c r="BY1082" i="1"/>
  <c r="BY1074" i="1"/>
  <c r="BY1066" i="1"/>
  <c r="BY1058" i="1"/>
  <c r="BY1050" i="1"/>
  <c r="BY1042" i="1"/>
  <c r="BY1034" i="1"/>
  <c r="BY1026" i="1"/>
  <c r="BY1018" i="1"/>
  <c r="BY1010" i="1"/>
  <c r="BY1002" i="1"/>
  <c r="BY994" i="1"/>
  <c r="BY986" i="1"/>
  <c r="BY978" i="1"/>
  <c r="BY970" i="1"/>
  <c r="BY962" i="1"/>
  <c r="BY954" i="1"/>
  <c r="BY946" i="1"/>
  <c r="BY938" i="1"/>
  <c r="BY930" i="1"/>
  <c r="BY922" i="1"/>
  <c r="BY914" i="1"/>
  <c r="BY906" i="1"/>
  <c r="BY898" i="1"/>
  <c r="BY890" i="1"/>
  <c r="BY882" i="1"/>
  <c r="BY874" i="1"/>
  <c r="BY866" i="1"/>
  <c r="BY858" i="1"/>
  <c r="BY850" i="1"/>
  <c r="BY842" i="1"/>
  <c r="BY834" i="1"/>
  <c r="BY826" i="1"/>
  <c r="BY818" i="1"/>
  <c r="BY810" i="1"/>
  <c r="BY802" i="1"/>
  <c r="BY794" i="1"/>
  <c r="BY786" i="1"/>
  <c r="BY778" i="1"/>
  <c r="BY770" i="1"/>
  <c r="BY762" i="1"/>
  <c r="BY754" i="1"/>
  <c r="BY746" i="1"/>
  <c r="BY738" i="1"/>
  <c r="BY730" i="1"/>
  <c r="BY722" i="1"/>
  <c r="BY714" i="1"/>
  <c r="C238" i="2"/>
  <c r="D238" i="2" s="1"/>
  <c r="BK1987" i="1"/>
  <c r="BK1955" i="1"/>
  <c r="BK1923" i="1"/>
  <c r="BK1891" i="1"/>
  <c r="BK1859" i="1"/>
  <c r="BK1827" i="1"/>
  <c r="BK1795" i="1"/>
  <c r="BK1763" i="1"/>
  <c r="BK1731" i="1"/>
  <c r="BK1699" i="1"/>
  <c r="BK1667" i="1"/>
  <c r="BK1635" i="1"/>
  <c r="BK1603" i="1"/>
  <c r="BK1571" i="1"/>
  <c r="BK1539" i="1"/>
  <c r="BK1507" i="1"/>
  <c r="BK1475" i="1"/>
  <c r="BK1443" i="1"/>
  <c r="BK1411" i="1"/>
  <c r="BK1379" i="1"/>
  <c r="BK1347" i="1"/>
  <c r="BK1315" i="1"/>
  <c r="BK1283" i="1"/>
  <c r="BK1251" i="1"/>
  <c r="BK1219" i="1"/>
  <c r="BK1187" i="1"/>
  <c r="BK1155" i="1"/>
  <c r="BK1123" i="1"/>
  <c r="BK1091" i="1"/>
  <c r="BK1059" i="1"/>
  <c r="BK1027" i="1"/>
  <c r="BK995" i="1"/>
  <c r="BK963" i="1"/>
  <c r="BK911" i="1"/>
  <c r="BK870" i="1"/>
  <c r="BK783" i="1"/>
  <c r="BK742" i="1"/>
  <c r="BK655" i="1"/>
  <c r="BK614" i="1"/>
  <c r="BK527" i="1"/>
  <c r="BK486" i="1"/>
  <c r="BK399" i="1"/>
  <c r="BK358" i="1"/>
  <c r="BK271" i="1"/>
  <c r="BK230" i="1"/>
  <c r="BK143" i="1"/>
  <c r="BK102" i="1"/>
  <c r="BK896" i="1"/>
  <c r="BK832" i="1"/>
  <c r="BK768" i="1"/>
  <c r="BK704" i="1"/>
  <c r="BK640" i="1"/>
  <c r="BK576" i="1"/>
  <c r="BK512" i="1"/>
  <c r="BK448" i="1"/>
  <c r="BK384" i="1"/>
  <c r="BK320" i="1"/>
  <c r="BK256" i="1"/>
  <c r="BK192" i="1"/>
  <c r="BK128" i="1"/>
  <c r="BK64" i="1"/>
  <c r="BK937" i="1"/>
  <c r="BK901" i="1"/>
  <c r="BK809" i="1"/>
  <c r="BK773" i="1"/>
  <c r="BK681" i="1"/>
  <c r="BK645" i="1"/>
  <c r="BK553" i="1"/>
  <c r="BK517" i="1"/>
  <c r="BK425" i="1"/>
  <c r="BK389" i="1"/>
  <c r="BK297" i="1"/>
  <c r="BK261" i="1"/>
  <c r="BK169" i="1"/>
  <c r="BK133" i="1"/>
  <c r="CK968" i="1"/>
  <c r="CK712" i="1"/>
  <c r="BK1993" i="1"/>
  <c r="BK1961" i="1"/>
  <c r="BK1929" i="1"/>
  <c r="BK1897" i="1"/>
  <c r="BK1865" i="1"/>
  <c r="BK1833" i="1"/>
  <c r="BK1801" i="1"/>
  <c r="BK1769" i="1"/>
  <c r="BK1737" i="1"/>
  <c r="BK1705" i="1"/>
  <c r="BK1673" i="1"/>
  <c r="BK1641" i="1"/>
  <c r="BK1609" i="1"/>
  <c r="BK1577" i="1"/>
  <c r="BK1545" i="1"/>
  <c r="BK1513" i="1"/>
  <c r="BK1481" i="1"/>
  <c r="BK1449" i="1"/>
  <c r="BK1417" i="1"/>
  <c r="BK1385" i="1"/>
  <c r="BK1353" i="1"/>
  <c r="BK1321" i="1"/>
  <c r="BK1289" i="1"/>
  <c r="BK1257" i="1"/>
  <c r="BK1225" i="1"/>
  <c r="BK1193" i="1"/>
  <c r="BK1161" i="1"/>
  <c r="BK1129" i="1"/>
  <c r="BK1097" i="1"/>
  <c r="BK1065" i="1"/>
  <c r="BK1033" i="1"/>
  <c r="BK1001" i="1"/>
  <c r="BK969" i="1"/>
  <c r="BK887" i="1"/>
  <c r="BK846" i="1"/>
  <c r="BK759" i="1"/>
  <c r="BK718" i="1"/>
  <c r="BK631" i="1"/>
  <c r="BK590" i="1"/>
  <c r="BK503" i="1"/>
  <c r="BK462" i="1"/>
  <c r="BK375" i="1"/>
  <c r="BK334" i="1"/>
  <c r="BK247" i="1"/>
  <c r="BK206" i="1"/>
  <c r="BK119" i="1"/>
  <c r="BK78" i="1"/>
  <c r="BK844" i="1"/>
  <c r="BK716" i="1"/>
  <c r="BK588" i="1"/>
  <c r="BK460" i="1"/>
  <c r="BK332" i="1"/>
  <c r="BK204" i="1"/>
  <c r="BK76" i="1"/>
  <c r="BK46" i="1"/>
  <c r="BK30" i="1"/>
  <c r="BK14" i="1"/>
  <c r="J192" i="2"/>
  <c r="K192" i="2" s="1"/>
  <c r="BK945" i="1"/>
  <c r="BK909" i="1"/>
  <c r="BK817" i="1"/>
  <c r="BK781" i="1"/>
  <c r="BK689" i="1"/>
  <c r="BK653" i="1"/>
  <c r="BK561" i="1"/>
  <c r="BK525" i="1"/>
  <c r="BK433" i="1"/>
  <c r="BK397" i="1"/>
  <c r="BK305" i="1"/>
  <c r="BK269" i="1"/>
  <c r="BK177" i="1"/>
  <c r="BK141" i="1"/>
  <c r="BY1985" i="1"/>
  <c r="BY1969" i="1"/>
  <c r="BY1953" i="1"/>
  <c r="BY1937" i="1"/>
  <c r="BY1921" i="1"/>
  <c r="BY1905" i="1"/>
  <c r="BY1889" i="1"/>
  <c r="BY1873" i="1"/>
  <c r="BY1857" i="1"/>
  <c r="BY1841" i="1"/>
  <c r="BY1825" i="1"/>
  <c r="BY1809" i="1"/>
  <c r="BY1793" i="1"/>
  <c r="BY1777" i="1"/>
  <c r="BY1761" i="1"/>
  <c r="BY1745" i="1"/>
  <c r="BY1729" i="1"/>
  <c r="BY1713" i="1"/>
  <c r="BY1697" i="1"/>
  <c r="BY1681" i="1"/>
  <c r="BY1665" i="1"/>
  <c r="BY1649" i="1"/>
  <c r="BY1633" i="1"/>
  <c r="BY1617" i="1"/>
  <c r="BY1601" i="1"/>
  <c r="BY1585" i="1"/>
  <c r="BY1569" i="1"/>
  <c r="BY1553" i="1"/>
  <c r="BY1537" i="1"/>
  <c r="BY1521" i="1"/>
  <c r="BY1505" i="1"/>
  <c r="BY1489" i="1"/>
  <c r="BY1473" i="1"/>
  <c r="BY1457" i="1"/>
  <c r="BY1441" i="1"/>
  <c r="BY1425" i="1"/>
  <c r="BY1409" i="1"/>
  <c r="BY1393" i="1"/>
  <c r="BY1377" i="1"/>
  <c r="BY1361" i="1"/>
  <c r="BY1345" i="1"/>
  <c r="BY1329" i="1"/>
  <c r="BY1313" i="1"/>
  <c r="BY1297" i="1"/>
  <c r="BY1281" i="1"/>
  <c r="BY1265" i="1"/>
  <c r="BY1249" i="1"/>
  <c r="BY1233" i="1"/>
  <c r="BY1217" i="1"/>
  <c r="BY1201" i="1"/>
  <c r="BY1185" i="1"/>
  <c r="BY1169" i="1"/>
  <c r="BY1153" i="1"/>
  <c r="BY1137" i="1"/>
  <c r="BY1121" i="1"/>
  <c r="BY1105" i="1"/>
  <c r="BY1089" i="1"/>
  <c r="BK1983" i="1"/>
  <c r="BK1951" i="1"/>
  <c r="BK1919" i="1"/>
  <c r="BK1887" i="1"/>
  <c r="BK1855" i="1"/>
  <c r="BK1823" i="1"/>
  <c r="BK1791" i="1"/>
  <c r="BK1759" i="1"/>
  <c r="BK1727" i="1"/>
  <c r="BK1695" i="1"/>
  <c r="BK1663" i="1"/>
  <c r="BK1631" i="1"/>
  <c r="BK1599" i="1"/>
  <c r="BK1567" i="1"/>
  <c r="BK1535" i="1"/>
  <c r="BK1503" i="1"/>
  <c r="BK1471" i="1"/>
  <c r="BK1439" i="1"/>
  <c r="BK1407" i="1"/>
  <c r="BK1375" i="1"/>
  <c r="BK1343" i="1"/>
  <c r="BK1311" i="1"/>
  <c r="BK1279" i="1"/>
  <c r="BK1247" i="1"/>
  <c r="BK1215" i="1"/>
  <c r="BK1183" i="1"/>
  <c r="BK1151" i="1"/>
  <c r="BK1119" i="1"/>
  <c r="BK1087" i="1"/>
  <c r="BK1055" i="1"/>
  <c r="BK1023" i="1"/>
  <c r="BK991" i="1"/>
  <c r="BK959" i="1"/>
  <c r="BK918" i="1"/>
  <c r="BK831" i="1"/>
  <c r="BK790" i="1"/>
  <c r="BK703" i="1"/>
  <c r="BK662" i="1"/>
  <c r="BK575" i="1"/>
  <c r="BK534" i="1"/>
  <c r="BK447" i="1"/>
  <c r="BK406" i="1"/>
  <c r="BK319" i="1"/>
  <c r="BK278" i="1"/>
  <c r="BK191" i="1"/>
  <c r="BK150" i="1"/>
  <c r="BK63" i="1"/>
  <c r="BK952" i="1"/>
  <c r="BK888" i="1"/>
  <c r="BK824" i="1"/>
  <c r="BK760" i="1"/>
  <c r="BK696" i="1"/>
  <c r="BK632" i="1"/>
  <c r="BK568" i="1"/>
  <c r="BK504" i="1"/>
  <c r="BK440" i="1"/>
  <c r="BK376" i="1"/>
  <c r="BK312" i="1"/>
  <c r="BK248" i="1"/>
  <c r="BK184" i="1"/>
  <c r="BK120" i="1"/>
  <c r="BK949" i="1"/>
  <c r="BK857" i="1"/>
  <c r="BK821" i="1"/>
  <c r="BK729" i="1"/>
  <c r="BK693" i="1"/>
  <c r="BK601" i="1"/>
  <c r="BK565" i="1"/>
  <c r="BK473" i="1"/>
  <c r="BK437" i="1"/>
  <c r="BK345" i="1"/>
  <c r="BK309" i="1"/>
  <c r="BK217" i="1"/>
  <c r="BK181" i="1"/>
  <c r="BK89" i="1"/>
  <c r="BY1991" i="1"/>
  <c r="BY1975" i="1"/>
  <c r="BY1959" i="1"/>
  <c r="BY1943" i="1"/>
  <c r="BY1927" i="1"/>
  <c r="BY1911" i="1"/>
  <c r="BY1895" i="1"/>
  <c r="BY1879" i="1"/>
  <c r="BY1863" i="1"/>
  <c r="BY1847" i="1"/>
  <c r="BY1831" i="1"/>
  <c r="BY1815" i="1"/>
  <c r="BY1799" i="1"/>
  <c r="BY1783" i="1"/>
  <c r="BY1767" i="1"/>
  <c r="BY1751" i="1"/>
  <c r="BY1735" i="1"/>
  <c r="BY1719" i="1"/>
  <c r="BY1703" i="1"/>
  <c r="BY1687" i="1"/>
  <c r="BY1671" i="1"/>
  <c r="BY1655" i="1"/>
  <c r="BY1639" i="1"/>
  <c r="BY1623" i="1"/>
  <c r="BY1607" i="1"/>
  <c r="BY1591" i="1"/>
  <c r="BY1575" i="1"/>
  <c r="BY1559" i="1"/>
  <c r="BY1543" i="1"/>
  <c r="BY1527" i="1"/>
  <c r="BY1511" i="1"/>
  <c r="BY1495" i="1"/>
  <c r="BY1479" i="1"/>
  <c r="BY1463" i="1"/>
  <c r="BY1447" i="1"/>
  <c r="BY1431" i="1"/>
  <c r="BY1415" i="1"/>
  <c r="BY1399" i="1"/>
  <c r="BY1383" i="1"/>
  <c r="BY1367" i="1"/>
  <c r="BY1351" i="1"/>
  <c r="BY1335" i="1"/>
  <c r="BY1319" i="1"/>
  <c r="BY1303" i="1"/>
  <c r="BY1287" i="1"/>
  <c r="BY1271" i="1"/>
  <c r="BY1255" i="1"/>
  <c r="BY1239" i="1"/>
  <c r="BY1223" i="1"/>
  <c r="BY1207" i="1"/>
  <c r="BY1191" i="1"/>
  <c r="BY1175" i="1"/>
  <c r="BY1159" i="1"/>
  <c r="BY1143" i="1"/>
  <c r="BY1127" i="1"/>
  <c r="BY1111" i="1"/>
  <c r="BY1095" i="1"/>
  <c r="CK1000" i="1"/>
  <c r="CK744" i="1"/>
  <c r="CK908" i="1"/>
  <c r="BY1986" i="1"/>
  <c r="BY1970" i="1"/>
  <c r="BY1954" i="1"/>
  <c r="BY1938" i="1"/>
  <c r="BY1922" i="1"/>
  <c r="BY1906" i="1"/>
  <c r="BY1890" i="1"/>
  <c r="BY1874" i="1"/>
  <c r="BY1858" i="1"/>
  <c r="BY1842" i="1"/>
  <c r="BY1826" i="1"/>
  <c r="BY1810" i="1"/>
  <c r="BY1794" i="1"/>
  <c r="BY1778" i="1"/>
  <c r="BY1762" i="1"/>
  <c r="BY1746" i="1"/>
  <c r="BY1730" i="1"/>
  <c r="BY1714" i="1"/>
  <c r="BY1698" i="1"/>
  <c r="BY1682" i="1"/>
  <c r="BY1666" i="1"/>
  <c r="BY1650" i="1"/>
  <c r="BY1634" i="1"/>
  <c r="BY1618" i="1"/>
  <c r="BY1602" i="1"/>
  <c r="BY1586" i="1"/>
  <c r="BY1570" i="1"/>
  <c r="BY1554" i="1"/>
  <c r="BY1538" i="1"/>
  <c r="BY1522" i="1"/>
  <c r="BY1506" i="1"/>
  <c r="BY1490" i="1"/>
  <c r="BY1474" i="1"/>
  <c r="BY1458" i="1"/>
  <c r="BY1442" i="1"/>
  <c r="BY1426" i="1"/>
  <c r="BY1410" i="1"/>
  <c r="BY1394" i="1"/>
  <c r="BY1378" i="1"/>
  <c r="BY1362" i="1"/>
  <c r="BY1346" i="1"/>
  <c r="BY1330" i="1"/>
  <c r="BY1314" i="1"/>
  <c r="BY1298" i="1"/>
  <c r="BY1282" i="1"/>
  <c r="BY1266" i="1"/>
  <c r="BY1250" i="1"/>
  <c r="BY1234" i="1"/>
  <c r="BY1218" i="1"/>
  <c r="BY1003" i="1"/>
  <c r="BY995" i="1"/>
  <c r="BY987" i="1"/>
  <c r="BY979" i="1"/>
  <c r="BY971" i="1"/>
  <c r="BY963" i="1"/>
  <c r="BY955" i="1"/>
  <c r="BY947" i="1"/>
  <c r="BY939" i="1"/>
  <c r="BY931" i="1"/>
  <c r="BY923" i="1"/>
  <c r="BY915" i="1"/>
  <c r="BY907" i="1"/>
  <c r="BY899" i="1"/>
  <c r="BY891" i="1"/>
  <c r="BY883" i="1"/>
  <c r="BY875" i="1"/>
  <c r="BY867" i="1"/>
  <c r="BY859" i="1"/>
  <c r="BY851" i="1"/>
  <c r="BY843" i="1"/>
  <c r="BY835" i="1"/>
  <c r="BY827" i="1"/>
  <c r="BY819" i="1"/>
  <c r="BY811" i="1"/>
  <c r="BY803" i="1"/>
  <c r="BY795" i="1"/>
  <c r="BY787" i="1"/>
  <c r="BY779" i="1"/>
  <c r="BY771" i="1"/>
  <c r="BY763" i="1"/>
  <c r="BY755" i="1"/>
  <c r="BY747" i="1"/>
  <c r="BY739" i="1"/>
  <c r="BY731" i="1"/>
  <c r="BY723" i="1"/>
  <c r="BY715" i="1"/>
  <c r="CK1643" i="1"/>
  <c r="CK1387" i="1"/>
  <c r="CK1131" i="1"/>
  <c r="CK911" i="1"/>
  <c r="CK1966" i="1"/>
  <c r="CK1902" i="1"/>
  <c r="CK1838" i="1"/>
  <c r="CK1774" i="1"/>
  <c r="CK1710" i="1"/>
  <c r="CK1646" i="1"/>
  <c r="CK1582" i="1"/>
  <c r="CK1518" i="1"/>
  <c r="CK1454" i="1"/>
  <c r="CK1390" i="1"/>
  <c r="CK1326" i="1"/>
  <c r="CK1262" i="1"/>
  <c r="CK1198" i="1"/>
  <c r="CK1134" i="1"/>
  <c r="CK1070" i="1"/>
  <c r="CK1899" i="1"/>
  <c r="CK1755" i="1"/>
  <c r="CK1627" i="1"/>
  <c r="CK1499" i="1"/>
  <c r="CK1243" i="1"/>
  <c r="CK1115" i="1"/>
  <c r="CK546" i="1"/>
  <c r="CK394" i="1"/>
  <c r="CK97" i="1"/>
  <c r="CK302" i="1"/>
  <c r="CK143" i="1"/>
  <c r="CK666" i="1"/>
  <c r="CK638" i="1"/>
  <c r="CK538" i="1"/>
  <c r="CK510" i="1"/>
  <c r="CK314" i="1"/>
  <c r="CK25" i="1"/>
  <c r="CK406" i="1"/>
  <c r="CK342" i="1"/>
  <c r="CK278" i="1"/>
  <c r="CK229" i="1"/>
  <c r="CK213" i="1"/>
  <c r="CK181" i="1"/>
  <c r="CK149" i="1"/>
  <c r="CK117" i="1"/>
  <c r="CK85" i="1"/>
  <c r="CK454" i="1"/>
  <c r="CK704" i="1"/>
  <c r="CK266" i="1"/>
  <c r="CK670" i="1"/>
  <c r="CK370" i="1"/>
  <c r="CK1743" i="1"/>
  <c r="CK1455" i="1"/>
  <c r="CK1391" i="1"/>
  <c r="CK1327" i="1"/>
  <c r="CK1263" i="1"/>
  <c r="CK1199" i="1"/>
  <c r="CK1135" i="1"/>
  <c r="CK831" i="1"/>
  <c r="CK1666" i="1"/>
  <c r="CK1634" i="1"/>
  <c r="CK1602" i="1"/>
  <c r="CK1570" i="1"/>
  <c r="CK1506" i="1"/>
  <c r="CK1442" i="1"/>
  <c r="CK1234" i="1"/>
  <c r="CK1170" i="1"/>
  <c r="CK1150" i="1"/>
  <c r="CK1118" i="1"/>
  <c r="CK1086" i="1"/>
  <c r="CK1935" i="1"/>
  <c r="CK1727" i="1"/>
  <c r="CK426" i="1"/>
  <c r="CK650" i="1"/>
  <c r="CK514" i="1"/>
  <c r="CK318" i="1"/>
  <c r="CK590" i="1"/>
  <c r="CK486" i="1"/>
  <c r="CK518" i="1"/>
  <c r="CK354" i="1"/>
  <c r="CK626" i="1"/>
  <c r="CK530" i="1"/>
  <c r="CK270" i="1"/>
  <c r="CK506" i="1"/>
  <c r="CK478" i="1"/>
  <c r="CK312" i="1"/>
  <c r="CK175" i="1"/>
  <c r="CK274" i="1"/>
  <c r="CK109" i="1"/>
  <c r="CK5" i="1"/>
  <c r="CK209" i="1"/>
  <c r="CK81" i="1"/>
  <c r="CK294" i="1"/>
  <c r="CK1771" i="1"/>
  <c r="CK1147" i="1"/>
  <c r="CK1974" i="1"/>
  <c r="CK1910" i="1"/>
  <c r="CK1846" i="1"/>
  <c r="CK1779" i="1"/>
  <c r="CK1763" i="1"/>
  <c r="CK1715" i="1"/>
  <c r="CK1699" i="1"/>
  <c r="CK1651" i="1"/>
  <c r="CK1635" i="1"/>
  <c r="CK1587" i="1"/>
  <c r="CK1571" i="1"/>
  <c r="CK1523" i="1"/>
  <c r="CK1507" i="1"/>
  <c r="CK1459" i="1"/>
  <c r="CK1443" i="1"/>
  <c r="CK1395" i="1"/>
  <c r="CK1379" i="1"/>
  <c r="CK1331" i="1"/>
  <c r="CK1315" i="1"/>
  <c r="CK1267" i="1"/>
  <c r="CK1251" i="1"/>
  <c r="CK1203" i="1"/>
  <c r="CK1187" i="1"/>
  <c r="CK1139" i="1"/>
  <c r="CK1123" i="1"/>
  <c r="CK1075" i="1"/>
  <c r="CK1059" i="1"/>
  <c r="CK1043" i="1"/>
  <c r="CK1027" i="1"/>
  <c r="CK995" i="1"/>
  <c r="CK979" i="1"/>
  <c r="CK963" i="1"/>
  <c r="CK931" i="1"/>
  <c r="CK915" i="1"/>
  <c r="CK899" i="1"/>
  <c r="CK867" i="1"/>
  <c r="CK851" i="1"/>
  <c r="CK835" i="1"/>
  <c r="CK803" i="1"/>
  <c r="CK787" i="1"/>
  <c r="CK771" i="1"/>
  <c r="CK739" i="1"/>
  <c r="CK723" i="1"/>
  <c r="CK544" i="1"/>
  <c r="CK258" i="1"/>
  <c r="CK93" i="1"/>
  <c r="CK57" i="1"/>
  <c r="CK640" i="1"/>
  <c r="CK622" i="1"/>
  <c r="CK215" i="1"/>
  <c r="CK61" i="1"/>
  <c r="CK286" i="1"/>
  <c r="CK326" i="1"/>
  <c r="CK560" i="1"/>
  <c r="CK474" i="1"/>
  <c r="CK446" i="1"/>
  <c r="CK374" i="1"/>
  <c r="CK310" i="1"/>
  <c r="CK246" i="1"/>
  <c r="CK418" i="1"/>
  <c r="CK1739" i="1"/>
  <c r="CK1483" i="1"/>
  <c r="CK1227" i="1"/>
  <c r="CK1003" i="1"/>
  <c r="CK939" i="1"/>
  <c r="CK875" i="1"/>
  <c r="CK811" i="1"/>
  <c r="CK747" i="1"/>
  <c r="CK1551" i="1"/>
  <c r="CK1103" i="1"/>
  <c r="CK863" i="1"/>
  <c r="CK1985" i="1"/>
  <c r="CK1969" i="1"/>
  <c r="CK1953" i="1"/>
  <c r="CK1937" i="1"/>
  <c r="CK1921" i="1"/>
  <c r="CK1905" i="1"/>
  <c r="CK1889" i="1"/>
  <c r="CK1873" i="1"/>
  <c r="CK1857" i="1"/>
  <c r="CK1841" i="1"/>
  <c r="CK1825" i="1"/>
  <c r="CK1809" i="1"/>
  <c r="CK1793" i="1"/>
  <c r="CK1777" i="1"/>
  <c r="CK1761" i="1"/>
  <c r="CK1745" i="1"/>
  <c r="CK1729" i="1"/>
  <c r="CK1713" i="1"/>
  <c r="CK1697" i="1"/>
  <c r="CK1681" i="1"/>
  <c r="CK1665" i="1"/>
  <c r="CK1649" i="1"/>
  <c r="CK1633" i="1"/>
  <c r="CK1617" i="1"/>
  <c r="CK1601" i="1"/>
  <c r="CK1585" i="1"/>
  <c r="CK1569" i="1"/>
  <c r="CK1553" i="1"/>
  <c r="CK1537" i="1"/>
  <c r="CK1521" i="1"/>
  <c r="CK1505" i="1"/>
  <c r="CK1489" i="1"/>
  <c r="CK1473" i="1"/>
  <c r="CK1457" i="1"/>
  <c r="CK1441" i="1"/>
  <c r="CK1425" i="1"/>
  <c r="CK1409" i="1"/>
  <c r="CK1393" i="1"/>
  <c r="CK1377" i="1"/>
  <c r="CK1361" i="1"/>
  <c r="CK1345" i="1"/>
  <c r="CK1329" i="1"/>
  <c r="CK1313" i="1"/>
  <c r="CK1297" i="1"/>
  <c r="CK1281" i="1"/>
  <c r="CK1265" i="1"/>
  <c r="CK1249" i="1"/>
  <c r="CK1233" i="1"/>
  <c r="CK1217" i="1"/>
  <c r="CK1201" i="1"/>
  <c r="CK1185" i="1"/>
  <c r="CK1169" i="1"/>
  <c r="CK1153" i="1"/>
  <c r="CK1137" i="1"/>
  <c r="CK1121" i="1"/>
  <c r="CK1105" i="1"/>
  <c r="CK1089" i="1"/>
  <c r="CK1073" i="1"/>
  <c r="CK1057" i="1"/>
  <c r="CK1041" i="1"/>
  <c r="CK1025" i="1"/>
  <c r="CK1009" i="1"/>
  <c r="CK993" i="1"/>
  <c r="CK977" i="1"/>
  <c r="CK961" i="1"/>
  <c r="CK945" i="1"/>
  <c r="CK929" i="1"/>
  <c r="CK913" i="1"/>
  <c r="CK897" i="1"/>
  <c r="CK881" i="1"/>
  <c r="CK865" i="1"/>
  <c r="CK849" i="1"/>
  <c r="CK833" i="1"/>
  <c r="CK817" i="1"/>
  <c r="CK801" i="1"/>
  <c r="CK785" i="1"/>
  <c r="CK769" i="1"/>
  <c r="CK753" i="1"/>
  <c r="CK737" i="1"/>
  <c r="CK721" i="1"/>
  <c r="CK1994" i="1"/>
  <c r="CK1930" i="1"/>
  <c r="CK1866" i="1"/>
  <c r="CK1802" i="1"/>
  <c r="CK1770" i="1"/>
  <c r="CK1738" i="1"/>
  <c r="CK1706" i="1"/>
  <c r="CK1674" i="1"/>
  <c r="CK1642" i="1"/>
  <c r="CK1610" i="1"/>
  <c r="CK1578" i="1"/>
  <c r="CK1546" i="1"/>
  <c r="CK1514" i="1"/>
  <c r="CK1482" i="1"/>
  <c r="CK1450" i="1"/>
  <c r="CK1418" i="1"/>
  <c r="CK1386" i="1"/>
  <c r="CK1354" i="1"/>
  <c r="CK1322" i="1"/>
  <c r="CK1290" i="1"/>
  <c r="CK1258" i="1"/>
  <c r="CK1226" i="1"/>
  <c r="CK1194" i="1"/>
  <c r="CK1162" i="1"/>
  <c r="CK1130" i="1"/>
  <c r="CK1098" i="1"/>
  <c r="CK1066" i="1"/>
  <c r="CK1038" i="1"/>
  <c r="CK1018" i="1"/>
  <c r="CK998" i="1"/>
  <c r="CK974" i="1"/>
  <c r="CK954" i="1"/>
  <c r="CK934" i="1"/>
  <c r="CK910" i="1"/>
  <c r="CK890" i="1"/>
  <c r="CK870" i="1"/>
  <c r="CK846" i="1"/>
  <c r="CK826" i="1"/>
  <c r="CK806" i="1"/>
  <c r="CK782" i="1"/>
  <c r="CK762" i="1"/>
  <c r="CK742" i="1"/>
  <c r="CK718" i="1"/>
  <c r="CK1927" i="1"/>
  <c r="CK1895" i="1"/>
  <c r="CK1879" i="1"/>
  <c r="CK1847" i="1"/>
  <c r="CK1783" i="1"/>
  <c r="CK1767" i="1"/>
  <c r="CK1671" i="1"/>
  <c r="CK1559" i="1"/>
  <c r="CK1527" i="1"/>
  <c r="CK1511" i="1"/>
  <c r="CK1415" i="1"/>
  <c r="CK1303" i="1"/>
  <c r="CK1271" i="1"/>
  <c r="CK1255" i="1"/>
  <c r="CK1159" i="1"/>
  <c r="CK1047" i="1"/>
  <c r="CK1015" i="1"/>
  <c r="CK935" i="1"/>
  <c r="CK855" i="1"/>
  <c r="CK839" i="1"/>
  <c r="CK759" i="1"/>
  <c r="CK662" i="1"/>
  <c r="CK185" i="1"/>
  <c r="CK23" i="1"/>
  <c r="C293" i="2" l="1"/>
  <c r="C292" i="2"/>
  <c r="C233" i="2"/>
  <c r="C232" i="2"/>
  <c r="C231" i="2"/>
  <c r="C291" i="2"/>
  <c r="J185" i="2"/>
  <c r="C234" i="2"/>
  <c r="J188" i="2"/>
  <c r="J187" i="2"/>
  <c r="J186" i="2"/>
  <c r="C235" i="2"/>
  <c r="D235" i="2" s="1"/>
  <c r="C290" i="2"/>
  <c r="D294" i="2" s="1"/>
  <c r="D232" i="2" l="1"/>
  <c r="K187" i="2"/>
  <c r="D290" i="2"/>
  <c r="K189" i="2"/>
  <c r="D292" i="2"/>
  <c r="K188" i="2"/>
  <c r="D291" i="2"/>
  <c r="D234" i="2"/>
  <c r="D236" i="2"/>
  <c r="D293" i="2"/>
  <c r="K186" i="2"/>
  <c r="K185" i="2"/>
  <c r="D231" i="2"/>
  <c r="D233" i="2"/>
</calcChain>
</file>

<file path=xl/sharedStrings.xml><?xml version="1.0" encoding="utf-8"?>
<sst xmlns="http://schemas.openxmlformats.org/spreadsheetml/2006/main" count="49008" uniqueCount="2201">
  <si>
    <t>Pregunta</t>
  </si>
  <si>
    <t>1.1 Revisando  la sección de identificación básica de la asignatura, ¿la información presentada es el campo indicado es correcta?. [Facultad.]</t>
  </si>
  <si>
    <t># de profesores que diligenciaron la autoevaluación</t>
  </si>
  <si>
    <t>% de profesores que diligenciaron la autoevaluación</t>
  </si>
  <si>
    <t>No</t>
  </si>
  <si>
    <t>Si</t>
  </si>
  <si>
    <t>1.1 Revisando  la sección de identificación básica de la asignatura, ¿la información presentada es el campo indicado es correcta?.</t>
  </si>
  <si>
    <t>[Facultad.]</t>
  </si>
  <si>
    <t>[Programa.]</t>
  </si>
  <si>
    <t xml:space="preserve"> [Nombre de la asignatura.]</t>
  </si>
  <si>
    <t xml:space="preserve"> [Código de la asignatura.]</t>
  </si>
  <si>
    <t>[Semestre.]</t>
  </si>
  <si>
    <t>[Periodo académico.]</t>
  </si>
  <si>
    <t>[Área curricular.]</t>
  </si>
  <si>
    <t>[Tipo de asignatura.]</t>
  </si>
  <si>
    <t>[Porcentajes de la modalidad.]</t>
  </si>
  <si>
    <t>[Pre-requisitos. ]</t>
  </si>
  <si>
    <t>[Co-requisitos.]</t>
  </si>
  <si>
    <t>[Número de créditos.]</t>
  </si>
  <si>
    <t>[Horas presenciales a la semana.]</t>
  </si>
  <si>
    <t>[Horas presenciales por semestre.]</t>
  </si>
  <si>
    <t>1.1 Revisando  la sección de identificación básica de la asignatura, ¿la información presentada es el campo indicado es correcta?. [Programa.]</t>
  </si>
  <si>
    <t>1.1 Revisando  la sección de identificación básica de la asignatura, ¿la información presentada es el campo indicado es correcta?. [Nombre de la asignatura.]</t>
  </si>
  <si>
    <t>1.1 Revisando  la sección de identificación básica de la asignatura, ¿la información presentada es el campo indicado es correcta?. [Código de la asignatura.]</t>
  </si>
  <si>
    <t>1.1 Revisando  la sección de identificación básica de la asignatura, ¿la información presentada es el campo indicado es correcta?. [Semestre.]</t>
  </si>
  <si>
    <t>1.1 Revisando  la sección de identificación básica de la asignatura, ¿la información presentada es el campo indicado es correcta?. [Periodo académico.]</t>
  </si>
  <si>
    <t>1.1 Revisando  la sección de identificación básica de la asignatura, ¿la información presentada es el campo indicado es correcta?. [Área curricular.]</t>
  </si>
  <si>
    <t>1.1 Revisando  la sección de identificación básica de la asignatura, ¿la información presentada es el campo indicado es correcta?. [Tipo de asignatura.]</t>
  </si>
  <si>
    <t>1.1 Revisando  la sección de identificación básica de la asignatura, ¿la información presentada es el campo indicado es correcta?. [Porcentajes de la modalidad.]</t>
  </si>
  <si>
    <t>1.1 Revisando  la sección de identificación básica de la asignatura, ¿la información presentada es el campo indicado es correcta?. [Pre-requisitos. ]</t>
  </si>
  <si>
    <t>1.1 Revisando  la sección de identificación básica de la asignatura, ¿la información presentada es el campo indicado es correcta?. [Co-requisitos.]</t>
  </si>
  <si>
    <t>1.1 Revisando  la sección de identificación básica de la asignatura, ¿la información presentada es el campo indicado es correcta?. [Número de créditos.]</t>
  </si>
  <si>
    <t>1.1 Revisando  la sección de identificación básica de la asignatura, ¿la información presentada es el campo indicado es correcta?. [Horas presenciales a la semana.]</t>
  </si>
  <si>
    <t>1.1 Revisando  la sección de identificación básica de la asignatura, ¿la información presentada es el campo indicado es correcta?. [Horas presenciales por semestre.]</t>
  </si>
  <si>
    <t>1.2. Las horas de Trabajo Independiente/semana del curso son correctos?.</t>
  </si>
  <si>
    <t>2. Especificidad del contenido de la Justificación</t>
  </si>
  <si>
    <t>El syllabus contiene dos (2) características enunciada.</t>
  </si>
  <si>
    <t>El syllabus no presenta justificación.</t>
  </si>
  <si>
    <t>3. Características de los contenidos generales.</t>
  </si>
  <si>
    <t>El listado está organizado, tiene secuencia, es coherente entre sí, pero no está actualizado.</t>
  </si>
  <si>
    <t>El listado está organizado y tiene una secuencia pero no es coherente entre sí, ni actualizado.</t>
  </si>
  <si>
    <t>No hay un listado de contenidos generales.</t>
  </si>
  <si>
    <t>4.1. ¿Los objetivos de aprendizaje significativo cumplen con las condiciones mínimas sugeridas para el diseño de su asignatura?. [El (los)  objetivo(s) de la dimensión de conocimientos fundamentales:]</t>
  </si>
  <si>
    <t>Cumple con tres (3) o cuatro (4) de las condiciones propuestas.</t>
  </si>
  <si>
    <t>Cumple con todas las  condiciones propuestas.</t>
  </si>
  <si>
    <t>Cumple con una (1) o dos (2) condiciones de las propuestas</t>
  </si>
  <si>
    <t>No cumple ninguna de las condiciones propuestas.</t>
  </si>
  <si>
    <t>4.1. ¿Los objetivos de aprendizaje significativo cumplen con las condiciones mínimas sugeridas para el diseño de su asignatura?. [El (los)  objetivo(s) de la dimensión de aplicación:]</t>
  </si>
  <si>
    <t>4.1. ¿Los objetivos de aprendizaje significativo cumplen con las condiciones mínimas sugeridas para el diseño de su asignatura?. [El (los)  objetivo(s) de la dimensión de integración:]</t>
  </si>
  <si>
    <t>4.1. ¿Los objetivos de aprendizaje significativo cumplen con las condiciones mínimas sugeridas para el diseño de su asignatura?. [El (los)  objetivo(s) de la dimensión humana:]</t>
  </si>
  <si>
    <t>4.1. ¿Los objetivos de aprendizaje significativo cumplen con las condiciones mínimas sugeridas para el diseño de su asignatura?. [El (los)  objetivo(s) de la dimensión de intereses y valores (caring):]</t>
  </si>
  <si>
    <t>4.1. ¿Los objetivos de aprendizaje significativo cumplen con las condiciones mínimas sugeridas para el diseño de su asignatura?. [El (los)  objetivo(s) de la dimensión de aprender a aprender:]</t>
  </si>
  <si>
    <t>4.2 Conocimiento fundamental: El objetivo permite determinar si los estudiantes “comprenden y recuerdan” conceptos importantes, terminología, principios, etc.  Los verbos sugeridos para su redacción son: Recordar, comprender, identificar, listar, entre otros.</t>
  </si>
  <si>
    <t>Los objetivos utilizan verbos relacionados con la dimensión, y responden a una de las preguntas propuestas.</t>
  </si>
  <si>
    <t>Los objetivos utilizan verbos relacionados con la dimensión, pero no responden a las preguntas propuestas.</t>
  </si>
  <si>
    <t>Los objetivos utilizan verbos relacionados con la dimensión, y responden a las dos preguntas propuestas.</t>
  </si>
  <si>
    <t>Los objetivos no están relacionados con la dimensión.</t>
  </si>
  <si>
    <t>4.3 Aplicación:  El objetivo permite determinar la capacidad de aplicar el conocimiento fundamental del curso en problemas reales, teniendo en cuenta los tres tipos de pensamiento: creativo, crítico y práctico. Los verbos o frases sugeridas para su redacción son: 1) Pensamiento crítico: evaluar, expresar, juzgar, criticar, razonar, argumentar, analizar;  2) Pensamiento creativo: inducir, imaginar, deducir, redactar, crear, configurar;  y 3) Pensamiento práctico: representar, evaluar, secuenciar, jerarquizar, sintetizar, clasificar, codificar, calcular, tomar decisiones, solucionar, diferenciar, comparar, administrar, planear, coordinar, demarcar, buscar, ubicar, organizar, diseñar, resolver problemas, observar, desarrollar proyectos</t>
  </si>
  <si>
    <t>Los objetivos utilizan verbos relacionados con la dimensión, y responden a por lo menos dos de las preguntas.</t>
  </si>
  <si>
    <t>Los objetivos utilizan verbos relacionados con la dimensión, y responden a todas las preguntas.</t>
  </si>
  <si>
    <t>4.4 Integración:  Esta se refiere al aprendizaje en el cual los estudiantes comprenden las conexiones o interacciones entre dos o más ideas, experiencias de aprendizaje o ámbitos de la vida. Los verbos o frases sugeridas son: conectar, identificar las similitudes entre...,  identificar la interacción entre..., relacionar, comparar , integrar</t>
  </si>
  <si>
    <t>No refiere a  un objetivo de conexiones  o de  integración.</t>
  </si>
  <si>
    <t>4.5 Dimensión humana: se refiere a lo que aprenderá acerca de sí mismo, y en su relación con otros. ¿Cómo evoluciona la percepción del estudiante acerca de sí mismo y la manera como interactúa con otros y con el ambiente a partir de la participación en el curso?. Los verbos o frases sugeridas son: verse a sí mismo como..., interactuar con otras personas relacionadas con..., comprender a los demás en términos de..., decidir convertirse en...</t>
  </si>
  <si>
    <t>No refiere a  un objetivo de la dimensión humana.</t>
  </si>
  <si>
    <t>4.6 Valoración y compromiso (caring): se refiere a la apropiación del estudiante sobre su actitud y motivación frente al aprendizaje y al conocimiento. Los verbos o frases sugeridas son: entusiasmarse con..,  estar listo para..., estar mas interesado en..., valorar...</t>
  </si>
  <si>
    <t>No refiere a  un objetivo de sentimientos, intereses y valores.</t>
  </si>
  <si>
    <t>4.7 Aprender a aprender: se refiere al desarrollo de una metodología personal para que el estudiante aprenda por su propia cuenta sobre los progresos de su disciplina profesional e intereses personales, una vez terminado el curso e incluso después de finalizar la Universidad. Los verbos o frases sugeridas son: crear un plan para aprender en el futuro acerca de..., identificar fuentes importantes de información sobre..., formular preguntas útiles acerca de...</t>
  </si>
  <si>
    <t>No refiere a un objetivo de aprender a aprender.</t>
  </si>
  <si>
    <t>5. Las actividades de aprendizaje propuestas cumplen con los principios pedagógicos generales del aprendizaje activo?</t>
  </si>
  <si>
    <t>Las actividades de aprendizaje cumple con por lo menos tres de los principios propuestos.</t>
  </si>
  <si>
    <t>Las actividades de aprendizaje cumple con por lo menos dos de los principios propuestos.</t>
  </si>
  <si>
    <t>Las actividades de aprendizaje cumplen con todos los principios propuestos.</t>
  </si>
  <si>
    <t>Las actividades propuestas no cumplen con los principios propuestos.</t>
  </si>
  <si>
    <t>6.1 De acuerdo con el enunciado, las actividades de evaluación del curso cumplen con:</t>
  </si>
  <si>
    <t>Cumple con dos (2) o tres (3) condiciones enunciadas.</t>
  </si>
  <si>
    <t>La información suministrada no evidencia el cumplimiento de las condiciones planteadas.</t>
  </si>
  <si>
    <t>6.2 Seleccione los componentes de las actividades de evaluación incluidas en el curso.</t>
  </si>
  <si>
    <t>No incluye los componentes enunciados.</t>
  </si>
  <si>
    <t>Anticipatoria.</t>
  </si>
  <si>
    <t>Las actividades de evaluación incluyen 1 componente</t>
  </si>
  <si>
    <t>Las actividades de evaluación incluyen 2 componentes</t>
  </si>
  <si>
    <t>Las actividades de evaluación incluyen 3 componentes</t>
  </si>
  <si>
    <t>Las actividades de evaluación incluyen 4 componentes</t>
  </si>
  <si>
    <t>No incluyen los componentes enunciados.</t>
  </si>
  <si>
    <t>Retroalimentación.</t>
  </si>
  <si>
    <t>Criterios y estándares (Rúbrica).</t>
  </si>
  <si>
    <t>6.3 La retroalimentación formativa que se realiza en el proceso de evaluación, comprende características de alta calidad.</t>
  </si>
  <si>
    <t>No cumple con ninguna de las característica enunciadas.</t>
  </si>
  <si>
    <t>Cumple con una (1) o dos (2) características enunciadas.</t>
  </si>
  <si>
    <t>Cumple con tres (3) características enunciadas.</t>
  </si>
  <si>
    <t>Cumple con todas las características planteadas</t>
  </si>
  <si>
    <t>6.4 El proceso de retroalimentación formativa cumple con los siguientes principios</t>
  </si>
  <si>
    <t>Oportunidades de mejora</t>
  </si>
  <si>
    <t>Incluye 1 principio</t>
  </si>
  <si>
    <t>Claridad</t>
  </si>
  <si>
    <t>Incluye 2 principios</t>
  </si>
  <si>
    <t>Incluye 3 principios</t>
  </si>
  <si>
    <t>Reflexión</t>
  </si>
  <si>
    <t>Incluye 4 principios</t>
  </si>
  <si>
    <t>Incluye 5 principios</t>
  </si>
  <si>
    <t>No incluye los principios enunciados.</t>
  </si>
  <si>
    <t>Diálogo</t>
  </si>
  <si>
    <t>No incluye los principios enunciados</t>
  </si>
  <si>
    <t>7.1 ¿Las actividades generales, de evaluación y el cronograma del curso, responden de forma integrada con los objetivos de aprendizaje?. [Las actividades generales de aprendizaje propuestas responden a:]</t>
  </si>
  <si>
    <t>Cuatro o cinco dimensiones de los objetivos de aprendizaje</t>
  </si>
  <si>
    <t>Dos o tres dimensiones de los objetivos de aprendizaje</t>
  </si>
  <si>
    <t>Todas las dimensiones de los objetivos de aprendizaje</t>
  </si>
  <si>
    <t>Una o ninguna de las dimensiones de los objetivos de aprendizaje</t>
  </si>
  <si>
    <t>7.1 ¿Las actividades generales, de evaluación y el cronograma del curso, responden de forma integrada con los objetivos de aprendizaje?. [Las actividades de evaluación propuestas responden a:]</t>
  </si>
  <si>
    <t>7.1 ¿Las actividades generales, de evaluación y el cronograma del curso, responden de forma integrada con los objetivos de aprendizaje?. [Las actividades independientes del cronograma responden a:]</t>
  </si>
  <si>
    <t>7.1 ¿Las actividades generales, de evaluación y el cronograma del curso, responden de forma integrada con los objetivos de aprendizaje?. [Las actividades presenciales del cronograma responde a ]</t>
  </si>
  <si>
    <t>7.2 Dentro de las actividades de aprendizaje  y evaluación se evidencia Integración con las TIC, internacionalización y bilingüismo?</t>
  </si>
  <si>
    <t>En las actividades de aprendizaje y evaluación solo integran uno de los tres criterios enunciados.</t>
  </si>
  <si>
    <t>En las actividades de aprendizaje y evaluación se integran las TIC, internacionalización y bilingüismo.</t>
  </si>
  <si>
    <t>En las actividades de aprendizaje y evaluación se integran dos de los criterios presentados.</t>
  </si>
  <si>
    <t>En las actividades de aprendizaje y evaluación no se consideran los tres elementos propuestos.</t>
  </si>
  <si>
    <t>8.El diseño del curso evidencia que:</t>
  </si>
  <si>
    <t>La bibliografía cumple con 1 característica</t>
  </si>
  <si>
    <t>La bibliografía cumple con 2 características</t>
  </si>
  <si>
    <t>La bibliografía cumple con 3 características</t>
  </si>
  <si>
    <t>La bibliografía cumple con 4 características</t>
  </si>
  <si>
    <t>No tiene bibliografía</t>
  </si>
  <si>
    <t>No incluye bibliografía.</t>
  </si>
  <si>
    <t>Marca temporal</t>
  </si>
  <si>
    <t>Escoja el tipo de programa a evaluar</t>
  </si>
  <si>
    <t>Escoja el programa de posgrado al que pertenece el curso a evaluar</t>
  </si>
  <si>
    <t>Escoja el Programa al que pertenece el curso a evaluar</t>
  </si>
  <si>
    <t>Escriba el nombre de la asignatura a evaluar</t>
  </si>
  <si>
    <t>1.1 Revisando  la sección de identificación básica de la asignatura [¿la información presentada es el campo indicado es correcta?. [Facultad.]]</t>
  </si>
  <si>
    <t>1.1 Revisando  la sección de identificación básica de la asignatura [¿la información presentada es el campo indicado es correcta?. [Programa.]]</t>
  </si>
  <si>
    <t>1.1 Revisando  la sección de identificación básica de la asignatura [¿la información presentada es el campo indicado es correcta?. [Nombre de la asignatura.]]</t>
  </si>
  <si>
    <t>1.1 Revisando  la sección de identificación básica de la asignatura [ ¿la información presentada es el campo indicado es correcta?. [Código de la asignatura.]]</t>
  </si>
  <si>
    <t>1.1 Revisando  la sección de identificación básica de la asignatura [¿la información presentada es el campo indicado es correcta?. [Semestre.]]</t>
  </si>
  <si>
    <t>1.1 Revisando  la sección de identificación básica de la asignatura [ ¿la información presentada es el campo indicado es correcta?. [Periodo académico.]]</t>
  </si>
  <si>
    <t>1.1 Revisando  la sección de identificación básica de la asignatura [ ¿la información presentada es el campo indicado es correcta?. [Área curricular.]]</t>
  </si>
  <si>
    <t>1.1 Revisando  la sección de identificación básica de la asignatura [ ¿la información presentada es el campo indicado es correcta?. [Tipo de asignatura.]]</t>
  </si>
  <si>
    <t>1.1 Revisando  la sección de identificación básica de la asignatura [¿la información presentada es el campo indicado es correcta?. [Porcentajes de la modalidad.]]</t>
  </si>
  <si>
    <t>1.1 Revisando  la sección de identificación básica de la asignatura [¿la información presentada es el campo indicado es correcta?. [Pre-requisitos. ]]</t>
  </si>
  <si>
    <t>1.1 Revisando  la sección de identificación básica de la asignatura [¿la información presentada es el campo indicado es correcta?. [Co-requisitos.]]</t>
  </si>
  <si>
    <t>1.1 Revisando  la sección de identificación básica de la asignatura [¿la información presentada es el campo indicado es correcta?. [Número de créditos.]]</t>
  </si>
  <si>
    <t>1.1 Revisando  la sección de identificación básica de la asignatura [¿la información presentada es el campo indicado es correcta?. [Horas presenciales a la semana.]]</t>
  </si>
  <si>
    <t>1.1 Revisando  la sección de identificación básica de la asignatura [¿la información presentada es el campo indicado es correcta?. [Horas presenciales por semestre.]]</t>
  </si>
  <si>
    <t>4.1. ¿Los objetivos de aprendizaje significativo cumplen con las condiciones mínimas sugeridas para el diseño de su asignatura?. [El (los)  objetivo(s) de la dimensión de conocimientos fundamentales:]</t>
  </si>
  <si>
    <t>4.1. ¿Los objetivos de aprendizaje significativo cumplen con las condiciones mínimas sugeridas para el diseño de su asignatura?. [El (los)  objetivo(s) de la dimensión de aplicación:]</t>
  </si>
  <si>
    <t>4.1. ¿Los objetivos de aprendizaje significativo cumplen con las condiciones mínimas sugeridas para el diseño de su asignatura?. [El (los)  objetivo(s) de la dimensión de integración:]</t>
  </si>
  <si>
    <t>4.1. ¿Los objetivos de aprendizaje significativo cumplen con las condiciones mínimas sugeridas para el diseño de su asignatura?. [El (los)  objetivo(s) de la dimensión humana:]</t>
  </si>
  <si>
    <t>4.1. ¿Los objetivos de aprendizaje significativo cumplen con las condiciones mínimas sugeridas para el diseño de su asignatura?. [El (los)  objetivo(s) de la dimensión de intereses y valores (caring):]</t>
  </si>
  <si>
    <t>4.1. ¿Los objetivos de aprendizaje significativo cumplen con las condiciones mínimas sugeridas para el diseño de su asignatura?. [El (los)  objetivo(s) de la dimensión de aprender a aprender:]</t>
  </si>
  <si>
    <t xml:space="preserve">4.3 Aplicación:  El objetivo permite determinar la capacidad de aplicar el conocimiento fundamental del curso en problemas reales, teniendo en cuenta los tres tipos de pensamiento: creativo, crítico y práctico. Los verbos o frases sugeridas para su redacción son: 1) Pensamiento crítico: evaluar, expresar, juzgar, criticar, razonar, argumentar, analizar;  2) Pensamiento creativo: inducir, imaginar, deducir, redactar, crear, configurar;  y 3) Pensamiento práctico: representar, evaluar, secuenciar, jerarquizar, sintetizar, clasificar, codificar, calcular, tomar decisiones, solucionar, diferenciar, comparar, administrar, planear, coordinar, demarcar, buscar, ubicar, organizar, diseñar, resolver problemas, observar, desarrollar proyectos </t>
  </si>
  <si>
    <t xml:space="preserve">4.4 Integración:  Esta se refiere al aprendizaje en el cual los estudiantes comprenden las conexiones o interacciones entre dos o más ideas, experiencias de aprendizaje o ámbitos de la vida. Los verbos o frases sugeridas son: conectar, identificar las similitudes entre...,  identificar la interacción entre..., relacionar, comparar , integrar </t>
  </si>
  <si>
    <t xml:space="preserve">4.6 Valoración y compromiso (caring): se refiere a la apropiación del estudiante sobre su actitud y motivación frente al aprendizaje y al conocimiento. Los verbos o frases sugeridas son: entusiasmarse con..,  estar listo para..., estar mas interesado en..., valorar... </t>
  </si>
  <si>
    <t xml:space="preserve">4.7 Aprender a aprender: se refiere al desarrollo de una metodología personal para que el estudiante aprenda por su propia cuenta sobre los progresos de su disciplina profesional e intereses personales, una vez terminado el curso e incluso después de finalizar la Universidad. Los verbos o frases sugeridas son: crear un plan para aprender en el futuro acerca de..., identificar fuentes importantes de información sobre..., formular preguntas útiles acerca de... </t>
  </si>
  <si>
    <t>7.1 ¿Las actividades generales, de evaluación y el cronograma del curso, responden de forma integrada con los objetivos de aprendizaje?. [Las actividades presenciales del cronograma responde a ]</t>
  </si>
  <si>
    <t>8. El diseño del curso evidencia que:</t>
  </si>
  <si>
    <t># de profesores totales del programa/facultad</t>
  </si>
  <si>
    <t># de cursos que se evaluaron</t>
  </si>
  <si>
    <t># de cursos totales del programa/facultad</t>
  </si>
  <si>
    <t>% de cursos que fueron autoevaluados</t>
  </si>
  <si>
    <t>El listado está organizado, tiene secuencia, es coherente entre sí, y esta actualizado.</t>
  </si>
  <si>
    <t>Los objetivos utilizan verbos relacionados con la dimensión, y responden a todas las preguntas. </t>
  </si>
  <si>
    <t>Cumple con cuatro (4) o cinco (5)  condiciones enunciadas.</t>
  </si>
  <si>
    <t>La bibliografía incluye por lo menos dos títulos en una segunda lengua.</t>
  </si>
  <si>
    <t>La justificación cumple  de forma clara y coherente con los tres (3) criterios enunciados.</t>
  </si>
  <si>
    <t>Cumple con todas las  condiciones planteadas.</t>
  </si>
  <si>
    <t>La bibliografía básica propuesta se encuentra en la biblioteca "Juan Roa Vásquez".</t>
  </si>
  <si>
    <t>El syllabus contiene una (1) característica enunciada.</t>
  </si>
  <si>
    <t>La bibliografía propuesta contiene títulos de edición menor a 5 años.</t>
  </si>
  <si>
    <t>La bibliografía se presenta con una sólo sistema de referenciación (APA, Vancouver, IEEE, etc).</t>
  </si>
  <si>
    <t>Autoevaluación.</t>
  </si>
  <si>
    <t>El curso incluye el componente "Anticipatoria"</t>
  </si>
  <si>
    <t>El curso incluye el componente "Rúbrica"</t>
  </si>
  <si>
    <t>El curso incluye el componente "Autoevaluación"</t>
  </si>
  <si>
    <t>El curso incluye el componente "Retroalimentación"</t>
  </si>
  <si>
    <t> Reflexión</t>
  </si>
  <si>
    <t>Retroalimentación al docente</t>
  </si>
  <si>
    <t>El curso incluye reflexión</t>
  </si>
  <si>
    <t>El curso incluye diálogo</t>
  </si>
  <si>
    <t>El curso incluye claridad de criterios</t>
  </si>
  <si>
    <t>El curso incluye oportunidades para mejorar</t>
  </si>
  <si>
    <t>El curso incluye retroalimentación al docente</t>
  </si>
  <si>
    <t>Escriba su nombre completo (completo).</t>
  </si>
  <si>
    <t># de profesores totales del programa/facultad/Institución</t>
  </si>
  <si>
    <t>Dirección de correo electrónico</t>
  </si>
  <si>
    <t/>
  </si>
  <si>
    <t>Pedro_Nel_Valbuena_Hernández</t>
  </si>
  <si>
    <t>PREGRADO</t>
  </si>
  <si>
    <t>Negocios Internacionales</t>
  </si>
  <si>
    <t>Proyecto de Grado</t>
  </si>
  <si>
    <t>SI</t>
  </si>
  <si>
    <t>NO</t>
  </si>
  <si>
    <t>Cumple con todas las  condiciones propuestas.</t>
  </si>
  <si>
    <t>Anticipatoria., Criterios y estándares (Rúbrica)., Autoevaluación., Retroalimentación.</t>
  </si>
  <si>
    <t>Reflexión, Diálogo, Claridad, Oportunidades de mejora, Retroalimentación al docente</t>
  </si>
  <si>
    <t>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t>
  </si>
  <si>
    <t>Glenda Torrado Rodriguez</t>
  </si>
  <si>
    <t>Artes plásticas</t>
  </si>
  <si>
    <t>Historia del arte 5</t>
  </si>
  <si>
    <t>Reflexión, Diálogo, Claridad, Retroalimentación al docente</t>
  </si>
  <si>
    <t>La bibliografía propuesta contiene títulos de edición menor a 5 años., La bibliografía incluye por lo menos dos títulos en una segunda lengua.</t>
  </si>
  <si>
    <t>Dibujo 4</t>
  </si>
  <si>
    <t>La bibliografía básica propuesta se encuentra en la biblioteca "Juan Roa Vásquez"., La bibliografía propuesta contiene títulos de edición menor a 5 años.</t>
  </si>
  <si>
    <t>Administración de empresas</t>
  </si>
  <si>
    <t xml:space="preserve">Electiva Semiótica de Empresa, Organizaciones y Comunidades </t>
  </si>
  <si>
    <t>Sherly_Paola_Alfonso_Sanchez</t>
  </si>
  <si>
    <t>Ingeniería industrial</t>
  </si>
  <si>
    <t>Estadística II (Estadística Inferencial)</t>
  </si>
  <si>
    <t>Anticipatoria., Autoevaluación., Retroalimentación.</t>
  </si>
  <si>
    <t>La bibliografía se presenta con una sólo sistema de referenciación (APA, Vancouver, IEEE, etc)., La bibliografía incluye por lo menos dos títulos en una segunda lengua.</t>
  </si>
  <si>
    <t>Estadistica</t>
  </si>
  <si>
    <t>Cálculo Actuarial</t>
  </si>
  <si>
    <t>Reflexión, Diálogo, Claridad, Oportunidades de mejora</t>
  </si>
  <si>
    <t>Andrés Rodríguez Ramírez</t>
  </si>
  <si>
    <t>Diseño Industrial</t>
  </si>
  <si>
    <t>Fundamentos de Geometría y Representación 1</t>
  </si>
  <si>
    <t>Criterios y estándares (Rúbrica)., Autoevaluación.</t>
  </si>
  <si>
    <t>Diálogo, Oportunidades de mejora, Retroalimentación al docente</t>
  </si>
  <si>
    <t>Jose Elias Vargas Mora</t>
  </si>
  <si>
    <t>Introducción a la Administración</t>
  </si>
  <si>
    <t>Criterios y estándares (Rúbrica)., Retroalimentación.</t>
  </si>
  <si>
    <t>La bibliografía propuesta contiene títulos de edición menor a 5 años., La bibliografía se presenta con una sólo sistema de referenciación (APA, Vancouver, IEEE, etc).</t>
  </si>
  <si>
    <t>Guillermo Urrea Acevedo</t>
  </si>
  <si>
    <t>Derecho Basico</t>
  </si>
  <si>
    <t>Elsa Liliana Sierra Uribe</t>
  </si>
  <si>
    <t>Medicina</t>
  </si>
  <si>
    <t>Biología Molecular y Tisular</t>
  </si>
  <si>
    <t>wilson  huertas melo</t>
  </si>
  <si>
    <t>Licenciatura en educación bilingüe</t>
  </si>
  <si>
    <t>English 6</t>
  </si>
  <si>
    <t>Anticipatoria., Criterios y estándares (Rúbrica)., Autoevaluación.</t>
  </si>
  <si>
    <t>Germán Mauricio Rojas Sanchez</t>
  </si>
  <si>
    <t>Fundamentos de Mercadeo</t>
  </si>
  <si>
    <t>Anticipatoria., Criterios y estándares (Rúbrica)., Retroalimentación.</t>
  </si>
  <si>
    <t>La bibliografía básica propuesta se encuentra en la biblioteca "Juan Roa Vásquez"., La bibliografía propuesta contiene títulos de edición menor a 5 años., La bibliografía incluye por lo menos dos títulos en una segunda lengua.</t>
  </si>
  <si>
    <t>wilson huertas melo</t>
  </si>
  <si>
    <t>constitución y país</t>
  </si>
  <si>
    <t>Licenciatura en pedagogía infantil</t>
  </si>
  <si>
    <t>Inglés 1</t>
  </si>
  <si>
    <t>Claudia Patricia Urueña Pinzon</t>
  </si>
  <si>
    <t>Enfermeria</t>
  </si>
  <si>
    <t>Microbiologia Integrada</t>
  </si>
  <si>
    <t>Infectologia</t>
  </si>
  <si>
    <t>MARTIN HUMBERTO TELLO HUERGO</t>
  </si>
  <si>
    <t>Departamento de Matemáticas</t>
  </si>
  <si>
    <t>PROCESOS ESTOCÁSTICOS I</t>
  </si>
  <si>
    <t>Reflexión, Claridad, Oportunidades de mejora, Retroalimentación al docente</t>
  </si>
  <si>
    <t>Lyria Esperanza Perilla Toro</t>
  </si>
  <si>
    <t>Proyecto de investigación</t>
  </si>
  <si>
    <t>La bibliografía básica propuesta se encuentra en la biblioteca "Juan Roa Vásquez"., La bibliografía propuesta contiene títulos de edición menor a 5 años., La bibliografía se presenta con una sólo sistema de referenciación (APA, Vancouver, IEEE, etc).</t>
  </si>
  <si>
    <t>LÓGICA MATEMÁTICA</t>
  </si>
  <si>
    <t>La bibliografía básica propuesta se encuentra en la biblioteca "Juan Roa Vásquez"., La bibliografía incluye por lo menos dos títulos en una segunda lengua.</t>
  </si>
  <si>
    <t>guillermo urrea acevedo</t>
  </si>
  <si>
    <t>legislacion comercial</t>
  </si>
  <si>
    <t>Etica de los negocios</t>
  </si>
  <si>
    <t>Wilson Solano Rodríguez</t>
  </si>
  <si>
    <t>Economía Colombiana</t>
  </si>
  <si>
    <t>Economía Internacional</t>
  </si>
  <si>
    <t>Gerencia de Proyectos</t>
  </si>
  <si>
    <t>Andres Gustavo Cortes Nivia</t>
  </si>
  <si>
    <t>Apreciacion al arte.</t>
  </si>
  <si>
    <t>Criterios y estándares (Rúbrica)., Autoevaluación., Retroalimentación.</t>
  </si>
  <si>
    <t>La bibliografía básica propuesta se encuentra en la biblioteca "Juan Roa Vásquez"., La bibliografía se presenta con una sólo sistema de referenciación (APA, Vancouver, IEEE, etc)., La bibliografía incluye por lo menos dos títulos en una segunda lengua.</t>
  </si>
  <si>
    <t>Finanzas y Empresas</t>
  </si>
  <si>
    <t>Andrés Mauricio Peñaranda Castro</t>
  </si>
  <si>
    <t>Teoria economica</t>
  </si>
  <si>
    <t>Autoevaluación., Retroalimentación.</t>
  </si>
  <si>
    <t>Reflexión, Diálogo, Oportunidades de mejora</t>
  </si>
  <si>
    <t>La bibliografía propuesta contiene títulos de edición menor a 5 años., La bibliografía se presenta con una sólo sistema de referenciación (APA, Vancouver, IEEE, etc)., La bibliografía incluye por lo menos dos títulos en una segunda lengua.</t>
  </si>
  <si>
    <t>Macroeconomia</t>
  </si>
  <si>
    <t>Reflexión, Diálogo, Oportunidades de mejora, Retroalimentación al docente</t>
  </si>
  <si>
    <t>JUAN HARVEY CASTRO TRUJILLO</t>
  </si>
  <si>
    <t>INTRODUCCION A LA ADMINISTRACION</t>
  </si>
  <si>
    <t>PROCESOS ADMINISTRATIVOS</t>
  </si>
  <si>
    <t>DISTRIBUCION FISICA Y LOGISTICA INTERNACIONAL</t>
  </si>
  <si>
    <t>Jose_Luis_Nino_Amezquita</t>
  </si>
  <si>
    <t>INVERSION Y FINANCIAMIENTO PUBLICO</t>
  </si>
  <si>
    <t>No refiere a  un objetivo de sentimientos, intereses y valores.</t>
  </si>
  <si>
    <t>Reflexión, Diálogo, Claridad</t>
  </si>
  <si>
    <t>Héctor_David_Nieto_Martinez</t>
  </si>
  <si>
    <t>Microeconomía</t>
  </si>
  <si>
    <t>Manejo de Riesgo</t>
  </si>
  <si>
    <t>Derecho</t>
  </si>
  <si>
    <t>Fundamentos de Economía y Administración</t>
  </si>
  <si>
    <t>Instrumentación quirúrgica</t>
  </si>
  <si>
    <t>Administración General</t>
  </si>
  <si>
    <t>La bibliografía básica propuesta se encuentra en la biblioteca "Juan Roa Vásquez"., La bibliografía se presenta con una sólo sistema de referenciación (APA, Vancouver, IEEE, etc).</t>
  </si>
  <si>
    <t>María del Pilar Gutiérrez López</t>
  </si>
  <si>
    <t>Alejandro Duitama Leal</t>
  </si>
  <si>
    <t>Variable compleja</t>
  </si>
  <si>
    <t>Calculo Integral</t>
  </si>
  <si>
    <t>Física</t>
  </si>
  <si>
    <t>Mecanica de Fluidos, Calor y ondas</t>
  </si>
  <si>
    <t>Jose Luis Espinosa Reina</t>
  </si>
  <si>
    <t>MATEMÁTICAS BÁSICAS 1I</t>
  </si>
  <si>
    <t>LUGO MANUEL BARBOSA GUERRERO</t>
  </si>
  <si>
    <t>INFORMÁTICA I</t>
  </si>
  <si>
    <t>Reflexión, Oportunidades de mejora</t>
  </si>
  <si>
    <t>INFORMÁTICA II</t>
  </si>
  <si>
    <t>Ingeniería Electrónica</t>
  </si>
  <si>
    <t>CÁLCULO INTEGRAL 1E</t>
  </si>
  <si>
    <t>Carlos Andres Yanes Guerra</t>
  </si>
  <si>
    <t>MACROECONOMIA</t>
  </si>
  <si>
    <t>ROCIO ANDREA SANCHEZ SILVA</t>
  </si>
  <si>
    <t>CALCULO</t>
  </si>
  <si>
    <t>TOMA DE DECISIONES RACIONALES</t>
  </si>
  <si>
    <t>MATEMÁTICAS ESPECIALES III 2E 2S</t>
  </si>
  <si>
    <t>ECONOMIA REGIONAL</t>
  </si>
  <si>
    <t>Diálogo, Claridad, Oportunidades de mejora, Retroalimentación al docente</t>
  </si>
  <si>
    <t>SISTEMAS INFORMATICOS DE GESTION</t>
  </si>
  <si>
    <t>INFORMÁTICA</t>
  </si>
  <si>
    <t>CÁLCULO INTEGRAL 1I</t>
  </si>
  <si>
    <t>Maria Ximena De Valdenebro</t>
  </si>
  <si>
    <t>Dibujo 2</t>
  </si>
  <si>
    <t>Carolina_Angulo_Orozco</t>
  </si>
  <si>
    <t>LEA I</t>
  </si>
  <si>
    <t>LEA II</t>
  </si>
  <si>
    <t>Filosofia</t>
  </si>
  <si>
    <t>Lenguaje y argumentación</t>
  </si>
  <si>
    <t>Vargas Villamizar Óscar Hernán</t>
  </si>
  <si>
    <t>Sistema Internacional</t>
  </si>
  <si>
    <t>campo cadena olga liliana</t>
  </si>
  <si>
    <t>Biología</t>
  </si>
  <si>
    <t>informatica I</t>
  </si>
  <si>
    <t>Diálogo, Claridad, Oportunidades de mejora</t>
  </si>
  <si>
    <t>JEAN RENE RIVEROS RODRIGUEZ</t>
  </si>
  <si>
    <t>EMPRESA 2</t>
  </si>
  <si>
    <t>Regional Agreements</t>
  </si>
  <si>
    <t>ana López</t>
  </si>
  <si>
    <t>Seminario de contexto I</t>
  </si>
  <si>
    <t>Diálogo, Retroalimentación al docente</t>
  </si>
  <si>
    <t>Strategic Management</t>
  </si>
  <si>
    <t>Ingrid_Johanna_Rodríguez_Granados</t>
  </si>
  <si>
    <t>ELT METHODOLOGY</t>
  </si>
  <si>
    <t>Ingrid_Johanna_Rodriguez_Granados</t>
  </si>
  <si>
    <t>RESEARCH METHODOLOGY</t>
  </si>
  <si>
    <t>E-LEARNING</t>
  </si>
  <si>
    <t>Lilia Jadith Bernal Cepeda</t>
  </si>
  <si>
    <t>Odontología</t>
  </si>
  <si>
    <t>Farmacología</t>
  </si>
  <si>
    <t>Terapéutica</t>
  </si>
  <si>
    <t>Jesús Antonio López Murillo</t>
  </si>
  <si>
    <t>Teoría de relaciones internacionales</t>
  </si>
  <si>
    <t>Organizaciones</t>
  </si>
  <si>
    <t>International Management</t>
  </si>
  <si>
    <t>William Arley Rincón Gómez</t>
  </si>
  <si>
    <t>Series de Tiempo</t>
  </si>
  <si>
    <t>Mario Hernán González Bríñez</t>
  </si>
  <si>
    <t>Gerencia de Desarrollo Humano</t>
  </si>
  <si>
    <t>william Arley Rincon Gomez.</t>
  </si>
  <si>
    <t>Estadística y Sociedad.</t>
  </si>
  <si>
    <t>BLANCA CECILIA VANEGAS DE AHOGADO</t>
  </si>
  <si>
    <t>TRABAJO DE GRADO I</t>
  </si>
  <si>
    <t>Nelson Hernández Gonzalez</t>
  </si>
  <si>
    <t>ecuaciones diferenciales</t>
  </si>
  <si>
    <t>TRABAJO DE GRADO II</t>
  </si>
  <si>
    <t>Nelson Hernandez Gonzalez</t>
  </si>
  <si>
    <t>Calculo I Diferencial</t>
  </si>
  <si>
    <t>Ana Lucia Escobar</t>
  </si>
  <si>
    <t>Ingeniería Ambiental</t>
  </si>
  <si>
    <t>Matematicas Basicas</t>
  </si>
  <si>
    <t>matematicas discretas</t>
  </si>
  <si>
    <t>Jorge Alberto Sarmiento O´Meara</t>
  </si>
  <si>
    <t>Materiales y Procesos 1</t>
  </si>
  <si>
    <t>Algebra Lineal</t>
  </si>
  <si>
    <t>WILLIAM ALEJANDRO ANDRADE BARREIRO</t>
  </si>
  <si>
    <t>QUIMICA</t>
  </si>
  <si>
    <t>FISICOQUIMICA</t>
  </si>
  <si>
    <t>QUIMICA ANALITICA</t>
  </si>
  <si>
    <t>TERMODINAMICA</t>
  </si>
  <si>
    <t>Yavar Jarrah Nezhad</t>
  </si>
  <si>
    <t>E-Commerce</t>
  </si>
  <si>
    <t>Marlene Consuelo Garzón Bustos</t>
  </si>
  <si>
    <t>Bioingeniería</t>
  </si>
  <si>
    <t>Matemática 2 - calculo integral y ecuaciones diferenciales</t>
  </si>
  <si>
    <t>Ecuaciones Diferenciales</t>
  </si>
  <si>
    <t>juan manuel castañeda isaza</t>
  </si>
  <si>
    <t>Formulacion y evaluacion de proyectos</t>
  </si>
  <si>
    <t>contabilidad 1</t>
  </si>
  <si>
    <t xml:space="preserve">INTRODUCCION A LOS NEGOCIOS INTERNACIONALES </t>
  </si>
  <si>
    <t>SERGIO LEONARDO GONZALEZ TIQUE</t>
  </si>
  <si>
    <t>Reflexión, Claridad</t>
  </si>
  <si>
    <t>ANALISIS Y GERENCIA FINANCIERA</t>
  </si>
  <si>
    <t>BORIS EDUARDO CABRERA CASILIMAS</t>
  </si>
  <si>
    <t>LIDERAZGO, CREATIVIDAD Y PSICOLOGIA ORGANIZACIONAL</t>
  </si>
  <si>
    <t>ETICA EMPRESARIAL</t>
  </si>
  <si>
    <t>Juan Jaime Serrano Alvarez</t>
  </si>
  <si>
    <t>Periodoncia I</t>
  </si>
  <si>
    <t>Diálogo, Claridad, Retroalimentación al docente</t>
  </si>
  <si>
    <t>CAROLINA ROJAS CELIS</t>
  </si>
  <si>
    <t>Matemáticas Básicas</t>
  </si>
  <si>
    <t>Periodoncia II</t>
  </si>
  <si>
    <t>Carolina Rojas Celis</t>
  </si>
  <si>
    <t>Matemáticas III</t>
  </si>
  <si>
    <t>Reflexión, Claridad, Oportunidades de mejora</t>
  </si>
  <si>
    <t>Matemáticas Recreativas</t>
  </si>
  <si>
    <t>Arturo Nicholls Miranda</t>
  </si>
  <si>
    <t>International Marketing</t>
  </si>
  <si>
    <t>Mercadeo Internacional</t>
  </si>
  <si>
    <t>Management for Business</t>
  </si>
  <si>
    <t>MARIA ANGELICA MEZA RODRIGUEZ</t>
  </si>
  <si>
    <t>ENGLISH VI</t>
  </si>
  <si>
    <t>Jorge Barriga</t>
  </si>
  <si>
    <t>Diseño 1</t>
  </si>
  <si>
    <t>Diseño básico 2</t>
  </si>
  <si>
    <t>Dibujo experimental</t>
  </si>
  <si>
    <t>Ivan Armando Santacruz Chaves</t>
  </si>
  <si>
    <t>Semiología</t>
  </si>
  <si>
    <t>Nancy Leticis Sarmiento Garzon</t>
  </si>
  <si>
    <t>Practica Profesional</t>
  </si>
  <si>
    <t>Fabio_Enrique Castillejo Nieto</t>
  </si>
  <si>
    <t>Fabio Enrique Castillejo Nieto</t>
  </si>
  <si>
    <t>Termodinamica</t>
  </si>
  <si>
    <t>Patología Oral</t>
  </si>
  <si>
    <t>Anticipatoria., Retroalimentación.</t>
  </si>
  <si>
    <t>Félix María Cáceres Díaz</t>
  </si>
  <si>
    <t>Matemáticas I</t>
  </si>
  <si>
    <t>Matemáticas II</t>
  </si>
  <si>
    <t>CALCULO III-VECTORIAL</t>
  </si>
  <si>
    <t>Jairo Alvarez</t>
  </si>
  <si>
    <t>Matemáticas</t>
  </si>
  <si>
    <t>Rafael Alberto Fletscher Fernandez</t>
  </si>
  <si>
    <t xml:space="preserve">Fisiologia </t>
  </si>
  <si>
    <t>Reflexión, Diálogo, Retroalimentación al docente</t>
  </si>
  <si>
    <t>Jorge Enrique Rojas Rodriguez</t>
  </si>
  <si>
    <t>Programación Lineal</t>
  </si>
  <si>
    <t>Jorge Enrique Rojas Rodríguez</t>
  </si>
  <si>
    <t>Investigación de Operaciones</t>
  </si>
  <si>
    <t>Natalia_Marín_Ruiz</t>
  </si>
  <si>
    <t>Multimedios 1</t>
  </si>
  <si>
    <t>Multimedios 2</t>
  </si>
  <si>
    <t>No refiere a  un objetivo de la dimensión humana.</t>
  </si>
  <si>
    <t>Tatiana Yelithza Rosero Ariza</t>
  </si>
  <si>
    <t>INVESTIGACION DE MERCADOS</t>
  </si>
  <si>
    <t>HISTORY AND CIVILIZATION</t>
  </si>
  <si>
    <t>Fabio Enrique Forero Suárez</t>
  </si>
  <si>
    <t>Teoría 3</t>
  </si>
  <si>
    <t>Pedro José Ruiz Pérez</t>
  </si>
  <si>
    <t>Ingeniería de Sistemas</t>
  </si>
  <si>
    <t>matemáticas Discretas</t>
  </si>
  <si>
    <t>Pedro  José Ruiz Pérez</t>
  </si>
  <si>
    <t>Matematicas 1- Cálculo Diferencial</t>
  </si>
  <si>
    <t xml:space="preserve">Emerson Eliecer León Avila </t>
  </si>
  <si>
    <t xml:space="preserve">Química General </t>
  </si>
  <si>
    <t>Adriana Teresa Rodriguez Fajardo</t>
  </si>
  <si>
    <t>Clinica Adultos y laboratorio</t>
  </si>
  <si>
    <t>Calculo Diferencial</t>
  </si>
  <si>
    <t>Andrés Mauricio Argüello Vásquez</t>
  </si>
  <si>
    <t>Medios visuales 2</t>
  </si>
  <si>
    <t>Fundamentos de Tecnología y Comprbación II</t>
  </si>
  <si>
    <t>Medios Visuales I</t>
  </si>
  <si>
    <t>José Luis Gallardo Roa</t>
  </si>
  <si>
    <t>Diseño Industrial y Sociedad 1</t>
  </si>
  <si>
    <t>Camilo Andrés Ordóñez Pinilla</t>
  </si>
  <si>
    <t>LÓGICA II</t>
  </si>
  <si>
    <t>Preparación para la Vida Profesional</t>
  </si>
  <si>
    <t>YENY LISBETH MORA ACOSTA</t>
  </si>
  <si>
    <t>ENGLISH 4</t>
  </si>
  <si>
    <t>YENNY LISBETH MORA ACOSTA</t>
  </si>
  <si>
    <t>PRÁCTICA DOCENTE III</t>
  </si>
  <si>
    <t>Diego Fernando Macias Vargas</t>
  </si>
  <si>
    <t>Finanzas</t>
  </si>
  <si>
    <t>MARIA DEL PILAR MONTILLA VELASQUEZ</t>
  </si>
  <si>
    <t>PEDIATRIA Y ADOLESCENCIA</t>
  </si>
  <si>
    <t>Pablo Leonardo Fajardo Montaña</t>
  </si>
  <si>
    <t>Socioantropología</t>
  </si>
  <si>
    <t>Maria Fernanda Torres Luna</t>
  </si>
  <si>
    <t xml:space="preserve">CLINICA INTEGRAL ADULTOS Y LABOR </t>
  </si>
  <si>
    <t>Carlos Alberto Puentes Morales</t>
  </si>
  <si>
    <t>Oportunidades de mejora, Retroalimentación al docente</t>
  </si>
  <si>
    <t>Informatica 1</t>
  </si>
  <si>
    <t>Claridad, Oportunidades de mejora, Retroalimentación al docente</t>
  </si>
  <si>
    <t>Programacion Orientada a Objetos</t>
  </si>
  <si>
    <t>Lina María Vargas Escobar</t>
  </si>
  <si>
    <t xml:space="preserve">Conocimiento de la Disciplina </t>
  </si>
  <si>
    <t xml:space="preserve">Seminario de Investigación </t>
  </si>
  <si>
    <t>Metodología de la Investigación 1</t>
  </si>
  <si>
    <t>ILLIAM ARLEY RINCON GOMEZ</t>
  </si>
  <si>
    <t>ESTADISTICA I</t>
  </si>
  <si>
    <t>ESTADISTICA II</t>
  </si>
  <si>
    <t>MATEMATICAS 1</t>
  </si>
  <si>
    <t xml:space="preserve">Hernando Velandia Guerrero </t>
  </si>
  <si>
    <t>Taller tridimensional 3</t>
  </si>
  <si>
    <t>Taller tridimensional 4</t>
  </si>
  <si>
    <t xml:space="preserve">Técnicas expandidas </t>
  </si>
  <si>
    <t>EDDNA_BEATRIZ_GALINDO_GUTIERREZ</t>
  </si>
  <si>
    <t>Política y Gestión I</t>
  </si>
  <si>
    <t>POLITICA Y GETSION II</t>
  </si>
  <si>
    <t>POLITICA Y GESTION III</t>
  </si>
  <si>
    <t>ADMINISTRACION EN SALUD</t>
  </si>
  <si>
    <t>SALUD OCUPACIONAL</t>
  </si>
  <si>
    <t>BIOSEGURIDAD VIRTUAL</t>
  </si>
  <si>
    <t>Negocios innovadores</t>
  </si>
  <si>
    <t>Diego Fernando Aranda Lozano</t>
  </si>
  <si>
    <t>María Mercedes Lafaurie</t>
  </si>
  <si>
    <t>Metodología de la investigación II</t>
  </si>
  <si>
    <t>Marcela Pabon Gamboa</t>
  </si>
  <si>
    <t>Individuo y Comunidad</t>
  </si>
  <si>
    <t>LIZ GARCIA MARTINEZ</t>
  </si>
  <si>
    <t>MATEMÁTICAS BÁSICAS</t>
  </si>
  <si>
    <t>Salud Mental en el Adulto</t>
  </si>
  <si>
    <t>Salud Mental Adulto Trabajador-Anciano</t>
  </si>
  <si>
    <t>INGENIERIA ECONOMICA</t>
  </si>
  <si>
    <t>Juan_Carlos_Camacho_Vega</t>
  </si>
  <si>
    <t>Taller de procesos 6</t>
  </si>
  <si>
    <t>Seminario de contexto 2</t>
  </si>
  <si>
    <t>Semiótica de las Artes</t>
  </si>
  <si>
    <t>Videoarte</t>
  </si>
  <si>
    <t>María deel Pilar Dáz Sarmiento</t>
  </si>
  <si>
    <t>Gestión Humana</t>
  </si>
  <si>
    <t>María del Pilar Díaz Sarmiento</t>
  </si>
  <si>
    <t>Habilidades Gerenciales</t>
  </si>
  <si>
    <t>Cálculo I</t>
  </si>
  <si>
    <t>Álgebra Lineal</t>
  </si>
  <si>
    <t>English 2</t>
  </si>
  <si>
    <t>LOGICA MATEMATICA</t>
  </si>
  <si>
    <t>MATEMATICAS</t>
  </si>
  <si>
    <t>Cálculo Integral</t>
  </si>
  <si>
    <t>Probabilidad</t>
  </si>
  <si>
    <t>EFRAÍN DE JESUS PATIÑO BLANDÓN</t>
  </si>
  <si>
    <t>ALGORITMOS Y PROGRAMACION</t>
  </si>
  <si>
    <t>EFRAIN DE JESUS PATIÑO BLANDON</t>
  </si>
  <si>
    <t>ESTRUCTURA Y DISEÑO DE BASES DE DATOS</t>
  </si>
  <si>
    <t>Milena Josefina Torres Correa</t>
  </si>
  <si>
    <t>Clinica Integral del adulto y laboratorio I</t>
  </si>
  <si>
    <t>EDUARDO ENRIQUE AROCHA DAVILA</t>
  </si>
  <si>
    <t>NEGOCIOS GLOBALES</t>
  </si>
  <si>
    <t>Ruth Valle Ballesteros</t>
  </si>
  <si>
    <t>Enfermeria según Enfasis I</t>
  </si>
  <si>
    <t>Diana Marcela Mosquera Cicero</t>
  </si>
  <si>
    <t>Andres Mauricio Argúello Vásquez</t>
  </si>
  <si>
    <t>Medios visuales 3</t>
  </si>
  <si>
    <t>Silvana Navarro Hoyos</t>
  </si>
  <si>
    <t>Proyecto de grado I</t>
  </si>
  <si>
    <t>olga liliana campo cadena</t>
  </si>
  <si>
    <t>informatica basica y programacion</t>
  </si>
  <si>
    <t>Jairo Alberto Bustillo Rojas</t>
  </si>
  <si>
    <t xml:space="preserve">PATOLOGIA ORAL </t>
  </si>
  <si>
    <t>jairo Alberto Bustillo Rojas</t>
  </si>
  <si>
    <t xml:space="preserve">ONCOLOGIA ORAL </t>
  </si>
  <si>
    <t>Andrei Alain Gonzalez Galeano</t>
  </si>
  <si>
    <t>Analisis matematico</t>
  </si>
  <si>
    <t>Andrei Alain Gonzalez</t>
  </si>
  <si>
    <t>calculo diferencial</t>
  </si>
  <si>
    <t xml:space="preserve">Andrei Alain Gonzalez </t>
  </si>
  <si>
    <t>Algebra Abstracta</t>
  </si>
  <si>
    <t>metodos matematicos para la fisica</t>
  </si>
  <si>
    <t>Modelos matematicos</t>
  </si>
  <si>
    <t>Jacqueline Garzón Rodríguez</t>
  </si>
  <si>
    <t>Odontología Comunitaria III</t>
  </si>
  <si>
    <t>Yamile_Andrea_ Montenegro_Jaramillo</t>
  </si>
  <si>
    <t xml:space="preserve">Política Exterior Regional </t>
  </si>
  <si>
    <t xml:space="preserve">Yamile_Andrea_Montenegro_Jaramillo </t>
  </si>
  <si>
    <t>Derecho Economía Internacional.</t>
  </si>
  <si>
    <t xml:space="preserve">Yamile_Andrea_Montenegro-Jaramillo </t>
  </si>
  <si>
    <t>Andres Felipe Cañon Crespo</t>
  </si>
  <si>
    <t>Introducción a la investigación</t>
  </si>
  <si>
    <t>Norma Alexandra Marín Morales</t>
  </si>
  <si>
    <t>Enfermería: adulto trabajador y anciano</t>
  </si>
  <si>
    <t>claudia gómez mejía</t>
  </si>
  <si>
    <t>diseño 2</t>
  </si>
  <si>
    <t>Julián Felipe Benavides Nieves</t>
  </si>
  <si>
    <t>Medios Visuales 3</t>
  </si>
  <si>
    <t>Luis Felipe Ramírez Gil</t>
  </si>
  <si>
    <t>Contexto 3</t>
  </si>
  <si>
    <t>Luis Felipe Ramirez Gil</t>
  </si>
  <si>
    <t>Bioética y diseño</t>
  </si>
  <si>
    <t>Seminario de Grado</t>
  </si>
  <si>
    <t>ANA MARÍA CÓRDOBA ACOSTA</t>
  </si>
  <si>
    <t>FUNDAMENTOS DE MERCADEO</t>
  </si>
  <si>
    <t>GERENCIA DEL SERVICIO</t>
  </si>
  <si>
    <t>Elsa Mariño Samper</t>
  </si>
  <si>
    <t>Salud Mental en Salud Sexual y Reproductiva</t>
  </si>
  <si>
    <t>Salud Mental en Niño y Adolescente</t>
  </si>
  <si>
    <t xml:space="preserve">Jorge Andres Marulanda Celeita </t>
  </si>
  <si>
    <t>Cálculo vectorial</t>
  </si>
  <si>
    <t>Algebra lineal</t>
  </si>
  <si>
    <t>Jorge Andrés Marulanda Celeita</t>
  </si>
  <si>
    <t>Microeconomía y macroeconomía</t>
  </si>
  <si>
    <t>POSGRADO</t>
  </si>
  <si>
    <t>Patología Oral y Medios Diagnósticos</t>
  </si>
  <si>
    <t>Patología Oral I</t>
  </si>
  <si>
    <t>Anny Astrid Espitia Cubillos</t>
  </si>
  <si>
    <t>Alexandra Escobar Rojas</t>
  </si>
  <si>
    <t>CONTEXTO 1</t>
  </si>
  <si>
    <t>Alexandra EScobar Rojas</t>
  </si>
  <si>
    <t>No refiere a  un objetivo de conexiones  o de  integración.</t>
  </si>
  <si>
    <t>Miller Alejandro Gallego Cataño</t>
  </si>
  <si>
    <t>DIseño Industrial</t>
  </si>
  <si>
    <t>Andrés Mauricio Argúello Vasquez</t>
  </si>
  <si>
    <t>Materiales y procesos 5</t>
  </si>
  <si>
    <t>Andres Mauricio Argüello Vasquez</t>
  </si>
  <si>
    <t>Materiales y procesos 6</t>
  </si>
  <si>
    <t>Andres Mauricio Argúello Vasquez</t>
  </si>
  <si>
    <t>Rhinoceros avanzado</t>
  </si>
  <si>
    <t>ARTE Y DISEÑO</t>
  </si>
  <si>
    <t>Humberto Bedoya Agudelo</t>
  </si>
  <si>
    <t>Contabilidad</t>
  </si>
  <si>
    <t>José Ivorra Valero</t>
  </si>
  <si>
    <t>Formulación y Evaluación de Proyectos</t>
  </si>
  <si>
    <t>Iván Alexander Franco Rodríguez</t>
  </si>
  <si>
    <t>Diseño Básico 2</t>
  </si>
  <si>
    <t>Jose Ivorra Valero</t>
  </si>
  <si>
    <t>Elsa_Maria_Beltran_Luengas</t>
  </si>
  <si>
    <t>Investigación 1</t>
  </si>
  <si>
    <t>Formulacion y Evaluación de Proyectos</t>
  </si>
  <si>
    <t>Diseño 2</t>
  </si>
  <si>
    <t>Economia Internacional</t>
  </si>
  <si>
    <t>Luz Maricel Elorreaga Rodriguez</t>
  </si>
  <si>
    <t xml:space="preserve">Algebra Lineal </t>
  </si>
  <si>
    <t>Diseño Industrial 3 y 4</t>
  </si>
  <si>
    <t>DISEÑO BÁSICO 1</t>
  </si>
  <si>
    <t>Carmen Lucía Vargas Mayo</t>
  </si>
  <si>
    <t xml:space="preserve">Diseño básico 2 </t>
  </si>
  <si>
    <t>Proyecto de grado 1</t>
  </si>
  <si>
    <t>ANDREA PAEZ GOMEZ</t>
  </si>
  <si>
    <t>GEOPOLITICA</t>
  </si>
  <si>
    <t>Proyecto de grado 2</t>
  </si>
  <si>
    <t>Manuel José Arjona Díaz</t>
  </si>
  <si>
    <t>Bioestadística</t>
  </si>
  <si>
    <t>YADIRA CARRION BEJARANO</t>
  </si>
  <si>
    <t>BIOESTADISTICA 1</t>
  </si>
  <si>
    <t>BIOESTADISTICA 2</t>
  </si>
  <si>
    <t>Psicología</t>
  </si>
  <si>
    <t>LUZ MARCELA AMAYA RIVEROS</t>
  </si>
  <si>
    <t>Mario Hernán González Bríiñez</t>
  </si>
  <si>
    <t>Javier Hernan Gil Gomez</t>
  </si>
  <si>
    <t>Topología General</t>
  </si>
  <si>
    <t>Mario_Hernán_González_Bríñez</t>
  </si>
  <si>
    <t>Ecuaciones Diferenciales Parciales</t>
  </si>
  <si>
    <t>Andrea_del_Pilar_Jimenez_Rincon</t>
  </si>
  <si>
    <t>FUNDAMENTOS DE TECNOLOGIA Y COMPROBACION 2</t>
  </si>
  <si>
    <t>Algebra Lineal II</t>
  </si>
  <si>
    <t>LIZ GARCÍA MARTÍNEZ</t>
  </si>
  <si>
    <t>Estadística I</t>
  </si>
  <si>
    <t>Algebra Lineal I</t>
  </si>
  <si>
    <t>José Fernando Bonilla Ballesteros</t>
  </si>
  <si>
    <t>Contabilidad de Costos</t>
  </si>
  <si>
    <t>MARIA CLAUDIA NAVARRERA STELLABATTI</t>
  </si>
  <si>
    <t>Balanced Score Card</t>
  </si>
  <si>
    <t>Administración de Salarios</t>
  </si>
  <si>
    <t>HERRAMIENTAS AVANZADAS PARA EL ÉXITO PROFESIONAL</t>
  </si>
  <si>
    <t>Evaluación y gerencia de proyectos</t>
  </si>
  <si>
    <t>RICARDO ARI DUARTE FORERO</t>
  </si>
  <si>
    <t>INVESTIGACIÓN EN SALUD IV</t>
  </si>
  <si>
    <t>Karen Yineth Niño Mora</t>
  </si>
  <si>
    <t>Ingeniería de Métodos, tiempos y movimientos</t>
  </si>
  <si>
    <t>ACTIVIDAD FISICA COMO HABITO SALUDABLE</t>
  </si>
  <si>
    <t>Katherine Clavijo Triana</t>
  </si>
  <si>
    <t>Dirección de Enfermería</t>
  </si>
  <si>
    <t>Gerencia en salud II</t>
  </si>
  <si>
    <t>DANIEL ANTONIO MICHAELS VALDERRAMA</t>
  </si>
  <si>
    <t xml:space="preserve">ESTUDIOS ASIATICOS 14037 </t>
  </si>
  <si>
    <t>NEGOCIACION INTERNACIONAL - 14048</t>
  </si>
  <si>
    <t>TALLER DE NEGOCIOS INTERNACIONALES - 14046</t>
  </si>
  <si>
    <t>ENFASIS NEGOCIACION INTERNACIONAL - 14043</t>
  </si>
  <si>
    <t>María_Constanza_Quintero_ Argüello</t>
  </si>
  <si>
    <t>Lectura-Escritura- Argumentación</t>
  </si>
  <si>
    <t>María_ Constanza_ Quintero_ Argüello</t>
  </si>
  <si>
    <t>Cuídado Primaro de la Salud</t>
  </si>
  <si>
    <t>Cuidado primario de la Salud de la Infancia</t>
  </si>
  <si>
    <t>lectura-escritura-argumentación</t>
  </si>
  <si>
    <t>Valeria Cely Rojas</t>
  </si>
  <si>
    <t xml:space="preserve">Cálculo Vectorial </t>
  </si>
  <si>
    <t xml:space="preserve">Cálculo I -Diferencial </t>
  </si>
  <si>
    <t>Estadística y Probabilidades</t>
  </si>
  <si>
    <t>Misael García Díaz</t>
  </si>
  <si>
    <t>FISICA II</t>
  </si>
  <si>
    <t>David Ernesto Mariño Barreto</t>
  </si>
  <si>
    <t>Mercadeo</t>
  </si>
  <si>
    <t>Camilo Ramírez Nates</t>
  </si>
  <si>
    <t>Salud e Interacción</t>
  </si>
  <si>
    <t>NORMA CONSTANZA OMEARA TOVAR</t>
  </si>
  <si>
    <t>CRECIMIENTO Y DESARROLLO II</t>
  </si>
  <si>
    <t>Comunicación de producto 1</t>
  </si>
  <si>
    <t>Seminario de Historia y Filosofía de las Ciencias II</t>
  </si>
  <si>
    <t>Comunicación de producto 2</t>
  </si>
  <si>
    <t>DAMIAN ALDEMAR ESTRADA SAPUYES</t>
  </si>
  <si>
    <t>DISEÑO BÁSICO 2</t>
  </si>
  <si>
    <t>GEOMETRÍA Y REPRESENTACIÓN 2</t>
  </si>
  <si>
    <t>MEDIOS VISUALES 1</t>
  </si>
  <si>
    <t>Beatriz Eugenia Diaz Bejarano</t>
  </si>
  <si>
    <t>Proyectos 4</t>
  </si>
  <si>
    <t>Alfonso Mesa Jimenez</t>
  </si>
  <si>
    <t>Cuidado Primario de la Salud del Adulto Mayor</t>
  </si>
  <si>
    <t>ESTRUCTURA Y BASES DE DATOS</t>
  </si>
  <si>
    <t>Reflexión, Diálogo, Claridad, Oportunidades de mejora, Retroalimentación al docente, No incluye los principios enunciados</t>
  </si>
  <si>
    <t>jairo alberto bustillo rojas</t>
  </si>
  <si>
    <t>Patologia oral I</t>
  </si>
  <si>
    <t>PROGRAMACION ALGORITMICA</t>
  </si>
  <si>
    <t>Patologia oral III</t>
  </si>
  <si>
    <t>LENGUAJES DE PROGRAMACION</t>
  </si>
  <si>
    <t>Oncologia III</t>
  </si>
  <si>
    <t>KAREN TATIANA CASTIBLANCO GARCIA</t>
  </si>
  <si>
    <t>ENGLISH COMPOSITION</t>
  </si>
  <si>
    <t>ACADEMIC WRITING</t>
  </si>
  <si>
    <t>LANGUAGE ACQUISITION AND LEARNING</t>
  </si>
  <si>
    <t>Luis Gabriel Lara Vera</t>
  </si>
  <si>
    <t>Métodos de estudio e informática</t>
  </si>
  <si>
    <t>JOHN ALEXANDER PEDRAZA PALACIOS</t>
  </si>
  <si>
    <t>INDIVIDUO Y FAMILIA</t>
  </si>
  <si>
    <t xml:space="preserve">Cálculo Diferencial </t>
  </si>
  <si>
    <t>Claridad, Retroalimentación al docente</t>
  </si>
  <si>
    <t>JOSE LUIS CARDENAS BARRETO</t>
  </si>
  <si>
    <t>FILOSOFÍA MODERNA</t>
  </si>
  <si>
    <t>FILOSOFÍA DE LA FÍSICA</t>
  </si>
  <si>
    <t>FILOSOFÍA DE LA CIENCIA</t>
  </si>
  <si>
    <t>fanny consuelo urrea mora</t>
  </si>
  <si>
    <t>SEMINARIO DE BIOETICA</t>
  </si>
  <si>
    <t>Matemáticas Especiales</t>
  </si>
  <si>
    <t>Reflexión, Claridad, Retroalimentación al docente</t>
  </si>
  <si>
    <t>Matemáticas Especiales III</t>
  </si>
  <si>
    <t>Ana Viviana Pulido Torres</t>
  </si>
  <si>
    <t xml:space="preserve">Ergonomía Aplicada </t>
  </si>
  <si>
    <t>Néstor Marcelo Gutiérrez Pinzón</t>
  </si>
  <si>
    <t>Introducción al dibujo</t>
  </si>
  <si>
    <t>Dibujo 3</t>
  </si>
  <si>
    <t>Taller de profundización 3</t>
  </si>
  <si>
    <t>SEminario de Filosofía e Historia de las Ciencias VII</t>
  </si>
  <si>
    <t>Jose Alejandro Velandia Fonseca</t>
  </si>
  <si>
    <t>Diálogo, Oportunidades de mejora</t>
  </si>
  <si>
    <t>Lógica Difusa</t>
  </si>
  <si>
    <t>Optometría</t>
  </si>
  <si>
    <t>Humanidades</t>
  </si>
  <si>
    <t xml:space="preserve">Adrés León Prieto </t>
  </si>
  <si>
    <t>Individuo y Familia</t>
  </si>
  <si>
    <t xml:space="preserve">Andrés León Prieto </t>
  </si>
  <si>
    <t>Marcelo carrizosa murcia</t>
  </si>
  <si>
    <t>Patologia ocular 1</t>
  </si>
  <si>
    <t>DIANA KARIME SÁNCHEZ LUJAN</t>
  </si>
  <si>
    <t>INGLES 2</t>
  </si>
  <si>
    <t>Diana Karime Sanchez Lujan</t>
  </si>
  <si>
    <t>Electiva Novelistas Ingleses: Jane Austen-Charles Dickens</t>
  </si>
  <si>
    <t>Diana Karime Sánchez Luján</t>
  </si>
  <si>
    <t>Material and Syllabus Design</t>
  </si>
  <si>
    <t>Marcelo Carrizosa Murcia</t>
  </si>
  <si>
    <t>Patologia ocular II</t>
  </si>
  <si>
    <t>Optometria 1</t>
  </si>
  <si>
    <t>HUGO ALEXANDER DIAZ ZULETA</t>
  </si>
  <si>
    <t>SEMINARIO SEGÚN ÉNFASIS I</t>
  </si>
  <si>
    <t>MARLENE RODRIGUEZ GONZALEZ</t>
  </si>
  <si>
    <t>BIOCLINICA II</t>
  </si>
  <si>
    <t>Olga Stella Diaz Usme</t>
  </si>
  <si>
    <t xml:space="preserve">Desarrollo Humano </t>
  </si>
  <si>
    <t>SALUD MENTAL: INDIVIDUO Y GRUPO EN PROCESOS QUIRÚRGICOS</t>
  </si>
  <si>
    <t>Luis Fernando Ospina Granada</t>
  </si>
  <si>
    <t>Diseño de plantas</t>
  </si>
  <si>
    <t>Procesos Industriales I</t>
  </si>
  <si>
    <t>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 No incluye bibliografía.</t>
  </si>
  <si>
    <t>Viviana_Paola_Becerra_García</t>
  </si>
  <si>
    <t>Entrenamiento y Terapia Visual</t>
  </si>
  <si>
    <t>PRACTICA CLINICA</t>
  </si>
  <si>
    <t>ORTOPTICA</t>
  </si>
  <si>
    <t>DORA ESTRADA MONCAYO</t>
  </si>
  <si>
    <t>ÁLGEBRA LINEAL</t>
  </si>
  <si>
    <t>MATEMÁTICAS I - CÁLCULO DIFERENCIAL</t>
  </si>
  <si>
    <t>LÓGICA DIFUSA</t>
  </si>
  <si>
    <t>Heiller Zárate Arbeláez</t>
  </si>
  <si>
    <t>Problemas e Historia de las Ciencias</t>
  </si>
  <si>
    <t>Sandra Cecilia Ospina Gonzalez</t>
  </si>
  <si>
    <t>Salud Sexual y Reproductiva</t>
  </si>
  <si>
    <t>Rafael Alberto Flétscher Fernández</t>
  </si>
  <si>
    <t>Medicina Familiar I</t>
  </si>
  <si>
    <t>Rafael Alberto Flétscher Fernandez</t>
  </si>
  <si>
    <t>Medicina Familiar y Comunitaria II</t>
  </si>
  <si>
    <t>Rafael Alberto Flétscher fernández</t>
  </si>
  <si>
    <t>Medicina Failiar y Comunitaria III</t>
  </si>
  <si>
    <t>Paulo Daniel Acero Rodrguez</t>
  </si>
  <si>
    <t xml:space="preserve">Etica Civil Democraci y Deontologia </t>
  </si>
  <si>
    <t>laura patricia escamilla santamaria</t>
  </si>
  <si>
    <t>Enfermería Enfasis II</t>
  </si>
  <si>
    <t>Maria del Pilar Gutiérrez López</t>
  </si>
  <si>
    <t>Enfermería II Salud Familiar</t>
  </si>
  <si>
    <t>Gerencia de la salud I</t>
  </si>
  <si>
    <t>DIANA PATRICIA LIZCANO ZEA</t>
  </si>
  <si>
    <t>PATOLOGÍA GENERAL</t>
  </si>
  <si>
    <t>PATOLOGÍA CLÍNICA</t>
  </si>
  <si>
    <t>Patología Oral III</t>
  </si>
  <si>
    <t xml:space="preserve">Alexander Casallas Vega </t>
  </si>
  <si>
    <t xml:space="preserve">Epidemiología I </t>
  </si>
  <si>
    <t>Epidemiología II</t>
  </si>
  <si>
    <t>DIANA Marcela Buitrago Ramírez</t>
  </si>
  <si>
    <t>Bioclinica I</t>
  </si>
  <si>
    <t>Raúl Fabián Cadena Vidal</t>
  </si>
  <si>
    <t>Práctica social</t>
  </si>
  <si>
    <t>Práctica empresarial</t>
  </si>
  <si>
    <t>Reflexión, Diálogo</t>
  </si>
  <si>
    <t>electiva marketing</t>
  </si>
  <si>
    <t>Diálogo, Claridad</t>
  </si>
  <si>
    <t>Oportunidades de mejora, No incluye los principios enunciados</t>
  </si>
  <si>
    <t>Práctica profesional</t>
  </si>
  <si>
    <t>Claridad, Oportunidades de mejora</t>
  </si>
  <si>
    <t>énfasis en marketing internacional</t>
  </si>
  <si>
    <t>Felipe Cuervo Restrepo</t>
  </si>
  <si>
    <t>Filosofía del Lenguaje</t>
  </si>
  <si>
    <t>Filosofía de la Acción</t>
  </si>
  <si>
    <t>Lógica I</t>
  </si>
  <si>
    <t>LUZ MARCELA AMAYA</t>
  </si>
  <si>
    <t>ODONTOLOGIA CULTURA Y SOCIEDAD</t>
  </si>
  <si>
    <t>Anticipatoria., Criterios y estándares (Rúbrica).</t>
  </si>
  <si>
    <t>Elba Yolima Gutierrez Bernal</t>
  </si>
  <si>
    <t>Esterilización I</t>
  </si>
  <si>
    <t>LUZMARCELA AMAYA</t>
  </si>
  <si>
    <t>ODONTOLOGIA COMUNITARIA IV</t>
  </si>
  <si>
    <t>Elba Yolima Gutiérrez Bernal</t>
  </si>
  <si>
    <t>Fundamentos Quirúrgicos IV</t>
  </si>
  <si>
    <t>Elba Yolima GutiérrezBernal</t>
  </si>
  <si>
    <t>Fundamentos Quirúrgicos de diversificación</t>
  </si>
  <si>
    <t>Fabián benavides Jiménez</t>
  </si>
  <si>
    <t>Lingüística general</t>
  </si>
  <si>
    <t xml:space="preserve">Fabián Benavides Jiménez </t>
  </si>
  <si>
    <t>Sociolingüística y Análisis del Discurso</t>
  </si>
  <si>
    <t>Diana García Lozada</t>
  </si>
  <si>
    <t>Análisis visual</t>
  </si>
  <si>
    <t>Fabián Benavides Jiménez</t>
  </si>
  <si>
    <t>Literatura Latinoamericana</t>
  </si>
  <si>
    <t>Ricardo Borda Hernandez</t>
  </si>
  <si>
    <t>CÁLCULO DE PROBABILIDADES</t>
  </si>
  <si>
    <t>Julio César Fajardo Quintana</t>
  </si>
  <si>
    <t>Farmacología II</t>
  </si>
  <si>
    <t xml:space="preserve">Regresión lineal </t>
  </si>
  <si>
    <t>Regresión lineal</t>
  </si>
  <si>
    <t>emilio delgado</t>
  </si>
  <si>
    <t>materiales</t>
  </si>
  <si>
    <t>Cine y literatura: memorias de la violencia en Colombia.</t>
  </si>
  <si>
    <t>Epidemiología</t>
  </si>
  <si>
    <t>Angela María Cañón Piñeros</t>
  </si>
  <si>
    <t>Fundamentos de Comunicación Plástica</t>
  </si>
  <si>
    <t>Métodos de investigación I</t>
  </si>
  <si>
    <t>Marlon Guillermo González Alvarado</t>
  </si>
  <si>
    <t>QUIMICA ORGÁNICA</t>
  </si>
  <si>
    <t>QUIMICA ORGANICA Y LABORATORIO</t>
  </si>
  <si>
    <t>Karen Catalina Calderon Perez</t>
  </si>
  <si>
    <t>Logística de Producto</t>
  </si>
  <si>
    <t>Jetty Pineda Muñoz</t>
  </si>
  <si>
    <t>Gramática Española</t>
  </si>
  <si>
    <t>Literatura Española</t>
  </si>
  <si>
    <t>Composición</t>
  </si>
  <si>
    <t>Metodología de la enseñanza del español.</t>
  </si>
  <si>
    <t>Comprensión de lectura</t>
  </si>
  <si>
    <t>Martha Catalina  Molina Ramirez</t>
  </si>
  <si>
    <t>English 1</t>
  </si>
  <si>
    <t>Ingles 2</t>
  </si>
  <si>
    <t>Métodos de Investigación II</t>
  </si>
  <si>
    <t>Katherine_Paola_Peña_González</t>
  </si>
  <si>
    <t>Bioclínica 2</t>
  </si>
  <si>
    <t>diana carolina coral piedrahita</t>
  </si>
  <si>
    <t>Ciencia Política</t>
  </si>
  <si>
    <t>Filosofía contemporánea I</t>
  </si>
  <si>
    <t>Natalia María Castellanos Martínez</t>
  </si>
  <si>
    <t>Cultura de Occidente</t>
  </si>
  <si>
    <t>Filosofia contemporánea II</t>
  </si>
  <si>
    <t>Etimología</t>
  </si>
  <si>
    <t>Alejandra Mendivelso Suárez</t>
  </si>
  <si>
    <t>ÓPTICA OFTÁLMICA II</t>
  </si>
  <si>
    <t>ALEJANDRA MENDIVELSO SUÁREZ</t>
  </si>
  <si>
    <t>MECÁNICA OFTÁLMICA</t>
  </si>
  <si>
    <t>PERCEPCIÓN VISUAL</t>
  </si>
  <si>
    <t>CONTACTOLOGÍA II</t>
  </si>
  <si>
    <t>ELECTIVA DISCIPLINAR III URGENCIAS OCULARES</t>
  </si>
  <si>
    <t>LIZETH JOHANNA VEGA MEDINA</t>
  </si>
  <si>
    <t xml:space="preserve">SENSÓRICA E INSTRUMENTACIÓN </t>
  </si>
  <si>
    <t xml:space="preserve">Producción y caracterización de biomateriales </t>
  </si>
  <si>
    <t>German Enrique Campos Hernandez</t>
  </si>
  <si>
    <t>Redes de datos I</t>
  </si>
  <si>
    <t>Gestion y eficiencia energetica</t>
  </si>
  <si>
    <t>Redes de Datos II</t>
  </si>
  <si>
    <t>Comunicaciones Digitales</t>
  </si>
  <si>
    <t>ANA MARIA LUQUE CLAVIJO</t>
  </si>
  <si>
    <t>LEGISLACION Y NORMATIVIDAD TECNICA</t>
  </si>
  <si>
    <t>Omar Trujillo Jimenez</t>
  </si>
  <si>
    <t>Taller de Diseño</t>
  </si>
  <si>
    <t>Bioingenieria de Alimentos Fermentados</t>
  </si>
  <si>
    <t xml:space="preserve">Zulma Samara Santos Rueda </t>
  </si>
  <si>
    <t xml:space="preserve">Farmacologia Ocular </t>
  </si>
  <si>
    <t>Oscar Humberto vega Camacho</t>
  </si>
  <si>
    <t>Servucción</t>
  </si>
  <si>
    <t xml:space="preserve">Sistemas y tecnologia </t>
  </si>
  <si>
    <t>Oscar Humberto Vega Camacho</t>
  </si>
  <si>
    <t>Investigación de Mercados</t>
  </si>
  <si>
    <t>Lizeth Adriana Gonzalez Vega</t>
  </si>
  <si>
    <t>Tecnicas de comunicación en salud</t>
  </si>
  <si>
    <t xml:space="preserve">Sandra Yaneth Rodriguez Orjuela </t>
  </si>
  <si>
    <t>Inglés I</t>
  </si>
  <si>
    <t xml:space="preserve">Sandra Rodriguez Orjuela </t>
  </si>
  <si>
    <t xml:space="preserve">Metodología de Trabajos Escritos </t>
  </si>
  <si>
    <t>Sandra Yaneth Rodriguez Orjuela</t>
  </si>
  <si>
    <t xml:space="preserve">Inglés 3 </t>
  </si>
  <si>
    <t>FABIO ARTURO MORA ROJAS</t>
  </si>
  <si>
    <t>ANATOMÍA OCULAR</t>
  </si>
  <si>
    <t>FISIOLOGIA OCULAR</t>
  </si>
  <si>
    <t>ELECTROFISIOLOGIA OCULAR</t>
  </si>
  <si>
    <t>BIOETICA</t>
  </si>
  <si>
    <t>ELECTIVA DISCIPLINAR III</t>
  </si>
  <si>
    <t>ZOILA EMILIA CASTAÑEDA MURCIA</t>
  </si>
  <si>
    <t>BIOLOGIA CELULAR Y TISULAR</t>
  </si>
  <si>
    <t>ZOILAEMILIA CASTAÑEDA MURCIA</t>
  </si>
  <si>
    <t>HISTOEMBRIOLOGIA DE LA CAVIDAD ORAL</t>
  </si>
  <si>
    <t>ZOILA CASTAÑEDA MURCIA</t>
  </si>
  <si>
    <t>HISTOLOGIA ESPECIAL</t>
  </si>
  <si>
    <t>ZOILA CASTANEDA</t>
  </si>
  <si>
    <t>Cirugía Oral y Maxilofacial</t>
  </si>
  <si>
    <t>HISTOLOGIA</t>
  </si>
  <si>
    <t>Periodoncia y Medicina Oral</t>
  </si>
  <si>
    <t>METODOS DIAGNOSTICOS</t>
  </si>
  <si>
    <t>juan manuel duque vrgas</t>
  </si>
  <si>
    <t>Investigacion en salud III</t>
  </si>
  <si>
    <t>William Iván López Cárdenas</t>
  </si>
  <si>
    <t>Investigación en salud III</t>
  </si>
  <si>
    <t>ariasoscar@unbosque.edu.co</t>
  </si>
  <si>
    <t>Óscar Mauricio Arias Ballén</t>
  </si>
  <si>
    <t>Teleinformática</t>
  </si>
  <si>
    <t>otarazona@unbosque.edu.co</t>
  </si>
  <si>
    <t>Orlando Tarazona</t>
  </si>
  <si>
    <t>Empresarismo I</t>
  </si>
  <si>
    <t>Reflexión, Oportunidades de mejora, Retroalimentación al docente</t>
  </si>
  <si>
    <t>Empresarismo II</t>
  </si>
  <si>
    <t>sanintalejandro@unbosque.edu.co</t>
  </si>
  <si>
    <t>Alejandro Ernesto sanint Hincapie</t>
  </si>
  <si>
    <t>Mecanica de Materiales</t>
  </si>
  <si>
    <t>cordobanatalia@unbosque.edu.co</t>
  </si>
  <si>
    <t>Natalia Andrea Córdoba Flechas</t>
  </si>
  <si>
    <t xml:space="preserve">Métodos de Investigación III </t>
  </si>
  <si>
    <t>mparedesg@unbosque.edu.co</t>
  </si>
  <si>
    <t>Myriam Lesly Pardes Garcia</t>
  </si>
  <si>
    <t>Administración Quirófanos</t>
  </si>
  <si>
    <t>canonyenifer@gmail.com</t>
  </si>
  <si>
    <t>YENIFER ZULEY CAÑÓN CÁRDENAS</t>
  </si>
  <si>
    <t>Electiva disciplinar I</t>
  </si>
  <si>
    <t>canonyenifer@unbosque.edu.co</t>
  </si>
  <si>
    <t>ÓPTICA GEOMÉTRICA34BG</t>
  </si>
  <si>
    <t>ÓPTICA FISIOLÓGICA III</t>
  </si>
  <si>
    <t>ELECTIVA DISCIPLINAR II</t>
  </si>
  <si>
    <t>FUNDAMENTOS DE OPTOMETRÍA</t>
  </si>
  <si>
    <t>kccalderon@unbosque.edu.co</t>
  </si>
  <si>
    <t>Logística del producto</t>
  </si>
  <si>
    <t>edelgadoro@unbosque.edu.co</t>
  </si>
  <si>
    <t>Ernesto Delgado Romero</t>
  </si>
  <si>
    <t>Imagenología</t>
  </si>
  <si>
    <t>Anticipatoria., Autoevaluación.</t>
  </si>
  <si>
    <t>espitiajavier@unbosque.edu.co</t>
  </si>
  <si>
    <t>JAVIER ESPITIA BARRERO</t>
  </si>
  <si>
    <t>Diseño Industrial I</t>
  </si>
  <si>
    <t>carrisozamarcelo@unbosque.edu.co</t>
  </si>
  <si>
    <t>MARCELO CARRIZOSA MURCIA</t>
  </si>
  <si>
    <t>PATOLOGIA OCULAR I</t>
  </si>
  <si>
    <t>PATOLOGIA OCULAR II</t>
  </si>
  <si>
    <t>OPTOMETRÍA I</t>
  </si>
  <si>
    <t>rojasmariaz@unbosque.edu.co</t>
  </si>
  <si>
    <t>Maria Zoraida Rojas Marín</t>
  </si>
  <si>
    <t>Farmacologia IV</t>
  </si>
  <si>
    <t>jmdiazl@unbosque.edu.co</t>
  </si>
  <si>
    <t>juan manuel diaz leguizamon</t>
  </si>
  <si>
    <t>teorías del arte</t>
  </si>
  <si>
    <t>pradamauricio@unbosque.edu.co</t>
  </si>
  <si>
    <t>PRADA AREVALO MAURICIO</t>
  </si>
  <si>
    <t>SER DEL MAESTRO</t>
  </si>
  <si>
    <t>seminario de estética</t>
  </si>
  <si>
    <t>PRADA ARÉVALO MAURICIO</t>
  </si>
  <si>
    <t>SER DEL EDUCADOR INFANTIL</t>
  </si>
  <si>
    <t>CIENCIA DE LA EDUCACIÓN</t>
  </si>
  <si>
    <t>ljmoraless@unbosque.edu.co</t>
  </si>
  <si>
    <t>Lady_Johana_Morales_Solano</t>
  </si>
  <si>
    <t>Optometría II</t>
  </si>
  <si>
    <t>SOCIALIZACIÓN Y CULTURA</t>
  </si>
  <si>
    <t>Optica fisiológica I</t>
  </si>
  <si>
    <t>PROYECTO IV ELABORACIÓN DE DOCUMENTOS Y CONCLUSIONES</t>
  </si>
  <si>
    <t>jgonzalezvil@unbosque.edu.co</t>
  </si>
  <si>
    <t>Juliana Gonzalez Villamizar</t>
  </si>
  <si>
    <t>Filosofía política</t>
  </si>
  <si>
    <t>Teorías de la justicia</t>
  </si>
  <si>
    <t>Seminario Problema Filosófico</t>
  </si>
  <si>
    <t>rodriguezlina@unbosque.edu.co</t>
  </si>
  <si>
    <t>Lina María Rodríguez Granada</t>
  </si>
  <si>
    <t>Métodos de nvestigación experimental y de caso único</t>
  </si>
  <si>
    <t>caviedeslorena@unbosque.edu.co</t>
  </si>
  <si>
    <t>Lorena Caviedes</t>
  </si>
  <si>
    <t>proyecto de grado II</t>
  </si>
  <si>
    <t>santafeclara@unbosque.edu.co</t>
  </si>
  <si>
    <t>clara santafe millan</t>
  </si>
  <si>
    <t>Biología General</t>
  </si>
  <si>
    <t>Geografía Humana</t>
  </si>
  <si>
    <t>alfocasas57@gmail.com</t>
  </si>
  <si>
    <t>JORGE ALFONSO CASAS MARTINEZ</t>
  </si>
  <si>
    <t>odontologia forense</t>
  </si>
  <si>
    <t>guarnizomildred@unbosque.edu.co</t>
  </si>
  <si>
    <t>MILDRED GUARNIZO TOLE</t>
  </si>
  <si>
    <t>INTRODUCCÍON A LA ENFERMERÍA</t>
  </si>
  <si>
    <t>escobara22@hotmail.com</t>
  </si>
  <si>
    <t>Andrés Escobar Ocampo</t>
  </si>
  <si>
    <t>SEM.FILOSOFIA E HIST.CIENCIAS IV (ODONT.)</t>
  </si>
  <si>
    <t>roavirginia@unbosque.edu.co</t>
  </si>
  <si>
    <t>Virginia Roa Angulo</t>
  </si>
  <si>
    <t>Biología Celular</t>
  </si>
  <si>
    <t>Microbiología</t>
  </si>
  <si>
    <t>Microbiología Aplicada</t>
  </si>
  <si>
    <t>salazarazucena@unbosque.edu.co</t>
  </si>
  <si>
    <t>Azucena Del Pilar Salazar Arrieta</t>
  </si>
  <si>
    <t>Ingeniería de Seguridad</t>
  </si>
  <si>
    <t>castillomonica@unbosque.edu.co</t>
  </si>
  <si>
    <t>MONICA ANDREA CASTILLO AGUILAR</t>
  </si>
  <si>
    <t>ECOSISTEMAS TERRESTRES</t>
  </si>
  <si>
    <t xml:space="preserve">MODELOS BIOLOGICOS </t>
  </si>
  <si>
    <t>LIMNOLOGIA (PARA BIOLOGIA)</t>
  </si>
  <si>
    <t>zbendahana@unbosque.edu.co</t>
  </si>
  <si>
    <t>Zita Carolina Bendahan Alvarez</t>
  </si>
  <si>
    <t>Crecimiento y Desarrollo I</t>
  </si>
  <si>
    <t>mploezj@unbosque.edu.co</t>
  </si>
  <si>
    <t>Mabel Paola López Jerez</t>
  </si>
  <si>
    <t>Formación Musical</t>
  </si>
  <si>
    <t>Historia de la Cultura 2</t>
  </si>
  <si>
    <t>reyesmariafr@unbosque.edu.co</t>
  </si>
  <si>
    <t xml:space="preserve">María Fernanda Reyes Rodríguez </t>
  </si>
  <si>
    <t>Estadística III (Multivariada)</t>
  </si>
  <si>
    <t>jphernandezs@unbosque.edu.co</t>
  </si>
  <si>
    <t>Juan_Pablo_Hernandez_Sanchez</t>
  </si>
  <si>
    <t>Histomorfologia vegetal</t>
  </si>
  <si>
    <t>pimientoelsa@unbosque.edu.co</t>
  </si>
  <si>
    <t>Elsa María Pimiento Zabala</t>
  </si>
  <si>
    <t>penahelena@unbosque.edu.co</t>
  </si>
  <si>
    <t>Helena Marina Peña Quevedo</t>
  </si>
  <si>
    <t>Ecosistemas Marinos</t>
  </si>
  <si>
    <t>apedreros@unbosque.edu.co</t>
  </si>
  <si>
    <t>Angela Ivonne Pedreros Mayorga</t>
  </si>
  <si>
    <t>English III</t>
  </si>
  <si>
    <t>Bilingual Education</t>
  </si>
  <si>
    <t>British Literature</t>
  </si>
  <si>
    <t>Inglés 5</t>
  </si>
  <si>
    <t>robayofabio@unbosque.edu.co</t>
  </si>
  <si>
    <t>JOSÉ FABIO ROBAYO LÓPEZ</t>
  </si>
  <si>
    <t>PSICOLOGÍA ORGANIZACIONAL</t>
  </si>
  <si>
    <t>rubencastaneda@unbosque.edu.co</t>
  </si>
  <si>
    <t>Rubén Darío Castañeda  Barbosa</t>
  </si>
  <si>
    <t>Teoría de Conjuntos</t>
  </si>
  <si>
    <t>Rubén Darío Castañeda Barbosa</t>
  </si>
  <si>
    <t>GEOMETRÍA EUCLIDIANA</t>
  </si>
  <si>
    <t>Procesos Estocásticos II</t>
  </si>
  <si>
    <t>aguilaralba@unbosque.edu.co</t>
  </si>
  <si>
    <t>Alba Luz Aguilar Jimenez</t>
  </si>
  <si>
    <t>Universidad y educacion superior</t>
  </si>
  <si>
    <t>mide@unbosque.edu.co</t>
  </si>
  <si>
    <t>Martha Imelda Linero Deluque</t>
  </si>
  <si>
    <t>investigacion en salud I</t>
  </si>
  <si>
    <t>jdramos@unbosque.edu.co</t>
  </si>
  <si>
    <t>Jesús David Ramos Montaña</t>
  </si>
  <si>
    <t>Estadística Descriptiva y Exploratoria</t>
  </si>
  <si>
    <t>Muestreo Estadístico</t>
  </si>
  <si>
    <t>lhuertaso@unbosque.edu.co</t>
  </si>
  <si>
    <t>Liliana Huertas Ordóñez</t>
  </si>
  <si>
    <t>Odontología Comunitaria II</t>
  </si>
  <si>
    <t>Estadística No Paramétrica</t>
  </si>
  <si>
    <t>Estadística y Probabilidad</t>
  </si>
  <si>
    <t>bricenosandra@unbosque.edu.co</t>
  </si>
  <si>
    <t>Sandra Milena Briceño Sánchez</t>
  </si>
  <si>
    <t>Ps y Procesos Educativos</t>
  </si>
  <si>
    <t>Anticipatoria., Criterios y estándares (Rúbrica)., Autoevaluación., Retroalimentación., No incluye los componentes enunciados.</t>
  </si>
  <si>
    <t>acostareinaldo@unbosque.edu.co</t>
  </si>
  <si>
    <t>Reinaldo Acosta Martinez</t>
  </si>
  <si>
    <t>Administración de salud</t>
  </si>
  <si>
    <t>zamoramaria@unbosque.edu.co</t>
  </si>
  <si>
    <t>María Soledad Zamora de Ortiz</t>
  </si>
  <si>
    <t>Desarrollo moral</t>
  </si>
  <si>
    <t>florezcarolina@unbosque.edu.co</t>
  </si>
  <si>
    <t>Carolina-Flórez-Gutiérrez</t>
  </si>
  <si>
    <t>Fundamentos de Enfermería</t>
  </si>
  <si>
    <t>María Soledad Zamora de Ortiz.</t>
  </si>
  <si>
    <t>Práctica Comunitaria</t>
  </si>
  <si>
    <t>farango@unbosque.edu.co</t>
  </si>
  <si>
    <t>Fernando Arango Junca</t>
  </si>
  <si>
    <t>Contabilidad de costos</t>
  </si>
  <si>
    <t xml:space="preserve">robayofabio@unbosque.edu.co </t>
  </si>
  <si>
    <t>ROBAYO LÓPEZ JOSÉ FABIO</t>
  </si>
  <si>
    <t>PSICOLOGÍA ORGANIZACIONAL I</t>
  </si>
  <si>
    <t>sanchezjuanm@unbosque.edu.co</t>
  </si>
  <si>
    <t>SÁNCHEZ JUAN MANUEL</t>
  </si>
  <si>
    <t>PSICOLOGIA ORGANIZACIONAL II</t>
  </si>
  <si>
    <t xml:space="preserve">torresjeannette@unbosque.edu.co </t>
  </si>
  <si>
    <t xml:space="preserve">Torres Benavides	Jeannette Paulina </t>
  </si>
  <si>
    <t xml:space="preserve">Introducción a la Psicología Clínica y de la Salud </t>
  </si>
  <si>
    <t>palaciosedgar@unbosque.edu.co</t>
  </si>
  <si>
    <t>Edgar Alfonso Palacios Ortega</t>
  </si>
  <si>
    <t>Fisiología Vegetal</t>
  </si>
  <si>
    <t>cujinomaria@unbosque.edu.co</t>
  </si>
  <si>
    <t>Cujiño Medrano 	María Angélica</t>
  </si>
  <si>
    <t>Psicología Clínica, Individual y Familiar</t>
  </si>
  <si>
    <t>norzaervyn@unbosque.edu.co</t>
  </si>
  <si>
    <t>Norza Céspedes	Ervyn Hermilzon</t>
  </si>
  <si>
    <t>Psicología Jurídica</t>
  </si>
  <si>
    <t>Trabajo de grado I</t>
  </si>
  <si>
    <t>Trabajo de grado II</t>
  </si>
  <si>
    <t>latorrerichard@unbosque.edu.co</t>
  </si>
  <si>
    <t>Latorre Guapo	Richar</t>
  </si>
  <si>
    <t>TRASTORNOS INFANTILES</t>
  </si>
  <si>
    <t>Esencias y Productos Naturales</t>
  </si>
  <si>
    <t>mgarciari@unbosque.edu.co</t>
  </si>
  <si>
    <t>García Riaño	María Clara</t>
  </si>
  <si>
    <t xml:space="preserve">Principios de Administración y Gerencia </t>
  </si>
  <si>
    <t>calamariaf@unbosque.edu.co</t>
  </si>
  <si>
    <t>Cala Mejia	María Fernanda</t>
  </si>
  <si>
    <t>Comunicación, persuación y mercadeo</t>
  </si>
  <si>
    <t>jamejiad@unbosque.edu.co</t>
  </si>
  <si>
    <t>Mejía Duarte	José Alfredo</t>
  </si>
  <si>
    <t>Diseño y Evaluación de Proyectos Sociales</t>
  </si>
  <si>
    <t>raveloismael@unbosque.edu.co</t>
  </si>
  <si>
    <t>Ravelo Contreras	Ismael Hernán</t>
  </si>
  <si>
    <t>Práctica Profesional y Taller de Caso 1</t>
  </si>
  <si>
    <t>dcorredo@unbosque.edu.co</t>
  </si>
  <si>
    <t>Corredor García	Diana Carolina</t>
  </si>
  <si>
    <t>Práctica Profesional y Taller de Caso 2</t>
  </si>
  <si>
    <t xml:space="preserve">BRICEÑO SANCHEZ SANDRA MILENA </t>
  </si>
  <si>
    <t xml:space="preserve">Seminario I: Elección diversificada </t>
  </si>
  <si>
    <t xml:space="preserve">BRICEÑO SÁNCHEZ SANDRA MILENA </t>
  </si>
  <si>
    <t xml:space="preserve">Seminario II: Elección diversificada </t>
  </si>
  <si>
    <t xml:space="preserve">Seminario III: Elección diversificada </t>
  </si>
  <si>
    <t xml:space="preserve">Seminario IV: Elección diversificada </t>
  </si>
  <si>
    <t>maria fernanda cala mejia</t>
  </si>
  <si>
    <t>comunicación, persuasión y mercadeo</t>
  </si>
  <si>
    <t>duenasfernando@unbosque.edu.co</t>
  </si>
  <si>
    <t>Fernando Dueñas Valderrama</t>
  </si>
  <si>
    <t>Gestion Recursos Naturales</t>
  </si>
  <si>
    <t>Gestión ambiental</t>
  </si>
  <si>
    <t>Técnicas de campo</t>
  </si>
  <si>
    <t>Biiología</t>
  </si>
  <si>
    <t>velandiacristian@unbosque.edu.co</t>
  </si>
  <si>
    <t>CRISTIAN VELANDIA</t>
  </si>
  <si>
    <t xml:space="preserve">TECNOLOGÍAS DE LA INFORMACIÓN </t>
  </si>
  <si>
    <t>CRISTIAN VELANDIA MESA</t>
  </si>
  <si>
    <t>DISEÑO DE SOFTWARE</t>
  </si>
  <si>
    <t>EPISTEMOLOGÍA</t>
  </si>
  <si>
    <t>moralesleonardo@unbosque.edu.co</t>
  </si>
  <si>
    <t>LEONARDO MORALES SILVA</t>
  </si>
  <si>
    <t>PROYECTO DE GRADO I</t>
  </si>
  <si>
    <t>DESARROLLO DE SOFTWARE II</t>
  </si>
  <si>
    <t>lbedoyag@unbosque.edu.co</t>
  </si>
  <si>
    <t>Laura Patricia Bedoya Guerra</t>
  </si>
  <si>
    <t>aavilas@unbosque.edu.co</t>
  </si>
  <si>
    <t>Antonio Ávila segura</t>
  </si>
  <si>
    <t>Circuitos Diguitales</t>
  </si>
  <si>
    <t>MATEMATICAS 2 - CALC INTEGRAL+ECUACIONES DIF</t>
  </si>
  <si>
    <t>CALCULO III - VECTORIAL</t>
  </si>
  <si>
    <t>leonemerson@unbosque.edu.co</t>
  </si>
  <si>
    <t>angaritayury@unbosque.edu.co</t>
  </si>
  <si>
    <t>YURY LADY ANGARITA CONTRERAS</t>
  </si>
  <si>
    <t>OPTICA OFTALMICA I</t>
  </si>
  <si>
    <t>ELECTIVA DISCIPLINAR I</t>
  </si>
  <si>
    <t>odonata17@hotmail.com</t>
  </si>
  <si>
    <t>Fredy Palacino Rodríguez</t>
  </si>
  <si>
    <t>Zoología 1</t>
  </si>
  <si>
    <t>fmaldonado@unbosque.edu.co</t>
  </si>
  <si>
    <t>Federico_Maldonado_Uribe</t>
  </si>
  <si>
    <t>Zoología II</t>
  </si>
  <si>
    <t>laralidia@unbosque.edu.co</t>
  </si>
  <si>
    <t>Lidia Susana Lara Bosso</t>
  </si>
  <si>
    <t>Histología Animal</t>
  </si>
  <si>
    <t>bustamantesilvia@unbosque.edu.co</t>
  </si>
  <si>
    <t>SILVIA LIZETTE BUSTAMANTE RODRÍGUEZ</t>
  </si>
  <si>
    <t>SEMINARIO DE INVESTIGACION--802</t>
  </si>
  <si>
    <t>Bioquímica</t>
  </si>
  <si>
    <t>BIOLOGIA MOLECULAR--12827</t>
  </si>
  <si>
    <t>BIOTECNOLOGIA--761</t>
  </si>
  <si>
    <t>polancoclaudia@unbosque.edu.co</t>
  </si>
  <si>
    <t>Claudia Patricia Polanco Perdomo</t>
  </si>
  <si>
    <t>Restauración I: Caries y Operatoria</t>
  </si>
  <si>
    <t>Tópicos Microbiológicos en Salud</t>
  </si>
  <si>
    <t>LEGISLACIÓN Y CONSTITUCIÓN</t>
  </si>
  <si>
    <t>llanosergio@unbosque.edu.co</t>
  </si>
  <si>
    <t>Sergio Andrés Llano Consuegra</t>
  </si>
  <si>
    <t>Biodiversity</t>
  </si>
  <si>
    <t>campoolga@unbosque.edu.co</t>
  </si>
  <si>
    <t>Informatica I</t>
  </si>
  <si>
    <t>Biogeografía</t>
  </si>
  <si>
    <t>Conservación y Manejo de Ecosistemas</t>
  </si>
  <si>
    <t>Ecología del Paisaje</t>
  </si>
  <si>
    <t>vhrodriguezs@unbosque.edu.co</t>
  </si>
  <si>
    <t>Victor Hernando Rodriguez Saavedra</t>
  </si>
  <si>
    <t>Museología</t>
  </si>
  <si>
    <t>Gerencia y Evaluación de Proyectos</t>
  </si>
  <si>
    <t>castillodaniel@unbosque.edu.co</t>
  </si>
  <si>
    <t>Daniel Ricardo Castillo Velandia</t>
  </si>
  <si>
    <t>Ecología I y Laboratorio</t>
  </si>
  <si>
    <t>nunezcarmen@unbosque.edu.co</t>
  </si>
  <si>
    <t>Carmen Rocío Núñez de Perdomo</t>
  </si>
  <si>
    <t>Desarrollo Afectivo y Vinculo</t>
  </si>
  <si>
    <t>Integración Escolar en Pedagogía Infantil</t>
  </si>
  <si>
    <t>Proyecto de vida e identidad Institucional</t>
  </si>
  <si>
    <t>Taxonomía Animal</t>
  </si>
  <si>
    <t>joguevara@unbosque.edu.co</t>
  </si>
  <si>
    <t>James Oswaldo Guevara Pulido</t>
  </si>
  <si>
    <t>Química Orgánica</t>
  </si>
  <si>
    <t>Proyecto de grado 3</t>
  </si>
  <si>
    <t>hincapiesandra@unbosque.edu.co</t>
  </si>
  <si>
    <t>Sandra Hincapie Narvaez</t>
  </si>
  <si>
    <t>Odontopediatria</t>
  </si>
  <si>
    <t>lancheroshector@unbosque.edu.co</t>
  </si>
  <si>
    <t>Héctor Orlando Lancheros Redondo</t>
  </si>
  <si>
    <t>Botánica General</t>
  </si>
  <si>
    <t>TAXONOMIA VEGETAL</t>
  </si>
  <si>
    <t>jevargasv@unbosque.edu.co</t>
  </si>
  <si>
    <t>Jaime Eduardo Vargas</t>
  </si>
  <si>
    <t>QUIMICA GENERAL</t>
  </si>
  <si>
    <t>agudeloluis@unbosque.edu.co</t>
  </si>
  <si>
    <t>Luis Edurado Agudelo</t>
  </si>
  <si>
    <t>Gramatica Musical 1</t>
  </si>
  <si>
    <t>jidiazr@unbosque.edu.co</t>
  </si>
  <si>
    <t>Jorge Iván Díaz Riaño</t>
  </si>
  <si>
    <t xml:space="preserve">EVOLUCION Y FILOGENIA </t>
  </si>
  <si>
    <t>Luis Eduardo Agudelo Osorio</t>
  </si>
  <si>
    <t>HIstoria de la Musica 2</t>
  </si>
  <si>
    <t>Luis Edurado Agudelo Osorio</t>
  </si>
  <si>
    <t>HIstoria de la Musica 3</t>
  </si>
  <si>
    <t>GENETICA</t>
  </si>
  <si>
    <t>villegasernesto@unbosque.edu.co</t>
  </si>
  <si>
    <t>Ernesto Villegas Rodríguez</t>
  </si>
  <si>
    <t xml:space="preserve">Planes de Desarrollo </t>
  </si>
  <si>
    <t>rodriguezcatalina@unbosque.edu.co</t>
  </si>
  <si>
    <t>Catalina Rodríguez Álvarez</t>
  </si>
  <si>
    <t>Fisiología Animal</t>
  </si>
  <si>
    <t>Manejo de Fauna Silvestre en Cautiverio</t>
  </si>
  <si>
    <t>ariasleonardo@unbosque.edu.co</t>
  </si>
  <si>
    <t>Leonardo Arias Bernal</t>
  </si>
  <si>
    <t>Anatomía comparada</t>
  </si>
  <si>
    <t>ruedamonica@unbosque.edu.co</t>
  </si>
  <si>
    <t>Mónica Yasmín Rueda Pinto</t>
  </si>
  <si>
    <t>Geología, Geomorfología y Suelos</t>
  </si>
  <si>
    <t>calderonbertha@unbosque.edu.co</t>
  </si>
  <si>
    <t>BERTHA PATRICIA CALDERON ORTIZ</t>
  </si>
  <si>
    <t>CUIDADO PRIMARIO DE LA SALUD DEL ADOLESCENTE</t>
  </si>
  <si>
    <t>canonfabiola@unbosque.edu.co</t>
  </si>
  <si>
    <t>Fabiola Cañón Rincón</t>
  </si>
  <si>
    <t>Fundamentos Quirúrgicos II</t>
  </si>
  <si>
    <t>MEDICINA FAMILIAR Y COMUNITARIA IV</t>
  </si>
  <si>
    <t>meperez@unbosque.edu.co</t>
  </si>
  <si>
    <t>Martha Elena Perez Gaviria</t>
  </si>
  <si>
    <t>Motivación y Emoción</t>
  </si>
  <si>
    <t>mcepeda@unbosque.edu.co</t>
  </si>
  <si>
    <t>Mónica Patricia Cepeda</t>
  </si>
  <si>
    <t>Esterilización II</t>
  </si>
  <si>
    <t>mcepedac@unbosque.edu.co</t>
  </si>
  <si>
    <t>Fundamentos de diversificación en administración</t>
  </si>
  <si>
    <t>duenasfernnado@unbosque.edu.co</t>
  </si>
  <si>
    <t>BIOLOGIA</t>
  </si>
  <si>
    <t>Ecoloigía y Salud Ambiental</t>
  </si>
  <si>
    <t>Fernandp Dueñas Valderrama</t>
  </si>
  <si>
    <t>Educación Ambiental</t>
  </si>
  <si>
    <t>dsmartinez@unbosque.edu.co</t>
  </si>
  <si>
    <t>danny samuel martinez lobo</t>
  </si>
  <si>
    <t>Estadística II</t>
  </si>
  <si>
    <t>iruizo@unbosque.edu.co</t>
  </si>
  <si>
    <t>INGRID NATALIA RUIZ ORTIZ</t>
  </si>
  <si>
    <t>ECOLOGIA</t>
  </si>
  <si>
    <t>GESTION AMBIENTAL</t>
  </si>
  <si>
    <t>gzorrilla@unbosque.edu.co</t>
  </si>
  <si>
    <t>Gustavo Zorrilla Zorrilla</t>
  </si>
  <si>
    <t>Introducción a la historia del arte I</t>
  </si>
  <si>
    <t>Introducción a la historia del arte II</t>
  </si>
  <si>
    <t>Historia del arte I</t>
  </si>
  <si>
    <t xml:space="preserve">Gustavo Zorrilla Zorrilla </t>
  </si>
  <si>
    <t>Historia del arte II</t>
  </si>
  <si>
    <t>ricoana@unbosque.edu.co</t>
  </si>
  <si>
    <t>Ana Isabel Rico Torres</t>
  </si>
  <si>
    <t>Ética</t>
  </si>
  <si>
    <t>Filosofía Antigua I</t>
  </si>
  <si>
    <t>Filosofía Antigua II</t>
  </si>
  <si>
    <t>Filosofía y Cine</t>
  </si>
  <si>
    <t>Trabajo de Grado II</t>
  </si>
  <si>
    <t>cbperez@unbosque.edu.co</t>
  </si>
  <si>
    <t>Constanza Beatriz Pérez Martelo</t>
  </si>
  <si>
    <t>PROYECTO DE TRABAJO DE GRADO</t>
  </si>
  <si>
    <t>gonzalezesperanza@unbosque.edu.co</t>
  </si>
  <si>
    <t>Esperanza Berena Gonzalez Arango</t>
  </si>
  <si>
    <t>Individuos y Grupos en Procesos Quirúrgicos</t>
  </si>
  <si>
    <t>nlbeltran@unbosque.edu.co</t>
  </si>
  <si>
    <t>NAIDA LIZETH BELTRÁN PÉREZ</t>
  </si>
  <si>
    <t>METODOLOGÍA DE LA INVESTIGACIÓN I</t>
  </si>
  <si>
    <t xml:space="preserve">aferruchos@unbosque.edu.co </t>
  </si>
  <si>
    <t>Andrea Del Pilar Ferrucho Suárez</t>
  </si>
  <si>
    <t xml:space="preserve">Educación en Salud </t>
  </si>
  <si>
    <t>METODOLOGÍA DE LA INVESTIGACIÓN II</t>
  </si>
  <si>
    <t>amezquitaerika@unbosque.edu.co</t>
  </si>
  <si>
    <t>Ericka Jhovanna Amézquita Laverde</t>
  </si>
  <si>
    <t>Introducción a la Instrumentación Quirúrgica</t>
  </si>
  <si>
    <t>mvargasa@unbosque.edu.co</t>
  </si>
  <si>
    <t>MARIA VILMA VARGASA AGUILAR</t>
  </si>
  <si>
    <t>PRACTICA CLINICA I</t>
  </si>
  <si>
    <t>duquecamilo@unbosque.edu.co</t>
  </si>
  <si>
    <t>camilo duque naranjo</t>
  </si>
  <si>
    <t xml:space="preserve">seminario de historia y filosofia de las ciencias V semestre odontologia </t>
  </si>
  <si>
    <t>ggranadosp@unbosque.edu.co</t>
  </si>
  <si>
    <t>GERMAN ORLANDO GRANADOS POVEDA</t>
  </si>
  <si>
    <t>Contabilidad de Cosots</t>
  </si>
  <si>
    <t>lbenedetti@unbosque.edu.co</t>
  </si>
  <si>
    <t>Luis Fernando Benedetti Angulo</t>
  </si>
  <si>
    <t>aguirreivan@unbosque.edu.co</t>
  </si>
  <si>
    <t>Iván Enrique Aguirre Sánchez</t>
  </si>
  <si>
    <t>Práctica Docente I</t>
  </si>
  <si>
    <t>reyessilvana@unbosque.edu.co</t>
  </si>
  <si>
    <t>silvana Reyes Saavedra</t>
  </si>
  <si>
    <t>pediatria</t>
  </si>
  <si>
    <t>Práctica Docente II</t>
  </si>
  <si>
    <t>sanchezjennye@unbosque.edu.co</t>
  </si>
  <si>
    <t>Jenny Maritza Sanchez Espinosa</t>
  </si>
  <si>
    <t>Motilidad Ocular y Acomodación</t>
  </si>
  <si>
    <t>Anticipatoria., Criterios y estándares (Rúbrica)., Retroalimentación., No incluye los componentes enunciados.</t>
  </si>
  <si>
    <t xml:space="preserve">Optometría Pediátrica </t>
  </si>
  <si>
    <t>Baja visión y geriatría</t>
  </si>
  <si>
    <t>Practica Asistencial I</t>
  </si>
  <si>
    <t>kpuentes@unbosque.edu.co</t>
  </si>
  <si>
    <t>Kelly Dainne Puentes</t>
  </si>
  <si>
    <t>English 5</t>
  </si>
  <si>
    <t>English conversation club</t>
  </si>
  <si>
    <t>alacevedo@unbosque.edu.co</t>
  </si>
  <si>
    <t>ADRIANA_LUCIA_ACEVEDO_SUPELANO</t>
  </si>
  <si>
    <t>FUNDAMENTOS QUIRÚRGICOS I</t>
  </si>
  <si>
    <t>moraclemencia@unbosque.edu.co</t>
  </si>
  <si>
    <t>CLEMENCIA_MORA_QUIROGA</t>
  </si>
  <si>
    <t>FUNDAMENTOS QUIRÚRGICOS III</t>
  </si>
  <si>
    <t>lxlopezp@unbosque.edu.co</t>
  </si>
  <si>
    <t>LAURA XIMENA LÓPEZ PORTELA</t>
  </si>
  <si>
    <t>DISEÑO DIDÁCTICO</t>
  </si>
  <si>
    <t>DIDÁCTICA DEL LENGUAJE II</t>
  </si>
  <si>
    <t>ADMINISTRACIÓN Y LEGISLACIÓN EDUCATIVA</t>
  </si>
  <si>
    <t>gonzalezpfrancisco@unbosque.edu.co</t>
  </si>
  <si>
    <t>JOSE FRANCISCO GONZALEZ PUENTES</t>
  </si>
  <si>
    <t>PROYECTO DE GRADO: ELABORACION DE DOCUMENTOS</t>
  </si>
  <si>
    <t xml:space="preserve">LAURA XIMENA LÓPEZ PORTELA </t>
  </si>
  <si>
    <t>PRÁCTICA PEDAGÓGICA 3 A 6 AÑOS</t>
  </si>
  <si>
    <t>PRÁCTICA PEDAGÓGICA DE 6 A 8 AÑOS</t>
  </si>
  <si>
    <t>METODOLOGIA DE LA EVALUACION MODELOS</t>
  </si>
  <si>
    <t>PENSAMIENTO CIENTIFICO</t>
  </si>
  <si>
    <t>MARIA VILMA VARGAS AGUILAR</t>
  </si>
  <si>
    <t>PRACTICA CLINICA III</t>
  </si>
  <si>
    <t>PRACTICA CLINICA II</t>
  </si>
  <si>
    <t>PRACTICA CLINICA DE PROFUNDIZACION</t>
  </si>
  <si>
    <t>MVARGASA@UNBOSQUE.EDU.CO</t>
  </si>
  <si>
    <t>PRactica de profundizacion en administracion</t>
  </si>
  <si>
    <t>PRACTICA INTEGRAL</t>
  </si>
  <si>
    <t>dccastroo@unbosque.edu.co</t>
  </si>
  <si>
    <t>DANIEL CAMILO CASTRO ORTEGON</t>
  </si>
  <si>
    <t>POLITICA AMBIENTAL</t>
  </si>
  <si>
    <t>ESTRUCTURACION DEL PENSAMIENTO</t>
  </si>
  <si>
    <t>SISTEMAS DE INFORMACION GEOGRAFICA</t>
  </si>
  <si>
    <t>ECOLOGIA II</t>
  </si>
  <si>
    <t>torresmartha@unbosque.edu.co</t>
  </si>
  <si>
    <t>martha patricia torres sanchez</t>
  </si>
  <si>
    <t>ecología de poblaciones</t>
  </si>
  <si>
    <t>bserratop@unbosque.edu.co</t>
  </si>
  <si>
    <t>Beatriz Nathalia Serrato Panqueba</t>
  </si>
  <si>
    <t>Control I</t>
  </si>
  <si>
    <t>Metodología de la investigación</t>
  </si>
  <si>
    <t>arodriguezpa@unbosque.edu.co</t>
  </si>
  <si>
    <t>Alexa Liliana Rodríguez Padilla</t>
  </si>
  <si>
    <t>Seminario de elección diversificada: delitos sexuales</t>
  </si>
  <si>
    <t>Biología Evolucionista</t>
  </si>
  <si>
    <t>jagonzaleza@unbosque.edu.co</t>
  </si>
  <si>
    <t>Jhon Alex González Amaya</t>
  </si>
  <si>
    <t>QUÍMICA GENERAL</t>
  </si>
  <si>
    <t>FISICOQUÍMICA</t>
  </si>
  <si>
    <t>gutierrezyolima@unbosque.edu.co</t>
  </si>
  <si>
    <t>Elba yolima Gutierrez Bernal</t>
  </si>
  <si>
    <t>Fundamentos quirúrgicos IV</t>
  </si>
  <si>
    <t>gutierrezyolima@unbosque.du.co</t>
  </si>
  <si>
    <t>Elba yolima gutierrez Bernal</t>
  </si>
  <si>
    <t>Fundamentos quirúrgicos de diversificación</t>
  </si>
  <si>
    <t>delgadonarda@unbosque.edu.co</t>
  </si>
  <si>
    <t>NARDA CAROLINA DELGADO ARANGO</t>
  </si>
  <si>
    <t>TRABAJO DE GARDO II</t>
  </si>
  <si>
    <t>nmaldonadoa@unbosque.edu.co</t>
  </si>
  <si>
    <t>Natalia Maldonado Avendaño</t>
  </si>
  <si>
    <t>Medición y evaluación I (Psicometría I)</t>
  </si>
  <si>
    <t>perezjulioc@unbosque.edu.co</t>
  </si>
  <si>
    <t>JULIO CÉSAR PÉREZ GARCÍA</t>
  </si>
  <si>
    <t>Comprensión de lectura y expresión oral</t>
  </si>
  <si>
    <t>JULIO CESAR PÉREZ GARCIA</t>
  </si>
  <si>
    <t>Cerebro y aprendizaje</t>
  </si>
  <si>
    <t>Desarrollo del lenguaje en la primera infancia</t>
  </si>
  <si>
    <t>perezjulioc@hotmail.com</t>
  </si>
  <si>
    <t>JULIO CÉSAR PÉREZ GARCIA</t>
  </si>
  <si>
    <t>Constitución y pais</t>
  </si>
  <si>
    <t>JULIO CESAR PEREZ GARCÍA</t>
  </si>
  <si>
    <t>Producción de textos y metodología de trabajos escritos</t>
  </si>
  <si>
    <t>perezjulioc@unbosqu.edu.co</t>
  </si>
  <si>
    <t>Historia de la educación y la pedagogía</t>
  </si>
  <si>
    <t>martintello@unbosque.edu.co</t>
  </si>
  <si>
    <t>FISICA III</t>
  </si>
  <si>
    <t>riverafanny@unbosque.edu.co</t>
  </si>
  <si>
    <t>Fanny Janneth Rivera Pinzón</t>
  </si>
  <si>
    <t>Mercadeo en salud</t>
  </si>
  <si>
    <t>tarazonaclara@unbosque.edu.co</t>
  </si>
  <si>
    <t>Clara Emilse Tarazona Berbal</t>
  </si>
  <si>
    <t>Introducción al Cuidado Primario de la Salud</t>
  </si>
  <si>
    <t>Clara Emilse Tarazona Bernal</t>
  </si>
  <si>
    <t>Fundamentos y Procesos ásicos</t>
  </si>
  <si>
    <t>Cuidado Primario de a Salud de la Infancia</t>
  </si>
  <si>
    <t>Seguridad del Paciente (Virtual)</t>
  </si>
  <si>
    <t>sanchezoscar@unbosque.edu.co</t>
  </si>
  <si>
    <t>Oscar Raúl Sánchez Rubio</t>
  </si>
  <si>
    <t>Etologia y sociobiología</t>
  </si>
  <si>
    <t>casabiancaluis@unbosque.edu.co</t>
  </si>
  <si>
    <t>Luis Miguel Casabianca</t>
  </si>
  <si>
    <t>Ecología</t>
  </si>
  <si>
    <t>Luis Miguel casabianca Gonzalez</t>
  </si>
  <si>
    <t>Ecosistemas Colombianos</t>
  </si>
  <si>
    <t>Luis Miguel Casabianca Gonzalez</t>
  </si>
  <si>
    <t>eslavamatilde@unbosque.edu.co</t>
  </si>
  <si>
    <t>Rosa Matilde Eslava de García</t>
  </si>
  <si>
    <t>cuidado primario de la salud de la mujer</t>
  </si>
  <si>
    <t>jtarquino@unbosque.edu.co</t>
  </si>
  <si>
    <t>Jonathan Steve Tarquino González</t>
  </si>
  <si>
    <t>Transformadas</t>
  </si>
  <si>
    <t>merodrigueza@unbosque.edu.co</t>
  </si>
  <si>
    <t xml:space="preserve">María Eugenia Rodríguez Acevedo </t>
  </si>
  <si>
    <t>PRODUCCIÓN AGROECOLÓGICA</t>
  </si>
  <si>
    <t>María Eugenia Rodríguez Acevedo</t>
  </si>
  <si>
    <t>PROCESOS AGROINDUSTRIALES</t>
  </si>
  <si>
    <t>reydiana@unbosque.edu.co</t>
  </si>
  <si>
    <t xml:space="preserve">Diana Valeria Rey Rodriguez </t>
  </si>
  <si>
    <t>Contactologia I</t>
  </si>
  <si>
    <t>Optometría Funcional</t>
  </si>
  <si>
    <t>pachonjorge@unbosque.edu.co</t>
  </si>
  <si>
    <t>jorge pachon</t>
  </si>
  <si>
    <t>Taller de proyectos 3</t>
  </si>
  <si>
    <t>José Alfredo Mejía Duarte</t>
  </si>
  <si>
    <t xml:space="preserve">TPG II * Trabajo Proyecto de Grado II </t>
  </si>
  <si>
    <t>calgonzalez@unbosque.edu.co</t>
  </si>
  <si>
    <t>Carlos Alberto González Camargo</t>
  </si>
  <si>
    <t>Gestión Logística</t>
  </si>
  <si>
    <t>dmosquerac@unbosque.edu.co</t>
  </si>
  <si>
    <t>Gestión logística</t>
  </si>
  <si>
    <t>meloandrea@unbosque.edu.co</t>
  </si>
  <si>
    <t>Andrea Carolina Melo Villamil</t>
  </si>
  <si>
    <t>Canto Popular</t>
  </si>
  <si>
    <t>copetehommy@unbosque.edu.co</t>
  </si>
  <si>
    <t>Hommy Copete Cossio</t>
  </si>
  <si>
    <t>Proyecto de Grado I</t>
  </si>
  <si>
    <t>Hábitat Urbano</t>
  </si>
  <si>
    <t>lfajardos@unbosque.edu.co</t>
  </si>
  <si>
    <t>Leidy Constanza Fajardo Sua</t>
  </si>
  <si>
    <t xml:space="preserve">POLÍTICAS Y NORMAS EN BIOINGENIERÍA </t>
  </si>
  <si>
    <t>Salud Publica</t>
  </si>
  <si>
    <t xml:space="preserve">murciadianam@unbosque.edu.co </t>
  </si>
  <si>
    <t>Diana Murcia</t>
  </si>
  <si>
    <t>Introducción al derecho</t>
  </si>
  <si>
    <t>La bibliografía propuesta contiene títulos de edición menor a 5 años., La bibliografía se presenta con una sólo sistema de referenciación (APA, Vancouver, IEEE, etc)., No incluye bibliografía.</t>
  </si>
  <si>
    <t>Reinaldo Acosta Martínez</t>
  </si>
  <si>
    <t>Salud Ocupacional</t>
  </si>
  <si>
    <t>Salud Visual Laboral</t>
  </si>
  <si>
    <t>Percepción y Estilos de Vida saludables</t>
  </si>
  <si>
    <t>rojasnatalia@unbosque.edu.co</t>
  </si>
  <si>
    <t xml:space="preserve">natalia lucia rojas prieto </t>
  </si>
  <si>
    <t>Fisiología Animal Comparada</t>
  </si>
  <si>
    <t>natalia lucia rojas prieto</t>
  </si>
  <si>
    <t>Equipos de asistencia y rehabilitación</t>
  </si>
  <si>
    <t>microbiologia para aplicaciones biotecnologicas</t>
  </si>
  <si>
    <t>Biotecnologia Ambiental</t>
  </si>
  <si>
    <t>mcprietol@unbosque.edu.co</t>
  </si>
  <si>
    <t>Maria_Camila_Prieto_Lazarte</t>
  </si>
  <si>
    <t>Fuentes y Normas de Documentación en Psicología</t>
  </si>
  <si>
    <t>delgadoaleonor@unbosque.edu.co</t>
  </si>
  <si>
    <t>LEONOR EMILIA DELGADO ABELLA</t>
  </si>
  <si>
    <t>Seminario Electivo Diversificado – Psicología Organizacional Positiva</t>
  </si>
  <si>
    <t>Claridad, Retroalimentación al docente, No incluye los principios enunciados</t>
  </si>
  <si>
    <t>La bibliografía propuesta contiene títulos de edición menor a 5 años., La bibliografía se presenta con una sólo sistema de referenciación (APA, Vancouver, IEEE, etc)., La bibliografía incluye por lo menos dos títulos en una segunda lengua., No incluye bibliografía.</t>
  </si>
  <si>
    <t>paulodanielacero@gmail.com</t>
  </si>
  <si>
    <t>Paulo Daniel Acero Rodriguez</t>
  </si>
  <si>
    <t>Etica civil, Democracia y Deontologia Profesional</t>
  </si>
  <si>
    <t>dcfonseca@gmail.com</t>
  </si>
  <si>
    <t>DIANA CAROLINA FONSECA GUZMAN</t>
  </si>
  <si>
    <t>HABILIDADES GERENCIALES</t>
  </si>
  <si>
    <t>DIRECCIÓN EMPRESARIAL</t>
  </si>
  <si>
    <t>SISTEMAS DE GESTIÓN</t>
  </si>
  <si>
    <t>fromeroa@unbosque.edu.co</t>
  </si>
  <si>
    <t>Fran Ernesto Romero Alvarez</t>
  </si>
  <si>
    <t>Programación 1</t>
  </si>
  <si>
    <t>prietogabriel@unbosque.edu.co</t>
  </si>
  <si>
    <t>Gabriel Fernando Prieto Sarmiento</t>
  </si>
  <si>
    <t>MOLDEABLES</t>
  </si>
  <si>
    <t>Materiales y procesos 4 Polimeros</t>
  </si>
  <si>
    <t>mosorioq@unbosque.edu.co</t>
  </si>
  <si>
    <t>Mariuz Osorio Quiceno</t>
  </si>
  <si>
    <t>Proyecto Trabajo de Grado</t>
  </si>
  <si>
    <t>eguillenp@unbosque.edu.co</t>
  </si>
  <si>
    <t>Edward Paul Guillen Pinto</t>
  </si>
  <si>
    <t>DISEÑO IMPLEMENTACION Y SEGURIDAD EN REDES</t>
  </si>
  <si>
    <t>nidyamonroy@unbosque.edu.co</t>
  </si>
  <si>
    <t>NIDYA AIDE MONROY RODRIGUEZ</t>
  </si>
  <si>
    <t xml:space="preserve">SIMULACIÓN DIGITAL </t>
  </si>
  <si>
    <t>MICROPROCESADORES Y PROGRAMACIÓN ASSEMBLER</t>
  </si>
  <si>
    <t>LENGUAJE ENSAMBLADOR</t>
  </si>
  <si>
    <t>MICROPROCESADORES</t>
  </si>
  <si>
    <t xml:space="preserve">SISTEMAS DIGITALES Y ARQUITECTURA DE COMPUTADOR </t>
  </si>
  <si>
    <t>orlandolopez@unbosque.edu.co</t>
  </si>
  <si>
    <t>Orlando López Cruz</t>
  </si>
  <si>
    <t>Matemáticas Aplicadas</t>
  </si>
  <si>
    <t>Orlando Lopez-Cruz</t>
  </si>
  <si>
    <t>Orlando Lopez Cruz</t>
  </si>
  <si>
    <t>Gestión de Tecnología e Innovación</t>
  </si>
  <si>
    <t>arrazolarafael@unbosque.edu.co</t>
  </si>
  <si>
    <t xml:space="preserve">Rafael Antonio de la Trinidad Arrázola Angel </t>
  </si>
  <si>
    <t xml:space="preserve">Salud Ocupacional </t>
  </si>
  <si>
    <t xml:space="preserve">Fisiología Humana </t>
  </si>
  <si>
    <t>sanchezmarco@unbosque.edu.co</t>
  </si>
  <si>
    <t>Marco Antonio Sanchez Rincon</t>
  </si>
  <si>
    <t>Escultura basica</t>
  </si>
  <si>
    <t>Técnicas artísticas creativas</t>
  </si>
  <si>
    <t>Talla en madera</t>
  </si>
  <si>
    <t>mvelasquezri@unbosque.edu.co</t>
  </si>
  <si>
    <t>Moritz Velásquez Riaño</t>
  </si>
  <si>
    <t>Salud y Medio Ambiente</t>
  </si>
  <si>
    <t>garciahenry@unbosque.edu.co</t>
  </si>
  <si>
    <t>Henry García Moncaleano</t>
  </si>
  <si>
    <t>Psiquiatría de Enlace en Cirugía</t>
  </si>
  <si>
    <t>Henry garcía Moncaleano</t>
  </si>
  <si>
    <t>Psiquiatría de Enlace en Medicina Interna</t>
  </si>
  <si>
    <t>Psiquiatría de Enlace en Gineco-obstetricia</t>
  </si>
  <si>
    <t>gomezjose@unbosque.edu.co</t>
  </si>
  <si>
    <t>José Luis Gómez Rdz</t>
  </si>
  <si>
    <t xml:space="preserve">Biomedicina I </t>
  </si>
  <si>
    <t>JoséLuis Gómez rdz</t>
  </si>
  <si>
    <t>Biomedicina II</t>
  </si>
  <si>
    <t>BioInstrumentacion</t>
  </si>
  <si>
    <t>dnunezn@unbosque.edu.co</t>
  </si>
  <si>
    <t>Deisy Natalia Nuñez Narvaez</t>
  </si>
  <si>
    <t>Relaciones Geopolíticas de América Latina</t>
  </si>
  <si>
    <t>smunevar@unbosque.edu.co</t>
  </si>
  <si>
    <t>Sergio  Andrés Munevar Rodríguez</t>
  </si>
  <si>
    <t>Práctica Social</t>
  </si>
  <si>
    <t>sgalvisvi@unbosque.edu.co</t>
  </si>
  <si>
    <t>Santiago Galvis Villamizar</t>
  </si>
  <si>
    <t xml:space="preserve">SEM. FILOSOFIA E HIST CIENCIAS VII </t>
  </si>
  <si>
    <t>restreponatalia@unbosque.edu.co</t>
  </si>
  <si>
    <t>Natalia María Restrepo Sánchez</t>
  </si>
  <si>
    <t>Economía Ambiental</t>
  </si>
  <si>
    <t>penaluzkarina@hotmail.com</t>
  </si>
  <si>
    <t>Luz Karina Peña Ayala</t>
  </si>
  <si>
    <t>fisica I</t>
  </si>
  <si>
    <t>Práctica Profesional</t>
  </si>
  <si>
    <t>Luz KarinaPeña Ayala</t>
  </si>
  <si>
    <t>Fisica 1</t>
  </si>
  <si>
    <t>Fisica I</t>
  </si>
  <si>
    <t>egamam@unbosque.edu.co</t>
  </si>
  <si>
    <t>Erika Nathalia Gama Melo</t>
  </si>
  <si>
    <t>Fundamentos fotovoltaicos y sus aplicaciones</t>
  </si>
  <si>
    <t>bernalmarioortiz@unbosque.edu.co</t>
  </si>
  <si>
    <t>Mario Alejandro Bernal Ortiz</t>
  </si>
  <si>
    <t>Fisica II</t>
  </si>
  <si>
    <t>jmunera@unbosque.edu.co</t>
  </si>
  <si>
    <t>Jairo Andrés Múnera Vives</t>
  </si>
  <si>
    <t>Competencias comunicativas</t>
  </si>
  <si>
    <t>Competencias Comunicativas 1</t>
  </si>
  <si>
    <t>Competencias comunicativas 1</t>
  </si>
  <si>
    <t>germanvargas@unbosque.edu.co</t>
  </si>
  <si>
    <t>GERMAN GONZALO VARGAS SANCHEZ</t>
  </si>
  <si>
    <t>BASES DE DATOS 2</t>
  </si>
  <si>
    <t>BASES DE DATOS III</t>
  </si>
  <si>
    <t>arizaholman@unbosque.edu.co</t>
  </si>
  <si>
    <t>Holman_Alexander_Ariza_Guerrero</t>
  </si>
  <si>
    <t>Circuitos Digitales II</t>
  </si>
  <si>
    <t>Circuitos Digitales III</t>
  </si>
  <si>
    <t>MATEMATICAS APLICADAS</t>
  </si>
  <si>
    <t xml:space="preserve">Circuitos Electrónicos II </t>
  </si>
  <si>
    <t>gomezmartha@unbosque.edu.co</t>
  </si>
  <si>
    <t>MARTHA LILIANA GOMEZ RANGEL</t>
  </si>
  <si>
    <t>ROTACION CLINICA ELECTIVA I</t>
  </si>
  <si>
    <t>ROTACION CLINICA ELECTIVA II</t>
  </si>
  <si>
    <t>penacarolina@unbosque.edu.co</t>
  </si>
  <si>
    <t xml:space="preserve">Carolina Peña </t>
  </si>
  <si>
    <t>Taller de Práctica Profesional</t>
  </si>
  <si>
    <t>navelasquez@unbosque.edu.co</t>
  </si>
  <si>
    <t>Naralia Andrea Velasquez R</t>
  </si>
  <si>
    <t xml:space="preserve">Administración Ambiental </t>
  </si>
  <si>
    <t>lezamacarlos@unbosque.edu.co</t>
  </si>
  <si>
    <t>carlos arturo lezama marquez</t>
  </si>
  <si>
    <t>telecomunicaciones I</t>
  </si>
  <si>
    <t>alayonedith@unbosque.edu.co</t>
  </si>
  <si>
    <t>EDITH ALAYÓN CASTRO</t>
  </si>
  <si>
    <t>Gestión Integral de Residuos sólidos</t>
  </si>
  <si>
    <t>carlos arturo lezamamarquez</t>
  </si>
  <si>
    <t>telecomunicaciones II</t>
  </si>
  <si>
    <t>telecomunicaciones III</t>
  </si>
  <si>
    <t>normatividad para el diseño de redes de telecomunicaciones</t>
  </si>
  <si>
    <t>Gestión Integral de Residuos Sólidos</t>
  </si>
  <si>
    <t>barbosalugo@unbosque.edu.co</t>
  </si>
  <si>
    <t>INFORMATICA</t>
  </si>
  <si>
    <t>dmichaels@unbosque.edu.co</t>
  </si>
  <si>
    <t>daniel michaels</t>
  </si>
  <si>
    <t xml:space="preserve">negocios internacionales </t>
  </si>
  <si>
    <t>silvagustavo@unbosque.edu.co</t>
  </si>
  <si>
    <t>Gustavo Adolfo Silva Carrero</t>
  </si>
  <si>
    <t>Kant</t>
  </si>
  <si>
    <t>rendonfelipe@unbosque.edu.co</t>
  </si>
  <si>
    <t>Felipe Andrés Rendón Roncancio</t>
  </si>
  <si>
    <t>Arte dramático</t>
  </si>
  <si>
    <t>Teoría Actuación I</t>
  </si>
  <si>
    <t>arboledanicolas@unbosque.edu.co</t>
  </si>
  <si>
    <t>Nicolas Arboleda Ariza</t>
  </si>
  <si>
    <t>Ortodoncia</t>
  </si>
  <si>
    <t>Cefalometria I</t>
  </si>
  <si>
    <t>leninramon@unbosque.edu.co</t>
  </si>
  <si>
    <t xml:space="preserve">Jairo Lenin Ramón Valencia </t>
  </si>
  <si>
    <t>Equipos de diagnósticos y soporte</t>
  </si>
  <si>
    <t>Ortodoncia-Periodoncia</t>
  </si>
  <si>
    <t>alvarezdaniela@unbosque.edu.co</t>
  </si>
  <si>
    <t xml:space="preserve">Daniel Alberto Álvarez Acero </t>
  </si>
  <si>
    <t>Teoría avanzada 2 y 3</t>
  </si>
  <si>
    <t>Daniel Alberto Álvarez Acero</t>
  </si>
  <si>
    <t>Orquestación 1,3 y 4</t>
  </si>
  <si>
    <t>Daniel Alberto Alvarez Acero</t>
  </si>
  <si>
    <t>Composición 1, 4</t>
  </si>
  <si>
    <t>Introducción a la composición por medios electrónicos</t>
  </si>
  <si>
    <t>Repertorio 1, 2, 3, 4</t>
  </si>
  <si>
    <t>saninandres@unbosque.edu.co</t>
  </si>
  <si>
    <t>Andres Sanin</t>
  </si>
  <si>
    <t>diseño asistido</t>
  </si>
  <si>
    <t>iparrag@unbosque.edu.co</t>
  </si>
  <si>
    <t>Irene Catalina Parra Garcia</t>
  </si>
  <si>
    <t>Familia y comunidad</t>
  </si>
  <si>
    <t>fundamentos de geometria y representacion 2</t>
  </si>
  <si>
    <t>georgebasscleft@hotmail.com</t>
  </si>
  <si>
    <t>Jorge Quinteros Alvarez</t>
  </si>
  <si>
    <t>Instrumento Complementario 2</t>
  </si>
  <si>
    <t>mendozamartha@unbosque.edu.co</t>
  </si>
  <si>
    <t>Martha Ruth Mendoza Torres</t>
  </si>
  <si>
    <t>Producción</t>
  </si>
  <si>
    <t>Ingenieria de métodos, tiempos y movimientos</t>
  </si>
  <si>
    <t>Control de Calidad</t>
  </si>
  <si>
    <t xml:space="preserve">	cortesmiryam@unbosque.edu.co</t>
  </si>
  <si>
    <t>MIRYAM RUTH CORTES DE CASALLAS</t>
  </si>
  <si>
    <t>Promocion del Buen Trato</t>
  </si>
  <si>
    <t>dizquierdom@unbosque.edu.co</t>
  </si>
  <si>
    <t>Diana del Rosario Izquierdo Mora</t>
  </si>
  <si>
    <t xml:space="preserve">Psicología Social II (Grupos/Comunidades) </t>
  </si>
  <si>
    <t>cortesmiryam@unbosque.edu.co</t>
  </si>
  <si>
    <t>PEDAGOGIAS COGNITIVAS</t>
  </si>
  <si>
    <t>ocuestaj@unbosque.edu.co</t>
  </si>
  <si>
    <t>Oscar Danilo Cuesta Jimenez</t>
  </si>
  <si>
    <t>Teclado III</t>
  </si>
  <si>
    <t>Oscar Danilo CuestaJimenez</t>
  </si>
  <si>
    <t>Teclado IV</t>
  </si>
  <si>
    <t>Teclado V</t>
  </si>
  <si>
    <t>bavalenciav@unbosque.edu.co</t>
  </si>
  <si>
    <t>Brayan Alfonso Valencia Vidal</t>
  </si>
  <si>
    <t>Transductores</t>
  </si>
  <si>
    <t>Seminario de Elección Diversificada: I</t>
  </si>
  <si>
    <t>Sistemas de Control</t>
  </si>
  <si>
    <t>espinosaedier@unbosque.edu.co</t>
  </si>
  <si>
    <t>Edier Ernesto Espinosa Díaz</t>
  </si>
  <si>
    <t>Dinámica de Sistemas</t>
  </si>
  <si>
    <t>bivianaguti@hotmail.com</t>
  </si>
  <si>
    <t>Biviana Carolina Gutierrez Alvarez</t>
  </si>
  <si>
    <t>Prostodoncia</t>
  </si>
  <si>
    <t>Operatoria</t>
  </si>
  <si>
    <t>jfparrac@unbosque.edu.co</t>
  </si>
  <si>
    <t>Juan Fernando Parra Castro</t>
  </si>
  <si>
    <t>Diseño Industrial y Sociedad 3</t>
  </si>
  <si>
    <t>rodriguezoscare@unbosque.edu.co</t>
  </si>
  <si>
    <t>OSCAR EDUARDO RODRIGUEZ AGUIRRE</t>
  </si>
  <si>
    <t>FORMULACION Y EVALUACION DE PROYECTOS</t>
  </si>
  <si>
    <t>lizarazojuan@unbosque.edu.co</t>
  </si>
  <si>
    <t>Juan Carlos Lizarazo</t>
  </si>
  <si>
    <t>Fisiología</t>
  </si>
  <si>
    <t>Biomecánica</t>
  </si>
  <si>
    <t>Circuitos Eléctricos II y Laboratorio</t>
  </si>
  <si>
    <t>ruizcecilia@unbosque.edu.co</t>
  </si>
  <si>
    <t>Cecilia Ruiz R.</t>
  </si>
  <si>
    <t>Oclusión</t>
  </si>
  <si>
    <t>Proyecto I</t>
  </si>
  <si>
    <t>gutierrezjuana@unbosque.edu.co</t>
  </si>
  <si>
    <t>JUANA CATALINA GUTIERREZ PERDOMO</t>
  </si>
  <si>
    <t>CICLO DE VIDA I</t>
  </si>
  <si>
    <t>Fisiología Humana</t>
  </si>
  <si>
    <t>casasjorge@unbosque.edu.co</t>
  </si>
  <si>
    <t>Jorge Alfonso Casas</t>
  </si>
  <si>
    <t>Odontologia forense</t>
  </si>
  <si>
    <t>escuderoandres@unbosque.edu.co</t>
  </si>
  <si>
    <t>andres rodriguez escudero</t>
  </si>
  <si>
    <t>basicas odontologicas</t>
  </si>
  <si>
    <t>ctorresmilena@unbosque.edu.co</t>
  </si>
  <si>
    <t>CLINICA DE ADULTOS Y LABORATORIOCLINICA DE ADULTOS Y LABORATORIO I</t>
  </si>
  <si>
    <t>chernandezre@unbosque.edu.co</t>
  </si>
  <si>
    <t>claudia hernandez</t>
  </si>
  <si>
    <t xml:space="preserve">clinica integral del adulto y laboratorio IV </t>
  </si>
  <si>
    <t>aguirregustavo@unbosque.edu.co</t>
  </si>
  <si>
    <t>GUSTAVO ANDRÉS AGUIRRE B.</t>
  </si>
  <si>
    <t>Gramática 2</t>
  </si>
  <si>
    <t>castillocarlos@unbosque.edu.co</t>
  </si>
  <si>
    <t>Carlos Arturo Castillo Medina</t>
  </si>
  <si>
    <t>Programación Básica Día</t>
  </si>
  <si>
    <t>lozanoconstanza@unbosque.edu.co</t>
  </si>
  <si>
    <t>CONSTANZA EUGENIA LOZANO MORALES</t>
  </si>
  <si>
    <t>CIRUGIA II</t>
  </si>
  <si>
    <t>torresmaria@unbosque.edu.co</t>
  </si>
  <si>
    <t>Maria_Fernanda_Torres_Luna</t>
  </si>
  <si>
    <t>CLINICA INTEGRAL ADULTOS Y LABOR</t>
  </si>
  <si>
    <t>Gustavo Andrés Aguirre Buitrago</t>
  </si>
  <si>
    <t>Gramática 3</t>
  </si>
  <si>
    <t xml:space="preserve">chaconruth@unbosque.edu.co </t>
  </si>
  <si>
    <t>RUTH STELLA CHACON PINILLA</t>
  </si>
  <si>
    <t xml:space="preserve">DIDACTICA DEL  LENGUAJE  I </t>
  </si>
  <si>
    <t>pardogerman@unbosque.edu.co</t>
  </si>
  <si>
    <t>Germán Augusto Pardo Pardo</t>
  </si>
  <si>
    <t>Laboratorio teatral 1</t>
  </si>
  <si>
    <t>CONSTANZA EUGENIA  LOZANO MORALES</t>
  </si>
  <si>
    <t>SEMIOLOGIA</t>
  </si>
  <si>
    <t>Laboratorio Teatral 2</t>
  </si>
  <si>
    <t>Hablar en Público y escritura de discursos</t>
  </si>
  <si>
    <t>Títeres</t>
  </si>
  <si>
    <t>morenomarcela@unbosque.edu.co</t>
  </si>
  <si>
    <t>Marcela del Pilar Moreno Múnera</t>
  </si>
  <si>
    <t>Endodoncia</t>
  </si>
  <si>
    <t>munevarjuan@unbosque.edu.co</t>
  </si>
  <si>
    <t>Juan Carlos Munévar Niño</t>
  </si>
  <si>
    <t>Sistemas &amp; Tecnologias de la Información Biomédica</t>
  </si>
  <si>
    <t>castelblancomartha@unbosque.edu.co</t>
  </si>
  <si>
    <t>Martha Helena Castelblanco Restrepo</t>
  </si>
  <si>
    <t>Odontología Comunitaria V</t>
  </si>
  <si>
    <t>Maria_Fernanda_Reyes_Rodriguez</t>
  </si>
  <si>
    <t>Estadística III (multivariada)</t>
  </si>
  <si>
    <t>ochoamaria@unbosque.edu.co</t>
  </si>
  <si>
    <t>María Juliana Ochoa Ocampo</t>
  </si>
  <si>
    <t>Preparación para el Saber Pro</t>
  </si>
  <si>
    <t>gualterodiego@unbosque.edu.co</t>
  </si>
  <si>
    <t>Diego Fernando Gualtero Escobar</t>
  </si>
  <si>
    <t>BIOQUIMICA</t>
  </si>
  <si>
    <t>bustillojairo@unbosque.edu.co</t>
  </si>
  <si>
    <t xml:space="preserve">Jairo Alberto Bustillo Rojas </t>
  </si>
  <si>
    <t xml:space="preserve">Patologia oral </t>
  </si>
  <si>
    <t>Trabajo de Grado</t>
  </si>
  <si>
    <t>trianalina@unbosque.edu.co</t>
  </si>
  <si>
    <t>Lina María Triana Ruiz</t>
  </si>
  <si>
    <t>odontología comunitaria VI</t>
  </si>
  <si>
    <t>Motivaciòn y Emociòn</t>
  </si>
  <si>
    <t>diazantolin@unbosque.edu.co</t>
  </si>
  <si>
    <t xml:space="preserve">Antolin Díaz Ramírez </t>
  </si>
  <si>
    <t>Instrumento (Batería)</t>
  </si>
  <si>
    <t>chaconruth@unbosque.edu.co</t>
  </si>
  <si>
    <t>PROYECTO DE GRADO - DEFINICIÓN DEL PROBLEMA, CONTEXTO</t>
  </si>
  <si>
    <t xml:space="preserve">RUTH STELLA  CHACÓN PINILLA </t>
  </si>
  <si>
    <t xml:space="preserve">PROYECTO DE GRADO - ESTADO DEL ARTE - REVISIÓN BIBLIOGRÁFICA </t>
  </si>
  <si>
    <t>hjaimes@unbosque.edu.co</t>
  </si>
  <si>
    <t>HALLEY EDUARDO JAIMES MORA</t>
  </si>
  <si>
    <t>FUNDAMENTOS DE GRABACIÓN</t>
  </si>
  <si>
    <t>aldanadiego@unbosque.edu.co</t>
  </si>
  <si>
    <t>DIEGO MAURICIO ALDANA BARON</t>
  </si>
  <si>
    <t>MORFOFISIOLOGÍA I</t>
  </si>
  <si>
    <t>MORFOFISIOLOGÍA II</t>
  </si>
  <si>
    <t>joubertvioleta@unbosque.edu.co</t>
  </si>
  <si>
    <t>Violeta Solano Vargas</t>
  </si>
  <si>
    <t>Metodología II</t>
  </si>
  <si>
    <t>Proyecto Promocional</t>
  </si>
  <si>
    <t>ramirezgloria@unbosque.edu.co</t>
  </si>
  <si>
    <t>Gloria Isabel Ramírez de Lizcano</t>
  </si>
  <si>
    <t>Práctica Docente ( 6-8 años)</t>
  </si>
  <si>
    <t>ruizmartha@unbosque.edu.co</t>
  </si>
  <si>
    <t>Martha Lucia Ruiz Zerrate</t>
  </si>
  <si>
    <t>Evolucion desarrollo y aprendizaje</t>
  </si>
  <si>
    <t>Gloria Isabel Ramirez de Lizcano</t>
  </si>
  <si>
    <t>ADMINISTRACION EDUCATIVA Y LEGISLACION EDUCATIVA</t>
  </si>
  <si>
    <t>Practica pedagógica de 0 a 3 años de edad</t>
  </si>
  <si>
    <t>Trastornos del Aprendizaje</t>
  </si>
  <si>
    <t>mdpinzonc@unbosque.edu.co</t>
  </si>
  <si>
    <t>María del Mar Pinzón Corredor</t>
  </si>
  <si>
    <t>Acondicionamiento físico para artistas 1</t>
  </si>
  <si>
    <t>Odontología Comunitaria I</t>
  </si>
  <si>
    <t>sandovaljorge@unbosque.edu.co</t>
  </si>
  <si>
    <t>Jorge Sandoval Parsi</t>
  </si>
  <si>
    <t>nietolorena@unbosque.edu.co</t>
  </si>
  <si>
    <t xml:space="preserve"> Lorena_Nieto_Vargas</t>
  </si>
  <si>
    <t>Legislación Ambiental</t>
  </si>
  <si>
    <t>Jorge Sandoval Paris</t>
  </si>
  <si>
    <t>Semiología de la Comunicación Medica</t>
  </si>
  <si>
    <t>Liliana Huertas Ordòñez</t>
  </si>
  <si>
    <t>ODONTOLOGIA COMUNITARIA II</t>
  </si>
  <si>
    <t>Semiologia de la Accion Medica</t>
  </si>
  <si>
    <t>patarroyonubia@unbosque.edu.co</t>
  </si>
  <si>
    <t>Nubia Isolina Patarroyo Durán</t>
  </si>
  <si>
    <t>Introducción a la ingeniería industrial</t>
  </si>
  <si>
    <t>quinteromariap@unbosque.edu.co</t>
  </si>
  <si>
    <t>Maria Paula Quintero Reyes</t>
  </si>
  <si>
    <t>Problemas del Conocimiento</t>
  </si>
  <si>
    <t>cfigueroap@unbosque.edu.co</t>
  </si>
  <si>
    <t>Cristina Figueroa Palau</t>
  </si>
  <si>
    <t>FOTOGRAFIA 2</t>
  </si>
  <si>
    <t>SEMINARIO DE CONTEXTO 3</t>
  </si>
  <si>
    <t>jmcampoc@unbosque.edu.co</t>
  </si>
  <si>
    <t>Julio_Mario_Campo_Cañas</t>
  </si>
  <si>
    <t>Startups &amp; Franchises</t>
  </si>
  <si>
    <t>Julio Mario Campo Canas</t>
  </si>
  <si>
    <t>Managing Organizational Culture</t>
  </si>
  <si>
    <t>Cross-Cultural Management</t>
  </si>
  <si>
    <t>Julio Mario Campo Cañas</t>
  </si>
  <si>
    <t>Logistics and international distribution</t>
  </si>
  <si>
    <t>Universitología</t>
  </si>
  <si>
    <t>hbalaguera@unbosque.edu.co</t>
  </si>
  <si>
    <t>helber_enrique_balaguera_lopez</t>
  </si>
  <si>
    <t>Bioeestadistica</t>
  </si>
  <si>
    <t>Diseño experimental</t>
  </si>
  <si>
    <t>vargassandra@unbosque.edu.co</t>
  </si>
  <si>
    <t>Sandra Lucía Vargas Cruz</t>
  </si>
  <si>
    <t>Población y salud I</t>
  </si>
  <si>
    <t>Población y salud II</t>
  </si>
  <si>
    <t>ljbernalc@unbosque.edu.co</t>
  </si>
  <si>
    <t>chaconjohn@unbosque.edu.co</t>
  </si>
  <si>
    <t>John Fredy Chacón Sánchez</t>
  </si>
  <si>
    <t>Electrotecnia</t>
  </si>
  <si>
    <t>rugevilma@unbosque.edu.co</t>
  </si>
  <si>
    <t>VILMA MARIA RUGE CUELLAR</t>
  </si>
  <si>
    <t xml:space="preserve">ENFERMERIA SALUD SEXUAL Y REPRODUCTIVA </t>
  </si>
  <si>
    <t>Redes de Datos 1</t>
  </si>
  <si>
    <t>Sistemas Digitales y Arquitectura del Computador</t>
  </si>
  <si>
    <t>zbendahana@unbsque.edu.co</t>
  </si>
  <si>
    <t>robayofabio@hotmail.com</t>
  </si>
  <si>
    <t>PROGRAMA SER</t>
  </si>
  <si>
    <t>otaloradiego@unbosque.edu.co</t>
  </si>
  <si>
    <t>Diego Mauricio Otálora Morales</t>
  </si>
  <si>
    <t>Aprendizaje I</t>
  </si>
  <si>
    <t>malvaradodorisc@unbosque.edu.co</t>
  </si>
  <si>
    <t>Constanza Alvarado Mariño</t>
  </si>
  <si>
    <t>pasantía</t>
  </si>
  <si>
    <t>Labor social</t>
  </si>
  <si>
    <t>practica empresarial</t>
  </si>
  <si>
    <t>reyesandres@unbosque.edu</t>
  </si>
  <si>
    <t>ANDRÉS FELIPE REYES GÓMEZ</t>
  </si>
  <si>
    <t>Neurociencia y Comportamiento</t>
  </si>
  <si>
    <t>rodriguezadriana@unbosque.edu.co</t>
  </si>
  <si>
    <t>Nohora Adriana Rodríguez Forero</t>
  </si>
  <si>
    <t>Pedagogías cognitivas</t>
  </si>
  <si>
    <t>Nohora Adriana Rodriguez Forero</t>
  </si>
  <si>
    <t>Pensamiento matemático I</t>
  </si>
  <si>
    <t>Pensamiento matemático II</t>
  </si>
  <si>
    <t>Innovación pedagógica</t>
  </si>
  <si>
    <t>rojasmagalena@unbosque.edu.co</t>
  </si>
  <si>
    <t>rojas magalena elizabeth</t>
  </si>
  <si>
    <t>el arte y la expresión infantil I</t>
  </si>
  <si>
    <t>El arte y la Expresión Infantil II</t>
  </si>
  <si>
    <t>rojas magdalena elizabeth</t>
  </si>
  <si>
    <t>Gestión de Proyectos Educativos y comunitarios</t>
  </si>
  <si>
    <t>Didactica de las ciencias II</t>
  </si>
  <si>
    <t>bonillafidel@unbosque.edu.co</t>
  </si>
  <si>
    <t>Fidel Mauricio Bonilla Carreño</t>
  </si>
  <si>
    <t>Seminario de profundización</t>
  </si>
  <si>
    <t>gutierrezluisf@unboque.edu.co</t>
  </si>
  <si>
    <t>Luis Fernando Gutierrez Fernandez</t>
  </si>
  <si>
    <t>spgutierrez@unbosque.edu.co</t>
  </si>
  <si>
    <t>SANDRA PATRICIA GUTIERREZ VILLATE</t>
  </si>
  <si>
    <t xml:space="preserve">ECODISEÑO </t>
  </si>
  <si>
    <t>fuentesfabian@unbosque.edu.co</t>
  </si>
  <si>
    <t>FABIAN EDUARDO FUENTES VILLARRAGA</t>
  </si>
  <si>
    <t>INFORMATICA 1</t>
  </si>
  <si>
    <t>TEORIA GENERAL DE SISTEMAS</t>
  </si>
  <si>
    <t>aolave@unbosque.edu.co</t>
  </si>
  <si>
    <t>Ana Milena Olave Zambrano</t>
  </si>
  <si>
    <t>Optometría Clínica</t>
  </si>
  <si>
    <t>CONTACTOLOGÍA III Y OCULARISMO</t>
  </si>
  <si>
    <t>PRACTICA ASISTENCIAL II</t>
  </si>
  <si>
    <t>PRACTICA EXTRAMURAL</t>
  </si>
  <si>
    <t>cgutierrezlo@unbosque.edu.co</t>
  </si>
  <si>
    <t>Carolina Gutiérrez López</t>
  </si>
  <si>
    <t>Jose Luis Gomez Rdz</t>
  </si>
  <si>
    <t>Digitales I</t>
  </si>
  <si>
    <t>martinezpaloma@unbosque.edu.co</t>
  </si>
  <si>
    <t>Paloma-Martínez_Sánchez</t>
  </si>
  <si>
    <t>Paloma_Martínez_Sánchez</t>
  </si>
  <si>
    <t>guevaraedilma@gmail.com</t>
  </si>
  <si>
    <t>Edilma Guevara Rozo</t>
  </si>
  <si>
    <t>Embriología</t>
  </si>
  <si>
    <t>dpanqueva@unbosque.edu.co</t>
  </si>
  <si>
    <t>David_Guillermo_Panqueva_Hernandez</t>
  </si>
  <si>
    <t>Micro y Macroeconomia</t>
  </si>
  <si>
    <t>rcastroq@unbosque.edu.co</t>
  </si>
  <si>
    <t>Ronald_Castro_Quintero</t>
  </si>
  <si>
    <t>DIBUJO</t>
  </si>
  <si>
    <t>Ronald Castro Quintero</t>
  </si>
  <si>
    <t>Herramientas CAD</t>
  </si>
  <si>
    <t>aibarram@unbosque.edu.co</t>
  </si>
  <si>
    <t>Andres Eduardo Ibarra Lobo</t>
  </si>
  <si>
    <t>FUNDAMENTOS DE GRABACION, FUNDAMENTOS DAW, FUNDAMENTOS DE ACUSTICA, SEMINARIO AUDIO BASICO, AUDICION CRITICA, DISEÑO DE SONIDO</t>
  </si>
  <si>
    <t>morenoleidy@unbosque.edu.co</t>
  </si>
  <si>
    <t>Leidy Paola Moreno Cortés</t>
  </si>
  <si>
    <t>Psicología Social I</t>
  </si>
  <si>
    <t>vargaspedro@unbosque.edu.co</t>
  </si>
  <si>
    <t>Pedro Vargas Navarro</t>
  </si>
  <si>
    <t>Psicopatologia y semiologia psiquiátrica</t>
  </si>
  <si>
    <t>Psiquiatría clínica</t>
  </si>
  <si>
    <t>Electiva Virtual Bases de Psicofarmacología</t>
  </si>
  <si>
    <t>lfigueroac@unbosque.edu.co</t>
  </si>
  <si>
    <t>Liliana Figueroa Del Castillo</t>
  </si>
  <si>
    <t>Suelos</t>
  </si>
  <si>
    <t>murciasclaudia@unbosque.edu.co</t>
  </si>
  <si>
    <t>Claudia Leonor Murcia Salcedo</t>
  </si>
  <si>
    <t>Programa SER</t>
  </si>
  <si>
    <t>vianaeric@unbosque.edu.co</t>
  </si>
  <si>
    <t>Eric Viana Buendia</t>
  </si>
  <si>
    <t>Estática y Dinámica</t>
  </si>
  <si>
    <t>Odontología comunitaria VIII</t>
  </si>
  <si>
    <t>Termodinámica</t>
  </si>
  <si>
    <t>Materiales</t>
  </si>
  <si>
    <t>romanoana@unbosque.edu.co</t>
  </si>
  <si>
    <t>Ana María Romano Gómez</t>
  </si>
  <si>
    <t>Edicion Musical 1</t>
  </si>
  <si>
    <t>La bibliografía incluye por lo menos dos títulos en una segunda lengua., No incluye bibliografía.</t>
  </si>
  <si>
    <t>Edición musical 2</t>
  </si>
  <si>
    <t>Taller interdisciplinario 2</t>
  </si>
  <si>
    <t>dgossain@unbosque.edu.co</t>
  </si>
  <si>
    <t>Danilo Gossain Ricci</t>
  </si>
  <si>
    <t>Producción Musical</t>
  </si>
  <si>
    <t>Grabación 1</t>
  </si>
  <si>
    <t>Grabación 2</t>
  </si>
  <si>
    <t>Carolina Gutierrez Lopez</t>
  </si>
  <si>
    <t>Grabación 3</t>
  </si>
  <si>
    <t>Grabación 4</t>
  </si>
  <si>
    <t>dclondono@unbosque.edu.co</t>
  </si>
  <si>
    <t>Diana Catalina Londoño Restrepo</t>
  </si>
  <si>
    <t>Procesos Industriales II</t>
  </si>
  <si>
    <t>wlopezc@unbosque.edu.co</t>
  </si>
  <si>
    <t>Investigación en salud I</t>
  </si>
  <si>
    <t>soniasegura23@yahoo.es</t>
  </si>
  <si>
    <t>SONIA ESPERANZA SEGURA CALVO</t>
  </si>
  <si>
    <t>SUCESIONES</t>
  </si>
  <si>
    <t>Richard Latorre Guapo</t>
  </si>
  <si>
    <t xml:space="preserve">Procesos Cognoscitivos </t>
  </si>
  <si>
    <t>cemunozr@unbosque.edu.co</t>
  </si>
  <si>
    <t>Carlos Eduardo Muñoz Rodriguez</t>
  </si>
  <si>
    <t>loteroes@unbosque.edu.co</t>
  </si>
  <si>
    <t>Laura Otero Estrada</t>
  </si>
  <si>
    <t>Instrumento 5</t>
  </si>
  <si>
    <t>mejiawilson@unbosque.edu.co</t>
  </si>
  <si>
    <t>Wilson Mejia</t>
  </si>
  <si>
    <t>Quimica Biologica</t>
  </si>
  <si>
    <t>amayorgap@unbosque.edu.co</t>
  </si>
  <si>
    <t>Andrea del Pilar Mayorga Palacios</t>
  </si>
  <si>
    <t>Enfermería I: salud comunitaria</t>
  </si>
  <si>
    <t>opazomario@unbosque.edu.co</t>
  </si>
  <si>
    <t>mario Omar Opazo Gutierrez</t>
  </si>
  <si>
    <t>Gestion Ambiental</t>
  </si>
  <si>
    <t>riverafernando@unbosque.edu.co</t>
  </si>
  <si>
    <t>Fernando Rivera Insignares</t>
  </si>
  <si>
    <t>Dirección y Planeación</t>
  </si>
  <si>
    <t>Gestión de Proyectos</t>
  </si>
  <si>
    <t>Análisis Financiero</t>
  </si>
  <si>
    <t>dbeltrang@unbosque.edu.co</t>
  </si>
  <si>
    <t>David Felipe Beltran Gomez</t>
  </si>
  <si>
    <t>Calidad del aire</t>
  </si>
  <si>
    <t>luishfajardo@gmail.com</t>
  </si>
  <si>
    <t>luis hernan fajardo rodriguez</t>
  </si>
  <si>
    <t>derecho procesal administrativo</t>
  </si>
  <si>
    <t>juezgraciela@unbosque.edu.co</t>
  </si>
  <si>
    <t>Graciela Juez Castillo</t>
  </si>
  <si>
    <t>Biología Celular y Molecular</t>
  </si>
  <si>
    <t>tellezfabio@unbosque.edu.co</t>
  </si>
  <si>
    <t>Fabio Elberto Téllez Barón</t>
  </si>
  <si>
    <t>Seminario de Investigación</t>
  </si>
  <si>
    <t>jimenezhector@unbosque.edu.co</t>
  </si>
  <si>
    <t xml:space="preserve">HECTOR RICARDO JIMENEZ MARTIN </t>
  </si>
  <si>
    <t>TAI I * TrabajosPrácticosInv I</t>
  </si>
  <si>
    <t>cgonzalezpa@unbosque.edu.co</t>
  </si>
  <si>
    <t>Camilo Andres Gonzalez Parra</t>
  </si>
  <si>
    <t>Topografia</t>
  </si>
  <si>
    <t xml:space="preserve">Medición y evaluación II (Psicometría II) </t>
  </si>
  <si>
    <t>jhcalderon@unbosque.edu.co</t>
  </si>
  <si>
    <t>JOHANN HORACIO CALDERON SUAREZ</t>
  </si>
  <si>
    <t>INFORMATICA II</t>
  </si>
  <si>
    <t>EXCEL</t>
  </si>
  <si>
    <t>diazfabio@unbosque.edu.co</t>
  </si>
  <si>
    <t>Fabio Eduardo Díaz López</t>
  </si>
  <si>
    <t>Calidad del Agua</t>
  </si>
  <si>
    <t>castrorodrigo@unbosque.edu.co</t>
  </si>
  <si>
    <t>Rodrigo Castro Rebolledo</t>
  </si>
  <si>
    <t>Cine Y Salud</t>
  </si>
  <si>
    <t>mgarciara@unbosque.edu.co</t>
  </si>
  <si>
    <t>Miguel Angel Garcia Ramirez</t>
  </si>
  <si>
    <t>violin</t>
  </si>
  <si>
    <t>mguerrerou@unbosque.edu.co</t>
  </si>
  <si>
    <t xml:space="preserve">Maria Eugenia Guerrero Useda                                                                               </t>
  </si>
  <si>
    <t xml:space="preserve">PROYECTO DE TRABAJO DE GRADO </t>
  </si>
  <si>
    <t>ANATOMIA GENERAL</t>
  </si>
  <si>
    <t>ANATOMIA DE LOS SISTEMAS</t>
  </si>
  <si>
    <t xml:space="preserve">ANATOMIA DE CABEZA Y CUELLO </t>
  </si>
  <si>
    <t>DIEGO MAURICIO ALDANA BARÓN</t>
  </si>
  <si>
    <t>MORFOLOGIA I</t>
  </si>
  <si>
    <t>MORFOLOGIA II</t>
  </si>
  <si>
    <t>MORFOFISIOLOGIA</t>
  </si>
  <si>
    <t>carvajalcarel@unbosque.edu.co</t>
  </si>
  <si>
    <t>Carel Elizabeth Carvajal Arias</t>
  </si>
  <si>
    <t>Microbiologia ambiental</t>
  </si>
  <si>
    <t>olayajose@unbosque.edu.co</t>
  </si>
  <si>
    <t>Jose Guillermo Olaya Barreto</t>
  </si>
  <si>
    <t>Tópicos microbiológicos en salud</t>
  </si>
  <si>
    <t>Jose Guilermo Olaya Barreto</t>
  </si>
  <si>
    <t>garciafredy@unbosque.edu.co</t>
  </si>
  <si>
    <t>Fredy_Rolando_Garcia_Bello</t>
  </si>
  <si>
    <t>Circuitos eléctricos 3</t>
  </si>
  <si>
    <t>Potencia eléctrica</t>
  </si>
  <si>
    <t>Electiva técnica - programación de PLC para procesos industriales</t>
  </si>
  <si>
    <t>Electrónica 1</t>
  </si>
  <si>
    <t>gomezclaudiap@unbosque.edu.co</t>
  </si>
  <si>
    <t>Claudia Patricia Gómez Rendón</t>
  </si>
  <si>
    <t>Evaluación y Manejo Ambiental</t>
  </si>
  <si>
    <t xml:space="preserve">Diseño de Plantas y Equipos </t>
  </si>
  <si>
    <t>dcfonseca@unbosque.edu.co</t>
  </si>
  <si>
    <t xml:space="preserve">Principios de admon. y gerencia </t>
  </si>
  <si>
    <t>mariosilva@unbosque.edu.co</t>
  </si>
  <si>
    <t>MARIO ANDRES SILVA MONTOYA</t>
  </si>
  <si>
    <t>BASES DE DATOS 1</t>
  </si>
  <si>
    <t>BASES DE DATOS I</t>
  </si>
  <si>
    <t>contrerasgustavo@unbosque.edu.co</t>
  </si>
  <si>
    <t>GUSTAVO ANDRES CONTRERAS HERNANDEZ</t>
  </si>
  <si>
    <t>FOTOINTERPRETACION</t>
  </si>
  <si>
    <t>BASES DE DATOS II</t>
  </si>
  <si>
    <t>pinillosluis@unbosque.edu.co</t>
  </si>
  <si>
    <t>Luis Fernando Pinillos Gómez</t>
  </si>
  <si>
    <t>Microprocesadores y lenguaje ensamblador</t>
  </si>
  <si>
    <t>Robótica</t>
  </si>
  <si>
    <t>alejoma@gmail.com</t>
  </si>
  <si>
    <t>JORGE LUIS MONROY DÍAZ</t>
  </si>
  <si>
    <t>PATOLOGÍA QUIRÚRGICA</t>
  </si>
  <si>
    <t>sanchezfelix@unbosque.gov.co</t>
  </si>
  <si>
    <t>FELIX DARIO SANCHEZ LANCHEROS</t>
  </si>
  <si>
    <t>HIDROLOGIA</t>
  </si>
  <si>
    <t>COMPLEJIDAD ALGORÍTMICA</t>
  </si>
  <si>
    <t>ESTRUCTURAS DE DATOS II</t>
  </si>
  <si>
    <t>PROYECTO NÚCLEO 2</t>
  </si>
  <si>
    <t>casasgloria@unbosque.edu.co</t>
  </si>
  <si>
    <t>gloria casas azcuy</t>
  </si>
  <si>
    <t>Instumento</t>
  </si>
  <si>
    <t>ceespinosa@unbosque.edu.co</t>
  </si>
  <si>
    <t>Camilo Ernesto Espinosa Ballen</t>
  </si>
  <si>
    <t xml:space="preserve">Estudios sobre comportamiento anormal </t>
  </si>
  <si>
    <t>Psicología Clínica</t>
  </si>
  <si>
    <t>rodriguezmariaj@unbosque.edu.co</t>
  </si>
  <si>
    <t>MARIA JUANA RODRIGUEZ RIVEROS</t>
  </si>
  <si>
    <t>OPERATORIA DENTAL I</t>
  </si>
  <si>
    <t>jpanadero@unbosque.edu.co</t>
  </si>
  <si>
    <t xml:space="preserve">Julio Cesar Panadero Moreno </t>
  </si>
  <si>
    <t>CLARINETE</t>
  </si>
  <si>
    <t>armandojorge@unbosque.edu.co</t>
  </si>
  <si>
    <t>Jorge Armando Oliveros Hincapié</t>
  </si>
  <si>
    <t>Circuitos Eléctricos I y Laboratorio</t>
  </si>
  <si>
    <t>Circuitos Electrónicos I y Laboratorio</t>
  </si>
  <si>
    <t>Circuitos Electrónicos II y Laboratorio</t>
  </si>
  <si>
    <t>Electrónica I</t>
  </si>
  <si>
    <t>moraingrid@unbosque.edu.co</t>
  </si>
  <si>
    <t>Ingrid Isabel Mora Díaz</t>
  </si>
  <si>
    <t xml:space="preserve">Metodología de la Investigación </t>
  </si>
  <si>
    <t>vergarajairo@unbosque.edu.co</t>
  </si>
  <si>
    <t>Jairo Enrique Vergara Calderón</t>
  </si>
  <si>
    <t>Medidas y Simulación</t>
  </si>
  <si>
    <t>Sensorica e Instrumentación</t>
  </si>
  <si>
    <t>Circuitos Digitales II y Laboratorio</t>
  </si>
  <si>
    <t>Circuitos Digitales III y Laboratorio</t>
  </si>
  <si>
    <t>ypulidoa@unbosque.edu.co</t>
  </si>
  <si>
    <t>Yeny Alexandra Pulido Aguirre</t>
  </si>
  <si>
    <t>Componente de profundización III</t>
  </si>
  <si>
    <t>cmanosalva@unbosque.edu.co</t>
  </si>
  <si>
    <t>Carolina Manosalva Roa</t>
  </si>
  <si>
    <t>SHFC V , SHFC VIII</t>
  </si>
  <si>
    <t>Electiva de profundización II</t>
  </si>
  <si>
    <t>fuentesmilena@unbosque.edu.co</t>
  </si>
  <si>
    <t>MILENA MARGARITA FUENTES COTES</t>
  </si>
  <si>
    <t>SISTEMAS DE GESTIÓN AMBIENTAL</t>
  </si>
  <si>
    <t>sanchezorlando@unbosque.edu.co</t>
  </si>
  <si>
    <t>Orlando_Sanchez_Vasquez</t>
  </si>
  <si>
    <t>Competencias</t>
  </si>
  <si>
    <t>Estructuración del Pensamiento II</t>
  </si>
  <si>
    <t>Orlando_Sánchez_Vásquez</t>
  </si>
  <si>
    <t>Mundo y Lenguaje</t>
  </si>
  <si>
    <t>Wilson Mejia Naranjo</t>
  </si>
  <si>
    <t>Fundamentos de Biociencias</t>
  </si>
  <si>
    <t>lopezkarem@unbosque.edu.co</t>
  </si>
  <si>
    <t>Karem Andrea López Gómez</t>
  </si>
  <si>
    <t>bonillajose@unbosque.edu.co</t>
  </si>
  <si>
    <t>Jose Vicente Bonilla Pardo</t>
  </si>
  <si>
    <t>Seminario Filosofía e historia de las Ciencias II</t>
  </si>
  <si>
    <t>José VicenteBonilla Pardo</t>
  </si>
  <si>
    <t>Seminario Filosofía e Historia de las Ciencias VII</t>
  </si>
  <si>
    <t>Ciencia y Epistemología Contemporánea</t>
  </si>
  <si>
    <t>José Vicente Bonilla Pardo</t>
  </si>
  <si>
    <t>Seminario  Fiosofìa e Historia de la Ciencia VII</t>
  </si>
  <si>
    <t xml:space="preserve">trastornos Infantiles </t>
  </si>
  <si>
    <t>montanajaime@unbosque.edu.co</t>
  </si>
  <si>
    <t>Jaime Alberto Montaña Dominguez</t>
  </si>
  <si>
    <t>Estructuración del pensamiento 3</t>
  </si>
  <si>
    <t xml:space="preserve">Jaime Alberto Montaña Dominguez </t>
  </si>
  <si>
    <t>Estructuración del pensamiento 4</t>
  </si>
  <si>
    <t>mcuevasm@unbosque.edu.co</t>
  </si>
  <si>
    <t>Martha Ligia Cuevas Mendoza</t>
  </si>
  <si>
    <t>Fisiología animal - comparada</t>
  </si>
  <si>
    <t>smerchanr@unbosque.edu.co</t>
  </si>
  <si>
    <t>Sandra Milena Merchán Rubiano</t>
  </si>
  <si>
    <t xml:space="preserve">PROYECTO DE GRADO 1 </t>
  </si>
  <si>
    <t>PROYECTO DE INVESTIGACION I</t>
  </si>
  <si>
    <t>cisco@unbosque.edu.co</t>
  </si>
  <si>
    <t>Jairo Hernán García Triana</t>
  </si>
  <si>
    <t>CIRCUITOS ELECTRÓNICOS I Y LABORATORIO</t>
  </si>
  <si>
    <t>TELEFONIA Y CONMUTACION</t>
  </si>
  <si>
    <t>CCNA2</t>
  </si>
  <si>
    <t>sabogalernesto@unbosque.edu.co</t>
  </si>
  <si>
    <t>Ernesto Sabogal Gómez</t>
  </si>
  <si>
    <t>Introducción Ingeniería Electrónica</t>
  </si>
  <si>
    <t>vramirezca@unbosque.edu.co</t>
  </si>
  <si>
    <t>Biviana Ramírez Cardona</t>
  </si>
  <si>
    <t>lpatinon@unbosque.edu.co</t>
  </si>
  <si>
    <t>luz marina patiño nieto</t>
  </si>
  <si>
    <t>Trabajo de grado</t>
  </si>
  <si>
    <t>Análisis de Señales</t>
  </si>
  <si>
    <t>Circuitos Digitales I y Laboratorio</t>
  </si>
  <si>
    <t>gomezgabriel@unbosque.edu.co</t>
  </si>
  <si>
    <t>Gabriel Laureano Gómez Delgado</t>
  </si>
  <si>
    <t>Diseño y Sociedad II</t>
  </si>
  <si>
    <t>aestupinang@unbosque.edu.co</t>
  </si>
  <si>
    <t>Ana Carolina Estupiñan Galindo</t>
  </si>
  <si>
    <t>Métodos inv. V (Epidemiología/SaludPública)</t>
  </si>
  <si>
    <t>moralesblanca@unbosque.edu.co</t>
  </si>
  <si>
    <t>Blanca Luz Morales Ortiz</t>
  </si>
  <si>
    <t>Psicopedagogía I</t>
  </si>
  <si>
    <t>iediaz@unbosque.edu.co</t>
  </si>
  <si>
    <t>Ivan Eduardo Diaz Pardo</t>
  </si>
  <si>
    <t>Introducción a las Telecomunicaicones</t>
  </si>
  <si>
    <t>slezama@unbosque.edu.co</t>
  </si>
  <si>
    <t>SANDRA ROCIO LEZAMA MENESES</t>
  </si>
  <si>
    <t>CICLO DE VIDA I Y II</t>
  </si>
  <si>
    <t>dmarias@unbosque.edu.co</t>
  </si>
  <si>
    <t>Diana Maria Arias Castro</t>
  </si>
  <si>
    <t>Neurociencias y comportamiento</t>
  </si>
  <si>
    <t>salazarhernan@unbosque.edu.co</t>
  </si>
  <si>
    <t>HERNAN SALAZAR OSPINA</t>
  </si>
  <si>
    <t>Métodos de Investigación I</t>
  </si>
  <si>
    <t>Seminario I: Elección Diversificada</t>
  </si>
  <si>
    <t>ramirezaydee@unbosque.edu.co</t>
  </si>
  <si>
    <t>Nohora Aydeé Ramírez Sánchez</t>
  </si>
  <si>
    <t>ccontrerasc@unbosque.edu.co</t>
  </si>
  <si>
    <t>CLARA ANGELICA CONTRERAS CAMACHO</t>
  </si>
  <si>
    <t>TEORIA DE ACTUACION IV</t>
  </si>
  <si>
    <t>jbaronr@unbosque.edu.co</t>
  </si>
  <si>
    <t>Johanna Baron Rojas</t>
  </si>
  <si>
    <t>LEA Lectura, Escritura y Argumentación</t>
  </si>
  <si>
    <t>ortizlilliam@unbosque.edu.co</t>
  </si>
  <si>
    <t>lilliam del socorro ortiz casas</t>
  </si>
  <si>
    <t>crecimiento y desarrollo</t>
  </si>
  <si>
    <t>avellanedajose@unbosque.edu.co</t>
  </si>
  <si>
    <t>JOSE ALFONSO AVELLANEDA CUSARÍA</t>
  </si>
  <si>
    <t>Planificación Ambiental</t>
  </si>
  <si>
    <t>jgarcia@unbosque.edu.co</t>
  </si>
  <si>
    <t>Juan_Mauricio_Garcia_Delgadillo</t>
  </si>
  <si>
    <t>cmurrugarra@unbosque.edu.co</t>
  </si>
  <si>
    <t>Cecilia Violeta Murrugarra Quiroz</t>
  </si>
  <si>
    <t>ProyectoII</t>
  </si>
  <si>
    <t>Lorena_Nieto_Vargas</t>
  </si>
  <si>
    <t>Política Ambiental</t>
  </si>
  <si>
    <t>hernandezjose@unbosque.edu.co</t>
  </si>
  <si>
    <t>Jose Alonso Hernandez Martin</t>
  </si>
  <si>
    <t>North American Literature</t>
  </si>
  <si>
    <t>Teaching Practice I</t>
  </si>
  <si>
    <t>Teaching Practice II</t>
  </si>
  <si>
    <t>Teaching Practice III</t>
  </si>
  <si>
    <t>Teaching Practice IV</t>
  </si>
  <si>
    <t>carojuan@unbosque.edu.co</t>
  </si>
  <si>
    <t>Juan Carlos Caro Vives</t>
  </si>
  <si>
    <t>Expresión Gráfica</t>
  </si>
  <si>
    <t xml:space="preserve">aguirreivan@unbosque.edu.co </t>
  </si>
  <si>
    <t>perezcarlosa@unbosque.edu.co</t>
  </si>
  <si>
    <t>Carlos Arturo Pérez Aldana</t>
  </si>
  <si>
    <t>Bioinformática Médica</t>
  </si>
  <si>
    <t>CASTANEDAZOILA@UNBOSQUE.EDU.CO</t>
  </si>
  <si>
    <t>ZOILA CASTAÑEDA</t>
  </si>
  <si>
    <t>aristizabalgloria@unbosque.edu.co</t>
  </si>
  <si>
    <t>Gloria Elena Aristizábal López</t>
  </si>
  <si>
    <t>Informática I</t>
  </si>
  <si>
    <t>Informática II</t>
  </si>
  <si>
    <t xml:space="preserve">Métodos inv. V (Epidemiología/SaludPública)  </t>
  </si>
  <si>
    <t>INFORMATICA I</t>
  </si>
  <si>
    <t>salazarana@unbosque.edu.co</t>
  </si>
  <si>
    <t>Ana Maria Salazar Montes</t>
  </si>
  <si>
    <t xml:space="preserve">Medición y evaluación IV </t>
  </si>
  <si>
    <t>almeidapaolaa@unbosque.edu.co</t>
  </si>
  <si>
    <t>Paola Andrea Almeida Rodríguez</t>
  </si>
  <si>
    <t>Teoría 2</t>
  </si>
  <si>
    <t>puertoalberto@unbosque.edu.co</t>
  </si>
  <si>
    <t>Jorge Alberto Puerto Vega</t>
  </si>
  <si>
    <t>DIRECCION Y PLANEACION</t>
  </si>
  <si>
    <t>LEGISLACION NORMATIVIDAD Y CIUDADANIA</t>
  </si>
  <si>
    <t>ECONOMIA</t>
  </si>
  <si>
    <t>ANALISIS FINANCIERO</t>
  </si>
  <si>
    <t>quinterocarlos@unbosque.edu.co</t>
  </si>
  <si>
    <t>Carlos Eduardo Quintero Murillo</t>
  </si>
  <si>
    <t>Proyecto de Investigación II</t>
  </si>
  <si>
    <t>vergarajairo@unbosqye.edu.co</t>
  </si>
  <si>
    <t>Circuitos Digitales IIU</t>
  </si>
  <si>
    <t>Circuitos Electrónicos II</t>
  </si>
  <si>
    <t>JUAN CARLOS MUNEVAR NIÑO</t>
  </si>
  <si>
    <t>Biologia oral y periodontal</t>
  </si>
  <si>
    <t>pintoboris@unbosque.edu.co</t>
  </si>
  <si>
    <t>boris julián pinto bustamante</t>
  </si>
  <si>
    <t>seminario de bioética</t>
  </si>
  <si>
    <t>seminario de bioética clínica</t>
  </si>
  <si>
    <t>salamancaricardo@unbosque.edu.co</t>
  </si>
  <si>
    <t>Ricardo Salamanca Basto</t>
  </si>
  <si>
    <t>Ciclo de  vida III</t>
  </si>
  <si>
    <t>Seminario eleccion Diversificado</t>
  </si>
  <si>
    <t>hernan salazar ospina</t>
  </si>
  <si>
    <t>Metodología de Investigación I</t>
  </si>
  <si>
    <t>Seminario de elección diversificada</t>
  </si>
  <si>
    <t>Reflexión, Retroalimentación al docente</t>
  </si>
  <si>
    <t>mario omar opazo gutierrez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</si>
</sst>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yyyy\ h:mm:ss"/>
  </numFmts>
  <fonts count="8" x14ac:knownFonts="1">
    <font>
      <sz val="12"/>
      <color theme="1"/>
      <name val="Calibri"/>
      <family val="2"/>
      <scheme val="minor"/>
    </font>
    <font>
      <sz val="12"/>
      <color theme="1"/>
      <name val="Calibri"/>
      <family val="2"/>
      <scheme val="minor"/>
    </font>
    <font>
      <b/>
      <sz val="10"/>
      <color rgb="FF000000"/>
      <name val="Arial"/>
      <family val="2"/>
    </font>
    <font>
      <sz val="10"/>
      <name val="Arial"/>
    </font>
    <font>
      <u/>
      <sz val="12"/>
      <color theme="10"/>
      <name val="Calibri"/>
      <family val="2"/>
      <scheme val="minor"/>
    </font>
    <font>
      <u/>
      <sz val="12"/>
      <color theme="11"/>
      <name val="Calibri"/>
      <family val="2"/>
      <scheme val="minor"/>
    </font>
    <font>
      <sz val="8"/>
      <name val="Calibri"/>
      <family val="2"/>
      <scheme val="minor"/>
    </font>
    <font>
      <sz val="11"/>
      <color theme="1"/>
      <name val="Calibri"/>
      <scheme val="minor"/>
    </font>
  </fonts>
  <fills count="7">
    <fill>
      <patternFill patternType="none"/>
    </fill>
    <fill>
      <patternFill patternType="gray125"/>
    </fill>
    <fill>
      <patternFill patternType="solid">
        <fgColor rgb="FFDDDDDD"/>
        <bgColor indexed="64"/>
      </patternFill>
    </fill>
    <fill>
      <patternFill patternType="solid">
        <fgColor rgb="FFEEEEEE"/>
        <bgColor indexed="64"/>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s>
  <borders count="3">
    <border>
      <left/>
      <right/>
      <top/>
      <bottom/>
      <diagonal/>
    </border>
    <border>
      <left style="thin">
        <color auto="1"/>
      </left>
      <right style="thin">
        <color auto="1"/>
      </right>
      <top style="thin">
        <color auto="1"/>
      </top>
      <bottom style="thin">
        <color auto="1"/>
      </bottom>
      <diagonal/>
    </border>
    <border>
      <left/>
      <right style="thin">
        <color indexed="64"/>
      </right>
      <top/>
      <bottom/>
      <diagonal/>
    </border>
  </borders>
  <cellStyleXfs count="6">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27">
    <xf numFmtId="0" fontId="0" fillId="0" borderId="0" xfId="0"/>
    <xf numFmtId="0" fontId="0" fillId="0" borderId="0" xfId="0" applyAlignment="1">
      <alignment wrapText="1"/>
    </xf>
    <xf numFmtId="0" fontId="2" fillId="2" borderId="0" xfId="0" applyFont="1" applyFill="1" applyAlignment="1">
      <alignment horizontal="center" wrapText="1"/>
    </xf>
    <xf numFmtId="9" fontId="0" fillId="0" borderId="0" xfId="1" applyFont="1" applyAlignment="1">
      <alignment wrapText="1"/>
    </xf>
    <xf numFmtId="0" fontId="0" fillId="3" borderId="0" xfId="0" applyFill="1" applyAlignment="1">
      <alignment wrapText="1"/>
    </xf>
    <xf numFmtId="49" fontId="0" fillId="3" borderId="0" xfId="0" applyNumberFormat="1" applyFill="1" applyAlignment="1">
      <alignment wrapText="1"/>
    </xf>
    <xf numFmtId="49" fontId="0" fillId="4" borderId="1" xfId="0" applyNumberFormat="1" applyFill="1" applyBorder="1" applyAlignment="1">
      <alignment wrapText="1"/>
    </xf>
    <xf numFmtId="0" fontId="0" fillId="0" borderId="0" xfId="0" applyBorder="1" applyAlignment="1">
      <alignment wrapText="1"/>
    </xf>
    <xf numFmtId="0" fontId="0" fillId="0" borderId="0" xfId="0" applyFill="1" applyAlignment="1">
      <alignment wrapText="1"/>
    </xf>
    <xf numFmtId="0" fontId="3" fillId="0" borderId="0" xfId="0" applyFont="1" applyAlignment="1" applyProtection="1">
      <protection locked="0"/>
    </xf>
    <xf numFmtId="0" fontId="0" fillId="0" borderId="0" xfId="0" applyProtection="1">
      <protection locked="0"/>
    </xf>
    <xf numFmtId="0" fontId="0" fillId="0" borderId="0" xfId="0" applyFont="1" applyAlignment="1" applyProtection="1"/>
    <xf numFmtId="0" fontId="0" fillId="0" borderId="0" xfId="0" applyProtection="1"/>
    <xf numFmtId="0" fontId="0" fillId="6" borderId="0" xfId="0" applyFill="1" applyAlignment="1">
      <alignment horizontal="left" vertical="center" wrapText="1"/>
    </xf>
    <xf numFmtId="0" fontId="0" fillId="0" borderId="1" xfId="0" applyBorder="1" applyAlignment="1">
      <alignment wrapText="1"/>
    </xf>
    <xf numFmtId="0" fontId="0" fillId="0" borderId="1" xfId="0" applyBorder="1" applyAlignment="1">
      <alignment horizontal="center" vertical="center" wrapText="1"/>
    </xf>
    <xf numFmtId="0" fontId="0" fillId="5" borderId="1" xfId="0" applyFill="1" applyBorder="1" applyAlignment="1">
      <alignment horizontal="center" vertical="center" wrapText="1"/>
    </xf>
    <xf numFmtId="9" fontId="0" fillId="0" borderId="1" xfId="1" applyFont="1" applyBorder="1" applyAlignment="1">
      <alignment horizontal="center" vertical="center" wrapText="1"/>
    </xf>
    <xf numFmtId="0" fontId="0" fillId="0" borderId="1" xfId="0" applyFill="1" applyBorder="1" applyAlignment="1">
      <alignment wrapText="1"/>
    </xf>
    <xf numFmtId="0" fontId="0" fillId="6" borderId="0" xfId="0" applyFill="1" applyAlignment="1">
      <alignment horizontal="center" vertical="center" wrapText="1"/>
    </xf>
    <xf numFmtId="0" fontId="3" fillId="0" borderId="0" xfId="0" applyFont="1" applyAlignment="1" applyProtection="1"/>
    <xf numFmtId="0" fontId="0" fillId="0" borderId="0" xfId="0" applyFill="1" applyProtection="1"/>
    <xf numFmtId="0" fontId="7" fillId="0" borderId="0" xfId="0" applyFont="1" applyAlignment="1">
      <alignment wrapText="1"/>
    </xf>
    <xf numFmtId="0" fontId="0" fillId="0" borderId="2" xfId="0" applyFont="1" applyBorder="1" applyAlignment="1"/>
    <xf numFmtId="0" fontId="0" fillId="0" borderId="0" xfId="0" applyFont="1" applyAlignment="1"/>
    <xf numFmtId="164" fontId="3" fillId="0" borderId="0" xfId="0" applyNumberFormat="1" applyFont="1" applyAlignment="1"/>
    <xf numFmtId="0" fontId="3" fillId="0" borderId="0" xfId="0" applyFont="1" applyAlignment="1"/>
  </cellXfs>
  <cellStyles count="6">
    <cellStyle name="Hipervínculo" xfId="2" builtinId="8" hidden="1"/>
    <cellStyle name="Hipervínculo" xfId="4" builtinId="8" hidden="1"/>
    <cellStyle name="Hipervínculo visitado" xfId="3" builtinId="9" hidden="1"/>
    <cellStyle name="Hipervínculo visitado" xfId="5" builtinId="9" hidden="1"/>
    <cellStyle name="Normal" xfId="0" builtinId="0"/>
    <cellStyle name="Porcentaje" xfId="1" builtinId="5"/>
  </cellStyles>
  <dxfs count="1">
    <dxf>
      <font>
        <color auto="1"/>
      </font>
      <fill>
        <patternFill>
          <bgColor theme="0" tint="-0.34998626667073579"/>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3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9.2485549132948E-2"/>
          <c:y val="0.160291714857447"/>
          <c:w val="0.56289351114347697"/>
          <c:h val="0.67941657028510605"/>
        </c:manualLayout>
      </c:layout>
      <c:pie3DChart>
        <c:varyColors val="1"/>
        <c:ser>
          <c:idx val="0"/>
          <c:order val="0"/>
          <c:explosion val="25"/>
          <c:cat>
            <c:strRef>
              <c:f>Est!$B$3:$B$4</c:f>
              <c:strCache>
                <c:ptCount val="2"/>
                <c:pt idx="0">
                  <c:v>No</c:v>
                </c:pt>
                <c:pt idx="1">
                  <c:v>Si</c:v>
                </c:pt>
              </c:strCache>
            </c:strRef>
          </c:cat>
          <c:val>
            <c:numRef>
              <c:f>Est!$D$3:$D$4</c:f>
              <c:numCache>
                <c:formatCode>0%</c:formatCode>
                <c:ptCount val="2"/>
                <c:pt idx="0">
                  <c:v>4.6210720887245845E-3</c:v>
                </c:pt>
                <c:pt idx="1">
                  <c:v>0.99537892791127547</c:v>
                </c:pt>
              </c:numCache>
            </c:numRef>
          </c:val>
          <c:extLst>
            <c:ext xmlns:c16="http://schemas.microsoft.com/office/drawing/2014/chart" uri="{C3380CC4-5D6E-409C-BE32-E72D297353CC}">
              <c16:uniqueId val="{00000000-1836-0441-B2E4-45CB0509F3F7}"/>
            </c:ext>
          </c:extLst>
        </c:ser>
        <c:dLbls>
          <c:showLegendKey val="0"/>
          <c:showVal val="0"/>
          <c:showCatName val="0"/>
          <c:showSerName val="0"/>
          <c:showPercent val="0"/>
          <c:showBubbleSize val="0"/>
          <c:showLeaderLines val="1"/>
        </c:dLbls>
      </c:pie3DChart>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10019267822736"/>
          <c:y val="0.174863688935397"/>
          <c:w val="0.56289351114347697"/>
          <c:h val="0.67941657028510605"/>
        </c:manualLayout>
      </c:layout>
      <c:pie3DChart>
        <c:varyColors val="1"/>
        <c:ser>
          <c:idx val="0"/>
          <c:order val="0"/>
          <c:explosion val="25"/>
          <c:cat>
            <c:strRef>
              <c:f>Datos!$C$6:$C$7</c:f>
              <c:strCache>
                <c:ptCount val="2"/>
                <c:pt idx="0">
                  <c:v>Sherly_Paola_Alfonso_Sanchez</c:v>
                </c:pt>
                <c:pt idx="1">
                  <c:v>Sherly_Paola_Alfonso_Sanchez</c:v>
                </c:pt>
              </c:strCache>
            </c:strRef>
          </c:cat>
          <c:val>
            <c:numRef>
              <c:f>Datos!$E$6:$E$7</c:f>
              <c:numCache>
                <c:formatCode>General</c:formatCode>
                <c:ptCount val="2"/>
              </c:numCache>
            </c:numRef>
          </c:val>
          <c:extLst>
            <c:ext xmlns:c16="http://schemas.microsoft.com/office/drawing/2014/chart" uri="{C3380CC4-5D6E-409C-BE32-E72D297353CC}">
              <c16:uniqueId val="{00000000-8A2E-2647-A1C8-66604EC555CF}"/>
            </c:ext>
          </c:extLst>
        </c:ser>
        <c:dLbls>
          <c:showLegendKey val="0"/>
          <c:showVal val="0"/>
          <c:showCatName val="0"/>
          <c:showSerName val="0"/>
          <c:showPercent val="0"/>
          <c:showBubbleSize val="0"/>
          <c:showLeaderLines val="1"/>
        </c:dLbls>
      </c:pie3DChart>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10019267822736"/>
          <c:y val="0.174863688935397"/>
          <c:w val="0.56289351114347697"/>
          <c:h val="0.67941657028510605"/>
        </c:manualLayout>
      </c:layout>
      <c:pie3DChart>
        <c:varyColors val="1"/>
        <c:ser>
          <c:idx val="0"/>
          <c:order val="0"/>
          <c:explosion val="25"/>
          <c:cat>
            <c:strRef>
              <c:f>Datos!$C$9:$C$10</c:f>
              <c:strCache>
                <c:ptCount val="2"/>
                <c:pt idx="0">
                  <c:v>Jose Elias Vargas Mora</c:v>
                </c:pt>
                <c:pt idx="1">
                  <c:v>Guillermo Urrea Acevedo</c:v>
                </c:pt>
              </c:strCache>
            </c:strRef>
          </c:cat>
          <c:val>
            <c:numRef>
              <c:f>Datos!$E$9:$E$10</c:f>
              <c:numCache>
                <c:formatCode>General</c:formatCode>
                <c:ptCount val="2"/>
              </c:numCache>
            </c:numRef>
          </c:val>
          <c:extLst>
            <c:ext xmlns:c16="http://schemas.microsoft.com/office/drawing/2014/chart" uri="{C3380CC4-5D6E-409C-BE32-E72D297353CC}">
              <c16:uniqueId val="{00000000-2D32-AD42-AD7B-172589F432DE}"/>
            </c:ext>
          </c:extLst>
        </c:ser>
        <c:dLbls>
          <c:showLegendKey val="0"/>
          <c:showVal val="0"/>
          <c:showCatName val="0"/>
          <c:showSerName val="0"/>
          <c:showPercent val="0"/>
          <c:showBubbleSize val="0"/>
          <c:showLeaderLines val="1"/>
        </c:dLbls>
      </c:pie3DChart>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10019267822736"/>
          <c:y val="0.174863688935397"/>
          <c:w val="0.56289351114347697"/>
          <c:h val="0.67941657028510605"/>
        </c:manualLayout>
      </c:layout>
      <c:pie3DChart>
        <c:varyColors val="1"/>
        <c:ser>
          <c:idx val="0"/>
          <c:order val="0"/>
          <c:explosion val="25"/>
          <c:cat>
            <c:strRef>
              <c:f>Datos!$C$12:$C$13</c:f>
              <c:strCache>
                <c:ptCount val="2"/>
                <c:pt idx="0">
                  <c:v>wilson  huertas melo</c:v>
                </c:pt>
                <c:pt idx="1">
                  <c:v>Germán Mauricio Rojas Sanchez</c:v>
                </c:pt>
              </c:strCache>
            </c:strRef>
          </c:cat>
          <c:val>
            <c:numRef>
              <c:f>Datos!$E$12:$E$13</c:f>
              <c:numCache>
                <c:formatCode>General</c:formatCode>
                <c:ptCount val="2"/>
              </c:numCache>
            </c:numRef>
          </c:val>
          <c:extLst>
            <c:ext xmlns:c16="http://schemas.microsoft.com/office/drawing/2014/chart" uri="{C3380CC4-5D6E-409C-BE32-E72D297353CC}">
              <c16:uniqueId val="{00000000-7BC2-F642-8FC0-7C59FF125253}"/>
            </c:ext>
          </c:extLst>
        </c:ser>
        <c:dLbls>
          <c:showLegendKey val="0"/>
          <c:showVal val="0"/>
          <c:showCatName val="0"/>
          <c:showSerName val="0"/>
          <c:showPercent val="0"/>
          <c:showBubbleSize val="0"/>
          <c:showLeaderLines val="1"/>
        </c:dLbls>
      </c:pie3DChart>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10019267822736"/>
          <c:y val="0.174863688935397"/>
          <c:w val="0.56289351114347697"/>
          <c:h val="0.67941657028510605"/>
        </c:manualLayout>
      </c:layout>
      <c:pie3DChart>
        <c:varyColors val="1"/>
        <c:ser>
          <c:idx val="0"/>
          <c:order val="0"/>
          <c:explosion val="25"/>
          <c:cat>
            <c:strRef>
              <c:f>Datos!$C$15:$C$16</c:f>
              <c:strCache>
                <c:ptCount val="2"/>
                <c:pt idx="0">
                  <c:v>wilson huertas melo</c:v>
                </c:pt>
                <c:pt idx="1">
                  <c:v>Claudia Patricia Urueña Pinzon</c:v>
                </c:pt>
              </c:strCache>
            </c:strRef>
          </c:cat>
          <c:val>
            <c:numRef>
              <c:f>Datos!$D$15:$D$16</c:f>
              <c:numCache>
                <c:formatCode>General</c:formatCode>
                <c:ptCount val="2"/>
                <c:pt idx="0">
                  <c:v>0</c:v>
                </c:pt>
                <c:pt idx="1">
                  <c:v>0</c:v>
                </c:pt>
              </c:numCache>
            </c:numRef>
          </c:val>
          <c:extLst>
            <c:ext xmlns:c16="http://schemas.microsoft.com/office/drawing/2014/chart" uri="{C3380CC4-5D6E-409C-BE32-E72D297353CC}">
              <c16:uniqueId val="{00000000-F4C7-FF49-B74A-33C9ABE55F8A}"/>
            </c:ext>
          </c:extLst>
        </c:ser>
        <c:dLbls>
          <c:showLegendKey val="0"/>
          <c:showVal val="0"/>
          <c:showCatName val="0"/>
          <c:showSerName val="0"/>
          <c:showPercent val="0"/>
          <c:showBubbleSize val="0"/>
          <c:showLeaderLines val="1"/>
        </c:dLbls>
      </c:pie3DChart>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10019267822736"/>
          <c:y val="0.174863688935397"/>
          <c:w val="0.56289351114347697"/>
          <c:h val="0.67941657028510605"/>
        </c:manualLayout>
      </c:layout>
      <c:pie3DChart>
        <c:varyColors val="1"/>
        <c:ser>
          <c:idx val="0"/>
          <c:order val="0"/>
          <c:explosion val="25"/>
          <c:cat>
            <c:strRef>
              <c:f>Datos!$C$18:$C$19</c:f>
              <c:strCache>
                <c:ptCount val="2"/>
                <c:pt idx="0">
                  <c:v>MARTIN HUMBERTO TELLO HUERGO</c:v>
                </c:pt>
                <c:pt idx="1">
                  <c:v>Lyria Esperanza Perilla Toro</c:v>
                </c:pt>
              </c:strCache>
            </c:strRef>
          </c:cat>
          <c:val>
            <c:numRef>
              <c:f>Datos!$E$18:$E$19</c:f>
              <c:numCache>
                <c:formatCode>General</c:formatCode>
                <c:ptCount val="2"/>
              </c:numCache>
            </c:numRef>
          </c:val>
          <c:extLst>
            <c:ext xmlns:c16="http://schemas.microsoft.com/office/drawing/2014/chart" uri="{C3380CC4-5D6E-409C-BE32-E72D297353CC}">
              <c16:uniqueId val="{00000000-EA65-7A4C-8304-6411D550D781}"/>
            </c:ext>
          </c:extLst>
        </c:ser>
        <c:dLbls>
          <c:showLegendKey val="0"/>
          <c:showVal val="0"/>
          <c:showCatName val="0"/>
          <c:showSerName val="0"/>
          <c:showPercent val="0"/>
          <c:showBubbleSize val="0"/>
          <c:showLeaderLines val="1"/>
        </c:dLbls>
      </c:pie3DChart>
    </c:plotArea>
    <c:legend>
      <c:legendPos val="r"/>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10019267822736"/>
          <c:y val="0.174863688935397"/>
          <c:w val="0.56289351114347697"/>
          <c:h val="0.67941657028510605"/>
        </c:manualLayout>
      </c:layout>
      <c:pie3DChart>
        <c:varyColors val="1"/>
        <c:ser>
          <c:idx val="0"/>
          <c:order val="0"/>
          <c:explosion val="25"/>
          <c:cat>
            <c:strRef>
              <c:f>Datos!$C$21:$C$22</c:f>
              <c:strCache>
                <c:ptCount val="2"/>
                <c:pt idx="0">
                  <c:v>guillermo urrea acevedo</c:v>
                </c:pt>
                <c:pt idx="1">
                  <c:v>guillermo urrea acevedo</c:v>
                </c:pt>
              </c:strCache>
            </c:strRef>
          </c:cat>
          <c:val>
            <c:numRef>
              <c:f>Datos!$E$21:$E$22</c:f>
              <c:numCache>
                <c:formatCode>General</c:formatCode>
                <c:ptCount val="2"/>
              </c:numCache>
            </c:numRef>
          </c:val>
          <c:extLst>
            <c:ext xmlns:c16="http://schemas.microsoft.com/office/drawing/2014/chart" uri="{C3380CC4-5D6E-409C-BE32-E72D297353CC}">
              <c16:uniqueId val="{00000000-E6E3-A243-BD40-D6AEB5641473}"/>
            </c:ext>
          </c:extLst>
        </c:ser>
        <c:dLbls>
          <c:showLegendKey val="0"/>
          <c:showVal val="0"/>
          <c:showCatName val="0"/>
          <c:showSerName val="0"/>
          <c:showPercent val="0"/>
          <c:showBubbleSize val="0"/>
          <c:showLeaderLines val="1"/>
        </c:dLbls>
      </c:pie3DChart>
    </c:plotArea>
    <c:legend>
      <c:legendPos val="r"/>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10019267822736"/>
          <c:y val="0.174863688935397"/>
          <c:w val="0.56289351114347697"/>
          <c:h val="0.67941657028510605"/>
        </c:manualLayout>
      </c:layout>
      <c:pie3DChart>
        <c:varyColors val="1"/>
        <c:ser>
          <c:idx val="0"/>
          <c:order val="0"/>
          <c:explosion val="25"/>
          <c:cat>
            <c:strRef>
              <c:f>Datos!$C$24:$C$25</c:f>
              <c:strCache>
                <c:ptCount val="2"/>
                <c:pt idx="0">
                  <c:v>Wilson Solano Rodríguez</c:v>
                </c:pt>
                <c:pt idx="1">
                  <c:v>Wilson Solano Rodríguez</c:v>
                </c:pt>
              </c:strCache>
            </c:strRef>
          </c:cat>
          <c:val>
            <c:numRef>
              <c:f>Datos!$E$24:$E$25</c:f>
              <c:numCache>
                <c:formatCode>General</c:formatCode>
                <c:ptCount val="2"/>
              </c:numCache>
            </c:numRef>
          </c:val>
          <c:extLst>
            <c:ext xmlns:c16="http://schemas.microsoft.com/office/drawing/2014/chart" uri="{C3380CC4-5D6E-409C-BE32-E72D297353CC}">
              <c16:uniqueId val="{00000000-177E-734A-A53E-C5C6B490DF91}"/>
            </c:ext>
          </c:extLst>
        </c:ser>
        <c:dLbls>
          <c:showLegendKey val="0"/>
          <c:showVal val="0"/>
          <c:showCatName val="0"/>
          <c:showSerName val="0"/>
          <c:showPercent val="0"/>
          <c:showBubbleSize val="0"/>
          <c:showLeaderLines val="1"/>
        </c:dLbls>
      </c:pie3DChart>
    </c:plotArea>
    <c:legend>
      <c:legendPos val="r"/>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10019267822736"/>
          <c:y val="0.174863688935397"/>
          <c:w val="0.56289351114347697"/>
          <c:h val="0.67941657028510605"/>
        </c:manualLayout>
      </c:layout>
      <c:pie3DChart>
        <c:varyColors val="1"/>
        <c:ser>
          <c:idx val="0"/>
          <c:order val="0"/>
          <c:explosion val="25"/>
          <c:cat>
            <c:strRef>
              <c:f>Datos!$C$27:$C$28</c:f>
              <c:strCache>
                <c:ptCount val="2"/>
                <c:pt idx="0">
                  <c:v>Andres Gustavo Cortes Nivia</c:v>
                </c:pt>
                <c:pt idx="1">
                  <c:v>Andrés Mauricio Peñaranda Castro</c:v>
                </c:pt>
              </c:strCache>
            </c:strRef>
          </c:cat>
          <c:val>
            <c:numRef>
              <c:f>Datos!$E$27:$E$28</c:f>
              <c:numCache>
                <c:formatCode>General</c:formatCode>
                <c:ptCount val="2"/>
              </c:numCache>
            </c:numRef>
          </c:val>
          <c:extLst>
            <c:ext xmlns:c16="http://schemas.microsoft.com/office/drawing/2014/chart" uri="{C3380CC4-5D6E-409C-BE32-E72D297353CC}">
              <c16:uniqueId val="{00000000-8E4F-A14B-896B-5237BE7887F8}"/>
            </c:ext>
          </c:extLst>
        </c:ser>
        <c:dLbls>
          <c:showLegendKey val="0"/>
          <c:showVal val="0"/>
          <c:showCatName val="0"/>
          <c:showSerName val="0"/>
          <c:showPercent val="0"/>
          <c:showBubbleSize val="0"/>
          <c:showLeaderLines val="1"/>
        </c:dLbls>
      </c:pie3DChart>
    </c:plotArea>
    <c:legend>
      <c:legendPos val="r"/>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10019267822736"/>
          <c:y val="0.174863688935397"/>
          <c:w val="0.56289351114347697"/>
          <c:h val="0.67941657028510605"/>
        </c:manualLayout>
      </c:layout>
      <c:pie3DChart>
        <c:varyColors val="1"/>
        <c:ser>
          <c:idx val="0"/>
          <c:order val="0"/>
          <c:explosion val="25"/>
          <c:cat>
            <c:strRef>
              <c:f>Datos!$C$30:$C$31</c:f>
              <c:strCache>
                <c:ptCount val="2"/>
                <c:pt idx="0">
                  <c:v>Andrés Mauricio Peñaranda Castro</c:v>
                </c:pt>
                <c:pt idx="1">
                  <c:v>JUAN HARVEY CASTRO TRUJILLO</c:v>
                </c:pt>
              </c:strCache>
            </c:strRef>
          </c:cat>
          <c:val>
            <c:numRef>
              <c:f>Datos!$E$30:$E$31</c:f>
              <c:numCache>
                <c:formatCode>General</c:formatCode>
                <c:ptCount val="2"/>
              </c:numCache>
            </c:numRef>
          </c:val>
          <c:extLst>
            <c:ext xmlns:c16="http://schemas.microsoft.com/office/drawing/2014/chart" uri="{C3380CC4-5D6E-409C-BE32-E72D297353CC}">
              <c16:uniqueId val="{00000000-14BC-AE4D-97FA-73C340BF9480}"/>
            </c:ext>
          </c:extLst>
        </c:ser>
        <c:dLbls>
          <c:showLegendKey val="0"/>
          <c:showVal val="0"/>
          <c:showCatName val="0"/>
          <c:showSerName val="0"/>
          <c:showPercent val="0"/>
          <c:showBubbleSize val="0"/>
          <c:showLeaderLines val="1"/>
        </c:dLbls>
      </c:pie3DChart>
    </c:plotArea>
    <c:legend>
      <c:legendPos val="r"/>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10019267822736"/>
          <c:y val="0.174863688935397"/>
          <c:w val="0.56289351114347697"/>
          <c:h val="0.67941657028510605"/>
        </c:manualLayout>
      </c:layout>
      <c:pie3DChart>
        <c:varyColors val="1"/>
        <c:ser>
          <c:idx val="0"/>
          <c:order val="0"/>
          <c:explosion val="25"/>
          <c:cat>
            <c:strRef>
              <c:f>Datos!$C$33:$C$34</c:f>
              <c:strCache>
                <c:ptCount val="2"/>
                <c:pt idx="0">
                  <c:v>JUAN HARVEY CASTRO TRUJILLO</c:v>
                </c:pt>
                <c:pt idx="1">
                  <c:v>Jose_Luis_Nino_Amezquita</c:v>
                </c:pt>
              </c:strCache>
            </c:strRef>
          </c:cat>
          <c:val>
            <c:numRef>
              <c:f>Datos!$E$33:$E$34</c:f>
              <c:numCache>
                <c:formatCode>General</c:formatCode>
                <c:ptCount val="2"/>
              </c:numCache>
            </c:numRef>
          </c:val>
          <c:extLst>
            <c:ext xmlns:c16="http://schemas.microsoft.com/office/drawing/2014/chart" uri="{C3380CC4-5D6E-409C-BE32-E72D297353CC}">
              <c16:uniqueId val="{00000000-97E0-D945-8D88-BBD1AA876055}"/>
            </c:ext>
          </c:extLst>
        </c:ser>
        <c:dLbls>
          <c:showLegendKey val="0"/>
          <c:showVal val="0"/>
          <c:showCatName val="0"/>
          <c:showSerName val="0"/>
          <c:showPercent val="0"/>
          <c:showBubbleSize val="0"/>
          <c:showLeaderLines val="1"/>
        </c:dLbls>
      </c:pie3DChart>
    </c:plotArea>
    <c:legend>
      <c:legendPos val="r"/>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10019267822736"/>
          <c:y val="0.174863688935397"/>
          <c:w val="0.56289351114347697"/>
          <c:h val="0.67941657028510605"/>
        </c:manualLayout>
      </c:layout>
      <c:pie3DChart>
        <c:varyColors val="1"/>
        <c:ser>
          <c:idx val="0"/>
          <c:order val="0"/>
          <c:explosion val="25"/>
          <c:cat>
            <c:strRef>
              <c:f>Datos!$C$36:$C$37</c:f>
              <c:strCache>
                <c:ptCount val="2"/>
                <c:pt idx="0">
                  <c:v>Héctor_David_Nieto_Martinez</c:v>
                </c:pt>
                <c:pt idx="1">
                  <c:v>Héctor_David_Nieto_Martinez</c:v>
                </c:pt>
              </c:strCache>
            </c:strRef>
          </c:cat>
          <c:val>
            <c:numRef>
              <c:f>Datos!$E$36:$E$37</c:f>
              <c:numCache>
                <c:formatCode>General</c:formatCode>
                <c:ptCount val="2"/>
              </c:numCache>
            </c:numRef>
          </c:val>
          <c:extLst>
            <c:ext xmlns:c16="http://schemas.microsoft.com/office/drawing/2014/chart" uri="{C3380CC4-5D6E-409C-BE32-E72D297353CC}">
              <c16:uniqueId val="{00000000-9152-1E42-A35E-6BA465C6A788}"/>
            </c:ext>
          </c:extLst>
        </c:ser>
        <c:dLbls>
          <c:showLegendKey val="0"/>
          <c:showVal val="0"/>
          <c:showCatName val="0"/>
          <c:showSerName val="0"/>
          <c:showPercent val="0"/>
          <c:showBubbleSize val="0"/>
          <c:showLeaderLines val="1"/>
        </c:dLbls>
      </c:pie3DChart>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10019267822736"/>
          <c:y val="0.174863688935397"/>
          <c:w val="0.56289351114347697"/>
          <c:h val="0.67941657028510605"/>
        </c:manualLayout>
      </c:layout>
      <c:pie3DChart>
        <c:varyColors val="1"/>
        <c:ser>
          <c:idx val="0"/>
          <c:order val="0"/>
          <c:explosion val="25"/>
          <c:cat>
            <c:strRef>
              <c:f>Datos!$C$39:$C$40</c:f>
              <c:strCache>
                <c:ptCount val="2"/>
                <c:pt idx="0">
                  <c:v>María del Pilar Gutiérrez López</c:v>
                </c:pt>
                <c:pt idx="1">
                  <c:v>Alejandro Duitama Leal</c:v>
                </c:pt>
              </c:strCache>
            </c:strRef>
          </c:cat>
          <c:val>
            <c:numRef>
              <c:f>Datos!$E$39:$E$40</c:f>
              <c:numCache>
                <c:formatCode>General</c:formatCode>
                <c:ptCount val="2"/>
              </c:numCache>
            </c:numRef>
          </c:val>
          <c:extLst>
            <c:ext xmlns:c16="http://schemas.microsoft.com/office/drawing/2014/chart" uri="{C3380CC4-5D6E-409C-BE32-E72D297353CC}">
              <c16:uniqueId val="{00000000-4321-5B4A-81C6-CBCF297AE082}"/>
            </c:ext>
          </c:extLst>
        </c:ser>
        <c:dLbls>
          <c:showLegendKey val="0"/>
          <c:showVal val="0"/>
          <c:showCatName val="0"/>
          <c:showSerName val="0"/>
          <c:showPercent val="0"/>
          <c:showBubbleSize val="0"/>
          <c:showLeaderLines val="1"/>
        </c:dLbls>
      </c:pie3DChart>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10019267822736"/>
          <c:y val="0.174863688935397"/>
          <c:w val="0.56289351114347697"/>
          <c:h val="0.67941657028510605"/>
        </c:manualLayout>
      </c:layout>
      <c:pie3DChart>
        <c:varyColors val="1"/>
        <c:ser>
          <c:idx val="0"/>
          <c:order val="0"/>
          <c:explosion val="25"/>
          <c:cat>
            <c:strRef>
              <c:f>Datos!$C$42:$C$43</c:f>
              <c:strCache>
                <c:ptCount val="2"/>
                <c:pt idx="0">
                  <c:v>Alejandro Duitama Leal</c:v>
                </c:pt>
                <c:pt idx="1">
                  <c:v>Jose Luis Espinosa Reina</c:v>
                </c:pt>
              </c:strCache>
            </c:strRef>
          </c:cat>
          <c:val>
            <c:numRef>
              <c:f>Datos!$E$42:$E$43</c:f>
              <c:numCache>
                <c:formatCode>General</c:formatCode>
                <c:ptCount val="2"/>
              </c:numCache>
            </c:numRef>
          </c:val>
          <c:extLst>
            <c:ext xmlns:c16="http://schemas.microsoft.com/office/drawing/2014/chart" uri="{C3380CC4-5D6E-409C-BE32-E72D297353CC}">
              <c16:uniqueId val="{00000000-F626-0946-8977-4EC5841FD8BD}"/>
            </c:ext>
          </c:extLst>
        </c:ser>
        <c:dLbls>
          <c:showLegendKey val="0"/>
          <c:showVal val="0"/>
          <c:showCatName val="0"/>
          <c:showSerName val="0"/>
          <c:showPercent val="0"/>
          <c:showBubbleSize val="0"/>
          <c:showLeaderLines val="1"/>
        </c:dLbls>
      </c:pie3DChart>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s-ES_tradnl" sz="1200"/>
              <a:t>1.2. Las horas de Trabajo Independiente/semana del curso son correctos?.</a:t>
            </a:r>
          </a:p>
        </c:rich>
      </c:tx>
      <c:overlay val="1"/>
      <c:spPr>
        <a:no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CO"/>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019267822736"/>
          <c:y val="0.174863688935397"/>
          <c:w val="0.56289351114347697"/>
          <c:h val="0.67941657028510605"/>
        </c:manualLayout>
      </c:layout>
      <c:pie3DChart>
        <c:varyColors val="1"/>
        <c:ser>
          <c:idx val="0"/>
          <c:order val="0"/>
          <c:dPt>
            <c:idx val="0"/>
            <c:bubble3D val="0"/>
            <c:explosion val="4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AF87-FD4C-A38C-904280533C1F}"/>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AF87-FD4C-A38C-904280533C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CO"/>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Est!$B$45:$B$46</c:f>
              <c:strCache>
                <c:ptCount val="2"/>
                <c:pt idx="0">
                  <c:v>No</c:v>
                </c:pt>
                <c:pt idx="1">
                  <c:v>Si</c:v>
                </c:pt>
              </c:strCache>
            </c:strRef>
          </c:cat>
          <c:val>
            <c:numRef>
              <c:f>Est!$D$45:$D$46</c:f>
              <c:numCache>
                <c:formatCode>0%</c:formatCode>
                <c:ptCount val="2"/>
                <c:pt idx="0">
                  <c:v>0.10166358595194085</c:v>
                </c:pt>
                <c:pt idx="1">
                  <c:v>0.8983364140480592</c:v>
                </c:pt>
              </c:numCache>
            </c:numRef>
          </c:val>
          <c:extLst>
            <c:ext xmlns:c16="http://schemas.microsoft.com/office/drawing/2014/chart" uri="{C3380CC4-5D6E-409C-BE32-E72D297353CC}">
              <c16:uniqueId val="{00000004-AF87-FD4C-A38C-904280533C1F}"/>
            </c:ext>
          </c:extLst>
        </c:ser>
        <c:dLbls>
          <c:showLegendKey val="0"/>
          <c:showVal val="0"/>
          <c:showCatName val="0"/>
          <c:showSerName val="0"/>
          <c:showPercent val="0"/>
          <c:showBubbleSize val="0"/>
          <c:showLeaderLines val="1"/>
        </c:dLbls>
      </c:pie3DChart>
      <c:spPr>
        <a:noFill/>
        <a:ln>
          <a:noFill/>
        </a:ln>
        <a:effectLst/>
      </c:spPr>
    </c:plotArea>
    <c:legend>
      <c:legendPos val="b"/>
      <c:layout>
        <c:manualLayout>
          <c:xMode val="edge"/>
          <c:yMode val="edge"/>
          <c:x val="0.33603829136553198"/>
          <c:y val="0.71369325910682502"/>
          <c:w val="0.150477852491223"/>
          <c:h val="9.088020890991059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CO"/>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CO"/>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2. Especificidad del contenido de la Justificación</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7.9000871183417601E-2"/>
          <c:y val="0.15891512296336499"/>
          <c:w val="0.68427286054126202"/>
          <c:h val="0.482137944595596"/>
        </c:manualLayout>
      </c:layout>
      <c:bar3DChart>
        <c:barDir val="col"/>
        <c:grouping val="clustered"/>
        <c:varyColors val="0"/>
        <c:ser>
          <c:idx val="0"/>
          <c:order val="0"/>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Est!$B$48:$B$51</c:f>
              <c:strCache>
                <c:ptCount val="4"/>
                <c:pt idx="0">
                  <c:v>La justificación cumple  de forma clara y coherente con los tres (3) criterios enunciados.</c:v>
                </c:pt>
                <c:pt idx="1">
                  <c:v>El syllabus contiene dos (2) características enunciada.</c:v>
                </c:pt>
                <c:pt idx="2">
                  <c:v>El syllabus contiene una (1) característica enunciada.</c:v>
                </c:pt>
                <c:pt idx="3">
                  <c:v>El syllabus no presenta justificación.</c:v>
                </c:pt>
              </c:strCache>
            </c:strRef>
          </c:cat>
          <c:val>
            <c:numRef>
              <c:f>Est!$D$48:$D$51</c:f>
              <c:numCache>
                <c:formatCode>0%</c:formatCode>
                <c:ptCount val="4"/>
                <c:pt idx="0">
                  <c:v>0.79574861367837335</c:v>
                </c:pt>
                <c:pt idx="1">
                  <c:v>0.18576709796672827</c:v>
                </c:pt>
                <c:pt idx="2">
                  <c:v>1.3863216266173753E-2</c:v>
                </c:pt>
                <c:pt idx="3">
                  <c:v>4.6210720887245845E-3</c:v>
                </c:pt>
              </c:numCache>
            </c:numRef>
          </c:val>
          <c:extLst>
            <c:ext xmlns:c16="http://schemas.microsoft.com/office/drawing/2014/chart" uri="{C3380CC4-5D6E-409C-BE32-E72D297353CC}">
              <c16:uniqueId val="{00000000-33B4-3F48-9E9C-A3C8B7993706}"/>
            </c:ext>
          </c:extLst>
        </c:ser>
        <c:dLbls>
          <c:showLegendKey val="0"/>
          <c:showVal val="0"/>
          <c:showCatName val="0"/>
          <c:showSerName val="0"/>
          <c:showPercent val="0"/>
          <c:showBubbleSize val="0"/>
        </c:dLbls>
        <c:gapWidth val="150"/>
        <c:shape val="box"/>
        <c:axId val="1706650848"/>
        <c:axId val="1706628880"/>
        <c:axId val="0"/>
      </c:bar3DChart>
      <c:catAx>
        <c:axId val="1706650848"/>
        <c:scaling>
          <c:orientation val="minMax"/>
        </c:scaling>
        <c:delete val="0"/>
        <c:axPos val="b"/>
        <c:numFmt formatCode="General" sourceLinked="0"/>
        <c:majorTickMark val="out"/>
        <c:minorTickMark val="none"/>
        <c:tickLblPos val="nextTo"/>
        <c:crossAx val="1706628880"/>
        <c:crosses val="autoZero"/>
        <c:auto val="1"/>
        <c:lblAlgn val="ctr"/>
        <c:lblOffset val="100"/>
        <c:noMultiLvlLbl val="0"/>
      </c:catAx>
      <c:valAx>
        <c:axId val="1706628880"/>
        <c:scaling>
          <c:orientation val="minMax"/>
        </c:scaling>
        <c:delete val="0"/>
        <c:axPos val="l"/>
        <c:majorGridlines/>
        <c:numFmt formatCode="0%" sourceLinked="1"/>
        <c:majorTickMark val="out"/>
        <c:minorTickMark val="none"/>
        <c:tickLblPos val="nextTo"/>
        <c:crossAx val="1706650848"/>
        <c:crosses val="autoZero"/>
        <c:crossBetween val="between"/>
      </c:valAx>
    </c:plotArea>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3. Características de los contenidos generales.</a:t>
            </a:r>
          </a:p>
        </c:rich>
      </c:tx>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invertIfNegative val="0"/>
          <c:dLbls>
            <c:dLbl>
              <c:idx val="0"/>
              <c:layout>
                <c:manualLayout>
                  <c:x val="0"/>
                  <c:y val="-2.94384594542527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195-FC45-A891-D3AF27AD5392}"/>
                </c:ext>
              </c:extLst>
            </c:dLbl>
            <c:dLbl>
              <c:idx val="1"/>
              <c:layout>
                <c:manualLayout>
                  <c:x val="1.8182635554410799E-3"/>
                  <c:y val="-3.270939939361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195-FC45-A891-D3AF27AD5392}"/>
                </c:ext>
              </c:extLst>
            </c:dLbl>
            <c:dLbl>
              <c:idx val="2"/>
              <c:layout>
                <c:manualLayout>
                  <c:x val="1.2727844888087999E-2"/>
                  <c:y val="-3.92512792723369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195-FC45-A891-D3AF27AD5392}"/>
                </c:ext>
              </c:extLst>
            </c:dLbl>
            <c:dLbl>
              <c:idx val="3"/>
              <c:layout>
                <c:manualLayout>
                  <c:x val="0"/>
                  <c:y val="-4.25222192116984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195-FC45-A891-D3AF27AD5392}"/>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Est!$B$55:$B$58</c:f>
              <c:strCache>
                <c:ptCount val="4"/>
                <c:pt idx="0">
                  <c:v>El listado está organizado, tiene secuencia, es coherente entre sí, y esta actualizado.</c:v>
                </c:pt>
                <c:pt idx="1">
                  <c:v>El listado está organizado, tiene secuencia, es coherente entre sí, pero no está actualizado.</c:v>
                </c:pt>
                <c:pt idx="2">
                  <c:v>El listado está organizado y tiene una secuencia pero no es coherente entre sí, ni actualizado.</c:v>
                </c:pt>
                <c:pt idx="3">
                  <c:v>No hay un listado de contenidos generales.</c:v>
                </c:pt>
              </c:strCache>
            </c:strRef>
          </c:cat>
          <c:val>
            <c:numRef>
              <c:f>Est!$D$55:$D$58</c:f>
              <c:numCache>
                <c:formatCode>0%</c:formatCode>
                <c:ptCount val="4"/>
                <c:pt idx="0">
                  <c:v>0.89094269870609977</c:v>
                </c:pt>
                <c:pt idx="1">
                  <c:v>9.9815157116451017E-2</c:v>
                </c:pt>
                <c:pt idx="2">
                  <c:v>7.3937153419593345E-3</c:v>
                </c:pt>
                <c:pt idx="3">
                  <c:v>1.8484288354898336E-3</c:v>
                </c:pt>
              </c:numCache>
            </c:numRef>
          </c:val>
          <c:extLst>
            <c:ext xmlns:c16="http://schemas.microsoft.com/office/drawing/2014/chart" uri="{C3380CC4-5D6E-409C-BE32-E72D297353CC}">
              <c16:uniqueId val="{00000004-4195-FC45-A891-D3AF27AD5392}"/>
            </c:ext>
          </c:extLst>
        </c:ser>
        <c:dLbls>
          <c:showLegendKey val="0"/>
          <c:showVal val="0"/>
          <c:showCatName val="0"/>
          <c:showSerName val="0"/>
          <c:showPercent val="0"/>
          <c:showBubbleSize val="0"/>
        </c:dLbls>
        <c:gapWidth val="150"/>
        <c:shape val="box"/>
        <c:axId val="1706609200"/>
        <c:axId val="1706611520"/>
        <c:axId val="0"/>
      </c:bar3DChart>
      <c:catAx>
        <c:axId val="1706609200"/>
        <c:scaling>
          <c:orientation val="minMax"/>
        </c:scaling>
        <c:delete val="0"/>
        <c:axPos val="b"/>
        <c:numFmt formatCode="General" sourceLinked="0"/>
        <c:majorTickMark val="out"/>
        <c:minorTickMark val="none"/>
        <c:tickLblPos val="nextTo"/>
        <c:crossAx val="1706611520"/>
        <c:crosses val="autoZero"/>
        <c:auto val="1"/>
        <c:lblAlgn val="ctr"/>
        <c:lblOffset val="100"/>
        <c:noMultiLvlLbl val="0"/>
      </c:catAx>
      <c:valAx>
        <c:axId val="1706611520"/>
        <c:scaling>
          <c:orientation val="minMax"/>
        </c:scaling>
        <c:delete val="0"/>
        <c:axPos val="l"/>
        <c:majorGridlines/>
        <c:numFmt formatCode="0%" sourceLinked="1"/>
        <c:majorTickMark val="out"/>
        <c:minorTickMark val="none"/>
        <c:tickLblPos val="nextTo"/>
        <c:crossAx val="1706609200"/>
        <c:crosses val="autoZero"/>
        <c:crossBetween val="between"/>
      </c:valAx>
    </c:plotArea>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4.1. ¿Los objetivos de aprendizaje significativo cumplen con las condiciones mínimas sugeridas para el diseño de su asignatura?.</a:t>
            </a:r>
          </a:p>
        </c:rich>
      </c:tx>
      <c:layout/>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5.3328410369316799E-2"/>
          <c:y val="0.14058083320180101"/>
          <c:w val="0.68512044327792399"/>
          <c:h val="0.51496024237945504"/>
        </c:manualLayout>
      </c:layout>
      <c:bar3DChart>
        <c:barDir val="col"/>
        <c:grouping val="clustered"/>
        <c:varyColors val="0"/>
        <c:ser>
          <c:idx val="0"/>
          <c:order val="0"/>
          <c:tx>
            <c:v>Conocimientos fundamentales</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Est!$B$64:$B$67</c:f>
              <c:strCache>
                <c:ptCount val="4"/>
                <c:pt idx="0">
                  <c:v>Cumple con tres (3) o cuatro (4) de las condiciones propuestas.</c:v>
                </c:pt>
                <c:pt idx="1">
                  <c:v>Cumple con todas las  condiciones propuestas.</c:v>
                </c:pt>
                <c:pt idx="2">
                  <c:v>Cumple con una (1) o dos (2) condiciones de las propuestas</c:v>
                </c:pt>
                <c:pt idx="3">
                  <c:v>No cumple ninguna de las condiciones propuestas.</c:v>
                </c:pt>
              </c:strCache>
            </c:strRef>
          </c:cat>
          <c:val>
            <c:numRef>
              <c:f>Est!$D$64:$D$67</c:f>
              <c:numCache>
                <c:formatCode>0%</c:formatCode>
                <c:ptCount val="4"/>
                <c:pt idx="0">
                  <c:v>0.2356746765249538</c:v>
                </c:pt>
                <c:pt idx="1">
                  <c:v>0.74029574861367842</c:v>
                </c:pt>
                <c:pt idx="2">
                  <c:v>1.2939001848428836E-2</c:v>
                </c:pt>
                <c:pt idx="3">
                  <c:v>1.1090573012939002E-2</c:v>
                </c:pt>
              </c:numCache>
            </c:numRef>
          </c:val>
          <c:extLst>
            <c:ext xmlns:c16="http://schemas.microsoft.com/office/drawing/2014/chart" uri="{C3380CC4-5D6E-409C-BE32-E72D297353CC}">
              <c16:uniqueId val="{00000000-2D45-1D46-8A6A-A4F5FF78D3C9}"/>
            </c:ext>
          </c:extLst>
        </c:ser>
        <c:ser>
          <c:idx val="1"/>
          <c:order val="1"/>
          <c:tx>
            <c:v>Aplicación</c:v>
          </c:tx>
          <c:invertIfNegative val="0"/>
          <c:dLbls>
            <c:dLbl>
              <c:idx val="1"/>
              <c:layout>
                <c:manualLayout>
                  <c:x val="-3.0555202579247998E-17"/>
                  <c:y val="5.510632445532279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2D45-1D46-8A6A-A4F5FF78D3C9}"/>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Est!$B$64:$B$67</c:f>
              <c:strCache>
                <c:ptCount val="4"/>
                <c:pt idx="0">
                  <c:v>Cumple con tres (3) o cuatro (4) de las condiciones propuestas.</c:v>
                </c:pt>
                <c:pt idx="1">
                  <c:v>Cumple con todas las  condiciones propuestas.</c:v>
                </c:pt>
                <c:pt idx="2">
                  <c:v>Cumple con una (1) o dos (2) condiciones de las propuestas</c:v>
                </c:pt>
                <c:pt idx="3">
                  <c:v>No cumple ninguna de las condiciones propuestas.</c:v>
                </c:pt>
              </c:strCache>
            </c:strRef>
          </c:cat>
          <c:val>
            <c:numRef>
              <c:f>Est!$D$73:$D$76</c:f>
              <c:numCache>
                <c:formatCode>0%</c:formatCode>
                <c:ptCount val="4"/>
                <c:pt idx="0">
                  <c:v>0.22920517560073936</c:v>
                </c:pt>
                <c:pt idx="1">
                  <c:v>0.74214417744916816</c:v>
                </c:pt>
                <c:pt idx="2">
                  <c:v>1.6635859519408502E-2</c:v>
                </c:pt>
                <c:pt idx="3">
                  <c:v>1.2014787430683918E-2</c:v>
                </c:pt>
              </c:numCache>
            </c:numRef>
          </c:val>
          <c:extLst>
            <c:ext xmlns:c16="http://schemas.microsoft.com/office/drawing/2014/chart" uri="{C3380CC4-5D6E-409C-BE32-E72D297353CC}">
              <c16:uniqueId val="{00000002-2D45-1D46-8A6A-A4F5FF78D3C9}"/>
            </c:ext>
          </c:extLst>
        </c:ser>
        <c:ser>
          <c:idx val="2"/>
          <c:order val="2"/>
          <c:tx>
            <c:v>Integración</c:v>
          </c:tx>
          <c:invertIfNegative val="0"/>
          <c:dLbls>
            <c:dLbl>
              <c:idx val="0"/>
              <c:layout>
                <c:manualLayout>
                  <c:x val="1.66653543307087E-3"/>
                  <c:y val="4.073076155393420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2D45-1D46-8A6A-A4F5FF78D3C9}"/>
                </c:ext>
              </c:extLst>
            </c:dLbl>
            <c:dLbl>
              <c:idx val="2"/>
              <c:layout>
                <c:manualLayout>
                  <c:x val="3.3333333333333301E-3"/>
                  <c:y val="6.708596020647990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2D45-1D46-8A6A-A4F5FF78D3C9}"/>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Est!$B$64:$B$67</c:f>
              <c:strCache>
                <c:ptCount val="4"/>
                <c:pt idx="0">
                  <c:v>Cumple con tres (3) o cuatro (4) de las condiciones propuestas.</c:v>
                </c:pt>
                <c:pt idx="1">
                  <c:v>Cumple con todas las  condiciones propuestas.</c:v>
                </c:pt>
                <c:pt idx="2">
                  <c:v>Cumple con una (1) o dos (2) condiciones de las propuestas</c:v>
                </c:pt>
                <c:pt idx="3">
                  <c:v>No cumple ninguna de las condiciones propuestas.</c:v>
                </c:pt>
              </c:strCache>
            </c:strRef>
          </c:cat>
          <c:val>
            <c:numRef>
              <c:f>Est!$D$82:$D$85</c:f>
              <c:numCache>
                <c:formatCode>0%</c:formatCode>
                <c:ptCount val="4"/>
                <c:pt idx="0">
                  <c:v>0.22181146025878004</c:v>
                </c:pt>
                <c:pt idx="1">
                  <c:v>0.74584103512014788</c:v>
                </c:pt>
                <c:pt idx="2">
                  <c:v>1.9408502772643253E-2</c:v>
                </c:pt>
                <c:pt idx="3">
                  <c:v>1.2939001848428836E-2</c:v>
                </c:pt>
              </c:numCache>
            </c:numRef>
          </c:val>
          <c:extLst>
            <c:ext xmlns:c16="http://schemas.microsoft.com/office/drawing/2014/chart" uri="{C3380CC4-5D6E-409C-BE32-E72D297353CC}">
              <c16:uniqueId val="{00000005-2D45-1D46-8A6A-A4F5FF78D3C9}"/>
            </c:ext>
          </c:extLst>
        </c:ser>
        <c:ser>
          <c:idx val="4"/>
          <c:order val="3"/>
          <c:tx>
            <c:v>Dimensión humana</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Est!$B$64:$B$67</c:f>
              <c:strCache>
                <c:ptCount val="4"/>
                <c:pt idx="0">
                  <c:v>Cumple con tres (3) o cuatro (4) de las condiciones propuestas.</c:v>
                </c:pt>
                <c:pt idx="1">
                  <c:v>Cumple con todas las  condiciones propuestas.</c:v>
                </c:pt>
                <c:pt idx="2">
                  <c:v>Cumple con una (1) o dos (2) condiciones de las propuestas</c:v>
                </c:pt>
                <c:pt idx="3">
                  <c:v>No cumple ninguna de las condiciones propuestas.</c:v>
                </c:pt>
              </c:strCache>
            </c:strRef>
          </c:cat>
          <c:val>
            <c:numRef>
              <c:f>Est!$D$92:$D$95</c:f>
              <c:numCache>
                <c:formatCode>0%</c:formatCode>
                <c:ptCount val="4"/>
                <c:pt idx="0">
                  <c:v>0.23937153419593346</c:v>
                </c:pt>
                <c:pt idx="1">
                  <c:v>0.72920517560073939</c:v>
                </c:pt>
                <c:pt idx="2">
                  <c:v>1.8484288354898338E-2</c:v>
                </c:pt>
                <c:pt idx="3">
                  <c:v>1.2939001848428836E-2</c:v>
                </c:pt>
              </c:numCache>
            </c:numRef>
          </c:val>
          <c:extLst>
            <c:ext xmlns:c16="http://schemas.microsoft.com/office/drawing/2014/chart" uri="{C3380CC4-5D6E-409C-BE32-E72D297353CC}">
              <c16:uniqueId val="{00000006-2D45-1D46-8A6A-A4F5FF78D3C9}"/>
            </c:ext>
          </c:extLst>
        </c:ser>
        <c:ser>
          <c:idx val="6"/>
          <c:order val="4"/>
          <c:tx>
            <c:v>Motivación</c:v>
          </c:tx>
          <c:invertIfNegative val="0"/>
          <c:dLbls>
            <c:dLbl>
              <c:idx val="1"/>
              <c:layout>
                <c:manualLayout>
                  <c:x val="5.0000000000000001E-3"/>
                  <c:y val="7.1877814506942694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2D45-1D46-8A6A-A4F5FF78D3C9}"/>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Est!$B$64:$B$67</c:f>
              <c:strCache>
                <c:ptCount val="4"/>
                <c:pt idx="0">
                  <c:v>Cumple con tres (3) o cuatro (4) de las condiciones propuestas.</c:v>
                </c:pt>
                <c:pt idx="1">
                  <c:v>Cumple con todas las  condiciones propuestas.</c:v>
                </c:pt>
                <c:pt idx="2">
                  <c:v>Cumple con una (1) o dos (2) condiciones de las propuestas</c:v>
                </c:pt>
                <c:pt idx="3">
                  <c:v>No cumple ninguna de las condiciones propuestas.</c:v>
                </c:pt>
              </c:strCache>
            </c:strRef>
          </c:cat>
          <c:val>
            <c:numRef>
              <c:f>Est!$D$100:$D$103</c:f>
              <c:numCache>
                <c:formatCode>0%</c:formatCode>
                <c:ptCount val="4"/>
                <c:pt idx="0">
                  <c:v>0.24399260628465805</c:v>
                </c:pt>
                <c:pt idx="1">
                  <c:v>0.72828096118299446</c:v>
                </c:pt>
                <c:pt idx="2">
                  <c:v>1.6635859519408502E-2</c:v>
                </c:pt>
                <c:pt idx="3">
                  <c:v>1.1090573012939002E-2</c:v>
                </c:pt>
              </c:numCache>
            </c:numRef>
          </c:val>
          <c:extLst>
            <c:ext xmlns:c16="http://schemas.microsoft.com/office/drawing/2014/chart" uri="{C3380CC4-5D6E-409C-BE32-E72D297353CC}">
              <c16:uniqueId val="{00000008-2D45-1D46-8A6A-A4F5FF78D3C9}"/>
            </c:ext>
          </c:extLst>
        </c:ser>
        <c:ser>
          <c:idx val="7"/>
          <c:order val="5"/>
          <c:tx>
            <c:v>Aprender a aprender</c:v>
          </c:tx>
          <c:invertIfNegative val="0"/>
          <c:dLbls>
            <c:dLbl>
              <c:idx val="2"/>
              <c:layout>
                <c:manualLayout>
                  <c:x val="3.3333333333332698E-3"/>
                  <c:y val="5.031447015485990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2D45-1D46-8A6A-A4F5FF78D3C9}"/>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Est!$B$64:$B$67</c:f>
              <c:strCache>
                <c:ptCount val="4"/>
                <c:pt idx="0">
                  <c:v>Cumple con tres (3) o cuatro (4) de las condiciones propuestas.</c:v>
                </c:pt>
                <c:pt idx="1">
                  <c:v>Cumple con todas las  condiciones propuestas.</c:v>
                </c:pt>
                <c:pt idx="2">
                  <c:v>Cumple con una (1) o dos (2) condiciones de las propuestas</c:v>
                </c:pt>
                <c:pt idx="3">
                  <c:v>No cumple ninguna de las condiciones propuestas.</c:v>
                </c:pt>
              </c:strCache>
            </c:strRef>
          </c:cat>
          <c:val>
            <c:numRef>
              <c:f>Est!$D$110:$D$113</c:f>
              <c:numCache>
                <c:formatCode>0%</c:formatCode>
                <c:ptCount val="4"/>
                <c:pt idx="0">
                  <c:v>0.2245841035120148</c:v>
                </c:pt>
                <c:pt idx="1">
                  <c:v>0.74584103512014788</c:v>
                </c:pt>
                <c:pt idx="2">
                  <c:v>1.756007393715342E-2</c:v>
                </c:pt>
                <c:pt idx="3">
                  <c:v>1.2014787430683918E-2</c:v>
                </c:pt>
              </c:numCache>
            </c:numRef>
          </c:val>
          <c:extLst>
            <c:ext xmlns:c16="http://schemas.microsoft.com/office/drawing/2014/chart" uri="{C3380CC4-5D6E-409C-BE32-E72D297353CC}">
              <c16:uniqueId val="{0000000A-2D45-1D46-8A6A-A4F5FF78D3C9}"/>
            </c:ext>
          </c:extLst>
        </c:ser>
        <c:dLbls>
          <c:showLegendKey val="0"/>
          <c:showVal val="0"/>
          <c:showCatName val="0"/>
          <c:showSerName val="0"/>
          <c:showPercent val="0"/>
          <c:showBubbleSize val="0"/>
        </c:dLbls>
        <c:gapWidth val="150"/>
        <c:shape val="box"/>
        <c:axId val="1706526384"/>
        <c:axId val="1706522512"/>
        <c:axId val="0"/>
      </c:bar3DChart>
      <c:catAx>
        <c:axId val="1706526384"/>
        <c:scaling>
          <c:orientation val="minMax"/>
        </c:scaling>
        <c:delete val="0"/>
        <c:axPos val="b"/>
        <c:numFmt formatCode="General" sourceLinked="0"/>
        <c:majorTickMark val="out"/>
        <c:minorTickMark val="none"/>
        <c:tickLblPos val="nextTo"/>
        <c:crossAx val="1706522512"/>
        <c:crosses val="autoZero"/>
        <c:auto val="1"/>
        <c:lblAlgn val="ctr"/>
        <c:lblOffset val="100"/>
        <c:noMultiLvlLbl val="0"/>
      </c:catAx>
      <c:valAx>
        <c:axId val="1706522512"/>
        <c:scaling>
          <c:orientation val="minMax"/>
        </c:scaling>
        <c:delete val="0"/>
        <c:axPos val="l"/>
        <c:majorGridlines/>
        <c:numFmt formatCode="0%" sourceLinked="1"/>
        <c:majorTickMark val="out"/>
        <c:minorTickMark val="none"/>
        <c:tickLblPos val="nextTo"/>
        <c:crossAx val="170652638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4.2 Conocimiento fundamental: El objetivo permite determinar si los estudiantes “comprenden y recuerdan” conceptos importantes, terminología, principios, etc.  Los verbos sugeridos para su redacción son: Recordar, comprender, identificar, listar, entre ot</a:t>
            </a:r>
          </a:p>
        </c:rich>
      </c:tx>
      <c:layout/>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Est!$B$121:$B$124</c:f>
              <c:strCache>
                <c:ptCount val="4"/>
                <c:pt idx="0">
                  <c:v>Los objetivos utilizan verbos relacionados con la dimensión, y responden a las dos preguntas propuestas.</c:v>
                </c:pt>
                <c:pt idx="1">
                  <c:v>Los objetivos utilizan verbos relacionados con la dimensión, y responden a una de las preguntas propuestas.</c:v>
                </c:pt>
                <c:pt idx="2">
                  <c:v>Los objetivos utilizan verbos relacionados con la dimensión, pero no responden a las preguntas propuestas.</c:v>
                </c:pt>
                <c:pt idx="3">
                  <c:v>Los objetivos no están relacionados con la dimensión.</c:v>
                </c:pt>
              </c:strCache>
            </c:strRef>
          </c:cat>
          <c:val>
            <c:numRef>
              <c:f>Est!$D$121:$D$124</c:f>
              <c:numCache>
                <c:formatCode>0%</c:formatCode>
                <c:ptCount val="4"/>
                <c:pt idx="0">
                  <c:v>0.80499075785582253</c:v>
                </c:pt>
                <c:pt idx="1">
                  <c:v>0.18391866913123844</c:v>
                </c:pt>
                <c:pt idx="2">
                  <c:v>6.4695009242144181E-3</c:v>
                </c:pt>
                <c:pt idx="3">
                  <c:v>4.6210720887245845E-3</c:v>
                </c:pt>
              </c:numCache>
            </c:numRef>
          </c:val>
          <c:extLst>
            <c:ext xmlns:c16="http://schemas.microsoft.com/office/drawing/2014/chart" uri="{C3380CC4-5D6E-409C-BE32-E72D297353CC}">
              <c16:uniqueId val="{00000000-D594-2845-827B-A47A56B6DCEE}"/>
            </c:ext>
          </c:extLst>
        </c:ser>
        <c:dLbls>
          <c:showLegendKey val="0"/>
          <c:showVal val="0"/>
          <c:showCatName val="0"/>
          <c:showSerName val="0"/>
          <c:showPercent val="0"/>
          <c:showBubbleSize val="0"/>
        </c:dLbls>
        <c:gapWidth val="150"/>
        <c:shape val="box"/>
        <c:axId val="1706489504"/>
        <c:axId val="1706491552"/>
        <c:axId val="0"/>
      </c:bar3DChart>
      <c:catAx>
        <c:axId val="1706489504"/>
        <c:scaling>
          <c:orientation val="minMax"/>
        </c:scaling>
        <c:delete val="0"/>
        <c:axPos val="b"/>
        <c:numFmt formatCode="General" sourceLinked="0"/>
        <c:majorTickMark val="out"/>
        <c:minorTickMark val="none"/>
        <c:tickLblPos val="nextTo"/>
        <c:crossAx val="1706491552"/>
        <c:crosses val="autoZero"/>
        <c:auto val="1"/>
        <c:lblAlgn val="ctr"/>
        <c:lblOffset val="100"/>
        <c:noMultiLvlLbl val="0"/>
      </c:catAx>
      <c:valAx>
        <c:axId val="1706491552"/>
        <c:scaling>
          <c:orientation val="minMax"/>
        </c:scaling>
        <c:delete val="0"/>
        <c:axPos val="l"/>
        <c:majorGridlines/>
        <c:numFmt formatCode="0%" sourceLinked="1"/>
        <c:majorTickMark val="out"/>
        <c:minorTickMark val="none"/>
        <c:tickLblPos val="nextTo"/>
        <c:crossAx val="1706489504"/>
        <c:crosses val="autoZero"/>
        <c:crossBetween val="between"/>
      </c:valAx>
    </c:plotArea>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sz="1200"/>
              <a:t>4.3 Aplicación:  El objetivo permite determinar la capacidad de aplicar el conocimiento fundamental del curso en problemas reales, teniendo en cuenta los tres tipos de pensamiento: creativo, crítico y práctico. Los verbos o frases sugeridas para su redacc</a:t>
            </a:r>
          </a:p>
        </c:rich>
      </c:tx>
      <c:layout>
        <c:manualLayout>
          <c:xMode val="edge"/>
          <c:yMode val="edge"/>
          <c:x val="0.10520670017412299"/>
          <c:y val="2.9166664752843501E-2"/>
        </c:manualLayout>
      </c:layout>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invertIfNegative val="0"/>
          <c:dLbls>
            <c:dLbl>
              <c:idx val="0"/>
              <c:layout>
                <c:manualLayout>
                  <c:x val="0"/>
                  <c:y val="-1.944444316856239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A6F9-EE41-AAFC-8852B831C6BD}"/>
                </c:ext>
              </c:extLst>
            </c:dLbl>
            <c:dLbl>
              <c:idx val="1"/>
              <c:layout>
                <c:manualLayout>
                  <c:x val="0"/>
                  <c:y val="-7.7777772674249403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A6F9-EE41-AAFC-8852B831C6BD}"/>
                </c:ext>
              </c:extLst>
            </c:dLbl>
            <c:dLbl>
              <c:idx val="2"/>
              <c:layout>
                <c:manualLayout>
                  <c:x val="-1.3732325012433401E-16"/>
                  <c:y val="-1.9444443168562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A6F9-EE41-AAFC-8852B831C6BD}"/>
                </c:ext>
              </c:extLst>
            </c:dLbl>
            <c:dLbl>
              <c:idx val="3"/>
              <c:layout>
                <c:manualLayout>
                  <c:x val="0"/>
                  <c:y val="-2.333333180227480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A6F9-EE41-AAFC-8852B831C6BD}"/>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Est!$B$127:$B$130</c:f>
              <c:strCache>
                <c:ptCount val="4"/>
                <c:pt idx="0">
                  <c:v>Los objetivos utilizan verbos relacionados con la dimensión, y responden a todas las preguntas. </c:v>
                </c:pt>
                <c:pt idx="1">
                  <c:v>Los objetivos utilizan verbos relacionados con la dimensión, y responden a por lo menos dos de las preguntas.</c:v>
                </c:pt>
                <c:pt idx="2">
                  <c:v>Los objetivos utilizan verbos relacionados con la dimensión, pero no responden a las preguntas propuestas.</c:v>
                </c:pt>
                <c:pt idx="3">
                  <c:v>Los objetivos no están relacionados con la dimensión.</c:v>
                </c:pt>
              </c:strCache>
            </c:strRef>
          </c:cat>
          <c:val>
            <c:numRef>
              <c:f>Est!$D$127:$D$130</c:f>
              <c:numCache>
                <c:formatCode>0%</c:formatCode>
                <c:ptCount val="4"/>
                <c:pt idx="0">
                  <c:v>0.73567467652495377</c:v>
                </c:pt>
                <c:pt idx="1">
                  <c:v>0.24861367837338263</c:v>
                </c:pt>
                <c:pt idx="2">
                  <c:v>8.3179297597042508E-3</c:v>
                </c:pt>
                <c:pt idx="3">
                  <c:v>7.3937153419593345E-3</c:v>
                </c:pt>
              </c:numCache>
            </c:numRef>
          </c:val>
          <c:extLst>
            <c:ext xmlns:c16="http://schemas.microsoft.com/office/drawing/2014/chart" uri="{C3380CC4-5D6E-409C-BE32-E72D297353CC}">
              <c16:uniqueId val="{00000004-A6F9-EE41-AAFC-8852B831C6BD}"/>
            </c:ext>
          </c:extLst>
        </c:ser>
        <c:dLbls>
          <c:showLegendKey val="0"/>
          <c:showVal val="0"/>
          <c:showCatName val="0"/>
          <c:showSerName val="0"/>
          <c:showPercent val="0"/>
          <c:showBubbleSize val="0"/>
        </c:dLbls>
        <c:gapWidth val="150"/>
        <c:shape val="box"/>
        <c:axId val="1706432928"/>
        <c:axId val="1706435248"/>
        <c:axId val="0"/>
      </c:bar3DChart>
      <c:catAx>
        <c:axId val="1706432928"/>
        <c:scaling>
          <c:orientation val="minMax"/>
        </c:scaling>
        <c:delete val="0"/>
        <c:axPos val="b"/>
        <c:numFmt formatCode="General" sourceLinked="0"/>
        <c:majorTickMark val="out"/>
        <c:minorTickMark val="none"/>
        <c:tickLblPos val="nextTo"/>
        <c:crossAx val="1706435248"/>
        <c:crosses val="autoZero"/>
        <c:auto val="1"/>
        <c:lblAlgn val="ctr"/>
        <c:lblOffset val="100"/>
        <c:noMultiLvlLbl val="0"/>
      </c:catAx>
      <c:valAx>
        <c:axId val="1706435248"/>
        <c:scaling>
          <c:orientation val="minMax"/>
        </c:scaling>
        <c:delete val="0"/>
        <c:axPos val="l"/>
        <c:majorGridlines/>
        <c:numFmt formatCode="0%" sourceLinked="1"/>
        <c:majorTickMark val="out"/>
        <c:minorTickMark val="none"/>
        <c:tickLblPos val="nextTo"/>
        <c:crossAx val="1706432928"/>
        <c:crosses val="autoZero"/>
        <c:crossBetween val="between"/>
      </c:valAx>
    </c:plotArea>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sz="1200"/>
              <a:t>4.4 Integración:  Esta se refiere al aprendizaje en el cual los estudiantes comprenden las conexiones o interacciones entre dos o más ideas, experiencias de aprendizaje o ámbitos de la vida. Los verbos o frases sugeridas son: conectar, identificar las sim</a:t>
            </a:r>
          </a:p>
        </c:rich>
      </c:tx>
      <c:layout>
        <c:manualLayout>
          <c:xMode val="edge"/>
          <c:yMode val="edge"/>
          <c:x val="8.9557311227265304E-2"/>
          <c:y val="3.9245800776572401E-2"/>
        </c:manualLayout>
      </c:layout>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Est!$B$133:$B$136</c:f>
              <c:strCache>
                <c:ptCount val="4"/>
                <c:pt idx="0">
                  <c:v>Los objetivos utilizan verbos relacionados con la dimensión, y responden a todas las preguntas.</c:v>
                </c:pt>
                <c:pt idx="1">
                  <c:v>Los objetivos utilizan verbos relacionados con la dimensión, y responden a por lo menos dos de las preguntas.</c:v>
                </c:pt>
                <c:pt idx="2">
                  <c:v>Los objetivos utilizan verbos relacionados con la dimensión, pero no responden a las preguntas propuestas.</c:v>
                </c:pt>
                <c:pt idx="3">
                  <c:v>No refiere a  un objetivo de conexiones  o de  integración.</c:v>
                </c:pt>
              </c:strCache>
            </c:strRef>
          </c:cat>
          <c:val>
            <c:numRef>
              <c:f>Est!$D$133:$D$136</c:f>
              <c:numCache>
                <c:formatCode>0%</c:formatCode>
                <c:ptCount val="4"/>
                <c:pt idx="0">
                  <c:v>0.72088724584103514</c:v>
                </c:pt>
                <c:pt idx="1">
                  <c:v>0.26062846580406657</c:v>
                </c:pt>
                <c:pt idx="2">
                  <c:v>1.4787430683918669E-2</c:v>
                </c:pt>
                <c:pt idx="3">
                  <c:v>3.6968576709796672E-3</c:v>
                </c:pt>
              </c:numCache>
            </c:numRef>
          </c:val>
          <c:extLst>
            <c:ext xmlns:c16="http://schemas.microsoft.com/office/drawing/2014/chart" uri="{C3380CC4-5D6E-409C-BE32-E72D297353CC}">
              <c16:uniqueId val="{00000000-EF7E-654B-A657-9102A9C29911}"/>
            </c:ext>
          </c:extLst>
        </c:ser>
        <c:dLbls>
          <c:showLegendKey val="0"/>
          <c:showVal val="0"/>
          <c:showCatName val="0"/>
          <c:showSerName val="0"/>
          <c:showPercent val="0"/>
          <c:showBubbleSize val="0"/>
        </c:dLbls>
        <c:gapWidth val="150"/>
        <c:shape val="box"/>
        <c:axId val="1706406800"/>
        <c:axId val="1706408848"/>
        <c:axId val="0"/>
      </c:bar3DChart>
      <c:catAx>
        <c:axId val="1706406800"/>
        <c:scaling>
          <c:orientation val="minMax"/>
        </c:scaling>
        <c:delete val="0"/>
        <c:axPos val="b"/>
        <c:numFmt formatCode="General" sourceLinked="0"/>
        <c:majorTickMark val="out"/>
        <c:minorTickMark val="none"/>
        <c:tickLblPos val="nextTo"/>
        <c:crossAx val="1706408848"/>
        <c:crosses val="autoZero"/>
        <c:auto val="1"/>
        <c:lblAlgn val="ctr"/>
        <c:lblOffset val="100"/>
        <c:noMultiLvlLbl val="0"/>
      </c:catAx>
      <c:valAx>
        <c:axId val="1706408848"/>
        <c:scaling>
          <c:orientation val="minMax"/>
        </c:scaling>
        <c:delete val="0"/>
        <c:axPos val="l"/>
        <c:majorGridlines/>
        <c:numFmt formatCode="0%" sourceLinked="1"/>
        <c:majorTickMark val="out"/>
        <c:minorTickMark val="none"/>
        <c:tickLblPos val="nextTo"/>
        <c:crossAx val="1706406800"/>
        <c:crosses val="autoZero"/>
        <c:crossBetween val="between"/>
      </c:valAx>
    </c:plotArea>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sz="1200"/>
              <a:t>4.5 Dimensión humana: se refiere a lo que aprenderá acerca de sí mismo, y en su relación con otros. ¿Cómo evoluciona la percepción del estudiante acerca de sí mismo y la manera como interactúa con otros y con el ambiente a partir de la participación en el</a:t>
            </a:r>
          </a:p>
        </c:rich>
      </c:tx>
      <c:layout/>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Est!$B$139:$B$142</c:f>
              <c:strCache>
                <c:ptCount val="4"/>
                <c:pt idx="0">
                  <c:v>Los objetivos utilizan verbos relacionados con la dimensión, y responden a todas las preguntas.</c:v>
                </c:pt>
                <c:pt idx="1">
                  <c:v>Los objetivos utilizan verbos relacionados con la dimensión, y responden a por lo menos dos de las preguntas.</c:v>
                </c:pt>
                <c:pt idx="2">
                  <c:v>Los objetivos utilizan verbos relacionados con la dimensión, pero no responden a las preguntas propuestas.</c:v>
                </c:pt>
                <c:pt idx="3">
                  <c:v>No refiere a  un objetivo de la dimensión humana.</c:v>
                </c:pt>
              </c:strCache>
            </c:strRef>
          </c:cat>
          <c:val>
            <c:numRef>
              <c:f>Est!$D$139:$D$142</c:f>
              <c:numCache>
                <c:formatCode>0%</c:formatCode>
                <c:ptCount val="4"/>
                <c:pt idx="0">
                  <c:v>0.70887245841035118</c:v>
                </c:pt>
                <c:pt idx="1">
                  <c:v>0.26802218114602588</c:v>
                </c:pt>
                <c:pt idx="2">
                  <c:v>1.5711645101663587E-2</c:v>
                </c:pt>
                <c:pt idx="3">
                  <c:v>7.3937153419593345E-3</c:v>
                </c:pt>
              </c:numCache>
            </c:numRef>
          </c:val>
          <c:extLst>
            <c:ext xmlns:c16="http://schemas.microsoft.com/office/drawing/2014/chart" uri="{C3380CC4-5D6E-409C-BE32-E72D297353CC}">
              <c16:uniqueId val="{00000000-073E-2E4A-8BF6-E07FA84EA042}"/>
            </c:ext>
          </c:extLst>
        </c:ser>
        <c:dLbls>
          <c:showLegendKey val="0"/>
          <c:showVal val="0"/>
          <c:showCatName val="0"/>
          <c:showSerName val="0"/>
          <c:showPercent val="0"/>
          <c:showBubbleSize val="0"/>
        </c:dLbls>
        <c:gapWidth val="150"/>
        <c:shape val="box"/>
        <c:axId val="1706374576"/>
        <c:axId val="1706376624"/>
        <c:axId val="0"/>
      </c:bar3DChart>
      <c:catAx>
        <c:axId val="1706374576"/>
        <c:scaling>
          <c:orientation val="minMax"/>
        </c:scaling>
        <c:delete val="0"/>
        <c:axPos val="b"/>
        <c:numFmt formatCode="General" sourceLinked="0"/>
        <c:majorTickMark val="out"/>
        <c:minorTickMark val="none"/>
        <c:tickLblPos val="nextTo"/>
        <c:crossAx val="1706376624"/>
        <c:crosses val="autoZero"/>
        <c:auto val="1"/>
        <c:lblAlgn val="ctr"/>
        <c:lblOffset val="100"/>
        <c:noMultiLvlLbl val="0"/>
      </c:catAx>
      <c:valAx>
        <c:axId val="1706376624"/>
        <c:scaling>
          <c:orientation val="minMax"/>
        </c:scaling>
        <c:delete val="0"/>
        <c:axPos val="l"/>
        <c:majorGridlines/>
        <c:numFmt formatCode="0%" sourceLinked="1"/>
        <c:majorTickMark val="out"/>
        <c:minorTickMark val="none"/>
        <c:tickLblPos val="nextTo"/>
        <c:crossAx val="1706374576"/>
        <c:crosses val="autoZero"/>
        <c:crossBetween val="between"/>
      </c:valAx>
    </c:plotArea>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sz="1400"/>
              <a:t>4.6 Valoración y compromiso (caring): se refiere a la apropiación del estudiante sobre su actitud y motivación frente al aprendizaje y al conocimiento. Los verbos o frases sugeridas son: entusiasmarse con..,  estar listo para..., estar mas interesado en..</a:t>
            </a:r>
          </a:p>
        </c:rich>
      </c:tx>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Est!$B$145:$B$148</c:f>
              <c:strCache>
                <c:ptCount val="4"/>
                <c:pt idx="0">
                  <c:v>Los objetivos utilizan verbos relacionados con la dimensión, y responden a todas las preguntas.</c:v>
                </c:pt>
                <c:pt idx="1">
                  <c:v>Los objetivos utilizan verbos relacionados con la dimensión, y responden a por lo menos dos de las preguntas.</c:v>
                </c:pt>
                <c:pt idx="2">
                  <c:v>Los objetivos utilizan verbos relacionados con la dimensión, pero no responden a las preguntas propuestas.</c:v>
                </c:pt>
                <c:pt idx="3">
                  <c:v>No refiere a  un objetivo de sentimientos, intereses y valores.</c:v>
                </c:pt>
              </c:strCache>
            </c:strRef>
          </c:cat>
          <c:val>
            <c:numRef>
              <c:f>Est!$D$145:$D$148</c:f>
              <c:numCache>
                <c:formatCode>0%</c:formatCode>
                <c:ptCount val="4"/>
                <c:pt idx="0">
                  <c:v>0.70979667282809611</c:v>
                </c:pt>
                <c:pt idx="1">
                  <c:v>0.26709796672828096</c:v>
                </c:pt>
                <c:pt idx="2">
                  <c:v>1.2939001848428836E-2</c:v>
                </c:pt>
                <c:pt idx="3">
                  <c:v>1.0166358595194085E-2</c:v>
                </c:pt>
              </c:numCache>
            </c:numRef>
          </c:val>
          <c:extLst>
            <c:ext xmlns:c16="http://schemas.microsoft.com/office/drawing/2014/chart" uri="{C3380CC4-5D6E-409C-BE32-E72D297353CC}">
              <c16:uniqueId val="{00000000-40AC-724F-A982-567199D97EFE}"/>
            </c:ext>
          </c:extLst>
        </c:ser>
        <c:dLbls>
          <c:showLegendKey val="0"/>
          <c:showVal val="0"/>
          <c:showCatName val="0"/>
          <c:showSerName val="0"/>
          <c:showPercent val="0"/>
          <c:showBubbleSize val="0"/>
        </c:dLbls>
        <c:gapWidth val="150"/>
        <c:shape val="box"/>
        <c:axId val="1706335056"/>
        <c:axId val="1706327472"/>
        <c:axId val="0"/>
      </c:bar3DChart>
      <c:catAx>
        <c:axId val="1706335056"/>
        <c:scaling>
          <c:orientation val="minMax"/>
        </c:scaling>
        <c:delete val="0"/>
        <c:axPos val="b"/>
        <c:numFmt formatCode="General" sourceLinked="0"/>
        <c:majorTickMark val="out"/>
        <c:minorTickMark val="none"/>
        <c:tickLblPos val="nextTo"/>
        <c:crossAx val="1706327472"/>
        <c:crosses val="autoZero"/>
        <c:auto val="1"/>
        <c:lblAlgn val="ctr"/>
        <c:lblOffset val="100"/>
        <c:noMultiLvlLbl val="0"/>
      </c:catAx>
      <c:valAx>
        <c:axId val="1706327472"/>
        <c:scaling>
          <c:orientation val="minMax"/>
        </c:scaling>
        <c:delete val="0"/>
        <c:axPos val="l"/>
        <c:majorGridlines/>
        <c:numFmt formatCode="0%" sourceLinked="1"/>
        <c:majorTickMark val="out"/>
        <c:minorTickMark val="none"/>
        <c:tickLblPos val="nextTo"/>
        <c:crossAx val="1706335056"/>
        <c:crosses val="autoZero"/>
        <c:crossBetween val="between"/>
      </c:valAx>
    </c:plotArea>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sz="1200"/>
              <a:t>4.7 Aprender a aprender: se refiere al desarrollo de una metodología personal para que el estudiante aprenda por su propia cuenta sobre los progresos de su disciplina profesional e intereses personales, una vez terminado el curso e incluso después de fina</a:t>
            </a:r>
          </a:p>
        </c:rich>
      </c:tx>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Est!$B$151:$B$154</c:f>
              <c:strCache>
                <c:ptCount val="4"/>
                <c:pt idx="0">
                  <c:v>Los objetivos utilizan verbos relacionados con la dimensión, y responden a todas las preguntas.</c:v>
                </c:pt>
                <c:pt idx="1">
                  <c:v>Los objetivos utilizan verbos relacionados con la dimensión, y responden a por lo menos dos de las preguntas.</c:v>
                </c:pt>
                <c:pt idx="2">
                  <c:v>Los objetivos utilizan verbos relacionados con la dimensión, pero no responden a las preguntas propuestas.</c:v>
                </c:pt>
                <c:pt idx="3">
                  <c:v>No refiere a un objetivo de aprender a aprender.</c:v>
                </c:pt>
              </c:strCache>
            </c:strRef>
          </c:cat>
          <c:val>
            <c:numRef>
              <c:f>Est!$D$151:$D$154</c:f>
              <c:numCache>
                <c:formatCode>0%</c:formatCode>
                <c:ptCount val="4"/>
                <c:pt idx="0">
                  <c:v>0.71256931608133089</c:v>
                </c:pt>
                <c:pt idx="1">
                  <c:v>0.25878003696857671</c:v>
                </c:pt>
                <c:pt idx="2">
                  <c:v>2.2181146025878003E-2</c:v>
                </c:pt>
                <c:pt idx="3">
                  <c:v>6.4695009242144181E-3</c:v>
                </c:pt>
              </c:numCache>
            </c:numRef>
          </c:val>
          <c:extLst>
            <c:ext xmlns:c16="http://schemas.microsoft.com/office/drawing/2014/chart" uri="{C3380CC4-5D6E-409C-BE32-E72D297353CC}">
              <c16:uniqueId val="{00000000-9EAA-D846-AD77-3E28A6021754}"/>
            </c:ext>
          </c:extLst>
        </c:ser>
        <c:dLbls>
          <c:showLegendKey val="0"/>
          <c:showVal val="0"/>
          <c:showCatName val="0"/>
          <c:showSerName val="0"/>
          <c:showPercent val="0"/>
          <c:showBubbleSize val="0"/>
        </c:dLbls>
        <c:gapWidth val="150"/>
        <c:shape val="box"/>
        <c:axId val="1706297024"/>
        <c:axId val="1706299072"/>
        <c:axId val="0"/>
      </c:bar3DChart>
      <c:catAx>
        <c:axId val="1706297024"/>
        <c:scaling>
          <c:orientation val="minMax"/>
        </c:scaling>
        <c:delete val="0"/>
        <c:axPos val="b"/>
        <c:numFmt formatCode="General" sourceLinked="0"/>
        <c:majorTickMark val="out"/>
        <c:minorTickMark val="none"/>
        <c:tickLblPos val="nextTo"/>
        <c:crossAx val="1706299072"/>
        <c:crosses val="autoZero"/>
        <c:auto val="1"/>
        <c:lblAlgn val="ctr"/>
        <c:lblOffset val="100"/>
        <c:noMultiLvlLbl val="0"/>
      </c:catAx>
      <c:valAx>
        <c:axId val="1706299072"/>
        <c:scaling>
          <c:orientation val="minMax"/>
        </c:scaling>
        <c:delete val="0"/>
        <c:axPos val="l"/>
        <c:majorGridlines/>
        <c:numFmt formatCode="0%" sourceLinked="1"/>
        <c:majorTickMark val="out"/>
        <c:minorTickMark val="none"/>
        <c:tickLblPos val="nextTo"/>
        <c:crossAx val="1706297024"/>
        <c:crosses val="autoZero"/>
        <c:crossBetween val="between"/>
      </c:valAx>
    </c:plotArea>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5. Las actividades de aprendizaje propuestas cumplen con los principios pedagógicos generales del aprendizaje activo?</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6.2855731553124294E-2"/>
          <c:y val="0.182295537490646"/>
          <c:w val="0.91280032733827499"/>
          <c:h val="0.422063792456155"/>
        </c:manualLayout>
      </c:layout>
      <c:bar3DChart>
        <c:barDir val="col"/>
        <c:grouping val="clustered"/>
        <c:varyColors val="0"/>
        <c:ser>
          <c:idx val="0"/>
          <c:order val="0"/>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Est!$B$157:$B$160</c:f>
              <c:strCache>
                <c:ptCount val="4"/>
                <c:pt idx="0">
                  <c:v>Las actividades de aprendizaje cumplen con todos los principios propuestos.</c:v>
                </c:pt>
                <c:pt idx="1">
                  <c:v>Las actividades de aprendizaje cumple con por lo menos tres de los principios propuestos.</c:v>
                </c:pt>
                <c:pt idx="2">
                  <c:v>Las actividades de aprendizaje cumple con por lo menos dos de los principios propuestos.</c:v>
                </c:pt>
                <c:pt idx="3">
                  <c:v>Las actividades propuestas no cumplen con los principios propuestos.</c:v>
                </c:pt>
              </c:strCache>
            </c:strRef>
          </c:cat>
          <c:val>
            <c:numRef>
              <c:f>Est!$D$157:$D$160</c:f>
              <c:numCache>
                <c:formatCode>0%</c:formatCode>
                <c:ptCount val="4"/>
                <c:pt idx="0">
                  <c:v>0.66451016635859517</c:v>
                </c:pt>
                <c:pt idx="1">
                  <c:v>0.29574861367837341</c:v>
                </c:pt>
                <c:pt idx="2">
                  <c:v>3.512014787430684E-2</c:v>
                </c:pt>
                <c:pt idx="3">
                  <c:v>4.6210720887245845E-3</c:v>
                </c:pt>
              </c:numCache>
            </c:numRef>
          </c:val>
          <c:extLst>
            <c:ext xmlns:c16="http://schemas.microsoft.com/office/drawing/2014/chart" uri="{C3380CC4-5D6E-409C-BE32-E72D297353CC}">
              <c16:uniqueId val="{00000000-A76A-F442-AB7E-1BD58FE69FAA}"/>
            </c:ext>
          </c:extLst>
        </c:ser>
        <c:dLbls>
          <c:showLegendKey val="0"/>
          <c:showVal val="0"/>
          <c:showCatName val="0"/>
          <c:showSerName val="0"/>
          <c:showPercent val="0"/>
          <c:showBubbleSize val="0"/>
        </c:dLbls>
        <c:gapWidth val="150"/>
        <c:shape val="box"/>
        <c:axId val="1706264400"/>
        <c:axId val="1706260160"/>
        <c:axId val="0"/>
      </c:bar3DChart>
      <c:catAx>
        <c:axId val="1706264400"/>
        <c:scaling>
          <c:orientation val="minMax"/>
        </c:scaling>
        <c:delete val="0"/>
        <c:axPos val="b"/>
        <c:numFmt formatCode="General" sourceLinked="0"/>
        <c:majorTickMark val="out"/>
        <c:minorTickMark val="none"/>
        <c:tickLblPos val="nextTo"/>
        <c:crossAx val="1706260160"/>
        <c:crosses val="autoZero"/>
        <c:auto val="1"/>
        <c:lblAlgn val="ctr"/>
        <c:lblOffset val="100"/>
        <c:noMultiLvlLbl val="0"/>
      </c:catAx>
      <c:valAx>
        <c:axId val="1706260160"/>
        <c:scaling>
          <c:orientation val="minMax"/>
        </c:scaling>
        <c:delete val="0"/>
        <c:axPos val="l"/>
        <c:majorGridlines/>
        <c:numFmt formatCode="0%" sourceLinked="1"/>
        <c:majorTickMark val="out"/>
        <c:minorTickMark val="none"/>
        <c:tickLblPos val="nextTo"/>
        <c:crossAx val="1706264400"/>
        <c:crosses val="autoZero"/>
        <c:crossBetween val="between"/>
      </c:valAx>
    </c:plotArea>
    <c:plotVisOnly val="1"/>
    <c:dispBlanksAs val="gap"/>
    <c:showDLblsOverMax val="0"/>
  </c:chart>
  <c:printSettings>
    <c:headerFooter/>
    <c:pageMargins b="0.75" l="0.7" r="0.7" t="0.75" header="0.3" footer="0.3"/>
    <c:pageSetup/>
  </c:printSettings>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6.1 De acuerdo con el enunciado, las actividades de evaluación del curso cumplen con:</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5.1953458697838399E-2"/>
          <c:y val="0.138246073567176"/>
          <c:w val="0.51958333976474103"/>
          <c:h val="0.56352989388955599"/>
        </c:manualLayout>
      </c:layout>
      <c:bar3DChart>
        <c:barDir val="col"/>
        <c:grouping val="clustered"/>
        <c:varyColors val="0"/>
        <c:ser>
          <c:idx val="0"/>
          <c:order val="0"/>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Est!$B$168:$B$171</c:f>
              <c:strCache>
                <c:ptCount val="4"/>
                <c:pt idx="0">
                  <c:v>Cumple con todas las  condiciones planteadas.</c:v>
                </c:pt>
                <c:pt idx="1">
                  <c:v>Cumple con cuatro (4) o cinco (5)  condiciones enunciadas.</c:v>
                </c:pt>
                <c:pt idx="2">
                  <c:v>Cumple con dos (2) o tres (3) condiciones enunciadas.</c:v>
                </c:pt>
                <c:pt idx="3">
                  <c:v>La información suministrada no evidencia el cumplimiento de las condiciones planteadas.</c:v>
                </c:pt>
              </c:strCache>
            </c:strRef>
          </c:cat>
          <c:val>
            <c:numRef>
              <c:f>Est!$D$168:$D$171</c:f>
              <c:numCache>
                <c:formatCode>0%</c:formatCode>
                <c:ptCount val="4"/>
                <c:pt idx="0">
                  <c:v>0.44269870609981515</c:v>
                </c:pt>
                <c:pt idx="1">
                  <c:v>0.46395563770794823</c:v>
                </c:pt>
                <c:pt idx="2">
                  <c:v>8.7800369685767099E-2</c:v>
                </c:pt>
                <c:pt idx="3">
                  <c:v>5.5452865064695009E-3</c:v>
                </c:pt>
              </c:numCache>
            </c:numRef>
          </c:val>
          <c:extLst>
            <c:ext xmlns:c16="http://schemas.microsoft.com/office/drawing/2014/chart" uri="{C3380CC4-5D6E-409C-BE32-E72D297353CC}">
              <c16:uniqueId val="{00000000-8E80-5347-BC2F-5ACF17E417A6}"/>
            </c:ext>
          </c:extLst>
        </c:ser>
        <c:dLbls>
          <c:showLegendKey val="0"/>
          <c:showVal val="0"/>
          <c:showCatName val="0"/>
          <c:showSerName val="0"/>
          <c:showPercent val="0"/>
          <c:showBubbleSize val="0"/>
        </c:dLbls>
        <c:gapWidth val="150"/>
        <c:shape val="box"/>
        <c:axId val="1706234528"/>
        <c:axId val="1706236576"/>
        <c:axId val="0"/>
      </c:bar3DChart>
      <c:catAx>
        <c:axId val="1706234528"/>
        <c:scaling>
          <c:orientation val="minMax"/>
        </c:scaling>
        <c:delete val="0"/>
        <c:axPos val="b"/>
        <c:numFmt formatCode="General" sourceLinked="0"/>
        <c:majorTickMark val="out"/>
        <c:minorTickMark val="none"/>
        <c:tickLblPos val="nextTo"/>
        <c:crossAx val="1706236576"/>
        <c:crosses val="autoZero"/>
        <c:auto val="1"/>
        <c:lblAlgn val="ctr"/>
        <c:lblOffset val="100"/>
        <c:noMultiLvlLbl val="0"/>
      </c:catAx>
      <c:valAx>
        <c:axId val="1706236576"/>
        <c:scaling>
          <c:orientation val="minMax"/>
        </c:scaling>
        <c:delete val="0"/>
        <c:axPos val="l"/>
        <c:majorGridlines/>
        <c:numFmt formatCode="0%" sourceLinked="1"/>
        <c:majorTickMark val="out"/>
        <c:minorTickMark val="none"/>
        <c:tickLblPos val="nextTo"/>
        <c:crossAx val="1706234528"/>
        <c:crosses val="autoZero"/>
        <c:crossBetween val="between"/>
      </c:valAx>
    </c:plotArea>
    <c:plotVisOnly val="1"/>
    <c:dispBlanksAs val="gap"/>
    <c:showDLblsOverMax val="0"/>
  </c:chart>
  <c:printSettings>
    <c:headerFooter/>
    <c:pageMargins b="0.75" l="0.7" r="0.7" t="0.75" header="0.3" footer="0.3"/>
    <c:pageSetup/>
  </c:printSettings>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6.2 Seleccione los componentes de las actividades de evaluación incluidas en el curso.</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4.6222106929155002E-2"/>
          <c:y val="0.15976795378136899"/>
          <c:w val="0.57971210697521003"/>
          <c:h val="0.70157458691811303"/>
        </c:manualLayout>
      </c:layout>
      <c:bar3DChart>
        <c:barDir val="col"/>
        <c:grouping val="clustered"/>
        <c:varyColors val="0"/>
        <c:ser>
          <c:idx val="0"/>
          <c:order val="0"/>
          <c:spPr>
            <a:solidFill>
              <a:srgbClr val="FFC000"/>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Est!$I$185:$I$189</c:f>
              <c:strCache>
                <c:ptCount val="5"/>
                <c:pt idx="0">
                  <c:v>Las actividades de evaluación incluyen 1 componente</c:v>
                </c:pt>
                <c:pt idx="1">
                  <c:v>Las actividades de evaluación incluyen 2 componentes</c:v>
                </c:pt>
                <c:pt idx="2">
                  <c:v>Las actividades de evaluación incluyen 3 componentes</c:v>
                </c:pt>
                <c:pt idx="3">
                  <c:v>Las actividades de evaluación incluyen 4 componentes</c:v>
                </c:pt>
                <c:pt idx="4">
                  <c:v>No incluyen los componentes enunciados.</c:v>
                </c:pt>
              </c:strCache>
            </c:strRef>
          </c:cat>
          <c:val>
            <c:numRef>
              <c:f>Est!$K$185:$K$189</c:f>
              <c:numCache>
                <c:formatCode>0%</c:formatCode>
                <c:ptCount val="5"/>
                <c:pt idx="0">
                  <c:v>6.007393715341959E-2</c:v>
                </c:pt>
                <c:pt idx="1">
                  <c:v>0.12754158964879853</c:v>
                </c:pt>
                <c:pt idx="2">
                  <c:v>0.34750462107208874</c:v>
                </c:pt>
                <c:pt idx="3">
                  <c:v>0.45194085027726433</c:v>
                </c:pt>
                <c:pt idx="4">
                  <c:v>1.2939001848428836E-2</c:v>
                </c:pt>
              </c:numCache>
            </c:numRef>
          </c:val>
          <c:extLst>
            <c:ext xmlns:c16="http://schemas.microsoft.com/office/drawing/2014/chart" uri="{C3380CC4-5D6E-409C-BE32-E72D297353CC}">
              <c16:uniqueId val="{00000000-144C-D240-9C46-4B7553AC0F61}"/>
            </c:ext>
          </c:extLst>
        </c:ser>
        <c:dLbls>
          <c:showLegendKey val="0"/>
          <c:showVal val="0"/>
          <c:showCatName val="0"/>
          <c:showSerName val="0"/>
          <c:showPercent val="0"/>
          <c:showBubbleSize val="0"/>
        </c:dLbls>
        <c:gapWidth val="150"/>
        <c:shape val="box"/>
        <c:axId val="1706207600"/>
        <c:axId val="1706209648"/>
        <c:axId val="0"/>
      </c:bar3DChart>
      <c:catAx>
        <c:axId val="1706207600"/>
        <c:scaling>
          <c:orientation val="minMax"/>
        </c:scaling>
        <c:delete val="0"/>
        <c:axPos val="b"/>
        <c:numFmt formatCode="General" sourceLinked="0"/>
        <c:majorTickMark val="out"/>
        <c:minorTickMark val="none"/>
        <c:tickLblPos val="nextTo"/>
        <c:crossAx val="1706209648"/>
        <c:crosses val="autoZero"/>
        <c:auto val="1"/>
        <c:lblAlgn val="ctr"/>
        <c:lblOffset val="100"/>
        <c:noMultiLvlLbl val="0"/>
      </c:catAx>
      <c:valAx>
        <c:axId val="1706209648"/>
        <c:scaling>
          <c:orientation val="minMax"/>
        </c:scaling>
        <c:delete val="0"/>
        <c:axPos val="l"/>
        <c:majorGridlines/>
        <c:numFmt formatCode="0%" sourceLinked="1"/>
        <c:majorTickMark val="out"/>
        <c:minorTickMark val="none"/>
        <c:tickLblPos val="nextTo"/>
        <c:crossAx val="1706207600"/>
        <c:crosses val="autoZero"/>
        <c:crossBetween val="between"/>
      </c:valAx>
    </c:plotArea>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6.3 La retroalimentación formativa que se realiza en el proceso de evaluación, comprende características de alta calidad.</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4.6593627632140103E-2"/>
          <c:y val="0.20179224310673599"/>
          <c:w val="0.61607857746624195"/>
          <c:h val="0.611862393522699"/>
        </c:manualLayout>
      </c:layout>
      <c:bar3DChart>
        <c:barDir val="col"/>
        <c:grouping val="clustered"/>
        <c:varyColors val="0"/>
        <c:ser>
          <c:idx val="0"/>
          <c:order val="0"/>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Est!$B$215:$B$218</c:f>
              <c:strCache>
                <c:ptCount val="4"/>
                <c:pt idx="0">
                  <c:v>Cumple con todas las características planteadas</c:v>
                </c:pt>
                <c:pt idx="1">
                  <c:v>Cumple con tres (3) características enunciadas.</c:v>
                </c:pt>
                <c:pt idx="2">
                  <c:v>Cumple con una (1) o dos (2) características enunciadas.</c:v>
                </c:pt>
                <c:pt idx="3">
                  <c:v>No cumple con ninguna de las característica enunciadas.</c:v>
                </c:pt>
              </c:strCache>
            </c:strRef>
          </c:cat>
          <c:val>
            <c:numRef>
              <c:f>Est!$D$215:$D$218</c:f>
              <c:numCache>
                <c:formatCode>0%</c:formatCode>
                <c:ptCount val="4"/>
                <c:pt idx="0">
                  <c:v>0.54158964879852123</c:v>
                </c:pt>
                <c:pt idx="1">
                  <c:v>0.38170055452865065</c:v>
                </c:pt>
                <c:pt idx="2">
                  <c:v>6.1922365988909427E-2</c:v>
                </c:pt>
                <c:pt idx="3">
                  <c:v>1.4787430683918669E-2</c:v>
                </c:pt>
              </c:numCache>
            </c:numRef>
          </c:val>
          <c:extLst>
            <c:ext xmlns:c16="http://schemas.microsoft.com/office/drawing/2014/chart" uri="{C3380CC4-5D6E-409C-BE32-E72D297353CC}">
              <c16:uniqueId val="{00000000-B4BC-B743-BCC9-3E60FCCE86FF}"/>
            </c:ext>
          </c:extLst>
        </c:ser>
        <c:dLbls>
          <c:showLegendKey val="0"/>
          <c:showVal val="0"/>
          <c:showCatName val="0"/>
          <c:showSerName val="0"/>
          <c:showPercent val="0"/>
          <c:showBubbleSize val="0"/>
        </c:dLbls>
        <c:gapWidth val="150"/>
        <c:shape val="box"/>
        <c:axId val="1706179104"/>
        <c:axId val="1706172720"/>
        <c:axId val="0"/>
      </c:bar3DChart>
      <c:catAx>
        <c:axId val="1706179104"/>
        <c:scaling>
          <c:orientation val="minMax"/>
        </c:scaling>
        <c:delete val="0"/>
        <c:axPos val="b"/>
        <c:numFmt formatCode="General" sourceLinked="0"/>
        <c:majorTickMark val="out"/>
        <c:minorTickMark val="none"/>
        <c:tickLblPos val="nextTo"/>
        <c:crossAx val="1706172720"/>
        <c:crosses val="autoZero"/>
        <c:auto val="1"/>
        <c:lblAlgn val="ctr"/>
        <c:lblOffset val="100"/>
        <c:noMultiLvlLbl val="0"/>
      </c:catAx>
      <c:valAx>
        <c:axId val="1706172720"/>
        <c:scaling>
          <c:orientation val="minMax"/>
        </c:scaling>
        <c:delete val="0"/>
        <c:axPos val="l"/>
        <c:majorGridlines/>
        <c:numFmt formatCode="0%" sourceLinked="1"/>
        <c:majorTickMark val="out"/>
        <c:minorTickMark val="none"/>
        <c:tickLblPos val="nextTo"/>
        <c:crossAx val="1706179104"/>
        <c:crosses val="autoZero"/>
        <c:crossBetween val="between"/>
      </c:valAx>
    </c:plotArea>
    <c:plotVisOnly val="1"/>
    <c:dispBlanksAs val="gap"/>
    <c:showDLblsOverMax val="0"/>
  </c:chart>
  <c:printSettings>
    <c:headerFooter/>
    <c:pageMargins b="0.75" l="0.7" r="0.7" t="0.75" header="0.3" footer="0.3"/>
    <c:pageSetup/>
  </c:printSettings>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6.4 El proceso de retroalimentación formativa cumple con los siguientes principios</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5.78592409318643E-2"/>
          <c:y val="0.20843024646004399"/>
          <c:w val="0.64048374248521101"/>
          <c:h val="0.54196488187123704"/>
        </c:manualLayout>
      </c:layout>
      <c:bar3DChart>
        <c:barDir val="col"/>
        <c:grouping val="clustered"/>
        <c:varyColors val="0"/>
        <c:ser>
          <c:idx val="0"/>
          <c:order val="0"/>
          <c:spPr>
            <a:solidFill>
              <a:schemeClr val="accent6">
                <a:lumMod val="75000"/>
              </a:schemeClr>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Est!$B$231:$B$236</c:f>
              <c:strCache>
                <c:ptCount val="6"/>
                <c:pt idx="0">
                  <c:v>Incluye 1 principio</c:v>
                </c:pt>
                <c:pt idx="1">
                  <c:v>Incluye 2 principios</c:v>
                </c:pt>
                <c:pt idx="2">
                  <c:v>Incluye 3 principios</c:v>
                </c:pt>
                <c:pt idx="3">
                  <c:v>Incluye 4 principios</c:v>
                </c:pt>
                <c:pt idx="4">
                  <c:v>Incluye 5 principios</c:v>
                </c:pt>
                <c:pt idx="5">
                  <c:v>No incluye los principios enunciados.</c:v>
                </c:pt>
              </c:strCache>
            </c:strRef>
          </c:cat>
          <c:val>
            <c:numRef>
              <c:f>Est!$D$231:$D$236</c:f>
              <c:numCache>
                <c:formatCode>0%</c:formatCode>
                <c:ptCount val="6"/>
                <c:pt idx="0">
                  <c:v>3.6968576709796676E-2</c:v>
                </c:pt>
                <c:pt idx="1">
                  <c:v>4.1589648798521256E-2</c:v>
                </c:pt>
                <c:pt idx="2">
                  <c:v>0.10351201478743069</c:v>
                </c:pt>
                <c:pt idx="3">
                  <c:v>0.20702402957486138</c:v>
                </c:pt>
                <c:pt idx="4">
                  <c:v>0.59149722735674681</c:v>
                </c:pt>
                <c:pt idx="5">
                  <c:v>1.9408502772643253E-2</c:v>
                </c:pt>
              </c:numCache>
            </c:numRef>
          </c:val>
          <c:extLst>
            <c:ext xmlns:c16="http://schemas.microsoft.com/office/drawing/2014/chart" uri="{C3380CC4-5D6E-409C-BE32-E72D297353CC}">
              <c16:uniqueId val="{00000000-276B-F044-9586-D8FDB53668F7}"/>
            </c:ext>
          </c:extLst>
        </c:ser>
        <c:dLbls>
          <c:showLegendKey val="0"/>
          <c:showVal val="0"/>
          <c:showCatName val="0"/>
          <c:showSerName val="0"/>
          <c:showPercent val="0"/>
          <c:showBubbleSize val="0"/>
        </c:dLbls>
        <c:gapWidth val="150"/>
        <c:shape val="box"/>
        <c:axId val="1706149040"/>
        <c:axId val="1706151088"/>
        <c:axId val="0"/>
      </c:bar3DChart>
      <c:catAx>
        <c:axId val="1706149040"/>
        <c:scaling>
          <c:orientation val="minMax"/>
        </c:scaling>
        <c:delete val="0"/>
        <c:axPos val="b"/>
        <c:numFmt formatCode="General" sourceLinked="0"/>
        <c:majorTickMark val="out"/>
        <c:minorTickMark val="none"/>
        <c:tickLblPos val="nextTo"/>
        <c:crossAx val="1706151088"/>
        <c:crosses val="autoZero"/>
        <c:auto val="1"/>
        <c:lblAlgn val="ctr"/>
        <c:lblOffset val="100"/>
        <c:noMultiLvlLbl val="0"/>
      </c:catAx>
      <c:valAx>
        <c:axId val="1706151088"/>
        <c:scaling>
          <c:orientation val="minMax"/>
        </c:scaling>
        <c:delete val="0"/>
        <c:axPos val="l"/>
        <c:majorGridlines/>
        <c:numFmt formatCode="0%" sourceLinked="1"/>
        <c:majorTickMark val="out"/>
        <c:minorTickMark val="none"/>
        <c:tickLblPos val="nextTo"/>
        <c:crossAx val="1706149040"/>
        <c:crosses val="autoZero"/>
        <c:crossBetween val="between"/>
      </c:valAx>
    </c:plotArea>
    <c:plotVisOnly val="1"/>
    <c:dispBlanksAs val="gap"/>
    <c:showDLblsOverMax val="0"/>
  </c:chart>
  <c:printSettings>
    <c:headerFooter/>
    <c:pageMargins b="0.75" l="0.7" r="0.7" t="0.75" header="0.3" footer="0.3"/>
    <c:pageSetup/>
  </c:printSettings>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7.1 ¿Las actividades generales, de evaluación y el cronograma del curso, responden de forma integrada con los objetivos de aprendizaje?</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6.0207351887895E-2"/>
          <c:y val="0.124720254568343"/>
          <c:w val="0.61603579345327997"/>
          <c:h val="0.74840155582615997"/>
        </c:manualLayout>
      </c:layout>
      <c:bar3DChart>
        <c:barDir val="col"/>
        <c:grouping val="clustered"/>
        <c:varyColors val="0"/>
        <c:ser>
          <c:idx val="0"/>
          <c:order val="0"/>
          <c:tx>
            <c:v>Las actividades generales de aprendizaje propuestas responden a</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Est!$B$245:$B$248</c:f>
              <c:strCache>
                <c:ptCount val="4"/>
                <c:pt idx="0">
                  <c:v>Todas las dimensiones de los objetivos de aprendizaje</c:v>
                </c:pt>
                <c:pt idx="1">
                  <c:v>Cuatro o cinco dimensiones de los objetivos de aprendizaje</c:v>
                </c:pt>
                <c:pt idx="2">
                  <c:v>Dos o tres dimensiones de los objetivos de aprendizaje</c:v>
                </c:pt>
                <c:pt idx="3">
                  <c:v>Una o ninguna de las dimensiones de los objetivos de aprendizaje</c:v>
                </c:pt>
              </c:strCache>
            </c:strRef>
          </c:cat>
          <c:val>
            <c:numRef>
              <c:f>Est!$D$245:$D$248</c:f>
              <c:numCache>
                <c:formatCode>0%</c:formatCode>
                <c:ptCount val="4"/>
                <c:pt idx="0">
                  <c:v>0.65526802218114599</c:v>
                </c:pt>
                <c:pt idx="1">
                  <c:v>0.20702402957486138</c:v>
                </c:pt>
                <c:pt idx="2">
                  <c:v>0.10351201478743069</c:v>
                </c:pt>
                <c:pt idx="3">
                  <c:v>3.4195933456561925E-2</c:v>
                </c:pt>
              </c:numCache>
            </c:numRef>
          </c:val>
          <c:extLst>
            <c:ext xmlns:c16="http://schemas.microsoft.com/office/drawing/2014/chart" uri="{C3380CC4-5D6E-409C-BE32-E72D297353CC}">
              <c16:uniqueId val="{00000000-022B-F545-BA51-CF63D73BCAC0}"/>
            </c:ext>
          </c:extLst>
        </c:ser>
        <c:ser>
          <c:idx val="1"/>
          <c:order val="1"/>
          <c:tx>
            <c:v>Las actividades de evaluación propuestas responden a</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Est!$B$245:$B$248</c:f>
              <c:strCache>
                <c:ptCount val="4"/>
                <c:pt idx="0">
                  <c:v>Todas las dimensiones de los objetivos de aprendizaje</c:v>
                </c:pt>
                <c:pt idx="1">
                  <c:v>Cuatro o cinco dimensiones de los objetivos de aprendizaje</c:v>
                </c:pt>
                <c:pt idx="2">
                  <c:v>Dos o tres dimensiones de los objetivos de aprendizaje</c:v>
                </c:pt>
                <c:pt idx="3">
                  <c:v>Una o ninguna de las dimensiones de los objetivos de aprendizaje</c:v>
                </c:pt>
              </c:strCache>
            </c:strRef>
          </c:cat>
          <c:val>
            <c:numRef>
              <c:f>Est!$D$251:$D$254</c:f>
              <c:numCache>
                <c:formatCode>0%</c:formatCode>
                <c:ptCount val="4"/>
                <c:pt idx="0">
                  <c:v>0.61090573012938998</c:v>
                </c:pt>
                <c:pt idx="1">
                  <c:v>0.24121996303142329</c:v>
                </c:pt>
                <c:pt idx="2">
                  <c:v>0.10628465804066543</c:v>
                </c:pt>
                <c:pt idx="3">
                  <c:v>4.1589648798521256E-2</c:v>
                </c:pt>
              </c:numCache>
            </c:numRef>
          </c:val>
          <c:extLst>
            <c:ext xmlns:c16="http://schemas.microsoft.com/office/drawing/2014/chart" uri="{C3380CC4-5D6E-409C-BE32-E72D297353CC}">
              <c16:uniqueId val="{00000001-022B-F545-BA51-CF63D73BCAC0}"/>
            </c:ext>
          </c:extLst>
        </c:ser>
        <c:ser>
          <c:idx val="2"/>
          <c:order val="2"/>
          <c:tx>
            <c:v>Las actividades independientes del cronograma responden a</c:v>
          </c:tx>
          <c:invertIfNegative val="0"/>
          <c:dLbls>
            <c:dLbl>
              <c:idx val="2"/>
              <c:layout>
                <c:manualLayout>
                  <c:x val="1.9579050416054801E-3"/>
                  <c:y val="8.52878655737881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22B-F545-BA51-CF63D73BCAC0}"/>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Est!$B$245:$B$248</c:f>
              <c:strCache>
                <c:ptCount val="4"/>
                <c:pt idx="0">
                  <c:v>Todas las dimensiones de los objetivos de aprendizaje</c:v>
                </c:pt>
                <c:pt idx="1">
                  <c:v>Cuatro o cinco dimensiones de los objetivos de aprendizaje</c:v>
                </c:pt>
                <c:pt idx="2">
                  <c:v>Dos o tres dimensiones de los objetivos de aprendizaje</c:v>
                </c:pt>
                <c:pt idx="3">
                  <c:v>Una o ninguna de las dimensiones de los objetivos de aprendizaje</c:v>
                </c:pt>
              </c:strCache>
            </c:strRef>
          </c:cat>
          <c:val>
            <c:numRef>
              <c:f>Est!$D$257:$D$260</c:f>
              <c:numCache>
                <c:formatCode>0%</c:formatCode>
                <c:ptCount val="4"/>
                <c:pt idx="0">
                  <c:v>0.60073937153419599</c:v>
                </c:pt>
                <c:pt idx="1">
                  <c:v>0.23105360443622922</c:v>
                </c:pt>
                <c:pt idx="2">
                  <c:v>0.12754158964879853</c:v>
                </c:pt>
                <c:pt idx="3">
                  <c:v>4.0665434380776341E-2</c:v>
                </c:pt>
              </c:numCache>
            </c:numRef>
          </c:val>
          <c:extLst>
            <c:ext xmlns:c16="http://schemas.microsoft.com/office/drawing/2014/chart" uri="{C3380CC4-5D6E-409C-BE32-E72D297353CC}">
              <c16:uniqueId val="{00000003-022B-F545-BA51-CF63D73BCAC0}"/>
            </c:ext>
          </c:extLst>
        </c:ser>
        <c:ser>
          <c:idx val="4"/>
          <c:order val="3"/>
          <c:tx>
            <c:v>Las actividades presenciales del cronograma responde a</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Est!$B$245:$B$248</c:f>
              <c:strCache>
                <c:ptCount val="4"/>
                <c:pt idx="0">
                  <c:v>Todas las dimensiones de los objetivos de aprendizaje</c:v>
                </c:pt>
                <c:pt idx="1">
                  <c:v>Cuatro o cinco dimensiones de los objetivos de aprendizaje</c:v>
                </c:pt>
                <c:pt idx="2">
                  <c:v>Dos o tres dimensiones de los objetivos de aprendizaje</c:v>
                </c:pt>
                <c:pt idx="3">
                  <c:v>Una o ninguna de las dimensiones de los objetivos de aprendizaje</c:v>
                </c:pt>
              </c:strCache>
            </c:strRef>
          </c:cat>
          <c:val>
            <c:numRef>
              <c:f>Est!$D$263:$D$266</c:f>
              <c:numCache>
                <c:formatCode>0%</c:formatCode>
                <c:ptCount val="4"/>
                <c:pt idx="0">
                  <c:v>0.66820702402957488</c:v>
                </c:pt>
                <c:pt idx="1">
                  <c:v>0.19223659889094269</c:v>
                </c:pt>
                <c:pt idx="2">
                  <c:v>0.10166358595194085</c:v>
                </c:pt>
                <c:pt idx="3">
                  <c:v>3.789279112754159E-2</c:v>
                </c:pt>
              </c:numCache>
            </c:numRef>
          </c:val>
          <c:extLst>
            <c:ext xmlns:c16="http://schemas.microsoft.com/office/drawing/2014/chart" uri="{C3380CC4-5D6E-409C-BE32-E72D297353CC}">
              <c16:uniqueId val="{00000004-022B-F545-BA51-CF63D73BCAC0}"/>
            </c:ext>
          </c:extLst>
        </c:ser>
        <c:dLbls>
          <c:showLegendKey val="0"/>
          <c:showVal val="0"/>
          <c:showCatName val="0"/>
          <c:showSerName val="0"/>
          <c:showPercent val="0"/>
          <c:showBubbleSize val="0"/>
        </c:dLbls>
        <c:gapWidth val="150"/>
        <c:shape val="box"/>
        <c:axId val="1685592768"/>
        <c:axId val="1685576224"/>
        <c:axId val="0"/>
      </c:bar3DChart>
      <c:catAx>
        <c:axId val="1685592768"/>
        <c:scaling>
          <c:orientation val="minMax"/>
        </c:scaling>
        <c:delete val="0"/>
        <c:axPos val="b"/>
        <c:numFmt formatCode="General" sourceLinked="0"/>
        <c:majorTickMark val="out"/>
        <c:minorTickMark val="none"/>
        <c:tickLblPos val="nextTo"/>
        <c:crossAx val="1685576224"/>
        <c:crosses val="autoZero"/>
        <c:auto val="1"/>
        <c:lblAlgn val="ctr"/>
        <c:lblOffset val="100"/>
        <c:noMultiLvlLbl val="0"/>
      </c:catAx>
      <c:valAx>
        <c:axId val="1685576224"/>
        <c:scaling>
          <c:orientation val="minMax"/>
        </c:scaling>
        <c:delete val="0"/>
        <c:axPos val="l"/>
        <c:majorGridlines/>
        <c:numFmt formatCode="0%" sourceLinked="1"/>
        <c:majorTickMark val="out"/>
        <c:minorTickMark val="none"/>
        <c:tickLblPos val="nextTo"/>
        <c:crossAx val="1685592768"/>
        <c:crosses val="autoZero"/>
        <c:crossBetween val="between"/>
      </c:valAx>
    </c:plotArea>
    <c:legend>
      <c:legendPos val="r"/>
      <c:layout>
        <c:manualLayout>
          <c:xMode val="edge"/>
          <c:yMode val="edge"/>
          <c:x val="0.69859648990482803"/>
          <c:y val="0.30202703040233397"/>
          <c:w val="0.26517546229594102"/>
          <c:h val="0.25508412344766301"/>
        </c:manualLayout>
      </c:layout>
      <c:overlay val="0"/>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7.2 Dentro de las actividades de aprendizaje  y evaluación se evidencia Integración con las TIC, internacionalización y bilingüismo?</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4.9032540663506499E-2"/>
          <c:y val="0.232272343323359"/>
          <c:w val="0.60131260264337605"/>
          <c:h val="0.62617487018642104"/>
        </c:manualLayout>
      </c:layout>
      <c:bar3DChart>
        <c:barDir val="col"/>
        <c:grouping val="clustered"/>
        <c:varyColors val="0"/>
        <c:ser>
          <c:idx val="0"/>
          <c:order val="0"/>
          <c:spPr>
            <a:solidFill>
              <a:srgbClr val="92D050"/>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Est!$B$276:$B$279</c:f>
              <c:strCache>
                <c:ptCount val="4"/>
                <c:pt idx="0">
                  <c:v>En las actividades de aprendizaje y evaluación se integran las TIC, internacionalización y bilingüismo.</c:v>
                </c:pt>
                <c:pt idx="1">
                  <c:v>En las actividades de aprendizaje y evaluación se integran dos de los criterios presentados.</c:v>
                </c:pt>
                <c:pt idx="2">
                  <c:v>En las actividades de aprendizaje y evaluación solo integran uno de los tres criterios enunciados.</c:v>
                </c:pt>
                <c:pt idx="3">
                  <c:v>En las actividades de aprendizaje y evaluación no se consideran los tres elementos propuestos.</c:v>
                </c:pt>
              </c:strCache>
            </c:strRef>
          </c:cat>
          <c:val>
            <c:numRef>
              <c:f>Est!$D$276:$D$279</c:f>
              <c:numCache>
                <c:formatCode>0%</c:formatCode>
                <c:ptCount val="4"/>
                <c:pt idx="0">
                  <c:v>0.31053604436229204</c:v>
                </c:pt>
                <c:pt idx="1">
                  <c:v>0.51109057301293903</c:v>
                </c:pt>
                <c:pt idx="2">
                  <c:v>0.14140480591497229</c:v>
                </c:pt>
                <c:pt idx="3">
                  <c:v>3.6968576709796676E-2</c:v>
                </c:pt>
              </c:numCache>
            </c:numRef>
          </c:val>
          <c:extLst>
            <c:ext xmlns:c16="http://schemas.microsoft.com/office/drawing/2014/chart" uri="{C3380CC4-5D6E-409C-BE32-E72D297353CC}">
              <c16:uniqueId val="{00000000-6E69-B146-B910-F48B130A5419}"/>
            </c:ext>
          </c:extLst>
        </c:ser>
        <c:dLbls>
          <c:showLegendKey val="0"/>
          <c:showVal val="0"/>
          <c:showCatName val="0"/>
          <c:showSerName val="0"/>
          <c:showPercent val="0"/>
          <c:showBubbleSize val="0"/>
        </c:dLbls>
        <c:gapWidth val="150"/>
        <c:shape val="box"/>
        <c:axId val="1685727200"/>
        <c:axId val="1685486880"/>
        <c:axId val="0"/>
      </c:bar3DChart>
      <c:catAx>
        <c:axId val="1685727200"/>
        <c:scaling>
          <c:orientation val="minMax"/>
        </c:scaling>
        <c:delete val="0"/>
        <c:axPos val="b"/>
        <c:numFmt formatCode="General" sourceLinked="0"/>
        <c:majorTickMark val="out"/>
        <c:minorTickMark val="none"/>
        <c:tickLblPos val="nextTo"/>
        <c:crossAx val="1685486880"/>
        <c:crosses val="autoZero"/>
        <c:auto val="1"/>
        <c:lblAlgn val="ctr"/>
        <c:lblOffset val="100"/>
        <c:noMultiLvlLbl val="0"/>
      </c:catAx>
      <c:valAx>
        <c:axId val="1685486880"/>
        <c:scaling>
          <c:orientation val="minMax"/>
        </c:scaling>
        <c:delete val="0"/>
        <c:axPos val="l"/>
        <c:majorGridlines/>
        <c:numFmt formatCode="0%" sourceLinked="1"/>
        <c:majorTickMark val="out"/>
        <c:minorTickMark val="none"/>
        <c:tickLblPos val="nextTo"/>
        <c:crossAx val="1685727200"/>
        <c:crosses val="autoZero"/>
        <c:crossBetween val="between"/>
      </c:valAx>
    </c:plotArea>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8.El diseño del curso evidencia que:</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5.7184657106154703E-2"/>
          <c:y val="0.116078826955406"/>
          <c:w val="0.52935688287916904"/>
          <c:h val="0.78859241328525997"/>
        </c:manualLayout>
      </c:layout>
      <c:bar3DChart>
        <c:barDir val="col"/>
        <c:grouping val="clustered"/>
        <c:varyColors val="0"/>
        <c:ser>
          <c:idx val="0"/>
          <c:order val="0"/>
          <c:spPr>
            <a:solidFill>
              <a:srgbClr val="FFFF00"/>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Est!$B$290:$B$294</c:f>
              <c:strCache>
                <c:ptCount val="5"/>
                <c:pt idx="0">
                  <c:v>La bibliografía cumple con 1 característica</c:v>
                </c:pt>
                <c:pt idx="1">
                  <c:v>La bibliografía cumple con 2 características</c:v>
                </c:pt>
                <c:pt idx="2">
                  <c:v>La bibliografía cumple con 3 características</c:v>
                </c:pt>
                <c:pt idx="3">
                  <c:v>La bibliografía cumple con 4 características</c:v>
                </c:pt>
                <c:pt idx="4">
                  <c:v>No tiene bibliografía</c:v>
                </c:pt>
              </c:strCache>
            </c:strRef>
          </c:cat>
          <c:val>
            <c:numRef>
              <c:f>Est!$D$290:$D$294</c:f>
              <c:numCache>
                <c:formatCode>0%</c:formatCode>
                <c:ptCount val="5"/>
                <c:pt idx="0">
                  <c:v>0.13031423290203328</c:v>
                </c:pt>
                <c:pt idx="1">
                  <c:v>0.16081330868761554</c:v>
                </c:pt>
                <c:pt idx="2">
                  <c:v>0.28188539741219965</c:v>
                </c:pt>
                <c:pt idx="3">
                  <c:v>0.41866913123844735</c:v>
                </c:pt>
                <c:pt idx="4">
                  <c:v>8.3179297597042508E-3</c:v>
                </c:pt>
              </c:numCache>
            </c:numRef>
          </c:val>
          <c:extLst>
            <c:ext xmlns:c16="http://schemas.microsoft.com/office/drawing/2014/chart" uri="{C3380CC4-5D6E-409C-BE32-E72D297353CC}">
              <c16:uniqueId val="{00000000-CB95-594E-BFEC-73C8024B5185}"/>
            </c:ext>
          </c:extLst>
        </c:ser>
        <c:dLbls>
          <c:showLegendKey val="0"/>
          <c:showVal val="0"/>
          <c:showCatName val="0"/>
          <c:showSerName val="0"/>
          <c:showPercent val="0"/>
          <c:showBubbleSize val="0"/>
        </c:dLbls>
        <c:gapWidth val="150"/>
        <c:shape val="box"/>
        <c:axId val="1686084960"/>
        <c:axId val="1686087008"/>
        <c:axId val="0"/>
      </c:bar3DChart>
      <c:catAx>
        <c:axId val="1686084960"/>
        <c:scaling>
          <c:orientation val="minMax"/>
        </c:scaling>
        <c:delete val="0"/>
        <c:axPos val="b"/>
        <c:numFmt formatCode="General" sourceLinked="0"/>
        <c:majorTickMark val="out"/>
        <c:minorTickMark val="none"/>
        <c:tickLblPos val="nextTo"/>
        <c:crossAx val="1686087008"/>
        <c:crosses val="autoZero"/>
        <c:auto val="1"/>
        <c:lblAlgn val="ctr"/>
        <c:lblOffset val="100"/>
        <c:noMultiLvlLbl val="0"/>
      </c:catAx>
      <c:valAx>
        <c:axId val="1686087008"/>
        <c:scaling>
          <c:orientation val="minMax"/>
        </c:scaling>
        <c:delete val="0"/>
        <c:axPos val="l"/>
        <c:majorGridlines/>
        <c:numFmt formatCode="0%" sourceLinked="1"/>
        <c:majorTickMark val="out"/>
        <c:minorTickMark val="none"/>
        <c:tickLblPos val="nextTo"/>
        <c:crossAx val="1686084960"/>
        <c:crosses val="autoZero"/>
        <c:crossBetween val="between"/>
      </c:valAx>
    </c:plotArea>
    <c:plotVisOnly val="1"/>
    <c:dispBlanksAs val="gap"/>
    <c:showDLblsOverMax val="0"/>
  </c:chart>
  <c:printSettings>
    <c:headerFooter/>
    <c:pageMargins b="0.75" l="0.7" r="0.7" t="0.75" header="0.3" footer="0.3"/>
    <c:pageSetup/>
  </c:printSettings>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1.1 Revisando  la sección de identificación básica de la asignatura, ¿la información presentada es el campo indicado es correcta?.</a:t>
            </a:r>
          </a:p>
        </c:rich>
      </c:tx>
      <c:overlay val="0"/>
    </c:title>
    <c:autoTitleDeleted val="0"/>
    <c:view3D>
      <c:rotX val="15"/>
      <c:rotY val="20"/>
      <c:rAngAx val="1"/>
    </c:view3D>
    <c:floor>
      <c:thickness val="0"/>
    </c:floor>
    <c:sideWall>
      <c:thickness val="0"/>
    </c:sideWall>
    <c:backWall>
      <c:thickness val="0"/>
    </c:backWall>
    <c:plotArea>
      <c:layout/>
      <c:bar3DChart>
        <c:barDir val="bar"/>
        <c:grouping val="percentStacked"/>
        <c:varyColors val="0"/>
        <c:ser>
          <c:idx val="0"/>
          <c:order val="0"/>
          <c:tx>
            <c:strRef>
              <c:f>Est!$J$5</c:f>
              <c:strCache>
                <c:ptCount val="1"/>
                <c:pt idx="0">
                  <c:v>Si</c:v>
                </c:pt>
              </c:strCache>
            </c:strRef>
          </c:tx>
          <c:invertIfNegative val="0"/>
          <c:dLbls>
            <c:spPr>
              <a:noFill/>
              <a:ln>
                <a:noFill/>
              </a:ln>
              <a:effectLst/>
            </c:spPr>
            <c:txPr>
              <a:bodyPr/>
              <a:lstStyle/>
              <a:p>
                <a:pPr>
                  <a:defRPr>
                    <a:solidFill>
                      <a:sysClr val="windowText" lastClr="000000"/>
                    </a:solidFill>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Est!$K$4:$X$4</c:f>
              <c:strCache>
                <c:ptCount val="14"/>
                <c:pt idx="0">
                  <c:v>[Facultad.]</c:v>
                </c:pt>
                <c:pt idx="1">
                  <c:v>[Programa.]</c:v>
                </c:pt>
                <c:pt idx="2">
                  <c:v> [Nombre de la asignatura.]</c:v>
                </c:pt>
                <c:pt idx="3">
                  <c:v> [Código de la asignatura.]</c:v>
                </c:pt>
                <c:pt idx="4">
                  <c:v>[Semestre.]</c:v>
                </c:pt>
                <c:pt idx="5">
                  <c:v>[Periodo académico.]</c:v>
                </c:pt>
                <c:pt idx="6">
                  <c:v>[Área curricular.]</c:v>
                </c:pt>
                <c:pt idx="7">
                  <c:v>[Tipo de asignatura.]</c:v>
                </c:pt>
                <c:pt idx="8">
                  <c:v>[Porcentajes de la modalidad.]</c:v>
                </c:pt>
                <c:pt idx="9">
                  <c:v>[Pre-requisitos. ]</c:v>
                </c:pt>
                <c:pt idx="10">
                  <c:v>[Co-requisitos.]</c:v>
                </c:pt>
                <c:pt idx="11">
                  <c:v>[Número de créditos.]</c:v>
                </c:pt>
                <c:pt idx="12">
                  <c:v>[Horas presenciales a la semana.]</c:v>
                </c:pt>
                <c:pt idx="13">
                  <c:v>[Horas presenciales por semestre.]</c:v>
                </c:pt>
              </c:strCache>
            </c:strRef>
          </c:cat>
          <c:val>
            <c:numRef>
              <c:f>Est!$K$5:$X$5</c:f>
              <c:numCache>
                <c:formatCode>0%</c:formatCode>
                <c:ptCount val="14"/>
                <c:pt idx="0">
                  <c:v>0.99537892791127547</c:v>
                </c:pt>
                <c:pt idx="1">
                  <c:v>0.99537892791127547</c:v>
                </c:pt>
                <c:pt idx="2">
                  <c:v>0.99445471349353054</c:v>
                </c:pt>
                <c:pt idx="3">
                  <c:v>0.99075785582255083</c:v>
                </c:pt>
                <c:pt idx="4">
                  <c:v>0.96950092421441769</c:v>
                </c:pt>
                <c:pt idx="5">
                  <c:v>0.98798521256931604</c:v>
                </c:pt>
                <c:pt idx="6">
                  <c:v>0.88632162661737524</c:v>
                </c:pt>
                <c:pt idx="7">
                  <c:v>0.99168207024029575</c:v>
                </c:pt>
                <c:pt idx="8">
                  <c:v>0.96210720887245837</c:v>
                </c:pt>
                <c:pt idx="9">
                  <c:v>0.97781885397412205</c:v>
                </c:pt>
                <c:pt idx="10">
                  <c:v>0.93715341959334564</c:v>
                </c:pt>
                <c:pt idx="11">
                  <c:v>0.9898336414048059</c:v>
                </c:pt>
                <c:pt idx="12">
                  <c:v>0.97042513863216262</c:v>
                </c:pt>
                <c:pt idx="13">
                  <c:v>0.97042513863216262</c:v>
                </c:pt>
              </c:numCache>
            </c:numRef>
          </c:val>
          <c:extLst>
            <c:ext xmlns:c16="http://schemas.microsoft.com/office/drawing/2014/chart" uri="{C3380CC4-5D6E-409C-BE32-E72D297353CC}">
              <c16:uniqueId val="{00000000-DA4D-9A44-B3C7-C7AA4AA2EAFC}"/>
            </c:ext>
          </c:extLst>
        </c:ser>
        <c:ser>
          <c:idx val="1"/>
          <c:order val="1"/>
          <c:tx>
            <c:strRef>
              <c:f>Est!$J$6</c:f>
              <c:strCache>
                <c:ptCount val="1"/>
                <c:pt idx="0">
                  <c:v>No</c:v>
                </c:pt>
              </c:strCache>
            </c:strRef>
          </c:tx>
          <c:invertIfNegative val="0"/>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A4D-9A44-B3C7-C7AA4AA2EAFC}"/>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A4D-9A44-B3C7-C7AA4AA2EAFC}"/>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A4D-9A44-B3C7-C7AA4AA2EAFC}"/>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A4D-9A44-B3C7-C7AA4AA2EAFC}"/>
                </c:ext>
              </c:extLst>
            </c:dLbl>
            <c:dLbl>
              <c:idx val="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A4D-9A44-B3C7-C7AA4AA2EAFC}"/>
                </c:ext>
              </c:extLst>
            </c:dLbl>
            <c:dLbl>
              <c:idx val="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A4D-9A44-B3C7-C7AA4AA2EAFC}"/>
                </c:ext>
              </c:extLst>
            </c:dLbl>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A4D-9A44-B3C7-C7AA4AA2EAFC}"/>
                </c:ext>
              </c:extLst>
            </c:dLbl>
            <c:dLbl>
              <c:idx val="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A4D-9A44-B3C7-C7AA4AA2EAFC}"/>
                </c:ext>
              </c:extLst>
            </c:dLbl>
            <c:dLbl>
              <c:idx val="8"/>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A4D-9A44-B3C7-C7AA4AA2EAFC}"/>
                </c:ext>
              </c:extLst>
            </c:dLbl>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A4D-9A44-B3C7-C7AA4AA2EAFC}"/>
                </c:ext>
              </c:extLst>
            </c:dLbl>
            <c:dLbl>
              <c:idx val="1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A4D-9A44-B3C7-C7AA4AA2EAFC}"/>
                </c:ext>
              </c:extLst>
            </c:dLbl>
            <c:dLbl>
              <c:idx val="1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A4D-9A44-B3C7-C7AA4AA2EAFC}"/>
                </c:ext>
              </c:extLst>
            </c:dLbl>
            <c:dLbl>
              <c:idx val="1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A4D-9A44-B3C7-C7AA4AA2EAFC}"/>
                </c:ext>
              </c:extLst>
            </c:dLbl>
            <c:dLbl>
              <c:idx val="1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A4D-9A44-B3C7-C7AA4AA2EAFC}"/>
                </c:ext>
              </c:extLst>
            </c:dLbl>
            <c:spPr>
              <a:noFill/>
              <a:ln>
                <a:noFill/>
              </a:ln>
              <a:effectLst/>
            </c:spPr>
            <c:txPr>
              <a:bodyPr/>
              <a:lstStyle/>
              <a:p>
                <a:pPr>
                  <a:defRPr>
                    <a:solidFill>
                      <a:schemeClr val="bg1"/>
                    </a:solidFill>
                  </a:defRPr>
                </a:pPr>
                <a:endParaRPr lang="es-CO"/>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Est!$K$4:$X$4</c:f>
              <c:strCache>
                <c:ptCount val="14"/>
                <c:pt idx="0">
                  <c:v>[Facultad.]</c:v>
                </c:pt>
                <c:pt idx="1">
                  <c:v>[Programa.]</c:v>
                </c:pt>
                <c:pt idx="2">
                  <c:v> [Nombre de la asignatura.]</c:v>
                </c:pt>
                <c:pt idx="3">
                  <c:v> [Código de la asignatura.]</c:v>
                </c:pt>
                <c:pt idx="4">
                  <c:v>[Semestre.]</c:v>
                </c:pt>
                <c:pt idx="5">
                  <c:v>[Periodo académico.]</c:v>
                </c:pt>
                <c:pt idx="6">
                  <c:v>[Área curricular.]</c:v>
                </c:pt>
                <c:pt idx="7">
                  <c:v>[Tipo de asignatura.]</c:v>
                </c:pt>
                <c:pt idx="8">
                  <c:v>[Porcentajes de la modalidad.]</c:v>
                </c:pt>
                <c:pt idx="9">
                  <c:v>[Pre-requisitos. ]</c:v>
                </c:pt>
                <c:pt idx="10">
                  <c:v>[Co-requisitos.]</c:v>
                </c:pt>
                <c:pt idx="11">
                  <c:v>[Número de créditos.]</c:v>
                </c:pt>
                <c:pt idx="12">
                  <c:v>[Horas presenciales a la semana.]</c:v>
                </c:pt>
                <c:pt idx="13">
                  <c:v>[Horas presenciales por semestre.]</c:v>
                </c:pt>
              </c:strCache>
            </c:strRef>
          </c:cat>
          <c:val>
            <c:numRef>
              <c:f>Est!$K$6:$X$6</c:f>
              <c:numCache>
                <c:formatCode>0%</c:formatCode>
                <c:ptCount val="14"/>
                <c:pt idx="0">
                  <c:v>4.6210720887245845E-3</c:v>
                </c:pt>
                <c:pt idx="1">
                  <c:v>4.6210720887245845E-3</c:v>
                </c:pt>
                <c:pt idx="2">
                  <c:v>5.5452865064695009E-3</c:v>
                </c:pt>
                <c:pt idx="3">
                  <c:v>9.242144177449169E-3</c:v>
                </c:pt>
                <c:pt idx="4">
                  <c:v>3.0499075785582256E-2</c:v>
                </c:pt>
                <c:pt idx="5">
                  <c:v>1.2014787430683918E-2</c:v>
                </c:pt>
                <c:pt idx="6">
                  <c:v>0.11367837338262476</c:v>
                </c:pt>
                <c:pt idx="7">
                  <c:v>8.3179297597042508E-3</c:v>
                </c:pt>
                <c:pt idx="8">
                  <c:v>3.789279112754159E-2</c:v>
                </c:pt>
                <c:pt idx="9">
                  <c:v>2.2181146025878003E-2</c:v>
                </c:pt>
                <c:pt idx="10">
                  <c:v>6.2846580406654348E-2</c:v>
                </c:pt>
                <c:pt idx="11">
                  <c:v>1.0166358595194085E-2</c:v>
                </c:pt>
                <c:pt idx="12">
                  <c:v>2.865064695009242E-2</c:v>
                </c:pt>
                <c:pt idx="13">
                  <c:v>2.9574861367837338E-2</c:v>
                </c:pt>
              </c:numCache>
            </c:numRef>
          </c:val>
          <c:extLst>
            <c:ext xmlns:c16="http://schemas.microsoft.com/office/drawing/2014/chart" uri="{C3380CC4-5D6E-409C-BE32-E72D297353CC}">
              <c16:uniqueId val="{0000000F-DA4D-9A44-B3C7-C7AA4AA2EAFC}"/>
            </c:ext>
          </c:extLst>
        </c:ser>
        <c:dLbls>
          <c:showLegendKey val="0"/>
          <c:showVal val="0"/>
          <c:showCatName val="0"/>
          <c:showSerName val="0"/>
          <c:showPercent val="0"/>
          <c:showBubbleSize val="0"/>
        </c:dLbls>
        <c:gapWidth val="150"/>
        <c:shape val="box"/>
        <c:axId val="1686049392"/>
        <c:axId val="1686051712"/>
        <c:axId val="0"/>
      </c:bar3DChart>
      <c:catAx>
        <c:axId val="1686049392"/>
        <c:scaling>
          <c:orientation val="minMax"/>
        </c:scaling>
        <c:delete val="0"/>
        <c:axPos val="l"/>
        <c:numFmt formatCode="General" sourceLinked="0"/>
        <c:majorTickMark val="out"/>
        <c:minorTickMark val="none"/>
        <c:tickLblPos val="nextTo"/>
        <c:crossAx val="1686051712"/>
        <c:crosses val="autoZero"/>
        <c:auto val="1"/>
        <c:lblAlgn val="ctr"/>
        <c:lblOffset val="100"/>
        <c:noMultiLvlLbl val="0"/>
      </c:catAx>
      <c:valAx>
        <c:axId val="1686051712"/>
        <c:scaling>
          <c:orientation val="minMax"/>
        </c:scaling>
        <c:delete val="0"/>
        <c:axPos val="b"/>
        <c:majorGridlines/>
        <c:numFmt formatCode="0%" sourceLinked="1"/>
        <c:majorTickMark val="out"/>
        <c:minorTickMark val="none"/>
        <c:tickLblPos val="nextTo"/>
        <c:crossAx val="168604939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6.2 Seleccione los componentes de las actividades de evaluación incluidas en el curso.</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4.6222106929155002E-2"/>
          <c:y val="0.15976795378136899"/>
          <c:w val="0.57971210697521003"/>
          <c:h val="0.70157458691811303"/>
        </c:manualLayout>
      </c:layout>
      <c:bar3DChart>
        <c:barDir val="col"/>
        <c:grouping val="clustered"/>
        <c:varyColors val="0"/>
        <c:ser>
          <c:idx val="0"/>
          <c:order val="0"/>
          <c:invertIfNegative val="0"/>
          <c:dLbls>
            <c:dLbl>
              <c:idx val="0"/>
              <c:layout>
                <c:manualLayout>
                  <c:x val="1.3602392221659201E-3"/>
                  <c:y val="-3.11111138329932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14D-C54D-81B2-0CDE4FF661AD}"/>
                </c:ext>
              </c:extLst>
            </c:dLbl>
            <c:dLbl>
              <c:idx val="1"/>
              <c:layout>
                <c:manualLayout>
                  <c:x val="1.36023922216594E-3"/>
                  <c:y val="-1.75000015310587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4D-C54D-81B2-0CDE4FF661AD}"/>
                </c:ext>
              </c:extLst>
            </c:dLbl>
            <c:dLbl>
              <c:idx val="2"/>
              <c:layout>
                <c:manualLayout>
                  <c:x val="-4.9874861987422999E-17"/>
                  <c:y val="-2.33333353747449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14D-C54D-81B2-0CDE4FF661AD}"/>
                </c:ext>
              </c:extLst>
            </c:dLbl>
            <c:dLbl>
              <c:idx val="3"/>
              <c:layout>
                <c:manualLayout>
                  <c:x val="0"/>
                  <c:y val="-2.33333353747449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4D-C54D-81B2-0CDE4FF661AD}"/>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Est!$I$192:$I$195</c:f>
              <c:strCache>
                <c:ptCount val="4"/>
                <c:pt idx="0">
                  <c:v>El curso incluye el componente "Anticipatoria"</c:v>
                </c:pt>
                <c:pt idx="1">
                  <c:v>El curso incluye el componente "Rúbrica"</c:v>
                </c:pt>
                <c:pt idx="2">
                  <c:v>El curso incluye el componente "Autoevaluación"</c:v>
                </c:pt>
                <c:pt idx="3">
                  <c:v>El curso incluye el componente "Retroalimentación"</c:v>
                </c:pt>
              </c:strCache>
            </c:strRef>
          </c:cat>
          <c:val>
            <c:numRef>
              <c:f>Est!$K$192:$K$195</c:f>
              <c:numCache>
                <c:formatCode>0%</c:formatCode>
                <c:ptCount val="4"/>
                <c:pt idx="0">
                  <c:v>0.75323475046210719</c:v>
                </c:pt>
                <c:pt idx="1">
                  <c:v>0.75600739371534198</c:v>
                </c:pt>
                <c:pt idx="2">
                  <c:v>0.74214417744916816</c:v>
                </c:pt>
                <c:pt idx="3">
                  <c:v>0.91682070240295743</c:v>
                </c:pt>
              </c:numCache>
            </c:numRef>
          </c:val>
          <c:extLst>
            <c:ext xmlns:c16="http://schemas.microsoft.com/office/drawing/2014/chart" uri="{C3380CC4-5D6E-409C-BE32-E72D297353CC}">
              <c16:uniqueId val="{00000004-614D-C54D-81B2-0CDE4FF661AD}"/>
            </c:ext>
          </c:extLst>
        </c:ser>
        <c:dLbls>
          <c:showLegendKey val="0"/>
          <c:showVal val="0"/>
          <c:showCatName val="0"/>
          <c:showSerName val="0"/>
          <c:showPercent val="0"/>
          <c:showBubbleSize val="0"/>
        </c:dLbls>
        <c:gapWidth val="150"/>
        <c:shape val="box"/>
        <c:axId val="1685976144"/>
        <c:axId val="1685973456"/>
        <c:axId val="0"/>
      </c:bar3DChart>
      <c:catAx>
        <c:axId val="1685976144"/>
        <c:scaling>
          <c:orientation val="minMax"/>
        </c:scaling>
        <c:delete val="0"/>
        <c:axPos val="b"/>
        <c:numFmt formatCode="General" sourceLinked="0"/>
        <c:majorTickMark val="out"/>
        <c:minorTickMark val="none"/>
        <c:tickLblPos val="nextTo"/>
        <c:crossAx val="1685973456"/>
        <c:crosses val="autoZero"/>
        <c:auto val="1"/>
        <c:lblAlgn val="ctr"/>
        <c:lblOffset val="100"/>
        <c:noMultiLvlLbl val="0"/>
      </c:catAx>
      <c:valAx>
        <c:axId val="1685973456"/>
        <c:scaling>
          <c:orientation val="minMax"/>
        </c:scaling>
        <c:delete val="0"/>
        <c:axPos val="l"/>
        <c:majorGridlines/>
        <c:numFmt formatCode="0%" sourceLinked="1"/>
        <c:majorTickMark val="out"/>
        <c:minorTickMark val="none"/>
        <c:tickLblPos val="nextTo"/>
        <c:crossAx val="1685976144"/>
        <c:crosses val="autoZero"/>
        <c:crossBetween val="between"/>
      </c:valAx>
    </c:plotArea>
    <c:plotVisOnly val="1"/>
    <c:dispBlanksAs val="gap"/>
    <c:showDLblsOverMax val="0"/>
  </c:chart>
  <c:printSettings>
    <c:headerFooter/>
    <c:pageMargins b="0.75" l="0.7" r="0.7" t="0.75" header="0.3" footer="0.3"/>
    <c:pageSetup/>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6.4 El proceso de retroalimentación formativa cumple con los siguientes principios</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0.110551229999793"/>
          <c:y val="0.20590006608179201"/>
          <c:w val="0.86363417635131001"/>
          <c:h val="0.54196488187123704"/>
        </c:manualLayout>
      </c:layout>
      <c:bar3DChart>
        <c:barDir val="col"/>
        <c:grouping val="clustered"/>
        <c:varyColors val="0"/>
        <c:ser>
          <c:idx val="0"/>
          <c:order val="0"/>
          <c:spPr>
            <a:solidFill>
              <a:schemeClr val="accent5"/>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Est!$B$238:$B$242</c:f>
              <c:strCache>
                <c:ptCount val="5"/>
                <c:pt idx="0">
                  <c:v>El curso incluye reflexión</c:v>
                </c:pt>
                <c:pt idx="1">
                  <c:v>El curso incluye diálogo</c:v>
                </c:pt>
                <c:pt idx="2">
                  <c:v>El curso incluye claridad de criterios</c:v>
                </c:pt>
                <c:pt idx="3">
                  <c:v>El curso incluye oportunidades para mejorar</c:v>
                </c:pt>
                <c:pt idx="4">
                  <c:v>El curso incluye retroalimentación al docente</c:v>
                </c:pt>
              </c:strCache>
            </c:strRef>
          </c:cat>
          <c:val>
            <c:numRef>
              <c:f>Est!$D$238:$D$242</c:f>
              <c:numCache>
                <c:formatCode>0%</c:formatCode>
                <c:ptCount val="5"/>
                <c:pt idx="0">
                  <c:v>0.88724584103512016</c:v>
                </c:pt>
                <c:pt idx="1">
                  <c:v>0.85674676524953786</c:v>
                </c:pt>
                <c:pt idx="2">
                  <c:v>0.82809611829944552</c:v>
                </c:pt>
                <c:pt idx="3">
                  <c:v>0.89741219963031427</c:v>
                </c:pt>
                <c:pt idx="4">
                  <c:v>0.74861367837338266</c:v>
                </c:pt>
              </c:numCache>
            </c:numRef>
          </c:val>
          <c:extLst>
            <c:ext xmlns:c16="http://schemas.microsoft.com/office/drawing/2014/chart" uri="{C3380CC4-5D6E-409C-BE32-E72D297353CC}">
              <c16:uniqueId val="{00000000-492D-474E-894B-56C23ED6DFEA}"/>
            </c:ext>
          </c:extLst>
        </c:ser>
        <c:dLbls>
          <c:showLegendKey val="0"/>
          <c:showVal val="0"/>
          <c:showCatName val="0"/>
          <c:showSerName val="0"/>
          <c:showPercent val="0"/>
          <c:showBubbleSize val="0"/>
        </c:dLbls>
        <c:gapWidth val="150"/>
        <c:shape val="box"/>
        <c:axId val="1685947296"/>
        <c:axId val="1685949616"/>
        <c:axId val="0"/>
      </c:bar3DChart>
      <c:catAx>
        <c:axId val="1685947296"/>
        <c:scaling>
          <c:orientation val="minMax"/>
        </c:scaling>
        <c:delete val="0"/>
        <c:axPos val="b"/>
        <c:numFmt formatCode="General" sourceLinked="0"/>
        <c:majorTickMark val="out"/>
        <c:minorTickMark val="none"/>
        <c:tickLblPos val="nextTo"/>
        <c:crossAx val="1685949616"/>
        <c:crosses val="autoZero"/>
        <c:auto val="1"/>
        <c:lblAlgn val="ctr"/>
        <c:lblOffset val="100"/>
        <c:noMultiLvlLbl val="0"/>
      </c:catAx>
      <c:valAx>
        <c:axId val="1685949616"/>
        <c:scaling>
          <c:orientation val="minMax"/>
        </c:scaling>
        <c:delete val="0"/>
        <c:axPos val="l"/>
        <c:majorGridlines/>
        <c:numFmt formatCode="0%" sourceLinked="1"/>
        <c:majorTickMark val="out"/>
        <c:minorTickMark val="none"/>
        <c:tickLblPos val="nextTo"/>
        <c:crossAx val="1685947296"/>
        <c:crosses val="autoZero"/>
        <c:crossBetween val="between"/>
      </c:valAx>
    </c:plotArea>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8.El diseño del curso evidencia que:</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0.128869604974167"/>
          <c:y val="0.113337766356377"/>
          <c:w val="0.82804403698263596"/>
          <c:h val="0.69831098368867595"/>
        </c:manualLayout>
      </c:layout>
      <c:bar3DChart>
        <c:barDir val="col"/>
        <c:grouping val="clustered"/>
        <c:varyColors val="0"/>
        <c:ser>
          <c:idx val="0"/>
          <c:order val="0"/>
          <c:spPr>
            <a:solidFill>
              <a:srgbClr val="C00000"/>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Est!$B$297:$B$300</c:f>
              <c:strCache>
                <c:ptCount val="4"/>
                <c:pt idx="0">
                  <c:v>La bibliografía básica propuesta se encuentra en la biblioteca "Juan Roa Vásquez".</c:v>
                </c:pt>
                <c:pt idx="1">
                  <c:v>La bibliografía propuesta contiene títulos de edición menor a 5 años.</c:v>
                </c:pt>
                <c:pt idx="2">
                  <c:v>La bibliografía se presenta con una sólo sistema de referenciación (APA, Vancouver, IEEE, etc).</c:v>
                </c:pt>
                <c:pt idx="3">
                  <c:v>La bibliografía incluye por lo menos dos títulos en una segunda lengua.</c:v>
                </c:pt>
              </c:strCache>
            </c:strRef>
          </c:cat>
          <c:val>
            <c:numRef>
              <c:f>Est!$D$297:$D$300</c:f>
              <c:numCache>
                <c:formatCode>0%</c:formatCode>
                <c:ptCount val="4"/>
                <c:pt idx="0">
                  <c:v>0.81146025878003691</c:v>
                </c:pt>
                <c:pt idx="1">
                  <c:v>0.74768946395563773</c:v>
                </c:pt>
                <c:pt idx="2">
                  <c:v>0.71072088724584104</c:v>
                </c:pt>
                <c:pt idx="3">
                  <c:v>0.70702402957486132</c:v>
                </c:pt>
              </c:numCache>
            </c:numRef>
          </c:val>
          <c:extLst>
            <c:ext xmlns:c16="http://schemas.microsoft.com/office/drawing/2014/chart" uri="{C3380CC4-5D6E-409C-BE32-E72D297353CC}">
              <c16:uniqueId val="{00000000-AC0D-014E-A077-F25D98B85C8D}"/>
            </c:ext>
          </c:extLst>
        </c:ser>
        <c:dLbls>
          <c:showLegendKey val="0"/>
          <c:showVal val="0"/>
          <c:showCatName val="0"/>
          <c:showSerName val="0"/>
          <c:showPercent val="0"/>
          <c:showBubbleSize val="0"/>
        </c:dLbls>
        <c:gapWidth val="150"/>
        <c:shape val="box"/>
        <c:axId val="1685919184"/>
        <c:axId val="1685921504"/>
        <c:axId val="0"/>
      </c:bar3DChart>
      <c:catAx>
        <c:axId val="1685919184"/>
        <c:scaling>
          <c:orientation val="minMax"/>
        </c:scaling>
        <c:delete val="0"/>
        <c:axPos val="b"/>
        <c:numFmt formatCode="General" sourceLinked="0"/>
        <c:majorTickMark val="out"/>
        <c:minorTickMark val="none"/>
        <c:tickLblPos val="nextTo"/>
        <c:crossAx val="1685921504"/>
        <c:crosses val="autoZero"/>
        <c:auto val="1"/>
        <c:lblAlgn val="ctr"/>
        <c:lblOffset val="100"/>
        <c:noMultiLvlLbl val="0"/>
      </c:catAx>
      <c:valAx>
        <c:axId val="1685921504"/>
        <c:scaling>
          <c:orientation val="minMax"/>
        </c:scaling>
        <c:delete val="0"/>
        <c:axPos val="l"/>
        <c:majorGridlines/>
        <c:numFmt formatCode="0%" sourceLinked="1"/>
        <c:majorTickMark val="out"/>
        <c:minorTickMark val="none"/>
        <c:tickLblPos val="nextTo"/>
        <c:crossAx val="1685919184"/>
        <c:crosses val="autoZero"/>
        <c:crossBetween val="between"/>
      </c:valAx>
    </c:plotArea>
    <c:plotVisOnly val="1"/>
    <c:dispBlanksAs val="gap"/>
    <c:showDLblsOverMax val="0"/>
  </c:chart>
  <c:printSettings>
    <c:headerFooter/>
    <c:pageMargins b="0.75" l="0.7" r="0.7" t="0.75" header="0.3" footer="0.3"/>
    <c:pageSetup/>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1.1 Revisando  la sección de identificación básica de la asignatura, ¿la información presentada es el campo indicado es correcta?.</a:t>
            </a:r>
          </a:p>
        </c:rich>
      </c:tx>
      <c:layout/>
      <c:overlay val="0"/>
    </c:title>
    <c:autoTitleDeleted val="0"/>
    <c:view3D>
      <c:rotX val="15"/>
      <c:rotY val="20"/>
      <c:rAngAx val="1"/>
    </c:view3D>
    <c:floor>
      <c:thickness val="0"/>
    </c:floor>
    <c:sideWall>
      <c:thickness val="0"/>
    </c:sideWall>
    <c:backWall>
      <c:thickness val="0"/>
    </c:backWall>
    <c:plotArea>
      <c:layout/>
      <c:bar3DChart>
        <c:barDir val="bar"/>
        <c:grouping val="percentStacked"/>
        <c:varyColors val="0"/>
        <c:ser>
          <c:idx val="0"/>
          <c:order val="0"/>
          <c:tx>
            <c:strRef>
              <c:f>Est!$J$5</c:f>
              <c:strCache>
                <c:ptCount val="1"/>
                <c:pt idx="0">
                  <c:v>Si</c:v>
                </c:pt>
              </c:strCache>
            </c:strRef>
          </c:tx>
          <c:invertIfNegative val="0"/>
          <c:dLbls>
            <c:spPr>
              <a:noFill/>
              <a:ln>
                <a:noFill/>
              </a:ln>
              <a:effectLst/>
            </c:spPr>
            <c:txPr>
              <a:bodyPr/>
              <a:lstStyle/>
              <a:p>
                <a:pPr>
                  <a:defRPr>
                    <a:solidFill>
                      <a:sysClr val="windowText" lastClr="000000"/>
                    </a:solidFill>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Est!$K$4:$X$4</c:f>
              <c:strCache>
                <c:ptCount val="14"/>
                <c:pt idx="0">
                  <c:v>[Facultad.]</c:v>
                </c:pt>
                <c:pt idx="1">
                  <c:v>[Programa.]</c:v>
                </c:pt>
                <c:pt idx="2">
                  <c:v> [Nombre de la asignatura.]</c:v>
                </c:pt>
                <c:pt idx="3">
                  <c:v> [Código de la asignatura.]</c:v>
                </c:pt>
                <c:pt idx="4">
                  <c:v>[Semestre.]</c:v>
                </c:pt>
                <c:pt idx="5">
                  <c:v>[Periodo académico.]</c:v>
                </c:pt>
                <c:pt idx="6">
                  <c:v>[Área curricular.]</c:v>
                </c:pt>
                <c:pt idx="7">
                  <c:v>[Tipo de asignatura.]</c:v>
                </c:pt>
                <c:pt idx="8">
                  <c:v>[Porcentajes de la modalidad.]</c:v>
                </c:pt>
                <c:pt idx="9">
                  <c:v>[Pre-requisitos. ]</c:v>
                </c:pt>
                <c:pt idx="10">
                  <c:v>[Co-requisitos.]</c:v>
                </c:pt>
                <c:pt idx="11">
                  <c:v>[Número de créditos.]</c:v>
                </c:pt>
                <c:pt idx="12">
                  <c:v>[Horas presenciales a la semana.]</c:v>
                </c:pt>
                <c:pt idx="13">
                  <c:v>[Horas presenciales por semestre.]</c:v>
                </c:pt>
              </c:strCache>
            </c:strRef>
          </c:cat>
          <c:val>
            <c:numRef>
              <c:f>Est!$K$5:$X$5</c:f>
              <c:numCache>
                <c:formatCode>0%</c:formatCode>
                <c:ptCount val="14"/>
                <c:pt idx="0">
                  <c:v>0.99537892791127547</c:v>
                </c:pt>
                <c:pt idx="1">
                  <c:v>0.99537892791127547</c:v>
                </c:pt>
                <c:pt idx="2">
                  <c:v>0.99445471349353054</c:v>
                </c:pt>
                <c:pt idx="3">
                  <c:v>0.99075785582255083</c:v>
                </c:pt>
                <c:pt idx="4">
                  <c:v>0.96950092421441769</c:v>
                </c:pt>
                <c:pt idx="5">
                  <c:v>0.98798521256931604</c:v>
                </c:pt>
                <c:pt idx="6">
                  <c:v>0.88632162661737524</c:v>
                </c:pt>
                <c:pt idx="7">
                  <c:v>0.99168207024029575</c:v>
                </c:pt>
                <c:pt idx="8">
                  <c:v>0.96210720887245837</c:v>
                </c:pt>
                <c:pt idx="9">
                  <c:v>0.97781885397412205</c:v>
                </c:pt>
                <c:pt idx="10">
                  <c:v>0.93715341959334564</c:v>
                </c:pt>
                <c:pt idx="11">
                  <c:v>0.9898336414048059</c:v>
                </c:pt>
                <c:pt idx="12">
                  <c:v>0.97042513863216262</c:v>
                </c:pt>
                <c:pt idx="13">
                  <c:v>0.97042513863216262</c:v>
                </c:pt>
              </c:numCache>
            </c:numRef>
          </c:val>
          <c:extLst>
            <c:ext xmlns:c16="http://schemas.microsoft.com/office/drawing/2014/chart" uri="{C3380CC4-5D6E-409C-BE32-E72D297353CC}">
              <c16:uniqueId val="{00000000-5343-6443-B63A-EDD85CAE80DE}"/>
            </c:ext>
          </c:extLst>
        </c:ser>
        <c:ser>
          <c:idx val="1"/>
          <c:order val="1"/>
          <c:tx>
            <c:strRef>
              <c:f>Est!$J$6</c:f>
              <c:strCache>
                <c:ptCount val="1"/>
                <c:pt idx="0">
                  <c:v>No</c:v>
                </c:pt>
              </c:strCache>
            </c:strRef>
          </c:tx>
          <c:invertIfNegative val="0"/>
          <c:dLbls>
            <c:dLbl>
              <c:idx val="0"/>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5343-6443-B63A-EDD85CAE80DE}"/>
                </c:ext>
              </c:extLst>
            </c:dLbl>
            <c:dLbl>
              <c:idx val="1"/>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5343-6443-B63A-EDD85CAE80DE}"/>
                </c:ext>
              </c:extLst>
            </c:dLbl>
            <c:dLbl>
              <c:idx val="2"/>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5343-6443-B63A-EDD85CAE80DE}"/>
                </c:ext>
              </c:extLst>
            </c:dLbl>
            <c:dLbl>
              <c:idx val="3"/>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5343-6443-B63A-EDD85CAE80DE}"/>
                </c:ext>
              </c:extLst>
            </c:dLbl>
            <c:dLbl>
              <c:idx val="4"/>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5343-6443-B63A-EDD85CAE80DE}"/>
                </c:ext>
              </c:extLst>
            </c:dLbl>
            <c:dLbl>
              <c:idx val="5"/>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5343-6443-B63A-EDD85CAE80DE}"/>
                </c:ext>
              </c:extLst>
            </c:dLbl>
            <c:dLbl>
              <c:idx val="6"/>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5343-6443-B63A-EDD85CAE80DE}"/>
                </c:ext>
              </c:extLst>
            </c:dLbl>
            <c:dLbl>
              <c:idx val="7"/>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5343-6443-B63A-EDD85CAE80DE}"/>
                </c:ext>
              </c:extLst>
            </c:dLbl>
            <c:dLbl>
              <c:idx val="8"/>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5343-6443-B63A-EDD85CAE80DE}"/>
                </c:ext>
              </c:extLst>
            </c:dLbl>
            <c:dLbl>
              <c:idx val="9"/>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5343-6443-B63A-EDD85CAE80DE}"/>
                </c:ext>
              </c:extLst>
            </c:dLbl>
            <c:dLbl>
              <c:idx val="10"/>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5343-6443-B63A-EDD85CAE80DE}"/>
                </c:ext>
              </c:extLst>
            </c:dLbl>
            <c:dLbl>
              <c:idx val="11"/>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5343-6443-B63A-EDD85CAE80DE}"/>
                </c:ext>
              </c:extLst>
            </c:dLbl>
            <c:dLbl>
              <c:idx val="12"/>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5343-6443-B63A-EDD85CAE80DE}"/>
                </c:ext>
              </c:extLst>
            </c:dLbl>
            <c:dLbl>
              <c:idx val="13"/>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5343-6443-B63A-EDD85CAE80DE}"/>
                </c:ext>
              </c:extLst>
            </c:dLbl>
            <c:spPr>
              <a:noFill/>
              <a:ln>
                <a:noFill/>
              </a:ln>
              <a:effectLst/>
            </c:spPr>
            <c:txPr>
              <a:bodyPr/>
              <a:lstStyle/>
              <a:p>
                <a:pPr>
                  <a:defRPr>
                    <a:solidFill>
                      <a:schemeClr val="bg1"/>
                    </a:solidFill>
                  </a:defRPr>
                </a:pPr>
                <a:endParaRPr lang="es-CO"/>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Est!$K$4:$X$4</c:f>
              <c:strCache>
                <c:ptCount val="14"/>
                <c:pt idx="0">
                  <c:v>[Facultad.]</c:v>
                </c:pt>
                <c:pt idx="1">
                  <c:v>[Programa.]</c:v>
                </c:pt>
                <c:pt idx="2">
                  <c:v> [Nombre de la asignatura.]</c:v>
                </c:pt>
                <c:pt idx="3">
                  <c:v> [Código de la asignatura.]</c:v>
                </c:pt>
                <c:pt idx="4">
                  <c:v>[Semestre.]</c:v>
                </c:pt>
                <c:pt idx="5">
                  <c:v>[Periodo académico.]</c:v>
                </c:pt>
                <c:pt idx="6">
                  <c:v>[Área curricular.]</c:v>
                </c:pt>
                <c:pt idx="7">
                  <c:v>[Tipo de asignatura.]</c:v>
                </c:pt>
                <c:pt idx="8">
                  <c:v>[Porcentajes de la modalidad.]</c:v>
                </c:pt>
                <c:pt idx="9">
                  <c:v>[Pre-requisitos. ]</c:v>
                </c:pt>
                <c:pt idx="10">
                  <c:v>[Co-requisitos.]</c:v>
                </c:pt>
                <c:pt idx="11">
                  <c:v>[Número de créditos.]</c:v>
                </c:pt>
                <c:pt idx="12">
                  <c:v>[Horas presenciales a la semana.]</c:v>
                </c:pt>
                <c:pt idx="13">
                  <c:v>[Horas presenciales por semestre.]</c:v>
                </c:pt>
              </c:strCache>
            </c:strRef>
          </c:cat>
          <c:val>
            <c:numRef>
              <c:f>Est!$K$6:$X$6</c:f>
              <c:numCache>
                <c:formatCode>0%</c:formatCode>
                <c:ptCount val="14"/>
                <c:pt idx="0">
                  <c:v>4.6210720887245845E-3</c:v>
                </c:pt>
                <c:pt idx="1">
                  <c:v>4.6210720887245845E-3</c:v>
                </c:pt>
                <c:pt idx="2">
                  <c:v>5.5452865064695009E-3</c:v>
                </c:pt>
                <c:pt idx="3">
                  <c:v>9.242144177449169E-3</c:v>
                </c:pt>
                <c:pt idx="4">
                  <c:v>3.0499075785582256E-2</c:v>
                </c:pt>
                <c:pt idx="5">
                  <c:v>1.2014787430683918E-2</c:v>
                </c:pt>
                <c:pt idx="6">
                  <c:v>0.11367837338262476</c:v>
                </c:pt>
                <c:pt idx="7">
                  <c:v>8.3179297597042508E-3</c:v>
                </c:pt>
                <c:pt idx="8">
                  <c:v>3.789279112754159E-2</c:v>
                </c:pt>
                <c:pt idx="9">
                  <c:v>2.2181146025878003E-2</c:v>
                </c:pt>
                <c:pt idx="10">
                  <c:v>6.2846580406654348E-2</c:v>
                </c:pt>
                <c:pt idx="11">
                  <c:v>1.0166358595194085E-2</c:v>
                </c:pt>
                <c:pt idx="12">
                  <c:v>2.865064695009242E-2</c:v>
                </c:pt>
                <c:pt idx="13">
                  <c:v>2.9574861367837338E-2</c:v>
                </c:pt>
              </c:numCache>
            </c:numRef>
          </c:val>
          <c:extLst>
            <c:ext xmlns:c16="http://schemas.microsoft.com/office/drawing/2014/chart" uri="{C3380CC4-5D6E-409C-BE32-E72D297353CC}">
              <c16:uniqueId val="{0000000F-5343-6443-B63A-EDD85CAE80DE}"/>
            </c:ext>
          </c:extLst>
        </c:ser>
        <c:dLbls>
          <c:showLegendKey val="0"/>
          <c:showVal val="0"/>
          <c:showCatName val="0"/>
          <c:showSerName val="0"/>
          <c:showPercent val="0"/>
          <c:showBubbleSize val="0"/>
        </c:dLbls>
        <c:gapWidth val="150"/>
        <c:shape val="box"/>
        <c:axId val="1685866384"/>
        <c:axId val="1685868704"/>
        <c:axId val="0"/>
      </c:bar3DChart>
      <c:catAx>
        <c:axId val="1685866384"/>
        <c:scaling>
          <c:orientation val="minMax"/>
        </c:scaling>
        <c:delete val="0"/>
        <c:axPos val="l"/>
        <c:numFmt formatCode="General" sourceLinked="0"/>
        <c:majorTickMark val="out"/>
        <c:minorTickMark val="none"/>
        <c:tickLblPos val="nextTo"/>
        <c:crossAx val="1685868704"/>
        <c:crosses val="autoZero"/>
        <c:auto val="1"/>
        <c:lblAlgn val="ctr"/>
        <c:lblOffset val="100"/>
        <c:noMultiLvlLbl val="0"/>
      </c:catAx>
      <c:valAx>
        <c:axId val="1685868704"/>
        <c:scaling>
          <c:orientation val="minMax"/>
        </c:scaling>
        <c:delete val="0"/>
        <c:axPos val="b"/>
        <c:majorGridlines/>
        <c:numFmt formatCode="0%" sourceLinked="1"/>
        <c:majorTickMark val="out"/>
        <c:minorTickMark val="none"/>
        <c:tickLblPos val="nextTo"/>
        <c:crossAx val="168586638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s-ES_tradnl" sz="1200"/>
              <a:t>1.2. Las horas de Trabajo Independiente/semana del curso son correctos?.</a:t>
            </a:r>
          </a:p>
        </c:rich>
      </c:tx>
      <c:layout/>
      <c:overlay val="1"/>
      <c:spPr>
        <a:no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CO"/>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019267822736"/>
          <c:y val="0.174863688935397"/>
          <c:w val="0.56289351114347697"/>
          <c:h val="0.67941657028510605"/>
        </c:manualLayout>
      </c:layout>
      <c:pie3DChart>
        <c:varyColors val="1"/>
        <c:ser>
          <c:idx val="0"/>
          <c:order val="0"/>
          <c:dPt>
            <c:idx val="0"/>
            <c:bubble3D val="0"/>
            <c:explosion val="4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2BE4-A248-9E36-3EC42A7DD5F7}"/>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2BE4-A248-9E36-3EC42A7DD5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CO"/>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Est!$B$45:$B$46</c:f>
              <c:strCache>
                <c:ptCount val="2"/>
                <c:pt idx="0">
                  <c:v>No</c:v>
                </c:pt>
                <c:pt idx="1">
                  <c:v>Si</c:v>
                </c:pt>
              </c:strCache>
            </c:strRef>
          </c:cat>
          <c:val>
            <c:numRef>
              <c:f>Est!$D$45:$D$46</c:f>
              <c:numCache>
                <c:formatCode>0%</c:formatCode>
                <c:ptCount val="2"/>
                <c:pt idx="0">
                  <c:v>0.10166358595194085</c:v>
                </c:pt>
                <c:pt idx="1">
                  <c:v>0.8983364140480592</c:v>
                </c:pt>
              </c:numCache>
            </c:numRef>
          </c:val>
          <c:extLst>
            <c:ext xmlns:c16="http://schemas.microsoft.com/office/drawing/2014/chart" uri="{C3380CC4-5D6E-409C-BE32-E72D297353CC}">
              <c16:uniqueId val="{00000004-2BE4-A248-9E36-3EC42A7DD5F7}"/>
            </c:ext>
          </c:extLst>
        </c:ser>
        <c:dLbls>
          <c:showLegendKey val="0"/>
          <c:showVal val="0"/>
          <c:showCatName val="0"/>
          <c:showSerName val="0"/>
          <c:showPercent val="0"/>
          <c:showBubbleSize val="0"/>
          <c:showLeaderLines val="1"/>
        </c:dLbls>
      </c:pie3DChart>
      <c:spPr>
        <a:noFill/>
        <a:ln>
          <a:noFill/>
        </a:ln>
        <a:effectLst/>
      </c:spPr>
    </c:plotArea>
    <c:legend>
      <c:legendPos val="b"/>
      <c:layout>
        <c:manualLayout>
          <c:xMode val="edge"/>
          <c:yMode val="edge"/>
          <c:x val="0.33603829136553198"/>
          <c:y val="0.71369325910682502"/>
          <c:w val="0.150477852491223"/>
          <c:h val="9.088020890991059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CO"/>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CO"/>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2. Especificidad del contenido de la Justificación</a:t>
            </a:r>
          </a:p>
        </c:rich>
      </c:tx>
      <c:layout/>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7.9000871183417601E-2"/>
          <c:y val="0.15891512296336499"/>
          <c:w val="0.68427286054126202"/>
          <c:h val="0.482137944595596"/>
        </c:manualLayout>
      </c:layout>
      <c:bar3DChart>
        <c:barDir val="col"/>
        <c:grouping val="clustered"/>
        <c:varyColors val="0"/>
        <c:ser>
          <c:idx val="0"/>
          <c:order val="0"/>
          <c:spPr>
            <a:solidFill>
              <a:srgbClr val="FFC000"/>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Est!$B$48:$B$51</c:f>
              <c:strCache>
                <c:ptCount val="4"/>
                <c:pt idx="0">
                  <c:v>La justificación cumple  de forma clara y coherente con los tres (3) criterios enunciados.</c:v>
                </c:pt>
                <c:pt idx="1">
                  <c:v>El syllabus contiene dos (2) características enunciada.</c:v>
                </c:pt>
                <c:pt idx="2">
                  <c:v>El syllabus contiene una (1) característica enunciada.</c:v>
                </c:pt>
                <c:pt idx="3">
                  <c:v>El syllabus no presenta justificación.</c:v>
                </c:pt>
              </c:strCache>
            </c:strRef>
          </c:cat>
          <c:val>
            <c:numRef>
              <c:f>Est!$D$48:$D$51</c:f>
              <c:numCache>
                <c:formatCode>0%</c:formatCode>
                <c:ptCount val="4"/>
                <c:pt idx="0">
                  <c:v>0.79574861367837335</c:v>
                </c:pt>
                <c:pt idx="1">
                  <c:v>0.18576709796672827</c:v>
                </c:pt>
                <c:pt idx="2">
                  <c:v>1.3863216266173753E-2</c:v>
                </c:pt>
                <c:pt idx="3">
                  <c:v>4.6210720887245845E-3</c:v>
                </c:pt>
              </c:numCache>
            </c:numRef>
          </c:val>
          <c:extLst>
            <c:ext xmlns:c16="http://schemas.microsoft.com/office/drawing/2014/chart" uri="{C3380CC4-5D6E-409C-BE32-E72D297353CC}">
              <c16:uniqueId val="{00000000-E0C7-C34C-84E0-C9D67E89D122}"/>
            </c:ext>
          </c:extLst>
        </c:ser>
        <c:dLbls>
          <c:showLegendKey val="0"/>
          <c:showVal val="0"/>
          <c:showCatName val="0"/>
          <c:showSerName val="0"/>
          <c:showPercent val="0"/>
          <c:showBubbleSize val="0"/>
        </c:dLbls>
        <c:gapWidth val="150"/>
        <c:shape val="box"/>
        <c:axId val="1685813232"/>
        <c:axId val="1685805680"/>
        <c:axId val="0"/>
      </c:bar3DChart>
      <c:catAx>
        <c:axId val="1685813232"/>
        <c:scaling>
          <c:orientation val="minMax"/>
        </c:scaling>
        <c:delete val="0"/>
        <c:axPos val="b"/>
        <c:numFmt formatCode="General" sourceLinked="0"/>
        <c:majorTickMark val="out"/>
        <c:minorTickMark val="none"/>
        <c:tickLblPos val="nextTo"/>
        <c:crossAx val="1685805680"/>
        <c:crosses val="autoZero"/>
        <c:auto val="1"/>
        <c:lblAlgn val="ctr"/>
        <c:lblOffset val="100"/>
        <c:noMultiLvlLbl val="0"/>
      </c:catAx>
      <c:valAx>
        <c:axId val="1685805680"/>
        <c:scaling>
          <c:orientation val="minMax"/>
        </c:scaling>
        <c:delete val="0"/>
        <c:axPos val="l"/>
        <c:majorGridlines/>
        <c:numFmt formatCode="0%" sourceLinked="1"/>
        <c:majorTickMark val="out"/>
        <c:minorTickMark val="none"/>
        <c:tickLblPos val="nextTo"/>
        <c:crossAx val="1685813232"/>
        <c:crosses val="autoZero"/>
        <c:crossBetween val="between"/>
      </c:valAx>
    </c:plotArea>
    <c:plotVisOnly val="1"/>
    <c:dispBlanksAs val="gap"/>
    <c:showDLblsOverMax val="0"/>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3. Características de los contenidos generales.</a:t>
            </a:r>
          </a:p>
        </c:rich>
      </c:tx>
      <c:layout/>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spPr>
            <a:solidFill>
              <a:schemeClr val="accent2"/>
            </a:solidFill>
          </c:spPr>
          <c:invertIfNegative val="0"/>
          <c:dLbls>
            <c:dLbl>
              <c:idx val="0"/>
              <c:layout>
                <c:manualLayout>
                  <c:x val="0"/>
                  <c:y val="-2.943845945425270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54DB-434D-B894-4ADBB6135A49}"/>
                </c:ext>
              </c:extLst>
            </c:dLbl>
            <c:dLbl>
              <c:idx val="1"/>
              <c:layout>
                <c:manualLayout>
                  <c:x val="1.8182635554410799E-3"/>
                  <c:y val="-3.270939939361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54DB-434D-B894-4ADBB6135A49}"/>
                </c:ext>
              </c:extLst>
            </c:dLbl>
            <c:dLbl>
              <c:idx val="2"/>
              <c:layout>
                <c:manualLayout>
                  <c:x val="1.2727844888087999E-2"/>
                  <c:y val="-3.925127927233690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54DB-434D-B894-4ADBB6135A49}"/>
                </c:ext>
              </c:extLst>
            </c:dLbl>
            <c:dLbl>
              <c:idx val="3"/>
              <c:layout>
                <c:manualLayout>
                  <c:x val="0"/>
                  <c:y val="-4.252221921169840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54DB-434D-B894-4ADBB6135A49}"/>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Est!$B$55:$B$58</c:f>
              <c:strCache>
                <c:ptCount val="4"/>
                <c:pt idx="0">
                  <c:v>El listado está organizado, tiene secuencia, es coherente entre sí, y esta actualizado.</c:v>
                </c:pt>
                <c:pt idx="1">
                  <c:v>El listado está organizado, tiene secuencia, es coherente entre sí, pero no está actualizado.</c:v>
                </c:pt>
                <c:pt idx="2">
                  <c:v>El listado está organizado y tiene una secuencia pero no es coherente entre sí, ni actualizado.</c:v>
                </c:pt>
                <c:pt idx="3">
                  <c:v>No hay un listado de contenidos generales.</c:v>
                </c:pt>
              </c:strCache>
            </c:strRef>
          </c:cat>
          <c:val>
            <c:numRef>
              <c:f>Est!$D$55:$D$58</c:f>
              <c:numCache>
                <c:formatCode>0%</c:formatCode>
                <c:ptCount val="4"/>
                <c:pt idx="0">
                  <c:v>0.89094269870609977</c:v>
                </c:pt>
                <c:pt idx="1">
                  <c:v>9.9815157116451017E-2</c:v>
                </c:pt>
                <c:pt idx="2">
                  <c:v>7.3937153419593345E-3</c:v>
                </c:pt>
                <c:pt idx="3">
                  <c:v>1.8484288354898336E-3</c:v>
                </c:pt>
              </c:numCache>
            </c:numRef>
          </c:val>
          <c:extLst>
            <c:ext xmlns:c16="http://schemas.microsoft.com/office/drawing/2014/chart" uri="{C3380CC4-5D6E-409C-BE32-E72D297353CC}">
              <c16:uniqueId val="{00000004-54DB-434D-B894-4ADBB6135A49}"/>
            </c:ext>
          </c:extLst>
        </c:ser>
        <c:dLbls>
          <c:showLegendKey val="0"/>
          <c:showVal val="0"/>
          <c:showCatName val="0"/>
          <c:showSerName val="0"/>
          <c:showPercent val="0"/>
          <c:showBubbleSize val="0"/>
        </c:dLbls>
        <c:gapWidth val="150"/>
        <c:shape val="box"/>
        <c:axId val="1685800688"/>
        <c:axId val="1685782736"/>
        <c:axId val="0"/>
      </c:bar3DChart>
      <c:catAx>
        <c:axId val="1685800688"/>
        <c:scaling>
          <c:orientation val="minMax"/>
        </c:scaling>
        <c:delete val="0"/>
        <c:axPos val="b"/>
        <c:numFmt formatCode="General" sourceLinked="0"/>
        <c:majorTickMark val="out"/>
        <c:minorTickMark val="none"/>
        <c:tickLblPos val="nextTo"/>
        <c:crossAx val="1685782736"/>
        <c:crosses val="autoZero"/>
        <c:auto val="1"/>
        <c:lblAlgn val="ctr"/>
        <c:lblOffset val="100"/>
        <c:noMultiLvlLbl val="0"/>
      </c:catAx>
      <c:valAx>
        <c:axId val="1685782736"/>
        <c:scaling>
          <c:orientation val="minMax"/>
        </c:scaling>
        <c:delete val="0"/>
        <c:axPos val="l"/>
        <c:majorGridlines/>
        <c:numFmt formatCode="0%" sourceLinked="1"/>
        <c:majorTickMark val="out"/>
        <c:minorTickMark val="none"/>
        <c:tickLblPos val="nextTo"/>
        <c:crossAx val="1685800688"/>
        <c:crosses val="autoZero"/>
        <c:crossBetween val="between"/>
      </c:valAx>
    </c:plotArea>
    <c:plotVisOnly val="1"/>
    <c:dispBlanksAs val="gap"/>
    <c:showDLblsOverMax val="0"/>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4.1. ¿Los objetivos de aprendizaje significativo cumplen con las condiciones mínimas sugeridas para el diseño de su asignatura?.</a:t>
            </a:r>
          </a:p>
        </c:rich>
      </c:tx>
      <c:layout/>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5.3328410369316799E-2"/>
          <c:y val="0.14058083320180101"/>
          <c:w val="0.68512044327792399"/>
          <c:h val="0.51496024237945504"/>
        </c:manualLayout>
      </c:layout>
      <c:bar3DChart>
        <c:barDir val="col"/>
        <c:grouping val="clustered"/>
        <c:varyColors val="0"/>
        <c:ser>
          <c:idx val="0"/>
          <c:order val="0"/>
          <c:tx>
            <c:v>Conocimientos fundamentales</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Est!$B$64:$B$67</c:f>
              <c:strCache>
                <c:ptCount val="4"/>
                <c:pt idx="0">
                  <c:v>Cumple con tres (3) o cuatro (4) de las condiciones propuestas.</c:v>
                </c:pt>
                <c:pt idx="1">
                  <c:v>Cumple con todas las  condiciones propuestas.</c:v>
                </c:pt>
                <c:pt idx="2">
                  <c:v>Cumple con una (1) o dos (2) condiciones de las propuestas</c:v>
                </c:pt>
                <c:pt idx="3">
                  <c:v>No cumple ninguna de las condiciones propuestas.</c:v>
                </c:pt>
              </c:strCache>
            </c:strRef>
          </c:cat>
          <c:val>
            <c:numRef>
              <c:f>Est!$D$64:$D$67</c:f>
              <c:numCache>
                <c:formatCode>0%</c:formatCode>
                <c:ptCount val="4"/>
                <c:pt idx="0">
                  <c:v>0.2356746765249538</c:v>
                </c:pt>
                <c:pt idx="1">
                  <c:v>0.74029574861367842</c:v>
                </c:pt>
                <c:pt idx="2">
                  <c:v>1.2939001848428836E-2</c:v>
                </c:pt>
                <c:pt idx="3">
                  <c:v>1.1090573012939002E-2</c:v>
                </c:pt>
              </c:numCache>
            </c:numRef>
          </c:val>
          <c:extLst>
            <c:ext xmlns:c16="http://schemas.microsoft.com/office/drawing/2014/chart" uri="{C3380CC4-5D6E-409C-BE32-E72D297353CC}">
              <c16:uniqueId val="{00000000-0597-3645-8E13-C6034160D496}"/>
            </c:ext>
          </c:extLst>
        </c:ser>
        <c:ser>
          <c:idx val="1"/>
          <c:order val="1"/>
          <c:tx>
            <c:v>Aplicación</c:v>
          </c:tx>
          <c:invertIfNegative val="0"/>
          <c:dLbls>
            <c:dLbl>
              <c:idx val="1"/>
              <c:layout>
                <c:manualLayout>
                  <c:x val="-3.0555202579247998E-17"/>
                  <c:y val="5.510632445532279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0597-3645-8E13-C6034160D496}"/>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Est!$B$64:$B$67</c:f>
              <c:strCache>
                <c:ptCount val="4"/>
                <c:pt idx="0">
                  <c:v>Cumple con tres (3) o cuatro (4) de las condiciones propuestas.</c:v>
                </c:pt>
                <c:pt idx="1">
                  <c:v>Cumple con todas las  condiciones propuestas.</c:v>
                </c:pt>
                <c:pt idx="2">
                  <c:v>Cumple con una (1) o dos (2) condiciones de las propuestas</c:v>
                </c:pt>
                <c:pt idx="3">
                  <c:v>No cumple ninguna de las condiciones propuestas.</c:v>
                </c:pt>
              </c:strCache>
            </c:strRef>
          </c:cat>
          <c:val>
            <c:numRef>
              <c:f>Est!$D$73:$D$76</c:f>
              <c:numCache>
                <c:formatCode>0%</c:formatCode>
                <c:ptCount val="4"/>
                <c:pt idx="0">
                  <c:v>0.22920517560073936</c:v>
                </c:pt>
                <c:pt idx="1">
                  <c:v>0.74214417744916816</c:v>
                </c:pt>
                <c:pt idx="2">
                  <c:v>1.6635859519408502E-2</c:v>
                </c:pt>
                <c:pt idx="3">
                  <c:v>1.2014787430683918E-2</c:v>
                </c:pt>
              </c:numCache>
            </c:numRef>
          </c:val>
          <c:extLst>
            <c:ext xmlns:c16="http://schemas.microsoft.com/office/drawing/2014/chart" uri="{C3380CC4-5D6E-409C-BE32-E72D297353CC}">
              <c16:uniqueId val="{00000002-0597-3645-8E13-C6034160D496}"/>
            </c:ext>
          </c:extLst>
        </c:ser>
        <c:ser>
          <c:idx val="2"/>
          <c:order val="2"/>
          <c:tx>
            <c:v>Integración</c:v>
          </c:tx>
          <c:invertIfNegative val="0"/>
          <c:dLbls>
            <c:dLbl>
              <c:idx val="0"/>
              <c:layout>
                <c:manualLayout>
                  <c:x val="1.66653543307087E-3"/>
                  <c:y val="4.073076155393420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0597-3645-8E13-C6034160D496}"/>
                </c:ext>
              </c:extLst>
            </c:dLbl>
            <c:dLbl>
              <c:idx val="2"/>
              <c:layout>
                <c:manualLayout>
                  <c:x val="3.3333333333333301E-3"/>
                  <c:y val="6.708596020647990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0597-3645-8E13-C6034160D496}"/>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Est!$B$64:$B$67</c:f>
              <c:strCache>
                <c:ptCount val="4"/>
                <c:pt idx="0">
                  <c:v>Cumple con tres (3) o cuatro (4) de las condiciones propuestas.</c:v>
                </c:pt>
                <c:pt idx="1">
                  <c:v>Cumple con todas las  condiciones propuestas.</c:v>
                </c:pt>
                <c:pt idx="2">
                  <c:v>Cumple con una (1) o dos (2) condiciones de las propuestas</c:v>
                </c:pt>
                <c:pt idx="3">
                  <c:v>No cumple ninguna de las condiciones propuestas.</c:v>
                </c:pt>
              </c:strCache>
            </c:strRef>
          </c:cat>
          <c:val>
            <c:numRef>
              <c:f>Est!$D$82:$D$85</c:f>
              <c:numCache>
                <c:formatCode>0%</c:formatCode>
                <c:ptCount val="4"/>
                <c:pt idx="0">
                  <c:v>0.22181146025878004</c:v>
                </c:pt>
                <c:pt idx="1">
                  <c:v>0.74584103512014788</c:v>
                </c:pt>
                <c:pt idx="2">
                  <c:v>1.9408502772643253E-2</c:v>
                </c:pt>
                <c:pt idx="3">
                  <c:v>1.2939001848428836E-2</c:v>
                </c:pt>
              </c:numCache>
            </c:numRef>
          </c:val>
          <c:extLst>
            <c:ext xmlns:c16="http://schemas.microsoft.com/office/drawing/2014/chart" uri="{C3380CC4-5D6E-409C-BE32-E72D297353CC}">
              <c16:uniqueId val="{00000005-0597-3645-8E13-C6034160D496}"/>
            </c:ext>
          </c:extLst>
        </c:ser>
        <c:ser>
          <c:idx val="4"/>
          <c:order val="3"/>
          <c:tx>
            <c:v>Dimensión humana</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Est!$B$64:$B$67</c:f>
              <c:strCache>
                <c:ptCount val="4"/>
                <c:pt idx="0">
                  <c:v>Cumple con tres (3) o cuatro (4) de las condiciones propuestas.</c:v>
                </c:pt>
                <c:pt idx="1">
                  <c:v>Cumple con todas las  condiciones propuestas.</c:v>
                </c:pt>
                <c:pt idx="2">
                  <c:v>Cumple con una (1) o dos (2) condiciones de las propuestas</c:v>
                </c:pt>
                <c:pt idx="3">
                  <c:v>No cumple ninguna de las condiciones propuestas.</c:v>
                </c:pt>
              </c:strCache>
            </c:strRef>
          </c:cat>
          <c:val>
            <c:numRef>
              <c:f>Est!$D$92:$D$95</c:f>
              <c:numCache>
                <c:formatCode>0%</c:formatCode>
                <c:ptCount val="4"/>
                <c:pt idx="0">
                  <c:v>0.23937153419593346</c:v>
                </c:pt>
                <c:pt idx="1">
                  <c:v>0.72920517560073939</c:v>
                </c:pt>
                <c:pt idx="2">
                  <c:v>1.8484288354898338E-2</c:v>
                </c:pt>
                <c:pt idx="3">
                  <c:v>1.2939001848428836E-2</c:v>
                </c:pt>
              </c:numCache>
            </c:numRef>
          </c:val>
          <c:extLst>
            <c:ext xmlns:c16="http://schemas.microsoft.com/office/drawing/2014/chart" uri="{C3380CC4-5D6E-409C-BE32-E72D297353CC}">
              <c16:uniqueId val="{00000006-0597-3645-8E13-C6034160D496}"/>
            </c:ext>
          </c:extLst>
        </c:ser>
        <c:ser>
          <c:idx val="6"/>
          <c:order val="4"/>
          <c:tx>
            <c:v>Motivación</c:v>
          </c:tx>
          <c:invertIfNegative val="0"/>
          <c:dLbls>
            <c:dLbl>
              <c:idx val="1"/>
              <c:layout>
                <c:manualLayout>
                  <c:x val="5.0000000000000001E-3"/>
                  <c:y val="7.1877814506942694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0597-3645-8E13-C6034160D496}"/>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Est!$B$64:$B$67</c:f>
              <c:strCache>
                <c:ptCount val="4"/>
                <c:pt idx="0">
                  <c:v>Cumple con tres (3) o cuatro (4) de las condiciones propuestas.</c:v>
                </c:pt>
                <c:pt idx="1">
                  <c:v>Cumple con todas las  condiciones propuestas.</c:v>
                </c:pt>
                <c:pt idx="2">
                  <c:v>Cumple con una (1) o dos (2) condiciones de las propuestas</c:v>
                </c:pt>
                <c:pt idx="3">
                  <c:v>No cumple ninguna de las condiciones propuestas.</c:v>
                </c:pt>
              </c:strCache>
            </c:strRef>
          </c:cat>
          <c:val>
            <c:numRef>
              <c:f>Est!$D$100:$D$103</c:f>
              <c:numCache>
                <c:formatCode>0%</c:formatCode>
                <c:ptCount val="4"/>
                <c:pt idx="0">
                  <c:v>0.24399260628465805</c:v>
                </c:pt>
                <c:pt idx="1">
                  <c:v>0.72828096118299446</c:v>
                </c:pt>
                <c:pt idx="2">
                  <c:v>1.6635859519408502E-2</c:v>
                </c:pt>
                <c:pt idx="3">
                  <c:v>1.1090573012939002E-2</c:v>
                </c:pt>
              </c:numCache>
            </c:numRef>
          </c:val>
          <c:extLst>
            <c:ext xmlns:c16="http://schemas.microsoft.com/office/drawing/2014/chart" uri="{C3380CC4-5D6E-409C-BE32-E72D297353CC}">
              <c16:uniqueId val="{00000008-0597-3645-8E13-C6034160D496}"/>
            </c:ext>
          </c:extLst>
        </c:ser>
        <c:ser>
          <c:idx val="7"/>
          <c:order val="5"/>
          <c:tx>
            <c:v>Aprender a aprender</c:v>
          </c:tx>
          <c:invertIfNegative val="0"/>
          <c:dLbls>
            <c:dLbl>
              <c:idx val="2"/>
              <c:layout>
                <c:manualLayout>
                  <c:x val="3.3333333333332698E-3"/>
                  <c:y val="5.031447015485990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0597-3645-8E13-C6034160D496}"/>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Est!$B$64:$B$67</c:f>
              <c:strCache>
                <c:ptCount val="4"/>
                <c:pt idx="0">
                  <c:v>Cumple con tres (3) o cuatro (4) de las condiciones propuestas.</c:v>
                </c:pt>
                <c:pt idx="1">
                  <c:v>Cumple con todas las  condiciones propuestas.</c:v>
                </c:pt>
                <c:pt idx="2">
                  <c:v>Cumple con una (1) o dos (2) condiciones de las propuestas</c:v>
                </c:pt>
                <c:pt idx="3">
                  <c:v>No cumple ninguna de las condiciones propuestas.</c:v>
                </c:pt>
              </c:strCache>
            </c:strRef>
          </c:cat>
          <c:val>
            <c:numRef>
              <c:f>Est!$D$110:$D$113</c:f>
              <c:numCache>
                <c:formatCode>0%</c:formatCode>
                <c:ptCount val="4"/>
                <c:pt idx="0">
                  <c:v>0.2245841035120148</c:v>
                </c:pt>
                <c:pt idx="1">
                  <c:v>0.74584103512014788</c:v>
                </c:pt>
                <c:pt idx="2">
                  <c:v>1.756007393715342E-2</c:v>
                </c:pt>
                <c:pt idx="3">
                  <c:v>1.2014787430683918E-2</c:v>
                </c:pt>
              </c:numCache>
            </c:numRef>
          </c:val>
          <c:extLst>
            <c:ext xmlns:c16="http://schemas.microsoft.com/office/drawing/2014/chart" uri="{C3380CC4-5D6E-409C-BE32-E72D297353CC}">
              <c16:uniqueId val="{0000000A-0597-3645-8E13-C6034160D496}"/>
            </c:ext>
          </c:extLst>
        </c:ser>
        <c:dLbls>
          <c:showLegendKey val="0"/>
          <c:showVal val="0"/>
          <c:showCatName val="0"/>
          <c:showSerName val="0"/>
          <c:showPercent val="0"/>
          <c:showBubbleSize val="0"/>
        </c:dLbls>
        <c:gapWidth val="150"/>
        <c:shape val="box"/>
        <c:axId val="1685674240"/>
        <c:axId val="1685671184"/>
        <c:axId val="0"/>
      </c:bar3DChart>
      <c:catAx>
        <c:axId val="1685674240"/>
        <c:scaling>
          <c:orientation val="minMax"/>
        </c:scaling>
        <c:delete val="0"/>
        <c:axPos val="b"/>
        <c:numFmt formatCode="General" sourceLinked="0"/>
        <c:majorTickMark val="out"/>
        <c:minorTickMark val="none"/>
        <c:tickLblPos val="nextTo"/>
        <c:crossAx val="1685671184"/>
        <c:crosses val="autoZero"/>
        <c:auto val="1"/>
        <c:lblAlgn val="ctr"/>
        <c:lblOffset val="100"/>
        <c:noMultiLvlLbl val="0"/>
      </c:catAx>
      <c:valAx>
        <c:axId val="1685671184"/>
        <c:scaling>
          <c:orientation val="minMax"/>
        </c:scaling>
        <c:delete val="0"/>
        <c:axPos val="l"/>
        <c:majorGridlines/>
        <c:numFmt formatCode="0%" sourceLinked="1"/>
        <c:majorTickMark val="out"/>
        <c:minorTickMark val="none"/>
        <c:tickLblPos val="nextTo"/>
        <c:crossAx val="168567424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sz="1200"/>
              <a:t>4.3 Aplicación:  El objetivo permite determinar la capacidad de aplicar el conocimiento fundamental del curso en problemas reales, teniendo en cuenta los tres tipos de pensamiento: creativo, crítico y práctico. Los verbos o frases sugeridas para su redacc</a:t>
            </a:r>
          </a:p>
        </c:rich>
      </c:tx>
      <c:layout>
        <c:manualLayout>
          <c:xMode val="edge"/>
          <c:yMode val="edge"/>
          <c:x val="0.10520670017412299"/>
          <c:y val="2.9166664752843501E-2"/>
        </c:manualLayout>
      </c:layout>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spPr>
            <a:solidFill>
              <a:srgbClr val="92D050"/>
            </a:solidFill>
          </c:spPr>
          <c:invertIfNegative val="0"/>
          <c:dLbls>
            <c:dLbl>
              <c:idx val="0"/>
              <c:layout>
                <c:manualLayout>
                  <c:x val="0"/>
                  <c:y val="-1.944444316856239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8480-4E4E-A5FB-F5E8357FF407}"/>
                </c:ext>
              </c:extLst>
            </c:dLbl>
            <c:dLbl>
              <c:idx val="1"/>
              <c:layout>
                <c:manualLayout>
                  <c:x val="0"/>
                  <c:y val="-7.7777772674249403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8480-4E4E-A5FB-F5E8357FF407}"/>
                </c:ext>
              </c:extLst>
            </c:dLbl>
            <c:dLbl>
              <c:idx val="2"/>
              <c:layout>
                <c:manualLayout>
                  <c:x val="-1.3732325012433401E-16"/>
                  <c:y val="-1.9444443168562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8480-4E4E-A5FB-F5E8357FF407}"/>
                </c:ext>
              </c:extLst>
            </c:dLbl>
            <c:dLbl>
              <c:idx val="3"/>
              <c:layout>
                <c:manualLayout>
                  <c:x val="0"/>
                  <c:y val="-2.333333180227480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8480-4E4E-A5FB-F5E8357FF407}"/>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Est!$B$127:$B$130</c:f>
              <c:strCache>
                <c:ptCount val="4"/>
                <c:pt idx="0">
                  <c:v>Los objetivos utilizan verbos relacionados con la dimensión, y responden a todas las preguntas. </c:v>
                </c:pt>
                <c:pt idx="1">
                  <c:v>Los objetivos utilizan verbos relacionados con la dimensión, y responden a por lo menos dos de las preguntas.</c:v>
                </c:pt>
                <c:pt idx="2">
                  <c:v>Los objetivos utilizan verbos relacionados con la dimensión, pero no responden a las preguntas propuestas.</c:v>
                </c:pt>
                <c:pt idx="3">
                  <c:v>Los objetivos no están relacionados con la dimensión.</c:v>
                </c:pt>
              </c:strCache>
            </c:strRef>
          </c:cat>
          <c:val>
            <c:numRef>
              <c:f>Est!$D$127:$D$130</c:f>
              <c:numCache>
                <c:formatCode>0%</c:formatCode>
                <c:ptCount val="4"/>
                <c:pt idx="0">
                  <c:v>0.73567467652495377</c:v>
                </c:pt>
                <c:pt idx="1">
                  <c:v>0.24861367837338263</c:v>
                </c:pt>
                <c:pt idx="2">
                  <c:v>8.3179297597042508E-3</c:v>
                </c:pt>
                <c:pt idx="3">
                  <c:v>7.3937153419593345E-3</c:v>
                </c:pt>
              </c:numCache>
            </c:numRef>
          </c:val>
          <c:extLst>
            <c:ext xmlns:c16="http://schemas.microsoft.com/office/drawing/2014/chart" uri="{C3380CC4-5D6E-409C-BE32-E72D297353CC}">
              <c16:uniqueId val="{00000004-8480-4E4E-A5FB-F5E8357FF407}"/>
            </c:ext>
          </c:extLst>
        </c:ser>
        <c:dLbls>
          <c:showLegendKey val="0"/>
          <c:showVal val="0"/>
          <c:showCatName val="0"/>
          <c:showSerName val="0"/>
          <c:showPercent val="0"/>
          <c:showBubbleSize val="0"/>
        </c:dLbls>
        <c:gapWidth val="150"/>
        <c:shape val="box"/>
        <c:axId val="1685594672"/>
        <c:axId val="1685588112"/>
        <c:axId val="0"/>
      </c:bar3DChart>
      <c:catAx>
        <c:axId val="1685594672"/>
        <c:scaling>
          <c:orientation val="minMax"/>
        </c:scaling>
        <c:delete val="0"/>
        <c:axPos val="b"/>
        <c:numFmt formatCode="General" sourceLinked="0"/>
        <c:majorTickMark val="out"/>
        <c:minorTickMark val="none"/>
        <c:tickLblPos val="nextTo"/>
        <c:crossAx val="1685588112"/>
        <c:crosses val="autoZero"/>
        <c:auto val="1"/>
        <c:lblAlgn val="ctr"/>
        <c:lblOffset val="100"/>
        <c:noMultiLvlLbl val="0"/>
      </c:catAx>
      <c:valAx>
        <c:axId val="1685588112"/>
        <c:scaling>
          <c:orientation val="minMax"/>
        </c:scaling>
        <c:delete val="0"/>
        <c:axPos val="l"/>
        <c:majorGridlines/>
        <c:numFmt formatCode="0%" sourceLinked="1"/>
        <c:majorTickMark val="out"/>
        <c:minorTickMark val="none"/>
        <c:tickLblPos val="nextTo"/>
        <c:crossAx val="1685594672"/>
        <c:crosses val="autoZero"/>
        <c:crossBetween val="between"/>
      </c:valAx>
    </c:plotArea>
    <c:plotVisOnly val="1"/>
    <c:dispBlanksAs val="gap"/>
    <c:showDLblsOverMax val="0"/>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sz="1200"/>
              <a:t>4.4 Integración:  Esta se refiere al aprendizaje en el cual los estudiantes comprenden las conexiones o interacciones entre dos o más ideas, experiencias de aprendizaje o ámbitos de la vida. Los verbos o frases sugeridas son: conectar, identificar las sim</a:t>
            </a:r>
          </a:p>
        </c:rich>
      </c:tx>
      <c:layout>
        <c:manualLayout>
          <c:xMode val="edge"/>
          <c:yMode val="edge"/>
          <c:x val="8.9557311227265304E-2"/>
          <c:y val="3.9245800776572401E-2"/>
        </c:manualLayout>
      </c:layout>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spPr>
            <a:solidFill>
              <a:srgbClr val="FFC000"/>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Est!$B$133:$B$136</c:f>
              <c:strCache>
                <c:ptCount val="4"/>
                <c:pt idx="0">
                  <c:v>Los objetivos utilizan verbos relacionados con la dimensión, y responden a todas las preguntas.</c:v>
                </c:pt>
                <c:pt idx="1">
                  <c:v>Los objetivos utilizan verbos relacionados con la dimensión, y responden a por lo menos dos de las preguntas.</c:v>
                </c:pt>
                <c:pt idx="2">
                  <c:v>Los objetivos utilizan verbos relacionados con la dimensión, pero no responden a las preguntas propuestas.</c:v>
                </c:pt>
                <c:pt idx="3">
                  <c:v>No refiere a  un objetivo de conexiones  o de  integración.</c:v>
                </c:pt>
              </c:strCache>
            </c:strRef>
          </c:cat>
          <c:val>
            <c:numRef>
              <c:f>Est!$D$133:$D$136</c:f>
              <c:numCache>
                <c:formatCode>0%</c:formatCode>
                <c:ptCount val="4"/>
                <c:pt idx="0">
                  <c:v>0.72088724584103514</c:v>
                </c:pt>
                <c:pt idx="1">
                  <c:v>0.26062846580406657</c:v>
                </c:pt>
                <c:pt idx="2">
                  <c:v>1.4787430683918669E-2</c:v>
                </c:pt>
                <c:pt idx="3">
                  <c:v>3.6968576709796672E-3</c:v>
                </c:pt>
              </c:numCache>
            </c:numRef>
          </c:val>
          <c:extLst>
            <c:ext xmlns:c16="http://schemas.microsoft.com/office/drawing/2014/chart" uri="{C3380CC4-5D6E-409C-BE32-E72D297353CC}">
              <c16:uniqueId val="{00000000-72D7-E841-9D94-3479A8F1DF21}"/>
            </c:ext>
          </c:extLst>
        </c:ser>
        <c:dLbls>
          <c:showLegendKey val="0"/>
          <c:showVal val="0"/>
          <c:showCatName val="0"/>
          <c:showSerName val="0"/>
          <c:showPercent val="0"/>
          <c:showBubbleSize val="0"/>
        </c:dLbls>
        <c:gapWidth val="150"/>
        <c:shape val="box"/>
        <c:axId val="1685552128"/>
        <c:axId val="1685554176"/>
        <c:axId val="0"/>
      </c:bar3DChart>
      <c:catAx>
        <c:axId val="1685552128"/>
        <c:scaling>
          <c:orientation val="minMax"/>
        </c:scaling>
        <c:delete val="0"/>
        <c:axPos val="b"/>
        <c:numFmt formatCode="General" sourceLinked="0"/>
        <c:majorTickMark val="out"/>
        <c:minorTickMark val="none"/>
        <c:tickLblPos val="nextTo"/>
        <c:crossAx val="1685554176"/>
        <c:crosses val="autoZero"/>
        <c:auto val="1"/>
        <c:lblAlgn val="ctr"/>
        <c:lblOffset val="100"/>
        <c:noMultiLvlLbl val="0"/>
      </c:catAx>
      <c:valAx>
        <c:axId val="1685554176"/>
        <c:scaling>
          <c:orientation val="minMax"/>
        </c:scaling>
        <c:delete val="0"/>
        <c:axPos val="l"/>
        <c:majorGridlines/>
        <c:numFmt formatCode="0%" sourceLinked="1"/>
        <c:majorTickMark val="out"/>
        <c:minorTickMark val="none"/>
        <c:tickLblPos val="nextTo"/>
        <c:crossAx val="1685552128"/>
        <c:crosses val="autoZero"/>
        <c:crossBetween val="between"/>
      </c:valAx>
    </c:plotArea>
    <c:plotVisOnly val="1"/>
    <c:dispBlanksAs val="gap"/>
    <c:showDLblsOverMax val="0"/>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sz="1200"/>
              <a:t>4.5 Dimensión humana: se refiere a lo que aprenderá acerca de sí mismo, y en su relación con otros. ¿Cómo evoluciona la percepción del estudiante acerca de sí mismo y la manera como interactúa con otros y con el ambiente a partir de la participación en el</a:t>
            </a:r>
          </a:p>
        </c:rich>
      </c:tx>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spPr>
            <a:solidFill>
              <a:srgbClr val="00B050"/>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Est!$B$139:$B$142</c:f>
              <c:strCache>
                <c:ptCount val="4"/>
                <c:pt idx="0">
                  <c:v>Los objetivos utilizan verbos relacionados con la dimensión, y responden a todas las preguntas.</c:v>
                </c:pt>
                <c:pt idx="1">
                  <c:v>Los objetivos utilizan verbos relacionados con la dimensión, y responden a por lo menos dos de las preguntas.</c:v>
                </c:pt>
                <c:pt idx="2">
                  <c:v>Los objetivos utilizan verbos relacionados con la dimensión, pero no responden a las preguntas propuestas.</c:v>
                </c:pt>
                <c:pt idx="3">
                  <c:v>No refiere a  un objetivo de la dimensión humana.</c:v>
                </c:pt>
              </c:strCache>
            </c:strRef>
          </c:cat>
          <c:val>
            <c:numRef>
              <c:f>Est!$D$139:$D$142</c:f>
              <c:numCache>
                <c:formatCode>0%</c:formatCode>
                <c:ptCount val="4"/>
                <c:pt idx="0">
                  <c:v>0.70887245841035118</c:v>
                </c:pt>
                <c:pt idx="1">
                  <c:v>0.26802218114602588</c:v>
                </c:pt>
                <c:pt idx="2">
                  <c:v>1.5711645101663587E-2</c:v>
                </c:pt>
                <c:pt idx="3">
                  <c:v>7.3937153419593345E-3</c:v>
                </c:pt>
              </c:numCache>
            </c:numRef>
          </c:val>
          <c:extLst>
            <c:ext xmlns:c16="http://schemas.microsoft.com/office/drawing/2014/chart" uri="{C3380CC4-5D6E-409C-BE32-E72D297353CC}">
              <c16:uniqueId val="{00000000-418C-0246-8357-8DE930709689}"/>
            </c:ext>
          </c:extLst>
        </c:ser>
        <c:dLbls>
          <c:showLegendKey val="0"/>
          <c:showVal val="0"/>
          <c:showCatName val="0"/>
          <c:showSerName val="0"/>
          <c:showPercent val="0"/>
          <c:showBubbleSize val="0"/>
        </c:dLbls>
        <c:gapWidth val="150"/>
        <c:shape val="box"/>
        <c:axId val="1685503488"/>
        <c:axId val="1685496096"/>
        <c:axId val="0"/>
      </c:bar3DChart>
      <c:catAx>
        <c:axId val="1685503488"/>
        <c:scaling>
          <c:orientation val="minMax"/>
        </c:scaling>
        <c:delete val="0"/>
        <c:axPos val="b"/>
        <c:numFmt formatCode="General" sourceLinked="0"/>
        <c:majorTickMark val="out"/>
        <c:minorTickMark val="none"/>
        <c:tickLblPos val="nextTo"/>
        <c:crossAx val="1685496096"/>
        <c:crosses val="autoZero"/>
        <c:auto val="1"/>
        <c:lblAlgn val="ctr"/>
        <c:lblOffset val="100"/>
        <c:noMultiLvlLbl val="0"/>
      </c:catAx>
      <c:valAx>
        <c:axId val="1685496096"/>
        <c:scaling>
          <c:orientation val="minMax"/>
        </c:scaling>
        <c:delete val="0"/>
        <c:axPos val="l"/>
        <c:majorGridlines/>
        <c:numFmt formatCode="0%" sourceLinked="1"/>
        <c:majorTickMark val="out"/>
        <c:minorTickMark val="none"/>
        <c:tickLblPos val="nextTo"/>
        <c:crossAx val="1685503488"/>
        <c:crosses val="autoZero"/>
        <c:crossBetween val="between"/>
      </c:valAx>
    </c:plotArea>
    <c:plotVisOnly val="1"/>
    <c:dispBlanksAs val="gap"/>
    <c:showDLblsOverMax val="0"/>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sz="1400"/>
              <a:t>4.6 Valoración y compromiso (caring): se refiere a la apropiación del estudiante sobre su actitud y motivación frente al aprendizaje y al conocimiento. Los verbos o frases sugeridas son: entusiasmarse con..,  estar listo para..., estar mas interesado en..</a:t>
            </a:r>
          </a:p>
        </c:rich>
      </c:tx>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spPr>
            <a:solidFill>
              <a:srgbClr val="0070C0"/>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Est!$B$145:$B$148</c:f>
              <c:strCache>
                <c:ptCount val="4"/>
                <c:pt idx="0">
                  <c:v>Los objetivos utilizan verbos relacionados con la dimensión, y responden a todas las preguntas.</c:v>
                </c:pt>
                <c:pt idx="1">
                  <c:v>Los objetivos utilizan verbos relacionados con la dimensión, y responden a por lo menos dos de las preguntas.</c:v>
                </c:pt>
                <c:pt idx="2">
                  <c:v>Los objetivos utilizan verbos relacionados con la dimensión, pero no responden a las preguntas propuestas.</c:v>
                </c:pt>
                <c:pt idx="3">
                  <c:v>No refiere a  un objetivo de sentimientos, intereses y valores.</c:v>
                </c:pt>
              </c:strCache>
            </c:strRef>
          </c:cat>
          <c:val>
            <c:numRef>
              <c:f>Est!$D$145:$D$148</c:f>
              <c:numCache>
                <c:formatCode>0%</c:formatCode>
                <c:ptCount val="4"/>
                <c:pt idx="0">
                  <c:v>0.70979667282809611</c:v>
                </c:pt>
                <c:pt idx="1">
                  <c:v>0.26709796672828096</c:v>
                </c:pt>
                <c:pt idx="2">
                  <c:v>1.2939001848428836E-2</c:v>
                </c:pt>
                <c:pt idx="3">
                  <c:v>1.0166358595194085E-2</c:v>
                </c:pt>
              </c:numCache>
            </c:numRef>
          </c:val>
          <c:extLst>
            <c:ext xmlns:c16="http://schemas.microsoft.com/office/drawing/2014/chart" uri="{C3380CC4-5D6E-409C-BE32-E72D297353CC}">
              <c16:uniqueId val="{00000000-BBB3-C54E-88A9-B4F09FA72C06}"/>
            </c:ext>
          </c:extLst>
        </c:ser>
        <c:dLbls>
          <c:showLegendKey val="0"/>
          <c:showVal val="0"/>
          <c:showCatName val="0"/>
          <c:showSerName val="0"/>
          <c:showPercent val="0"/>
          <c:showBubbleSize val="0"/>
        </c:dLbls>
        <c:gapWidth val="150"/>
        <c:shape val="box"/>
        <c:axId val="1685406960"/>
        <c:axId val="1685408592"/>
        <c:axId val="0"/>
      </c:bar3DChart>
      <c:catAx>
        <c:axId val="1685406960"/>
        <c:scaling>
          <c:orientation val="minMax"/>
        </c:scaling>
        <c:delete val="0"/>
        <c:axPos val="b"/>
        <c:numFmt formatCode="General" sourceLinked="0"/>
        <c:majorTickMark val="out"/>
        <c:minorTickMark val="none"/>
        <c:tickLblPos val="nextTo"/>
        <c:crossAx val="1685408592"/>
        <c:crosses val="autoZero"/>
        <c:auto val="1"/>
        <c:lblAlgn val="ctr"/>
        <c:lblOffset val="100"/>
        <c:noMultiLvlLbl val="0"/>
      </c:catAx>
      <c:valAx>
        <c:axId val="1685408592"/>
        <c:scaling>
          <c:orientation val="minMax"/>
        </c:scaling>
        <c:delete val="0"/>
        <c:axPos val="l"/>
        <c:majorGridlines/>
        <c:numFmt formatCode="0%" sourceLinked="1"/>
        <c:majorTickMark val="out"/>
        <c:minorTickMark val="none"/>
        <c:tickLblPos val="nextTo"/>
        <c:crossAx val="1685406960"/>
        <c:crosses val="autoZero"/>
        <c:crossBetween val="between"/>
      </c:valAx>
    </c:plotArea>
    <c:plotVisOnly val="1"/>
    <c:dispBlanksAs val="gap"/>
    <c:showDLblsOverMax val="0"/>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sz="1200"/>
              <a:t>4.7 Aprender a aprender: se refiere al desarrollo de una metodología personal para que el estudiante aprenda por su propia cuenta sobre los progresos de su disciplina profesional e intereses personales, una vez terminado el curso e incluso después de fina</a:t>
            </a:r>
          </a:p>
        </c:rich>
      </c:tx>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spPr>
            <a:solidFill>
              <a:srgbClr val="FFFF00"/>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Est!$B$151:$B$154</c:f>
              <c:strCache>
                <c:ptCount val="4"/>
                <c:pt idx="0">
                  <c:v>Los objetivos utilizan verbos relacionados con la dimensión, y responden a todas las preguntas.</c:v>
                </c:pt>
                <c:pt idx="1">
                  <c:v>Los objetivos utilizan verbos relacionados con la dimensión, y responden a por lo menos dos de las preguntas.</c:v>
                </c:pt>
                <c:pt idx="2">
                  <c:v>Los objetivos utilizan verbos relacionados con la dimensión, pero no responden a las preguntas propuestas.</c:v>
                </c:pt>
                <c:pt idx="3">
                  <c:v>No refiere a un objetivo de aprender a aprender.</c:v>
                </c:pt>
              </c:strCache>
            </c:strRef>
          </c:cat>
          <c:val>
            <c:numRef>
              <c:f>Est!$D$151:$D$154</c:f>
              <c:numCache>
                <c:formatCode>0%</c:formatCode>
                <c:ptCount val="4"/>
                <c:pt idx="0">
                  <c:v>0.71256931608133089</c:v>
                </c:pt>
                <c:pt idx="1">
                  <c:v>0.25878003696857671</c:v>
                </c:pt>
                <c:pt idx="2">
                  <c:v>2.2181146025878003E-2</c:v>
                </c:pt>
                <c:pt idx="3">
                  <c:v>6.4695009242144181E-3</c:v>
                </c:pt>
              </c:numCache>
            </c:numRef>
          </c:val>
          <c:extLst>
            <c:ext xmlns:c16="http://schemas.microsoft.com/office/drawing/2014/chart" uri="{C3380CC4-5D6E-409C-BE32-E72D297353CC}">
              <c16:uniqueId val="{00000000-7CC2-A040-AAB6-AC895CF827B6}"/>
            </c:ext>
          </c:extLst>
        </c:ser>
        <c:dLbls>
          <c:showLegendKey val="0"/>
          <c:showVal val="0"/>
          <c:showCatName val="0"/>
          <c:showSerName val="0"/>
          <c:showPercent val="0"/>
          <c:showBubbleSize val="0"/>
        </c:dLbls>
        <c:gapWidth val="150"/>
        <c:shape val="box"/>
        <c:axId val="1766422960"/>
        <c:axId val="1766425008"/>
        <c:axId val="0"/>
      </c:bar3DChart>
      <c:catAx>
        <c:axId val="1766422960"/>
        <c:scaling>
          <c:orientation val="minMax"/>
        </c:scaling>
        <c:delete val="0"/>
        <c:axPos val="b"/>
        <c:numFmt formatCode="General" sourceLinked="0"/>
        <c:majorTickMark val="out"/>
        <c:minorTickMark val="none"/>
        <c:tickLblPos val="nextTo"/>
        <c:crossAx val="1766425008"/>
        <c:crosses val="autoZero"/>
        <c:auto val="1"/>
        <c:lblAlgn val="ctr"/>
        <c:lblOffset val="100"/>
        <c:noMultiLvlLbl val="0"/>
      </c:catAx>
      <c:valAx>
        <c:axId val="1766425008"/>
        <c:scaling>
          <c:orientation val="minMax"/>
        </c:scaling>
        <c:delete val="0"/>
        <c:axPos val="l"/>
        <c:majorGridlines/>
        <c:numFmt formatCode="0%" sourceLinked="1"/>
        <c:majorTickMark val="out"/>
        <c:minorTickMark val="none"/>
        <c:tickLblPos val="nextTo"/>
        <c:crossAx val="1766422960"/>
        <c:crosses val="autoZero"/>
        <c:crossBetween val="between"/>
      </c:valAx>
    </c:plotArea>
    <c:plotVisOnly val="1"/>
    <c:dispBlanksAs val="gap"/>
    <c:showDLblsOverMax val="0"/>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5. Las actividades de aprendizaje propuestas cumplen con los principios pedagógicos generales del aprendizaje activo?</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6.2855731553124294E-2"/>
          <c:y val="0.182295537490646"/>
          <c:w val="0.63702391548882498"/>
          <c:h val="0.59245493169729702"/>
        </c:manualLayout>
      </c:layout>
      <c:bar3DChart>
        <c:barDir val="col"/>
        <c:grouping val="clustered"/>
        <c:varyColors val="0"/>
        <c:ser>
          <c:idx val="0"/>
          <c:order val="0"/>
          <c:spPr>
            <a:solidFill>
              <a:srgbClr val="FF0000"/>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Est!$B$157:$B$160</c:f>
              <c:strCache>
                <c:ptCount val="4"/>
                <c:pt idx="0">
                  <c:v>Las actividades de aprendizaje cumplen con todos los principios propuestos.</c:v>
                </c:pt>
                <c:pt idx="1">
                  <c:v>Las actividades de aprendizaje cumple con por lo menos tres de los principios propuestos.</c:v>
                </c:pt>
                <c:pt idx="2">
                  <c:v>Las actividades de aprendizaje cumple con por lo menos dos de los principios propuestos.</c:v>
                </c:pt>
                <c:pt idx="3">
                  <c:v>Las actividades propuestas no cumplen con los principios propuestos.</c:v>
                </c:pt>
              </c:strCache>
            </c:strRef>
          </c:cat>
          <c:val>
            <c:numRef>
              <c:f>Est!$D$157:$D$160</c:f>
              <c:numCache>
                <c:formatCode>0%</c:formatCode>
                <c:ptCount val="4"/>
                <c:pt idx="0">
                  <c:v>0.66451016635859517</c:v>
                </c:pt>
                <c:pt idx="1">
                  <c:v>0.29574861367837341</c:v>
                </c:pt>
                <c:pt idx="2">
                  <c:v>3.512014787430684E-2</c:v>
                </c:pt>
                <c:pt idx="3">
                  <c:v>4.6210720887245845E-3</c:v>
                </c:pt>
              </c:numCache>
            </c:numRef>
          </c:val>
          <c:extLst>
            <c:ext xmlns:c16="http://schemas.microsoft.com/office/drawing/2014/chart" uri="{C3380CC4-5D6E-409C-BE32-E72D297353CC}">
              <c16:uniqueId val="{00000000-FA2C-E848-9295-DEE36B933087}"/>
            </c:ext>
          </c:extLst>
        </c:ser>
        <c:dLbls>
          <c:showLegendKey val="0"/>
          <c:showVal val="0"/>
          <c:showCatName val="0"/>
          <c:showSerName val="0"/>
          <c:showPercent val="0"/>
          <c:showBubbleSize val="0"/>
        </c:dLbls>
        <c:gapWidth val="150"/>
        <c:shape val="box"/>
        <c:axId val="1766446288"/>
        <c:axId val="1766448336"/>
        <c:axId val="0"/>
      </c:bar3DChart>
      <c:catAx>
        <c:axId val="1766446288"/>
        <c:scaling>
          <c:orientation val="minMax"/>
        </c:scaling>
        <c:delete val="0"/>
        <c:axPos val="b"/>
        <c:numFmt formatCode="General" sourceLinked="0"/>
        <c:majorTickMark val="out"/>
        <c:minorTickMark val="none"/>
        <c:tickLblPos val="nextTo"/>
        <c:crossAx val="1766448336"/>
        <c:crosses val="autoZero"/>
        <c:auto val="1"/>
        <c:lblAlgn val="ctr"/>
        <c:lblOffset val="100"/>
        <c:noMultiLvlLbl val="0"/>
      </c:catAx>
      <c:valAx>
        <c:axId val="1766448336"/>
        <c:scaling>
          <c:orientation val="minMax"/>
        </c:scaling>
        <c:delete val="0"/>
        <c:axPos val="l"/>
        <c:majorGridlines/>
        <c:numFmt formatCode="0%" sourceLinked="1"/>
        <c:majorTickMark val="out"/>
        <c:minorTickMark val="none"/>
        <c:tickLblPos val="nextTo"/>
        <c:crossAx val="1766446288"/>
        <c:crosses val="autoZero"/>
        <c:crossBetween val="between"/>
      </c:valAx>
    </c:plotArea>
    <c:plotVisOnly val="1"/>
    <c:dispBlanksAs val="gap"/>
    <c:showDLblsOverMax val="0"/>
  </c:chart>
  <c:printSettings>
    <c:headerFooter/>
    <c:pageMargins b="0.75" l="0.7" r="0.7" t="0.75" header="0.3" footer="0.3"/>
    <c:pageSetup/>
  </c:printSettings>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6.1 De acuerdo con el enunciado, las actividades de evaluación del curso cumplen con:</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5.1953458697838399E-2"/>
          <c:y val="0.138246073567176"/>
          <c:w val="0.51958333976474103"/>
          <c:h val="0.56352989388955599"/>
        </c:manualLayout>
      </c:layout>
      <c:bar3DChart>
        <c:barDir val="col"/>
        <c:grouping val="clustered"/>
        <c:varyColors val="0"/>
        <c:ser>
          <c:idx val="0"/>
          <c:order val="0"/>
          <c:spPr>
            <a:solidFill>
              <a:schemeClr val="accent6"/>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Est!$B$168:$B$171</c:f>
              <c:strCache>
                <c:ptCount val="4"/>
                <c:pt idx="0">
                  <c:v>Cumple con todas las  condiciones planteadas.</c:v>
                </c:pt>
                <c:pt idx="1">
                  <c:v>Cumple con cuatro (4) o cinco (5)  condiciones enunciadas.</c:v>
                </c:pt>
                <c:pt idx="2">
                  <c:v>Cumple con dos (2) o tres (3) condiciones enunciadas.</c:v>
                </c:pt>
                <c:pt idx="3">
                  <c:v>La información suministrada no evidencia el cumplimiento de las condiciones planteadas.</c:v>
                </c:pt>
              </c:strCache>
            </c:strRef>
          </c:cat>
          <c:val>
            <c:numRef>
              <c:f>Est!$D$168:$D$171</c:f>
              <c:numCache>
                <c:formatCode>0%</c:formatCode>
                <c:ptCount val="4"/>
                <c:pt idx="0">
                  <c:v>0.44269870609981515</c:v>
                </c:pt>
                <c:pt idx="1">
                  <c:v>0.46395563770794823</c:v>
                </c:pt>
                <c:pt idx="2">
                  <c:v>8.7800369685767099E-2</c:v>
                </c:pt>
                <c:pt idx="3">
                  <c:v>5.5452865064695009E-3</c:v>
                </c:pt>
              </c:numCache>
            </c:numRef>
          </c:val>
          <c:extLst>
            <c:ext xmlns:c16="http://schemas.microsoft.com/office/drawing/2014/chart" uri="{C3380CC4-5D6E-409C-BE32-E72D297353CC}">
              <c16:uniqueId val="{00000000-ABAC-4C44-8EB4-4E814B7982CD}"/>
            </c:ext>
          </c:extLst>
        </c:ser>
        <c:dLbls>
          <c:showLegendKey val="0"/>
          <c:showVal val="0"/>
          <c:showCatName val="0"/>
          <c:showSerName val="0"/>
          <c:showPercent val="0"/>
          <c:showBubbleSize val="0"/>
        </c:dLbls>
        <c:gapWidth val="150"/>
        <c:shape val="box"/>
        <c:axId val="1766470288"/>
        <c:axId val="1766472336"/>
        <c:axId val="0"/>
      </c:bar3DChart>
      <c:catAx>
        <c:axId val="1766470288"/>
        <c:scaling>
          <c:orientation val="minMax"/>
        </c:scaling>
        <c:delete val="0"/>
        <c:axPos val="b"/>
        <c:numFmt formatCode="General" sourceLinked="0"/>
        <c:majorTickMark val="out"/>
        <c:minorTickMark val="none"/>
        <c:tickLblPos val="nextTo"/>
        <c:crossAx val="1766472336"/>
        <c:crosses val="autoZero"/>
        <c:auto val="1"/>
        <c:lblAlgn val="ctr"/>
        <c:lblOffset val="100"/>
        <c:noMultiLvlLbl val="0"/>
      </c:catAx>
      <c:valAx>
        <c:axId val="1766472336"/>
        <c:scaling>
          <c:orientation val="minMax"/>
        </c:scaling>
        <c:delete val="0"/>
        <c:axPos val="l"/>
        <c:majorGridlines/>
        <c:numFmt formatCode="0%" sourceLinked="1"/>
        <c:majorTickMark val="out"/>
        <c:minorTickMark val="none"/>
        <c:tickLblPos val="nextTo"/>
        <c:crossAx val="1766470288"/>
        <c:crosses val="autoZero"/>
        <c:crossBetween val="between"/>
      </c:valAx>
    </c:plotArea>
    <c:plotVisOnly val="1"/>
    <c:dispBlanksAs val="gap"/>
    <c:showDLblsOverMax val="0"/>
  </c:chart>
  <c:printSettings>
    <c:headerFooter/>
    <c:pageMargins b="0.75" l="0.7" r="0.7" t="0.75" header="0.3" footer="0.3"/>
    <c:pageSetup/>
  </c:printSettings>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6.2 Seleccione los componentes de las actividades de evaluación incluidas en el curso.</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4.6222106929155002E-2"/>
          <c:y val="0.15976795378136899"/>
          <c:w val="0.57971210697521003"/>
          <c:h val="0.70157458691811303"/>
        </c:manualLayout>
      </c:layout>
      <c:bar3DChart>
        <c:barDir val="col"/>
        <c:grouping val="clustered"/>
        <c:varyColors val="0"/>
        <c:ser>
          <c:idx val="0"/>
          <c:order val="0"/>
          <c:spPr>
            <a:solidFill>
              <a:schemeClr val="bg2">
                <a:lumMod val="50000"/>
              </a:schemeClr>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Est!$I$185:$I$189</c:f>
              <c:strCache>
                <c:ptCount val="5"/>
                <c:pt idx="0">
                  <c:v>Las actividades de evaluación incluyen 1 componente</c:v>
                </c:pt>
                <c:pt idx="1">
                  <c:v>Las actividades de evaluación incluyen 2 componentes</c:v>
                </c:pt>
                <c:pt idx="2">
                  <c:v>Las actividades de evaluación incluyen 3 componentes</c:v>
                </c:pt>
                <c:pt idx="3">
                  <c:v>Las actividades de evaluación incluyen 4 componentes</c:v>
                </c:pt>
                <c:pt idx="4">
                  <c:v>No incluyen los componentes enunciados.</c:v>
                </c:pt>
              </c:strCache>
            </c:strRef>
          </c:cat>
          <c:val>
            <c:numRef>
              <c:f>Est!$K$185:$K$189</c:f>
              <c:numCache>
                <c:formatCode>0%</c:formatCode>
                <c:ptCount val="5"/>
                <c:pt idx="0">
                  <c:v>6.007393715341959E-2</c:v>
                </c:pt>
                <c:pt idx="1">
                  <c:v>0.12754158964879853</c:v>
                </c:pt>
                <c:pt idx="2">
                  <c:v>0.34750462107208874</c:v>
                </c:pt>
                <c:pt idx="3">
                  <c:v>0.45194085027726433</c:v>
                </c:pt>
                <c:pt idx="4">
                  <c:v>1.2939001848428836E-2</c:v>
                </c:pt>
              </c:numCache>
            </c:numRef>
          </c:val>
          <c:extLst>
            <c:ext xmlns:c16="http://schemas.microsoft.com/office/drawing/2014/chart" uri="{C3380CC4-5D6E-409C-BE32-E72D297353CC}">
              <c16:uniqueId val="{00000000-2024-8547-A790-D03780CEBE56}"/>
            </c:ext>
          </c:extLst>
        </c:ser>
        <c:dLbls>
          <c:showLegendKey val="0"/>
          <c:showVal val="0"/>
          <c:showCatName val="0"/>
          <c:showSerName val="0"/>
          <c:showPercent val="0"/>
          <c:showBubbleSize val="0"/>
        </c:dLbls>
        <c:gapWidth val="150"/>
        <c:shape val="box"/>
        <c:axId val="1766493712"/>
        <c:axId val="1766495760"/>
        <c:axId val="0"/>
      </c:bar3DChart>
      <c:catAx>
        <c:axId val="1766493712"/>
        <c:scaling>
          <c:orientation val="minMax"/>
        </c:scaling>
        <c:delete val="0"/>
        <c:axPos val="b"/>
        <c:numFmt formatCode="General" sourceLinked="0"/>
        <c:majorTickMark val="out"/>
        <c:minorTickMark val="none"/>
        <c:tickLblPos val="nextTo"/>
        <c:crossAx val="1766495760"/>
        <c:crosses val="autoZero"/>
        <c:auto val="1"/>
        <c:lblAlgn val="ctr"/>
        <c:lblOffset val="100"/>
        <c:noMultiLvlLbl val="0"/>
      </c:catAx>
      <c:valAx>
        <c:axId val="1766495760"/>
        <c:scaling>
          <c:orientation val="minMax"/>
        </c:scaling>
        <c:delete val="0"/>
        <c:axPos val="l"/>
        <c:majorGridlines/>
        <c:numFmt formatCode="0%" sourceLinked="1"/>
        <c:majorTickMark val="out"/>
        <c:minorTickMark val="none"/>
        <c:tickLblPos val="nextTo"/>
        <c:crossAx val="1766493712"/>
        <c:crosses val="autoZero"/>
        <c:crossBetween val="between"/>
      </c:valAx>
    </c:plotArea>
    <c:plotVisOnly val="1"/>
    <c:dispBlanksAs val="gap"/>
    <c:showDLblsOverMax val="0"/>
  </c:chart>
  <c:printSettings>
    <c:headerFooter/>
    <c:pageMargins b="0.75" l="0.7" r="0.7" t="0.75" header="0.3" footer="0.3"/>
    <c:pageSetup/>
  </c:printSettings>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6.2 Seleccione los componentes de las actividades de evaluación incluidas en el curso.</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4.6222106929155002E-2"/>
          <c:y val="0.15976795378136899"/>
          <c:w val="0.57971210697521003"/>
          <c:h val="0.70157458691811303"/>
        </c:manualLayout>
      </c:layout>
      <c:bar3DChart>
        <c:barDir val="col"/>
        <c:grouping val="clustered"/>
        <c:varyColors val="0"/>
        <c:ser>
          <c:idx val="0"/>
          <c:order val="0"/>
          <c:invertIfNegative val="0"/>
          <c:dLbls>
            <c:dLbl>
              <c:idx val="0"/>
              <c:layout>
                <c:manualLayout>
                  <c:x val="1.3602392221659201E-3"/>
                  <c:y val="-3.11111138329932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106-0B40-A9DF-E6DE1F616BBB}"/>
                </c:ext>
              </c:extLst>
            </c:dLbl>
            <c:dLbl>
              <c:idx val="1"/>
              <c:layout>
                <c:manualLayout>
                  <c:x val="1.36023922216594E-3"/>
                  <c:y val="-1.75000015310587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106-0B40-A9DF-E6DE1F616BBB}"/>
                </c:ext>
              </c:extLst>
            </c:dLbl>
            <c:dLbl>
              <c:idx val="2"/>
              <c:layout>
                <c:manualLayout>
                  <c:x val="-4.9874861987422999E-17"/>
                  <c:y val="-2.33333353747449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106-0B40-A9DF-E6DE1F616BBB}"/>
                </c:ext>
              </c:extLst>
            </c:dLbl>
            <c:dLbl>
              <c:idx val="3"/>
              <c:layout>
                <c:manualLayout>
                  <c:x val="0"/>
                  <c:y val="-2.33333353747449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106-0B40-A9DF-E6DE1F616BBB}"/>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Est!$I$192:$I$195</c:f>
              <c:strCache>
                <c:ptCount val="4"/>
                <c:pt idx="0">
                  <c:v>El curso incluye el componente "Anticipatoria"</c:v>
                </c:pt>
                <c:pt idx="1">
                  <c:v>El curso incluye el componente "Rúbrica"</c:v>
                </c:pt>
                <c:pt idx="2">
                  <c:v>El curso incluye el componente "Autoevaluación"</c:v>
                </c:pt>
                <c:pt idx="3">
                  <c:v>El curso incluye el componente "Retroalimentación"</c:v>
                </c:pt>
              </c:strCache>
            </c:strRef>
          </c:cat>
          <c:val>
            <c:numRef>
              <c:f>Est!$K$192:$K$195</c:f>
              <c:numCache>
                <c:formatCode>0%</c:formatCode>
                <c:ptCount val="4"/>
                <c:pt idx="0">
                  <c:v>0.75323475046210719</c:v>
                </c:pt>
                <c:pt idx="1">
                  <c:v>0.75600739371534198</c:v>
                </c:pt>
                <c:pt idx="2">
                  <c:v>0.74214417744916816</c:v>
                </c:pt>
                <c:pt idx="3">
                  <c:v>0.91682070240295743</c:v>
                </c:pt>
              </c:numCache>
            </c:numRef>
          </c:val>
          <c:extLst>
            <c:ext xmlns:c16="http://schemas.microsoft.com/office/drawing/2014/chart" uri="{C3380CC4-5D6E-409C-BE32-E72D297353CC}">
              <c16:uniqueId val="{00000004-B106-0B40-A9DF-E6DE1F616BBB}"/>
            </c:ext>
          </c:extLst>
        </c:ser>
        <c:dLbls>
          <c:showLegendKey val="0"/>
          <c:showVal val="0"/>
          <c:showCatName val="0"/>
          <c:showSerName val="0"/>
          <c:showPercent val="0"/>
          <c:showBubbleSize val="0"/>
        </c:dLbls>
        <c:gapWidth val="150"/>
        <c:shape val="box"/>
        <c:axId val="1766519984"/>
        <c:axId val="1766522304"/>
        <c:axId val="0"/>
      </c:bar3DChart>
      <c:catAx>
        <c:axId val="1766519984"/>
        <c:scaling>
          <c:orientation val="minMax"/>
        </c:scaling>
        <c:delete val="0"/>
        <c:axPos val="b"/>
        <c:numFmt formatCode="General" sourceLinked="0"/>
        <c:majorTickMark val="out"/>
        <c:minorTickMark val="none"/>
        <c:tickLblPos val="nextTo"/>
        <c:crossAx val="1766522304"/>
        <c:crosses val="autoZero"/>
        <c:auto val="1"/>
        <c:lblAlgn val="ctr"/>
        <c:lblOffset val="100"/>
        <c:noMultiLvlLbl val="0"/>
      </c:catAx>
      <c:valAx>
        <c:axId val="1766522304"/>
        <c:scaling>
          <c:orientation val="minMax"/>
        </c:scaling>
        <c:delete val="0"/>
        <c:axPos val="l"/>
        <c:majorGridlines/>
        <c:numFmt formatCode="0%" sourceLinked="1"/>
        <c:majorTickMark val="out"/>
        <c:minorTickMark val="none"/>
        <c:tickLblPos val="nextTo"/>
        <c:crossAx val="1766519984"/>
        <c:crosses val="autoZero"/>
        <c:crossBetween val="between"/>
      </c:valAx>
    </c:plotArea>
    <c:plotVisOnly val="1"/>
    <c:dispBlanksAs val="gap"/>
    <c:showDLblsOverMax val="0"/>
  </c:chart>
  <c:printSettings>
    <c:headerFooter/>
    <c:pageMargins b="0.75" l="0.7" r="0.7" t="0.75" header="0.3" footer="0.3"/>
    <c:pageSetup/>
  </c:printSettings>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6.3 La retroalimentación formativa que se realiza en el proceso de evaluación, comprende características de alta calidad.</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4.6593627632140103E-2"/>
          <c:y val="0.20179224310673599"/>
          <c:w val="0.61607857746624195"/>
          <c:h val="0.611862393522699"/>
        </c:manualLayout>
      </c:layout>
      <c:bar3DChart>
        <c:barDir val="col"/>
        <c:grouping val="clustered"/>
        <c:varyColors val="0"/>
        <c:ser>
          <c:idx val="0"/>
          <c:order val="0"/>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Est!$B$215:$B$218</c:f>
              <c:strCache>
                <c:ptCount val="4"/>
                <c:pt idx="0">
                  <c:v>Cumple con todas las características planteadas</c:v>
                </c:pt>
                <c:pt idx="1">
                  <c:v>Cumple con tres (3) características enunciadas.</c:v>
                </c:pt>
                <c:pt idx="2">
                  <c:v>Cumple con una (1) o dos (2) características enunciadas.</c:v>
                </c:pt>
                <c:pt idx="3">
                  <c:v>No cumple con ninguna de las característica enunciadas.</c:v>
                </c:pt>
              </c:strCache>
            </c:strRef>
          </c:cat>
          <c:val>
            <c:numRef>
              <c:f>Est!$D$215:$D$218</c:f>
              <c:numCache>
                <c:formatCode>0%</c:formatCode>
                <c:ptCount val="4"/>
                <c:pt idx="0">
                  <c:v>0.54158964879852123</c:v>
                </c:pt>
                <c:pt idx="1">
                  <c:v>0.38170055452865065</c:v>
                </c:pt>
                <c:pt idx="2">
                  <c:v>6.1922365988909427E-2</c:v>
                </c:pt>
                <c:pt idx="3">
                  <c:v>1.4787430683918669E-2</c:v>
                </c:pt>
              </c:numCache>
            </c:numRef>
          </c:val>
          <c:extLst>
            <c:ext xmlns:c16="http://schemas.microsoft.com/office/drawing/2014/chart" uri="{C3380CC4-5D6E-409C-BE32-E72D297353CC}">
              <c16:uniqueId val="{00000000-F5D3-1547-B007-6548C8DABA41}"/>
            </c:ext>
          </c:extLst>
        </c:ser>
        <c:dLbls>
          <c:showLegendKey val="0"/>
          <c:showVal val="0"/>
          <c:showCatName val="0"/>
          <c:showSerName val="0"/>
          <c:showPercent val="0"/>
          <c:showBubbleSize val="0"/>
        </c:dLbls>
        <c:gapWidth val="150"/>
        <c:shape val="box"/>
        <c:axId val="1766543968"/>
        <c:axId val="1766546016"/>
        <c:axId val="0"/>
      </c:bar3DChart>
      <c:catAx>
        <c:axId val="1766543968"/>
        <c:scaling>
          <c:orientation val="minMax"/>
        </c:scaling>
        <c:delete val="0"/>
        <c:axPos val="b"/>
        <c:numFmt formatCode="General" sourceLinked="0"/>
        <c:majorTickMark val="out"/>
        <c:minorTickMark val="none"/>
        <c:tickLblPos val="nextTo"/>
        <c:crossAx val="1766546016"/>
        <c:crosses val="autoZero"/>
        <c:auto val="1"/>
        <c:lblAlgn val="ctr"/>
        <c:lblOffset val="100"/>
        <c:noMultiLvlLbl val="0"/>
      </c:catAx>
      <c:valAx>
        <c:axId val="1766546016"/>
        <c:scaling>
          <c:orientation val="minMax"/>
        </c:scaling>
        <c:delete val="0"/>
        <c:axPos val="l"/>
        <c:majorGridlines/>
        <c:numFmt formatCode="0%" sourceLinked="1"/>
        <c:majorTickMark val="out"/>
        <c:minorTickMark val="none"/>
        <c:tickLblPos val="nextTo"/>
        <c:crossAx val="1766543968"/>
        <c:crosses val="autoZero"/>
        <c:crossBetween val="between"/>
      </c:valAx>
    </c:plotArea>
    <c:plotVisOnly val="1"/>
    <c:dispBlanksAs val="gap"/>
    <c:showDLblsOverMax val="0"/>
  </c:chart>
  <c:printSettings>
    <c:headerFooter/>
    <c:pageMargins b="0.75" l="0.7" r="0.7" t="0.75" header="0.3" footer="0.3"/>
    <c:pageSetup/>
  </c:printSettings>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6.4 El proceso de retroalimentación formativa cumple con los siguientes principios</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5.78592409318643E-2"/>
          <c:y val="0.20843024646004399"/>
          <c:w val="0.64048374248521101"/>
          <c:h val="0.54196488187123704"/>
        </c:manualLayout>
      </c:layout>
      <c:bar3DChart>
        <c:barDir val="col"/>
        <c:grouping val="clustered"/>
        <c:varyColors val="0"/>
        <c:ser>
          <c:idx val="0"/>
          <c:order val="0"/>
          <c:spPr>
            <a:solidFill>
              <a:schemeClr val="accent6">
                <a:lumMod val="75000"/>
              </a:schemeClr>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Est!$B$231:$B$236</c:f>
              <c:strCache>
                <c:ptCount val="6"/>
                <c:pt idx="0">
                  <c:v>Incluye 1 principio</c:v>
                </c:pt>
                <c:pt idx="1">
                  <c:v>Incluye 2 principios</c:v>
                </c:pt>
                <c:pt idx="2">
                  <c:v>Incluye 3 principios</c:v>
                </c:pt>
                <c:pt idx="3">
                  <c:v>Incluye 4 principios</c:v>
                </c:pt>
                <c:pt idx="4">
                  <c:v>Incluye 5 principios</c:v>
                </c:pt>
                <c:pt idx="5">
                  <c:v>No incluye los principios enunciados.</c:v>
                </c:pt>
              </c:strCache>
            </c:strRef>
          </c:cat>
          <c:val>
            <c:numRef>
              <c:f>Est!$D$231:$D$236</c:f>
              <c:numCache>
                <c:formatCode>0%</c:formatCode>
                <c:ptCount val="6"/>
                <c:pt idx="0">
                  <c:v>3.6968576709796676E-2</c:v>
                </c:pt>
                <c:pt idx="1">
                  <c:v>4.1589648798521256E-2</c:v>
                </c:pt>
                <c:pt idx="2">
                  <c:v>0.10351201478743069</c:v>
                </c:pt>
                <c:pt idx="3">
                  <c:v>0.20702402957486138</c:v>
                </c:pt>
                <c:pt idx="4">
                  <c:v>0.59149722735674681</c:v>
                </c:pt>
                <c:pt idx="5">
                  <c:v>1.9408502772643253E-2</c:v>
                </c:pt>
              </c:numCache>
            </c:numRef>
          </c:val>
          <c:extLst>
            <c:ext xmlns:c16="http://schemas.microsoft.com/office/drawing/2014/chart" uri="{C3380CC4-5D6E-409C-BE32-E72D297353CC}">
              <c16:uniqueId val="{00000000-2EF1-A445-BE07-5F8EE6192C8E}"/>
            </c:ext>
          </c:extLst>
        </c:ser>
        <c:dLbls>
          <c:showLegendKey val="0"/>
          <c:showVal val="0"/>
          <c:showCatName val="0"/>
          <c:showSerName val="0"/>
          <c:showPercent val="0"/>
          <c:showBubbleSize val="0"/>
        </c:dLbls>
        <c:gapWidth val="150"/>
        <c:shape val="box"/>
        <c:axId val="1766568320"/>
        <c:axId val="1766570368"/>
        <c:axId val="0"/>
      </c:bar3DChart>
      <c:catAx>
        <c:axId val="1766568320"/>
        <c:scaling>
          <c:orientation val="minMax"/>
        </c:scaling>
        <c:delete val="0"/>
        <c:axPos val="b"/>
        <c:numFmt formatCode="General" sourceLinked="0"/>
        <c:majorTickMark val="out"/>
        <c:minorTickMark val="none"/>
        <c:tickLblPos val="nextTo"/>
        <c:crossAx val="1766570368"/>
        <c:crosses val="autoZero"/>
        <c:auto val="1"/>
        <c:lblAlgn val="ctr"/>
        <c:lblOffset val="100"/>
        <c:noMultiLvlLbl val="0"/>
      </c:catAx>
      <c:valAx>
        <c:axId val="1766570368"/>
        <c:scaling>
          <c:orientation val="minMax"/>
        </c:scaling>
        <c:delete val="0"/>
        <c:axPos val="l"/>
        <c:majorGridlines/>
        <c:numFmt formatCode="0%" sourceLinked="1"/>
        <c:majorTickMark val="out"/>
        <c:minorTickMark val="none"/>
        <c:tickLblPos val="nextTo"/>
        <c:crossAx val="1766568320"/>
        <c:crosses val="autoZero"/>
        <c:crossBetween val="between"/>
      </c:valAx>
    </c:plotArea>
    <c:plotVisOnly val="1"/>
    <c:dispBlanksAs val="gap"/>
    <c:showDLblsOverMax val="0"/>
  </c:chart>
  <c:printSettings>
    <c:headerFooter/>
    <c:pageMargins b="0.75" l="0.7" r="0.7" t="0.75" header="0.3" footer="0.3"/>
    <c:pageSetup/>
  </c:printSettings>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6.4 El proceso de retroalimentación formativa cumple con los siguientes principios</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0.110551229999793"/>
          <c:y val="0.20590006608179201"/>
          <c:w val="0.86363417635131001"/>
          <c:h val="0.54196488187123704"/>
        </c:manualLayout>
      </c:layout>
      <c:bar3DChart>
        <c:barDir val="col"/>
        <c:grouping val="clustered"/>
        <c:varyColors val="0"/>
        <c:ser>
          <c:idx val="0"/>
          <c:order val="0"/>
          <c:spPr>
            <a:solidFill>
              <a:srgbClr val="7030A0"/>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Est!$B$238:$B$242</c:f>
              <c:strCache>
                <c:ptCount val="5"/>
                <c:pt idx="0">
                  <c:v>El curso incluye reflexión</c:v>
                </c:pt>
                <c:pt idx="1">
                  <c:v>El curso incluye diálogo</c:v>
                </c:pt>
                <c:pt idx="2">
                  <c:v>El curso incluye claridad de criterios</c:v>
                </c:pt>
                <c:pt idx="3">
                  <c:v>El curso incluye oportunidades para mejorar</c:v>
                </c:pt>
                <c:pt idx="4">
                  <c:v>El curso incluye retroalimentación al docente</c:v>
                </c:pt>
              </c:strCache>
            </c:strRef>
          </c:cat>
          <c:val>
            <c:numRef>
              <c:f>Est!$D$238:$D$242</c:f>
              <c:numCache>
                <c:formatCode>0%</c:formatCode>
                <c:ptCount val="5"/>
                <c:pt idx="0">
                  <c:v>0.88724584103512016</c:v>
                </c:pt>
                <c:pt idx="1">
                  <c:v>0.85674676524953786</c:v>
                </c:pt>
                <c:pt idx="2">
                  <c:v>0.82809611829944552</c:v>
                </c:pt>
                <c:pt idx="3">
                  <c:v>0.89741219963031427</c:v>
                </c:pt>
                <c:pt idx="4">
                  <c:v>0.74861367837338266</c:v>
                </c:pt>
              </c:numCache>
            </c:numRef>
          </c:val>
          <c:extLst>
            <c:ext xmlns:c16="http://schemas.microsoft.com/office/drawing/2014/chart" uri="{C3380CC4-5D6E-409C-BE32-E72D297353CC}">
              <c16:uniqueId val="{00000000-05E2-984D-85E8-824EE8BE39E8}"/>
            </c:ext>
          </c:extLst>
        </c:ser>
        <c:dLbls>
          <c:showLegendKey val="0"/>
          <c:showVal val="0"/>
          <c:showCatName val="0"/>
          <c:showSerName val="0"/>
          <c:showPercent val="0"/>
          <c:showBubbleSize val="0"/>
        </c:dLbls>
        <c:gapWidth val="150"/>
        <c:shape val="box"/>
        <c:axId val="1766592688"/>
        <c:axId val="1766595008"/>
        <c:axId val="0"/>
      </c:bar3DChart>
      <c:catAx>
        <c:axId val="1766592688"/>
        <c:scaling>
          <c:orientation val="minMax"/>
        </c:scaling>
        <c:delete val="0"/>
        <c:axPos val="b"/>
        <c:numFmt formatCode="General" sourceLinked="0"/>
        <c:majorTickMark val="out"/>
        <c:minorTickMark val="none"/>
        <c:tickLblPos val="nextTo"/>
        <c:crossAx val="1766595008"/>
        <c:crosses val="autoZero"/>
        <c:auto val="1"/>
        <c:lblAlgn val="ctr"/>
        <c:lblOffset val="100"/>
        <c:noMultiLvlLbl val="0"/>
      </c:catAx>
      <c:valAx>
        <c:axId val="1766595008"/>
        <c:scaling>
          <c:orientation val="minMax"/>
        </c:scaling>
        <c:delete val="0"/>
        <c:axPos val="l"/>
        <c:majorGridlines/>
        <c:numFmt formatCode="0%" sourceLinked="1"/>
        <c:majorTickMark val="out"/>
        <c:minorTickMark val="none"/>
        <c:tickLblPos val="nextTo"/>
        <c:crossAx val="1766592688"/>
        <c:crosses val="autoZero"/>
        <c:crossBetween val="between"/>
      </c:valAx>
    </c:plotArea>
    <c:plotVisOnly val="1"/>
    <c:dispBlanksAs val="gap"/>
    <c:showDLblsOverMax val="0"/>
  </c:chart>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7.1 ¿Las actividades generales, de evaluación y el cronograma del curso, responden de forma integrada con los objetivos de aprendizaje?</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6.0207351887895E-2"/>
          <c:y val="0.124720254568343"/>
          <c:w val="0.61603579345327997"/>
          <c:h val="0.74840155582615997"/>
        </c:manualLayout>
      </c:layout>
      <c:bar3DChart>
        <c:barDir val="col"/>
        <c:grouping val="clustered"/>
        <c:varyColors val="0"/>
        <c:ser>
          <c:idx val="0"/>
          <c:order val="0"/>
          <c:tx>
            <c:v>Las actividades generales de aprendizaje propuestas responden a</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Est!$B$245:$B$248</c:f>
              <c:strCache>
                <c:ptCount val="4"/>
                <c:pt idx="0">
                  <c:v>Todas las dimensiones de los objetivos de aprendizaje</c:v>
                </c:pt>
                <c:pt idx="1">
                  <c:v>Cuatro o cinco dimensiones de los objetivos de aprendizaje</c:v>
                </c:pt>
                <c:pt idx="2">
                  <c:v>Dos o tres dimensiones de los objetivos de aprendizaje</c:v>
                </c:pt>
                <c:pt idx="3">
                  <c:v>Una o ninguna de las dimensiones de los objetivos de aprendizaje</c:v>
                </c:pt>
              </c:strCache>
            </c:strRef>
          </c:cat>
          <c:val>
            <c:numRef>
              <c:f>Est!$D$245:$D$248</c:f>
              <c:numCache>
                <c:formatCode>0%</c:formatCode>
                <c:ptCount val="4"/>
                <c:pt idx="0">
                  <c:v>0.65526802218114599</c:v>
                </c:pt>
                <c:pt idx="1">
                  <c:v>0.20702402957486138</c:v>
                </c:pt>
                <c:pt idx="2">
                  <c:v>0.10351201478743069</c:v>
                </c:pt>
                <c:pt idx="3">
                  <c:v>3.4195933456561925E-2</c:v>
                </c:pt>
              </c:numCache>
            </c:numRef>
          </c:val>
          <c:extLst>
            <c:ext xmlns:c16="http://schemas.microsoft.com/office/drawing/2014/chart" uri="{C3380CC4-5D6E-409C-BE32-E72D297353CC}">
              <c16:uniqueId val="{00000000-5851-8546-AF91-59356BFDEBD8}"/>
            </c:ext>
          </c:extLst>
        </c:ser>
        <c:ser>
          <c:idx val="1"/>
          <c:order val="1"/>
          <c:tx>
            <c:v>Las actividades de evaluación propuestas responden a</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Est!$B$245:$B$248</c:f>
              <c:strCache>
                <c:ptCount val="4"/>
                <c:pt idx="0">
                  <c:v>Todas las dimensiones de los objetivos de aprendizaje</c:v>
                </c:pt>
                <c:pt idx="1">
                  <c:v>Cuatro o cinco dimensiones de los objetivos de aprendizaje</c:v>
                </c:pt>
                <c:pt idx="2">
                  <c:v>Dos o tres dimensiones de los objetivos de aprendizaje</c:v>
                </c:pt>
                <c:pt idx="3">
                  <c:v>Una o ninguna de las dimensiones de los objetivos de aprendizaje</c:v>
                </c:pt>
              </c:strCache>
            </c:strRef>
          </c:cat>
          <c:val>
            <c:numRef>
              <c:f>Est!$D$251:$D$254</c:f>
              <c:numCache>
                <c:formatCode>0%</c:formatCode>
                <c:ptCount val="4"/>
                <c:pt idx="0">
                  <c:v>0.61090573012938998</c:v>
                </c:pt>
                <c:pt idx="1">
                  <c:v>0.24121996303142329</c:v>
                </c:pt>
                <c:pt idx="2">
                  <c:v>0.10628465804066543</c:v>
                </c:pt>
                <c:pt idx="3">
                  <c:v>4.1589648798521256E-2</c:v>
                </c:pt>
              </c:numCache>
            </c:numRef>
          </c:val>
          <c:extLst>
            <c:ext xmlns:c16="http://schemas.microsoft.com/office/drawing/2014/chart" uri="{C3380CC4-5D6E-409C-BE32-E72D297353CC}">
              <c16:uniqueId val="{00000001-5851-8546-AF91-59356BFDEBD8}"/>
            </c:ext>
          </c:extLst>
        </c:ser>
        <c:ser>
          <c:idx val="2"/>
          <c:order val="2"/>
          <c:tx>
            <c:v>Las actividades independientes del cronograma responden a</c:v>
          </c:tx>
          <c:invertIfNegative val="0"/>
          <c:dLbls>
            <c:dLbl>
              <c:idx val="2"/>
              <c:layout>
                <c:manualLayout>
                  <c:x val="1.9579050416054801E-3"/>
                  <c:y val="8.52878655737881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851-8546-AF91-59356BFDEBD8}"/>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Est!$B$245:$B$248</c:f>
              <c:strCache>
                <c:ptCount val="4"/>
                <c:pt idx="0">
                  <c:v>Todas las dimensiones de los objetivos de aprendizaje</c:v>
                </c:pt>
                <c:pt idx="1">
                  <c:v>Cuatro o cinco dimensiones de los objetivos de aprendizaje</c:v>
                </c:pt>
                <c:pt idx="2">
                  <c:v>Dos o tres dimensiones de los objetivos de aprendizaje</c:v>
                </c:pt>
                <c:pt idx="3">
                  <c:v>Una o ninguna de las dimensiones de los objetivos de aprendizaje</c:v>
                </c:pt>
              </c:strCache>
            </c:strRef>
          </c:cat>
          <c:val>
            <c:numRef>
              <c:f>Est!$D$257:$D$260</c:f>
              <c:numCache>
                <c:formatCode>0%</c:formatCode>
                <c:ptCount val="4"/>
                <c:pt idx="0">
                  <c:v>0.60073937153419599</c:v>
                </c:pt>
                <c:pt idx="1">
                  <c:v>0.23105360443622922</c:v>
                </c:pt>
                <c:pt idx="2">
                  <c:v>0.12754158964879853</c:v>
                </c:pt>
                <c:pt idx="3">
                  <c:v>4.0665434380776341E-2</c:v>
                </c:pt>
              </c:numCache>
            </c:numRef>
          </c:val>
          <c:extLst>
            <c:ext xmlns:c16="http://schemas.microsoft.com/office/drawing/2014/chart" uri="{C3380CC4-5D6E-409C-BE32-E72D297353CC}">
              <c16:uniqueId val="{00000003-5851-8546-AF91-59356BFDEBD8}"/>
            </c:ext>
          </c:extLst>
        </c:ser>
        <c:ser>
          <c:idx val="4"/>
          <c:order val="3"/>
          <c:tx>
            <c:v>Las actividades presenciales del cronograma responde a</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Est!$B$245:$B$248</c:f>
              <c:strCache>
                <c:ptCount val="4"/>
                <c:pt idx="0">
                  <c:v>Todas las dimensiones de los objetivos de aprendizaje</c:v>
                </c:pt>
                <c:pt idx="1">
                  <c:v>Cuatro o cinco dimensiones de los objetivos de aprendizaje</c:v>
                </c:pt>
                <c:pt idx="2">
                  <c:v>Dos o tres dimensiones de los objetivos de aprendizaje</c:v>
                </c:pt>
                <c:pt idx="3">
                  <c:v>Una o ninguna de las dimensiones de los objetivos de aprendizaje</c:v>
                </c:pt>
              </c:strCache>
            </c:strRef>
          </c:cat>
          <c:val>
            <c:numRef>
              <c:f>Est!$D$263:$D$266</c:f>
              <c:numCache>
                <c:formatCode>0%</c:formatCode>
                <c:ptCount val="4"/>
                <c:pt idx="0">
                  <c:v>0.66820702402957488</c:v>
                </c:pt>
                <c:pt idx="1">
                  <c:v>0.19223659889094269</c:v>
                </c:pt>
                <c:pt idx="2">
                  <c:v>0.10166358595194085</c:v>
                </c:pt>
                <c:pt idx="3">
                  <c:v>3.789279112754159E-2</c:v>
                </c:pt>
              </c:numCache>
            </c:numRef>
          </c:val>
          <c:extLst>
            <c:ext xmlns:c16="http://schemas.microsoft.com/office/drawing/2014/chart" uri="{C3380CC4-5D6E-409C-BE32-E72D297353CC}">
              <c16:uniqueId val="{00000004-5851-8546-AF91-59356BFDEBD8}"/>
            </c:ext>
          </c:extLst>
        </c:ser>
        <c:dLbls>
          <c:showLegendKey val="0"/>
          <c:showVal val="0"/>
          <c:showCatName val="0"/>
          <c:showSerName val="0"/>
          <c:showPercent val="0"/>
          <c:showBubbleSize val="0"/>
        </c:dLbls>
        <c:gapWidth val="150"/>
        <c:shape val="box"/>
        <c:axId val="1766630272"/>
        <c:axId val="1766632320"/>
        <c:axId val="0"/>
      </c:bar3DChart>
      <c:catAx>
        <c:axId val="1766630272"/>
        <c:scaling>
          <c:orientation val="minMax"/>
        </c:scaling>
        <c:delete val="0"/>
        <c:axPos val="b"/>
        <c:numFmt formatCode="General" sourceLinked="0"/>
        <c:majorTickMark val="out"/>
        <c:minorTickMark val="none"/>
        <c:tickLblPos val="nextTo"/>
        <c:crossAx val="1766632320"/>
        <c:crosses val="autoZero"/>
        <c:auto val="1"/>
        <c:lblAlgn val="ctr"/>
        <c:lblOffset val="100"/>
        <c:noMultiLvlLbl val="0"/>
      </c:catAx>
      <c:valAx>
        <c:axId val="1766632320"/>
        <c:scaling>
          <c:orientation val="minMax"/>
        </c:scaling>
        <c:delete val="0"/>
        <c:axPos val="l"/>
        <c:majorGridlines/>
        <c:numFmt formatCode="0%" sourceLinked="1"/>
        <c:majorTickMark val="out"/>
        <c:minorTickMark val="none"/>
        <c:tickLblPos val="nextTo"/>
        <c:crossAx val="1766630272"/>
        <c:crosses val="autoZero"/>
        <c:crossBetween val="between"/>
      </c:valAx>
    </c:plotArea>
    <c:legend>
      <c:legendPos val="r"/>
      <c:layout>
        <c:manualLayout>
          <c:xMode val="edge"/>
          <c:yMode val="edge"/>
          <c:x val="0.69859648990482803"/>
          <c:y val="0.30202703040233397"/>
          <c:w val="0.26517546229594102"/>
          <c:h val="0.25508412344766301"/>
        </c:manualLayout>
      </c:layout>
      <c:overlay val="0"/>
    </c:legend>
    <c:plotVisOnly val="1"/>
    <c:dispBlanksAs val="gap"/>
    <c:showDLblsOverMax val="0"/>
  </c:chart>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7.2 Dentro de las actividades de aprendizaje  y evaluación se evidencia Integración con las TIC, internacionalización y bilingüismo?</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4.9032540663506499E-2"/>
          <c:y val="0.232272343323359"/>
          <c:w val="0.60131260264337605"/>
          <c:h val="0.62617487018642104"/>
        </c:manualLayout>
      </c:layout>
      <c:bar3DChart>
        <c:barDir val="col"/>
        <c:grouping val="clustered"/>
        <c:varyColors val="0"/>
        <c:ser>
          <c:idx val="0"/>
          <c:order val="0"/>
          <c:spPr>
            <a:solidFill>
              <a:srgbClr val="FFFF00"/>
            </a:solidFill>
          </c:spPr>
          <c:invertIfNegative val="0"/>
          <c:dLbls>
            <c:dLbl>
              <c:idx val="0"/>
              <c:layout>
                <c:manualLayout>
                  <c:x val="0"/>
                  <c:y val="-2.85117484680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35C-4145-A795-A96C2FEF8E03}"/>
                </c:ext>
              </c:extLst>
            </c:dLbl>
            <c:dLbl>
              <c:idx val="1"/>
              <c:layout>
                <c:manualLayout>
                  <c:x val="-6.2035548952707504E-17"/>
                  <c:y val="-1.66318532730047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35C-4145-A795-A96C2FEF8E03}"/>
                </c:ext>
              </c:extLst>
            </c:dLbl>
            <c:dLbl>
              <c:idx val="2"/>
              <c:layout>
                <c:manualLayout>
                  <c:x val="1.69189815252715E-3"/>
                  <c:y val="-3.08877275070086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35C-4145-A795-A96C2FEF8E03}"/>
                </c:ext>
              </c:extLst>
            </c:dLbl>
            <c:dLbl>
              <c:idx val="3"/>
              <c:layout>
                <c:manualLayout>
                  <c:x val="0"/>
                  <c:y val="-4.03916436630114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35C-4145-A795-A96C2FEF8E03}"/>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Est!$B$276:$B$279</c:f>
              <c:strCache>
                <c:ptCount val="4"/>
                <c:pt idx="0">
                  <c:v>En las actividades de aprendizaje y evaluación se integran las TIC, internacionalización y bilingüismo.</c:v>
                </c:pt>
                <c:pt idx="1">
                  <c:v>En las actividades de aprendizaje y evaluación se integran dos de los criterios presentados.</c:v>
                </c:pt>
                <c:pt idx="2">
                  <c:v>En las actividades de aprendizaje y evaluación solo integran uno de los tres criterios enunciados.</c:v>
                </c:pt>
                <c:pt idx="3">
                  <c:v>En las actividades de aprendizaje y evaluación no se consideran los tres elementos propuestos.</c:v>
                </c:pt>
              </c:strCache>
            </c:strRef>
          </c:cat>
          <c:val>
            <c:numRef>
              <c:f>Est!$D$276:$D$279</c:f>
              <c:numCache>
                <c:formatCode>0%</c:formatCode>
                <c:ptCount val="4"/>
                <c:pt idx="0">
                  <c:v>0.31053604436229204</c:v>
                </c:pt>
                <c:pt idx="1">
                  <c:v>0.51109057301293903</c:v>
                </c:pt>
                <c:pt idx="2">
                  <c:v>0.14140480591497229</c:v>
                </c:pt>
                <c:pt idx="3">
                  <c:v>3.6968576709796676E-2</c:v>
                </c:pt>
              </c:numCache>
            </c:numRef>
          </c:val>
          <c:extLst>
            <c:ext xmlns:c16="http://schemas.microsoft.com/office/drawing/2014/chart" uri="{C3380CC4-5D6E-409C-BE32-E72D297353CC}">
              <c16:uniqueId val="{00000004-D35C-4145-A795-A96C2FEF8E03}"/>
            </c:ext>
          </c:extLst>
        </c:ser>
        <c:dLbls>
          <c:showLegendKey val="0"/>
          <c:showVal val="0"/>
          <c:showCatName val="0"/>
          <c:showSerName val="0"/>
          <c:showPercent val="0"/>
          <c:showBubbleSize val="0"/>
        </c:dLbls>
        <c:gapWidth val="150"/>
        <c:shape val="box"/>
        <c:axId val="1766657040"/>
        <c:axId val="1766659360"/>
        <c:axId val="0"/>
      </c:bar3DChart>
      <c:catAx>
        <c:axId val="1766657040"/>
        <c:scaling>
          <c:orientation val="minMax"/>
        </c:scaling>
        <c:delete val="0"/>
        <c:axPos val="b"/>
        <c:numFmt formatCode="General" sourceLinked="0"/>
        <c:majorTickMark val="out"/>
        <c:minorTickMark val="none"/>
        <c:tickLblPos val="nextTo"/>
        <c:crossAx val="1766659360"/>
        <c:crosses val="autoZero"/>
        <c:auto val="1"/>
        <c:lblAlgn val="ctr"/>
        <c:lblOffset val="100"/>
        <c:noMultiLvlLbl val="0"/>
      </c:catAx>
      <c:valAx>
        <c:axId val="1766659360"/>
        <c:scaling>
          <c:orientation val="minMax"/>
        </c:scaling>
        <c:delete val="0"/>
        <c:axPos val="l"/>
        <c:majorGridlines/>
        <c:numFmt formatCode="0%" sourceLinked="1"/>
        <c:majorTickMark val="out"/>
        <c:minorTickMark val="none"/>
        <c:tickLblPos val="nextTo"/>
        <c:crossAx val="1766657040"/>
        <c:crosses val="autoZero"/>
        <c:crossBetween val="between"/>
      </c:valAx>
    </c:plotArea>
    <c:plotVisOnly val="1"/>
    <c:dispBlanksAs val="gap"/>
    <c:showDLblsOverMax val="0"/>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8.El diseño del curso evidencia que:</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5.7184657106154703E-2"/>
          <c:y val="0.116078826955406"/>
          <c:w val="0.52935688287916904"/>
          <c:h val="0.78859241328525997"/>
        </c:manualLayout>
      </c:layout>
      <c:bar3DChart>
        <c:barDir val="col"/>
        <c:grouping val="clustered"/>
        <c:varyColors val="0"/>
        <c:ser>
          <c:idx val="0"/>
          <c:order val="0"/>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Est!$B$290:$B$294</c:f>
              <c:strCache>
                <c:ptCount val="5"/>
                <c:pt idx="0">
                  <c:v>La bibliografía cumple con 1 característica</c:v>
                </c:pt>
                <c:pt idx="1">
                  <c:v>La bibliografía cumple con 2 características</c:v>
                </c:pt>
                <c:pt idx="2">
                  <c:v>La bibliografía cumple con 3 características</c:v>
                </c:pt>
                <c:pt idx="3">
                  <c:v>La bibliografía cumple con 4 características</c:v>
                </c:pt>
                <c:pt idx="4">
                  <c:v>No tiene bibliografía</c:v>
                </c:pt>
              </c:strCache>
            </c:strRef>
          </c:cat>
          <c:val>
            <c:numRef>
              <c:f>Est!$D$290:$D$294</c:f>
              <c:numCache>
                <c:formatCode>0%</c:formatCode>
                <c:ptCount val="5"/>
                <c:pt idx="0">
                  <c:v>0.13031423290203328</c:v>
                </c:pt>
                <c:pt idx="1">
                  <c:v>0.16081330868761554</c:v>
                </c:pt>
                <c:pt idx="2">
                  <c:v>0.28188539741219965</c:v>
                </c:pt>
                <c:pt idx="3">
                  <c:v>0.41866913123844735</c:v>
                </c:pt>
                <c:pt idx="4">
                  <c:v>8.3179297597042508E-3</c:v>
                </c:pt>
              </c:numCache>
            </c:numRef>
          </c:val>
          <c:extLst>
            <c:ext xmlns:c16="http://schemas.microsoft.com/office/drawing/2014/chart" uri="{C3380CC4-5D6E-409C-BE32-E72D297353CC}">
              <c16:uniqueId val="{00000000-8EA7-8F4F-849D-60CF26ECCAEC}"/>
            </c:ext>
          </c:extLst>
        </c:ser>
        <c:dLbls>
          <c:showLegendKey val="0"/>
          <c:showVal val="0"/>
          <c:showCatName val="0"/>
          <c:showSerName val="0"/>
          <c:showPercent val="0"/>
          <c:showBubbleSize val="0"/>
        </c:dLbls>
        <c:gapWidth val="150"/>
        <c:shape val="box"/>
        <c:axId val="1766680256"/>
        <c:axId val="1766682304"/>
        <c:axId val="0"/>
      </c:bar3DChart>
      <c:catAx>
        <c:axId val="1766680256"/>
        <c:scaling>
          <c:orientation val="minMax"/>
        </c:scaling>
        <c:delete val="0"/>
        <c:axPos val="b"/>
        <c:numFmt formatCode="General" sourceLinked="0"/>
        <c:majorTickMark val="out"/>
        <c:minorTickMark val="none"/>
        <c:tickLblPos val="nextTo"/>
        <c:crossAx val="1766682304"/>
        <c:crosses val="autoZero"/>
        <c:auto val="1"/>
        <c:lblAlgn val="ctr"/>
        <c:lblOffset val="100"/>
        <c:noMultiLvlLbl val="0"/>
      </c:catAx>
      <c:valAx>
        <c:axId val="1766682304"/>
        <c:scaling>
          <c:orientation val="minMax"/>
        </c:scaling>
        <c:delete val="0"/>
        <c:axPos val="l"/>
        <c:majorGridlines/>
        <c:numFmt formatCode="0%" sourceLinked="1"/>
        <c:majorTickMark val="out"/>
        <c:minorTickMark val="none"/>
        <c:tickLblPos val="nextTo"/>
        <c:crossAx val="1766680256"/>
        <c:crosses val="autoZero"/>
        <c:crossBetween val="between"/>
      </c:valAx>
    </c:plotArea>
    <c:plotVisOnly val="1"/>
    <c:dispBlanksAs val="gap"/>
    <c:showDLblsOverMax val="0"/>
  </c:chart>
  <c:printSettings>
    <c:headerFooter/>
    <c:pageMargins b="0.75" l="0.7" r="0.7" t="0.75" header="0.3" footer="0.3"/>
    <c:pageSetup/>
  </c:printSettings>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_tradnl"/>
              <a:t>8.El diseño del curso evidencia que:</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0.128869604974167"/>
          <c:y val="0.113337766356377"/>
          <c:w val="0.82804403698263596"/>
          <c:h val="0.69831098368867595"/>
        </c:manualLayout>
      </c:layout>
      <c:bar3DChart>
        <c:barDir val="col"/>
        <c:grouping val="clustered"/>
        <c:varyColors val="0"/>
        <c:ser>
          <c:idx val="0"/>
          <c:order val="0"/>
          <c:spPr>
            <a:solidFill>
              <a:schemeClr val="accent2"/>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Est!$B$297:$B$300</c:f>
              <c:strCache>
                <c:ptCount val="4"/>
                <c:pt idx="0">
                  <c:v>La bibliografía básica propuesta se encuentra en la biblioteca "Juan Roa Vásquez".</c:v>
                </c:pt>
                <c:pt idx="1">
                  <c:v>La bibliografía propuesta contiene títulos de edición menor a 5 años.</c:v>
                </c:pt>
                <c:pt idx="2">
                  <c:v>La bibliografía se presenta con una sólo sistema de referenciación (APA, Vancouver, IEEE, etc).</c:v>
                </c:pt>
                <c:pt idx="3">
                  <c:v>La bibliografía incluye por lo menos dos títulos en una segunda lengua.</c:v>
                </c:pt>
              </c:strCache>
            </c:strRef>
          </c:cat>
          <c:val>
            <c:numRef>
              <c:f>Est!$D$297:$D$300</c:f>
              <c:numCache>
                <c:formatCode>0%</c:formatCode>
                <c:ptCount val="4"/>
                <c:pt idx="0">
                  <c:v>0.81146025878003691</c:v>
                </c:pt>
                <c:pt idx="1">
                  <c:v>0.74768946395563773</c:v>
                </c:pt>
                <c:pt idx="2">
                  <c:v>0.71072088724584104</c:v>
                </c:pt>
                <c:pt idx="3">
                  <c:v>0.70702402957486132</c:v>
                </c:pt>
              </c:numCache>
            </c:numRef>
          </c:val>
          <c:extLst>
            <c:ext xmlns:c16="http://schemas.microsoft.com/office/drawing/2014/chart" uri="{C3380CC4-5D6E-409C-BE32-E72D297353CC}">
              <c16:uniqueId val="{00000000-7BF3-914A-B68A-F19DB0922A09}"/>
            </c:ext>
          </c:extLst>
        </c:ser>
        <c:dLbls>
          <c:showLegendKey val="0"/>
          <c:showVal val="0"/>
          <c:showCatName val="0"/>
          <c:showSerName val="0"/>
          <c:showPercent val="0"/>
          <c:showBubbleSize val="0"/>
        </c:dLbls>
        <c:gapWidth val="150"/>
        <c:shape val="box"/>
        <c:axId val="1766705120"/>
        <c:axId val="1766707440"/>
        <c:axId val="0"/>
      </c:bar3DChart>
      <c:catAx>
        <c:axId val="1766705120"/>
        <c:scaling>
          <c:orientation val="minMax"/>
        </c:scaling>
        <c:delete val="0"/>
        <c:axPos val="b"/>
        <c:numFmt formatCode="General" sourceLinked="0"/>
        <c:majorTickMark val="out"/>
        <c:minorTickMark val="none"/>
        <c:tickLblPos val="nextTo"/>
        <c:crossAx val="1766707440"/>
        <c:crosses val="autoZero"/>
        <c:auto val="1"/>
        <c:lblAlgn val="ctr"/>
        <c:lblOffset val="100"/>
        <c:noMultiLvlLbl val="0"/>
      </c:catAx>
      <c:valAx>
        <c:axId val="1766707440"/>
        <c:scaling>
          <c:orientation val="minMax"/>
        </c:scaling>
        <c:delete val="0"/>
        <c:axPos val="l"/>
        <c:majorGridlines/>
        <c:numFmt formatCode="0%" sourceLinked="1"/>
        <c:majorTickMark val="out"/>
        <c:minorTickMark val="none"/>
        <c:tickLblPos val="nextTo"/>
        <c:crossAx val="1766705120"/>
        <c:crosses val="autoZero"/>
        <c:crossBetween val="between"/>
      </c:valAx>
    </c:plotArea>
    <c:plotVisOnly val="1"/>
    <c:dispBlanksAs val="gap"/>
    <c:showDLblsOverMax val="0"/>
  </c:chart>
  <c:printSettings>
    <c:headerFooter/>
    <c:pageMargins b="0.75" l="0.7" r="0.7" t="0.75" header="0.3" footer="0.3"/>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3" Type="http://schemas.openxmlformats.org/officeDocument/2006/relationships/chart" Target="../charts/chart3.xml"/><Relationship Id="rId21" Type="http://schemas.openxmlformats.org/officeDocument/2006/relationships/chart" Target="../charts/chart21.xml"/><Relationship Id="rId34" Type="http://schemas.openxmlformats.org/officeDocument/2006/relationships/chart" Target="../charts/chart34.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33" Type="http://schemas.openxmlformats.org/officeDocument/2006/relationships/chart" Target="../charts/chart33.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29" Type="http://schemas.openxmlformats.org/officeDocument/2006/relationships/chart" Target="../charts/chart29.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32" Type="http://schemas.openxmlformats.org/officeDocument/2006/relationships/chart" Target="../charts/chart32.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36" Type="http://schemas.openxmlformats.org/officeDocument/2006/relationships/chart" Target="../charts/chart36.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1.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 Id="rId30" Type="http://schemas.openxmlformats.org/officeDocument/2006/relationships/chart" Target="../charts/chart30.xml"/><Relationship Id="rId35" Type="http://schemas.openxmlformats.org/officeDocument/2006/relationships/chart" Target="../charts/chart35.xml"/><Relationship Id="rId8"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44.xml"/><Relationship Id="rId13" Type="http://schemas.openxmlformats.org/officeDocument/2006/relationships/chart" Target="../charts/chart49.xml"/><Relationship Id="rId18" Type="http://schemas.openxmlformats.org/officeDocument/2006/relationships/chart" Target="../charts/chart54.xml"/><Relationship Id="rId3" Type="http://schemas.openxmlformats.org/officeDocument/2006/relationships/chart" Target="../charts/chart39.xml"/><Relationship Id="rId21" Type="http://schemas.openxmlformats.org/officeDocument/2006/relationships/chart" Target="../charts/chart57.xml"/><Relationship Id="rId7" Type="http://schemas.openxmlformats.org/officeDocument/2006/relationships/chart" Target="../charts/chart43.xml"/><Relationship Id="rId12" Type="http://schemas.openxmlformats.org/officeDocument/2006/relationships/chart" Target="../charts/chart48.xml"/><Relationship Id="rId17" Type="http://schemas.openxmlformats.org/officeDocument/2006/relationships/chart" Target="../charts/chart53.xml"/><Relationship Id="rId2" Type="http://schemas.openxmlformats.org/officeDocument/2006/relationships/chart" Target="../charts/chart38.xml"/><Relationship Id="rId16" Type="http://schemas.openxmlformats.org/officeDocument/2006/relationships/chart" Target="../charts/chart52.xml"/><Relationship Id="rId20" Type="http://schemas.openxmlformats.org/officeDocument/2006/relationships/chart" Target="../charts/chart56.xml"/><Relationship Id="rId1" Type="http://schemas.openxmlformats.org/officeDocument/2006/relationships/chart" Target="../charts/chart37.xml"/><Relationship Id="rId6" Type="http://schemas.openxmlformats.org/officeDocument/2006/relationships/chart" Target="../charts/chart42.xml"/><Relationship Id="rId11" Type="http://schemas.openxmlformats.org/officeDocument/2006/relationships/chart" Target="../charts/chart47.xml"/><Relationship Id="rId5" Type="http://schemas.openxmlformats.org/officeDocument/2006/relationships/chart" Target="../charts/chart41.xml"/><Relationship Id="rId15" Type="http://schemas.openxmlformats.org/officeDocument/2006/relationships/chart" Target="../charts/chart51.xml"/><Relationship Id="rId10" Type="http://schemas.openxmlformats.org/officeDocument/2006/relationships/chart" Target="../charts/chart46.xml"/><Relationship Id="rId19" Type="http://schemas.openxmlformats.org/officeDocument/2006/relationships/chart" Target="../charts/chart55.xml"/><Relationship Id="rId4" Type="http://schemas.openxmlformats.org/officeDocument/2006/relationships/chart" Target="../charts/chart40.xml"/><Relationship Id="rId9" Type="http://schemas.openxmlformats.org/officeDocument/2006/relationships/chart" Target="../charts/chart45.xml"/><Relationship Id="rId14" Type="http://schemas.openxmlformats.org/officeDocument/2006/relationships/chart" Target="../charts/chart50.xml"/></Relationships>
</file>

<file path=xl/drawings/drawing1.xml><?xml version="1.0" encoding="utf-8"?>
<xdr:wsDr xmlns:xdr="http://schemas.openxmlformats.org/drawingml/2006/spreadsheetDrawing" xmlns:a="http://schemas.openxmlformats.org/drawingml/2006/main">
  <xdr:twoCellAnchor>
    <xdr:from>
      <xdr:col>4</xdr:col>
      <xdr:colOff>200025</xdr:colOff>
      <xdr:row>1</xdr:row>
      <xdr:rowOff>200025</xdr:rowOff>
    </xdr:from>
    <xdr:to>
      <xdr:col>6</xdr:col>
      <xdr:colOff>323850</xdr:colOff>
      <xdr:row>3</xdr:row>
      <xdr:rowOff>100011</xdr:rowOff>
    </xdr:to>
    <xdr:graphicFrame macro="">
      <xdr:nvGraphicFramePr>
        <xdr:cNvPr id="2" name="1 Gráfico">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228600</xdr:colOff>
      <xdr:row>4</xdr:row>
      <xdr:rowOff>66675</xdr:rowOff>
    </xdr:from>
    <xdr:to>
      <xdr:col>6</xdr:col>
      <xdr:colOff>352425</xdr:colOff>
      <xdr:row>5</xdr:row>
      <xdr:rowOff>128586</xdr:rowOff>
    </xdr:to>
    <xdr:graphicFrame macro="">
      <xdr:nvGraphicFramePr>
        <xdr:cNvPr id="3" name="2 Gráfico">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76200</xdr:colOff>
      <xdr:row>7</xdr:row>
      <xdr:rowOff>247650</xdr:rowOff>
    </xdr:from>
    <xdr:to>
      <xdr:col>6</xdr:col>
      <xdr:colOff>200025</xdr:colOff>
      <xdr:row>8</xdr:row>
      <xdr:rowOff>147636</xdr:rowOff>
    </xdr:to>
    <xdr:graphicFrame macro="">
      <xdr:nvGraphicFramePr>
        <xdr:cNvPr id="4" name="3 Gráfico">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85725</xdr:colOff>
      <xdr:row>10</xdr:row>
      <xdr:rowOff>142875</xdr:rowOff>
    </xdr:from>
    <xdr:to>
      <xdr:col>6</xdr:col>
      <xdr:colOff>209550</xdr:colOff>
      <xdr:row>11</xdr:row>
      <xdr:rowOff>42861</xdr:rowOff>
    </xdr:to>
    <xdr:graphicFrame macro="">
      <xdr:nvGraphicFramePr>
        <xdr:cNvPr id="5" name="4 Gráfico">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114300</xdr:colOff>
      <xdr:row>13</xdr:row>
      <xdr:rowOff>180975</xdr:rowOff>
    </xdr:from>
    <xdr:to>
      <xdr:col>6</xdr:col>
      <xdr:colOff>238125</xdr:colOff>
      <xdr:row>15</xdr:row>
      <xdr:rowOff>80961</xdr:rowOff>
    </xdr:to>
    <xdr:graphicFrame macro="">
      <xdr:nvGraphicFramePr>
        <xdr:cNvPr id="6" name="5 Gráfico">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142875</xdr:colOff>
      <xdr:row>16</xdr:row>
      <xdr:rowOff>180975</xdr:rowOff>
    </xdr:from>
    <xdr:to>
      <xdr:col>6</xdr:col>
      <xdr:colOff>266700</xdr:colOff>
      <xdr:row>18</xdr:row>
      <xdr:rowOff>80961</xdr:rowOff>
    </xdr:to>
    <xdr:graphicFrame macro="">
      <xdr:nvGraphicFramePr>
        <xdr:cNvPr id="7" name="6 Gráfico">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152400</xdr:colOff>
      <xdr:row>19</xdr:row>
      <xdr:rowOff>200025</xdr:rowOff>
    </xdr:from>
    <xdr:to>
      <xdr:col>6</xdr:col>
      <xdr:colOff>276225</xdr:colOff>
      <xdr:row>21</xdr:row>
      <xdr:rowOff>100011</xdr:rowOff>
    </xdr:to>
    <xdr:graphicFrame macro="">
      <xdr:nvGraphicFramePr>
        <xdr:cNvPr id="8" name="7 Gráfico">
          <a:extLst>
            <a:ext uri="{FF2B5EF4-FFF2-40B4-BE49-F238E27FC236}">
              <a16:creationId xmlns:a16="http://schemas.microsoft.com/office/drawing/2014/main"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85725</xdr:colOff>
      <xdr:row>22</xdr:row>
      <xdr:rowOff>247650</xdr:rowOff>
    </xdr:from>
    <xdr:to>
      <xdr:col>6</xdr:col>
      <xdr:colOff>209550</xdr:colOff>
      <xdr:row>24</xdr:row>
      <xdr:rowOff>147636</xdr:rowOff>
    </xdr:to>
    <xdr:graphicFrame macro="">
      <xdr:nvGraphicFramePr>
        <xdr:cNvPr id="9" name="8 Gráfico">
          <a:extLst>
            <a:ext uri="{FF2B5EF4-FFF2-40B4-BE49-F238E27FC236}">
              <a16:creationId xmlns:a16="http://schemas.microsoft.com/office/drawing/2014/main" id="{00000000-0008-0000-0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152400</xdr:colOff>
      <xdr:row>25</xdr:row>
      <xdr:rowOff>266700</xdr:rowOff>
    </xdr:from>
    <xdr:to>
      <xdr:col>6</xdr:col>
      <xdr:colOff>276225</xdr:colOff>
      <xdr:row>27</xdr:row>
      <xdr:rowOff>4761</xdr:rowOff>
    </xdr:to>
    <xdr:graphicFrame macro="">
      <xdr:nvGraphicFramePr>
        <xdr:cNvPr id="10" name="9 Gráfico">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152400</xdr:colOff>
      <xdr:row>28</xdr:row>
      <xdr:rowOff>190500</xdr:rowOff>
    </xdr:from>
    <xdr:to>
      <xdr:col>6</xdr:col>
      <xdr:colOff>276225</xdr:colOff>
      <xdr:row>30</xdr:row>
      <xdr:rowOff>90486</xdr:rowOff>
    </xdr:to>
    <xdr:graphicFrame macro="">
      <xdr:nvGraphicFramePr>
        <xdr:cNvPr id="11" name="10 Gráfico">
          <a:extLst>
            <a:ext uri="{FF2B5EF4-FFF2-40B4-BE49-F238E27FC236}">
              <a16:creationId xmlns:a16="http://schemas.microsoft.com/office/drawing/2014/main" id="{00000000-0008-0000-0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133350</xdr:colOff>
      <xdr:row>31</xdr:row>
      <xdr:rowOff>219075</xdr:rowOff>
    </xdr:from>
    <xdr:to>
      <xdr:col>6</xdr:col>
      <xdr:colOff>257175</xdr:colOff>
      <xdr:row>33</xdr:row>
      <xdr:rowOff>119061</xdr:rowOff>
    </xdr:to>
    <xdr:graphicFrame macro="">
      <xdr:nvGraphicFramePr>
        <xdr:cNvPr id="12" name="11 Gráfico">
          <a:extLst>
            <a:ext uri="{FF2B5EF4-FFF2-40B4-BE49-F238E27FC236}">
              <a16:creationId xmlns:a16="http://schemas.microsoft.com/office/drawing/2014/main" id="{00000000-0008-0000-0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76200</xdr:colOff>
      <xdr:row>34</xdr:row>
      <xdr:rowOff>142875</xdr:rowOff>
    </xdr:from>
    <xdr:to>
      <xdr:col>6</xdr:col>
      <xdr:colOff>200025</xdr:colOff>
      <xdr:row>36</xdr:row>
      <xdr:rowOff>42861</xdr:rowOff>
    </xdr:to>
    <xdr:graphicFrame macro="">
      <xdr:nvGraphicFramePr>
        <xdr:cNvPr id="13" name="12 Gráfico">
          <a:extLst>
            <a:ext uri="{FF2B5EF4-FFF2-40B4-BE49-F238E27FC236}">
              <a16:creationId xmlns:a16="http://schemas.microsoft.com/office/drawing/2014/main" id="{00000000-0008-0000-01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123825</xdr:colOff>
      <xdr:row>37</xdr:row>
      <xdr:rowOff>314325</xdr:rowOff>
    </xdr:from>
    <xdr:to>
      <xdr:col>6</xdr:col>
      <xdr:colOff>247650</xdr:colOff>
      <xdr:row>39</xdr:row>
      <xdr:rowOff>52386</xdr:rowOff>
    </xdr:to>
    <xdr:graphicFrame macro="">
      <xdr:nvGraphicFramePr>
        <xdr:cNvPr id="14" name="13 Gráfico">
          <a:extLst>
            <a:ext uri="{FF2B5EF4-FFF2-40B4-BE49-F238E27FC236}">
              <a16:creationId xmlns:a16="http://schemas.microsoft.com/office/drawing/2014/main" id="{00000000-0008-0000-01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142875</xdr:colOff>
      <xdr:row>40</xdr:row>
      <xdr:rowOff>257175</xdr:rowOff>
    </xdr:from>
    <xdr:to>
      <xdr:col>6</xdr:col>
      <xdr:colOff>266700</xdr:colOff>
      <xdr:row>41</xdr:row>
      <xdr:rowOff>157161</xdr:rowOff>
    </xdr:to>
    <xdr:graphicFrame macro="">
      <xdr:nvGraphicFramePr>
        <xdr:cNvPr id="15" name="14 Gráfico">
          <a:extLst>
            <a:ext uri="{FF2B5EF4-FFF2-40B4-BE49-F238E27FC236}">
              <a16:creationId xmlns:a16="http://schemas.microsoft.com/office/drawing/2014/main" id="{00000000-0008-0000-01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752510</xdr:colOff>
      <xdr:row>37</xdr:row>
      <xdr:rowOff>195384</xdr:rowOff>
    </xdr:from>
    <xdr:to>
      <xdr:col>8</xdr:col>
      <xdr:colOff>1870110</xdr:colOff>
      <xdr:row>42</xdr:row>
      <xdr:rowOff>195384</xdr:rowOff>
    </xdr:to>
    <xdr:graphicFrame macro="">
      <xdr:nvGraphicFramePr>
        <xdr:cNvPr id="16" name="15 Gráfico">
          <a:extLst>
            <a:ext uri="{FF2B5EF4-FFF2-40B4-BE49-F238E27FC236}">
              <a16:creationId xmlns:a16="http://schemas.microsoft.com/office/drawing/2014/main" id="{00000000-0008-0000-0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2121319</xdr:colOff>
      <xdr:row>38</xdr:row>
      <xdr:rowOff>125604</xdr:rowOff>
    </xdr:from>
    <xdr:to>
      <xdr:col>11</xdr:col>
      <xdr:colOff>628022</xdr:colOff>
      <xdr:row>53</xdr:row>
      <xdr:rowOff>181428</xdr:rowOff>
    </xdr:to>
    <xdr:graphicFrame macro="">
      <xdr:nvGraphicFramePr>
        <xdr:cNvPr id="17" name="16 Gráfico">
          <a:extLst>
            <a:ext uri="{FF2B5EF4-FFF2-40B4-BE49-F238E27FC236}">
              <a16:creationId xmlns:a16="http://schemas.microsoft.com/office/drawing/2014/main" id="{00000000-0008-0000-0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7292</xdr:colOff>
      <xdr:row>56</xdr:row>
      <xdr:rowOff>80840</xdr:rowOff>
    </xdr:from>
    <xdr:to>
      <xdr:col>9</xdr:col>
      <xdr:colOff>1828242</xdr:colOff>
      <xdr:row>67</xdr:row>
      <xdr:rowOff>83736</xdr:rowOff>
    </xdr:to>
    <xdr:graphicFrame macro="">
      <xdr:nvGraphicFramePr>
        <xdr:cNvPr id="18" name="17 Gráfico">
          <a:extLst>
            <a:ext uri="{FF2B5EF4-FFF2-40B4-BE49-F238E27FC236}">
              <a16:creationId xmlns:a16="http://schemas.microsoft.com/office/drawing/2014/main" id="{00000000-0008-0000-01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114300</xdr:colOff>
      <xdr:row>94</xdr:row>
      <xdr:rowOff>228600</xdr:rowOff>
    </xdr:from>
    <xdr:to>
      <xdr:col>10</xdr:col>
      <xdr:colOff>200025</xdr:colOff>
      <xdr:row>112</xdr:row>
      <xdr:rowOff>153517</xdr:rowOff>
    </xdr:to>
    <xdr:graphicFrame macro="">
      <xdr:nvGraphicFramePr>
        <xdr:cNvPr id="19" name="18 Gráfico">
          <a:extLst>
            <a:ext uri="{FF2B5EF4-FFF2-40B4-BE49-F238E27FC236}">
              <a16:creationId xmlns:a16="http://schemas.microsoft.com/office/drawing/2014/main" id="{00000000-0008-0000-01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xdr:col>
      <xdr:colOff>619124</xdr:colOff>
      <xdr:row>112</xdr:row>
      <xdr:rowOff>293076</xdr:rowOff>
    </xdr:from>
    <xdr:to>
      <xdr:col>9</xdr:col>
      <xdr:colOff>590549</xdr:colOff>
      <xdr:row>125</xdr:row>
      <xdr:rowOff>683845</xdr:rowOff>
    </xdr:to>
    <xdr:graphicFrame macro="">
      <xdr:nvGraphicFramePr>
        <xdr:cNvPr id="20" name="19 Gráfico">
          <a:extLst>
            <a:ext uri="{FF2B5EF4-FFF2-40B4-BE49-F238E27FC236}">
              <a16:creationId xmlns:a16="http://schemas.microsoft.com/office/drawing/2014/main" id="{00000000-0008-0000-01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9</xdr:col>
      <xdr:colOff>1033376</xdr:colOff>
      <xdr:row>124</xdr:row>
      <xdr:rowOff>0</xdr:rowOff>
    </xdr:from>
    <xdr:to>
      <xdr:col>14</xdr:col>
      <xdr:colOff>669855</xdr:colOff>
      <xdr:row>132</xdr:row>
      <xdr:rowOff>432638</xdr:rowOff>
    </xdr:to>
    <xdr:graphicFrame macro="">
      <xdr:nvGraphicFramePr>
        <xdr:cNvPr id="21" name="20 Gráfico">
          <a:extLst>
            <a:ext uri="{FF2B5EF4-FFF2-40B4-BE49-F238E27FC236}">
              <a16:creationId xmlns:a16="http://schemas.microsoft.com/office/drawing/2014/main" id="{00000000-0008-0000-01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5</xdr:col>
      <xdr:colOff>38100</xdr:colOff>
      <xdr:row>128</xdr:row>
      <xdr:rowOff>125604</xdr:rowOff>
    </xdr:from>
    <xdr:to>
      <xdr:col>9</xdr:col>
      <xdr:colOff>771525</xdr:colOff>
      <xdr:row>136</xdr:row>
      <xdr:rowOff>4763</xdr:rowOff>
    </xdr:to>
    <xdr:graphicFrame macro="">
      <xdr:nvGraphicFramePr>
        <xdr:cNvPr id="22" name="21 Gráfico">
          <a:extLst>
            <a:ext uri="{FF2B5EF4-FFF2-40B4-BE49-F238E27FC236}">
              <a16:creationId xmlns:a16="http://schemas.microsoft.com/office/drawing/2014/main" id="{00000000-0008-0000-01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9</xdr:col>
      <xdr:colOff>964292</xdr:colOff>
      <xdr:row>134</xdr:row>
      <xdr:rowOff>141759</xdr:rowOff>
    </xdr:from>
    <xdr:to>
      <xdr:col>14</xdr:col>
      <xdr:colOff>539366</xdr:colOff>
      <xdr:row>143</xdr:row>
      <xdr:rowOff>55824</xdr:rowOff>
    </xdr:to>
    <xdr:graphicFrame macro="">
      <xdr:nvGraphicFramePr>
        <xdr:cNvPr id="23" name="22 Gráfico">
          <a:extLst>
            <a:ext uri="{FF2B5EF4-FFF2-40B4-BE49-F238E27FC236}">
              <a16:creationId xmlns:a16="http://schemas.microsoft.com/office/drawing/2014/main" id="{00000000-0008-0000-01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5</xdr:col>
      <xdr:colOff>28575</xdr:colOff>
      <xdr:row>140</xdr:row>
      <xdr:rowOff>97692</xdr:rowOff>
    </xdr:from>
    <xdr:to>
      <xdr:col>9</xdr:col>
      <xdr:colOff>762000</xdr:colOff>
      <xdr:row>149</xdr:row>
      <xdr:rowOff>33338</xdr:rowOff>
    </xdr:to>
    <xdr:graphicFrame macro="">
      <xdr:nvGraphicFramePr>
        <xdr:cNvPr id="24" name="23 Gráfico">
          <a:extLst>
            <a:ext uri="{FF2B5EF4-FFF2-40B4-BE49-F238E27FC236}">
              <a16:creationId xmlns:a16="http://schemas.microsoft.com/office/drawing/2014/main" id="{00000000-0008-0000-01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9</xdr:col>
      <xdr:colOff>931286</xdr:colOff>
      <xdr:row>146</xdr:row>
      <xdr:rowOff>519025</xdr:rowOff>
    </xdr:from>
    <xdr:to>
      <xdr:col>15</xdr:col>
      <xdr:colOff>279120</xdr:colOff>
      <xdr:row>156</xdr:row>
      <xdr:rowOff>167471</xdr:rowOff>
    </xdr:to>
    <xdr:graphicFrame macro="">
      <xdr:nvGraphicFramePr>
        <xdr:cNvPr id="25" name="24 Gráfico">
          <a:extLst>
            <a:ext uri="{FF2B5EF4-FFF2-40B4-BE49-F238E27FC236}">
              <a16:creationId xmlns:a16="http://schemas.microsoft.com/office/drawing/2014/main" id="{00000000-0008-0000-01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742950</xdr:colOff>
      <xdr:row>149</xdr:row>
      <xdr:rowOff>195385</xdr:rowOff>
    </xdr:from>
    <xdr:to>
      <xdr:col>9</xdr:col>
      <xdr:colOff>714375</xdr:colOff>
      <xdr:row>167</xdr:row>
      <xdr:rowOff>265165</xdr:rowOff>
    </xdr:to>
    <xdr:graphicFrame macro="">
      <xdr:nvGraphicFramePr>
        <xdr:cNvPr id="26" name="25 Gráfico">
          <a:extLst>
            <a:ext uri="{FF2B5EF4-FFF2-40B4-BE49-F238E27FC236}">
              <a16:creationId xmlns:a16="http://schemas.microsoft.com/office/drawing/2014/main" id="{00000000-0008-0000-01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9</xdr:col>
      <xdr:colOff>793019</xdr:colOff>
      <xdr:row>162</xdr:row>
      <xdr:rowOff>57813</xdr:rowOff>
    </xdr:from>
    <xdr:to>
      <xdr:col>18</xdr:col>
      <xdr:colOff>251210</xdr:colOff>
      <xdr:row>183</xdr:row>
      <xdr:rowOff>600110</xdr:rowOff>
    </xdr:to>
    <xdr:graphicFrame macro="">
      <xdr:nvGraphicFramePr>
        <xdr:cNvPr id="27" name="26 Gráfico">
          <a:extLst>
            <a:ext uri="{FF2B5EF4-FFF2-40B4-BE49-F238E27FC236}">
              <a16:creationId xmlns:a16="http://schemas.microsoft.com/office/drawing/2014/main" id="{00000000-0008-0000-01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334945</xdr:colOff>
      <xdr:row>184</xdr:row>
      <xdr:rowOff>125604</xdr:rowOff>
    </xdr:from>
    <xdr:to>
      <xdr:col>7</xdr:col>
      <xdr:colOff>1409560</xdr:colOff>
      <xdr:row>207</xdr:row>
      <xdr:rowOff>83735</xdr:rowOff>
    </xdr:to>
    <xdr:graphicFrame macro="">
      <xdr:nvGraphicFramePr>
        <xdr:cNvPr id="28" name="27 Gráfico">
          <a:extLst>
            <a:ext uri="{FF2B5EF4-FFF2-40B4-BE49-F238E27FC236}">
              <a16:creationId xmlns:a16="http://schemas.microsoft.com/office/drawing/2014/main" id="{00000000-0008-0000-01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5</xdr:col>
      <xdr:colOff>600109</xdr:colOff>
      <xdr:row>208</xdr:row>
      <xdr:rowOff>181429</xdr:rowOff>
    </xdr:from>
    <xdr:to>
      <xdr:col>11</xdr:col>
      <xdr:colOff>1172308</xdr:colOff>
      <xdr:row>226</xdr:row>
      <xdr:rowOff>153516</xdr:rowOff>
    </xdr:to>
    <xdr:graphicFrame macro="">
      <xdr:nvGraphicFramePr>
        <xdr:cNvPr id="29" name="28 Gráfico">
          <a:extLst>
            <a:ext uri="{FF2B5EF4-FFF2-40B4-BE49-F238E27FC236}">
              <a16:creationId xmlns:a16="http://schemas.microsoft.com/office/drawing/2014/main" id="{00000000-0008-0000-01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4</xdr:col>
      <xdr:colOff>774004</xdr:colOff>
      <xdr:row>229</xdr:row>
      <xdr:rowOff>32551</xdr:rowOff>
    </xdr:from>
    <xdr:to>
      <xdr:col>9</xdr:col>
      <xdr:colOff>1331093</xdr:colOff>
      <xdr:row>242</xdr:row>
      <xdr:rowOff>446593</xdr:rowOff>
    </xdr:to>
    <xdr:graphicFrame macro="">
      <xdr:nvGraphicFramePr>
        <xdr:cNvPr id="30" name="29 Gráfico">
          <a:extLst>
            <a:ext uri="{FF2B5EF4-FFF2-40B4-BE49-F238E27FC236}">
              <a16:creationId xmlns:a16="http://schemas.microsoft.com/office/drawing/2014/main" id="{00000000-0008-0000-01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4</xdr:col>
      <xdr:colOff>614064</xdr:colOff>
      <xdr:row>250</xdr:row>
      <xdr:rowOff>293077</xdr:rowOff>
    </xdr:from>
    <xdr:to>
      <xdr:col>11</xdr:col>
      <xdr:colOff>223297</xdr:colOff>
      <xdr:row>266</xdr:row>
      <xdr:rowOff>83736</xdr:rowOff>
    </xdr:to>
    <xdr:graphicFrame macro="">
      <xdr:nvGraphicFramePr>
        <xdr:cNvPr id="31" name="30 Gráfico">
          <a:extLst>
            <a:ext uri="{FF2B5EF4-FFF2-40B4-BE49-F238E27FC236}">
              <a16:creationId xmlns:a16="http://schemas.microsoft.com/office/drawing/2014/main" id="{00000000-0008-0000-01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4</xdr:col>
      <xdr:colOff>699791</xdr:colOff>
      <xdr:row>267</xdr:row>
      <xdr:rowOff>55824</xdr:rowOff>
    </xdr:from>
    <xdr:to>
      <xdr:col>9</xdr:col>
      <xdr:colOff>1395604</xdr:colOff>
      <xdr:row>287</xdr:row>
      <xdr:rowOff>139561</xdr:rowOff>
    </xdr:to>
    <xdr:graphicFrame macro="">
      <xdr:nvGraphicFramePr>
        <xdr:cNvPr id="32" name="31 Gráfico">
          <a:extLst>
            <a:ext uri="{FF2B5EF4-FFF2-40B4-BE49-F238E27FC236}">
              <a16:creationId xmlns:a16="http://schemas.microsoft.com/office/drawing/2014/main" id="{00000000-0008-0000-01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4</xdr:col>
      <xdr:colOff>527223</xdr:colOff>
      <xdr:row>293</xdr:row>
      <xdr:rowOff>35988</xdr:rowOff>
    </xdr:from>
    <xdr:to>
      <xdr:col>9</xdr:col>
      <xdr:colOff>2484175</xdr:colOff>
      <xdr:row>317</xdr:row>
      <xdr:rowOff>41868</xdr:rowOff>
    </xdr:to>
    <xdr:graphicFrame macro="">
      <xdr:nvGraphicFramePr>
        <xdr:cNvPr id="33" name="32 Gráfico">
          <a:extLst>
            <a:ext uri="{FF2B5EF4-FFF2-40B4-BE49-F238E27FC236}">
              <a16:creationId xmlns:a16="http://schemas.microsoft.com/office/drawing/2014/main" id="{00000000-0008-0000-01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9</xdr:col>
      <xdr:colOff>0</xdr:colOff>
      <xdr:row>7</xdr:row>
      <xdr:rowOff>0</xdr:rowOff>
    </xdr:from>
    <xdr:to>
      <xdr:col>15</xdr:col>
      <xdr:colOff>176732</xdr:colOff>
      <xdr:row>22</xdr:row>
      <xdr:rowOff>820510</xdr:rowOff>
    </xdr:to>
    <xdr:graphicFrame macro="">
      <xdr:nvGraphicFramePr>
        <xdr:cNvPr id="34" name="33 Gráfico">
          <a:extLst>
            <a:ext uri="{FF2B5EF4-FFF2-40B4-BE49-F238E27FC236}">
              <a16:creationId xmlns:a16="http://schemas.microsoft.com/office/drawing/2014/main" id="{00000000-0008-0000-01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4</xdr:col>
      <xdr:colOff>362857</xdr:colOff>
      <xdr:row>188</xdr:row>
      <xdr:rowOff>125604</xdr:rowOff>
    </xdr:from>
    <xdr:to>
      <xdr:col>7</xdr:col>
      <xdr:colOff>851319</xdr:colOff>
      <xdr:row>200</xdr:row>
      <xdr:rowOff>181427</xdr:rowOff>
    </xdr:to>
    <xdr:sp macro="" textlink="">
      <xdr:nvSpPr>
        <xdr:cNvPr id="35" name="CuadroTexto 34">
          <a:extLst>
            <a:ext uri="{FF2B5EF4-FFF2-40B4-BE49-F238E27FC236}">
              <a16:creationId xmlns:a16="http://schemas.microsoft.com/office/drawing/2014/main" id="{00000000-0008-0000-0100-000023000000}"/>
            </a:ext>
          </a:extLst>
        </xdr:cNvPr>
        <xdr:cNvSpPr txBox="1"/>
      </xdr:nvSpPr>
      <xdr:spPr>
        <a:xfrm>
          <a:off x="6154615" y="65844615"/>
          <a:ext cx="2958682" cy="27632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1100"/>
            <a:t>La evaluación educativa comprende cuatro componentes:</a:t>
          </a:r>
        </a:p>
        <a:p>
          <a:r>
            <a:rPr lang="es-ES_tradnl" sz="1100"/>
            <a:t>1) Anticipatoria: se relaciona con ejercicios, preguntas y/o problemas de la vida real; </a:t>
          </a:r>
        </a:p>
        <a:p>
          <a:r>
            <a:rPr lang="es-ES_tradnl" sz="1100"/>
            <a:t>2) Rúbrica: Criterios (rasgos y características de un trabajo de alta calidad) y estándares (qué tan bueno tiene que ser un trabajo para ser aceptable o excepcionalmente bueno); </a:t>
          </a:r>
        </a:p>
        <a:p>
          <a:r>
            <a:rPr lang="es-ES_tradnl" sz="1100"/>
            <a:t>3) Autoevaluación: las actividades que permiten evaluar su propio desempeño;  </a:t>
          </a:r>
        </a:p>
        <a:p>
          <a:r>
            <a:rPr lang="es-ES_tradnl" sz="1100"/>
            <a:t>4) Retroalimentación: procedimientos para informar al estudiante sobre la calidad de su desempeño. (Puede seleccionar más de una opción)</a:t>
          </a:r>
        </a:p>
      </xdr:txBody>
    </xdr:sp>
    <xdr:clientData/>
  </xdr:twoCellAnchor>
  <xdr:twoCellAnchor>
    <xdr:from>
      <xdr:col>12</xdr:col>
      <xdr:colOff>0</xdr:colOff>
      <xdr:row>185</xdr:row>
      <xdr:rowOff>0</xdr:rowOff>
    </xdr:from>
    <xdr:to>
      <xdr:col>21</xdr:col>
      <xdr:colOff>0</xdr:colOff>
      <xdr:row>208</xdr:row>
      <xdr:rowOff>153516</xdr:rowOff>
    </xdr:to>
    <xdr:graphicFrame macro="">
      <xdr:nvGraphicFramePr>
        <xdr:cNvPr id="36" name="27 Gráfico">
          <a:extLst>
            <a:ext uri="{FF2B5EF4-FFF2-40B4-BE49-F238E27FC236}">
              <a16:creationId xmlns:a16="http://schemas.microsoft.com/office/drawing/2014/main" id="{00000000-0008-0000-01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9</xdr:col>
      <xdr:colOff>2623735</xdr:colOff>
      <xdr:row>229</xdr:row>
      <xdr:rowOff>0</xdr:rowOff>
    </xdr:from>
    <xdr:to>
      <xdr:col>15</xdr:col>
      <xdr:colOff>837363</xdr:colOff>
      <xdr:row>242</xdr:row>
      <xdr:rowOff>414042</xdr:rowOff>
    </xdr:to>
    <xdr:graphicFrame macro="">
      <xdr:nvGraphicFramePr>
        <xdr:cNvPr id="37" name="29 Gráfico">
          <a:extLst>
            <a:ext uri="{FF2B5EF4-FFF2-40B4-BE49-F238E27FC236}">
              <a16:creationId xmlns:a16="http://schemas.microsoft.com/office/drawing/2014/main" id="{00000000-0008-0000-01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10</xdr:col>
      <xdr:colOff>1</xdr:colOff>
      <xdr:row>293</xdr:row>
      <xdr:rowOff>0</xdr:rowOff>
    </xdr:from>
    <xdr:to>
      <xdr:col>15</xdr:col>
      <xdr:colOff>376814</xdr:colOff>
      <xdr:row>311</xdr:row>
      <xdr:rowOff>195385</xdr:rowOff>
    </xdr:to>
    <xdr:graphicFrame macro="">
      <xdr:nvGraphicFramePr>
        <xdr:cNvPr id="38" name="32 Gráfico">
          <a:extLst>
            <a:ext uri="{FF2B5EF4-FFF2-40B4-BE49-F238E27FC236}">
              <a16:creationId xmlns:a16="http://schemas.microsoft.com/office/drawing/2014/main" id="{00000000-0008-0000-01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0.04223</cdr:x>
      <cdr:y>0.77317</cdr:y>
    </cdr:from>
    <cdr:to>
      <cdr:x>0.9658</cdr:x>
      <cdr:y>0.97795</cdr:y>
    </cdr:to>
    <cdr:sp macro="" textlink="">
      <cdr:nvSpPr>
        <cdr:cNvPr id="3" name="CuadroTexto 2"/>
        <cdr:cNvSpPr txBox="1"/>
      </cdr:nvSpPr>
      <cdr:spPr>
        <a:xfrm xmlns:a="http://schemas.openxmlformats.org/drawingml/2006/main">
          <a:off x="402073" y="5293956"/>
          <a:ext cx="8792307" cy="140217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s-ES_tradnl" sz="1100"/>
            <a:t>Los objetivos de aprendizaje propuestos deben cumplir con las siguientes condiciones:    </a:t>
          </a:r>
        </a:p>
        <a:p xmlns:a="http://schemas.openxmlformats.org/drawingml/2006/main">
          <a:r>
            <a:rPr lang="es-ES_tradnl" sz="1100"/>
            <a:t>1)  Describen qué aprenderán o serán capaces de hacer los estudiantes en relación con los temas al finalizar el curso. Por esa razón, deben escribirse </a:t>
          </a:r>
        </a:p>
        <a:p xmlns:a="http://schemas.openxmlformats.org/drawingml/2006/main">
          <a:r>
            <a:rPr lang="es-ES_tradnl" sz="1100"/>
            <a:t>en plural y en futuro.        </a:t>
          </a:r>
        </a:p>
        <a:p xmlns:a="http://schemas.openxmlformats.org/drawingml/2006/main">
          <a:r>
            <a:rPr lang="es-ES_tradnl" sz="1100"/>
            <a:t>2) Se refieren a acciones visibles y, por tanto, medibles de los estudiantes.          </a:t>
          </a:r>
        </a:p>
        <a:p xmlns:a="http://schemas.openxmlformats.org/drawingml/2006/main">
          <a:r>
            <a:rPr lang="es-ES_tradnl" sz="1100"/>
            <a:t>3) Son claros y comprensibles para los estudiantes y los profesores.           </a:t>
          </a:r>
        </a:p>
        <a:p xmlns:a="http://schemas.openxmlformats.org/drawingml/2006/main">
          <a:r>
            <a:rPr lang="es-ES_tradnl" sz="1100"/>
            <a:t>4)Tienen un nivel de generalidad y de complejidad adecuados para la asignatura y el semestre al que pertenece            </a:t>
          </a:r>
        </a:p>
        <a:p xmlns:a="http://schemas.openxmlformats.org/drawingml/2006/main">
          <a:r>
            <a:rPr lang="es-ES_tradnl" sz="1100"/>
            <a:t>5) Tienen en cuenta la forma como se aprenden y se usan los contenidos estudiados en diferentes áreas del conocimiento. </a:t>
          </a:r>
        </a:p>
      </cdr:txBody>
    </cdr:sp>
  </cdr:relSizeAnchor>
</c:userShapes>
</file>

<file path=xl/drawings/drawing3.xml><?xml version="1.0" encoding="utf-8"?>
<c:userShapes xmlns:c="http://schemas.openxmlformats.org/drawingml/2006/chart">
  <cdr:relSizeAnchor xmlns:cdr="http://schemas.openxmlformats.org/drawingml/2006/chartDrawing">
    <cdr:from>
      <cdr:x>0.08389</cdr:x>
      <cdr:y>0.76187</cdr:y>
    </cdr:from>
    <cdr:to>
      <cdr:x>0.94817</cdr:x>
      <cdr:y>0.96236</cdr:y>
    </cdr:to>
    <cdr:sp macro="" textlink="">
      <cdr:nvSpPr>
        <cdr:cNvPr id="2" name="CuadroTexto 1"/>
        <cdr:cNvSpPr txBox="1"/>
      </cdr:nvSpPr>
      <cdr:spPr>
        <a:xfrm xmlns:a="http://schemas.openxmlformats.org/drawingml/2006/main">
          <a:off x="568917" y="4772967"/>
          <a:ext cx="5861539" cy="125604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s-ES_tradnl" sz="1100"/>
        </a:p>
      </cdr:txBody>
    </cdr:sp>
  </cdr:relSizeAnchor>
  <cdr:relSizeAnchor xmlns:cdr="http://schemas.openxmlformats.org/drawingml/2006/chartDrawing">
    <cdr:from>
      <cdr:x>0.0736</cdr:x>
      <cdr:y>0.75296</cdr:y>
    </cdr:from>
    <cdr:to>
      <cdr:x>0.95434</cdr:x>
      <cdr:y>0.95791</cdr:y>
    </cdr:to>
    <cdr:sp macro="" textlink="">
      <cdr:nvSpPr>
        <cdr:cNvPr id="3" name="CuadroTexto 2"/>
        <cdr:cNvSpPr txBox="1"/>
      </cdr:nvSpPr>
      <cdr:spPr>
        <a:xfrm xmlns:a="http://schemas.openxmlformats.org/drawingml/2006/main">
          <a:off x="499138" y="4717144"/>
          <a:ext cx="5973187" cy="128395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ES_tradnl" sz="1100"/>
            <a:t>Las actividades de aprendizaje deben ser consistentes con los principios pedagógicos generales del aprendizaje activo  y se caracterizan por:</a:t>
          </a:r>
        </a:p>
        <a:p xmlns:a="http://schemas.openxmlformats.org/drawingml/2006/main">
          <a:r>
            <a:rPr lang="es-ES_tradnl" sz="1100"/>
            <a:t>1) Describir qué hacen los estudiantes en clase y fuera de ella para desarrollar progresivamente los objetivos de aprendizaje. Por ello, deben escribirse en plural y en presente. </a:t>
          </a:r>
        </a:p>
        <a:p xmlns:a="http://schemas.openxmlformats.org/drawingml/2006/main">
          <a:r>
            <a:rPr lang="es-ES_tradnl" sz="1100"/>
            <a:t>2) Referirse a acciones visibles y, por tanto, medibles.</a:t>
          </a:r>
        </a:p>
        <a:p xmlns:a="http://schemas.openxmlformats.org/drawingml/2006/main">
          <a:r>
            <a:rPr lang="es-ES_tradnl" sz="1100"/>
            <a:t>3) Indicar, según el caso, si se trata de actividades individuales o grupales.</a:t>
          </a:r>
        </a:p>
        <a:p xmlns:a="http://schemas.openxmlformats.org/drawingml/2006/main">
          <a:r>
            <a:rPr lang="es-ES_tradnl" sz="1100"/>
            <a:t>4) Preparar a los estudiantes para realizar las actividades o trabajos con los cuales se evaluará y calificará su aprendizaje.</a:t>
          </a:r>
        </a:p>
      </cdr:txBody>
    </cdr:sp>
  </cdr:relSizeAnchor>
</c:userShapes>
</file>

<file path=xl/drawings/drawing4.xml><?xml version="1.0" encoding="utf-8"?>
<c:userShapes xmlns:c="http://schemas.openxmlformats.org/drawingml/2006/chart">
  <cdr:relSizeAnchor xmlns:cdr="http://schemas.openxmlformats.org/drawingml/2006/chartDrawing">
    <cdr:from>
      <cdr:x>0.65128</cdr:x>
      <cdr:y>0.12728</cdr:y>
    </cdr:from>
    <cdr:to>
      <cdr:x>0.91702</cdr:x>
      <cdr:y>0.86244</cdr:y>
    </cdr:to>
    <cdr:sp macro="" textlink="">
      <cdr:nvSpPr>
        <cdr:cNvPr id="2" name="CuadroTexto 1"/>
        <cdr:cNvSpPr txBox="1"/>
      </cdr:nvSpPr>
      <cdr:spPr>
        <a:xfrm xmlns:a="http://schemas.openxmlformats.org/drawingml/2006/main">
          <a:off x="6582282" y="646335"/>
          <a:ext cx="2685710" cy="373314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ES_tradnl" sz="1100"/>
            <a:t>La evaluación en el aula se refiere al conjunto de procedimientos mediante los cuales los profesores obtienen información que evidencia la calidad de aprendizaje de los estudiantes . Las actividades de evaluación deben:</a:t>
          </a:r>
        </a:p>
        <a:p xmlns:a="http://schemas.openxmlformats.org/drawingml/2006/main">
          <a:r>
            <a:rPr lang="es-ES_tradnl" sz="1100"/>
            <a:t>1)  Medir el progreso individual y si los resultados aseguran que se cumple de manera satisfactoria con objetivos de aprendizaje propuestos.</a:t>
          </a:r>
        </a:p>
        <a:p xmlns:a="http://schemas.openxmlformats.org/drawingml/2006/main">
          <a:r>
            <a:rPr lang="es-ES_tradnl" sz="1100"/>
            <a:t>2)  Incluir diversas formas de evaluación (individual/grupal; oral/escrita/audiovisual) según las características del curso y de las actividades de aprendizaje propuestas</a:t>
          </a:r>
        </a:p>
        <a:p xmlns:a="http://schemas.openxmlformats.org/drawingml/2006/main">
          <a:r>
            <a:rPr lang="es-ES_tradnl" sz="1100"/>
            <a:t>3)  Realizar prácticas de autoevaluación, heteroevaluación y de evaluación entre pares (coevaluación).</a:t>
          </a:r>
        </a:p>
        <a:p xmlns:a="http://schemas.openxmlformats.org/drawingml/2006/main">
          <a:r>
            <a:rPr lang="es-ES_tradnl" sz="1100"/>
            <a:t>4)  Especificar el porcentaje asignado de las actividades calificables de acuerdo con un cronograma.</a:t>
          </a:r>
        </a:p>
        <a:p xmlns:a="http://schemas.openxmlformats.org/drawingml/2006/main">
          <a:r>
            <a:rPr lang="es-ES_tradnl" sz="1100"/>
            <a:t>5)  Incluir actividades de evaluación mediadas por las TIC (actividades en el aula virtual, herramientas Google Drive).</a:t>
          </a:r>
        </a:p>
        <a:p xmlns:a="http://schemas.openxmlformats.org/drawingml/2006/main">
          <a:r>
            <a:rPr lang="es-ES_tradnl" sz="1100"/>
            <a:t>6)  Involucrar referentes de internacionalización y  lengua extranjera (video-conferencias, invitados internacionales, entre otros).</a:t>
          </a:r>
        </a:p>
      </cdr:txBody>
    </cdr:sp>
  </cdr:relSizeAnchor>
</c:userShapes>
</file>

<file path=xl/drawings/drawing5.xml><?xml version="1.0" encoding="utf-8"?>
<c:userShapes xmlns:c="http://schemas.openxmlformats.org/drawingml/2006/chart">
  <cdr:relSizeAnchor xmlns:cdr="http://schemas.openxmlformats.org/drawingml/2006/chartDrawing">
    <cdr:from>
      <cdr:x>0.6805</cdr:x>
      <cdr:y>0.3943</cdr:y>
    </cdr:from>
    <cdr:to>
      <cdr:x>0.95436</cdr:x>
      <cdr:y>0.79572</cdr:y>
    </cdr:to>
    <cdr:sp macro="" textlink="">
      <cdr:nvSpPr>
        <cdr:cNvPr id="2" name="CuadroTexto 1"/>
        <cdr:cNvSpPr txBox="1"/>
      </cdr:nvSpPr>
      <cdr:spPr>
        <a:xfrm xmlns:a="http://schemas.openxmlformats.org/drawingml/2006/main">
          <a:off x="6866374" y="2316703"/>
          <a:ext cx="2763297" cy="23585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ES_tradnl" sz="1100"/>
            <a:t>La retroalimentación de alta calidad contempla cuatro características: </a:t>
          </a:r>
        </a:p>
        <a:p xmlns:a="http://schemas.openxmlformats.org/drawingml/2006/main">
          <a:r>
            <a:rPr lang="es-ES_tradnl" sz="1100"/>
            <a:t>1) Frecuente: con una periodicidad adecuada; </a:t>
          </a:r>
        </a:p>
        <a:p xmlns:a="http://schemas.openxmlformats.org/drawingml/2006/main">
          <a:r>
            <a:rPr lang="es-ES_tradnl" sz="1100"/>
            <a:t>2) Inmediata: tan pronto como sea posible; 3) Discriminatoria: aclara las diferencias entre trabajos deficientes, aceptables y excepcionales; </a:t>
          </a:r>
        </a:p>
        <a:p xmlns:a="http://schemas.openxmlformats.org/drawingml/2006/main">
          <a:r>
            <a:rPr lang="es-ES_tradnl" sz="1100"/>
            <a:t>4) Cordial: Motiva al estudiante a mejorar su autoestima y su aprendizaje.</a:t>
          </a:r>
        </a:p>
      </cdr:txBody>
    </cdr:sp>
  </cdr:relSizeAnchor>
</c:userShapes>
</file>

<file path=xl/drawings/drawing6.xml><?xml version="1.0" encoding="utf-8"?>
<c:userShapes xmlns:c="http://schemas.openxmlformats.org/drawingml/2006/chart">
  <cdr:relSizeAnchor xmlns:cdr="http://schemas.openxmlformats.org/drawingml/2006/chartDrawing">
    <cdr:from>
      <cdr:x>0.71704</cdr:x>
      <cdr:y>0.23541</cdr:y>
    </cdr:from>
    <cdr:to>
      <cdr:x>0.98224</cdr:x>
      <cdr:y>0.8582</cdr:y>
    </cdr:to>
    <cdr:sp macro="" textlink="">
      <cdr:nvSpPr>
        <cdr:cNvPr id="2" name="CuadroTexto 1"/>
        <cdr:cNvSpPr txBox="1"/>
      </cdr:nvSpPr>
      <cdr:spPr>
        <a:xfrm xmlns:a="http://schemas.openxmlformats.org/drawingml/2006/main">
          <a:off x="5282919" y="1181625"/>
          <a:ext cx="1953846" cy="312615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ES_tradnl" sz="1100"/>
            <a:t>Para lograr una retroalimentación formativa son los siguientes: </a:t>
          </a:r>
        </a:p>
        <a:p xmlns:a="http://schemas.openxmlformats.org/drawingml/2006/main">
          <a:r>
            <a:rPr lang="es-ES_tradnl" sz="1100"/>
            <a:t>1) La reflexión sobre su aprendizaje; </a:t>
          </a:r>
        </a:p>
        <a:p xmlns:a="http://schemas.openxmlformats.org/drawingml/2006/main">
          <a:r>
            <a:rPr lang="es-ES_tradnl" sz="1100"/>
            <a:t>2) Estimula el dialogo con el profesor y sus compañeros; </a:t>
          </a:r>
        </a:p>
        <a:p xmlns:a="http://schemas.openxmlformats.org/drawingml/2006/main">
          <a:r>
            <a:rPr lang="es-ES_tradnl" sz="1100"/>
            <a:t>3) Clarifica los criterios y estándares (rúbrica); </a:t>
          </a:r>
        </a:p>
        <a:p xmlns:a="http://schemas.openxmlformats.org/drawingml/2006/main">
          <a:r>
            <a:rPr lang="es-ES_tradnl" sz="1100"/>
            <a:t>4) Brinda oportunidades para mejorar su desempeño; </a:t>
          </a:r>
        </a:p>
        <a:p xmlns:a="http://schemas.openxmlformats.org/drawingml/2006/main">
          <a:r>
            <a:rPr lang="es-ES_tradnl" sz="1100"/>
            <a:t>5) Proporciona información útil al profesor para mejorar sus actividades de evaluación. </a:t>
          </a:r>
        </a:p>
      </cdr:txBody>
    </cdr:sp>
  </cdr:relSizeAnchor>
</c:userShapes>
</file>

<file path=xl/drawings/drawing7.xml><?xml version="1.0" encoding="utf-8"?>
<c:userShapes xmlns:c="http://schemas.openxmlformats.org/drawingml/2006/chart">
  <cdr:relSizeAnchor xmlns:cdr="http://schemas.openxmlformats.org/drawingml/2006/chartDrawing">
    <cdr:from>
      <cdr:x>0.66413</cdr:x>
      <cdr:y>0.13712</cdr:y>
    </cdr:from>
    <cdr:to>
      <cdr:x>0.97612</cdr:x>
      <cdr:y>0.92231</cdr:y>
    </cdr:to>
    <cdr:sp macro="" textlink="">
      <cdr:nvSpPr>
        <cdr:cNvPr id="2" name="CuadroTexto 1"/>
        <cdr:cNvSpPr txBox="1"/>
      </cdr:nvSpPr>
      <cdr:spPr>
        <a:xfrm xmlns:a="http://schemas.openxmlformats.org/drawingml/2006/main">
          <a:off x="5822777" y="689726"/>
          <a:ext cx="2735384" cy="39495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s-ES_tradnl" sz="1100"/>
        </a:p>
      </cdr:txBody>
    </cdr:sp>
  </cdr:relSizeAnchor>
  <cdr:relSizeAnchor xmlns:cdr="http://schemas.openxmlformats.org/drawingml/2006/chartDrawing">
    <cdr:from>
      <cdr:x>0.66572</cdr:x>
      <cdr:y>0.29527</cdr:y>
    </cdr:from>
    <cdr:to>
      <cdr:x>0.98408</cdr:x>
      <cdr:y>0.73087</cdr:y>
    </cdr:to>
    <cdr:sp macro="" textlink="">
      <cdr:nvSpPr>
        <cdr:cNvPr id="3" name="CuadroTexto 2"/>
        <cdr:cNvSpPr txBox="1"/>
      </cdr:nvSpPr>
      <cdr:spPr>
        <a:xfrm xmlns:a="http://schemas.openxmlformats.org/drawingml/2006/main">
          <a:off x="5836733" y="1485221"/>
          <a:ext cx="2791208" cy="219109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ES_tradnl" sz="1100"/>
            <a:t>1) La bibliografía básica propuesta se encuentra en la biblioteca "Juan Roa Vásquez".</a:t>
          </a:r>
        </a:p>
        <a:p xmlns:a="http://schemas.openxmlformats.org/drawingml/2006/main">
          <a:r>
            <a:rPr lang="es-ES_tradnl" sz="1100"/>
            <a:t>2) La bibliografía propuesta contiene títulos de edición menor a 5 años.</a:t>
          </a:r>
        </a:p>
        <a:p xmlns:a="http://schemas.openxmlformats.org/drawingml/2006/main">
          <a:r>
            <a:rPr lang="es-ES_tradnl" sz="1100"/>
            <a:t>3) La bibliografía se presenta con una sólo sistema de referenciación (APA, Vancouver, IEEE, etc).</a:t>
          </a:r>
        </a:p>
        <a:p xmlns:a="http://schemas.openxmlformats.org/drawingml/2006/main">
          <a:r>
            <a:rPr lang="es-ES_tradnl" sz="1100"/>
            <a:t>4) La bibliografía incluye por lo menos dos títulos en una segunda lengua..</a:t>
          </a:r>
        </a:p>
      </cdr:txBody>
    </cdr:sp>
  </cdr:relSizeAnchor>
</c:userShapes>
</file>

<file path=xl/drawings/drawing8.xml><?xml version="1.0" encoding="utf-8"?>
<c:userShapes xmlns:c="http://schemas.openxmlformats.org/drawingml/2006/chart">
  <cdr:relSizeAnchor xmlns:cdr="http://schemas.openxmlformats.org/drawingml/2006/chartDrawing">
    <cdr:from>
      <cdr:x>0.65118</cdr:x>
      <cdr:y>0.23214</cdr:y>
    </cdr:from>
    <cdr:to>
      <cdr:x>0.96807</cdr:x>
      <cdr:y>0.77487</cdr:y>
    </cdr:to>
    <cdr:sp macro="" textlink="">
      <cdr:nvSpPr>
        <cdr:cNvPr id="2" name="CuadroTexto 1"/>
        <cdr:cNvSpPr txBox="1"/>
      </cdr:nvSpPr>
      <cdr:spPr>
        <a:xfrm xmlns:a="http://schemas.openxmlformats.org/drawingml/2006/main">
          <a:off x="6079811" y="1516184"/>
          <a:ext cx="2958682" cy="3544834"/>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s-ES_tradnl" sz="1100"/>
            <a:t>La evaluación educativa comprende cuatro componentes:</a:t>
          </a:r>
        </a:p>
        <a:p xmlns:a="http://schemas.openxmlformats.org/drawingml/2006/main">
          <a:r>
            <a:rPr lang="es-ES_tradnl" sz="1100"/>
            <a:t>1) Anticipatoria: se relaciona con ejercicios, preguntas y/o problemas de la vida real; </a:t>
          </a:r>
        </a:p>
        <a:p xmlns:a="http://schemas.openxmlformats.org/drawingml/2006/main">
          <a:r>
            <a:rPr lang="es-ES_tradnl" sz="1100"/>
            <a:t>2) Rúbrica: Criterios (rasgos y características de un trabajo de alta calidad) y estándares (qué tan bueno tiene que ser un trabajo para ser aceptable o excepcionalmente bueno); </a:t>
          </a:r>
        </a:p>
        <a:p xmlns:a="http://schemas.openxmlformats.org/drawingml/2006/main">
          <a:r>
            <a:rPr lang="es-ES_tradnl" sz="1100"/>
            <a:t>3) Autoevaluación: las actividades que permiten evaluar su propio desempeño;  </a:t>
          </a:r>
        </a:p>
        <a:p xmlns:a="http://schemas.openxmlformats.org/drawingml/2006/main">
          <a:r>
            <a:rPr lang="es-ES_tradnl" sz="1100"/>
            <a:t>4) Retroalimentación: procedimientos para informar al estudiante sobre la calidad de su desempeño. (Puede seleccionar más de una opción)</a:t>
          </a:r>
        </a:p>
      </cdr:txBody>
    </cdr:sp>
  </cdr:relSizeAnchor>
</c:userShapes>
</file>

<file path=xl/drawings/drawing9.xml><?xml version="1.0" encoding="utf-8"?>
<c:userShapes xmlns:c="http://schemas.openxmlformats.org/drawingml/2006/chart">
  <cdr:relSizeAnchor xmlns:cdr="http://schemas.openxmlformats.org/drawingml/2006/chartDrawing">
    <cdr:from>
      <cdr:x>0.66413</cdr:x>
      <cdr:y>0.13712</cdr:y>
    </cdr:from>
    <cdr:to>
      <cdr:x>0.97612</cdr:x>
      <cdr:y>0.92231</cdr:y>
    </cdr:to>
    <cdr:sp macro="" textlink="">
      <cdr:nvSpPr>
        <cdr:cNvPr id="2" name="CuadroTexto 1"/>
        <cdr:cNvSpPr txBox="1"/>
      </cdr:nvSpPr>
      <cdr:spPr>
        <a:xfrm xmlns:a="http://schemas.openxmlformats.org/drawingml/2006/main">
          <a:off x="5822777" y="689726"/>
          <a:ext cx="2735384" cy="39495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s-ES_tradnl" sz="1100"/>
        </a:p>
      </cdr:txBody>
    </cdr:sp>
  </cdr:relSizeAnchor>
</c:userShapes>
</file>

<file path=xl/drawings/drawing10.xml><?xml version="1.0" encoding="utf-8"?>
<xdr:wsDr xmlns:xdr="http://schemas.openxmlformats.org/drawingml/2006/spreadsheetDrawing" xmlns:a="http://schemas.openxmlformats.org/drawingml/2006/main">
  <xdr:twoCellAnchor>
    <xdr:from>
      <xdr:col>1</xdr:col>
      <xdr:colOff>0</xdr:colOff>
      <xdr:row>6</xdr:row>
      <xdr:rowOff>0</xdr:rowOff>
    </xdr:from>
    <xdr:to>
      <xdr:col>4</xdr:col>
      <xdr:colOff>627233</xdr:colOff>
      <xdr:row>42</xdr:row>
      <xdr:rowOff>120475</xdr:rowOff>
    </xdr:to>
    <xdr:graphicFrame macro="">
      <xdr:nvGraphicFramePr>
        <xdr:cNvPr id="2" name="33 Gráfico">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9</xdr:row>
      <xdr:rowOff>0</xdr:rowOff>
    </xdr:from>
    <xdr:to>
      <xdr:col>7</xdr:col>
      <xdr:colOff>321268</xdr:colOff>
      <xdr:row>21</xdr:row>
      <xdr:rowOff>199292</xdr:rowOff>
    </xdr:to>
    <xdr:graphicFrame macro="">
      <xdr:nvGraphicFramePr>
        <xdr:cNvPr id="3" name="15 Gráfico">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44</xdr:row>
      <xdr:rowOff>0</xdr:rowOff>
    </xdr:from>
    <xdr:to>
      <xdr:col>2</xdr:col>
      <xdr:colOff>2249714</xdr:colOff>
      <xdr:row>64</xdr:row>
      <xdr:rowOff>192593</xdr:rowOff>
    </xdr:to>
    <xdr:graphicFrame macro="">
      <xdr:nvGraphicFramePr>
        <xdr:cNvPr id="4" name="16 Gráfico">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66</xdr:row>
      <xdr:rowOff>0</xdr:rowOff>
    </xdr:from>
    <xdr:to>
      <xdr:col>3</xdr:col>
      <xdr:colOff>1383986</xdr:colOff>
      <xdr:row>85</xdr:row>
      <xdr:rowOff>21876</xdr:rowOff>
    </xdr:to>
    <xdr:graphicFrame macro="">
      <xdr:nvGraphicFramePr>
        <xdr:cNvPr id="5" name="17 Gráfico">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86</xdr:row>
      <xdr:rowOff>0</xdr:rowOff>
    </xdr:from>
    <xdr:to>
      <xdr:col>5</xdr:col>
      <xdr:colOff>1176110</xdr:colOff>
      <xdr:row>119</xdr:row>
      <xdr:rowOff>141515</xdr:rowOff>
    </xdr:to>
    <xdr:graphicFrame macro="">
      <xdr:nvGraphicFramePr>
        <xdr:cNvPr id="6" name="18 Gráfico">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121</xdr:row>
      <xdr:rowOff>0</xdr:rowOff>
    </xdr:from>
    <xdr:to>
      <xdr:col>3</xdr:col>
      <xdr:colOff>1181273</xdr:colOff>
      <xdr:row>153</xdr:row>
      <xdr:rowOff>29029</xdr:rowOff>
    </xdr:to>
    <xdr:graphicFrame macro="">
      <xdr:nvGraphicFramePr>
        <xdr:cNvPr id="7" name="20 Gráfico">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154</xdr:row>
      <xdr:rowOff>0</xdr:rowOff>
    </xdr:from>
    <xdr:to>
      <xdr:col>3</xdr:col>
      <xdr:colOff>1119868</xdr:colOff>
      <xdr:row>174</xdr:row>
      <xdr:rowOff>15928</xdr:rowOff>
    </xdr:to>
    <xdr:graphicFrame macro="">
      <xdr:nvGraphicFramePr>
        <xdr:cNvPr id="9" name="21 Gráfico">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175</xdr:row>
      <xdr:rowOff>0</xdr:rowOff>
    </xdr:from>
    <xdr:to>
      <xdr:col>3</xdr:col>
      <xdr:colOff>1119868</xdr:colOff>
      <xdr:row>198</xdr:row>
      <xdr:rowOff>13432</xdr:rowOff>
    </xdr:to>
    <xdr:graphicFrame macro="">
      <xdr:nvGraphicFramePr>
        <xdr:cNvPr id="10" name="22 Gráfico">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199</xdr:row>
      <xdr:rowOff>0</xdr:rowOff>
    </xdr:from>
    <xdr:to>
      <xdr:col>3</xdr:col>
      <xdr:colOff>1119868</xdr:colOff>
      <xdr:row>219</xdr:row>
      <xdr:rowOff>156151</xdr:rowOff>
    </xdr:to>
    <xdr:graphicFrame macro="">
      <xdr:nvGraphicFramePr>
        <xdr:cNvPr id="11" name="23 Gráfico">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221</xdr:row>
      <xdr:rowOff>0</xdr:rowOff>
    </xdr:from>
    <xdr:to>
      <xdr:col>3</xdr:col>
      <xdr:colOff>1716035</xdr:colOff>
      <xdr:row>245</xdr:row>
      <xdr:rowOff>47031</xdr:rowOff>
    </xdr:to>
    <xdr:graphicFrame macro="">
      <xdr:nvGraphicFramePr>
        <xdr:cNvPr id="12" name="24 Gráfico">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0</xdr:colOff>
      <xdr:row>246</xdr:row>
      <xdr:rowOff>1</xdr:rowOff>
    </xdr:from>
    <xdr:to>
      <xdr:col>6</xdr:col>
      <xdr:colOff>25400</xdr:colOff>
      <xdr:row>268</xdr:row>
      <xdr:rowOff>76200</xdr:rowOff>
    </xdr:to>
    <xdr:graphicFrame macro="">
      <xdr:nvGraphicFramePr>
        <xdr:cNvPr id="13" name="25 Gráfico">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0</xdr:colOff>
      <xdr:row>270</xdr:row>
      <xdr:rowOff>0</xdr:rowOff>
    </xdr:from>
    <xdr:to>
      <xdr:col>5</xdr:col>
      <xdr:colOff>1762752</xdr:colOff>
      <xdr:row>294</xdr:row>
      <xdr:rowOff>201211</xdr:rowOff>
    </xdr:to>
    <xdr:graphicFrame macro="">
      <xdr:nvGraphicFramePr>
        <xdr:cNvPr id="14" name="26 Gráfico">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0</xdr:colOff>
      <xdr:row>296</xdr:row>
      <xdr:rowOff>0</xdr:rowOff>
    </xdr:from>
    <xdr:to>
      <xdr:col>5</xdr:col>
      <xdr:colOff>992693</xdr:colOff>
      <xdr:row>324</xdr:row>
      <xdr:rowOff>60289</xdr:rowOff>
    </xdr:to>
    <xdr:graphicFrame macro="">
      <xdr:nvGraphicFramePr>
        <xdr:cNvPr id="16" name="27 Gráfico">
          <a:extLst>
            <a:ext uri="{FF2B5EF4-FFF2-40B4-BE49-F238E27FC236}">
              <a16:creationId xmlns:a16="http://schemas.microsoft.com/office/drawing/2014/main" id="{00000000-0008-0000-0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1333500</xdr:colOff>
      <xdr:row>295</xdr:row>
      <xdr:rowOff>190500</xdr:rowOff>
    </xdr:from>
    <xdr:to>
      <xdr:col>15</xdr:col>
      <xdr:colOff>687893</xdr:colOff>
      <xdr:row>324</xdr:row>
      <xdr:rowOff>88900</xdr:rowOff>
    </xdr:to>
    <xdr:graphicFrame macro="">
      <xdr:nvGraphicFramePr>
        <xdr:cNvPr id="17" name="27 Gráfico">
          <a:extLst>
            <a:ext uri="{FF2B5EF4-FFF2-40B4-BE49-F238E27FC236}">
              <a16:creationId xmlns:a16="http://schemas.microsoft.com/office/drawing/2014/main" id="{00000000-0008-0000-0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0</xdr:colOff>
      <xdr:row>325</xdr:row>
      <xdr:rowOff>0</xdr:rowOff>
    </xdr:from>
    <xdr:to>
      <xdr:col>5</xdr:col>
      <xdr:colOff>1746321</xdr:colOff>
      <xdr:row>346</xdr:row>
      <xdr:rowOff>156865</xdr:rowOff>
    </xdr:to>
    <xdr:graphicFrame macro="">
      <xdr:nvGraphicFramePr>
        <xdr:cNvPr id="18" name="28 Gráfico">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0</xdr:colOff>
      <xdr:row>348</xdr:row>
      <xdr:rowOff>0</xdr:rowOff>
    </xdr:from>
    <xdr:to>
      <xdr:col>3</xdr:col>
      <xdr:colOff>1766939</xdr:colOff>
      <xdr:row>372</xdr:row>
      <xdr:rowOff>142737</xdr:rowOff>
    </xdr:to>
    <xdr:graphicFrame macro="">
      <xdr:nvGraphicFramePr>
        <xdr:cNvPr id="19" name="29 Gráfico">
          <a:extLst>
            <a:ext uri="{FF2B5EF4-FFF2-40B4-BE49-F238E27FC236}">
              <a16:creationId xmlns:a16="http://schemas.microsoft.com/office/drawing/2014/main" id="{00000000-0008-0000-02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0</xdr:colOff>
      <xdr:row>348</xdr:row>
      <xdr:rowOff>0</xdr:rowOff>
    </xdr:from>
    <xdr:to>
      <xdr:col>10</xdr:col>
      <xdr:colOff>158263</xdr:colOff>
      <xdr:row>372</xdr:row>
      <xdr:rowOff>142737</xdr:rowOff>
    </xdr:to>
    <xdr:graphicFrame macro="">
      <xdr:nvGraphicFramePr>
        <xdr:cNvPr id="20" name="29 Gráfico">
          <a:extLst>
            <a:ext uri="{FF2B5EF4-FFF2-40B4-BE49-F238E27FC236}">
              <a16:creationId xmlns:a16="http://schemas.microsoft.com/office/drawing/2014/main" id="{00000000-0008-0000-02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0</xdr:colOff>
      <xdr:row>374</xdr:row>
      <xdr:rowOff>0</xdr:rowOff>
    </xdr:from>
    <xdr:to>
      <xdr:col>5</xdr:col>
      <xdr:colOff>2178959</xdr:colOff>
      <xdr:row>405</xdr:row>
      <xdr:rowOff>106624</xdr:rowOff>
    </xdr:to>
    <xdr:graphicFrame macro="">
      <xdr:nvGraphicFramePr>
        <xdr:cNvPr id="21" name="30 Gráfico">
          <a:extLst>
            <a:ext uri="{FF2B5EF4-FFF2-40B4-BE49-F238E27FC236}">
              <a16:creationId xmlns:a16="http://schemas.microsoft.com/office/drawing/2014/main" id="{00000000-0008-0000-02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0</xdr:colOff>
      <xdr:row>406</xdr:row>
      <xdr:rowOff>0</xdr:rowOff>
    </xdr:from>
    <xdr:to>
      <xdr:col>3</xdr:col>
      <xdr:colOff>1905662</xdr:colOff>
      <xdr:row>432</xdr:row>
      <xdr:rowOff>61965</xdr:rowOff>
    </xdr:to>
    <xdr:graphicFrame macro="">
      <xdr:nvGraphicFramePr>
        <xdr:cNvPr id="24" name="31 Gráfico">
          <a:extLst>
            <a:ext uri="{FF2B5EF4-FFF2-40B4-BE49-F238E27FC236}">
              <a16:creationId xmlns:a16="http://schemas.microsoft.com/office/drawing/2014/main" id="{00000000-0008-0000-02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0</xdr:colOff>
      <xdr:row>433</xdr:row>
      <xdr:rowOff>0</xdr:rowOff>
    </xdr:from>
    <xdr:to>
      <xdr:col>5</xdr:col>
      <xdr:colOff>423601</xdr:colOff>
      <xdr:row>457</xdr:row>
      <xdr:rowOff>153256</xdr:rowOff>
    </xdr:to>
    <xdr:graphicFrame macro="">
      <xdr:nvGraphicFramePr>
        <xdr:cNvPr id="22" name="32 Gráfico">
          <a:extLst>
            <a:ext uri="{FF2B5EF4-FFF2-40B4-BE49-F238E27FC236}">
              <a16:creationId xmlns:a16="http://schemas.microsoft.com/office/drawing/2014/main" id="{00000000-0008-0000-02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5</xdr:col>
      <xdr:colOff>635000</xdr:colOff>
      <xdr:row>434</xdr:row>
      <xdr:rowOff>25400</xdr:rowOff>
    </xdr:from>
    <xdr:to>
      <xdr:col>11</xdr:col>
      <xdr:colOff>332712</xdr:colOff>
      <xdr:row>456</xdr:row>
      <xdr:rowOff>188407</xdr:rowOff>
    </xdr:to>
    <xdr:graphicFrame macro="">
      <xdr:nvGraphicFramePr>
        <xdr:cNvPr id="23" name="32 Gráfico">
          <a:extLst>
            <a:ext uri="{FF2B5EF4-FFF2-40B4-BE49-F238E27FC236}">
              <a16:creationId xmlns:a16="http://schemas.microsoft.com/office/drawing/2014/main" id="{00000000-0008-0000-02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0.04223</cdr:x>
      <cdr:y>0.77317</cdr:y>
    </cdr:from>
    <cdr:to>
      <cdr:x>0.9658</cdr:x>
      <cdr:y>0.97795</cdr:y>
    </cdr:to>
    <cdr:sp macro="" textlink="">
      <cdr:nvSpPr>
        <cdr:cNvPr id="3" name="CuadroTexto 2"/>
        <cdr:cNvSpPr txBox="1"/>
      </cdr:nvSpPr>
      <cdr:spPr>
        <a:xfrm xmlns:a="http://schemas.openxmlformats.org/drawingml/2006/main">
          <a:off x="402073" y="5293956"/>
          <a:ext cx="8792307" cy="140217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s-ES_tradnl" sz="1100"/>
            <a:t>Los objetivos de aprendizaje propuestos deben cumplir con las siguientes condiciones:    </a:t>
          </a:r>
        </a:p>
        <a:p xmlns:a="http://schemas.openxmlformats.org/drawingml/2006/main">
          <a:r>
            <a:rPr lang="es-ES_tradnl" sz="1100"/>
            <a:t>1)  Describen qué aprenderán o serán capaces de hacer los estudiantes en relación con los temas al finalizar el curso. Por esa razón, deben escribirse </a:t>
          </a:r>
        </a:p>
        <a:p xmlns:a="http://schemas.openxmlformats.org/drawingml/2006/main">
          <a:r>
            <a:rPr lang="es-ES_tradnl" sz="1100"/>
            <a:t>en plural y en futuro.        </a:t>
          </a:r>
        </a:p>
        <a:p xmlns:a="http://schemas.openxmlformats.org/drawingml/2006/main">
          <a:r>
            <a:rPr lang="es-ES_tradnl" sz="1100"/>
            <a:t>2) Se refieren a acciones visibles y, por tanto, medibles de los estudiantes.          </a:t>
          </a:r>
        </a:p>
        <a:p xmlns:a="http://schemas.openxmlformats.org/drawingml/2006/main">
          <a:r>
            <a:rPr lang="es-ES_tradnl" sz="1100"/>
            <a:t>3) Son claros y comprensibles para los estudiantes y los profesores.           </a:t>
          </a:r>
        </a:p>
        <a:p xmlns:a="http://schemas.openxmlformats.org/drawingml/2006/main">
          <a:r>
            <a:rPr lang="es-ES_tradnl" sz="1100"/>
            <a:t>4)Tienen un nivel de generalidad y de complejidad adecuados para la asignatura y el semestre al que pertenece            </a:t>
          </a:r>
        </a:p>
        <a:p xmlns:a="http://schemas.openxmlformats.org/drawingml/2006/main">
          <a:r>
            <a:rPr lang="es-ES_tradnl" sz="1100"/>
            <a:t>5) Tienen en cuenta la forma como se aprenden y se usan los contenidos estudiados en diferentes áreas del conocimiento. </a:t>
          </a:r>
        </a:p>
      </cdr:txBody>
    </cdr:sp>
  </cdr:relSizeAnchor>
</c:userShapes>
</file>

<file path=xl/drawings/drawing12.xml><?xml version="1.0" encoding="utf-8"?>
<c:userShapes xmlns:c="http://schemas.openxmlformats.org/drawingml/2006/chart">
  <cdr:relSizeAnchor xmlns:cdr="http://schemas.openxmlformats.org/drawingml/2006/chartDrawing">
    <cdr:from>
      <cdr:x>0.08389</cdr:x>
      <cdr:y>0.76187</cdr:y>
    </cdr:from>
    <cdr:to>
      <cdr:x>0.94817</cdr:x>
      <cdr:y>0.96236</cdr:y>
    </cdr:to>
    <cdr:sp macro="" textlink="">
      <cdr:nvSpPr>
        <cdr:cNvPr id="2" name="CuadroTexto 1"/>
        <cdr:cNvSpPr txBox="1"/>
      </cdr:nvSpPr>
      <cdr:spPr>
        <a:xfrm xmlns:a="http://schemas.openxmlformats.org/drawingml/2006/main">
          <a:off x="568917" y="4772967"/>
          <a:ext cx="5861539" cy="125604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s-ES_tradnl" sz="1100"/>
        </a:p>
      </cdr:txBody>
    </cdr:sp>
  </cdr:relSizeAnchor>
  <cdr:relSizeAnchor xmlns:cdr="http://schemas.openxmlformats.org/drawingml/2006/chartDrawing">
    <cdr:from>
      <cdr:x>0.70932</cdr:x>
      <cdr:y>0.15916</cdr:y>
    </cdr:from>
    <cdr:to>
      <cdr:x>1</cdr:x>
      <cdr:y>0.57091</cdr:y>
    </cdr:to>
    <cdr:sp macro="" textlink="">
      <cdr:nvSpPr>
        <cdr:cNvPr id="3" name="CuadroTexto 2"/>
        <cdr:cNvSpPr txBox="1"/>
      </cdr:nvSpPr>
      <cdr:spPr>
        <a:xfrm xmlns:a="http://schemas.openxmlformats.org/drawingml/2006/main">
          <a:off x="7251700" y="1168400"/>
          <a:ext cx="2971800" cy="30226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ES_tradnl" sz="1100"/>
            <a:t>Las actividades de aprendizaje deben ser consistentes con los principios pedagógicos generales del aprendizaje activo  y se caracterizan por:</a:t>
          </a:r>
        </a:p>
        <a:p xmlns:a="http://schemas.openxmlformats.org/drawingml/2006/main">
          <a:r>
            <a:rPr lang="es-ES_tradnl" sz="1100"/>
            <a:t>1) Describir qué hacen los estudiantes en clase y fuera de ella para desarrollar progresivamente los objetivos de aprendizaje. Por ello, deben escribirse en plural y en presente. </a:t>
          </a:r>
        </a:p>
        <a:p xmlns:a="http://schemas.openxmlformats.org/drawingml/2006/main">
          <a:r>
            <a:rPr lang="es-ES_tradnl" sz="1100"/>
            <a:t>2) Referirse a acciones visibles y, por tanto, medibles.</a:t>
          </a:r>
        </a:p>
        <a:p xmlns:a="http://schemas.openxmlformats.org/drawingml/2006/main">
          <a:r>
            <a:rPr lang="es-ES_tradnl" sz="1100"/>
            <a:t>3) Indicar, según el caso, si se trata de actividades individuales o grupales.</a:t>
          </a:r>
        </a:p>
        <a:p xmlns:a="http://schemas.openxmlformats.org/drawingml/2006/main">
          <a:r>
            <a:rPr lang="es-ES_tradnl" sz="1100"/>
            <a:t>4) Preparar a los estudiantes para realizar las actividades o trabajos con los cuales se evaluará y calificará su aprendizaje.</a:t>
          </a:r>
        </a:p>
      </cdr:txBody>
    </cdr:sp>
  </cdr:relSizeAnchor>
</c:userShapes>
</file>

<file path=xl/drawings/drawing13.xml><?xml version="1.0" encoding="utf-8"?>
<c:userShapes xmlns:c="http://schemas.openxmlformats.org/drawingml/2006/chart">
  <cdr:relSizeAnchor xmlns:cdr="http://schemas.openxmlformats.org/drawingml/2006/chartDrawing">
    <cdr:from>
      <cdr:x>0.65128</cdr:x>
      <cdr:y>0.12728</cdr:y>
    </cdr:from>
    <cdr:to>
      <cdr:x>0.91702</cdr:x>
      <cdr:y>0.86244</cdr:y>
    </cdr:to>
    <cdr:sp macro="" textlink="">
      <cdr:nvSpPr>
        <cdr:cNvPr id="2" name="CuadroTexto 1"/>
        <cdr:cNvSpPr txBox="1"/>
      </cdr:nvSpPr>
      <cdr:spPr>
        <a:xfrm xmlns:a="http://schemas.openxmlformats.org/drawingml/2006/main">
          <a:off x="6582282" y="646335"/>
          <a:ext cx="2685710" cy="373314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ES_tradnl" sz="1100"/>
            <a:t>La evaluación en el aula se refiere al conjunto de procedimientos mediante los cuales los profesores obtienen información que evidencia la calidad de aprendizaje de los estudiantes . Las actividades de evaluación deben:</a:t>
          </a:r>
        </a:p>
        <a:p xmlns:a="http://schemas.openxmlformats.org/drawingml/2006/main">
          <a:r>
            <a:rPr lang="es-ES_tradnl" sz="1100"/>
            <a:t>1)  Medir el progreso individual y si los resultados aseguran que se cumple de manera satisfactoria con objetivos de aprendizaje propuestos.</a:t>
          </a:r>
        </a:p>
        <a:p xmlns:a="http://schemas.openxmlformats.org/drawingml/2006/main">
          <a:r>
            <a:rPr lang="es-ES_tradnl" sz="1100"/>
            <a:t>2)  Incluir diversas formas de evaluación (individual/grupal; oral/escrita/audiovisual) según las características del curso y de las actividades de aprendizaje propuestas</a:t>
          </a:r>
        </a:p>
        <a:p xmlns:a="http://schemas.openxmlformats.org/drawingml/2006/main">
          <a:r>
            <a:rPr lang="es-ES_tradnl" sz="1100"/>
            <a:t>3)  Realizar prácticas de autoevaluación, heteroevaluación y de evaluación entre pares (coevaluación).</a:t>
          </a:r>
        </a:p>
        <a:p xmlns:a="http://schemas.openxmlformats.org/drawingml/2006/main">
          <a:r>
            <a:rPr lang="es-ES_tradnl" sz="1100"/>
            <a:t>4)  Especificar el porcentaje asignado de las actividades calificables de acuerdo con un cronograma.</a:t>
          </a:r>
        </a:p>
        <a:p xmlns:a="http://schemas.openxmlformats.org/drawingml/2006/main">
          <a:r>
            <a:rPr lang="es-ES_tradnl" sz="1100"/>
            <a:t>5)  Incluir actividades de evaluación mediadas por las TIC (actividades en el aula virtual, herramientas Google Drive).</a:t>
          </a:r>
        </a:p>
        <a:p xmlns:a="http://schemas.openxmlformats.org/drawingml/2006/main">
          <a:r>
            <a:rPr lang="es-ES_tradnl" sz="1100"/>
            <a:t>6)  Involucrar referentes de internacionalización y  lengua extranjera (video-conferencias, invitados internacionales, entre otros).</a:t>
          </a:r>
        </a:p>
      </cdr:txBody>
    </cdr:sp>
  </cdr:relSizeAnchor>
</c:userShapes>
</file>

<file path=xl/drawings/drawing14.xml><?xml version="1.0" encoding="utf-8"?>
<c:userShapes xmlns:c="http://schemas.openxmlformats.org/drawingml/2006/chart">
  <cdr:relSizeAnchor xmlns:cdr="http://schemas.openxmlformats.org/drawingml/2006/chartDrawing">
    <cdr:from>
      <cdr:x>0.66516</cdr:x>
      <cdr:y>0.28934</cdr:y>
    </cdr:from>
    <cdr:to>
      <cdr:x>0.98205</cdr:x>
      <cdr:y>0.76993</cdr:y>
    </cdr:to>
    <cdr:sp macro="" textlink="">
      <cdr:nvSpPr>
        <cdr:cNvPr id="2" name="CuadroTexto 1"/>
        <cdr:cNvSpPr txBox="1"/>
      </cdr:nvSpPr>
      <cdr:spPr>
        <a:xfrm xmlns:a="http://schemas.openxmlformats.org/drawingml/2006/main">
          <a:off x="6210300" y="1663700"/>
          <a:ext cx="2958682" cy="276329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s-ES_tradnl" sz="1100"/>
            <a:t>La evaluación educativa comprende cuatro componentes:</a:t>
          </a:r>
        </a:p>
        <a:p xmlns:a="http://schemas.openxmlformats.org/drawingml/2006/main">
          <a:r>
            <a:rPr lang="es-ES_tradnl" sz="1100"/>
            <a:t>1) Anticipatoria: se relaciona con ejercicios, preguntas y/o problemas de la vida real; </a:t>
          </a:r>
        </a:p>
        <a:p xmlns:a="http://schemas.openxmlformats.org/drawingml/2006/main">
          <a:r>
            <a:rPr lang="es-ES_tradnl" sz="1100"/>
            <a:t>2) Rúbrica: Criterios (rasgos y características de un trabajo de alta calidad) y estándares (qué tan bueno tiene que ser un trabajo para ser aceptable o excepcionalmente bueno); </a:t>
          </a:r>
        </a:p>
        <a:p xmlns:a="http://schemas.openxmlformats.org/drawingml/2006/main">
          <a:r>
            <a:rPr lang="es-ES_tradnl" sz="1100"/>
            <a:t>3) Autoevaluación: las actividades que permiten evaluar su propio desempeño;  </a:t>
          </a:r>
        </a:p>
        <a:p xmlns:a="http://schemas.openxmlformats.org/drawingml/2006/main">
          <a:r>
            <a:rPr lang="es-ES_tradnl" sz="1100"/>
            <a:t>4) Retroalimentación: procedimientos para informar al estudiante sobre la calidad de su desempeño. (Puede seleccionar más de una opción)</a:t>
          </a:r>
        </a:p>
      </cdr:txBody>
    </cdr:sp>
  </cdr:relSizeAnchor>
</c:userShapes>
</file>

<file path=xl/drawings/drawing15.xml><?xml version="1.0" encoding="utf-8"?>
<c:userShapes xmlns:c="http://schemas.openxmlformats.org/drawingml/2006/chart">
  <cdr:relSizeAnchor xmlns:cdr="http://schemas.openxmlformats.org/drawingml/2006/chartDrawing">
    <cdr:from>
      <cdr:x>0.65118</cdr:x>
      <cdr:y>0.23214</cdr:y>
    </cdr:from>
    <cdr:to>
      <cdr:x>0.96807</cdr:x>
      <cdr:y>0.77487</cdr:y>
    </cdr:to>
    <cdr:sp macro="" textlink="">
      <cdr:nvSpPr>
        <cdr:cNvPr id="2" name="CuadroTexto 1"/>
        <cdr:cNvSpPr txBox="1"/>
      </cdr:nvSpPr>
      <cdr:spPr>
        <a:xfrm xmlns:a="http://schemas.openxmlformats.org/drawingml/2006/main">
          <a:off x="6079811" y="1516184"/>
          <a:ext cx="2958682" cy="3544834"/>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s-ES_tradnl" sz="1100"/>
            <a:t>La evaluación educativa comprende cuatro componentes:</a:t>
          </a:r>
        </a:p>
        <a:p xmlns:a="http://schemas.openxmlformats.org/drawingml/2006/main">
          <a:r>
            <a:rPr lang="es-ES_tradnl" sz="1100"/>
            <a:t>1) Anticipatoria: se relaciona con ejercicios, preguntas y/o problemas de la vida real; </a:t>
          </a:r>
        </a:p>
        <a:p xmlns:a="http://schemas.openxmlformats.org/drawingml/2006/main">
          <a:r>
            <a:rPr lang="es-ES_tradnl" sz="1100"/>
            <a:t>2) Rúbrica: Criterios (rasgos y características de un trabajo de alta calidad) y estándares (qué tan bueno tiene que ser un trabajo para ser aceptable o excepcionalmente bueno); </a:t>
          </a:r>
        </a:p>
        <a:p xmlns:a="http://schemas.openxmlformats.org/drawingml/2006/main">
          <a:r>
            <a:rPr lang="es-ES_tradnl" sz="1100"/>
            <a:t>3) Autoevaluación: las actividades que permiten evaluar su propio desempeño;  </a:t>
          </a:r>
        </a:p>
        <a:p xmlns:a="http://schemas.openxmlformats.org/drawingml/2006/main">
          <a:r>
            <a:rPr lang="es-ES_tradnl" sz="1100"/>
            <a:t>4) Retroalimentación: procedimientos para informar al estudiante sobre la calidad de su desempeño. (Puede seleccionar más de una opción)</a:t>
          </a:r>
        </a:p>
      </cdr:txBody>
    </cdr:sp>
  </cdr:relSizeAnchor>
</c:userShapes>
</file>

<file path=xl/drawings/drawing16.xml><?xml version="1.0" encoding="utf-8"?>
<c:userShapes xmlns:c="http://schemas.openxmlformats.org/drawingml/2006/chart">
  <cdr:relSizeAnchor xmlns:cdr="http://schemas.openxmlformats.org/drawingml/2006/chartDrawing">
    <cdr:from>
      <cdr:x>0.6805</cdr:x>
      <cdr:y>0.3943</cdr:y>
    </cdr:from>
    <cdr:to>
      <cdr:x>0.95436</cdr:x>
      <cdr:y>0.79572</cdr:y>
    </cdr:to>
    <cdr:sp macro="" textlink="">
      <cdr:nvSpPr>
        <cdr:cNvPr id="2" name="CuadroTexto 1"/>
        <cdr:cNvSpPr txBox="1"/>
      </cdr:nvSpPr>
      <cdr:spPr>
        <a:xfrm xmlns:a="http://schemas.openxmlformats.org/drawingml/2006/main">
          <a:off x="6866374" y="2316703"/>
          <a:ext cx="2763297" cy="23585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ES_tradnl" sz="1100"/>
            <a:t>La retroalimentación de alta calidad contempla cuatro características: </a:t>
          </a:r>
        </a:p>
        <a:p xmlns:a="http://schemas.openxmlformats.org/drawingml/2006/main">
          <a:r>
            <a:rPr lang="es-ES_tradnl" sz="1100"/>
            <a:t>1) Frecuente: con una periodicidad adecuada; </a:t>
          </a:r>
        </a:p>
        <a:p xmlns:a="http://schemas.openxmlformats.org/drawingml/2006/main">
          <a:r>
            <a:rPr lang="es-ES_tradnl" sz="1100"/>
            <a:t>2) Inmediata: tan pronto como sea posible; 3) Discriminatoria: aclara las diferencias entre trabajos deficientes, aceptables y excepcionales; </a:t>
          </a:r>
        </a:p>
        <a:p xmlns:a="http://schemas.openxmlformats.org/drawingml/2006/main">
          <a:r>
            <a:rPr lang="es-ES_tradnl" sz="1100"/>
            <a:t>4) Cordial: Motiva al estudiante a mejorar su autoestima y su aprendizaje.</a:t>
          </a:r>
        </a:p>
      </cdr:txBody>
    </cdr:sp>
  </cdr:relSizeAnchor>
</c:userShapes>
</file>

<file path=xl/drawings/drawing17.xml><?xml version="1.0" encoding="utf-8"?>
<c:userShapes xmlns:c="http://schemas.openxmlformats.org/drawingml/2006/chart">
  <cdr:relSizeAnchor xmlns:cdr="http://schemas.openxmlformats.org/drawingml/2006/chartDrawing">
    <cdr:from>
      <cdr:x>0.71704</cdr:x>
      <cdr:y>0.23541</cdr:y>
    </cdr:from>
    <cdr:to>
      <cdr:x>0.98224</cdr:x>
      <cdr:y>0.8582</cdr:y>
    </cdr:to>
    <cdr:sp macro="" textlink="">
      <cdr:nvSpPr>
        <cdr:cNvPr id="2" name="CuadroTexto 1"/>
        <cdr:cNvSpPr txBox="1"/>
      </cdr:nvSpPr>
      <cdr:spPr>
        <a:xfrm xmlns:a="http://schemas.openxmlformats.org/drawingml/2006/main">
          <a:off x="5282919" y="1181625"/>
          <a:ext cx="1953846" cy="312615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ES_tradnl" sz="1100"/>
            <a:t>Para lograr una retroalimentación formativa son los siguientes: </a:t>
          </a:r>
        </a:p>
        <a:p xmlns:a="http://schemas.openxmlformats.org/drawingml/2006/main">
          <a:r>
            <a:rPr lang="es-ES_tradnl" sz="1100"/>
            <a:t>1) La reflexión sobre su aprendizaje; </a:t>
          </a:r>
        </a:p>
        <a:p xmlns:a="http://schemas.openxmlformats.org/drawingml/2006/main">
          <a:r>
            <a:rPr lang="es-ES_tradnl" sz="1100"/>
            <a:t>2) Estimula el dialogo con el profesor y sus compañeros; </a:t>
          </a:r>
        </a:p>
        <a:p xmlns:a="http://schemas.openxmlformats.org/drawingml/2006/main">
          <a:r>
            <a:rPr lang="es-ES_tradnl" sz="1100"/>
            <a:t>3) Clarifica los criterios y estándares (rúbrica); </a:t>
          </a:r>
        </a:p>
        <a:p xmlns:a="http://schemas.openxmlformats.org/drawingml/2006/main">
          <a:r>
            <a:rPr lang="es-ES_tradnl" sz="1100"/>
            <a:t>4) Brinda oportunidades para mejorar su desempeño; </a:t>
          </a:r>
        </a:p>
        <a:p xmlns:a="http://schemas.openxmlformats.org/drawingml/2006/main">
          <a:r>
            <a:rPr lang="es-ES_tradnl" sz="1100"/>
            <a:t>5) Proporciona información útil al profesor para mejorar sus actividades de evaluación. </a:t>
          </a:r>
        </a:p>
      </cdr:txBody>
    </cdr:sp>
  </cdr:relSizeAnchor>
</c:userShapes>
</file>

<file path=xl/drawings/drawing18.xml><?xml version="1.0" encoding="utf-8"?>
<c:userShapes xmlns:c="http://schemas.openxmlformats.org/drawingml/2006/chart">
  <cdr:relSizeAnchor xmlns:cdr="http://schemas.openxmlformats.org/drawingml/2006/chartDrawing">
    <cdr:from>
      <cdr:x>0.66413</cdr:x>
      <cdr:y>0.13712</cdr:y>
    </cdr:from>
    <cdr:to>
      <cdr:x>0.97612</cdr:x>
      <cdr:y>0.92231</cdr:y>
    </cdr:to>
    <cdr:sp macro="" textlink="">
      <cdr:nvSpPr>
        <cdr:cNvPr id="2" name="CuadroTexto 1"/>
        <cdr:cNvSpPr txBox="1"/>
      </cdr:nvSpPr>
      <cdr:spPr>
        <a:xfrm xmlns:a="http://schemas.openxmlformats.org/drawingml/2006/main">
          <a:off x="5822777" y="689726"/>
          <a:ext cx="2735384" cy="39495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s-ES_tradnl" sz="1100"/>
        </a:p>
      </cdr:txBody>
    </cdr:sp>
  </cdr:relSizeAnchor>
  <cdr:relSizeAnchor xmlns:cdr="http://schemas.openxmlformats.org/drawingml/2006/chartDrawing">
    <cdr:from>
      <cdr:x>0.66572</cdr:x>
      <cdr:y>0.29527</cdr:y>
    </cdr:from>
    <cdr:to>
      <cdr:x>0.98408</cdr:x>
      <cdr:y>0.73087</cdr:y>
    </cdr:to>
    <cdr:sp macro="" textlink="">
      <cdr:nvSpPr>
        <cdr:cNvPr id="3" name="CuadroTexto 2"/>
        <cdr:cNvSpPr txBox="1"/>
      </cdr:nvSpPr>
      <cdr:spPr>
        <a:xfrm xmlns:a="http://schemas.openxmlformats.org/drawingml/2006/main">
          <a:off x="5836733" y="1485221"/>
          <a:ext cx="2791208" cy="219109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ES_tradnl" sz="1100"/>
            <a:t>1) La bibliografía básica propuesta se encuentra en la biblioteca "Juan Roa Vásquez".</a:t>
          </a:r>
        </a:p>
        <a:p xmlns:a="http://schemas.openxmlformats.org/drawingml/2006/main">
          <a:r>
            <a:rPr lang="es-ES_tradnl" sz="1100"/>
            <a:t>2) La bibliografía propuesta contiene títulos de edición menor a 5 años.</a:t>
          </a:r>
        </a:p>
        <a:p xmlns:a="http://schemas.openxmlformats.org/drawingml/2006/main">
          <a:r>
            <a:rPr lang="es-ES_tradnl" sz="1100"/>
            <a:t>3) La bibliografía se presenta con una sólo sistema de referenciación (APA, Vancouver, IEEE, etc).</a:t>
          </a:r>
        </a:p>
        <a:p xmlns:a="http://schemas.openxmlformats.org/drawingml/2006/main">
          <a:r>
            <a:rPr lang="es-ES_tradnl" sz="1100"/>
            <a:t>4) La bibliografía incluye por lo menos dos títulos en una segunda lengua..</a:t>
          </a:r>
        </a:p>
      </cdr:txBody>
    </cdr:sp>
  </cdr:relSizeAnchor>
</c:userShapes>
</file>

<file path=xl/drawings/drawing19.xml><?xml version="1.0" encoding="utf-8"?>
<c:userShapes xmlns:c="http://schemas.openxmlformats.org/drawingml/2006/chart">
  <cdr:relSizeAnchor xmlns:cdr="http://schemas.openxmlformats.org/drawingml/2006/chartDrawing">
    <cdr:from>
      <cdr:x>0.66413</cdr:x>
      <cdr:y>0.13712</cdr:y>
    </cdr:from>
    <cdr:to>
      <cdr:x>0.97612</cdr:x>
      <cdr:y>0.92231</cdr:y>
    </cdr:to>
    <cdr:sp macro="" textlink="">
      <cdr:nvSpPr>
        <cdr:cNvPr id="2" name="CuadroTexto 1"/>
        <cdr:cNvSpPr txBox="1"/>
      </cdr:nvSpPr>
      <cdr:spPr>
        <a:xfrm xmlns:a="http://schemas.openxmlformats.org/drawingml/2006/main">
          <a:off x="5822777" y="689726"/>
          <a:ext cx="2735384" cy="39495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s-ES_tradnl" sz="1100"/>
        </a:p>
      </cdr:txBody>
    </cdr:sp>
  </cdr:relSizeAnchor>
</c:userShape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2000"/>
  <sheetViews>
    <sheetView zoomScale="92" zoomScaleNormal="90" zoomScalePageLayoutView="90" workbookViewId="0">
      <selection sqref="A1:AU1094"/>
    </sheetView>
  </sheetViews>
  <sheetFormatPr baseColWidth="10" defaultColWidth="26" defaultRowHeight="15.75" x14ac:dyDescent="0.25"/>
  <cols>
    <col min="1" max="48" width="26" style="10"/>
    <col min="49" max="49" width="26" style="10" customWidth="1"/>
    <col min="50" max="50" width="3.5" style="12" bestFit="1" customWidth="1"/>
    <col min="51" max="51" width="13.125" style="12" bestFit="1" customWidth="1"/>
    <col min="52" max="52" width="14.625" style="12" customWidth="1"/>
    <col min="53" max="53" width="12.125" style="12" customWidth="1"/>
    <col min="54" max="54" width="9" style="12" customWidth="1"/>
    <col min="55" max="55" width="8" style="12" customWidth="1"/>
    <col min="56" max="56" width="7.5" style="12" customWidth="1"/>
    <col min="57" max="57" width="34.125" style="12" bestFit="1" customWidth="1"/>
    <col min="58" max="58" width="11.375" style="12" customWidth="1"/>
    <col min="59" max="59" width="8.125" style="12" customWidth="1"/>
    <col min="60" max="60" width="6" style="12" customWidth="1"/>
    <col min="61" max="61" width="9" style="12" customWidth="1"/>
    <col min="62" max="62" width="9.5" style="12" customWidth="1"/>
    <col min="63" max="63" width="2.125" style="12" bestFit="1" customWidth="1"/>
    <col min="64" max="64" width="20.5" style="12" customWidth="1"/>
    <col min="65" max="65" width="10.875" style="12" customWidth="1"/>
    <col min="66" max="66" width="10" style="12" customWidth="1"/>
    <col min="67" max="67" width="13.625" style="12" customWidth="1"/>
    <col min="68" max="68" width="6.125" style="12" customWidth="1"/>
    <col min="69" max="69" width="10" style="12" customWidth="1"/>
    <col min="70" max="70" width="30.5" style="12" bestFit="1" customWidth="1"/>
    <col min="71" max="71" width="9.125" style="12" bestFit="1" customWidth="1"/>
    <col min="72" max="72" width="7.125" style="12" bestFit="1" customWidth="1"/>
    <col min="73" max="73" width="7.875" style="12" bestFit="1" customWidth="1"/>
    <col min="74" max="74" width="10.375" style="12" customWidth="1"/>
    <col min="75" max="76" width="13.375" style="12" customWidth="1"/>
    <col min="77" max="77" width="2.125" style="12" bestFit="1" customWidth="1"/>
    <col min="78" max="78" width="11" style="12" customWidth="1"/>
    <col min="79" max="79" width="9.375" style="12" customWidth="1"/>
    <col min="80" max="80" width="10.625" style="12" customWidth="1"/>
    <col min="81" max="81" width="10" style="12" customWidth="1"/>
    <col min="82" max="82" width="9" style="12" customWidth="1"/>
    <col min="83" max="83" width="19.5" style="12" customWidth="1"/>
    <col min="84" max="84" width="17" style="12" customWidth="1"/>
    <col min="85" max="85" width="13.875" style="12" customWidth="1"/>
    <col min="86" max="86" width="26" style="12"/>
    <col min="87" max="87" width="11.375" style="12" customWidth="1"/>
    <col min="88" max="88" width="9.5" style="12" customWidth="1"/>
    <col min="89" max="89" width="2.375" style="12" bestFit="1" customWidth="1"/>
    <col min="90" max="16384" width="26" style="10"/>
  </cols>
  <sheetData>
    <row r="1" spans="1:89" x14ac:dyDescent="0.25">
      <c r="A1" s="23" t="s">
        <v>123</v>
      </c>
      <c r="B1" s="24" t="s">
        <v>182</v>
      </c>
      <c r="C1" s="24" t="s">
        <v>180</v>
      </c>
      <c r="D1" s="24" t="s">
        <v>124</v>
      </c>
      <c r="E1" s="24" t="s">
        <v>125</v>
      </c>
      <c r="F1" s="24" t="s">
        <v>126</v>
      </c>
      <c r="G1" s="24" t="s">
        <v>127</v>
      </c>
      <c r="H1" s="24" t="s">
        <v>128</v>
      </c>
      <c r="I1" s="24" t="s">
        <v>129</v>
      </c>
      <c r="J1" s="24" t="s">
        <v>130</v>
      </c>
      <c r="K1" s="24" t="s">
        <v>131</v>
      </c>
      <c r="L1" s="24" t="s">
        <v>132</v>
      </c>
      <c r="M1" s="24" t="s">
        <v>133</v>
      </c>
      <c r="N1" s="24" t="s">
        <v>134</v>
      </c>
      <c r="O1" s="24" t="s">
        <v>135</v>
      </c>
      <c r="P1" s="24" t="s">
        <v>136</v>
      </c>
      <c r="Q1" s="24" t="s">
        <v>137</v>
      </c>
      <c r="R1" s="24" t="s">
        <v>138</v>
      </c>
      <c r="S1" s="24" t="s">
        <v>139</v>
      </c>
      <c r="T1" s="24" t="s">
        <v>140</v>
      </c>
      <c r="U1" s="24" t="s">
        <v>141</v>
      </c>
      <c r="V1" s="24" t="s">
        <v>34</v>
      </c>
      <c r="W1" s="24" t="s">
        <v>35</v>
      </c>
      <c r="X1" s="24" t="s">
        <v>38</v>
      </c>
      <c r="Y1" s="24" t="s">
        <v>142</v>
      </c>
      <c r="Z1" s="24" t="s">
        <v>143</v>
      </c>
      <c r="AA1" s="24" t="s">
        <v>144</v>
      </c>
      <c r="AB1" s="24" t="s">
        <v>145</v>
      </c>
      <c r="AC1" s="24" t="s">
        <v>146</v>
      </c>
      <c r="AD1" s="24" t="s">
        <v>147</v>
      </c>
      <c r="AE1" s="24" t="s">
        <v>52</v>
      </c>
      <c r="AF1" s="24" t="s">
        <v>148</v>
      </c>
      <c r="AG1" s="24" t="s">
        <v>149</v>
      </c>
      <c r="AH1" s="24" t="s">
        <v>62</v>
      </c>
      <c r="AI1" s="24" t="s">
        <v>150</v>
      </c>
      <c r="AJ1" s="24" t="s">
        <v>151</v>
      </c>
      <c r="AK1" s="24" t="s">
        <v>68</v>
      </c>
      <c r="AL1" s="24" t="s">
        <v>73</v>
      </c>
      <c r="AM1" s="24" t="s">
        <v>76</v>
      </c>
      <c r="AN1" s="24" t="s">
        <v>86</v>
      </c>
      <c r="AO1" s="24" t="s">
        <v>91</v>
      </c>
      <c r="AP1" s="24" t="s">
        <v>103</v>
      </c>
      <c r="AQ1" s="24" t="s">
        <v>108</v>
      </c>
      <c r="AR1" s="24" t="s">
        <v>109</v>
      </c>
      <c r="AS1" s="24" t="s">
        <v>152</v>
      </c>
      <c r="AT1" s="24" t="s">
        <v>111</v>
      </c>
      <c r="AU1" s="24" t="s">
        <v>153</v>
      </c>
      <c r="AX1" s="11">
        <f>SUM(AY:AY)</f>
        <v>586.99999999999818</v>
      </c>
      <c r="BA1" s="12">
        <v>1</v>
      </c>
      <c r="BB1" s="12">
        <v>2</v>
      </c>
      <c r="BC1" s="12">
        <v>3</v>
      </c>
      <c r="BD1" s="12">
        <v>4</v>
      </c>
      <c r="BF1" s="12" t="s">
        <v>78</v>
      </c>
      <c r="BG1" s="12" t="s">
        <v>85</v>
      </c>
      <c r="BH1" s="12" t="s">
        <v>168</v>
      </c>
      <c r="BI1" s="12" t="s">
        <v>84</v>
      </c>
      <c r="BJ1" s="12" t="s">
        <v>77</v>
      </c>
      <c r="BM1" s="12">
        <v>1</v>
      </c>
      <c r="BN1" s="12">
        <v>2</v>
      </c>
      <c r="BO1" s="12">
        <v>3</v>
      </c>
      <c r="BP1" s="12">
        <v>4</v>
      </c>
      <c r="BQ1" s="12">
        <v>5</v>
      </c>
      <c r="BS1" s="12" t="s">
        <v>173</v>
      </c>
      <c r="BT1" s="12" t="s">
        <v>101</v>
      </c>
      <c r="BU1" s="12" t="s">
        <v>94</v>
      </c>
      <c r="BV1" s="12" t="s">
        <v>92</v>
      </c>
      <c r="BW1" s="12" t="s">
        <v>174</v>
      </c>
      <c r="BX1" s="12" t="s">
        <v>102</v>
      </c>
      <c r="CA1" s="12">
        <v>1</v>
      </c>
      <c r="CB1" s="21">
        <v>2</v>
      </c>
      <c r="CC1" s="12">
        <v>3</v>
      </c>
      <c r="CD1" s="12">
        <v>4</v>
      </c>
      <c r="CF1" s="12" t="s">
        <v>164</v>
      </c>
      <c r="CG1" s="12" t="s">
        <v>166</v>
      </c>
      <c r="CH1" s="12" t="s">
        <v>167</v>
      </c>
      <c r="CI1" s="12" t="s">
        <v>161</v>
      </c>
      <c r="CJ1" s="12" t="s">
        <v>122</v>
      </c>
    </row>
    <row r="2" spans="1:89" x14ac:dyDescent="0.25">
      <c r="A2" s="25">
        <v>43046.319486643522</v>
      </c>
      <c r="B2" s="26" t="s">
        <v>183</v>
      </c>
      <c r="C2" s="26" t="s">
        <v>184</v>
      </c>
      <c r="D2" s="26" t="s">
        <v>185</v>
      </c>
      <c r="E2" s="24"/>
      <c r="F2" s="26" t="s">
        <v>186</v>
      </c>
      <c r="G2" s="26" t="s">
        <v>187</v>
      </c>
      <c r="H2" s="26" t="s">
        <v>188</v>
      </c>
      <c r="I2" s="26" t="s">
        <v>188</v>
      </c>
      <c r="J2" s="26" t="s">
        <v>188</v>
      </c>
      <c r="K2" s="26" t="s">
        <v>188</v>
      </c>
      <c r="L2" s="26" t="s">
        <v>188</v>
      </c>
      <c r="M2" s="26" t="s">
        <v>188</v>
      </c>
      <c r="N2" s="26" t="s">
        <v>188</v>
      </c>
      <c r="O2" s="26" t="s">
        <v>188</v>
      </c>
      <c r="P2" s="26" t="s">
        <v>189</v>
      </c>
      <c r="Q2" s="26" t="s">
        <v>188</v>
      </c>
      <c r="R2" s="26" t="s">
        <v>188</v>
      </c>
      <c r="S2" s="26" t="s">
        <v>188</v>
      </c>
      <c r="T2" s="26" t="s">
        <v>188</v>
      </c>
      <c r="U2" s="26" t="s">
        <v>188</v>
      </c>
      <c r="V2" s="26" t="s">
        <v>5</v>
      </c>
      <c r="W2" s="26" t="s">
        <v>162</v>
      </c>
      <c r="X2" s="26" t="s">
        <v>158</v>
      </c>
      <c r="Y2" s="26" t="s">
        <v>190</v>
      </c>
      <c r="Z2" s="26" t="s">
        <v>190</v>
      </c>
      <c r="AA2" s="26" t="s">
        <v>190</v>
      </c>
      <c r="AB2" s="26" t="s">
        <v>190</v>
      </c>
      <c r="AC2" s="26" t="s">
        <v>43</v>
      </c>
      <c r="AD2" s="26" t="s">
        <v>190</v>
      </c>
      <c r="AE2" s="26" t="s">
        <v>55</v>
      </c>
      <c r="AF2" s="26" t="s">
        <v>159</v>
      </c>
      <c r="AG2" s="26" t="s">
        <v>59</v>
      </c>
      <c r="AH2" s="26" t="s">
        <v>58</v>
      </c>
      <c r="AI2" s="26" t="s">
        <v>59</v>
      </c>
      <c r="AJ2" s="26" t="s">
        <v>58</v>
      </c>
      <c r="AK2" s="26" t="s">
        <v>69</v>
      </c>
      <c r="AL2" s="26" t="s">
        <v>160</v>
      </c>
      <c r="AM2" s="26" t="s">
        <v>191</v>
      </c>
      <c r="AN2" s="26" t="s">
        <v>89</v>
      </c>
      <c r="AO2" s="26" t="s">
        <v>192</v>
      </c>
      <c r="AP2" s="26" t="s">
        <v>106</v>
      </c>
      <c r="AQ2" s="26" t="s">
        <v>106</v>
      </c>
      <c r="AR2" s="26" t="s">
        <v>106</v>
      </c>
      <c r="AS2" s="26" t="s">
        <v>106</v>
      </c>
      <c r="AT2" s="26" t="s">
        <v>113</v>
      </c>
      <c r="AU2" s="26" t="s">
        <v>193</v>
      </c>
      <c r="AX2" s="12">
        <f>IFERROR(MATCH(C2,$C$2:$C$2000,0),"")</f>
        <v>1</v>
      </c>
      <c r="AY2" s="12">
        <f t="shared" ref="AY2:AY8" si="0">IFERROR(1/(COUNTIF($AX$2:$AX$2000,MATCH(C2,$C$2:$C$2000,0))),"")</f>
        <v>0.5</v>
      </c>
      <c r="AZ2" s="20" t="str">
        <f>AM2</f>
        <v>Anticipatoria., Criterios y estándares (Rúbrica)., Autoevaluación., Retroalimentación.</v>
      </c>
      <c r="BA2" s="12" t="str">
        <f t="shared" ref="BA2:BA65" si="1">IFERROR(LEFT(AZ2,FIND(".",AZ2,1)),"")</f>
        <v>Anticipatoria.</v>
      </c>
      <c r="BB2" s="12" t="str">
        <f t="shared" ref="BB2:BB65" si="2">IFERROR(MID(AZ2,FIND(",",AZ2,1)+2,FIND(".",AZ2,FIND(".",AZ2,1)+1)-(FIND(".",AZ2,1)+2)),"")</f>
        <v>Criterios y estándares (Rúbrica).</v>
      </c>
      <c r="BC2" s="12" t="str">
        <f t="shared" ref="BC2:BC65" si="3">IFERROR(MID(AZ2,FIND(".",AZ2,FIND(".",AZ2,1)+1)+3,FIND(".",AZ2,FIND(".",AZ2,FIND(".",AZ2,1)+1)+3)-(FIND(".",AZ2,FIND(".",AZ2,1)+1)+2)),"")</f>
        <v>Autoevaluación.</v>
      </c>
      <c r="BD2" s="12" t="str">
        <f t="shared" ref="BD2:BD65" si="4">IFERROR(MID(AZ2,FIND(".",AZ2,FIND(".",AZ2,FIND(".",AZ2,1)+1)+2)+3,FIND(".",AZ2,FIND(".",AZ2,FIND(".",AZ2,FIND(".",AZ2,1)+1)+2)+3+1)),"")</f>
        <v>Retroalimentación.</v>
      </c>
      <c r="BE2" s="12" t="s">
        <v>78</v>
      </c>
      <c r="BF2" s="12">
        <f>COUNTIF(BA2:BD2,"Anticipatoria.")</f>
        <v>1</v>
      </c>
      <c r="BG2" s="12">
        <f>COUNTIF(BA2:BD2,"Criterios y estándares (Rúbrica).")</f>
        <v>1</v>
      </c>
      <c r="BH2" s="12">
        <f>COUNTIF(BA2:BD2,"Autoevaluación.")</f>
        <v>1</v>
      </c>
      <c r="BI2" s="12">
        <f>COUNTIF(BA2:BD2,"Retroalimentación.")</f>
        <v>1</v>
      </c>
      <c r="BJ2" s="12">
        <f>COUNTIF(BA2:BD2,"No incluye los componentes enunciados.")</f>
        <v>0</v>
      </c>
      <c r="BK2" s="12">
        <f>IF(BJ2=1,1,SUM(BF2:BI2))</f>
        <v>4</v>
      </c>
      <c r="BL2" s="20" t="str">
        <f>AO2</f>
        <v>Reflexión, Diálogo, Claridad, Oportunidades de mejora, Retroalimentación al docente</v>
      </c>
      <c r="BM2" s="12" t="str">
        <f>IFERROR(LEFT(BL2,FIND(",",BL2,1)-1),BL2)</f>
        <v>Reflexión</v>
      </c>
      <c r="BN2" s="12" t="str">
        <f t="shared" ref="BN2:BN25" si="5">IF(OR(LEN(BL2)&gt;35,MID(BL2,19,1)=",",MID(BL2,1,1)="0"),IFERROR(MID(BL2,FIND(",",BL2,1)+2,(FIND(",",BL2,11))-(FIND(",",BL2,1)+2)),""),IF(OR(MID(BL2,1,3)="Opo",MID(BL2,1,3)="Ret"),"",RIGHT(BL2,LEN(BL2)-FIND(",",BL2,1)-1)))</f>
        <v>Diálogo</v>
      </c>
      <c r="BO2" s="12" t="str">
        <f>IF(OR(LEN(BL2)=28,LEN(BL2)=42,LEN(BL2)=43,LEN(BL2)=44,LEN(BL2)=47,LEN(BL2)=48,LEN(BL2)=49,LEN(BL2)=62,LEN(BL2)=63,LEN(BL2)=64),RIGHT(BL2,LEN(BL2)-FIND(",",BL2,11)-1),IFERROR(MID(BL2,FIND(",",BL2,11)+2,(FIND(",",BL2,21))-(FIND(",",BL2,11)+2)),""))</f>
        <v>Claridad</v>
      </c>
      <c r="BP2" s="12" t="str">
        <f>IF(OR(LEN(BL2)=53,LEN(BL2)=58,LEN(BL2)=72,LEN(BL2)=73),RIGHT(BL2,LEN(BL2)-FIND(",",BL2,20)-1),IFERROR(MID(BL2,FIND(",",BL2,20)+2,(FIND(",",BL2,30))-(FIND(",",BL2,20)+2)),""))</f>
        <v>Oportunidades de mejora</v>
      </c>
      <c r="BQ2" s="12" t="str">
        <f>IF(OR(LEN(BL2)=62,LEN(BL2)=63,LEN(BL2)=64,LEN(BL2)=72,LEN(BL2)=73),"",IFERROR(RIGHT(BL2,LEN(BL2)-(FIND(",",BL2,30)+1)),""))</f>
        <v>Retroalimentación al docente</v>
      </c>
      <c r="BR2" s="12" t="s">
        <v>97</v>
      </c>
      <c r="BS2" s="12">
        <f>COUNTIF(BM2:BQ2,"Reflexión")</f>
        <v>1</v>
      </c>
      <c r="BT2" s="12">
        <f>COUNTIF(BM2:BQ2,"Diálogo")</f>
        <v>1</v>
      </c>
      <c r="BU2" s="12">
        <f>COUNTIF(BM2:BQ2,"Claridad")</f>
        <v>1</v>
      </c>
      <c r="BV2" s="12">
        <f>COUNTIF(BM2:BQ2,"Oportunidades de mejora")</f>
        <v>1</v>
      </c>
      <c r="BW2" s="12">
        <f>COUNTIF(BM2:BQ2,"Retroalimentación al docente")</f>
        <v>1</v>
      </c>
      <c r="BX2" s="12">
        <f>COUNTIF(BM2:BQ2,"No incluye los principios enunciados")</f>
        <v>0</v>
      </c>
      <c r="BY2" s="12">
        <f>IF(BX2=1,1,SUM(BS2:BX2))</f>
        <v>5</v>
      </c>
      <c r="BZ2" s="12" t="str">
        <f>AU2</f>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 s="12" t="str">
        <f>IFERROR(LEFT(BZ2,FIND(".",BZ2,1)),"")</f>
        <v>La bibliografía básica propuesta se encuentra en la biblioteca "Juan Roa Vásquez".</v>
      </c>
      <c r="CB2" s="21" t="str">
        <f>IFERROR(MID(BZ2,FIND(".",BZ2,1)+3,(FIND(".",BZ2,100))-(FIND(".",BZ2,1)+2)),"")</f>
        <v>La bibliografía propuesta contiene títulos de edición menor a 5 años.</v>
      </c>
      <c r="CC2" s="12" t="str">
        <f>IFERROR(MID(BZ2,FIND(".",BZ2,83)+3,(FIND(".",BZ2,185))-(FIND(".",BZ2,83)+2)),"")</f>
        <v>La bibliografía se presenta con una sólo sistema de referenciación (APA, Vancouver, IEEE, etc).</v>
      </c>
      <c r="CD2" s="12" t="str">
        <f>IFERROR(MID(BZ2,FIND(".",BZ2,185)+3,(FIND(".",BZ2,255))-(FIND(".",BZ2,185)+1)),"")</f>
        <v>La bibliografía incluye por lo menos dos títulos en una segunda lengua.</v>
      </c>
      <c r="CE2" s="12" t="s">
        <v>164</v>
      </c>
      <c r="CF2" s="12">
        <f>COUNTIF(CA2:CD2,"La bibliografía básica propuesta se encuentra en la biblioteca ""Juan Roa Vásquez"".")</f>
        <v>1</v>
      </c>
      <c r="CG2" s="12">
        <f>COUNTIF(CA2:CD2,"La bibliografía propuesta contiene títulos de edición menor a 5 años.")</f>
        <v>1</v>
      </c>
      <c r="CH2" s="12">
        <f>COUNTIF(CA2:CD2,"La bibliografía se presenta con una sólo sistema de referenciación (APA, Vancouver, IEEE, etc).")</f>
        <v>1</v>
      </c>
      <c r="CI2" s="12">
        <f>COUNTIF(CA2:CD2,"La bibliografía incluye por lo menos dos títulos en una segunda lengua.")</f>
        <v>1</v>
      </c>
      <c r="CJ2" s="12">
        <f>COUNTIF(CA2:CD2,"No incluye bibliografía.")</f>
        <v>0</v>
      </c>
      <c r="CK2" s="12">
        <f>IF(CJ2=1,1,SUM(CF2:CI2))</f>
        <v>4</v>
      </c>
    </row>
    <row r="3" spans="1:89" x14ac:dyDescent="0.25">
      <c r="A3" s="25">
        <v>43046.341839548608</v>
      </c>
      <c r="B3" s="26" t="s">
        <v>183</v>
      </c>
      <c r="C3" s="26" t="s">
        <v>194</v>
      </c>
      <c r="D3" s="26" t="s">
        <v>185</v>
      </c>
      <c r="E3" s="24"/>
      <c r="F3" s="26" t="s">
        <v>195</v>
      </c>
      <c r="G3" s="26" t="s">
        <v>196</v>
      </c>
      <c r="H3" s="26" t="s">
        <v>188</v>
      </c>
      <c r="I3" s="26" t="s">
        <v>188</v>
      </c>
      <c r="J3" s="26" t="s">
        <v>188</v>
      </c>
      <c r="K3" s="26" t="s">
        <v>188</v>
      </c>
      <c r="L3" s="26" t="s">
        <v>188</v>
      </c>
      <c r="M3" s="26" t="s">
        <v>188</v>
      </c>
      <c r="N3" s="26" t="s">
        <v>188</v>
      </c>
      <c r="O3" s="26" t="s">
        <v>188</v>
      </c>
      <c r="P3" s="26" t="s">
        <v>188</v>
      </c>
      <c r="Q3" s="26" t="s">
        <v>188</v>
      </c>
      <c r="R3" s="26" t="s">
        <v>188</v>
      </c>
      <c r="S3" s="26" t="s">
        <v>188</v>
      </c>
      <c r="T3" s="26" t="s">
        <v>188</v>
      </c>
      <c r="U3" s="26" t="s">
        <v>188</v>
      </c>
      <c r="V3" s="26" t="s">
        <v>5</v>
      </c>
      <c r="W3" s="26" t="s">
        <v>162</v>
      </c>
      <c r="X3" s="26" t="s">
        <v>158</v>
      </c>
      <c r="Y3" s="26" t="s">
        <v>190</v>
      </c>
      <c r="Z3" s="26" t="s">
        <v>190</v>
      </c>
      <c r="AA3" s="26" t="s">
        <v>190</v>
      </c>
      <c r="AB3" s="26" t="s">
        <v>190</v>
      </c>
      <c r="AC3" s="26" t="s">
        <v>190</v>
      </c>
      <c r="AD3" s="26" t="s">
        <v>190</v>
      </c>
      <c r="AE3" s="26" t="s">
        <v>55</v>
      </c>
      <c r="AF3" s="26" t="s">
        <v>159</v>
      </c>
      <c r="AG3" s="26" t="s">
        <v>59</v>
      </c>
      <c r="AH3" s="26" t="s">
        <v>59</v>
      </c>
      <c r="AI3" s="26" t="s">
        <v>59</v>
      </c>
      <c r="AJ3" s="26" t="s">
        <v>59</v>
      </c>
      <c r="AK3" s="26" t="s">
        <v>71</v>
      </c>
      <c r="AL3" s="26" t="s">
        <v>160</v>
      </c>
      <c r="AM3" s="26" t="s">
        <v>191</v>
      </c>
      <c r="AN3" s="26" t="s">
        <v>89</v>
      </c>
      <c r="AO3" s="26" t="s">
        <v>197</v>
      </c>
      <c r="AP3" s="26" t="s">
        <v>106</v>
      </c>
      <c r="AQ3" s="26" t="s">
        <v>104</v>
      </c>
      <c r="AR3" s="26" t="s">
        <v>106</v>
      </c>
      <c r="AS3" s="26" t="s">
        <v>106</v>
      </c>
      <c r="AT3" s="26" t="s">
        <v>113</v>
      </c>
      <c r="AU3" s="26" t="s">
        <v>198</v>
      </c>
      <c r="AX3" s="12">
        <f t="shared" ref="AX3:AX66" si="6">IFERROR(MATCH(C3,$C$2:$C$2000,0),"")</f>
        <v>2</v>
      </c>
      <c r="AY3" s="12">
        <f t="shared" si="0"/>
        <v>0.5</v>
      </c>
      <c r="AZ3" s="20" t="str">
        <f t="shared" ref="AZ3:AZ66" si="7">AM3</f>
        <v>Anticipatoria., Criterios y estándares (Rúbrica)., Autoevaluación., Retroalimentación.</v>
      </c>
      <c r="BA3" s="12" t="str">
        <f t="shared" si="1"/>
        <v>Anticipatoria.</v>
      </c>
      <c r="BB3" s="12" t="str">
        <f t="shared" si="2"/>
        <v>Criterios y estándares (Rúbrica).</v>
      </c>
      <c r="BC3" s="12" t="str">
        <f t="shared" si="3"/>
        <v>Autoevaluación.</v>
      </c>
      <c r="BD3" s="12" t="str">
        <f t="shared" si="4"/>
        <v>Retroalimentación.</v>
      </c>
      <c r="BE3" s="12" t="s">
        <v>85</v>
      </c>
      <c r="BF3" s="12">
        <f t="shared" ref="BF3:BF66" si="8">COUNTIF(BA3:BD3,"Anticipatoria.")</f>
        <v>1</v>
      </c>
      <c r="BG3" s="12">
        <f t="shared" ref="BG3:BG66" si="9">COUNTIF(BA3:BD3,"Criterios y estándares (Rúbrica).")</f>
        <v>1</v>
      </c>
      <c r="BH3" s="12">
        <f t="shared" ref="BH3:BH66" si="10">COUNTIF(BA3:BD3,"Autoevaluación.")</f>
        <v>1</v>
      </c>
      <c r="BI3" s="12">
        <f t="shared" ref="BI3:BI66" si="11">COUNTIF(BA3:BD3,"Retroalimentación.")</f>
        <v>1</v>
      </c>
      <c r="BJ3" s="12">
        <f t="shared" ref="BJ3:BJ66" si="12">COUNTIF(BA3:BD3,"No incluye los componentes enunciados.")</f>
        <v>0</v>
      </c>
      <c r="BK3" s="12">
        <f t="shared" ref="BK3:BK66" si="13">IF(BJ3=1,1,SUM(BF3:BI3))</f>
        <v>4</v>
      </c>
      <c r="BL3" s="20" t="str">
        <f t="shared" ref="BL3:BL66" si="14">AO3</f>
        <v>Reflexión, Diálogo, Claridad, Retroalimentación al docente</v>
      </c>
      <c r="BM3" s="12" t="str">
        <f t="shared" ref="BM3:BM66" si="15">IFERROR(LEFT(BL3,FIND(",",BL3,1)-1),BL3)</f>
        <v>Reflexión</v>
      </c>
      <c r="BN3" s="12" t="str">
        <f t="shared" si="5"/>
        <v>Diálogo</v>
      </c>
      <c r="BO3" s="12" t="str">
        <f t="shared" ref="BO3:BO66" si="16">IF(OR(LEN(BL3)=28,LEN(BL3)=42,LEN(BL3)=43,LEN(BL3)=44,LEN(BL3)=47,LEN(BL3)=48,LEN(BL3)=49,LEN(BL3)=62,LEN(BL3)=63,LEN(BL3)=64),RIGHT(BL3,LEN(BL3)-FIND(",",BL3,11)-1),IFERROR(MID(BL3,FIND(",",BL3,11)+2,(FIND(",",BL3,21))-(FIND(",",BL3,11)+2)),""))</f>
        <v>Claridad</v>
      </c>
      <c r="BP3" s="12" t="str">
        <f t="shared" ref="BP3:BP66" si="17">IF(OR(LEN(BL3)=53,LEN(BL3)=58,LEN(BL3)=72,LEN(BL3)=73),RIGHT(BL3,LEN(BL3)-FIND(",",BL3,20)-1),IFERROR(MID(BL3,FIND(",",BL3,20)+2,(FIND(",",BL3,30))-(FIND(",",BL3,20)+2)),""))</f>
        <v>Retroalimentación al docente</v>
      </c>
      <c r="BQ3" s="12" t="str">
        <f t="shared" ref="BQ3:BQ66" si="18">IF(OR(LEN(BL3)=62,LEN(BL3)=63,LEN(BL3)=64,LEN(BL3)=72,LEN(BL3)=73),"",IFERROR(RIGHT(BL3,LEN(BL3)-(FIND(",",BL3,30)+1)),""))</f>
        <v/>
      </c>
      <c r="BR3" s="12" t="s">
        <v>101</v>
      </c>
      <c r="BS3" s="12">
        <f t="shared" ref="BS3:BS66" si="19">COUNTIF(BM3:BQ3,"Reflexión")</f>
        <v>1</v>
      </c>
      <c r="BT3" s="12">
        <f t="shared" ref="BT3:BT66" si="20">COUNTIF(BM3:BQ3,"Diálogo")</f>
        <v>1</v>
      </c>
      <c r="BU3" s="12">
        <f t="shared" ref="BU3:BU66" si="21">COUNTIF(BM3:BQ3,"Claridad")</f>
        <v>1</v>
      </c>
      <c r="BV3" s="12">
        <f t="shared" ref="BV3:BV66" si="22">COUNTIF(BM3:BQ3,"Oportunidades de mejora")</f>
        <v>0</v>
      </c>
      <c r="BW3" s="12">
        <f t="shared" ref="BW3:BW66" si="23">COUNTIF(BM3:BQ3,"Retroalimentación al docente")</f>
        <v>1</v>
      </c>
      <c r="BX3" s="12">
        <f t="shared" ref="BX3:BX66" si="24">COUNTIF(BM3:BQ3,"No incluye los principios enunciados")</f>
        <v>0</v>
      </c>
      <c r="BY3" s="12">
        <f>IF(BX3=1,1,SUM(BS3:BX3))</f>
        <v>4</v>
      </c>
      <c r="BZ3" s="12" t="str">
        <f t="shared" ref="BZ3:BZ66" si="25">AU3</f>
        <v>La bibliografía propuesta contiene títulos de edición menor a 5 años., La bibliografía incluye por lo menos dos títulos en una segunda lengua.</v>
      </c>
      <c r="CA3" s="12" t="str">
        <f t="shared" ref="CA3:CA66" si="26">IFERROR(LEFT(BZ3,FIND(".",BZ3,1)),"")</f>
        <v>La bibliografía propuesta contiene títulos de edición menor a 5 años.</v>
      </c>
      <c r="CB3" s="21" t="str">
        <f t="shared" ref="CB3:CB66" si="27">IFERROR(MID(BZ3,FIND(".",BZ3,1)+3,(FIND(".",BZ3,100))-(FIND(".",BZ3,1)+2)),"")</f>
        <v>La bibliografía incluye por lo menos dos títulos en una segunda lengua.</v>
      </c>
      <c r="CC3" s="12" t="str">
        <f t="shared" ref="CC3:CC66" si="28">IFERROR(MID(BZ3,FIND(".",BZ3,83)+3,(FIND(".",BZ3,185))-(FIND(".",BZ3,83)+2)),"")</f>
        <v/>
      </c>
      <c r="CD3" s="12" t="str">
        <f t="shared" ref="CD3:CD66" si="29">IFERROR(MID(BZ3,FIND(".",BZ3,185)+3,(FIND(".",BZ3,255))-(FIND(".",BZ3,185)+1)),"")</f>
        <v/>
      </c>
      <c r="CE3" s="12" t="s">
        <v>166</v>
      </c>
      <c r="CF3" s="12">
        <f t="shared" ref="CF3:CF66" si="30">COUNTIF(CA3:CD3,"La bibliografía básica propuesta se encuentra en la biblioteca ""Juan Roa Vásquez"".")</f>
        <v>0</v>
      </c>
      <c r="CG3" s="12">
        <f t="shared" ref="CG3:CG66" si="31">COUNTIF(CA3:CD3,"La bibliografía propuesta contiene títulos de edición menor a 5 años.")</f>
        <v>1</v>
      </c>
      <c r="CH3" s="12">
        <f t="shared" ref="CH3:CH66" si="32">COUNTIF(CA3:CD3,"La bibliografía se presenta con una sólo sistema de referenciación (APA, Vancouver, IEEE, etc).")</f>
        <v>0</v>
      </c>
      <c r="CI3" s="12">
        <f t="shared" ref="CI3:CI66" si="33">COUNTIF(CA3:CD3,"La bibliografía incluye por lo menos dos títulos en una segunda lengua.")</f>
        <v>1</v>
      </c>
      <c r="CJ3" s="12">
        <f t="shared" ref="CJ3:CJ66" si="34">COUNTIF(CA3:CD3,"No incluye bibliografía.")</f>
        <v>0</v>
      </c>
      <c r="CK3" s="12">
        <f t="shared" ref="CK3:CK66" si="35">IF(CJ3=1,1,SUM(CF3:CI3))</f>
        <v>2</v>
      </c>
    </row>
    <row r="4" spans="1:89" x14ac:dyDescent="0.25">
      <c r="A4" s="25">
        <v>43046.344722361115</v>
      </c>
      <c r="B4" s="26" t="s">
        <v>183</v>
      </c>
      <c r="C4" s="26" t="s">
        <v>194</v>
      </c>
      <c r="D4" s="26" t="s">
        <v>185</v>
      </c>
      <c r="E4" s="24"/>
      <c r="F4" s="26" t="s">
        <v>195</v>
      </c>
      <c r="G4" s="26" t="s">
        <v>199</v>
      </c>
      <c r="H4" s="26" t="s">
        <v>188</v>
      </c>
      <c r="I4" s="26" t="s">
        <v>188</v>
      </c>
      <c r="J4" s="26" t="s">
        <v>188</v>
      </c>
      <c r="K4" s="26" t="s">
        <v>188</v>
      </c>
      <c r="L4" s="26" t="s">
        <v>188</v>
      </c>
      <c r="M4" s="26" t="s">
        <v>188</v>
      </c>
      <c r="N4" s="26" t="s">
        <v>188</v>
      </c>
      <c r="O4" s="26" t="s">
        <v>188</v>
      </c>
      <c r="P4" s="26" t="s">
        <v>188</v>
      </c>
      <c r="Q4" s="26" t="s">
        <v>188</v>
      </c>
      <c r="R4" s="26" t="s">
        <v>188</v>
      </c>
      <c r="S4" s="26" t="s">
        <v>188</v>
      </c>
      <c r="T4" s="26" t="s">
        <v>188</v>
      </c>
      <c r="U4" s="26" t="s">
        <v>188</v>
      </c>
      <c r="V4" s="26" t="s">
        <v>5</v>
      </c>
      <c r="W4" s="26" t="s">
        <v>36</v>
      </c>
      <c r="X4" s="26" t="s">
        <v>158</v>
      </c>
      <c r="Y4" s="26" t="s">
        <v>190</v>
      </c>
      <c r="Z4" s="26" t="s">
        <v>190</v>
      </c>
      <c r="AA4" s="26" t="s">
        <v>190</v>
      </c>
      <c r="AB4" s="26" t="s">
        <v>190</v>
      </c>
      <c r="AC4" s="26" t="s">
        <v>190</v>
      </c>
      <c r="AD4" s="26" t="s">
        <v>190</v>
      </c>
      <c r="AE4" s="26" t="s">
        <v>55</v>
      </c>
      <c r="AF4" s="26" t="s">
        <v>159</v>
      </c>
      <c r="AG4" s="26" t="s">
        <v>59</v>
      </c>
      <c r="AH4" s="26" t="s">
        <v>59</v>
      </c>
      <c r="AI4" s="26" t="s">
        <v>59</v>
      </c>
      <c r="AJ4" s="26" t="s">
        <v>58</v>
      </c>
      <c r="AK4" s="26" t="s">
        <v>69</v>
      </c>
      <c r="AL4" s="26" t="s">
        <v>160</v>
      </c>
      <c r="AM4" s="26" t="s">
        <v>191</v>
      </c>
      <c r="AN4" s="26" t="s">
        <v>89</v>
      </c>
      <c r="AO4" s="26" t="s">
        <v>197</v>
      </c>
      <c r="AP4" s="26" t="s">
        <v>106</v>
      </c>
      <c r="AQ4" s="26" t="s">
        <v>104</v>
      </c>
      <c r="AR4" s="26" t="s">
        <v>104</v>
      </c>
      <c r="AS4" s="26" t="s">
        <v>104</v>
      </c>
      <c r="AT4" s="26" t="s">
        <v>114</v>
      </c>
      <c r="AU4" s="26" t="s">
        <v>200</v>
      </c>
      <c r="AX4" s="12">
        <f t="shared" si="6"/>
        <v>2</v>
      </c>
      <c r="AY4" s="12">
        <f t="shared" si="0"/>
        <v>0.5</v>
      </c>
      <c r="AZ4" s="20" t="str">
        <f t="shared" si="7"/>
        <v>Anticipatoria., Criterios y estándares (Rúbrica)., Autoevaluación., Retroalimentación.</v>
      </c>
      <c r="BA4" s="12" t="str">
        <f t="shared" si="1"/>
        <v>Anticipatoria.</v>
      </c>
      <c r="BB4" s="12" t="str">
        <f t="shared" si="2"/>
        <v>Criterios y estándares (Rúbrica).</v>
      </c>
      <c r="BC4" s="12" t="str">
        <f t="shared" si="3"/>
        <v>Autoevaluación.</v>
      </c>
      <c r="BD4" s="12" t="str">
        <f t="shared" si="4"/>
        <v>Retroalimentación.</v>
      </c>
      <c r="BE4" s="12" t="s">
        <v>168</v>
      </c>
      <c r="BF4" s="12">
        <f t="shared" si="8"/>
        <v>1</v>
      </c>
      <c r="BG4" s="12">
        <f t="shared" si="9"/>
        <v>1</v>
      </c>
      <c r="BH4" s="12">
        <f t="shared" si="10"/>
        <v>1</v>
      </c>
      <c r="BI4" s="12">
        <f t="shared" si="11"/>
        <v>1</v>
      </c>
      <c r="BJ4" s="12">
        <f t="shared" si="12"/>
        <v>0</v>
      </c>
      <c r="BK4" s="12">
        <f t="shared" si="13"/>
        <v>4</v>
      </c>
      <c r="BL4" s="20" t="str">
        <f t="shared" si="14"/>
        <v>Reflexión, Diálogo, Claridad, Retroalimentación al docente</v>
      </c>
      <c r="BM4" s="12" t="str">
        <f t="shared" si="15"/>
        <v>Reflexión</v>
      </c>
      <c r="BN4" s="12" t="str">
        <f t="shared" si="5"/>
        <v>Diálogo</v>
      </c>
      <c r="BO4" s="12" t="str">
        <f t="shared" si="16"/>
        <v>Claridad</v>
      </c>
      <c r="BP4" s="12" t="str">
        <f t="shared" si="17"/>
        <v>Retroalimentación al docente</v>
      </c>
      <c r="BQ4" s="12" t="str">
        <f t="shared" si="18"/>
        <v/>
      </c>
      <c r="BR4" s="12" t="s">
        <v>94</v>
      </c>
      <c r="BS4" s="12">
        <f t="shared" si="19"/>
        <v>1</v>
      </c>
      <c r="BT4" s="12">
        <f t="shared" si="20"/>
        <v>1</v>
      </c>
      <c r="BU4" s="12">
        <f t="shared" si="21"/>
        <v>1</v>
      </c>
      <c r="BV4" s="12">
        <f t="shared" si="22"/>
        <v>0</v>
      </c>
      <c r="BW4" s="12">
        <f t="shared" si="23"/>
        <v>1</v>
      </c>
      <c r="BX4" s="12">
        <f t="shared" si="24"/>
        <v>0</v>
      </c>
      <c r="BY4" s="12">
        <f t="shared" ref="BY4:BY66" si="36">IF(BX4=1,1,SUM(BS4:BX4))</f>
        <v>4</v>
      </c>
      <c r="BZ4" s="12" t="str">
        <f t="shared" si="25"/>
        <v>La bibliografía básica propuesta se encuentra en la biblioteca "Juan Roa Vásquez"., La bibliografía propuesta contiene títulos de edición menor a 5 años.</v>
      </c>
      <c r="CA4" s="12" t="str">
        <f t="shared" si="26"/>
        <v>La bibliografía básica propuesta se encuentra en la biblioteca "Juan Roa Vásquez".</v>
      </c>
      <c r="CB4" s="21" t="str">
        <f t="shared" si="27"/>
        <v>La bibliografía propuesta contiene títulos de edición menor a 5 años.</v>
      </c>
      <c r="CC4" s="12" t="str">
        <f t="shared" si="28"/>
        <v/>
      </c>
      <c r="CD4" s="12" t="str">
        <f t="shared" si="29"/>
        <v/>
      </c>
      <c r="CE4" s="12" t="s">
        <v>167</v>
      </c>
      <c r="CF4" s="12">
        <f t="shared" si="30"/>
        <v>1</v>
      </c>
      <c r="CG4" s="12">
        <f t="shared" si="31"/>
        <v>1</v>
      </c>
      <c r="CH4" s="12">
        <f t="shared" si="32"/>
        <v>0</v>
      </c>
      <c r="CI4" s="12">
        <f t="shared" si="33"/>
        <v>0</v>
      </c>
      <c r="CJ4" s="12">
        <f t="shared" si="34"/>
        <v>0</v>
      </c>
      <c r="CK4" s="12">
        <f t="shared" si="35"/>
        <v>2</v>
      </c>
    </row>
    <row r="5" spans="1:89" x14ac:dyDescent="0.25">
      <c r="A5" s="25">
        <v>43046.356686643514</v>
      </c>
      <c r="B5" s="26" t="s">
        <v>183</v>
      </c>
      <c r="C5" s="26" t="s">
        <v>184</v>
      </c>
      <c r="D5" s="26" t="s">
        <v>185</v>
      </c>
      <c r="E5" s="24"/>
      <c r="F5" s="26" t="s">
        <v>201</v>
      </c>
      <c r="G5" s="26" t="s">
        <v>202</v>
      </c>
      <c r="H5" s="26" t="s">
        <v>188</v>
      </c>
      <c r="I5" s="26" t="s">
        <v>188</v>
      </c>
      <c r="J5" s="26" t="s">
        <v>188</v>
      </c>
      <c r="K5" s="26" t="s">
        <v>188</v>
      </c>
      <c r="L5" s="26" t="s">
        <v>188</v>
      </c>
      <c r="M5" s="26" t="s">
        <v>188</v>
      </c>
      <c r="N5" s="26" t="s">
        <v>188</v>
      </c>
      <c r="O5" s="26" t="s">
        <v>188</v>
      </c>
      <c r="P5" s="26" t="s">
        <v>188</v>
      </c>
      <c r="Q5" s="26" t="s">
        <v>188</v>
      </c>
      <c r="R5" s="26" t="s">
        <v>188</v>
      </c>
      <c r="S5" s="26" t="s">
        <v>188</v>
      </c>
      <c r="T5" s="26" t="s">
        <v>188</v>
      </c>
      <c r="U5" s="26" t="s">
        <v>188</v>
      </c>
      <c r="V5" s="26" t="s">
        <v>5</v>
      </c>
      <c r="W5" s="26" t="s">
        <v>162</v>
      </c>
      <c r="X5" s="26" t="s">
        <v>158</v>
      </c>
      <c r="Y5" s="26" t="s">
        <v>46</v>
      </c>
      <c r="Z5" s="26" t="s">
        <v>46</v>
      </c>
      <c r="AA5" s="26" t="s">
        <v>46</v>
      </c>
      <c r="AB5" s="26" t="s">
        <v>46</v>
      </c>
      <c r="AC5" s="26" t="s">
        <v>46</v>
      </c>
      <c r="AD5" s="26" t="s">
        <v>46</v>
      </c>
      <c r="AE5" s="26" t="s">
        <v>55</v>
      </c>
      <c r="AF5" s="26" t="s">
        <v>159</v>
      </c>
      <c r="AG5" s="26" t="s">
        <v>59</v>
      </c>
      <c r="AH5" s="26" t="s">
        <v>59</v>
      </c>
      <c r="AI5" s="26" t="s">
        <v>59</v>
      </c>
      <c r="AJ5" s="26" t="s">
        <v>59</v>
      </c>
      <c r="AK5" s="26" t="s">
        <v>71</v>
      </c>
      <c r="AL5" s="26" t="s">
        <v>160</v>
      </c>
      <c r="AM5" s="26" t="s">
        <v>191</v>
      </c>
      <c r="AN5" s="26" t="s">
        <v>89</v>
      </c>
      <c r="AO5" s="26" t="s">
        <v>192</v>
      </c>
      <c r="AP5" s="26" t="s">
        <v>106</v>
      </c>
      <c r="AQ5" s="26" t="s">
        <v>106</v>
      </c>
      <c r="AR5" s="26" t="s">
        <v>106</v>
      </c>
      <c r="AS5" s="26" t="s">
        <v>106</v>
      </c>
      <c r="AT5" s="26" t="s">
        <v>113</v>
      </c>
      <c r="AU5" s="26" t="s">
        <v>193</v>
      </c>
      <c r="AX5" s="12">
        <f t="shared" si="6"/>
        <v>1</v>
      </c>
      <c r="AY5" s="12">
        <f t="shared" si="0"/>
        <v>0.5</v>
      </c>
      <c r="AZ5" s="20" t="str">
        <f t="shared" si="7"/>
        <v>Anticipatoria., Criterios y estándares (Rúbrica)., Autoevaluación., Retroalimentación.</v>
      </c>
      <c r="BA5" s="12" t="str">
        <f t="shared" si="1"/>
        <v>Anticipatoria.</v>
      </c>
      <c r="BB5" s="12" t="str">
        <f t="shared" si="2"/>
        <v>Criterios y estándares (Rúbrica).</v>
      </c>
      <c r="BC5" s="12" t="str">
        <f t="shared" si="3"/>
        <v>Autoevaluación.</v>
      </c>
      <c r="BD5" s="12" t="str">
        <f t="shared" si="4"/>
        <v>Retroalimentación.</v>
      </c>
      <c r="BE5" s="12" t="s">
        <v>84</v>
      </c>
      <c r="BF5" s="12">
        <f t="shared" si="8"/>
        <v>1</v>
      </c>
      <c r="BG5" s="12">
        <f t="shared" si="9"/>
        <v>1</v>
      </c>
      <c r="BH5" s="12">
        <f t="shared" si="10"/>
        <v>1</v>
      </c>
      <c r="BI5" s="12">
        <f t="shared" si="11"/>
        <v>1</v>
      </c>
      <c r="BJ5" s="12">
        <f t="shared" si="12"/>
        <v>0</v>
      </c>
      <c r="BK5" s="12">
        <f t="shared" si="13"/>
        <v>4</v>
      </c>
      <c r="BL5" s="20" t="str">
        <f t="shared" si="14"/>
        <v>Reflexión, Diálogo, Claridad, Oportunidades de mejora, Retroalimentación al docente</v>
      </c>
      <c r="BM5" s="12" t="str">
        <f t="shared" si="15"/>
        <v>Reflexión</v>
      </c>
      <c r="BN5" s="12" t="str">
        <f t="shared" si="5"/>
        <v>Diálogo</v>
      </c>
      <c r="BO5" s="12" t="str">
        <f t="shared" si="16"/>
        <v>Claridad</v>
      </c>
      <c r="BP5" s="12" t="str">
        <f t="shared" si="17"/>
        <v>Oportunidades de mejora</v>
      </c>
      <c r="BQ5" s="12" t="str">
        <f t="shared" si="18"/>
        <v>Retroalimentación al docente</v>
      </c>
      <c r="BR5" s="12" t="s">
        <v>92</v>
      </c>
      <c r="BS5" s="12">
        <f t="shared" si="19"/>
        <v>1</v>
      </c>
      <c r="BT5" s="12">
        <f t="shared" si="20"/>
        <v>1</v>
      </c>
      <c r="BU5" s="12">
        <f t="shared" si="21"/>
        <v>1</v>
      </c>
      <c r="BV5" s="12">
        <f t="shared" si="22"/>
        <v>1</v>
      </c>
      <c r="BW5" s="12">
        <f t="shared" si="23"/>
        <v>1</v>
      </c>
      <c r="BX5" s="12">
        <f t="shared" si="24"/>
        <v>0</v>
      </c>
      <c r="BY5" s="12">
        <f t="shared" si="36"/>
        <v>5</v>
      </c>
      <c r="BZ5" s="12" t="str">
        <f t="shared" si="2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 s="12" t="str">
        <f t="shared" si="26"/>
        <v>La bibliografía básica propuesta se encuentra en la biblioteca "Juan Roa Vásquez".</v>
      </c>
      <c r="CB5" s="21" t="str">
        <f t="shared" si="27"/>
        <v>La bibliografía propuesta contiene títulos de edición menor a 5 años.</v>
      </c>
      <c r="CC5" s="12" t="str">
        <f t="shared" si="28"/>
        <v>La bibliografía se presenta con una sólo sistema de referenciación (APA, Vancouver, IEEE, etc).</v>
      </c>
      <c r="CD5" s="12" t="str">
        <f t="shared" si="29"/>
        <v>La bibliografía incluye por lo menos dos títulos en una segunda lengua.</v>
      </c>
      <c r="CE5" s="12" t="s">
        <v>161</v>
      </c>
      <c r="CF5" s="12">
        <f t="shared" si="30"/>
        <v>1</v>
      </c>
      <c r="CG5" s="12">
        <f t="shared" si="31"/>
        <v>1</v>
      </c>
      <c r="CH5" s="12">
        <f t="shared" si="32"/>
        <v>1</v>
      </c>
      <c r="CI5" s="12">
        <f t="shared" si="33"/>
        <v>1</v>
      </c>
      <c r="CJ5" s="12">
        <f t="shared" si="34"/>
        <v>0</v>
      </c>
      <c r="CK5" s="12">
        <f t="shared" si="35"/>
        <v>4</v>
      </c>
    </row>
    <row r="6" spans="1:89" x14ac:dyDescent="0.25">
      <c r="A6" s="25">
        <v>43046.409964317128</v>
      </c>
      <c r="B6" s="26" t="s">
        <v>183</v>
      </c>
      <c r="C6" s="26" t="s">
        <v>203</v>
      </c>
      <c r="D6" s="26" t="s">
        <v>185</v>
      </c>
      <c r="E6" s="24"/>
      <c r="F6" s="26" t="s">
        <v>204</v>
      </c>
      <c r="G6" s="26" t="s">
        <v>205</v>
      </c>
      <c r="H6" s="26" t="s">
        <v>188</v>
      </c>
      <c r="I6" s="26" t="s">
        <v>188</v>
      </c>
      <c r="J6" s="26" t="s">
        <v>188</v>
      </c>
      <c r="K6" s="26" t="s">
        <v>188</v>
      </c>
      <c r="L6" s="26" t="s">
        <v>188</v>
      </c>
      <c r="M6" s="26" t="s">
        <v>188</v>
      </c>
      <c r="N6" s="26" t="s">
        <v>189</v>
      </c>
      <c r="O6" s="26" t="s">
        <v>188</v>
      </c>
      <c r="P6" s="26" t="s">
        <v>188</v>
      </c>
      <c r="Q6" s="26" t="s">
        <v>188</v>
      </c>
      <c r="R6" s="26" t="s">
        <v>189</v>
      </c>
      <c r="S6" s="26" t="s">
        <v>188</v>
      </c>
      <c r="T6" s="26" t="s">
        <v>188</v>
      </c>
      <c r="U6" s="26" t="s">
        <v>188</v>
      </c>
      <c r="V6" s="26" t="s">
        <v>5</v>
      </c>
      <c r="W6" s="26" t="s">
        <v>165</v>
      </c>
      <c r="X6" s="26" t="s">
        <v>158</v>
      </c>
      <c r="Y6" s="26" t="s">
        <v>43</v>
      </c>
      <c r="Z6" s="26" t="s">
        <v>190</v>
      </c>
      <c r="AA6" s="26" t="s">
        <v>190</v>
      </c>
      <c r="AB6" s="26" t="s">
        <v>190</v>
      </c>
      <c r="AC6" s="26" t="s">
        <v>43</v>
      </c>
      <c r="AD6" s="26" t="s">
        <v>43</v>
      </c>
      <c r="AE6" s="26" t="s">
        <v>55</v>
      </c>
      <c r="AF6" s="26" t="s">
        <v>58</v>
      </c>
      <c r="AG6" s="26" t="s">
        <v>58</v>
      </c>
      <c r="AH6" s="26" t="s">
        <v>54</v>
      </c>
      <c r="AI6" s="26" t="s">
        <v>59</v>
      </c>
      <c r="AJ6" s="26" t="s">
        <v>58</v>
      </c>
      <c r="AK6" s="26" t="s">
        <v>69</v>
      </c>
      <c r="AL6" s="26" t="s">
        <v>160</v>
      </c>
      <c r="AM6" s="26" t="s">
        <v>206</v>
      </c>
      <c r="AN6" s="26" t="s">
        <v>89</v>
      </c>
      <c r="AO6" s="26" t="s">
        <v>192</v>
      </c>
      <c r="AP6" s="26" t="s">
        <v>104</v>
      </c>
      <c r="AQ6" s="26" t="s">
        <v>106</v>
      </c>
      <c r="AR6" s="26" t="s">
        <v>104</v>
      </c>
      <c r="AS6" s="26" t="s">
        <v>106</v>
      </c>
      <c r="AT6" s="26" t="s">
        <v>113</v>
      </c>
      <c r="AU6" s="26" t="s">
        <v>207</v>
      </c>
      <c r="AX6" s="12">
        <f t="shared" si="6"/>
        <v>5</v>
      </c>
      <c r="AY6" s="12">
        <f t="shared" si="0"/>
        <v>0.25</v>
      </c>
      <c r="AZ6" s="20" t="str">
        <f t="shared" si="7"/>
        <v>Anticipatoria., Autoevaluación., Retroalimentación.</v>
      </c>
      <c r="BA6" s="12" t="str">
        <f t="shared" si="1"/>
        <v>Anticipatoria.</v>
      </c>
      <c r="BB6" s="12" t="str">
        <f t="shared" si="2"/>
        <v>Autoevaluación.</v>
      </c>
      <c r="BC6" s="12" t="str">
        <f t="shared" si="3"/>
        <v>Retroalimentación.</v>
      </c>
      <c r="BD6" s="12" t="str">
        <f t="shared" si="4"/>
        <v/>
      </c>
      <c r="BE6" s="12" t="s">
        <v>77</v>
      </c>
      <c r="BF6" s="12">
        <f t="shared" si="8"/>
        <v>1</v>
      </c>
      <c r="BG6" s="12">
        <f t="shared" si="9"/>
        <v>0</v>
      </c>
      <c r="BH6" s="12">
        <f t="shared" si="10"/>
        <v>1</v>
      </c>
      <c r="BI6" s="12">
        <f t="shared" si="11"/>
        <v>1</v>
      </c>
      <c r="BJ6" s="12">
        <f t="shared" si="12"/>
        <v>0</v>
      </c>
      <c r="BK6" s="12">
        <f t="shared" si="13"/>
        <v>3</v>
      </c>
      <c r="BL6" s="20" t="str">
        <f t="shared" si="14"/>
        <v>Reflexión, Diálogo, Claridad, Oportunidades de mejora, Retroalimentación al docente</v>
      </c>
      <c r="BM6" s="12" t="str">
        <f t="shared" si="15"/>
        <v>Reflexión</v>
      </c>
      <c r="BN6" s="12" t="str">
        <f t="shared" si="5"/>
        <v>Diálogo</v>
      </c>
      <c r="BO6" s="12" t="str">
        <f t="shared" si="16"/>
        <v>Claridad</v>
      </c>
      <c r="BP6" s="12" t="str">
        <f t="shared" si="17"/>
        <v>Oportunidades de mejora</v>
      </c>
      <c r="BQ6" s="12" t="str">
        <f t="shared" si="18"/>
        <v>Retroalimentación al docente</v>
      </c>
      <c r="BR6" s="12" t="s">
        <v>174</v>
      </c>
      <c r="BS6" s="12">
        <f t="shared" si="19"/>
        <v>1</v>
      </c>
      <c r="BT6" s="12">
        <f t="shared" si="20"/>
        <v>1</v>
      </c>
      <c r="BU6" s="12">
        <f t="shared" si="21"/>
        <v>1</v>
      </c>
      <c r="BV6" s="12">
        <f t="shared" si="22"/>
        <v>1</v>
      </c>
      <c r="BW6" s="12">
        <f t="shared" si="23"/>
        <v>1</v>
      </c>
      <c r="BX6" s="12">
        <f t="shared" si="24"/>
        <v>0</v>
      </c>
      <c r="BY6" s="12">
        <f t="shared" si="36"/>
        <v>5</v>
      </c>
      <c r="BZ6" s="12" t="str">
        <f t="shared" si="25"/>
        <v>La bibliografía se presenta con una sólo sistema de referenciación (APA, Vancouver, IEEE, etc)., La bibliografía incluye por lo menos dos títulos en una segunda lengua.</v>
      </c>
      <c r="CA6" s="12" t="str">
        <f t="shared" si="26"/>
        <v>La bibliografía se presenta con una sólo sistema de referenciación (APA, Vancouver, IEEE, etc).</v>
      </c>
      <c r="CB6" s="21" t="str">
        <f t="shared" si="27"/>
        <v>La bibliografía incluye por lo menos dos títulos en una segunda lengua.</v>
      </c>
      <c r="CC6" s="12" t="str">
        <f t="shared" si="28"/>
        <v/>
      </c>
      <c r="CD6" s="12" t="str">
        <f t="shared" si="29"/>
        <v/>
      </c>
      <c r="CE6" s="12" t="s">
        <v>122</v>
      </c>
      <c r="CF6" s="12">
        <f t="shared" si="30"/>
        <v>0</v>
      </c>
      <c r="CG6" s="12">
        <f t="shared" si="31"/>
        <v>0</v>
      </c>
      <c r="CH6" s="12">
        <f t="shared" si="32"/>
        <v>1</v>
      </c>
      <c r="CI6" s="12">
        <f t="shared" si="33"/>
        <v>1</v>
      </c>
      <c r="CJ6" s="12">
        <f t="shared" si="34"/>
        <v>0</v>
      </c>
      <c r="CK6" s="12">
        <f t="shared" si="35"/>
        <v>2</v>
      </c>
    </row>
    <row r="7" spans="1:89" x14ac:dyDescent="0.25">
      <c r="A7" s="25">
        <v>43046.415820543982</v>
      </c>
      <c r="B7" s="26" t="s">
        <v>183</v>
      </c>
      <c r="C7" s="26" t="s">
        <v>203</v>
      </c>
      <c r="D7" s="26" t="s">
        <v>185</v>
      </c>
      <c r="E7" s="24"/>
      <c r="F7" s="26" t="s">
        <v>208</v>
      </c>
      <c r="G7" s="26" t="s">
        <v>209</v>
      </c>
      <c r="H7" s="26" t="s">
        <v>188</v>
      </c>
      <c r="I7" s="26" t="s">
        <v>188</v>
      </c>
      <c r="J7" s="26" t="s">
        <v>188</v>
      </c>
      <c r="K7" s="26" t="s">
        <v>188</v>
      </c>
      <c r="L7" s="26" t="s">
        <v>188</v>
      </c>
      <c r="M7" s="26" t="s">
        <v>188</v>
      </c>
      <c r="N7" s="26" t="s">
        <v>188</v>
      </c>
      <c r="O7" s="26" t="s">
        <v>188</v>
      </c>
      <c r="P7" s="26" t="s">
        <v>188</v>
      </c>
      <c r="Q7" s="26" t="s">
        <v>188</v>
      </c>
      <c r="R7" s="26" t="s">
        <v>189</v>
      </c>
      <c r="S7" s="26" t="s">
        <v>188</v>
      </c>
      <c r="T7" s="26" t="s">
        <v>188</v>
      </c>
      <c r="U7" s="26" t="s">
        <v>188</v>
      </c>
      <c r="V7" s="26" t="s">
        <v>5</v>
      </c>
      <c r="W7" s="26" t="s">
        <v>162</v>
      </c>
      <c r="X7" s="26" t="s">
        <v>158</v>
      </c>
      <c r="Y7" s="26" t="s">
        <v>190</v>
      </c>
      <c r="Z7" s="26" t="s">
        <v>43</v>
      </c>
      <c r="AA7" s="26" t="s">
        <v>190</v>
      </c>
      <c r="AB7" s="26" t="s">
        <v>190</v>
      </c>
      <c r="AC7" s="26" t="s">
        <v>190</v>
      </c>
      <c r="AD7" s="26" t="s">
        <v>190</v>
      </c>
      <c r="AE7" s="26" t="s">
        <v>55</v>
      </c>
      <c r="AF7" s="26" t="s">
        <v>58</v>
      </c>
      <c r="AG7" s="26" t="s">
        <v>58</v>
      </c>
      <c r="AH7" s="26" t="s">
        <v>58</v>
      </c>
      <c r="AI7" s="26" t="s">
        <v>58</v>
      </c>
      <c r="AJ7" s="26" t="s">
        <v>58</v>
      </c>
      <c r="AK7" s="26" t="s">
        <v>69</v>
      </c>
      <c r="AL7" s="26" t="s">
        <v>160</v>
      </c>
      <c r="AM7" s="26" t="s">
        <v>206</v>
      </c>
      <c r="AN7" s="26" t="s">
        <v>90</v>
      </c>
      <c r="AO7" s="26" t="s">
        <v>210</v>
      </c>
      <c r="AP7" s="26" t="s">
        <v>105</v>
      </c>
      <c r="AQ7" s="26" t="s">
        <v>107</v>
      </c>
      <c r="AR7" s="26" t="s">
        <v>105</v>
      </c>
      <c r="AS7" s="26" t="s">
        <v>107</v>
      </c>
      <c r="AT7" s="26" t="s">
        <v>114</v>
      </c>
      <c r="AU7" s="26" t="s">
        <v>161</v>
      </c>
      <c r="AX7" s="12">
        <f t="shared" si="6"/>
        <v>5</v>
      </c>
      <c r="AY7" s="12">
        <f t="shared" si="0"/>
        <v>0.25</v>
      </c>
      <c r="AZ7" s="20" t="str">
        <f t="shared" si="7"/>
        <v>Anticipatoria., Autoevaluación., Retroalimentación.</v>
      </c>
      <c r="BA7" s="12" t="str">
        <f t="shared" si="1"/>
        <v>Anticipatoria.</v>
      </c>
      <c r="BB7" s="12" t="str">
        <f t="shared" si="2"/>
        <v>Autoevaluación.</v>
      </c>
      <c r="BC7" s="12" t="str">
        <f t="shared" si="3"/>
        <v>Retroalimentación.</v>
      </c>
      <c r="BD7" s="12" t="str">
        <f t="shared" si="4"/>
        <v/>
      </c>
      <c r="BF7" s="12">
        <f t="shared" si="8"/>
        <v>1</v>
      </c>
      <c r="BG7" s="12">
        <f t="shared" si="9"/>
        <v>0</v>
      </c>
      <c r="BH7" s="12">
        <f t="shared" si="10"/>
        <v>1</v>
      </c>
      <c r="BI7" s="12">
        <f t="shared" si="11"/>
        <v>1</v>
      </c>
      <c r="BJ7" s="12">
        <f t="shared" si="12"/>
        <v>0</v>
      </c>
      <c r="BK7" s="12">
        <f t="shared" si="13"/>
        <v>3</v>
      </c>
      <c r="BL7" s="20" t="str">
        <f t="shared" si="14"/>
        <v>Reflexión, Diálogo, Claridad, Oportunidades de mejora</v>
      </c>
      <c r="BM7" s="12" t="str">
        <f t="shared" si="15"/>
        <v>Reflexión</v>
      </c>
      <c r="BN7" s="12" t="str">
        <f t="shared" si="5"/>
        <v>Diálogo</v>
      </c>
      <c r="BO7" s="12" t="str">
        <f t="shared" si="16"/>
        <v>Claridad</v>
      </c>
      <c r="BP7" s="12" t="str">
        <f t="shared" si="17"/>
        <v>Oportunidades de mejora</v>
      </c>
      <c r="BQ7" s="12" t="str">
        <f t="shared" si="18"/>
        <v/>
      </c>
      <c r="BR7" s="12" t="s">
        <v>102</v>
      </c>
      <c r="BS7" s="12">
        <f t="shared" si="19"/>
        <v>1</v>
      </c>
      <c r="BT7" s="12">
        <f t="shared" si="20"/>
        <v>1</v>
      </c>
      <c r="BU7" s="12">
        <f t="shared" si="21"/>
        <v>1</v>
      </c>
      <c r="BV7" s="12">
        <f t="shared" si="22"/>
        <v>1</v>
      </c>
      <c r="BW7" s="12">
        <f t="shared" si="23"/>
        <v>0</v>
      </c>
      <c r="BX7" s="12">
        <f t="shared" si="24"/>
        <v>0</v>
      </c>
      <c r="BY7" s="12">
        <f t="shared" si="36"/>
        <v>4</v>
      </c>
      <c r="BZ7" s="12" t="str">
        <f t="shared" si="25"/>
        <v>La bibliografía incluye por lo menos dos títulos en una segunda lengua.</v>
      </c>
      <c r="CA7" s="12" t="str">
        <f t="shared" si="26"/>
        <v>La bibliografía incluye por lo menos dos títulos en una segunda lengua.</v>
      </c>
      <c r="CB7" s="21" t="str">
        <f t="shared" si="27"/>
        <v/>
      </c>
      <c r="CC7" s="12" t="str">
        <f t="shared" si="28"/>
        <v/>
      </c>
      <c r="CD7" s="12" t="str">
        <f t="shared" si="29"/>
        <v/>
      </c>
      <c r="CF7" s="12">
        <f t="shared" si="30"/>
        <v>0</v>
      </c>
      <c r="CG7" s="12">
        <f t="shared" si="31"/>
        <v>0</v>
      </c>
      <c r="CH7" s="12">
        <f t="shared" si="32"/>
        <v>0</v>
      </c>
      <c r="CI7" s="12">
        <f t="shared" si="33"/>
        <v>1</v>
      </c>
      <c r="CJ7" s="12">
        <f t="shared" si="34"/>
        <v>0</v>
      </c>
      <c r="CK7" s="12">
        <f t="shared" si="35"/>
        <v>1</v>
      </c>
    </row>
    <row r="8" spans="1:89" x14ac:dyDescent="0.25">
      <c r="A8" s="25">
        <v>43046.453708518515</v>
      </c>
      <c r="B8" s="26" t="s">
        <v>183</v>
      </c>
      <c r="C8" s="26" t="s">
        <v>211</v>
      </c>
      <c r="D8" s="26" t="s">
        <v>185</v>
      </c>
      <c r="E8" s="24"/>
      <c r="F8" s="26" t="s">
        <v>212</v>
      </c>
      <c r="G8" s="26" t="s">
        <v>213</v>
      </c>
      <c r="H8" s="26" t="s">
        <v>188</v>
      </c>
      <c r="I8" s="26" t="s">
        <v>188</v>
      </c>
      <c r="J8" s="26" t="s">
        <v>188</v>
      </c>
      <c r="K8" s="26" t="s">
        <v>188</v>
      </c>
      <c r="L8" s="26" t="s">
        <v>188</v>
      </c>
      <c r="M8" s="26" t="s">
        <v>188</v>
      </c>
      <c r="N8" s="26" t="s">
        <v>188</v>
      </c>
      <c r="O8" s="26" t="s">
        <v>188</v>
      </c>
      <c r="P8" s="26" t="s">
        <v>188</v>
      </c>
      <c r="Q8" s="26" t="s">
        <v>188</v>
      </c>
      <c r="R8" s="26" t="s">
        <v>188</v>
      </c>
      <c r="S8" s="26" t="s">
        <v>188</v>
      </c>
      <c r="T8" s="26" t="s">
        <v>188</v>
      </c>
      <c r="U8" s="26" t="s">
        <v>188</v>
      </c>
      <c r="V8" s="26" t="s">
        <v>5</v>
      </c>
      <c r="W8" s="26" t="s">
        <v>162</v>
      </c>
      <c r="X8" s="26" t="s">
        <v>158</v>
      </c>
      <c r="Y8" s="26" t="s">
        <v>190</v>
      </c>
      <c r="Z8" s="26" t="s">
        <v>190</v>
      </c>
      <c r="AA8" s="26" t="s">
        <v>190</v>
      </c>
      <c r="AB8" s="26" t="s">
        <v>190</v>
      </c>
      <c r="AC8" s="26" t="s">
        <v>190</v>
      </c>
      <c r="AD8" s="26" t="s">
        <v>190</v>
      </c>
      <c r="AE8" s="26" t="s">
        <v>55</v>
      </c>
      <c r="AF8" s="26" t="s">
        <v>159</v>
      </c>
      <c r="AG8" s="26" t="s">
        <v>59</v>
      </c>
      <c r="AH8" s="26" t="s">
        <v>59</v>
      </c>
      <c r="AI8" s="26" t="s">
        <v>59</v>
      </c>
      <c r="AJ8" s="26" t="s">
        <v>59</v>
      </c>
      <c r="AK8" s="26" t="s">
        <v>71</v>
      </c>
      <c r="AL8" s="26" t="s">
        <v>163</v>
      </c>
      <c r="AM8" s="26" t="s">
        <v>214</v>
      </c>
      <c r="AN8" s="26" t="s">
        <v>90</v>
      </c>
      <c r="AO8" s="26" t="s">
        <v>215</v>
      </c>
      <c r="AP8" s="26" t="s">
        <v>106</v>
      </c>
      <c r="AQ8" s="26" t="s">
        <v>106</v>
      </c>
      <c r="AR8" s="26" t="s">
        <v>106</v>
      </c>
      <c r="AS8" s="26" t="s">
        <v>106</v>
      </c>
      <c r="AT8" s="26" t="s">
        <v>112</v>
      </c>
      <c r="AU8" s="26" t="s">
        <v>161</v>
      </c>
      <c r="AX8" s="12">
        <f t="shared" si="6"/>
        <v>7</v>
      </c>
      <c r="AY8" s="12">
        <f t="shared" si="0"/>
        <v>1</v>
      </c>
      <c r="AZ8" s="20" t="str">
        <f t="shared" si="7"/>
        <v>Criterios y estándares (Rúbrica)., Autoevaluación.</v>
      </c>
      <c r="BA8" s="12" t="str">
        <f t="shared" si="1"/>
        <v>Criterios y estándares (Rúbrica).</v>
      </c>
      <c r="BB8" s="12" t="str">
        <f t="shared" si="2"/>
        <v>Autoevaluación.</v>
      </c>
      <c r="BC8" s="12" t="str">
        <f t="shared" si="3"/>
        <v/>
      </c>
      <c r="BD8" s="12" t="str">
        <f t="shared" si="4"/>
        <v/>
      </c>
      <c r="BF8" s="12">
        <f t="shared" si="8"/>
        <v>0</v>
      </c>
      <c r="BG8" s="12">
        <f t="shared" si="9"/>
        <v>1</v>
      </c>
      <c r="BH8" s="12">
        <f t="shared" si="10"/>
        <v>1</v>
      </c>
      <c r="BI8" s="12">
        <f t="shared" si="11"/>
        <v>0</v>
      </c>
      <c r="BJ8" s="12">
        <f t="shared" si="12"/>
        <v>0</v>
      </c>
      <c r="BK8" s="12">
        <f t="shared" si="13"/>
        <v>2</v>
      </c>
      <c r="BL8" s="20" t="str">
        <f t="shared" si="14"/>
        <v>Diálogo, Oportunidades de mejora, Retroalimentación al docente</v>
      </c>
      <c r="BM8" s="12" t="str">
        <f t="shared" si="15"/>
        <v>Diálogo</v>
      </c>
      <c r="BN8" s="12" t="str">
        <f t="shared" si="5"/>
        <v>Oportunidades de mejora</v>
      </c>
      <c r="BO8" s="12" t="str">
        <f t="shared" si="16"/>
        <v>Retroalimentación al docente</v>
      </c>
      <c r="BP8" s="12" t="str">
        <f t="shared" si="17"/>
        <v/>
      </c>
      <c r="BQ8" s="12" t="str">
        <f t="shared" si="18"/>
        <v/>
      </c>
      <c r="BS8" s="12">
        <f t="shared" si="19"/>
        <v>0</v>
      </c>
      <c r="BT8" s="12">
        <f t="shared" si="20"/>
        <v>1</v>
      </c>
      <c r="BU8" s="12">
        <f t="shared" si="21"/>
        <v>0</v>
      </c>
      <c r="BV8" s="12">
        <f t="shared" si="22"/>
        <v>1</v>
      </c>
      <c r="BW8" s="12">
        <f t="shared" si="23"/>
        <v>1</v>
      </c>
      <c r="BX8" s="12">
        <f t="shared" si="24"/>
        <v>0</v>
      </c>
      <c r="BY8" s="12">
        <f t="shared" si="36"/>
        <v>3</v>
      </c>
      <c r="BZ8" s="12" t="str">
        <f t="shared" si="25"/>
        <v>La bibliografía incluye por lo menos dos títulos en una segunda lengua.</v>
      </c>
      <c r="CA8" s="12" t="str">
        <f t="shared" si="26"/>
        <v>La bibliografía incluye por lo menos dos títulos en una segunda lengua.</v>
      </c>
      <c r="CB8" s="21" t="str">
        <f t="shared" si="27"/>
        <v/>
      </c>
      <c r="CC8" s="12" t="str">
        <f t="shared" si="28"/>
        <v/>
      </c>
      <c r="CD8" s="12" t="str">
        <f t="shared" si="29"/>
        <v/>
      </c>
      <c r="CF8" s="12">
        <f t="shared" si="30"/>
        <v>0</v>
      </c>
      <c r="CG8" s="12">
        <f t="shared" si="31"/>
        <v>0</v>
      </c>
      <c r="CH8" s="12">
        <f t="shared" si="32"/>
        <v>0</v>
      </c>
      <c r="CI8" s="12">
        <f t="shared" si="33"/>
        <v>1</v>
      </c>
      <c r="CJ8" s="12">
        <f t="shared" si="34"/>
        <v>0</v>
      </c>
      <c r="CK8" s="12">
        <f t="shared" si="35"/>
        <v>1</v>
      </c>
    </row>
    <row r="9" spans="1:89" x14ac:dyDescent="0.25">
      <c r="A9" s="25">
        <v>43046.454505983798</v>
      </c>
      <c r="B9" s="26" t="s">
        <v>183</v>
      </c>
      <c r="C9" s="26" t="s">
        <v>216</v>
      </c>
      <c r="D9" s="26" t="s">
        <v>185</v>
      </c>
      <c r="E9" s="24"/>
      <c r="F9" s="26" t="s">
        <v>201</v>
      </c>
      <c r="G9" s="26" t="s">
        <v>217</v>
      </c>
      <c r="H9" s="26" t="s">
        <v>188</v>
      </c>
      <c r="I9" s="26" t="s">
        <v>188</v>
      </c>
      <c r="J9" s="26" t="s">
        <v>188</v>
      </c>
      <c r="K9" s="26" t="s">
        <v>188</v>
      </c>
      <c r="L9" s="26" t="s">
        <v>188</v>
      </c>
      <c r="M9" s="26" t="s">
        <v>188</v>
      </c>
      <c r="N9" s="26" t="s">
        <v>188</v>
      </c>
      <c r="O9" s="26" t="s">
        <v>188</v>
      </c>
      <c r="P9" s="26" t="s">
        <v>188</v>
      </c>
      <c r="Q9" s="26" t="s">
        <v>188</v>
      </c>
      <c r="R9" s="26" t="s">
        <v>188</v>
      </c>
      <c r="S9" s="26" t="s">
        <v>188</v>
      </c>
      <c r="T9" s="26" t="s">
        <v>188</v>
      </c>
      <c r="U9" s="26" t="s">
        <v>188</v>
      </c>
      <c r="V9" s="26" t="s">
        <v>5</v>
      </c>
      <c r="W9" s="26" t="s">
        <v>162</v>
      </c>
      <c r="X9" s="26" t="s">
        <v>158</v>
      </c>
      <c r="Y9" s="26" t="s">
        <v>43</v>
      </c>
      <c r="Z9" s="26" t="s">
        <v>43</v>
      </c>
      <c r="AA9" s="26" t="s">
        <v>43</v>
      </c>
      <c r="AB9" s="26" t="s">
        <v>43</v>
      </c>
      <c r="AC9" s="26" t="s">
        <v>43</v>
      </c>
      <c r="AD9" s="26" t="s">
        <v>43</v>
      </c>
      <c r="AE9" s="26" t="s">
        <v>53</v>
      </c>
      <c r="AF9" s="26" t="s">
        <v>58</v>
      </c>
      <c r="AG9" s="26" t="s">
        <v>58</v>
      </c>
      <c r="AH9" s="26" t="s">
        <v>58</v>
      </c>
      <c r="AI9" s="26" t="s">
        <v>58</v>
      </c>
      <c r="AJ9" s="26" t="s">
        <v>58</v>
      </c>
      <c r="AK9" s="26" t="s">
        <v>69</v>
      </c>
      <c r="AL9" s="26" t="s">
        <v>160</v>
      </c>
      <c r="AM9" s="26" t="s">
        <v>218</v>
      </c>
      <c r="AN9" s="26" t="s">
        <v>89</v>
      </c>
      <c r="AO9" s="26" t="s">
        <v>210</v>
      </c>
      <c r="AP9" s="26" t="s">
        <v>104</v>
      </c>
      <c r="AQ9" s="26" t="s">
        <v>104</v>
      </c>
      <c r="AR9" s="26" t="s">
        <v>104</v>
      </c>
      <c r="AS9" s="26" t="s">
        <v>104</v>
      </c>
      <c r="AT9" s="26" t="s">
        <v>112</v>
      </c>
      <c r="AU9" s="26" t="s">
        <v>219</v>
      </c>
      <c r="AX9" s="12">
        <f t="shared" si="6"/>
        <v>8</v>
      </c>
      <c r="AY9" s="12">
        <f>IFERROR(1/(COUNTIF($AX$2:$AX$2000,MATCH(C9,$C$2:$C$2000,0))),"")</f>
        <v>1</v>
      </c>
      <c r="AZ9" s="20" t="str">
        <f t="shared" si="7"/>
        <v>Criterios y estándares (Rúbrica)., Retroalimentación.</v>
      </c>
      <c r="BA9" s="12" t="str">
        <f t="shared" si="1"/>
        <v>Criterios y estándares (Rúbrica).</v>
      </c>
      <c r="BB9" s="12" t="str">
        <f t="shared" si="2"/>
        <v>Retroalimentación.</v>
      </c>
      <c r="BC9" s="12" t="str">
        <f t="shared" si="3"/>
        <v/>
      </c>
      <c r="BD9" s="12" t="str">
        <f t="shared" si="4"/>
        <v/>
      </c>
      <c r="BF9" s="12">
        <f t="shared" si="8"/>
        <v>0</v>
      </c>
      <c r="BG9" s="12">
        <f t="shared" si="9"/>
        <v>1</v>
      </c>
      <c r="BH9" s="12">
        <f t="shared" si="10"/>
        <v>0</v>
      </c>
      <c r="BI9" s="12">
        <f t="shared" si="11"/>
        <v>1</v>
      </c>
      <c r="BJ9" s="12">
        <f t="shared" si="12"/>
        <v>0</v>
      </c>
      <c r="BK9" s="12">
        <f t="shared" si="13"/>
        <v>2</v>
      </c>
      <c r="BL9" s="20" t="str">
        <f t="shared" si="14"/>
        <v>Reflexión, Diálogo, Claridad, Oportunidades de mejora</v>
      </c>
      <c r="BM9" s="12" t="str">
        <f t="shared" si="15"/>
        <v>Reflexión</v>
      </c>
      <c r="BN9" s="12" t="str">
        <f t="shared" si="5"/>
        <v>Diálogo</v>
      </c>
      <c r="BO9" s="12" t="str">
        <f t="shared" si="16"/>
        <v>Claridad</v>
      </c>
      <c r="BP9" s="12" t="str">
        <f t="shared" si="17"/>
        <v>Oportunidades de mejora</v>
      </c>
      <c r="BQ9" s="12" t="str">
        <f t="shared" si="18"/>
        <v/>
      </c>
      <c r="BS9" s="12">
        <f t="shared" si="19"/>
        <v>1</v>
      </c>
      <c r="BT9" s="12">
        <f t="shared" si="20"/>
        <v>1</v>
      </c>
      <c r="BU9" s="12">
        <f t="shared" si="21"/>
        <v>1</v>
      </c>
      <c r="BV9" s="12">
        <f t="shared" si="22"/>
        <v>1</v>
      </c>
      <c r="BW9" s="12">
        <f t="shared" si="23"/>
        <v>0</v>
      </c>
      <c r="BX9" s="12">
        <f t="shared" si="24"/>
        <v>0</v>
      </c>
      <c r="BY9" s="12">
        <f t="shared" si="36"/>
        <v>4</v>
      </c>
      <c r="BZ9" s="12" t="str">
        <f t="shared" si="25"/>
        <v>La bibliografía propuesta contiene títulos de edición menor a 5 años., La bibliografía se presenta con una sólo sistema de referenciación (APA, Vancouver, IEEE, etc).</v>
      </c>
      <c r="CA9" s="12" t="str">
        <f t="shared" si="26"/>
        <v>La bibliografía propuesta contiene títulos de edición menor a 5 años.</v>
      </c>
      <c r="CB9" s="21" t="str">
        <f t="shared" si="27"/>
        <v>La bibliografía se presenta con una sólo sistema de referenciación (APA, Vancouver, IEEE, etc).</v>
      </c>
      <c r="CC9" s="12" t="str">
        <f t="shared" si="28"/>
        <v/>
      </c>
      <c r="CD9" s="12" t="str">
        <f t="shared" si="29"/>
        <v/>
      </c>
      <c r="CF9" s="12">
        <f t="shared" si="30"/>
        <v>0</v>
      </c>
      <c r="CG9" s="12">
        <f t="shared" si="31"/>
        <v>1</v>
      </c>
      <c r="CH9" s="12">
        <f t="shared" si="32"/>
        <v>1</v>
      </c>
      <c r="CI9" s="12">
        <f t="shared" si="33"/>
        <v>0</v>
      </c>
      <c r="CJ9" s="12">
        <f t="shared" si="34"/>
        <v>0</v>
      </c>
      <c r="CK9" s="12">
        <f t="shared" si="35"/>
        <v>2</v>
      </c>
    </row>
    <row r="10" spans="1:89" x14ac:dyDescent="0.25">
      <c r="A10" s="25">
        <v>43046.701525092591</v>
      </c>
      <c r="B10" s="26" t="s">
        <v>183</v>
      </c>
      <c r="C10" s="26" t="s">
        <v>220</v>
      </c>
      <c r="D10" s="26" t="s">
        <v>185</v>
      </c>
      <c r="E10" s="24"/>
      <c r="F10" s="26" t="s">
        <v>204</v>
      </c>
      <c r="G10" s="26" t="s">
        <v>221</v>
      </c>
      <c r="H10" s="26" t="s">
        <v>188</v>
      </c>
      <c r="I10" s="26" t="s">
        <v>188</v>
      </c>
      <c r="J10" s="26" t="s">
        <v>188</v>
      </c>
      <c r="K10" s="26" t="s">
        <v>188</v>
      </c>
      <c r="L10" s="26" t="s">
        <v>188</v>
      </c>
      <c r="M10" s="26" t="s">
        <v>188</v>
      </c>
      <c r="N10" s="26" t="s">
        <v>188</v>
      </c>
      <c r="O10" s="26" t="s">
        <v>188</v>
      </c>
      <c r="P10" s="26" t="s">
        <v>188</v>
      </c>
      <c r="Q10" s="26" t="s">
        <v>188</v>
      </c>
      <c r="R10" s="26" t="s">
        <v>188</v>
      </c>
      <c r="S10" s="26" t="s">
        <v>188</v>
      </c>
      <c r="T10" s="26" t="s">
        <v>188</v>
      </c>
      <c r="U10" s="26" t="s">
        <v>188</v>
      </c>
      <c r="V10" s="26" t="s">
        <v>5</v>
      </c>
      <c r="W10" s="26" t="s">
        <v>162</v>
      </c>
      <c r="X10" s="26" t="s">
        <v>158</v>
      </c>
      <c r="Y10" s="26" t="s">
        <v>190</v>
      </c>
      <c r="Z10" s="26" t="s">
        <v>190</v>
      </c>
      <c r="AA10" s="26" t="s">
        <v>190</v>
      </c>
      <c r="AB10" s="26" t="s">
        <v>190</v>
      </c>
      <c r="AC10" s="26" t="s">
        <v>190</v>
      </c>
      <c r="AD10" s="26" t="s">
        <v>190</v>
      </c>
      <c r="AE10" s="26" t="s">
        <v>55</v>
      </c>
      <c r="AF10" s="26" t="s">
        <v>159</v>
      </c>
      <c r="AG10" s="26" t="s">
        <v>59</v>
      </c>
      <c r="AH10" s="26" t="s">
        <v>59</v>
      </c>
      <c r="AI10" s="26" t="s">
        <v>59</v>
      </c>
      <c r="AJ10" s="26" t="s">
        <v>59</v>
      </c>
      <c r="AK10" s="26" t="s">
        <v>71</v>
      </c>
      <c r="AL10" s="26" t="s">
        <v>163</v>
      </c>
      <c r="AM10" s="26" t="s">
        <v>191</v>
      </c>
      <c r="AN10" s="26" t="s">
        <v>90</v>
      </c>
      <c r="AO10" s="26" t="s">
        <v>192</v>
      </c>
      <c r="AP10" s="26" t="s">
        <v>106</v>
      </c>
      <c r="AQ10" s="26" t="s">
        <v>106</v>
      </c>
      <c r="AR10" s="26" t="s">
        <v>106</v>
      </c>
      <c r="AS10" s="26" t="s">
        <v>106</v>
      </c>
      <c r="AT10" s="26" t="s">
        <v>113</v>
      </c>
      <c r="AU10" s="26" t="s">
        <v>193</v>
      </c>
      <c r="AX10" s="12">
        <f t="shared" si="6"/>
        <v>9</v>
      </c>
      <c r="AY10" s="12">
        <f>IFERROR(1/(COUNTIF($AX$2:$AX$2000,MATCH(C10,$C$2:$C$2000,0))),"")</f>
        <v>0.33333333333333331</v>
      </c>
      <c r="AZ10" s="20" t="str">
        <f t="shared" si="7"/>
        <v>Anticipatoria., Criterios y estándares (Rúbrica)., Autoevaluación., Retroalimentación.</v>
      </c>
      <c r="BA10" s="12" t="str">
        <f t="shared" si="1"/>
        <v>Anticipatoria.</v>
      </c>
      <c r="BB10" s="12" t="str">
        <f t="shared" si="2"/>
        <v>Criterios y estándares (Rúbrica).</v>
      </c>
      <c r="BC10" s="12" t="str">
        <f t="shared" si="3"/>
        <v>Autoevaluación.</v>
      </c>
      <c r="BD10" s="12" t="str">
        <f t="shared" si="4"/>
        <v>Retroalimentación.</v>
      </c>
      <c r="BF10" s="12">
        <f t="shared" si="8"/>
        <v>1</v>
      </c>
      <c r="BG10" s="12">
        <f t="shared" si="9"/>
        <v>1</v>
      </c>
      <c r="BH10" s="12">
        <f t="shared" si="10"/>
        <v>1</v>
      </c>
      <c r="BI10" s="12">
        <f t="shared" si="11"/>
        <v>1</v>
      </c>
      <c r="BJ10" s="12">
        <f t="shared" si="12"/>
        <v>0</v>
      </c>
      <c r="BK10" s="12">
        <f t="shared" si="13"/>
        <v>4</v>
      </c>
      <c r="BL10" s="20" t="str">
        <f t="shared" si="14"/>
        <v>Reflexión, Diálogo, Claridad, Oportunidades de mejora, Retroalimentación al docente</v>
      </c>
      <c r="BM10" s="12" t="str">
        <f t="shared" si="15"/>
        <v>Reflexión</v>
      </c>
      <c r="BN10" s="12" t="str">
        <f t="shared" si="5"/>
        <v>Diálogo</v>
      </c>
      <c r="BO10" s="12" t="str">
        <f t="shared" si="16"/>
        <v>Claridad</v>
      </c>
      <c r="BP10" s="12" t="str">
        <f t="shared" si="17"/>
        <v>Oportunidades de mejora</v>
      </c>
      <c r="BQ10" s="12" t="str">
        <f t="shared" si="18"/>
        <v>Retroalimentación al docente</v>
      </c>
      <c r="BS10" s="12">
        <f t="shared" si="19"/>
        <v>1</v>
      </c>
      <c r="BT10" s="12">
        <f t="shared" si="20"/>
        <v>1</v>
      </c>
      <c r="BU10" s="12">
        <f t="shared" si="21"/>
        <v>1</v>
      </c>
      <c r="BV10" s="12">
        <f t="shared" si="22"/>
        <v>1</v>
      </c>
      <c r="BW10" s="12">
        <f t="shared" si="23"/>
        <v>1</v>
      </c>
      <c r="BX10" s="12">
        <f t="shared" si="24"/>
        <v>0</v>
      </c>
      <c r="BY10" s="12">
        <f t="shared" si="36"/>
        <v>5</v>
      </c>
      <c r="BZ10" s="12" t="str">
        <f t="shared" si="2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 s="12" t="str">
        <f t="shared" si="26"/>
        <v>La bibliografía básica propuesta se encuentra en la biblioteca "Juan Roa Vásquez".</v>
      </c>
      <c r="CB10" s="21" t="str">
        <f t="shared" si="27"/>
        <v>La bibliografía propuesta contiene títulos de edición menor a 5 años.</v>
      </c>
      <c r="CC10" s="12" t="str">
        <f t="shared" si="28"/>
        <v>La bibliografía se presenta con una sólo sistema de referenciación (APA, Vancouver, IEEE, etc).</v>
      </c>
      <c r="CD10" s="12" t="str">
        <f t="shared" si="29"/>
        <v>La bibliografía incluye por lo menos dos títulos en una segunda lengua.</v>
      </c>
      <c r="CF10" s="12">
        <f t="shared" si="30"/>
        <v>1</v>
      </c>
      <c r="CG10" s="12">
        <f t="shared" si="31"/>
        <v>1</v>
      </c>
      <c r="CH10" s="12">
        <f t="shared" si="32"/>
        <v>1</v>
      </c>
      <c r="CI10" s="12">
        <f t="shared" si="33"/>
        <v>1</v>
      </c>
      <c r="CJ10" s="12">
        <f t="shared" si="34"/>
        <v>0</v>
      </c>
      <c r="CK10" s="12">
        <f t="shared" si="35"/>
        <v>4</v>
      </c>
    </row>
    <row r="11" spans="1:89" x14ac:dyDescent="0.25">
      <c r="A11" s="25">
        <v>43046.769811238424</v>
      </c>
      <c r="B11" s="26" t="s">
        <v>183</v>
      </c>
      <c r="C11" s="26" t="s">
        <v>222</v>
      </c>
      <c r="D11" s="26" t="s">
        <v>185</v>
      </c>
      <c r="E11" s="24"/>
      <c r="F11" s="26" t="s">
        <v>223</v>
      </c>
      <c r="G11" s="26" t="s">
        <v>224</v>
      </c>
      <c r="H11" s="26" t="s">
        <v>188</v>
      </c>
      <c r="I11" s="26" t="s">
        <v>188</v>
      </c>
      <c r="J11" s="26" t="s">
        <v>188</v>
      </c>
      <c r="K11" s="26" t="s">
        <v>188</v>
      </c>
      <c r="L11" s="26" t="s">
        <v>188</v>
      </c>
      <c r="M11" s="26" t="s">
        <v>188</v>
      </c>
      <c r="N11" s="26" t="s">
        <v>188</v>
      </c>
      <c r="O11" s="26" t="s">
        <v>188</v>
      </c>
      <c r="P11" s="26" t="s">
        <v>188</v>
      </c>
      <c r="Q11" s="26" t="s">
        <v>188</v>
      </c>
      <c r="R11" s="26" t="s">
        <v>188</v>
      </c>
      <c r="S11" s="26" t="s">
        <v>188</v>
      </c>
      <c r="T11" s="26" t="s">
        <v>188</v>
      </c>
      <c r="U11" s="26" t="s">
        <v>188</v>
      </c>
      <c r="V11" s="26" t="s">
        <v>5</v>
      </c>
      <c r="W11" s="26" t="s">
        <v>162</v>
      </c>
      <c r="X11" s="26" t="s">
        <v>158</v>
      </c>
      <c r="Y11" s="26" t="s">
        <v>190</v>
      </c>
      <c r="Z11" s="26" t="s">
        <v>190</v>
      </c>
      <c r="AA11" s="26" t="s">
        <v>190</v>
      </c>
      <c r="AB11" s="26" t="s">
        <v>190</v>
      </c>
      <c r="AC11" s="26" t="s">
        <v>190</v>
      </c>
      <c r="AD11" s="26" t="s">
        <v>190</v>
      </c>
      <c r="AE11" s="26" t="s">
        <v>55</v>
      </c>
      <c r="AF11" s="26" t="s">
        <v>159</v>
      </c>
      <c r="AG11" s="26" t="s">
        <v>59</v>
      </c>
      <c r="AH11" s="26" t="s">
        <v>59</v>
      </c>
      <c r="AI11" s="26" t="s">
        <v>59</v>
      </c>
      <c r="AJ11" s="26" t="s">
        <v>59</v>
      </c>
      <c r="AK11" s="26" t="s">
        <v>71</v>
      </c>
      <c r="AL11" s="26" t="s">
        <v>163</v>
      </c>
      <c r="AM11" s="26" t="s">
        <v>191</v>
      </c>
      <c r="AN11" s="26" t="s">
        <v>90</v>
      </c>
      <c r="AO11" s="26" t="s">
        <v>192</v>
      </c>
      <c r="AP11" s="26" t="s">
        <v>106</v>
      </c>
      <c r="AQ11" s="26" t="s">
        <v>106</v>
      </c>
      <c r="AR11" s="26" t="s">
        <v>106</v>
      </c>
      <c r="AS11" s="26" t="s">
        <v>106</v>
      </c>
      <c r="AT11" s="26" t="s">
        <v>114</v>
      </c>
      <c r="AU11" s="26" t="s">
        <v>193</v>
      </c>
      <c r="AX11" s="12">
        <f t="shared" si="6"/>
        <v>10</v>
      </c>
      <c r="AY11" s="12">
        <f t="shared" ref="AY11:AY74" si="37">IFERROR(1/(COUNTIF($AX$2:$AX$2000,MATCH(C11,$C$2:$C$2000,0))),"")</f>
        <v>1</v>
      </c>
      <c r="AZ11" s="20" t="str">
        <f t="shared" si="7"/>
        <v>Anticipatoria., Criterios y estándares (Rúbrica)., Autoevaluación., Retroalimentación.</v>
      </c>
      <c r="BA11" s="12" t="str">
        <f t="shared" si="1"/>
        <v>Anticipatoria.</v>
      </c>
      <c r="BB11" s="12" t="str">
        <f t="shared" si="2"/>
        <v>Criterios y estándares (Rúbrica).</v>
      </c>
      <c r="BC11" s="12" t="str">
        <f t="shared" si="3"/>
        <v>Autoevaluación.</v>
      </c>
      <c r="BD11" s="12" t="str">
        <f t="shared" si="4"/>
        <v>Retroalimentación.</v>
      </c>
      <c r="BF11" s="12">
        <f t="shared" si="8"/>
        <v>1</v>
      </c>
      <c r="BG11" s="12">
        <f t="shared" si="9"/>
        <v>1</v>
      </c>
      <c r="BH11" s="12">
        <f t="shared" si="10"/>
        <v>1</v>
      </c>
      <c r="BI11" s="12">
        <f t="shared" si="11"/>
        <v>1</v>
      </c>
      <c r="BJ11" s="12">
        <f t="shared" si="12"/>
        <v>0</v>
      </c>
      <c r="BK11" s="12">
        <f t="shared" si="13"/>
        <v>4</v>
      </c>
      <c r="BL11" s="20" t="str">
        <f t="shared" si="14"/>
        <v>Reflexión, Diálogo, Claridad, Oportunidades de mejora, Retroalimentación al docente</v>
      </c>
      <c r="BM11" s="12" t="str">
        <f t="shared" si="15"/>
        <v>Reflexión</v>
      </c>
      <c r="BN11" s="12" t="str">
        <f t="shared" si="5"/>
        <v>Diálogo</v>
      </c>
      <c r="BO11" s="12" t="str">
        <f t="shared" si="16"/>
        <v>Claridad</v>
      </c>
      <c r="BP11" s="12" t="str">
        <f t="shared" si="17"/>
        <v>Oportunidades de mejora</v>
      </c>
      <c r="BQ11" s="12" t="str">
        <f t="shared" si="18"/>
        <v>Retroalimentación al docente</v>
      </c>
      <c r="BS11" s="12">
        <f t="shared" si="19"/>
        <v>1</v>
      </c>
      <c r="BT11" s="12">
        <f t="shared" si="20"/>
        <v>1</v>
      </c>
      <c r="BU11" s="12">
        <f t="shared" si="21"/>
        <v>1</v>
      </c>
      <c r="BV11" s="12">
        <f t="shared" si="22"/>
        <v>1</v>
      </c>
      <c r="BW11" s="12">
        <f t="shared" si="23"/>
        <v>1</v>
      </c>
      <c r="BX11" s="12">
        <f t="shared" si="24"/>
        <v>0</v>
      </c>
      <c r="BY11" s="12">
        <f t="shared" si="36"/>
        <v>5</v>
      </c>
      <c r="BZ11" s="12" t="str">
        <f t="shared" si="2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1" s="12" t="str">
        <f t="shared" si="26"/>
        <v>La bibliografía básica propuesta se encuentra en la biblioteca "Juan Roa Vásquez".</v>
      </c>
      <c r="CB11" s="21" t="str">
        <f t="shared" si="27"/>
        <v>La bibliografía propuesta contiene títulos de edición menor a 5 años.</v>
      </c>
      <c r="CC11" s="12" t="str">
        <f t="shared" si="28"/>
        <v>La bibliografía se presenta con una sólo sistema de referenciación (APA, Vancouver, IEEE, etc).</v>
      </c>
      <c r="CD11" s="12" t="str">
        <f t="shared" si="29"/>
        <v>La bibliografía incluye por lo menos dos títulos en una segunda lengua.</v>
      </c>
      <c r="CF11" s="12">
        <f t="shared" si="30"/>
        <v>1</v>
      </c>
      <c r="CG11" s="12">
        <f t="shared" si="31"/>
        <v>1</v>
      </c>
      <c r="CH11" s="12">
        <f t="shared" si="32"/>
        <v>1</v>
      </c>
      <c r="CI11" s="12">
        <f t="shared" si="33"/>
        <v>1</v>
      </c>
      <c r="CJ11" s="12">
        <f t="shared" si="34"/>
        <v>0</v>
      </c>
      <c r="CK11" s="12">
        <f t="shared" si="35"/>
        <v>4</v>
      </c>
    </row>
    <row r="12" spans="1:89" x14ac:dyDescent="0.25">
      <c r="A12" s="25">
        <v>43046.911509108795</v>
      </c>
      <c r="B12" s="26" t="s">
        <v>183</v>
      </c>
      <c r="C12" s="26" t="s">
        <v>225</v>
      </c>
      <c r="D12" s="26" t="s">
        <v>185</v>
      </c>
      <c r="E12" s="24"/>
      <c r="F12" s="26" t="s">
        <v>226</v>
      </c>
      <c r="G12" s="26" t="s">
        <v>227</v>
      </c>
      <c r="H12" s="26" t="s">
        <v>188</v>
      </c>
      <c r="I12" s="26" t="s">
        <v>188</v>
      </c>
      <c r="J12" s="26" t="s">
        <v>188</v>
      </c>
      <c r="K12" s="26" t="s">
        <v>188</v>
      </c>
      <c r="L12" s="26" t="s">
        <v>188</v>
      </c>
      <c r="M12" s="26" t="s">
        <v>188</v>
      </c>
      <c r="N12" s="26" t="s">
        <v>188</v>
      </c>
      <c r="O12" s="26" t="s">
        <v>188</v>
      </c>
      <c r="P12" s="26" t="s">
        <v>188</v>
      </c>
      <c r="Q12" s="26" t="s">
        <v>188</v>
      </c>
      <c r="R12" s="26" t="s">
        <v>188</v>
      </c>
      <c r="S12" s="26" t="s">
        <v>188</v>
      </c>
      <c r="T12" s="26" t="s">
        <v>188</v>
      </c>
      <c r="U12" s="26" t="s">
        <v>188</v>
      </c>
      <c r="V12" s="26" t="s">
        <v>5</v>
      </c>
      <c r="W12" s="26" t="s">
        <v>162</v>
      </c>
      <c r="X12" s="26" t="s">
        <v>158</v>
      </c>
      <c r="Y12" s="26" t="s">
        <v>190</v>
      </c>
      <c r="Z12" s="26" t="s">
        <v>190</v>
      </c>
      <c r="AA12" s="26" t="s">
        <v>190</v>
      </c>
      <c r="AB12" s="26" t="s">
        <v>190</v>
      </c>
      <c r="AC12" s="26" t="s">
        <v>190</v>
      </c>
      <c r="AD12" s="26" t="s">
        <v>190</v>
      </c>
      <c r="AE12" s="26" t="s">
        <v>55</v>
      </c>
      <c r="AF12" s="26" t="s">
        <v>159</v>
      </c>
      <c r="AG12" s="26" t="s">
        <v>59</v>
      </c>
      <c r="AH12" s="26" t="s">
        <v>59</v>
      </c>
      <c r="AI12" s="26" t="s">
        <v>59</v>
      </c>
      <c r="AJ12" s="26" t="s">
        <v>59</v>
      </c>
      <c r="AK12" s="26" t="s">
        <v>71</v>
      </c>
      <c r="AL12" s="26" t="s">
        <v>163</v>
      </c>
      <c r="AM12" s="26" t="s">
        <v>228</v>
      </c>
      <c r="AN12" s="26" t="s">
        <v>90</v>
      </c>
      <c r="AO12" s="26" t="s">
        <v>210</v>
      </c>
      <c r="AP12" s="26" t="s">
        <v>106</v>
      </c>
      <c r="AQ12" s="26" t="s">
        <v>106</v>
      </c>
      <c r="AR12" s="26" t="s">
        <v>106</v>
      </c>
      <c r="AS12" s="26" t="s">
        <v>106</v>
      </c>
      <c r="AT12" s="26" t="s">
        <v>113</v>
      </c>
      <c r="AU12" s="26" t="s">
        <v>198</v>
      </c>
      <c r="AX12" s="12">
        <f t="shared" si="6"/>
        <v>11</v>
      </c>
      <c r="AY12" s="12">
        <f t="shared" si="37"/>
        <v>1</v>
      </c>
      <c r="AZ12" s="20" t="str">
        <f t="shared" si="7"/>
        <v>Anticipatoria., Criterios y estándares (Rúbrica)., Autoevaluación.</v>
      </c>
      <c r="BA12" s="12" t="str">
        <f t="shared" si="1"/>
        <v>Anticipatoria.</v>
      </c>
      <c r="BB12" s="12" t="str">
        <f t="shared" si="2"/>
        <v>Criterios y estándares (Rúbrica).</v>
      </c>
      <c r="BC12" s="12" t="str">
        <f t="shared" si="3"/>
        <v>Autoevaluación.</v>
      </c>
      <c r="BD12" s="12" t="str">
        <f t="shared" si="4"/>
        <v/>
      </c>
      <c r="BF12" s="12">
        <f t="shared" si="8"/>
        <v>1</v>
      </c>
      <c r="BG12" s="12">
        <f t="shared" si="9"/>
        <v>1</v>
      </c>
      <c r="BH12" s="12">
        <f t="shared" si="10"/>
        <v>1</v>
      </c>
      <c r="BI12" s="12">
        <f t="shared" si="11"/>
        <v>0</v>
      </c>
      <c r="BJ12" s="12">
        <f t="shared" si="12"/>
        <v>0</v>
      </c>
      <c r="BK12" s="12">
        <f t="shared" si="13"/>
        <v>3</v>
      </c>
      <c r="BL12" s="20" t="str">
        <f t="shared" si="14"/>
        <v>Reflexión, Diálogo, Claridad, Oportunidades de mejora</v>
      </c>
      <c r="BM12" s="12" t="str">
        <f t="shared" si="15"/>
        <v>Reflexión</v>
      </c>
      <c r="BN12" s="12" t="str">
        <f t="shared" si="5"/>
        <v>Diálogo</v>
      </c>
      <c r="BO12" s="12" t="str">
        <f t="shared" si="16"/>
        <v>Claridad</v>
      </c>
      <c r="BP12" s="12" t="str">
        <f t="shared" si="17"/>
        <v>Oportunidades de mejora</v>
      </c>
      <c r="BQ12" s="12" t="str">
        <f t="shared" si="18"/>
        <v/>
      </c>
      <c r="BS12" s="12">
        <f t="shared" si="19"/>
        <v>1</v>
      </c>
      <c r="BT12" s="12">
        <f t="shared" si="20"/>
        <v>1</v>
      </c>
      <c r="BU12" s="12">
        <f t="shared" si="21"/>
        <v>1</v>
      </c>
      <c r="BV12" s="12">
        <f t="shared" si="22"/>
        <v>1</v>
      </c>
      <c r="BW12" s="12">
        <f t="shared" si="23"/>
        <v>0</v>
      </c>
      <c r="BX12" s="12">
        <f t="shared" si="24"/>
        <v>0</v>
      </c>
      <c r="BY12" s="12">
        <f t="shared" si="36"/>
        <v>4</v>
      </c>
      <c r="BZ12" s="12" t="str">
        <f t="shared" si="25"/>
        <v>La bibliografía propuesta contiene títulos de edición menor a 5 años., La bibliografía incluye por lo menos dos títulos en una segunda lengua.</v>
      </c>
      <c r="CA12" s="12" t="str">
        <f t="shared" si="26"/>
        <v>La bibliografía propuesta contiene títulos de edición menor a 5 años.</v>
      </c>
      <c r="CB12" s="21" t="str">
        <f t="shared" si="27"/>
        <v>La bibliografía incluye por lo menos dos títulos en una segunda lengua.</v>
      </c>
      <c r="CC12" s="12" t="str">
        <f t="shared" si="28"/>
        <v/>
      </c>
      <c r="CD12" s="12" t="str">
        <f t="shared" si="29"/>
        <v/>
      </c>
      <c r="CF12" s="12">
        <f t="shared" si="30"/>
        <v>0</v>
      </c>
      <c r="CG12" s="12">
        <f t="shared" si="31"/>
        <v>1</v>
      </c>
      <c r="CH12" s="12">
        <f t="shared" si="32"/>
        <v>0</v>
      </c>
      <c r="CI12" s="12">
        <f t="shared" si="33"/>
        <v>1</v>
      </c>
      <c r="CJ12" s="12">
        <f t="shared" si="34"/>
        <v>0</v>
      </c>
      <c r="CK12" s="12">
        <f t="shared" si="35"/>
        <v>2</v>
      </c>
    </row>
    <row r="13" spans="1:89" x14ac:dyDescent="0.25">
      <c r="A13" s="25">
        <v>43046.912778738428</v>
      </c>
      <c r="B13" s="26" t="s">
        <v>183</v>
      </c>
      <c r="C13" s="26" t="s">
        <v>229</v>
      </c>
      <c r="D13" s="26" t="s">
        <v>185</v>
      </c>
      <c r="E13" s="24"/>
      <c r="F13" s="26" t="s">
        <v>186</v>
      </c>
      <c r="G13" s="26" t="s">
        <v>230</v>
      </c>
      <c r="H13" s="26" t="s">
        <v>188</v>
      </c>
      <c r="I13" s="26" t="s">
        <v>188</v>
      </c>
      <c r="J13" s="26" t="s">
        <v>188</v>
      </c>
      <c r="K13" s="26" t="s">
        <v>188</v>
      </c>
      <c r="L13" s="26" t="s">
        <v>188</v>
      </c>
      <c r="M13" s="26" t="s">
        <v>188</v>
      </c>
      <c r="N13" s="26" t="s">
        <v>188</v>
      </c>
      <c r="O13" s="26" t="s">
        <v>188</v>
      </c>
      <c r="P13" s="26" t="s">
        <v>188</v>
      </c>
      <c r="Q13" s="26" t="s">
        <v>188</v>
      </c>
      <c r="R13" s="26" t="s">
        <v>188</v>
      </c>
      <c r="S13" s="26" t="s">
        <v>188</v>
      </c>
      <c r="T13" s="26" t="s">
        <v>188</v>
      </c>
      <c r="U13" s="26" t="s">
        <v>188</v>
      </c>
      <c r="V13" s="26" t="s">
        <v>5</v>
      </c>
      <c r="W13" s="26" t="s">
        <v>36</v>
      </c>
      <c r="X13" s="26" t="s">
        <v>158</v>
      </c>
      <c r="Y13" s="26" t="s">
        <v>43</v>
      </c>
      <c r="Z13" s="26" t="s">
        <v>43</v>
      </c>
      <c r="AA13" s="26" t="s">
        <v>43</v>
      </c>
      <c r="AB13" s="26" t="s">
        <v>43</v>
      </c>
      <c r="AC13" s="26" t="s">
        <v>43</v>
      </c>
      <c r="AD13" s="26" t="s">
        <v>43</v>
      </c>
      <c r="AE13" s="26" t="s">
        <v>53</v>
      </c>
      <c r="AF13" s="26" t="s">
        <v>58</v>
      </c>
      <c r="AG13" s="26" t="s">
        <v>58</v>
      </c>
      <c r="AH13" s="26" t="s">
        <v>58</v>
      </c>
      <c r="AI13" s="26" t="s">
        <v>58</v>
      </c>
      <c r="AJ13" s="26" t="s">
        <v>59</v>
      </c>
      <c r="AK13" s="26" t="s">
        <v>70</v>
      </c>
      <c r="AL13" s="26" t="s">
        <v>163</v>
      </c>
      <c r="AM13" s="26" t="s">
        <v>231</v>
      </c>
      <c r="AN13" s="26" t="s">
        <v>90</v>
      </c>
      <c r="AO13" s="26" t="s">
        <v>192</v>
      </c>
      <c r="AP13" s="26" t="s">
        <v>105</v>
      </c>
      <c r="AQ13" s="26" t="s">
        <v>105</v>
      </c>
      <c r="AR13" s="26" t="s">
        <v>105</v>
      </c>
      <c r="AS13" s="26" t="s">
        <v>105</v>
      </c>
      <c r="AT13" s="26" t="s">
        <v>113</v>
      </c>
      <c r="AU13" s="26" t="s">
        <v>232</v>
      </c>
      <c r="AX13" s="12">
        <f t="shared" si="6"/>
        <v>12</v>
      </c>
      <c r="AY13" s="12">
        <f t="shared" si="37"/>
        <v>0.5</v>
      </c>
      <c r="AZ13" s="20" t="str">
        <f t="shared" si="7"/>
        <v>Anticipatoria., Criterios y estándares (Rúbrica)., Retroalimentación.</v>
      </c>
      <c r="BA13" s="12" t="str">
        <f t="shared" si="1"/>
        <v>Anticipatoria.</v>
      </c>
      <c r="BB13" s="12" t="str">
        <f t="shared" si="2"/>
        <v>Criterios y estándares (Rúbrica).</v>
      </c>
      <c r="BC13" s="12" t="str">
        <f>IFERROR(MID(AZ13,FIND(".",AZ13,FIND(".",AZ13,1)+1)+3,FIND(".",AZ13,FIND(".",AZ13,FIND(".",AZ13,1)+1)+3)-(FIND(".",AZ13,FIND(".",AZ13,1)+1)+2)),"")</f>
        <v>Retroalimentación.</v>
      </c>
      <c r="BD13" s="12" t="str">
        <f t="shared" si="4"/>
        <v/>
      </c>
      <c r="BF13" s="12">
        <f t="shared" si="8"/>
        <v>1</v>
      </c>
      <c r="BG13" s="12">
        <f t="shared" si="9"/>
        <v>1</v>
      </c>
      <c r="BH13" s="12">
        <f t="shared" si="10"/>
        <v>0</v>
      </c>
      <c r="BI13" s="12">
        <f t="shared" si="11"/>
        <v>1</v>
      </c>
      <c r="BJ13" s="12">
        <f t="shared" si="12"/>
        <v>0</v>
      </c>
      <c r="BK13" s="12">
        <f t="shared" si="13"/>
        <v>3</v>
      </c>
      <c r="BL13" s="20" t="str">
        <f t="shared" si="14"/>
        <v>Reflexión, Diálogo, Claridad, Oportunidades de mejora, Retroalimentación al docente</v>
      </c>
      <c r="BM13" s="12" t="str">
        <f t="shared" si="15"/>
        <v>Reflexión</v>
      </c>
      <c r="BN13" s="12" t="str">
        <f t="shared" si="5"/>
        <v>Diálogo</v>
      </c>
      <c r="BO13" s="12" t="str">
        <f t="shared" si="16"/>
        <v>Claridad</v>
      </c>
      <c r="BP13" s="12" t="str">
        <f t="shared" si="17"/>
        <v>Oportunidades de mejora</v>
      </c>
      <c r="BQ13" s="12" t="str">
        <f t="shared" si="18"/>
        <v>Retroalimentación al docente</v>
      </c>
      <c r="BS13" s="12">
        <f t="shared" si="19"/>
        <v>1</v>
      </c>
      <c r="BT13" s="12">
        <f t="shared" si="20"/>
        <v>1</v>
      </c>
      <c r="BU13" s="12">
        <f t="shared" si="21"/>
        <v>1</v>
      </c>
      <c r="BV13" s="12">
        <f t="shared" si="22"/>
        <v>1</v>
      </c>
      <c r="BW13" s="12">
        <f t="shared" si="23"/>
        <v>1</v>
      </c>
      <c r="BX13" s="12">
        <f t="shared" si="24"/>
        <v>0</v>
      </c>
      <c r="BY13" s="12">
        <f t="shared" si="36"/>
        <v>5</v>
      </c>
      <c r="BZ13" s="12" t="str">
        <f t="shared" si="25"/>
        <v>La bibliografía básica propuesta se encuentra en la biblioteca "Juan Roa Vásquez"., La bibliografía propuesta contiene títulos de edición menor a 5 años., La bibliografía incluye por lo menos dos títulos en una segunda lengua.</v>
      </c>
      <c r="CA13" s="12" t="str">
        <f t="shared" si="26"/>
        <v>La bibliografía básica propuesta se encuentra en la biblioteca "Juan Roa Vásquez".</v>
      </c>
      <c r="CB13" s="21" t="str">
        <f t="shared" si="27"/>
        <v>La bibliografía propuesta contiene títulos de edición menor a 5 años.</v>
      </c>
      <c r="CC13" s="12" t="str">
        <f t="shared" si="28"/>
        <v>La bibliografía incluye por lo menos dos títulos en una segunda lengua.</v>
      </c>
      <c r="CD13" s="12" t="str">
        <f t="shared" si="29"/>
        <v/>
      </c>
      <c r="CF13" s="12">
        <f t="shared" si="30"/>
        <v>1</v>
      </c>
      <c r="CG13" s="12">
        <f t="shared" si="31"/>
        <v>1</v>
      </c>
      <c r="CH13" s="12">
        <f t="shared" si="32"/>
        <v>0</v>
      </c>
      <c r="CI13" s="12">
        <f t="shared" si="33"/>
        <v>1</v>
      </c>
      <c r="CJ13" s="12">
        <f t="shared" si="34"/>
        <v>0</v>
      </c>
      <c r="CK13" s="12">
        <f t="shared" si="35"/>
        <v>3</v>
      </c>
    </row>
    <row r="14" spans="1:89" x14ac:dyDescent="0.25">
      <c r="A14" s="25">
        <v>43046.914435451385</v>
      </c>
      <c r="B14" s="26" t="s">
        <v>183</v>
      </c>
      <c r="C14" s="26" t="s">
        <v>233</v>
      </c>
      <c r="D14" s="26" t="s">
        <v>185</v>
      </c>
      <c r="E14" s="24"/>
      <c r="F14" s="26" t="s">
        <v>226</v>
      </c>
      <c r="G14" s="26" t="s">
        <v>234</v>
      </c>
      <c r="H14" s="26" t="s">
        <v>188</v>
      </c>
      <c r="I14" s="26" t="s">
        <v>188</v>
      </c>
      <c r="J14" s="26" t="s">
        <v>188</v>
      </c>
      <c r="K14" s="26" t="s">
        <v>188</v>
      </c>
      <c r="L14" s="26" t="s">
        <v>188</v>
      </c>
      <c r="M14" s="26" t="s">
        <v>188</v>
      </c>
      <c r="N14" s="26" t="s">
        <v>188</v>
      </c>
      <c r="O14" s="26" t="s">
        <v>188</v>
      </c>
      <c r="P14" s="26" t="s">
        <v>188</v>
      </c>
      <c r="Q14" s="26" t="s">
        <v>188</v>
      </c>
      <c r="R14" s="26" t="s">
        <v>188</v>
      </c>
      <c r="S14" s="26" t="s">
        <v>188</v>
      </c>
      <c r="T14" s="26" t="s">
        <v>188</v>
      </c>
      <c r="U14" s="26" t="s">
        <v>188</v>
      </c>
      <c r="V14" s="26" t="s">
        <v>5</v>
      </c>
      <c r="W14" s="26" t="s">
        <v>162</v>
      </c>
      <c r="X14" s="26" t="s">
        <v>158</v>
      </c>
      <c r="Y14" s="26" t="s">
        <v>190</v>
      </c>
      <c r="Z14" s="26" t="s">
        <v>190</v>
      </c>
      <c r="AA14" s="26" t="s">
        <v>190</v>
      </c>
      <c r="AB14" s="26" t="s">
        <v>190</v>
      </c>
      <c r="AC14" s="26" t="s">
        <v>190</v>
      </c>
      <c r="AD14" s="26" t="s">
        <v>190</v>
      </c>
      <c r="AE14" s="26" t="s">
        <v>55</v>
      </c>
      <c r="AF14" s="26" t="s">
        <v>159</v>
      </c>
      <c r="AG14" s="26" t="s">
        <v>59</v>
      </c>
      <c r="AH14" s="26" t="s">
        <v>59</v>
      </c>
      <c r="AI14" s="26" t="s">
        <v>59</v>
      </c>
      <c r="AJ14" s="26" t="s">
        <v>59</v>
      </c>
      <c r="AK14" s="26" t="s">
        <v>71</v>
      </c>
      <c r="AL14" s="26" t="s">
        <v>163</v>
      </c>
      <c r="AM14" s="26" t="s">
        <v>191</v>
      </c>
      <c r="AN14" s="26" t="s">
        <v>90</v>
      </c>
      <c r="AO14" s="26" t="s">
        <v>210</v>
      </c>
      <c r="AP14" s="26" t="s">
        <v>106</v>
      </c>
      <c r="AQ14" s="26" t="s">
        <v>106</v>
      </c>
      <c r="AR14" s="26" t="s">
        <v>106</v>
      </c>
      <c r="AS14" s="26" t="s">
        <v>106</v>
      </c>
      <c r="AT14" s="26" t="s">
        <v>113</v>
      </c>
      <c r="AU14" s="26" t="s">
        <v>198</v>
      </c>
      <c r="AX14" s="12">
        <f t="shared" si="6"/>
        <v>13</v>
      </c>
      <c r="AY14" s="12">
        <f t="shared" si="37"/>
        <v>0.5</v>
      </c>
      <c r="AZ14" s="20" t="str">
        <f t="shared" si="7"/>
        <v>Anticipatoria., Criterios y estándares (Rúbrica)., Autoevaluación., Retroalimentación.</v>
      </c>
      <c r="BA14" s="12" t="str">
        <f t="shared" si="1"/>
        <v>Anticipatoria.</v>
      </c>
      <c r="BB14" s="12" t="str">
        <f t="shared" si="2"/>
        <v>Criterios y estándares (Rúbrica).</v>
      </c>
      <c r="BC14" s="12" t="str">
        <f t="shared" si="3"/>
        <v>Autoevaluación.</v>
      </c>
      <c r="BD14" s="12" t="str">
        <f t="shared" si="4"/>
        <v>Retroalimentación.</v>
      </c>
      <c r="BF14" s="12">
        <f t="shared" si="8"/>
        <v>1</v>
      </c>
      <c r="BG14" s="12">
        <f t="shared" si="9"/>
        <v>1</v>
      </c>
      <c r="BH14" s="12">
        <f t="shared" si="10"/>
        <v>1</v>
      </c>
      <c r="BI14" s="12">
        <f t="shared" si="11"/>
        <v>1</v>
      </c>
      <c r="BJ14" s="12">
        <f t="shared" si="12"/>
        <v>0</v>
      </c>
      <c r="BK14" s="12">
        <f t="shared" si="13"/>
        <v>4</v>
      </c>
      <c r="BL14" s="20" t="str">
        <f t="shared" si="14"/>
        <v>Reflexión, Diálogo, Claridad, Oportunidades de mejora</v>
      </c>
      <c r="BM14" s="12" t="str">
        <f t="shared" si="15"/>
        <v>Reflexión</v>
      </c>
      <c r="BN14" s="12" t="str">
        <f t="shared" si="5"/>
        <v>Diálogo</v>
      </c>
      <c r="BO14" s="12" t="str">
        <f t="shared" si="16"/>
        <v>Claridad</v>
      </c>
      <c r="BP14" s="12" t="str">
        <f t="shared" si="17"/>
        <v>Oportunidades de mejora</v>
      </c>
      <c r="BQ14" s="12" t="str">
        <f t="shared" si="18"/>
        <v/>
      </c>
      <c r="BS14" s="12">
        <f t="shared" si="19"/>
        <v>1</v>
      </c>
      <c r="BT14" s="12">
        <f t="shared" si="20"/>
        <v>1</v>
      </c>
      <c r="BU14" s="12">
        <f t="shared" si="21"/>
        <v>1</v>
      </c>
      <c r="BV14" s="12">
        <f t="shared" si="22"/>
        <v>1</v>
      </c>
      <c r="BW14" s="12">
        <f t="shared" si="23"/>
        <v>0</v>
      </c>
      <c r="BX14" s="12">
        <f t="shared" si="24"/>
        <v>0</v>
      </c>
      <c r="BY14" s="12">
        <f t="shared" si="36"/>
        <v>4</v>
      </c>
      <c r="BZ14" s="12" t="str">
        <f t="shared" si="25"/>
        <v>La bibliografía propuesta contiene títulos de edición menor a 5 años., La bibliografía incluye por lo menos dos títulos en una segunda lengua.</v>
      </c>
      <c r="CA14" s="12" t="str">
        <f t="shared" si="26"/>
        <v>La bibliografía propuesta contiene títulos de edición menor a 5 años.</v>
      </c>
      <c r="CB14" s="21" t="str">
        <f t="shared" si="27"/>
        <v>La bibliografía incluye por lo menos dos títulos en una segunda lengua.</v>
      </c>
      <c r="CC14" s="12" t="str">
        <f t="shared" si="28"/>
        <v/>
      </c>
      <c r="CD14" s="12" t="str">
        <f t="shared" si="29"/>
        <v/>
      </c>
      <c r="CF14" s="12">
        <f t="shared" si="30"/>
        <v>0</v>
      </c>
      <c r="CG14" s="12">
        <f t="shared" si="31"/>
        <v>1</v>
      </c>
      <c r="CH14" s="12">
        <f t="shared" si="32"/>
        <v>0</v>
      </c>
      <c r="CI14" s="12">
        <f t="shared" si="33"/>
        <v>1</v>
      </c>
      <c r="CJ14" s="12">
        <f t="shared" si="34"/>
        <v>0</v>
      </c>
      <c r="CK14" s="12">
        <f t="shared" si="35"/>
        <v>2</v>
      </c>
    </row>
    <row r="15" spans="1:89" x14ac:dyDescent="0.25">
      <c r="A15" s="25">
        <v>43046.916961203708</v>
      </c>
      <c r="B15" s="26" t="s">
        <v>183</v>
      </c>
      <c r="C15" s="26" t="s">
        <v>233</v>
      </c>
      <c r="D15" s="26" t="s">
        <v>185</v>
      </c>
      <c r="E15" s="24"/>
      <c r="F15" s="26" t="s">
        <v>235</v>
      </c>
      <c r="G15" s="26" t="s">
        <v>236</v>
      </c>
      <c r="H15" s="26" t="s">
        <v>188</v>
      </c>
      <c r="I15" s="26" t="s">
        <v>188</v>
      </c>
      <c r="J15" s="26" t="s">
        <v>188</v>
      </c>
      <c r="K15" s="26" t="s">
        <v>188</v>
      </c>
      <c r="L15" s="26" t="s">
        <v>188</v>
      </c>
      <c r="M15" s="26" t="s">
        <v>188</v>
      </c>
      <c r="N15" s="26" t="s">
        <v>188</v>
      </c>
      <c r="O15" s="26" t="s">
        <v>188</v>
      </c>
      <c r="P15" s="26" t="s">
        <v>188</v>
      </c>
      <c r="Q15" s="26" t="s">
        <v>188</v>
      </c>
      <c r="R15" s="26" t="s">
        <v>188</v>
      </c>
      <c r="S15" s="26" t="s">
        <v>188</v>
      </c>
      <c r="T15" s="26" t="s">
        <v>188</v>
      </c>
      <c r="U15" s="26" t="s">
        <v>188</v>
      </c>
      <c r="V15" s="26" t="s">
        <v>5</v>
      </c>
      <c r="W15" s="26" t="s">
        <v>162</v>
      </c>
      <c r="X15" s="26" t="s">
        <v>158</v>
      </c>
      <c r="Y15" s="26" t="s">
        <v>190</v>
      </c>
      <c r="Z15" s="26" t="s">
        <v>190</v>
      </c>
      <c r="AA15" s="26" t="s">
        <v>190</v>
      </c>
      <c r="AB15" s="26" t="s">
        <v>190</v>
      </c>
      <c r="AC15" s="26" t="s">
        <v>190</v>
      </c>
      <c r="AD15" s="26" t="s">
        <v>190</v>
      </c>
      <c r="AE15" s="26" t="s">
        <v>55</v>
      </c>
      <c r="AF15" s="26" t="s">
        <v>159</v>
      </c>
      <c r="AG15" s="26" t="s">
        <v>59</v>
      </c>
      <c r="AH15" s="26" t="s">
        <v>59</v>
      </c>
      <c r="AI15" s="26" t="s">
        <v>59</v>
      </c>
      <c r="AJ15" s="26" t="s">
        <v>59</v>
      </c>
      <c r="AK15" s="26" t="s">
        <v>71</v>
      </c>
      <c r="AL15" s="26" t="s">
        <v>163</v>
      </c>
      <c r="AM15" s="26" t="s">
        <v>191</v>
      </c>
      <c r="AN15" s="26" t="s">
        <v>90</v>
      </c>
      <c r="AO15" s="26" t="s">
        <v>210</v>
      </c>
      <c r="AP15" s="26" t="s">
        <v>106</v>
      </c>
      <c r="AQ15" s="26" t="s">
        <v>106</v>
      </c>
      <c r="AR15" s="26" t="s">
        <v>106</v>
      </c>
      <c r="AS15" s="26" t="s">
        <v>106</v>
      </c>
      <c r="AT15" s="26" t="s">
        <v>113</v>
      </c>
      <c r="AU15" s="26" t="s">
        <v>198</v>
      </c>
      <c r="AX15" s="12">
        <f t="shared" si="6"/>
        <v>13</v>
      </c>
      <c r="AY15" s="12">
        <f t="shared" si="37"/>
        <v>0.5</v>
      </c>
      <c r="AZ15" s="20" t="str">
        <f t="shared" si="7"/>
        <v>Anticipatoria., Criterios y estándares (Rúbrica)., Autoevaluación., Retroalimentación.</v>
      </c>
      <c r="BA15" s="12" t="str">
        <f t="shared" si="1"/>
        <v>Anticipatoria.</v>
      </c>
      <c r="BB15" s="12" t="str">
        <f t="shared" si="2"/>
        <v>Criterios y estándares (Rúbrica).</v>
      </c>
      <c r="BC15" s="12" t="str">
        <f t="shared" si="3"/>
        <v>Autoevaluación.</v>
      </c>
      <c r="BD15" s="12" t="str">
        <f t="shared" si="4"/>
        <v>Retroalimentación.</v>
      </c>
      <c r="BF15" s="12">
        <f t="shared" si="8"/>
        <v>1</v>
      </c>
      <c r="BG15" s="12">
        <f t="shared" si="9"/>
        <v>1</v>
      </c>
      <c r="BH15" s="12">
        <f t="shared" si="10"/>
        <v>1</v>
      </c>
      <c r="BI15" s="12">
        <f t="shared" si="11"/>
        <v>1</v>
      </c>
      <c r="BJ15" s="12">
        <f t="shared" si="12"/>
        <v>0</v>
      </c>
      <c r="BK15" s="12">
        <f t="shared" si="13"/>
        <v>4</v>
      </c>
      <c r="BL15" s="20" t="str">
        <f t="shared" si="14"/>
        <v>Reflexión, Diálogo, Claridad, Oportunidades de mejora</v>
      </c>
      <c r="BM15" s="12" t="str">
        <f t="shared" si="15"/>
        <v>Reflexión</v>
      </c>
      <c r="BN15" s="12" t="str">
        <f t="shared" si="5"/>
        <v>Diálogo</v>
      </c>
      <c r="BO15" s="12" t="str">
        <f t="shared" si="16"/>
        <v>Claridad</v>
      </c>
      <c r="BP15" s="12" t="str">
        <f t="shared" si="17"/>
        <v>Oportunidades de mejora</v>
      </c>
      <c r="BQ15" s="12" t="str">
        <f t="shared" si="18"/>
        <v/>
      </c>
      <c r="BS15" s="12">
        <f t="shared" si="19"/>
        <v>1</v>
      </c>
      <c r="BT15" s="12">
        <f t="shared" si="20"/>
        <v>1</v>
      </c>
      <c r="BU15" s="12">
        <f t="shared" si="21"/>
        <v>1</v>
      </c>
      <c r="BV15" s="12">
        <f t="shared" si="22"/>
        <v>1</v>
      </c>
      <c r="BW15" s="12">
        <f t="shared" si="23"/>
        <v>0</v>
      </c>
      <c r="BX15" s="12">
        <f t="shared" si="24"/>
        <v>0</v>
      </c>
      <c r="BY15" s="12">
        <f t="shared" si="36"/>
        <v>4</v>
      </c>
      <c r="BZ15" s="12" t="str">
        <f t="shared" si="25"/>
        <v>La bibliografía propuesta contiene títulos de edición menor a 5 años., La bibliografía incluye por lo menos dos títulos en una segunda lengua.</v>
      </c>
      <c r="CA15" s="12" t="str">
        <f t="shared" si="26"/>
        <v>La bibliografía propuesta contiene títulos de edición menor a 5 años.</v>
      </c>
      <c r="CB15" s="21" t="str">
        <f t="shared" si="27"/>
        <v>La bibliografía incluye por lo menos dos títulos en una segunda lengua.</v>
      </c>
      <c r="CC15" s="12" t="str">
        <f t="shared" si="28"/>
        <v/>
      </c>
      <c r="CD15" s="12" t="str">
        <f t="shared" si="29"/>
        <v/>
      </c>
      <c r="CF15" s="12">
        <f t="shared" si="30"/>
        <v>0</v>
      </c>
      <c r="CG15" s="12">
        <f t="shared" si="31"/>
        <v>1</v>
      </c>
      <c r="CH15" s="12">
        <f t="shared" si="32"/>
        <v>0</v>
      </c>
      <c r="CI15" s="12">
        <f t="shared" si="33"/>
        <v>1</v>
      </c>
      <c r="CJ15" s="12">
        <f t="shared" si="34"/>
        <v>0</v>
      </c>
      <c r="CK15" s="12">
        <f t="shared" si="35"/>
        <v>2</v>
      </c>
    </row>
    <row r="16" spans="1:89" x14ac:dyDescent="0.25">
      <c r="A16" s="25">
        <v>43047.328136932869</v>
      </c>
      <c r="B16" s="26" t="s">
        <v>183</v>
      </c>
      <c r="C16" s="26" t="s">
        <v>237</v>
      </c>
      <c r="D16" s="26" t="s">
        <v>185</v>
      </c>
      <c r="E16" s="24"/>
      <c r="F16" s="26" t="s">
        <v>238</v>
      </c>
      <c r="G16" s="26" t="s">
        <v>239</v>
      </c>
      <c r="H16" s="26" t="s">
        <v>188</v>
      </c>
      <c r="I16" s="26" t="s">
        <v>188</v>
      </c>
      <c r="J16" s="26" t="s">
        <v>188</v>
      </c>
      <c r="K16" s="26" t="s">
        <v>188</v>
      </c>
      <c r="L16" s="26" t="s">
        <v>188</v>
      </c>
      <c r="M16" s="26" t="s">
        <v>188</v>
      </c>
      <c r="N16" s="26" t="s">
        <v>188</v>
      </c>
      <c r="O16" s="26" t="s">
        <v>188</v>
      </c>
      <c r="P16" s="26" t="s">
        <v>188</v>
      </c>
      <c r="Q16" s="26" t="s">
        <v>188</v>
      </c>
      <c r="R16" s="26" t="s">
        <v>188</v>
      </c>
      <c r="S16" s="26" t="s">
        <v>188</v>
      </c>
      <c r="T16" s="26" t="s">
        <v>188</v>
      </c>
      <c r="U16" s="26" t="s">
        <v>188</v>
      </c>
      <c r="V16" s="26" t="s">
        <v>5</v>
      </c>
      <c r="W16" s="26" t="s">
        <v>162</v>
      </c>
      <c r="X16" s="26" t="s">
        <v>158</v>
      </c>
      <c r="Y16" s="26" t="s">
        <v>190</v>
      </c>
      <c r="Z16" s="26" t="s">
        <v>190</v>
      </c>
      <c r="AA16" s="26" t="s">
        <v>190</v>
      </c>
      <c r="AB16" s="26" t="s">
        <v>190</v>
      </c>
      <c r="AC16" s="26" t="s">
        <v>190</v>
      </c>
      <c r="AD16" s="26" t="s">
        <v>190</v>
      </c>
      <c r="AE16" s="26" t="s">
        <v>55</v>
      </c>
      <c r="AF16" s="26" t="s">
        <v>159</v>
      </c>
      <c r="AG16" s="26" t="s">
        <v>59</v>
      </c>
      <c r="AH16" s="26" t="s">
        <v>59</v>
      </c>
      <c r="AI16" s="26" t="s">
        <v>59</v>
      </c>
      <c r="AJ16" s="26" t="s">
        <v>59</v>
      </c>
      <c r="AK16" s="26" t="s">
        <v>71</v>
      </c>
      <c r="AL16" s="26" t="s">
        <v>163</v>
      </c>
      <c r="AM16" s="26" t="s">
        <v>191</v>
      </c>
      <c r="AN16" s="26" t="s">
        <v>90</v>
      </c>
      <c r="AO16" s="26" t="s">
        <v>192</v>
      </c>
      <c r="AP16" s="26" t="s">
        <v>106</v>
      </c>
      <c r="AQ16" s="26" t="s">
        <v>106</v>
      </c>
      <c r="AR16" s="26" t="s">
        <v>106</v>
      </c>
      <c r="AS16" s="26" t="s">
        <v>106</v>
      </c>
      <c r="AT16" s="26" t="s">
        <v>114</v>
      </c>
      <c r="AU16" s="26" t="s">
        <v>232</v>
      </c>
      <c r="AX16" s="12">
        <f t="shared" si="6"/>
        <v>15</v>
      </c>
      <c r="AY16" s="12">
        <f t="shared" si="37"/>
        <v>0.5</v>
      </c>
      <c r="AZ16" s="20" t="str">
        <f t="shared" si="7"/>
        <v>Anticipatoria., Criterios y estándares (Rúbrica)., Autoevaluación., Retroalimentación.</v>
      </c>
      <c r="BA16" s="12" t="str">
        <f t="shared" si="1"/>
        <v>Anticipatoria.</v>
      </c>
      <c r="BB16" s="12" t="str">
        <f t="shared" si="2"/>
        <v>Criterios y estándares (Rúbrica).</v>
      </c>
      <c r="BC16" s="12" t="str">
        <f t="shared" si="3"/>
        <v>Autoevaluación.</v>
      </c>
      <c r="BD16" s="12" t="str">
        <f t="shared" si="4"/>
        <v>Retroalimentación.</v>
      </c>
      <c r="BF16" s="12">
        <f t="shared" si="8"/>
        <v>1</v>
      </c>
      <c r="BG16" s="12">
        <f t="shared" si="9"/>
        <v>1</v>
      </c>
      <c r="BH16" s="12">
        <f t="shared" si="10"/>
        <v>1</v>
      </c>
      <c r="BI16" s="12">
        <f t="shared" si="11"/>
        <v>1</v>
      </c>
      <c r="BJ16" s="12">
        <f t="shared" si="12"/>
        <v>0</v>
      </c>
      <c r="BK16" s="12">
        <f t="shared" si="13"/>
        <v>4</v>
      </c>
      <c r="BL16" s="20" t="str">
        <f t="shared" si="14"/>
        <v>Reflexión, Diálogo, Claridad, Oportunidades de mejora, Retroalimentación al docente</v>
      </c>
      <c r="BM16" s="12" t="str">
        <f t="shared" si="15"/>
        <v>Reflexión</v>
      </c>
      <c r="BN16" s="12" t="str">
        <f t="shared" si="5"/>
        <v>Diálogo</v>
      </c>
      <c r="BO16" s="12" t="str">
        <f t="shared" si="16"/>
        <v>Claridad</v>
      </c>
      <c r="BP16" s="12" t="str">
        <f t="shared" si="17"/>
        <v>Oportunidades de mejora</v>
      </c>
      <c r="BQ16" s="12" t="str">
        <f t="shared" si="18"/>
        <v>Retroalimentación al docente</v>
      </c>
      <c r="BS16" s="12">
        <f t="shared" si="19"/>
        <v>1</v>
      </c>
      <c r="BT16" s="12">
        <f t="shared" si="20"/>
        <v>1</v>
      </c>
      <c r="BU16" s="12">
        <f t="shared" si="21"/>
        <v>1</v>
      </c>
      <c r="BV16" s="12">
        <f t="shared" si="22"/>
        <v>1</v>
      </c>
      <c r="BW16" s="12">
        <f t="shared" si="23"/>
        <v>1</v>
      </c>
      <c r="BX16" s="12">
        <f t="shared" si="24"/>
        <v>0</v>
      </c>
      <c r="BY16" s="12">
        <f t="shared" si="36"/>
        <v>5</v>
      </c>
      <c r="BZ16" s="12" t="str">
        <f t="shared" si="25"/>
        <v>La bibliografía básica propuesta se encuentra en la biblioteca "Juan Roa Vásquez"., La bibliografía propuesta contiene títulos de edición menor a 5 años., La bibliografía incluye por lo menos dos títulos en una segunda lengua.</v>
      </c>
      <c r="CA16" s="12" t="str">
        <f t="shared" si="26"/>
        <v>La bibliografía básica propuesta se encuentra en la biblioteca "Juan Roa Vásquez".</v>
      </c>
      <c r="CB16" s="21" t="str">
        <f t="shared" si="27"/>
        <v>La bibliografía propuesta contiene títulos de edición menor a 5 años.</v>
      </c>
      <c r="CC16" s="12" t="str">
        <f t="shared" si="28"/>
        <v>La bibliografía incluye por lo menos dos títulos en una segunda lengua.</v>
      </c>
      <c r="CD16" s="12" t="str">
        <f t="shared" si="29"/>
        <v/>
      </c>
      <c r="CF16" s="12">
        <f t="shared" si="30"/>
        <v>1</v>
      </c>
      <c r="CG16" s="12">
        <f t="shared" si="31"/>
        <v>1</v>
      </c>
      <c r="CH16" s="12">
        <f t="shared" si="32"/>
        <v>0</v>
      </c>
      <c r="CI16" s="12">
        <f t="shared" si="33"/>
        <v>1</v>
      </c>
      <c r="CJ16" s="12">
        <f t="shared" si="34"/>
        <v>0</v>
      </c>
      <c r="CK16" s="12">
        <f t="shared" si="35"/>
        <v>3</v>
      </c>
    </row>
    <row r="17" spans="1:89" x14ac:dyDescent="0.25">
      <c r="A17" s="25">
        <v>43047.33151418982</v>
      </c>
      <c r="B17" s="26" t="s">
        <v>183</v>
      </c>
      <c r="C17" s="26" t="s">
        <v>237</v>
      </c>
      <c r="D17" s="26" t="s">
        <v>185</v>
      </c>
      <c r="E17" s="24"/>
      <c r="F17" s="26" t="s">
        <v>238</v>
      </c>
      <c r="G17" s="26" t="s">
        <v>240</v>
      </c>
      <c r="H17" s="26" t="s">
        <v>188</v>
      </c>
      <c r="I17" s="26" t="s">
        <v>188</v>
      </c>
      <c r="J17" s="26" t="s">
        <v>188</v>
      </c>
      <c r="K17" s="26" t="s">
        <v>188</v>
      </c>
      <c r="L17" s="26" t="s">
        <v>188</v>
      </c>
      <c r="M17" s="26" t="s">
        <v>188</v>
      </c>
      <c r="N17" s="26" t="s">
        <v>188</v>
      </c>
      <c r="O17" s="26" t="s">
        <v>188</v>
      </c>
      <c r="P17" s="26" t="s">
        <v>188</v>
      </c>
      <c r="Q17" s="26" t="s">
        <v>188</v>
      </c>
      <c r="R17" s="26" t="s">
        <v>188</v>
      </c>
      <c r="S17" s="26" t="s">
        <v>188</v>
      </c>
      <c r="T17" s="26" t="s">
        <v>188</v>
      </c>
      <c r="U17" s="26" t="s">
        <v>188</v>
      </c>
      <c r="V17" s="26" t="s">
        <v>5</v>
      </c>
      <c r="W17" s="26" t="s">
        <v>162</v>
      </c>
      <c r="X17" s="26" t="s">
        <v>158</v>
      </c>
      <c r="Y17" s="26" t="s">
        <v>190</v>
      </c>
      <c r="Z17" s="26" t="s">
        <v>190</v>
      </c>
      <c r="AA17" s="26" t="s">
        <v>190</v>
      </c>
      <c r="AB17" s="26" t="s">
        <v>190</v>
      </c>
      <c r="AC17" s="26" t="s">
        <v>190</v>
      </c>
      <c r="AD17" s="26" t="s">
        <v>190</v>
      </c>
      <c r="AE17" s="26" t="s">
        <v>55</v>
      </c>
      <c r="AF17" s="26" t="s">
        <v>159</v>
      </c>
      <c r="AG17" s="26" t="s">
        <v>59</v>
      </c>
      <c r="AH17" s="26" t="s">
        <v>59</v>
      </c>
      <c r="AI17" s="26" t="s">
        <v>59</v>
      </c>
      <c r="AJ17" s="26" t="s">
        <v>59</v>
      </c>
      <c r="AK17" s="26" t="s">
        <v>71</v>
      </c>
      <c r="AL17" s="26" t="s">
        <v>163</v>
      </c>
      <c r="AM17" s="26" t="s">
        <v>191</v>
      </c>
      <c r="AN17" s="26" t="s">
        <v>90</v>
      </c>
      <c r="AO17" s="26" t="s">
        <v>192</v>
      </c>
      <c r="AP17" s="26" t="s">
        <v>106</v>
      </c>
      <c r="AQ17" s="26" t="s">
        <v>106</v>
      </c>
      <c r="AR17" s="26" t="s">
        <v>106</v>
      </c>
      <c r="AS17" s="26" t="s">
        <v>106</v>
      </c>
      <c r="AT17" s="26" t="s">
        <v>114</v>
      </c>
      <c r="AU17" s="26" t="s">
        <v>232</v>
      </c>
      <c r="AX17" s="12">
        <f t="shared" si="6"/>
        <v>15</v>
      </c>
      <c r="AY17" s="12">
        <f t="shared" si="37"/>
        <v>0.5</v>
      </c>
      <c r="AZ17" s="20" t="str">
        <f t="shared" si="7"/>
        <v>Anticipatoria., Criterios y estándares (Rúbrica)., Autoevaluación., Retroalimentación.</v>
      </c>
      <c r="BA17" s="12" t="str">
        <f t="shared" si="1"/>
        <v>Anticipatoria.</v>
      </c>
      <c r="BB17" s="12" t="str">
        <f t="shared" si="2"/>
        <v>Criterios y estándares (Rúbrica).</v>
      </c>
      <c r="BC17" s="12" t="str">
        <f t="shared" si="3"/>
        <v>Autoevaluación.</v>
      </c>
      <c r="BD17" s="12" t="str">
        <f t="shared" si="4"/>
        <v>Retroalimentación.</v>
      </c>
      <c r="BF17" s="12">
        <f t="shared" si="8"/>
        <v>1</v>
      </c>
      <c r="BG17" s="12">
        <f t="shared" si="9"/>
        <v>1</v>
      </c>
      <c r="BH17" s="12">
        <f t="shared" si="10"/>
        <v>1</v>
      </c>
      <c r="BI17" s="12">
        <f t="shared" si="11"/>
        <v>1</v>
      </c>
      <c r="BJ17" s="12">
        <f t="shared" si="12"/>
        <v>0</v>
      </c>
      <c r="BK17" s="12">
        <f t="shared" si="13"/>
        <v>4</v>
      </c>
      <c r="BL17" s="20" t="str">
        <f t="shared" si="14"/>
        <v>Reflexión, Diálogo, Claridad, Oportunidades de mejora, Retroalimentación al docente</v>
      </c>
      <c r="BM17" s="12" t="str">
        <f t="shared" si="15"/>
        <v>Reflexión</v>
      </c>
      <c r="BN17" s="12" t="str">
        <f t="shared" si="5"/>
        <v>Diálogo</v>
      </c>
      <c r="BO17" s="12" t="str">
        <f t="shared" si="16"/>
        <v>Claridad</v>
      </c>
      <c r="BP17" s="12" t="str">
        <f t="shared" si="17"/>
        <v>Oportunidades de mejora</v>
      </c>
      <c r="BQ17" s="12" t="str">
        <f t="shared" si="18"/>
        <v>Retroalimentación al docente</v>
      </c>
      <c r="BS17" s="12">
        <f t="shared" si="19"/>
        <v>1</v>
      </c>
      <c r="BT17" s="12">
        <f t="shared" si="20"/>
        <v>1</v>
      </c>
      <c r="BU17" s="12">
        <f t="shared" si="21"/>
        <v>1</v>
      </c>
      <c r="BV17" s="12">
        <f t="shared" si="22"/>
        <v>1</v>
      </c>
      <c r="BW17" s="12">
        <f t="shared" si="23"/>
        <v>1</v>
      </c>
      <c r="BX17" s="12">
        <f t="shared" si="24"/>
        <v>0</v>
      </c>
      <c r="BY17" s="12">
        <f t="shared" si="36"/>
        <v>5</v>
      </c>
      <c r="BZ17" s="12" t="str">
        <f t="shared" si="25"/>
        <v>La bibliografía básica propuesta se encuentra en la biblioteca "Juan Roa Vásquez"., La bibliografía propuesta contiene títulos de edición menor a 5 años., La bibliografía incluye por lo menos dos títulos en una segunda lengua.</v>
      </c>
      <c r="CA17" s="12" t="str">
        <f t="shared" si="26"/>
        <v>La bibliografía básica propuesta se encuentra en la biblioteca "Juan Roa Vásquez".</v>
      </c>
      <c r="CB17" s="21" t="str">
        <f t="shared" si="27"/>
        <v>La bibliografía propuesta contiene títulos de edición menor a 5 años.</v>
      </c>
      <c r="CC17" s="12" t="str">
        <f t="shared" si="28"/>
        <v>La bibliografía incluye por lo menos dos títulos en una segunda lengua.</v>
      </c>
      <c r="CD17" s="12" t="str">
        <f t="shared" si="29"/>
        <v/>
      </c>
      <c r="CF17" s="12">
        <f t="shared" si="30"/>
        <v>1</v>
      </c>
      <c r="CG17" s="12">
        <f t="shared" si="31"/>
        <v>1</v>
      </c>
      <c r="CH17" s="12">
        <f t="shared" si="32"/>
        <v>0</v>
      </c>
      <c r="CI17" s="12">
        <f t="shared" si="33"/>
        <v>1</v>
      </c>
      <c r="CJ17" s="12">
        <f t="shared" si="34"/>
        <v>0</v>
      </c>
      <c r="CK17" s="12">
        <f t="shared" si="35"/>
        <v>3</v>
      </c>
    </row>
    <row r="18" spans="1:89" x14ac:dyDescent="0.25">
      <c r="A18" s="25">
        <v>43047.398408831017</v>
      </c>
      <c r="B18" s="26" t="s">
        <v>183</v>
      </c>
      <c r="C18" s="26" t="s">
        <v>241</v>
      </c>
      <c r="D18" s="26" t="s">
        <v>185</v>
      </c>
      <c r="E18" s="24"/>
      <c r="F18" s="26" t="s">
        <v>242</v>
      </c>
      <c r="G18" s="26" t="s">
        <v>243</v>
      </c>
      <c r="H18" s="26" t="s">
        <v>188</v>
      </c>
      <c r="I18" s="26" t="s">
        <v>188</v>
      </c>
      <c r="J18" s="26" t="s">
        <v>188</v>
      </c>
      <c r="K18" s="26" t="s">
        <v>188</v>
      </c>
      <c r="L18" s="26" t="s">
        <v>188</v>
      </c>
      <c r="M18" s="26" t="s">
        <v>188</v>
      </c>
      <c r="N18" s="26" t="s">
        <v>188</v>
      </c>
      <c r="O18" s="26" t="s">
        <v>188</v>
      </c>
      <c r="P18" s="26" t="s">
        <v>188</v>
      </c>
      <c r="Q18" s="26" t="s">
        <v>188</v>
      </c>
      <c r="R18" s="26" t="s">
        <v>188</v>
      </c>
      <c r="S18" s="26" t="s">
        <v>188</v>
      </c>
      <c r="T18" s="26" t="s">
        <v>188</v>
      </c>
      <c r="U18" s="26" t="s">
        <v>188</v>
      </c>
      <c r="V18" s="26" t="s">
        <v>5</v>
      </c>
      <c r="W18" s="26" t="s">
        <v>162</v>
      </c>
      <c r="X18" s="26" t="s">
        <v>158</v>
      </c>
      <c r="Y18" s="26" t="s">
        <v>190</v>
      </c>
      <c r="Z18" s="26" t="s">
        <v>190</v>
      </c>
      <c r="AA18" s="26" t="s">
        <v>43</v>
      </c>
      <c r="AB18" s="26" t="s">
        <v>43</v>
      </c>
      <c r="AC18" s="26" t="s">
        <v>190</v>
      </c>
      <c r="AD18" s="26" t="s">
        <v>43</v>
      </c>
      <c r="AE18" s="26" t="s">
        <v>55</v>
      </c>
      <c r="AF18" s="26" t="s">
        <v>159</v>
      </c>
      <c r="AG18" s="26" t="s">
        <v>59</v>
      </c>
      <c r="AH18" s="26" t="s">
        <v>59</v>
      </c>
      <c r="AI18" s="26" t="s">
        <v>58</v>
      </c>
      <c r="AJ18" s="26" t="s">
        <v>59</v>
      </c>
      <c r="AK18" s="26" t="s">
        <v>71</v>
      </c>
      <c r="AL18" s="26" t="s">
        <v>163</v>
      </c>
      <c r="AM18" s="26" t="s">
        <v>191</v>
      </c>
      <c r="AN18" s="26" t="s">
        <v>90</v>
      </c>
      <c r="AO18" s="26" t="s">
        <v>244</v>
      </c>
      <c r="AP18" s="26" t="s">
        <v>106</v>
      </c>
      <c r="AQ18" s="26" t="s">
        <v>106</v>
      </c>
      <c r="AR18" s="26" t="s">
        <v>106</v>
      </c>
      <c r="AS18" s="26" t="s">
        <v>106</v>
      </c>
      <c r="AT18" s="26" t="s">
        <v>113</v>
      </c>
      <c r="AU18" s="26" t="s">
        <v>161</v>
      </c>
      <c r="AX18" s="12">
        <f t="shared" si="6"/>
        <v>17</v>
      </c>
      <c r="AY18" s="12">
        <f t="shared" si="37"/>
        <v>0.25</v>
      </c>
      <c r="AZ18" s="20" t="str">
        <f t="shared" si="7"/>
        <v>Anticipatoria., Criterios y estándares (Rúbrica)., Autoevaluación., Retroalimentación.</v>
      </c>
      <c r="BA18" s="12" t="str">
        <f t="shared" si="1"/>
        <v>Anticipatoria.</v>
      </c>
      <c r="BB18" s="12" t="str">
        <f t="shared" si="2"/>
        <v>Criterios y estándares (Rúbrica).</v>
      </c>
      <c r="BC18" s="12" t="str">
        <f t="shared" si="3"/>
        <v>Autoevaluación.</v>
      </c>
      <c r="BD18" s="12" t="str">
        <f t="shared" si="4"/>
        <v>Retroalimentación.</v>
      </c>
      <c r="BF18" s="12">
        <f t="shared" si="8"/>
        <v>1</v>
      </c>
      <c r="BG18" s="12">
        <f t="shared" si="9"/>
        <v>1</v>
      </c>
      <c r="BH18" s="12">
        <f t="shared" si="10"/>
        <v>1</v>
      </c>
      <c r="BI18" s="12">
        <f t="shared" si="11"/>
        <v>1</v>
      </c>
      <c r="BJ18" s="12">
        <f t="shared" si="12"/>
        <v>0</v>
      </c>
      <c r="BK18" s="12">
        <f t="shared" si="13"/>
        <v>4</v>
      </c>
      <c r="BL18" s="20" t="str">
        <f t="shared" si="14"/>
        <v>Reflexión, Claridad, Oportunidades de mejora, Retroalimentación al docente</v>
      </c>
      <c r="BM18" s="12" t="str">
        <f t="shared" si="15"/>
        <v>Reflexión</v>
      </c>
      <c r="BN18" s="12" t="str">
        <f t="shared" si="5"/>
        <v>Claridad</v>
      </c>
      <c r="BO18" s="12" t="str">
        <f t="shared" si="16"/>
        <v>Oportunidades de mejora</v>
      </c>
      <c r="BP18" s="12" t="str">
        <f t="shared" si="17"/>
        <v>Oportunidades de mejora</v>
      </c>
      <c r="BQ18" s="12" t="str">
        <f t="shared" si="18"/>
        <v>Retroalimentación al docente</v>
      </c>
      <c r="BS18" s="12">
        <f t="shared" si="19"/>
        <v>1</v>
      </c>
      <c r="BT18" s="12">
        <f t="shared" si="20"/>
        <v>0</v>
      </c>
      <c r="BU18" s="12">
        <f t="shared" si="21"/>
        <v>1</v>
      </c>
      <c r="BV18" s="12">
        <f t="shared" si="22"/>
        <v>2</v>
      </c>
      <c r="BW18" s="12">
        <f t="shared" si="23"/>
        <v>1</v>
      </c>
      <c r="BX18" s="12">
        <f t="shared" si="24"/>
        <v>0</v>
      </c>
      <c r="BY18" s="12">
        <f t="shared" si="36"/>
        <v>5</v>
      </c>
      <c r="BZ18" s="12" t="str">
        <f t="shared" si="25"/>
        <v>La bibliografía incluye por lo menos dos títulos en una segunda lengua.</v>
      </c>
      <c r="CA18" s="12" t="str">
        <f t="shared" si="26"/>
        <v>La bibliografía incluye por lo menos dos títulos en una segunda lengua.</v>
      </c>
      <c r="CB18" s="21" t="str">
        <f t="shared" si="27"/>
        <v/>
      </c>
      <c r="CC18" s="12" t="str">
        <f t="shared" si="28"/>
        <v/>
      </c>
      <c r="CD18" s="12" t="str">
        <f t="shared" si="29"/>
        <v/>
      </c>
      <c r="CF18" s="12">
        <f t="shared" si="30"/>
        <v>0</v>
      </c>
      <c r="CG18" s="12">
        <f t="shared" si="31"/>
        <v>0</v>
      </c>
      <c r="CH18" s="12">
        <f t="shared" si="32"/>
        <v>0</v>
      </c>
      <c r="CI18" s="12">
        <f t="shared" si="33"/>
        <v>1</v>
      </c>
      <c r="CJ18" s="12">
        <f t="shared" si="34"/>
        <v>0</v>
      </c>
      <c r="CK18" s="12">
        <f t="shared" si="35"/>
        <v>1</v>
      </c>
    </row>
    <row r="19" spans="1:89" x14ac:dyDescent="0.25">
      <c r="A19" s="25">
        <v>43047.404995486111</v>
      </c>
      <c r="B19" s="26" t="s">
        <v>183</v>
      </c>
      <c r="C19" s="26" t="s">
        <v>245</v>
      </c>
      <c r="D19" s="26" t="s">
        <v>185</v>
      </c>
      <c r="E19" s="24"/>
      <c r="F19" s="26" t="s">
        <v>186</v>
      </c>
      <c r="G19" s="26" t="s">
        <v>246</v>
      </c>
      <c r="H19" s="26" t="s">
        <v>188</v>
      </c>
      <c r="I19" s="26" t="s">
        <v>188</v>
      </c>
      <c r="J19" s="26" t="s">
        <v>188</v>
      </c>
      <c r="K19" s="26" t="s">
        <v>188</v>
      </c>
      <c r="L19" s="26" t="s">
        <v>188</v>
      </c>
      <c r="M19" s="26" t="s">
        <v>188</v>
      </c>
      <c r="N19" s="26" t="s">
        <v>188</v>
      </c>
      <c r="O19" s="26" t="s">
        <v>188</v>
      </c>
      <c r="P19" s="26" t="s">
        <v>188</v>
      </c>
      <c r="Q19" s="26" t="s">
        <v>188</v>
      </c>
      <c r="R19" s="26" t="s">
        <v>188</v>
      </c>
      <c r="S19" s="26" t="s">
        <v>188</v>
      </c>
      <c r="T19" s="26" t="s">
        <v>188</v>
      </c>
      <c r="U19" s="26" t="s">
        <v>188</v>
      </c>
      <c r="V19" s="26" t="s">
        <v>5</v>
      </c>
      <c r="W19" s="26" t="s">
        <v>162</v>
      </c>
      <c r="X19" s="26" t="s">
        <v>39</v>
      </c>
      <c r="Y19" s="26" t="s">
        <v>43</v>
      </c>
      <c r="Z19" s="26" t="s">
        <v>43</v>
      </c>
      <c r="AA19" s="26" t="s">
        <v>43</v>
      </c>
      <c r="AB19" s="26" t="s">
        <v>43</v>
      </c>
      <c r="AC19" s="26" t="s">
        <v>43</v>
      </c>
      <c r="AD19" s="26" t="s">
        <v>43</v>
      </c>
      <c r="AE19" s="26" t="s">
        <v>53</v>
      </c>
      <c r="AF19" s="26" t="s">
        <v>58</v>
      </c>
      <c r="AG19" s="26" t="s">
        <v>58</v>
      </c>
      <c r="AH19" s="26" t="s">
        <v>58</v>
      </c>
      <c r="AI19" s="26" t="s">
        <v>59</v>
      </c>
      <c r="AJ19" s="26" t="s">
        <v>58</v>
      </c>
      <c r="AK19" s="26" t="s">
        <v>69</v>
      </c>
      <c r="AL19" s="26" t="s">
        <v>163</v>
      </c>
      <c r="AM19" s="26" t="s">
        <v>191</v>
      </c>
      <c r="AN19" s="26" t="s">
        <v>90</v>
      </c>
      <c r="AO19" s="26" t="s">
        <v>192</v>
      </c>
      <c r="AP19" s="26" t="s">
        <v>106</v>
      </c>
      <c r="AQ19" s="26" t="s">
        <v>106</v>
      </c>
      <c r="AR19" s="26" t="s">
        <v>106</v>
      </c>
      <c r="AS19" s="26" t="s">
        <v>106</v>
      </c>
      <c r="AT19" s="26" t="s">
        <v>114</v>
      </c>
      <c r="AU19" s="26" t="s">
        <v>247</v>
      </c>
      <c r="AX19" s="12">
        <f t="shared" si="6"/>
        <v>18</v>
      </c>
      <c r="AY19" s="12">
        <f t="shared" si="37"/>
        <v>1</v>
      </c>
      <c r="AZ19" s="20" t="str">
        <f t="shared" si="7"/>
        <v>Anticipatoria., Criterios y estándares (Rúbrica)., Autoevaluación., Retroalimentación.</v>
      </c>
      <c r="BA19" s="12" t="str">
        <f t="shared" si="1"/>
        <v>Anticipatoria.</v>
      </c>
      <c r="BB19" s="12" t="str">
        <f t="shared" si="2"/>
        <v>Criterios y estándares (Rúbrica).</v>
      </c>
      <c r="BC19" s="12" t="str">
        <f t="shared" si="3"/>
        <v>Autoevaluación.</v>
      </c>
      <c r="BD19" s="12" t="str">
        <f t="shared" si="4"/>
        <v>Retroalimentación.</v>
      </c>
      <c r="BF19" s="12">
        <f t="shared" si="8"/>
        <v>1</v>
      </c>
      <c r="BG19" s="12">
        <f t="shared" si="9"/>
        <v>1</v>
      </c>
      <c r="BH19" s="12">
        <f t="shared" si="10"/>
        <v>1</v>
      </c>
      <c r="BI19" s="12">
        <f t="shared" si="11"/>
        <v>1</v>
      </c>
      <c r="BJ19" s="12">
        <f t="shared" si="12"/>
        <v>0</v>
      </c>
      <c r="BK19" s="12">
        <f t="shared" si="13"/>
        <v>4</v>
      </c>
      <c r="BL19" s="20" t="str">
        <f t="shared" si="14"/>
        <v>Reflexión, Diálogo, Claridad, Oportunidades de mejora, Retroalimentación al docente</v>
      </c>
      <c r="BM19" s="12" t="str">
        <f t="shared" si="15"/>
        <v>Reflexión</v>
      </c>
      <c r="BN19" s="12" t="str">
        <f t="shared" si="5"/>
        <v>Diálogo</v>
      </c>
      <c r="BO19" s="12" t="str">
        <f t="shared" si="16"/>
        <v>Claridad</v>
      </c>
      <c r="BP19" s="12" t="str">
        <f t="shared" si="17"/>
        <v>Oportunidades de mejora</v>
      </c>
      <c r="BQ19" s="12" t="str">
        <f t="shared" si="18"/>
        <v>Retroalimentación al docente</v>
      </c>
      <c r="BS19" s="12">
        <f t="shared" si="19"/>
        <v>1</v>
      </c>
      <c r="BT19" s="12">
        <f t="shared" si="20"/>
        <v>1</v>
      </c>
      <c r="BU19" s="12">
        <f t="shared" si="21"/>
        <v>1</v>
      </c>
      <c r="BV19" s="12">
        <f t="shared" si="22"/>
        <v>1</v>
      </c>
      <c r="BW19" s="12">
        <f t="shared" si="23"/>
        <v>1</v>
      </c>
      <c r="BX19" s="12">
        <f t="shared" si="24"/>
        <v>0</v>
      </c>
      <c r="BY19" s="12">
        <f t="shared" si="36"/>
        <v>5</v>
      </c>
      <c r="BZ19" s="12" t="str">
        <f t="shared" si="25"/>
        <v>La bibliografía básica propuesta se encuentra en la biblioteca "Juan Roa Vásquez"., La bibliografía propuesta contiene títulos de edición menor a 5 años., La bibliografía se presenta con una sólo sistema de referenciación (APA, Vancouver, IEEE, etc).</v>
      </c>
      <c r="CA19" s="12" t="str">
        <f t="shared" si="26"/>
        <v>La bibliografía básica propuesta se encuentra en la biblioteca "Juan Roa Vásquez".</v>
      </c>
      <c r="CB19" s="21" t="str">
        <f t="shared" si="27"/>
        <v>La bibliografía propuesta contiene títulos de edición menor a 5 años.</v>
      </c>
      <c r="CC19" s="12" t="str">
        <f t="shared" si="28"/>
        <v>La bibliografía se presenta con una sólo sistema de referenciación (APA, Vancouver, IEEE, etc).</v>
      </c>
      <c r="CD19" s="12" t="str">
        <f t="shared" si="29"/>
        <v/>
      </c>
      <c r="CF19" s="12">
        <f t="shared" si="30"/>
        <v>1</v>
      </c>
      <c r="CG19" s="12">
        <f t="shared" si="31"/>
        <v>1</v>
      </c>
      <c r="CH19" s="12">
        <f t="shared" si="32"/>
        <v>1</v>
      </c>
      <c r="CI19" s="12">
        <f t="shared" si="33"/>
        <v>0</v>
      </c>
      <c r="CJ19" s="12">
        <f t="shared" si="34"/>
        <v>0</v>
      </c>
      <c r="CK19" s="12">
        <f t="shared" si="35"/>
        <v>3</v>
      </c>
    </row>
    <row r="20" spans="1:89" x14ac:dyDescent="0.25">
      <c r="A20" s="25">
        <v>43047.407172476851</v>
      </c>
      <c r="B20" s="26" t="s">
        <v>183</v>
      </c>
      <c r="C20" s="26" t="s">
        <v>241</v>
      </c>
      <c r="D20" s="26" t="s">
        <v>185</v>
      </c>
      <c r="E20" s="24"/>
      <c r="F20" s="26" t="s">
        <v>242</v>
      </c>
      <c r="G20" s="26" t="s">
        <v>248</v>
      </c>
      <c r="H20" s="26" t="s">
        <v>188</v>
      </c>
      <c r="I20" s="26" t="s">
        <v>188</v>
      </c>
      <c r="J20" s="26" t="s">
        <v>188</v>
      </c>
      <c r="K20" s="26" t="s">
        <v>188</v>
      </c>
      <c r="L20" s="26" t="s">
        <v>188</v>
      </c>
      <c r="M20" s="26" t="s">
        <v>188</v>
      </c>
      <c r="N20" s="26" t="s">
        <v>188</v>
      </c>
      <c r="O20" s="26" t="s">
        <v>188</v>
      </c>
      <c r="P20" s="26" t="s">
        <v>188</v>
      </c>
      <c r="Q20" s="26" t="s">
        <v>188</v>
      </c>
      <c r="R20" s="26" t="s">
        <v>188</v>
      </c>
      <c r="S20" s="26" t="s">
        <v>188</v>
      </c>
      <c r="T20" s="26" t="s">
        <v>188</v>
      </c>
      <c r="U20" s="26" t="s">
        <v>188</v>
      </c>
      <c r="V20" s="26" t="s">
        <v>5</v>
      </c>
      <c r="W20" s="26" t="s">
        <v>162</v>
      </c>
      <c r="X20" s="26" t="s">
        <v>158</v>
      </c>
      <c r="Y20" s="26" t="s">
        <v>190</v>
      </c>
      <c r="Z20" s="26" t="s">
        <v>190</v>
      </c>
      <c r="AA20" s="26" t="s">
        <v>190</v>
      </c>
      <c r="AB20" s="26" t="s">
        <v>190</v>
      </c>
      <c r="AC20" s="26" t="s">
        <v>190</v>
      </c>
      <c r="AD20" s="26" t="s">
        <v>190</v>
      </c>
      <c r="AE20" s="26" t="s">
        <v>55</v>
      </c>
      <c r="AF20" s="26" t="s">
        <v>159</v>
      </c>
      <c r="AG20" s="26" t="s">
        <v>59</v>
      </c>
      <c r="AH20" s="26" t="s">
        <v>59</v>
      </c>
      <c r="AI20" s="26" t="s">
        <v>59</v>
      </c>
      <c r="AJ20" s="26" t="s">
        <v>59</v>
      </c>
      <c r="AK20" s="26" t="s">
        <v>71</v>
      </c>
      <c r="AL20" s="26" t="s">
        <v>163</v>
      </c>
      <c r="AM20" s="26" t="s">
        <v>191</v>
      </c>
      <c r="AN20" s="26" t="s">
        <v>90</v>
      </c>
      <c r="AO20" s="26" t="s">
        <v>244</v>
      </c>
      <c r="AP20" s="26" t="s">
        <v>106</v>
      </c>
      <c r="AQ20" s="26" t="s">
        <v>106</v>
      </c>
      <c r="AR20" s="26" t="s">
        <v>106</v>
      </c>
      <c r="AS20" s="26" t="s">
        <v>106</v>
      </c>
      <c r="AT20" s="26" t="s">
        <v>113</v>
      </c>
      <c r="AU20" s="26" t="s">
        <v>249</v>
      </c>
      <c r="AX20" s="12">
        <f t="shared" si="6"/>
        <v>17</v>
      </c>
      <c r="AY20" s="12">
        <f t="shared" si="37"/>
        <v>0.25</v>
      </c>
      <c r="AZ20" s="20" t="str">
        <f t="shared" si="7"/>
        <v>Anticipatoria., Criterios y estándares (Rúbrica)., Autoevaluación., Retroalimentación.</v>
      </c>
      <c r="BA20" s="12" t="str">
        <f t="shared" si="1"/>
        <v>Anticipatoria.</v>
      </c>
      <c r="BB20" s="12" t="str">
        <f t="shared" si="2"/>
        <v>Criterios y estándares (Rúbrica).</v>
      </c>
      <c r="BC20" s="12" t="str">
        <f t="shared" si="3"/>
        <v>Autoevaluación.</v>
      </c>
      <c r="BD20" s="12" t="str">
        <f t="shared" si="4"/>
        <v>Retroalimentación.</v>
      </c>
      <c r="BF20" s="12">
        <f t="shared" si="8"/>
        <v>1</v>
      </c>
      <c r="BG20" s="12">
        <f t="shared" si="9"/>
        <v>1</v>
      </c>
      <c r="BH20" s="12">
        <f t="shared" si="10"/>
        <v>1</v>
      </c>
      <c r="BI20" s="12">
        <f t="shared" si="11"/>
        <v>1</v>
      </c>
      <c r="BJ20" s="12">
        <f t="shared" si="12"/>
        <v>0</v>
      </c>
      <c r="BK20" s="12">
        <f t="shared" si="13"/>
        <v>4</v>
      </c>
      <c r="BL20" s="20" t="str">
        <f t="shared" si="14"/>
        <v>Reflexión, Claridad, Oportunidades de mejora, Retroalimentación al docente</v>
      </c>
      <c r="BM20" s="12" t="str">
        <f t="shared" si="15"/>
        <v>Reflexión</v>
      </c>
      <c r="BN20" s="12" t="str">
        <f t="shared" si="5"/>
        <v>Claridad</v>
      </c>
      <c r="BO20" s="12" t="str">
        <f t="shared" si="16"/>
        <v>Oportunidades de mejora</v>
      </c>
      <c r="BP20" s="12" t="str">
        <f t="shared" si="17"/>
        <v>Oportunidades de mejora</v>
      </c>
      <c r="BQ20" s="12" t="str">
        <f t="shared" si="18"/>
        <v>Retroalimentación al docente</v>
      </c>
      <c r="BS20" s="12">
        <f t="shared" si="19"/>
        <v>1</v>
      </c>
      <c r="BT20" s="12">
        <f t="shared" si="20"/>
        <v>0</v>
      </c>
      <c r="BU20" s="12">
        <f t="shared" si="21"/>
        <v>1</v>
      </c>
      <c r="BV20" s="12">
        <f t="shared" si="22"/>
        <v>2</v>
      </c>
      <c r="BW20" s="12">
        <f t="shared" si="23"/>
        <v>1</v>
      </c>
      <c r="BX20" s="12">
        <f t="shared" si="24"/>
        <v>0</v>
      </c>
      <c r="BY20" s="12">
        <f t="shared" si="36"/>
        <v>5</v>
      </c>
      <c r="BZ20" s="12" t="str">
        <f t="shared" si="25"/>
        <v>La bibliografía básica propuesta se encuentra en la biblioteca "Juan Roa Vásquez"., La bibliografía incluye por lo menos dos títulos en una segunda lengua.</v>
      </c>
      <c r="CA20" s="12" t="str">
        <f t="shared" si="26"/>
        <v>La bibliografía básica propuesta se encuentra en la biblioteca "Juan Roa Vásquez".</v>
      </c>
      <c r="CB20" s="21" t="str">
        <f t="shared" si="27"/>
        <v>La bibliografía incluye por lo menos dos títulos en una segunda lengua.</v>
      </c>
      <c r="CC20" s="12" t="str">
        <f t="shared" si="28"/>
        <v/>
      </c>
      <c r="CD20" s="12" t="str">
        <f t="shared" si="29"/>
        <v/>
      </c>
      <c r="CF20" s="12">
        <f t="shared" si="30"/>
        <v>1</v>
      </c>
      <c r="CG20" s="12">
        <f t="shared" si="31"/>
        <v>0</v>
      </c>
      <c r="CH20" s="12">
        <f t="shared" si="32"/>
        <v>0</v>
      </c>
      <c r="CI20" s="12">
        <f t="shared" si="33"/>
        <v>1</v>
      </c>
      <c r="CJ20" s="12">
        <f t="shared" si="34"/>
        <v>0</v>
      </c>
      <c r="CK20" s="12">
        <f t="shared" si="35"/>
        <v>2</v>
      </c>
    </row>
    <row r="21" spans="1:89" x14ac:dyDescent="0.25">
      <c r="A21" s="25">
        <v>43047.644607997689</v>
      </c>
      <c r="B21" s="26" t="s">
        <v>183</v>
      </c>
      <c r="C21" s="26" t="s">
        <v>250</v>
      </c>
      <c r="D21" s="26" t="s">
        <v>185</v>
      </c>
      <c r="E21" s="24"/>
      <c r="F21" s="26" t="s">
        <v>204</v>
      </c>
      <c r="G21" s="26" t="s">
        <v>251</v>
      </c>
      <c r="H21" s="26" t="s">
        <v>188</v>
      </c>
      <c r="I21" s="26" t="s">
        <v>188</v>
      </c>
      <c r="J21" s="26" t="s">
        <v>188</v>
      </c>
      <c r="K21" s="26" t="s">
        <v>188</v>
      </c>
      <c r="L21" s="26" t="s">
        <v>188</v>
      </c>
      <c r="M21" s="26" t="s">
        <v>188</v>
      </c>
      <c r="N21" s="26" t="s">
        <v>188</v>
      </c>
      <c r="O21" s="26" t="s">
        <v>188</v>
      </c>
      <c r="P21" s="26" t="s">
        <v>188</v>
      </c>
      <c r="Q21" s="26" t="s">
        <v>188</v>
      </c>
      <c r="R21" s="26" t="s">
        <v>188</v>
      </c>
      <c r="S21" s="26" t="s">
        <v>188</v>
      </c>
      <c r="T21" s="26" t="s">
        <v>188</v>
      </c>
      <c r="U21" s="26" t="s">
        <v>188</v>
      </c>
      <c r="V21" s="26" t="s">
        <v>5</v>
      </c>
      <c r="W21" s="26" t="s">
        <v>162</v>
      </c>
      <c r="X21" s="26" t="s">
        <v>158</v>
      </c>
      <c r="Y21" s="26" t="s">
        <v>190</v>
      </c>
      <c r="Z21" s="26" t="s">
        <v>190</v>
      </c>
      <c r="AA21" s="26" t="s">
        <v>190</v>
      </c>
      <c r="AB21" s="26" t="s">
        <v>190</v>
      </c>
      <c r="AC21" s="26" t="s">
        <v>190</v>
      </c>
      <c r="AD21" s="26" t="s">
        <v>190</v>
      </c>
      <c r="AE21" s="26" t="s">
        <v>55</v>
      </c>
      <c r="AF21" s="26" t="s">
        <v>159</v>
      </c>
      <c r="AG21" s="26" t="s">
        <v>59</v>
      </c>
      <c r="AH21" s="26" t="s">
        <v>59</v>
      </c>
      <c r="AI21" s="26" t="s">
        <v>59</v>
      </c>
      <c r="AJ21" s="26" t="s">
        <v>59</v>
      </c>
      <c r="AK21" s="26" t="s">
        <v>71</v>
      </c>
      <c r="AL21" s="26" t="s">
        <v>163</v>
      </c>
      <c r="AM21" s="26" t="s">
        <v>191</v>
      </c>
      <c r="AN21" s="26" t="s">
        <v>90</v>
      </c>
      <c r="AO21" s="26" t="s">
        <v>192</v>
      </c>
      <c r="AP21" s="26" t="s">
        <v>106</v>
      </c>
      <c r="AQ21" s="26" t="s">
        <v>106</v>
      </c>
      <c r="AR21" s="26" t="s">
        <v>106</v>
      </c>
      <c r="AS21" s="26" t="s">
        <v>106</v>
      </c>
      <c r="AT21" s="26" t="s">
        <v>113</v>
      </c>
      <c r="AU21" s="26" t="s">
        <v>247</v>
      </c>
      <c r="AX21" s="12">
        <f t="shared" si="6"/>
        <v>9</v>
      </c>
      <c r="AY21" s="12">
        <f t="shared" si="37"/>
        <v>0.33333333333333331</v>
      </c>
      <c r="AZ21" s="20" t="str">
        <f t="shared" si="7"/>
        <v>Anticipatoria., Criterios y estándares (Rúbrica)., Autoevaluación., Retroalimentación.</v>
      </c>
      <c r="BA21" s="12" t="str">
        <f t="shared" si="1"/>
        <v>Anticipatoria.</v>
      </c>
      <c r="BB21" s="12" t="str">
        <f t="shared" si="2"/>
        <v>Criterios y estándares (Rúbrica).</v>
      </c>
      <c r="BC21" s="12" t="str">
        <f t="shared" si="3"/>
        <v>Autoevaluación.</v>
      </c>
      <c r="BD21" s="12" t="str">
        <f t="shared" si="4"/>
        <v>Retroalimentación.</v>
      </c>
      <c r="BF21" s="12">
        <f t="shared" si="8"/>
        <v>1</v>
      </c>
      <c r="BG21" s="12">
        <f t="shared" si="9"/>
        <v>1</v>
      </c>
      <c r="BH21" s="12">
        <f t="shared" si="10"/>
        <v>1</v>
      </c>
      <c r="BI21" s="12">
        <f t="shared" si="11"/>
        <v>1</v>
      </c>
      <c r="BJ21" s="12">
        <f t="shared" si="12"/>
        <v>0</v>
      </c>
      <c r="BK21" s="12">
        <f t="shared" si="13"/>
        <v>4</v>
      </c>
      <c r="BL21" s="20" t="str">
        <f t="shared" si="14"/>
        <v>Reflexión, Diálogo, Claridad, Oportunidades de mejora, Retroalimentación al docente</v>
      </c>
      <c r="BM21" s="12" t="str">
        <f t="shared" si="15"/>
        <v>Reflexión</v>
      </c>
      <c r="BN21" s="12" t="str">
        <f t="shared" si="5"/>
        <v>Diálogo</v>
      </c>
      <c r="BO21" s="12" t="str">
        <f t="shared" si="16"/>
        <v>Claridad</v>
      </c>
      <c r="BP21" s="12" t="str">
        <f t="shared" si="17"/>
        <v>Oportunidades de mejora</v>
      </c>
      <c r="BQ21" s="12" t="str">
        <f t="shared" si="18"/>
        <v>Retroalimentación al docente</v>
      </c>
      <c r="BS21" s="12">
        <f t="shared" si="19"/>
        <v>1</v>
      </c>
      <c r="BT21" s="12">
        <f t="shared" si="20"/>
        <v>1</v>
      </c>
      <c r="BU21" s="12">
        <f t="shared" si="21"/>
        <v>1</v>
      </c>
      <c r="BV21" s="12">
        <f t="shared" si="22"/>
        <v>1</v>
      </c>
      <c r="BW21" s="12">
        <f t="shared" si="23"/>
        <v>1</v>
      </c>
      <c r="BX21" s="12">
        <f t="shared" si="24"/>
        <v>0</v>
      </c>
      <c r="BY21" s="12">
        <f t="shared" si="36"/>
        <v>5</v>
      </c>
      <c r="BZ21" s="12" t="str">
        <f t="shared" si="25"/>
        <v>La bibliografía básica propuesta se encuentra en la biblioteca "Juan Roa Vásquez"., La bibliografía propuesta contiene títulos de edición menor a 5 años., La bibliografía se presenta con una sólo sistema de referenciación (APA, Vancouver, IEEE, etc).</v>
      </c>
      <c r="CA21" s="12" t="str">
        <f t="shared" si="26"/>
        <v>La bibliografía básica propuesta se encuentra en la biblioteca "Juan Roa Vásquez".</v>
      </c>
      <c r="CB21" s="21" t="str">
        <f t="shared" si="27"/>
        <v>La bibliografía propuesta contiene títulos de edición menor a 5 años.</v>
      </c>
      <c r="CC21" s="12" t="str">
        <f t="shared" si="28"/>
        <v>La bibliografía se presenta con una sólo sistema de referenciación (APA, Vancouver, IEEE, etc).</v>
      </c>
      <c r="CD21" s="12" t="str">
        <f t="shared" si="29"/>
        <v/>
      </c>
      <c r="CF21" s="12">
        <f t="shared" si="30"/>
        <v>1</v>
      </c>
      <c r="CG21" s="12">
        <f t="shared" si="31"/>
        <v>1</v>
      </c>
      <c r="CH21" s="12">
        <f t="shared" si="32"/>
        <v>1</v>
      </c>
      <c r="CI21" s="12">
        <f t="shared" si="33"/>
        <v>0</v>
      </c>
      <c r="CJ21" s="12">
        <f t="shared" si="34"/>
        <v>0</v>
      </c>
      <c r="CK21" s="12">
        <f t="shared" si="35"/>
        <v>3</v>
      </c>
    </row>
    <row r="22" spans="1:89" x14ac:dyDescent="0.25">
      <c r="A22" s="25">
        <v>43047.647349166669</v>
      </c>
      <c r="B22" s="26" t="s">
        <v>183</v>
      </c>
      <c r="C22" s="26" t="s">
        <v>250</v>
      </c>
      <c r="D22" s="26" t="s">
        <v>185</v>
      </c>
      <c r="E22" s="24"/>
      <c r="F22" s="26" t="s">
        <v>204</v>
      </c>
      <c r="G22" s="26" t="s">
        <v>252</v>
      </c>
      <c r="H22" s="26" t="s">
        <v>188</v>
      </c>
      <c r="I22" s="26" t="s">
        <v>188</v>
      </c>
      <c r="J22" s="26" t="s">
        <v>188</v>
      </c>
      <c r="K22" s="26" t="s">
        <v>188</v>
      </c>
      <c r="L22" s="26" t="s">
        <v>188</v>
      </c>
      <c r="M22" s="26" t="s">
        <v>188</v>
      </c>
      <c r="N22" s="26" t="s">
        <v>188</v>
      </c>
      <c r="O22" s="26" t="s">
        <v>188</v>
      </c>
      <c r="P22" s="26" t="s">
        <v>188</v>
      </c>
      <c r="Q22" s="26" t="s">
        <v>188</v>
      </c>
      <c r="R22" s="26" t="s">
        <v>188</v>
      </c>
      <c r="S22" s="26" t="s">
        <v>188</v>
      </c>
      <c r="T22" s="26" t="s">
        <v>188</v>
      </c>
      <c r="U22" s="26" t="s">
        <v>188</v>
      </c>
      <c r="V22" s="26" t="s">
        <v>5</v>
      </c>
      <c r="W22" s="26" t="s">
        <v>162</v>
      </c>
      <c r="X22" s="26" t="s">
        <v>158</v>
      </c>
      <c r="Y22" s="26" t="s">
        <v>190</v>
      </c>
      <c r="Z22" s="26" t="s">
        <v>190</v>
      </c>
      <c r="AA22" s="26" t="s">
        <v>190</v>
      </c>
      <c r="AB22" s="26" t="s">
        <v>190</v>
      </c>
      <c r="AC22" s="26" t="s">
        <v>190</v>
      </c>
      <c r="AD22" s="26" t="s">
        <v>190</v>
      </c>
      <c r="AE22" s="26" t="s">
        <v>55</v>
      </c>
      <c r="AF22" s="26" t="s">
        <v>159</v>
      </c>
      <c r="AG22" s="26" t="s">
        <v>59</v>
      </c>
      <c r="AH22" s="26" t="s">
        <v>59</v>
      </c>
      <c r="AI22" s="26" t="s">
        <v>59</v>
      </c>
      <c r="AJ22" s="26" t="s">
        <v>59</v>
      </c>
      <c r="AK22" s="26" t="s">
        <v>71</v>
      </c>
      <c r="AL22" s="26" t="s">
        <v>163</v>
      </c>
      <c r="AM22" s="26" t="s">
        <v>191</v>
      </c>
      <c r="AN22" s="26" t="s">
        <v>90</v>
      </c>
      <c r="AO22" s="26" t="s">
        <v>192</v>
      </c>
      <c r="AP22" s="26" t="s">
        <v>106</v>
      </c>
      <c r="AQ22" s="26" t="s">
        <v>106</v>
      </c>
      <c r="AR22" s="26" t="s">
        <v>106</v>
      </c>
      <c r="AS22" s="26" t="s">
        <v>106</v>
      </c>
      <c r="AT22" s="26" t="s">
        <v>113</v>
      </c>
      <c r="AU22" s="26" t="s">
        <v>193</v>
      </c>
      <c r="AX22" s="12">
        <f t="shared" si="6"/>
        <v>9</v>
      </c>
      <c r="AY22" s="12">
        <f t="shared" si="37"/>
        <v>0.33333333333333331</v>
      </c>
      <c r="AZ22" s="20" t="str">
        <f t="shared" si="7"/>
        <v>Anticipatoria., Criterios y estándares (Rúbrica)., Autoevaluación., Retroalimentación.</v>
      </c>
      <c r="BA22" s="12" t="str">
        <f t="shared" si="1"/>
        <v>Anticipatoria.</v>
      </c>
      <c r="BB22" s="12" t="str">
        <f t="shared" si="2"/>
        <v>Criterios y estándares (Rúbrica).</v>
      </c>
      <c r="BC22" s="12" t="str">
        <f t="shared" si="3"/>
        <v>Autoevaluación.</v>
      </c>
      <c r="BD22" s="12" t="str">
        <f t="shared" si="4"/>
        <v>Retroalimentación.</v>
      </c>
      <c r="BF22" s="12">
        <f t="shared" si="8"/>
        <v>1</v>
      </c>
      <c r="BG22" s="12">
        <f t="shared" si="9"/>
        <v>1</v>
      </c>
      <c r="BH22" s="12">
        <f t="shared" si="10"/>
        <v>1</v>
      </c>
      <c r="BI22" s="12">
        <f t="shared" si="11"/>
        <v>1</v>
      </c>
      <c r="BJ22" s="12">
        <f t="shared" si="12"/>
        <v>0</v>
      </c>
      <c r="BK22" s="12">
        <f t="shared" si="13"/>
        <v>4</v>
      </c>
      <c r="BL22" s="20" t="str">
        <f t="shared" si="14"/>
        <v>Reflexión, Diálogo, Claridad, Oportunidades de mejora, Retroalimentación al docente</v>
      </c>
      <c r="BM22" s="12" t="str">
        <f t="shared" si="15"/>
        <v>Reflexión</v>
      </c>
      <c r="BN22" s="12" t="str">
        <f t="shared" si="5"/>
        <v>Diálogo</v>
      </c>
      <c r="BO22" s="12" t="str">
        <f t="shared" si="16"/>
        <v>Claridad</v>
      </c>
      <c r="BP22" s="12" t="str">
        <f t="shared" si="17"/>
        <v>Oportunidades de mejora</v>
      </c>
      <c r="BQ22" s="12" t="str">
        <f t="shared" si="18"/>
        <v>Retroalimentación al docente</v>
      </c>
      <c r="BS22" s="12">
        <f t="shared" si="19"/>
        <v>1</v>
      </c>
      <c r="BT22" s="12">
        <f t="shared" si="20"/>
        <v>1</v>
      </c>
      <c r="BU22" s="12">
        <f t="shared" si="21"/>
        <v>1</v>
      </c>
      <c r="BV22" s="12">
        <f t="shared" si="22"/>
        <v>1</v>
      </c>
      <c r="BW22" s="12">
        <f t="shared" si="23"/>
        <v>1</v>
      </c>
      <c r="BX22" s="12">
        <f t="shared" si="24"/>
        <v>0</v>
      </c>
      <c r="BY22" s="12">
        <f t="shared" si="36"/>
        <v>5</v>
      </c>
      <c r="BZ22" s="12" t="str">
        <f t="shared" si="2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2" s="12" t="str">
        <f t="shared" si="26"/>
        <v>La bibliografía básica propuesta se encuentra en la biblioteca "Juan Roa Vásquez".</v>
      </c>
      <c r="CB22" s="21" t="str">
        <f t="shared" si="27"/>
        <v>La bibliografía propuesta contiene títulos de edición menor a 5 años.</v>
      </c>
      <c r="CC22" s="12" t="str">
        <f t="shared" si="28"/>
        <v>La bibliografía se presenta con una sólo sistema de referenciación (APA, Vancouver, IEEE, etc).</v>
      </c>
      <c r="CD22" s="12" t="str">
        <f t="shared" si="29"/>
        <v>La bibliografía incluye por lo menos dos títulos en una segunda lengua.</v>
      </c>
      <c r="CF22" s="12">
        <f t="shared" si="30"/>
        <v>1</v>
      </c>
      <c r="CG22" s="12">
        <f t="shared" si="31"/>
        <v>1</v>
      </c>
      <c r="CH22" s="12">
        <f t="shared" si="32"/>
        <v>1</v>
      </c>
      <c r="CI22" s="12">
        <f t="shared" si="33"/>
        <v>1</v>
      </c>
      <c r="CJ22" s="12">
        <f t="shared" si="34"/>
        <v>0</v>
      </c>
      <c r="CK22" s="12">
        <f t="shared" si="35"/>
        <v>4</v>
      </c>
    </row>
    <row r="23" spans="1:89" x14ac:dyDescent="0.25">
      <c r="A23" s="25">
        <v>43047.656785046296</v>
      </c>
      <c r="B23" s="26" t="s">
        <v>183</v>
      </c>
      <c r="C23" s="26" t="s">
        <v>253</v>
      </c>
      <c r="D23" s="26" t="s">
        <v>185</v>
      </c>
      <c r="E23" s="24"/>
      <c r="F23" s="26" t="s">
        <v>201</v>
      </c>
      <c r="G23" s="26" t="s">
        <v>254</v>
      </c>
      <c r="H23" s="26" t="s">
        <v>188</v>
      </c>
      <c r="I23" s="26" t="s">
        <v>188</v>
      </c>
      <c r="J23" s="26" t="s">
        <v>188</v>
      </c>
      <c r="K23" s="26" t="s">
        <v>188</v>
      </c>
      <c r="L23" s="26" t="s">
        <v>188</v>
      </c>
      <c r="M23" s="26" t="s">
        <v>188</v>
      </c>
      <c r="N23" s="26" t="s">
        <v>188</v>
      </c>
      <c r="O23" s="26" t="s">
        <v>188</v>
      </c>
      <c r="P23" s="26" t="s">
        <v>188</v>
      </c>
      <c r="Q23" s="26" t="s">
        <v>188</v>
      </c>
      <c r="R23" s="26" t="s">
        <v>188</v>
      </c>
      <c r="S23" s="26" t="s">
        <v>188</v>
      </c>
      <c r="T23" s="26" t="s">
        <v>188</v>
      </c>
      <c r="U23" s="26" t="s">
        <v>188</v>
      </c>
      <c r="V23" s="26" t="s">
        <v>5</v>
      </c>
      <c r="W23" s="26" t="s">
        <v>162</v>
      </c>
      <c r="X23" s="26" t="s">
        <v>158</v>
      </c>
      <c r="Y23" s="26" t="s">
        <v>190</v>
      </c>
      <c r="Z23" s="26" t="s">
        <v>190</v>
      </c>
      <c r="AA23" s="26" t="s">
        <v>190</v>
      </c>
      <c r="AB23" s="26" t="s">
        <v>190</v>
      </c>
      <c r="AC23" s="26" t="s">
        <v>190</v>
      </c>
      <c r="AD23" s="26" t="s">
        <v>190</v>
      </c>
      <c r="AE23" s="26" t="s">
        <v>55</v>
      </c>
      <c r="AF23" s="26" t="s">
        <v>159</v>
      </c>
      <c r="AG23" s="26" t="s">
        <v>59</v>
      </c>
      <c r="AH23" s="26" t="s">
        <v>59</v>
      </c>
      <c r="AI23" s="26" t="s">
        <v>59</v>
      </c>
      <c r="AJ23" s="26" t="s">
        <v>59</v>
      </c>
      <c r="AK23" s="26" t="s">
        <v>71</v>
      </c>
      <c r="AL23" s="26" t="s">
        <v>163</v>
      </c>
      <c r="AM23" s="26" t="s">
        <v>191</v>
      </c>
      <c r="AN23" s="26" t="s">
        <v>90</v>
      </c>
      <c r="AO23" s="26" t="s">
        <v>192</v>
      </c>
      <c r="AP23" s="26" t="s">
        <v>107</v>
      </c>
      <c r="AQ23" s="26" t="s">
        <v>107</v>
      </c>
      <c r="AR23" s="26" t="s">
        <v>107</v>
      </c>
      <c r="AS23" s="26" t="s">
        <v>107</v>
      </c>
      <c r="AT23" s="26" t="s">
        <v>113</v>
      </c>
      <c r="AU23" s="26" t="s">
        <v>193</v>
      </c>
      <c r="AX23" s="12">
        <f t="shared" si="6"/>
        <v>22</v>
      </c>
      <c r="AY23" s="12">
        <f t="shared" si="37"/>
        <v>0.33333333333333331</v>
      </c>
      <c r="AZ23" s="20" t="str">
        <f t="shared" si="7"/>
        <v>Anticipatoria., Criterios y estándares (Rúbrica)., Autoevaluación., Retroalimentación.</v>
      </c>
      <c r="BA23" s="12" t="str">
        <f t="shared" si="1"/>
        <v>Anticipatoria.</v>
      </c>
      <c r="BB23" s="12" t="str">
        <f t="shared" si="2"/>
        <v>Criterios y estándares (Rúbrica).</v>
      </c>
      <c r="BC23" s="12" t="str">
        <f t="shared" si="3"/>
        <v>Autoevaluación.</v>
      </c>
      <c r="BD23" s="12" t="str">
        <f t="shared" si="4"/>
        <v>Retroalimentación.</v>
      </c>
      <c r="BF23" s="12">
        <f t="shared" si="8"/>
        <v>1</v>
      </c>
      <c r="BG23" s="12">
        <f t="shared" si="9"/>
        <v>1</v>
      </c>
      <c r="BH23" s="12">
        <f t="shared" si="10"/>
        <v>1</v>
      </c>
      <c r="BI23" s="12">
        <f t="shared" si="11"/>
        <v>1</v>
      </c>
      <c r="BJ23" s="12">
        <f t="shared" si="12"/>
        <v>0</v>
      </c>
      <c r="BK23" s="12">
        <f t="shared" si="13"/>
        <v>4</v>
      </c>
      <c r="BL23" s="20" t="str">
        <f t="shared" si="14"/>
        <v>Reflexión, Diálogo, Claridad, Oportunidades de mejora, Retroalimentación al docente</v>
      </c>
      <c r="BM23" s="12" t="str">
        <f t="shared" si="15"/>
        <v>Reflexión</v>
      </c>
      <c r="BN23" s="12" t="str">
        <f t="shared" si="5"/>
        <v>Diálogo</v>
      </c>
      <c r="BO23" s="12" t="str">
        <f t="shared" si="16"/>
        <v>Claridad</v>
      </c>
      <c r="BP23" s="12" t="str">
        <f t="shared" si="17"/>
        <v>Oportunidades de mejora</v>
      </c>
      <c r="BQ23" s="12" t="str">
        <f t="shared" si="18"/>
        <v>Retroalimentación al docente</v>
      </c>
      <c r="BS23" s="12">
        <f t="shared" si="19"/>
        <v>1</v>
      </c>
      <c r="BT23" s="12">
        <f t="shared" si="20"/>
        <v>1</v>
      </c>
      <c r="BU23" s="12">
        <f t="shared" si="21"/>
        <v>1</v>
      </c>
      <c r="BV23" s="12">
        <f t="shared" si="22"/>
        <v>1</v>
      </c>
      <c r="BW23" s="12">
        <f t="shared" si="23"/>
        <v>1</v>
      </c>
      <c r="BX23" s="12">
        <f t="shared" si="24"/>
        <v>0</v>
      </c>
      <c r="BY23" s="12">
        <f t="shared" si="36"/>
        <v>5</v>
      </c>
      <c r="BZ23" s="12" t="str">
        <f t="shared" si="2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3" s="12" t="str">
        <f t="shared" si="26"/>
        <v>La bibliografía básica propuesta se encuentra en la biblioteca "Juan Roa Vásquez".</v>
      </c>
      <c r="CB23" s="21" t="str">
        <f t="shared" si="27"/>
        <v>La bibliografía propuesta contiene títulos de edición menor a 5 años.</v>
      </c>
      <c r="CC23" s="12" t="str">
        <f t="shared" si="28"/>
        <v>La bibliografía se presenta con una sólo sistema de referenciación (APA, Vancouver, IEEE, etc).</v>
      </c>
      <c r="CD23" s="12" t="str">
        <f t="shared" si="29"/>
        <v>La bibliografía incluye por lo menos dos títulos en una segunda lengua.</v>
      </c>
      <c r="CF23" s="12">
        <f t="shared" si="30"/>
        <v>1</v>
      </c>
      <c r="CG23" s="12">
        <f t="shared" si="31"/>
        <v>1</v>
      </c>
      <c r="CH23" s="12">
        <f t="shared" si="32"/>
        <v>1</v>
      </c>
      <c r="CI23" s="12">
        <f t="shared" si="33"/>
        <v>1</v>
      </c>
      <c r="CJ23" s="12">
        <f t="shared" si="34"/>
        <v>0</v>
      </c>
      <c r="CK23" s="12">
        <f t="shared" si="35"/>
        <v>4</v>
      </c>
    </row>
    <row r="24" spans="1:89" x14ac:dyDescent="0.25">
      <c r="A24" s="25">
        <v>43047.659653402778</v>
      </c>
      <c r="B24" s="26" t="s">
        <v>183</v>
      </c>
      <c r="C24" s="26" t="s">
        <v>253</v>
      </c>
      <c r="D24" s="26" t="s">
        <v>185</v>
      </c>
      <c r="E24" s="24"/>
      <c r="F24" s="26" t="s">
        <v>201</v>
      </c>
      <c r="G24" s="26" t="s">
        <v>255</v>
      </c>
      <c r="H24" s="26" t="s">
        <v>189</v>
      </c>
      <c r="I24" s="26" t="s">
        <v>189</v>
      </c>
      <c r="J24" s="26" t="s">
        <v>189</v>
      </c>
      <c r="K24" s="26" t="s">
        <v>189</v>
      </c>
      <c r="L24" s="26" t="s">
        <v>189</v>
      </c>
      <c r="M24" s="26" t="s">
        <v>189</v>
      </c>
      <c r="N24" s="26" t="s">
        <v>189</v>
      </c>
      <c r="O24" s="26" t="s">
        <v>189</v>
      </c>
      <c r="P24" s="26" t="s">
        <v>189</v>
      </c>
      <c r="Q24" s="26" t="s">
        <v>189</v>
      </c>
      <c r="R24" s="26" t="s">
        <v>189</v>
      </c>
      <c r="S24" s="26" t="s">
        <v>189</v>
      </c>
      <c r="T24" s="26" t="s">
        <v>189</v>
      </c>
      <c r="U24" s="26" t="s">
        <v>189</v>
      </c>
      <c r="V24" s="26" t="s">
        <v>5</v>
      </c>
      <c r="W24" s="26" t="s">
        <v>162</v>
      </c>
      <c r="X24" s="26" t="s">
        <v>158</v>
      </c>
      <c r="Y24" s="26" t="s">
        <v>190</v>
      </c>
      <c r="Z24" s="26" t="s">
        <v>190</v>
      </c>
      <c r="AA24" s="26" t="s">
        <v>190</v>
      </c>
      <c r="AB24" s="26" t="s">
        <v>190</v>
      </c>
      <c r="AC24" s="26" t="s">
        <v>190</v>
      </c>
      <c r="AD24" s="26" t="s">
        <v>190</v>
      </c>
      <c r="AE24" s="26" t="s">
        <v>55</v>
      </c>
      <c r="AF24" s="26" t="s">
        <v>159</v>
      </c>
      <c r="AG24" s="26" t="s">
        <v>59</v>
      </c>
      <c r="AH24" s="26" t="s">
        <v>59</v>
      </c>
      <c r="AI24" s="26" t="s">
        <v>59</v>
      </c>
      <c r="AJ24" s="26" t="s">
        <v>59</v>
      </c>
      <c r="AK24" s="26" t="s">
        <v>71</v>
      </c>
      <c r="AL24" s="26" t="s">
        <v>163</v>
      </c>
      <c r="AM24" s="26" t="s">
        <v>191</v>
      </c>
      <c r="AN24" s="26" t="s">
        <v>90</v>
      </c>
      <c r="AO24" s="26" t="s">
        <v>192</v>
      </c>
      <c r="AP24" s="26" t="s">
        <v>107</v>
      </c>
      <c r="AQ24" s="26" t="s">
        <v>107</v>
      </c>
      <c r="AR24" s="26" t="s">
        <v>107</v>
      </c>
      <c r="AS24" s="26" t="s">
        <v>107</v>
      </c>
      <c r="AT24" s="26" t="s">
        <v>113</v>
      </c>
      <c r="AU24" s="26" t="s">
        <v>193</v>
      </c>
      <c r="AX24" s="12">
        <f t="shared" si="6"/>
        <v>22</v>
      </c>
      <c r="AY24" s="12">
        <f t="shared" si="37"/>
        <v>0.33333333333333331</v>
      </c>
      <c r="AZ24" s="20" t="str">
        <f t="shared" si="7"/>
        <v>Anticipatoria., Criterios y estándares (Rúbrica)., Autoevaluación., Retroalimentación.</v>
      </c>
      <c r="BA24" s="12" t="str">
        <f t="shared" si="1"/>
        <v>Anticipatoria.</v>
      </c>
      <c r="BB24" s="12" t="str">
        <f t="shared" si="2"/>
        <v>Criterios y estándares (Rúbrica).</v>
      </c>
      <c r="BC24" s="12" t="str">
        <f t="shared" si="3"/>
        <v>Autoevaluación.</v>
      </c>
      <c r="BD24" s="12" t="str">
        <f t="shared" si="4"/>
        <v>Retroalimentación.</v>
      </c>
      <c r="BF24" s="12">
        <f t="shared" si="8"/>
        <v>1</v>
      </c>
      <c r="BG24" s="12">
        <f t="shared" si="9"/>
        <v>1</v>
      </c>
      <c r="BH24" s="12">
        <f t="shared" si="10"/>
        <v>1</v>
      </c>
      <c r="BI24" s="12">
        <f t="shared" si="11"/>
        <v>1</v>
      </c>
      <c r="BJ24" s="12">
        <f t="shared" si="12"/>
        <v>0</v>
      </c>
      <c r="BK24" s="12">
        <f t="shared" si="13"/>
        <v>4</v>
      </c>
      <c r="BL24" s="20" t="str">
        <f t="shared" si="14"/>
        <v>Reflexión, Diálogo, Claridad, Oportunidades de mejora, Retroalimentación al docente</v>
      </c>
      <c r="BM24" s="12" t="str">
        <f t="shared" si="15"/>
        <v>Reflexión</v>
      </c>
      <c r="BN24" s="12" t="str">
        <f t="shared" si="5"/>
        <v>Diálogo</v>
      </c>
      <c r="BO24" s="12" t="str">
        <f t="shared" si="16"/>
        <v>Claridad</v>
      </c>
      <c r="BP24" s="12" t="str">
        <f t="shared" si="17"/>
        <v>Oportunidades de mejora</v>
      </c>
      <c r="BQ24" s="12" t="str">
        <f t="shared" si="18"/>
        <v>Retroalimentación al docente</v>
      </c>
      <c r="BS24" s="12">
        <f t="shared" si="19"/>
        <v>1</v>
      </c>
      <c r="BT24" s="12">
        <f t="shared" si="20"/>
        <v>1</v>
      </c>
      <c r="BU24" s="12">
        <f t="shared" si="21"/>
        <v>1</v>
      </c>
      <c r="BV24" s="12">
        <f t="shared" si="22"/>
        <v>1</v>
      </c>
      <c r="BW24" s="12">
        <f t="shared" si="23"/>
        <v>1</v>
      </c>
      <c r="BX24" s="12">
        <f t="shared" si="24"/>
        <v>0</v>
      </c>
      <c r="BY24" s="12">
        <f t="shared" si="36"/>
        <v>5</v>
      </c>
      <c r="BZ24" s="12" t="str">
        <f t="shared" si="2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4" s="12" t="str">
        <f t="shared" si="26"/>
        <v>La bibliografía básica propuesta se encuentra en la biblioteca "Juan Roa Vásquez".</v>
      </c>
      <c r="CB24" s="21" t="str">
        <f t="shared" si="27"/>
        <v>La bibliografía propuesta contiene títulos de edición menor a 5 años.</v>
      </c>
      <c r="CC24" s="12" t="str">
        <f t="shared" si="28"/>
        <v>La bibliografía se presenta con una sólo sistema de referenciación (APA, Vancouver, IEEE, etc).</v>
      </c>
      <c r="CD24" s="12" t="str">
        <f t="shared" si="29"/>
        <v>La bibliografía incluye por lo menos dos títulos en una segunda lengua.</v>
      </c>
      <c r="CF24" s="12">
        <f t="shared" si="30"/>
        <v>1</v>
      </c>
      <c r="CG24" s="12">
        <f t="shared" si="31"/>
        <v>1</v>
      </c>
      <c r="CH24" s="12">
        <f t="shared" si="32"/>
        <v>1</v>
      </c>
      <c r="CI24" s="12">
        <f t="shared" si="33"/>
        <v>1</v>
      </c>
      <c r="CJ24" s="12">
        <f t="shared" si="34"/>
        <v>0</v>
      </c>
      <c r="CK24" s="12">
        <f t="shared" si="35"/>
        <v>4</v>
      </c>
    </row>
    <row r="25" spans="1:89" x14ac:dyDescent="0.25">
      <c r="A25" s="25">
        <v>43047.66179215278</v>
      </c>
      <c r="B25" s="26" t="s">
        <v>183</v>
      </c>
      <c r="C25" s="26" t="s">
        <v>253</v>
      </c>
      <c r="D25" s="26" t="s">
        <v>185</v>
      </c>
      <c r="E25" s="24"/>
      <c r="F25" s="26" t="s">
        <v>201</v>
      </c>
      <c r="G25" s="26" t="s">
        <v>256</v>
      </c>
      <c r="H25" s="26" t="s">
        <v>189</v>
      </c>
      <c r="I25" s="26" t="s">
        <v>189</v>
      </c>
      <c r="J25" s="26" t="s">
        <v>189</v>
      </c>
      <c r="K25" s="26" t="s">
        <v>189</v>
      </c>
      <c r="L25" s="26" t="s">
        <v>189</v>
      </c>
      <c r="M25" s="26" t="s">
        <v>189</v>
      </c>
      <c r="N25" s="26" t="s">
        <v>189</v>
      </c>
      <c r="O25" s="26" t="s">
        <v>189</v>
      </c>
      <c r="P25" s="26" t="s">
        <v>189</v>
      </c>
      <c r="Q25" s="26" t="s">
        <v>189</v>
      </c>
      <c r="R25" s="26" t="s">
        <v>189</v>
      </c>
      <c r="S25" s="26" t="s">
        <v>189</v>
      </c>
      <c r="T25" s="26" t="s">
        <v>189</v>
      </c>
      <c r="U25" s="26" t="s">
        <v>189</v>
      </c>
      <c r="V25" s="26" t="s">
        <v>5</v>
      </c>
      <c r="W25" s="26" t="s">
        <v>162</v>
      </c>
      <c r="X25" s="26" t="s">
        <v>158</v>
      </c>
      <c r="Y25" s="26" t="s">
        <v>190</v>
      </c>
      <c r="Z25" s="26" t="s">
        <v>190</v>
      </c>
      <c r="AA25" s="26" t="s">
        <v>190</v>
      </c>
      <c r="AB25" s="26" t="s">
        <v>190</v>
      </c>
      <c r="AC25" s="26" t="s">
        <v>190</v>
      </c>
      <c r="AD25" s="26" t="s">
        <v>190</v>
      </c>
      <c r="AE25" s="26" t="s">
        <v>55</v>
      </c>
      <c r="AF25" s="26" t="s">
        <v>159</v>
      </c>
      <c r="AG25" s="26" t="s">
        <v>59</v>
      </c>
      <c r="AH25" s="26" t="s">
        <v>59</v>
      </c>
      <c r="AI25" s="26" t="s">
        <v>59</v>
      </c>
      <c r="AJ25" s="26" t="s">
        <v>59</v>
      </c>
      <c r="AK25" s="26" t="s">
        <v>71</v>
      </c>
      <c r="AL25" s="26" t="s">
        <v>163</v>
      </c>
      <c r="AM25" s="26" t="s">
        <v>191</v>
      </c>
      <c r="AN25" s="26" t="s">
        <v>90</v>
      </c>
      <c r="AO25" s="26" t="s">
        <v>192</v>
      </c>
      <c r="AP25" s="26" t="s">
        <v>107</v>
      </c>
      <c r="AQ25" s="26" t="s">
        <v>107</v>
      </c>
      <c r="AR25" s="26" t="s">
        <v>107</v>
      </c>
      <c r="AS25" s="26" t="s">
        <v>107</v>
      </c>
      <c r="AT25" s="26" t="s">
        <v>113</v>
      </c>
      <c r="AU25" s="26" t="s">
        <v>193</v>
      </c>
      <c r="AX25" s="12">
        <f t="shared" si="6"/>
        <v>22</v>
      </c>
      <c r="AY25" s="12">
        <f t="shared" si="37"/>
        <v>0.33333333333333331</v>
      </c>
      <c r="AZ25" s="20" t="str">
        <f t="shared" si="7"/>
        <v>Anticipatoria., Criterios y estándares (Rúbrica)., Autoevaluación., Retroalimentación.</v>
      </c>
      <c r="BA25" s="12" t="str">
        <f t="shared" si="1"/>
        <v>Anticipatoria.</v>
      </c>
      <c r="BB25" s="12" t="str">
        <f t="shared" si="2"/>
        <v>Criterios y estándares (Rúbrica).</v>
      </c>
      <c r="BC25" s="12" t="str">
        <f t="shared" si="3"/>
        <v>Autoevaluación.</v>
      </c>
      <c r="BD25" s="12" t="str">
        <f t="shared" si="4"/>
        <v>Retroalimentación.</v>
      </c>
      <c r="BF25" s="12">
        <f t="shared" si="8"/>
        <v>1</v>
      </c>
      <c r="BG25" s="12">
        <f t="shared" si="9"/>
        <v>1</v>
      </c>
      <c r="BH25" s="12">
        <f t="shared" si="10"/>
        <v>1</v>
      </c>
      <c r="BI25" s="12">
        <f t="shared" si="11"/>
        <v>1</v>
      </c>
      <c r="BJ25" s="12">
        <f t="shared" si="12"/>
        <v>0</v>
      </c>
      <c r="BK25" s="12">
        <f t="shared" si="13"/>
        <v>4</v>
      </c>
      <c r="BL25" s="20" t="str">
        <f t="shared" si="14"/>
        <v>Reflexión, Diálogo, Claridad, Oportunidades de mejora, Retroalimentación al docente</v>
      </c>
      <c r="BM25" s="12" t="str">
        <f t="shared" si="15"/>
        <v>Reflexión</v>
      </c>
      <c r="BN25" s="12" t="str">
        <f t="shared" si="5"/>
        <v>Diálogo</v>
      </c>
      <c r="BO25" s="12" t="str">
        <f t="shared" si="16"/>
        <v>Claridad</v>
      </c>
      <c r="BP25" s="12" t="str">
        <f t="shared" si="17"/>
        <v>Oportunidades de mejora</v>
      </c>
      <c r="BQ25" s="12" t="str">
        <f t="shared" si="18"/>
        <v>Retroalimentación al docente</v>
      </c>
      <c r="BS25" s="12">
        <f t="shared" si="19"/>
        <v>1</v>
      </c>
      <c r="BT25" s="12">
        <f t="shared" si="20"/>
        <v>1</v>
      </c>
      <c r="BU25" s="12">
        <f t="shared" si="21"/>
        <v>1</v>
      </c>
      <c r="BV25" s="12">
        <f t="shared" si="22"/>
        <v>1</v>
      </c>
      <c r="BW25" s="12">
        <f t="shared" si="23"/>
        <v>1</v>
      </c>
      <c r="BX25" s="12">
        <f t="shared" si="24"/>
        <v>0</v>
      </c>
      <c r="BY25" s="12">
        <f t="shared" si="36"/>
        <v>5</v>
      </c>
      <c r="BZ25" s="12" t="str">
        <f t="shared" si="2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5" s="12" t="str">
        <f t="shared" si="26"/>
        <v>La bibliografía básica propuesta se encuentra en la biblioteca "Juan Roa Vásquez".</v>
      </c>
      <c r="CB25" s="21" t="str">
        <f t="shared" si="27"/>
        <v>La bibliografía propuesta contiene títulos de edición menor a 5 años.</v>
      </c>
      <c r="CC25" s="12" t="str">
        <f t="shared" si="28"/>
        <v>La bibliografía se presenta con una sólo sistema de referenciación (APA, Vancouver, IEEE, etc).</v>
      </c>
      <c r="CD25" s="12" t="str">
        <f t="shared" si="29"/>
        <v>La bibliografía incluye por lo menos dos títulos en una segunda lengua.</v>
      </c>
      <c r="CF25" s="12">
        <f t="shared" si="30"/>
        <v>1</v>
      </c>
      <c r="CG25" s="12">
        <f t="shared" si="31"/>
        <v>1</v>
      </c>
      <c r="CH25" s="12">
        <f t="shared" si="32"/>
        <v>1</v>
      </c>
      <c r="CI25" s="12">
        <f t="shared" si="33"/>
        <v>1</v>
      </c>
      <c r="CJ25" s="12">
        <f t="shared" si="34"/>
        <v>0</v>
      </c>
      <c r="CK25" s="12">
        <f t="shared" si="35"/>
        <v>4</v>
      </c>
    </row>
    <row r="26" spans="1:89" x14ac:dyDescent="0.25">
      <c r="A26" s="25">
        <v>43047.670335798612</v>
      </c>
      <c r="B26" s="26" t="s">
        <v>183</v>
      </c>
      <c r="C26" s="26" t="s">
        <v>257</v>
      </c>
      <c r="D26" s="26" t="s">
        <v>185</v>
      </c>
      <c r="E26" s="24"/>
      <c r="F26" s="26" t="s">
        <v>201</v>
      </c>
      <c r="G26" s="26" t="s">
        <v>258</v>
      </c>
      <c r="H26" s="26" t="s">
        <v>188</v>
      </c>
      <c r="I26" s="26" t="s">
        <v>188</v>
      </c>
      <c r="J26" s="26" t="s">
        <v>188</v>
      </c>
      <c r="K26" s="26" t="s">
        <v>188</v>
      </c>
      <c r="L26" s="26" t="s">
        <v>188</v>
      </c>
      <c r="M26" s="26" t="s">
        <v>188</v>
      </c>
      <c r="N26" s="26" t="s">
        <v>188</v>
      </c>
      <c r="O26" s="26" t="s">
        <v>188</v>
      </c>
      <c r="P26" s="26" t="s">
        <v>188</v>
      </c>
      <c r="Q26" s="26" t="s">
        <v>188</v>
      </c>
      <c r="R26" s="26" t="s">
        <v>188</v>
      </c>
      <c r="S26" s="26" t="s">
        <v>188</v>
      </c>
      <c r="T26" s="26" t="s">
        <v>188</v>
      </c>
      <c r="U26" s="26" t="s">
        <v>188</v>
      </c>
      <c r="V26" s="26" t="s">
        <v>5</v>
      </c>
      <c r="W26" s="26" t="s">
        <v>162</v>
      </c>
      <c r="X26" s="26" t="s">
        <v>39</v>
      </c>
      <c r="Y26" s="26" t="s">
        <v>43</v>
      </c>
      <c r="Z26" s="26" t="s">
        <v>43</v>
      </c>
      <c r="AA26" s="26" t="s">
        <v>43</v>
      </c>
      <c r="AB26" s="26" t="s">
        <v>43</v>
      </c>
      <c r="AC26" s="26" t="s">
        <v>43</v>
      </c>
      <c r="AD26" s="26" t="s">
        <v>43</v>
      </c>
      <c r="AE26" s="26" t="s">
        <v>55</v>
      </c>
      <c r="AF26" s="26" t="s">
        <v>159</v>
      </c>
      <c r="AG26" s="26" t="s">
        <v>58</v>
      </c>
      <c r="AH26" s="26" t="s">
        <v>59</v>
      </c>
      <c r="AI26" s="26" t="s">
        <v>58</v>
      </c>
      <c r="AJ26" s="26" t="s">
        <v>58</v>
      </c>
      <c r="AK26" s="26" t="s">
        <v>69</v>
      </c>
      <c r="AL26" s="26" t="s">
        <v>160</v>
      </c>
      <c r="AM26" s="26" t="s">
        <v>259</v>
      </c>
      <c r="AN26" s="26" t="s">
        <v>90</v>
      </c>
      <c r="AO26" s="26" t="s">
        <v>210</v>
      </c>
      <c r="AP26" s="26" t="s">
        <v>104</v>
      </c>
      <c r="AQ26" s="26" t="s">
        <v>104</v>
      </c>
      <c r="AR26" s="26" t="s">
        <v>104</v>
      </c>
      <c r="AS26" s="26" t="s">
        <v>104</v>
      </c>
      <c r="AT26" s="26" t="s">
        <v>114</v>
      </c>
      <c r="AU26" s="26" t="s">
        <v>260</v>
      </c>
      <c r="AX26" s="12">
        <f t="shared" si="6"/>
        <v>25</v>
      </c>
      <c r="AY26" s="12">
        <f t="shared" si="37"/>
        <v>0.5</v>
      </c>
      <c r="AZ26" s="20" t="str">
        <f t="shared" si="7"/>
        <v>Criterios y estándares (Rúbrica)., Autoevaluación., Retroalimentación.</v>
      </c>
      <c r="BA26" s="12" t="str">
        <f t="shared" si="1"/>
        <v>Criterios y estándares (Rúbrica).</v>
      </c>
      <c r="BB26" s="12" t="str">
        <f t="shared" si="2"/>
        <v>Autoevaluación.</v>
      </c>
      <c r="BC26" s="12" t="str">
        <f t="shared" si="3"/>
        <v>Retroalimentación.</v>
      </c>
      <c r="BD26" s="12" t="str">
        <f t="shared" si="4"/>
        <v/>
      </c>
      <c r="BF26" s="12">
        <f t="shared" si="8"/>
        <v>0</v>
      </c>
      <c r="BG26" s="12">
        <f t="shared" si="9"/>
        <v>1</v>
      </c>
      <c r="BH26" s="12">
        <f t="shared" si="10"/>
        <v>1</v>
      </c>
      <c r="BI26" s="12">
        <f t="shared" si="11"/>
        <v>1</v>
      </c>
      <c r="BJ26" s="12">
        <f t="shared" si="12"/>
        <v>0</v>
      </c>
      <c r="BK26" s="12">
        <f t="shared" si="13"/>
        <v>3</v>
      </c>
      <c r="BL26" s="20" t="str">
        <f t="shared" si="14"/>
        <v>Reflexión, Diálogo, Claridad, Oportunidades de mejora</v>
      </c>
      <c r="BM26" s="12" t="str">
        <f t="shared" si="15"/>
        <v>Reflexión</v>
      </c>
      <c r="BN26" s="12" t="str">
        <f>IF(OR(LEN(BL26)&gt;35,MID(BL26,19,1)=",",MID(BL26,1,1)="0"),IFERROR(MID(BL26,FIND(",",BL26,1)+2,(FIND(",",BL26,11))-(FIND(",",BL26,1)+2)),""),IF(OR(MID(BL26,1,3)="Opo",MID(BL26,1,3)="Ret"),"",RIGHT(BL26,LEN(BL26)-FIND(",",BL26,1)-1)))</f>
        <v>Diálogo</v>
      </c>
      <c r="BO26" s="12" t="str">
        <f t="shared" si="16"/>
        <v>Claridad</v>
      </c>
      <c r="BP26" s="12" t="str">
        <f t="shared" si="17"/>
        <v>Oportunidades de mejora</v>
      </c>
      <c r="BQ26" s="12" t="str">
        <f t="shared" si="18"/>
        <v/>
      </c>
      <c r="BS26" s="12">
        <f t="shared" si="19"/>
        <v>1</v>
      </c>
      <c r="BT26" s="12">
        <f t="shared" si="20"/>
        <v>1</v>
      </c>
      <c r="BU26" s="12">
        <f t="shared" si="21"/>
        <v>1</v>
      </c>
      <c r="BV26" s="12">
        <f t="shared" si="22"/>
        <v>1</v>
      </c>
      <c r="BW26" s="12">
        <f t="shared" si="23"/>
        <v>0</v>
      </c>
      <c r="BX26" s="12">
        <f t="shared" si="24"/>
        <v>0</v>
      </c>
      <c r="BY26" s="12">
        <f t="shared" si="36"/>
        <v>4</v>
      </c>
      <c r="BZ26" s="12" t="str">
        <f t="shared" si="25"/>
        <v>La bibliografía básica propuesta se encuentra en la biblioteca "Juan Roa Vásquez"., La bibliografía se presenta con una sólo sistema de referenciación (APA, Vancouver, IEEE, etc)., La bibliografía incluye por lo menos dos títulos en una segunda lengua.</v>
      </c>
      <c r="CA26" s="12" t="str">
        <f t="shared" si="26"/>
        <v>La bibliografía básica propuesta se encuentra en la biblioteca "Juan Roa Vásquez".</v>
      </c>
      <c r="CB26" s="21" t="str">
        <f t="shared" si="27"/>
        <v>La bibliografía se presenta con una sólo sistema de referenciación (APA, Vancouver, IEEE, etc).</v>
      </c>
      <c r="CC26" s="12" t="str">
        <f t="shared" si="28"/>
        <v>La bibliografía incluye por lo menos dos títulos en una segunda lengua.</v>
      </c>
      <c r="CD26" s="12" t="str">
        <f t="shared" si="29"/>
        <v/>
      </c>
      <c r="CF26" s="12">
        <f t="shared" si="30"/>
        <v>1</v>
      </c>
      <c r="CG26" s="12">
        <f t="shared" si="31"/>
        <v>0</v>
      </c>
      <c r="CH26" s="12">
        <f t="shared" si="32"/>
        <v>1</v>
      </c>
      <c r="CI26" s="12">
        <f t="shared" si="33"/>
        <v>1</v>
      </c>
      <c r="CJ26" s="12">
        <f t="shared" si="34"/>
        <v>0</v>
      </c>
      <c r="CK26" s="12">
        <f t="shared" si="35"/>
        <v>3</v>
      </c>
    </row>
    <row r="27" spans="1:89" x14ac:dyDescent="0.25">
      <c r="A27" s="25">
        <v>43047.672059583332</v>
      </c>
      <c r="B27" s="26" t="s">
        <v>183</v>
      </c>
      <c r="C27" s="26" t="s">
        <v>257</v>
      </c>
      <c r="D27" s="26" t="s">
        <v>185</v>
      </c>
      <c r="E27" s="24"/>
      <c r="F27" s="26" t="s">
        <v>186</v>
      </c>
      <c r="G27" s="26" t="s">
        <v>261</v>
      </c>
      <c r="H27" s="26" t="s">
        <v>188</v>
      </c>
      <c r="I27" s="26" t="s">
        <v>188</v>
      </c>
      <c r="J27" s="26" t="s">
        <v>188</v>
      </c>
      <c r="K27" s="26" t="s">
        <v>188</v>
      </c>
      <c r="L27" s="26" t="s">
        <v>188</v>
      </c>
      <c r="M27" s="26" t="s">
        <v>188</v>
      </c>
      <c r="N27" s="26" t="s">
        <v>188</v>
      </c>
      <c r="O27" s="26" t="s">
        <v>188</v>
      </c>
      <c r="P27" s="26" t="s">
        <v>188</v>
      </c>
      <c r="Q27" s="26" t="s">
        <v>188</v>
      </c>
      <c r="R27" s="26" t="s">
        <v>188</v>
      </c>
      <c r="S27" s="26" t="s">
        <v>188</v>
      </c>
      <c r="T27" s="26" t="s">
        <v>188</v>
      </c>
      <c r="U27" s="26" t="s">
        <v>188</v>
      </c>
      <c r="V27" s="26" t="s">
        <v>5</v>
      </c>
      <c r="W27" s="26" t="s">
        <v>36</v>
      </c>
      <c r="X27" s="26" t="s">
        <v>39</v>
      </c>
      <c r="Y27" s="26" t="s">
        <v>43</v>
      </c>
      <c r="Z27" s="26" t="s">
        <v>43</v>
      </c>
      <c r="AA27" s="26" t="s">
        <v>43</v>
      </c>
      <c r="AB27" s="26" t="s">
        <v>43</v>
      </c>
      <c r="AC27" s="26" t="s">
        <v>43</v>
      </c>
      <c r="AD27" s="26" t="s">
        <v>43</v>
      </c>
      <c r="AE27" s="26" t="s">
        <v>55</v>
      </c>
      <c r="AF27" s="26" t="s">
        <v>58</v>
      </c>
      <c r="AG27" s="26" t="s">
        <v>58</v>
      </c>
      <c r="AH27" s="26" t="s">
        <v>58</v>
      </c>
      <c r="AI27" s="26" t="s">
        <v>58</v>
      </c>
      <c r="AJ27" s="26" t="s">
        <v>58</v>
      </c>
      <c r="AK27" s="26" t="s">
        <v>69</v>
      </c>
      <c r="AL27" s="26" t="s">
        <v>160</v>
      </c>
      <c r="AM27" s="26" t="s">
        <v>259</v>
      </c>
      <c r="AN27" s="26" t="s">
        <v>89</v>
      </c>
      <c r="AO27" s="26" t="s">
        <v>192</v>
      </c>
      <c r="AP27" s="26" t="s">
        <v>105</v>
      </c>
      <c r="AQ27" s="26" t="s">
        <v>105</v>
      </c>
      <c r="AR27" s="26" t="s">
        <v>105</v>
      </c>
      <c r="AS27" s="26" t="s">
        <v>105</v>
      </c>
      <c r="AT27" s="26" t="s">
        <v>114</v>
      </c>
      <c r="AU27" s="26" t="s">
        <v>193</v>
      </c>
      <c r="AX27" s="12">
        <f t="shared" si="6"/>
        <v>25</v>
      </c>
      <c r="AY27" s="12">
        <f t="shared" si="37"/>
        <v>0.5</v>
      </c>
      <c r="AZ27" s="20" t="str">
        <f t="shared" si="7"/>
        <v>Criterios y estándares (Rúbrica)., Autoevaluación., Retroalimentación.</v>
      </c>
      <c r="BA27" s="12" t="str">
        <f t="shared" si="1"/>
        <v>Criterios y estándares (Rúbrica).</v>
      </c>
      <c r="BB27" s="12" t="str">
        <f t="shared" si="2"/>
        <v>Autoevaluación.</v>
      </c>
      <c r="BC27" s="12" t="str">
        <f t="shared" si="3"/>
        <v>Retroalimentación.</v>
      </c>
      <c r="BD27" s="12" t="str">
        <f t="shared" si="4"/>
        <v/>
      </c>
      <c r="BF27" s="12">
        <f t="shared" si="8"/>
        <v>0</v>
      </c>
      <c r="BG27" s="12">
        <f t="shared" si="9"/>
        <v>1</v>
      </c>
      <c r="BH27" s="12">
        <f t="shared" si="10"/>
        <v>1</v>
      </c>
      <c r="BI27" s="12">
        <f t="shared" si="11"/>
        <v>1</v>
      </c>
      <c r="BJ27" s="12">
        <f t="shared" si="12"/>
        <v>0</v>
      </c>
      <c r="BK27" s="12">
        <f t="shared" si="13"/>
        <v>3</v>
      </c>
      <c r="BL27" s="20" t="str">
        <f t="shared" si="14"/>
        <v>Reflexión, Diálogo, Claridad, Oportunidades de mejora, Retroalimentación al docente</v>
      </c>
      <c r="BM27" s="12" t="str">
        <f t="shared" si="15"/>
        <v>Reflexión</v>
      </c>
      <c r="BN27" s="12" t="str">
        <f t="shared" ref="BN27:BN90" si="38">IF(OR(LEN(BL27)&gt;35,MID(BL27,19,1)=",",MID(BL27,1,1)="0"),IFERROR(MID(BL27,FIND(",",BL27,1)+2,(FIND(",",BL27,11))-(FIND(",",BL27,1)+2)),""),IF(OR(MID(BL27,1,3)="Opo",MID(BL27,1,3)="Ret"),"",RIGHT(BL27,LEN(BL27)-FIND(",",BL27,1)-1)))</f>
        <v>Diálogo</v>
      </c>
      <c r="BO27" s="12" t="str">
        <f t="shared" si="16"/>
        <v>Claridad</v>
      </c>
      <c r="BP27" s="12" t="str">
        <f t="shared" si="17"/>
        <v>Oportunidades de mejora</v>
      </c>
      <c r="BQ27" s="12" t="str">
        <f t="shared" si="18"/>
        <v>Retroalimentación al docente</v>
      </c>
      <c r="BR27" s="12" t="b">
        <f>BP24=BP23</f>
        <v>1</v>
      </c>
      <c r="BS27" s="12">
        <f t="shared" si="19"/>
        <v>1</v>
      </c>
      <c r="BT27" s="12">
        <f t="shared" si="20"/>
        <v>1</v>
      </c>
      <c r="BU27" s="12">
        <f t="shared" si="21"/>
        <v>1</v>
      </c>
      <c r="BV27" s="12">
        <f t="shared" si="22"/>
        <v>1</v>
      </c>
      <c r="BW27" s="12">
        <f t="shared" si="23"/>
        <v>1</v>
      </c>
      <c r="BX27" s="12">
        <f t="shared" si="24"/>
        <v>0</v>
      </c>
      <c r="BY27" s="12">
        <f t="shared" si="36"/>
        <v>5</v>
      </c>
      <c r="BZ27" s="12" t="str">
        <f t="shared" si="2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7" s="12" t="str">
        <f t="shared" si="26"/>
        <v>La bibliografía básica propuesta se encuentra en la biblioteca "Juan Roa Vásquez".</v>
      </c>
      <c r="CB27" s="21" t="str">
        <f t="shared" si="27"/>
        <v>La bibliografía propuesta contiene títulos de edición menor a 5 años.</v>
      </c>
      <c r="CC27" s="12" t="str">
        <f t="shared" si="28"/>
        <v>La bibliografía se presenta con una sólo sistema de referenciación (APA, Vancouver, IEEE, etc).</v>
      </c>
      <c r="CD27" s="12" t="str">
        <f t="shared" si="29"/>
        <v>La bibliografía incluye por lo menos dos títulos en una segunda lengua.</v>
      </c>
      <c r="CF27" s="12">
        <f t="shared" si="30"/>
        <v>1</v>
      </c>
      <c r="CG27" s="12">
        <f t="shared" si="31"/>
        <v>1</v>
      </c>
      <c r="CH27" s="12">
        <f t="shared" si="32"/>
        <v>1</v>
      </c>
      <c r="CI27" s="12">
        <f t="shared" si="33"/>
        <v>1</v>
      </c>
      <c r="CJ27" s="12">
        <f t="shared" si="34"/>
        <v>0</v>
      </c>
      <c r="CK27" s="12">
        <f t="shared" si="35"/>
        <v>4</v>
      </c>
    </row>
    <row r="28" spans="1:89" x14ac:dyDescent="0.25">
      <c r="A28" s="25">
        <v>43047.677536284726</v>
      </c>
      <c r="B28" s="26" t="s">
        <v>183</v>
      </c>
      <c r="C28" s="26" t="s">
        <v>262</v>
      </c>
      <c r="D28" s="26" t="s">
        <v>185</v>
      </c>
      <c r="E28" s="24"/>
      <c r="F28" s="26" t="s">
        <v>201</v>
      </c>
      <c r="G28" s="26" t="s">
        <v>263</v>
      </c>
      <c r="H28" s="26" t="s">
        <v>188</v>
      </c>
      <c r="I28" s="26" t="s">
        <v>188</v>
      </c>
      <c r="J28" s="26" t="s">
        <v>188</v>
      </c>
      <c r="K28" s="26" t="s">
        <v>188</v>
      </c>
      <c r="L28" s="26" t="s">
        <v>188</v>
      </c>
      <c r="M28" s="26" t="s">
        <v>188</v>
      </c>
      <c r="N28" s="26" t="s">
        <v>188</v>
      </c>
      <c r="O28" s="26" t="s">
        <v>188</v>
      </c>
      <c r="P28" s="26" t="s">
        <v>188</v>
      </c>
      <c r="Q28" s="26" t="s">
        <v>188</v>
      </c>
      <c r="R28" s="26" t="s">
        <v>188</v>
      </c>
      <c r="S28" s="26" t="s">
        <v>188</v>
      </c>
      <c r="T28" s="26" t="s">
        <v>188</v>
      </c>
      <c r="U28" s="26" t="s">
        <v>188</v>
      </c>
      <c r="V28" s="26" t="s">
        <v>5</v>
      </c>
      <c r="W28" s="26" t="s">
        <v>162</v>
      </c>
      <c r="X28" s="26" t="s">
        <v>158</v>
      </c>
      <c r="Y28" s="26" t="s">
        <v>190</v>
      </c>
      <c r="Z28" s="26" t="s">
        <v>190</v>
      </c>
      <c r="AA28" s="26" t="s">
        <v>190</v>
      </c>
      <c r="AB28" s="26" t="s">
        <v>190</v>
      </c>
      <c r="AC28" s="26" t="s">
        <v>190</v>
      </c>
      <c r="AD28" s="26" t="s">
        <v>190</v>
      </c>
      <c r="AE28" s="26" t="s">
        <v>55</v>
      </c>
      <c r="AF28" s="26" t="s">
        <v>159</v>
      </c>
      <c r="AG28" s="26" t="s">
        <v>59</v>
      </c>
      <c r="AH28" s="26" t="s">
        <v>59</v>
      </c>
      <c r="AI28" s="26" t="s">
        <v>59</v>
      </c>
      <c r="AJ28" s="26" t="s">
        <v>59</v>
      </c>
      <c r="AK28" s="26" t="s">
        <v>71</v>
      </c>
      <c r="AL28" s="26" t="s">
        <v>163</v>
      </c>
      <c r="AM28" s="26" t="s">
        <v>264</v>
      </c>
      <c r="AN28" s="26" t="s">
        <v>90</v>
      </c>
      <c r="AO28" s="26" t="s">
        <v>210</v>
      </c>
      <c r="AP28" s="26" t="s">
        <v>106</v>
      </c>
      <c r="AQ28" s="26" t="s">
        <v>106</v>
      </c>
      <c r="AR28" s="26" t="s">
        <v>106</v>
      </c>
      <c r="AS28" s="26" t="s">
        <v>106</v>
      </c>
      <c r="AT28" s="26" t="s">
        <v>113</v>
      </c>
      <c r="AU28" s="26" t="s">
        <v>161</v>
      </c>
      <c r="AX28" s="12">
        <f t="shared" si="6"/>
        <v>27</v>
      </c>
      <c r="AY28" s="12">
        <f t="shared" si="37"/>
        <v>0.33333333333333331</v>
      </c>
      <c r="AZ28" s="20" t="str">
        <f t="shared" si="7"/>
        <v>Autoevaluación., Retroalimentación.</v>
      </c>
      <c r="BA28" s="12" t="str">
        <f t="shared" si="1"/>
        <v>Autoevaluación.</v>
      </c>
      <c r="BB28" s="12" t="str">
        <f t="shared" si="2"/>
        <v>Retroalimentación.</v>
      </c>
      <c r="BC28" s="12" t="str">
        <f t="shared" si="3"/>
        <v/>
      </c>
      <c r="BD28" s="12" t="str">
        <f t="shared" si="4"/>
        <v/>
      </c>
      <c r="BF28" s="12">
        <f t="shared" si="8"/>
        <v>0</v>
      </c>
      <c r="BG28" s="12">
        <f t="shared" si="9"/>
        <v>0</v>
      </c>
      <c r="BH28" s="12">
        <f t="shared" si="10"/>
        <v>1</v>
      </c>
      <c r="BI28" s="12">
        <f t="shared" si="11"/>
        <v>1</v>
      </c>
      <c r="BJ28" s="12">
        <f t="shared" si="12"/>
        <v>0</v>
      </c>
      <c r="BK28" s="12">
        <f t="shared" si="13"/>
        <v>2</v>
      </c>
      <c r="BL28" s="20" t="str">
        <f t="shared" si="14"/>
        <v>Reflexión, Diálogo, Claridad, Oportunidades de mejora</v>
      </c>
      <c r="BM28" s="12" t="str">
        <f t="shared" si="15"/>
        <v>Reflexión</v>
      </c>
      <c r="BN28" s="12" t="str">
        <f t="shared" si="38"/>
        <v>Diálogo</v>
      </c>
      <c r="BO28" s="12" t="str">
        <f t="shared" si="16"/>
        <v>Claridad</v>
      </c>
      <c r="BP28" s="12" t="str">
        <f t="shared" si="17"/>
        <v>Oportunidades de mejora</v>
      </c>
      <c r="BQ28" s="12" t="str">
        <f t="shared" si="18"/>
        <v/>
      </c>
      <c r="BS28" s="12">
        <f t="shared" si="19"/>
        <v>1</v>
      </c>
      <c r="BT28" s="12">
        <f t="shared" si="20"/>
        <v>1</v>
      </c>
      <c r="BU28" s="12">
        <f t="shared" si="21"/>
        <v>1</v>
      </c>
      <c r="BV28" s="12">
        <f t="shared" si="22"/>
        <v>1</v>
      </c>
      <c r="BW28" s="12">
        <f t="shared" si="23"/>
        <v>0</v>
      </c>
      <c r="BX28" s="12">
        <f t="shared" si="24"/>
        <v>0</v>
      </c>
      <c r="BY28" s="12">
        <f t="shared" si="36"/>
        <v>4</v>
      </c>
      <c r="BZ28" s="12" t="str">
        <f t="shared" si="25"/>
        <v>La bibliografía incluye por lo menos dos títulos en una segunda lengua.</v>
      </c>
      <c r="CA28" s="12" t="str">
        <f t="shared" si="26"/>
        <v>La bibliografía incluye por lo menos dos títulos en una segunda lengua.</v>
      </c>
      <c r="CB28" s="21" t="str">
        <f t="shared" si="27"/>
        <v/>
      </c>
      <c r="CC28" s="12" t="str">
        <f t="shared" si="28"/>
        <v/>
      </c>
      <c r="CD28" s="12" t="str">
        <f t="shared" si="29"/>
        <v/>
      </c>
      <c r="CF28" s="12">
        <f t="shared" si="30"/>
        <v>0</v>
      </c>
      <c r="CG28" s="12">
        <f t="shared" si="31"/>
        <v>0</v>
      </c>
      <c r="CH28" s="12">
        <f t="shared" si="32"/>
        <v>0</v>
      </c>
      <c r="CI28" s="12">
        <f t="shared" si="33"/>
        <v>1</v>
      </c>
      <c r="CJ28" s="12">
        <f t="shared" si="34"/>
        <v>0</v>
      </c>
      <c r="CK28" s="12">
        <f t="shared" si="35"/>
        <v>1</v>
      </c>
    </row>
    <row r="29" spans="1:89" x14ac:dyDescent="0.25">
      <c r="A29" s="25">
        <v>43047.681069872684</v>
      </c>
      <c r="B29" s="26" t="s">
        <v>183</v>
      </c>
      <c r="C29" s="26" t="s">
        <v>262</v>
      </c>
      <c r="D29" s="26" t="s">
        <v>185</v>
      </c>
      <c r="E29" s="24"/>
      <c r="F29" s="26" t="s">
        <v>186</v>
      </c>
      <c r="G29" s="26" t="s">
        <v>263</v>
      </c>
      <c r="H29" s="26" t="s">
        <v>188</v>
      </c>
      <c r="I29" s="26" t="s">
        <v>188</v>
      </c>
      <c r="J29" s="26" t="s">
        <v>188</v>
      </c>
      <c r="K29" s="26" t="s">
        <v>188</v>
      </c>
      <c r="L29" s="26" t="s">
        <v>188</v>
      </c>
      <c r="M29" s="26" t="s">
        <v>188</v>
      </c>
      <c r="N29" s="26" t="s">
        <v>188</v>
      </c>
      <c r="O29" s="26" t="s">
        <v>188</v>
      </c>
      <c r="P29" s="26" t="s">
        <v>188</v>
      </c>
      <c r="Q29" s="26" t="s">
        <v>188</v>
      </c>
      <c r="R29" s="26" t="s">
        <v>188</v>
      </c>
      <c r="S29" s="26" t="s">
        <v>188</v>
      </c>
      <c r="T29" s="26" t="s">
        <v>188</v>
      </c>
      <c r="U29" s="26" t="s">
        <v>188</v>
      </c>
      <c r="V29" s="26" t="s">
        <v>5</v>
      </c>
      <c r="W29" s="26" t="s">
        <v>162</v>
      </c>
      <c r="X29" s="26" t="s">
        <v>158</v>
      </c>
      <c r="Y29" s="26" t="s">
        <v>190</v>
      </c>
      <c r="Z29" s="26" t="s">
        <v>190</v>
      </c>
      <c r="AA29" s="26" t="s">
        <v>190</v>
      </c>
      <c r="AB29" s="26" t="s">
        <v>190</v>
      </c>
      <c r="AC29" s="26" t="s">
        <v>190</v>
      </c>
      <c r="AD29" s="26" t="s">
        <v>190</v>
      </c>
      <c r="AE29" s="26" t="s">
        <v>55</v>
      </c>
      <c r="AF29" s="26" t="s">
        <v>159</v>
      </c>
      <c r="AG29" s="26" t="s">
        <v>59</v>
      </c>
      <c r="AH29" s="26" t="s">
        <v>59</v>
      </c>
      <c r="AI29" s="26" t="s">
        <v>59</v>
      </c>
      <c r="AJ29" s="26" t="s">
        <v>59</v>
      </c>
      <c r="AK29" s="26" t="s">
        <v>71</v>
      </c>
      <c r="AL29" s="26" t="s">
        <v>163</v>
      </c>
      <c r="AM29" s="26" t="s">
        <v>264</v>
      </c>
      <c r="AN29" s="26" t="s">
        <v>90</v>
      </c>
      <c r="AO29" s="26" t="s">
        <v>265</v>
      </c>
      <c r="AP29" s="26" t="s">
        <v>106</v>
      </c>
      <c r="AQ29" s="26" t="s">
        <v>106</v>
      </c>
      <c r="AR29" s="26" t="s">
        <v>106</v>
      </c>
      <c r="AS29" s="26" t="s">
        <v>106</v>
      </c>
      <c r="AT29" s="26" t="s">
        <v>113</v>
      </c>
      <c r="AU29" s="26" t="s">
        <v>266</v>
      </c>
      <c r="AX29" s="12">
        <f t="shared" si="6"/>
        <v>27</v>
      </c>
      <c r="AY29" s="12">
        <f t="shared" si="37"/>
        <v>0.33333333333333331</v>
      </c>
      <c r="AZ29" s="20" t="str">
        <f t="shared" si="7"/>
        <v>Autoevaluación., Retroalimentación.</v>
      </c>
      <c r="BA29" s="12" t="str">
        <f t="shared" si="1"/>
        <v>Autoevaluación.</v>
      </c>
      <c r="BB29" s="12" t="str">
        <f t="shared" si="2"/>
        <v>Retroalimentación.</v>
      </c>
      <c r="BC29" s="12" t="str">
        <f t="shared" si="3"/>
        <v/>
      </c>
      <c r="BD29" s="12" t="str">
        <f t="shared" si="4"/>
        <v/>
      </c>
      <c r="BF29" s="12">
        <f t="shared" si="8"/>
        <v>0</v>
      </c>
      <c r="BG29" s="12">
        <f t="shared" si="9"/>
        <v>0</v>
      </c>
      <c r="BH29" s="12">
        <f t="shared" si="10"/>
        <v>1</v>
      </c>
      <c r="BI29" s="12">
        <f t="shared" si="11"/>
        <v>1</v>
      </c>
      <c r="BJ29" s="12">
        <f t="shared" si="12"/>
        <v>0</v>
      </c>
      <c r="BK29" s="12">
        <f t="shared" si="13"/>
        <v>2</v>
      </c>
      <c r="BL29" s="20" t="str">
        <f t="shared" si="14"/>
        <v>Reflexión, Diálogo, Oportunidades de mejora</v>
      </c>
      <c r="BM29" s="12" t="str">
        <f t="shared" si="15"/>
        <v>Reflexión</v>
      </c>
      <c r="BN29" s="12" t="str">
        <f t="shared" si="38"/>
        <v>Diálogo</v>
      </c>
      <c r="BO29" s="12" t="str">
        <f t="shared" si="16"/>
        <v>Oportunidades de mejora</v>
      </c>
      <c r="BP29" s="12" t="str">
        <f t="shared" si="17"/>
        <v/>
      </c>
      <c r="BQ29" s="12" t="str">
        <f t="shared" si="18"/>
        <v/>
      </c>
      <c r="BS29" s="12">
        <f t="shared" si="19"/>
        <v>1</v>
      </c>
      <c r="BT29" s="12">
        <f t="shared" si="20"/>
        <v>1</v>
      </c>
      <c r="BU29" s="12">
        <f t="shared" si="21"/>
        <v>0</v>
      </c>
      <c r="BV29" s="12">
        <f t="shared" si="22"/>
        <v>1</v>
      </c>
      <c r="BW29" s="12">
        <f t="shared" si="23"/>
        <v>0</v>
      </c>
      <c r="BX29" s="12">
        <f t="shared" si="24"/>
        <v>0</v>
      </c>
      <c r="BY29" s="12">
        <f t="shared" si="36"/>
        <v>3</v>
      </c>
      <c r="BZ29" s="12" t="str">
        <f t="shared" si="25"/>
        <v>La bibliografía propuesta contiene títulos de edición menor a 5 años., La bibliografía se presenta con una sólo sistema de referenciación (APA, Vancouver, IEEE, etc)., La bibliografía incluye por lo menos dos títulos en una segunda lengua.</v>
      </c>
      <c r="CA29" s="12" t="str">
        <f t="shared" si="26"/>
        <v>La bibliografía propuesta contiene títulos de edición menor a 5 años.</v>
      </c>
      <c r="CB29" s="21" t="str">
        <f t="shared" si="27"/>
        <v>La bibliografía se presenta con una sólo sistema de referenciación (APA, Vancouver, IEEE, etc).</v>
      </c>
      <c r="CC29" s="12" t="str">
        <f t="shared" si="28"/>
        <v>La bibliografía incluye por lo menos dos títulos en una segunda lengua.</v>
      </c>
      <c r="CD29" s="12" t="str">
        <f t="shared" si="29"/>
        <v/>
      </c>
      <c r="CF29" s="12">
        <f t="shared" si="30"/>
        <v>0</v>
      </c>
      <c r="CG29" s="12">
        <f t="shared" si="31"/>
        <v>1</v>
      </c>
      <c r="CH29" s="12">
        <f t="shared" si="32"/>
        <v>1</v>
      </c>
      <c r="CI29" s="12">
        <f t="shared" si="33"/>
        <v>1</v>
      </c>
      <c r="CJ29" s="12">
        <f t="shared" si="34"/>
        <v>0</v>
      </c>
      <c r="CK29" s="12">
        <f t="shared" si="35"/>
        <v>3</v>
      </c>
    </row>
    <row r="30" spans="1:89" x14ac:dyDescent="0.25">
      <c r="A30" s="25">
        <v>43047.683425613424</v>
      </c>
      <c r="B30" s="26" t="s">
        <v>183</v>
      </c>
      <c r="C30" s="26" t="s">
        <v>262</v>
      </c>
      <c r="D30" s="26" t="s">
        <v>185</v>
      </c>
      <c r="E30" s="24"/>
      <c r="F30" s="26" t="s">
        <v>186</v>
      </c>
      <c r="G30" s="26" t="s">
        <v>267</v>
      </c>
      <c r="H30" s="26" t="s">
        <v>188</v>
      </c>
      <c r="I30" s="26" t="s">
        <v>188</v>
      </c>
      <c r="J30" s="26" t="s">
        <v>188</v>
      </c>
      <c r="K30" s="26" t="s">
        <v>188</v>
      </c>
      <c r="L30" s="26" t="s">
        <v>188</v>
      </c>
      <c r="M30" s="26" t="s">
        <v>188</v>
      </c>
      <c r="N30" s="26" t="s">
        <v>188</v>
      </c>
      <c r="O30" s="26" t="s">
        <v>188</v>
      </c>
      <c r="P30" s="26" t="s">
        <v>188</v>
      </c>
      <c r="Q30" s="26" t="s">
        <v>188</v>
      </c>
      <c r="R30" s="26" t="s">
        <v>188</v>
      </c>
      <c r="S30" s="26" t="s">
        <v>188</v>
      </c>
      <c r="T30" s="26" t="s">
        <v>188</v>
      </c>
      <c r="U30" s="26" t="s">
        <v>188</v>
      </c>
      <c r="V30" s="26" t="s">
        <v>5</v>
      </c>
      <c r="W30" s="26" t="s">
        <v>162</v>
      </c>
      <c r="X30" s="26" t="s">
        <v>158</v>
      </c>
      <c r="Y30" s="26" t="s">
        <v>190</v>
      </c>
      <c r="Z30" s="26" t="s">
        <v>190</v>
      </c>
      <c r="AA30" s="26" t="s">
        <v>190</v>
      </c>
      <c r="AB30" s="26" t="s">
        <v>190</v>
      </c>
      <c r="AC30" s="26" t="s">
        <v>190</v>
      </c>
      <c r="AD30" s="26" t="s">
        <v>190</v>
      </c>
      <c r="AE30" s="26" t="s">
        <v>55</v>
      </c>
      <c r="AF30" s="26" t="s">
        <v>159</v>
      </c>
      <c r="AG30" s="26" t="s">
        <v>59</v>
      </c>
      <c r="AH30" s="26" t="s">
        <v>59</v>
      </c>
      <c r="AI30" s="26" t="s">
        <v>59</v>
      </c>
      <c r="AJ30" s="26" t="s">
        <v>59</v>
      </c>
      <c r="AK30" s="26" t="s">
        <v>71</v>
      </c>
      <c r="AL30" s="26" t="s">
        <v>163</v>
      </c>
      <c r="AM30" s="26" t="s">
        <v>264</v>
      </c>
      <c r="AN30" s="26" t="s">
        <v>90</v>
      </c>
      <c r="AO30" s="26" t="s">
        <v>268</v>
      </c>
      <c r="AP30" s="26" t="s">
        <v>106</v>
      </c>
      <c r="AQ30" s="26" t="s">
        <v>106</v>
      </c>
      <c r="AR30" s="26" t="s">
        <v>106</v>
      </c>
      <c r="AS30" s="26" t="s">
        <v>106</v>
      </c>
      <c r="AT30" s="26" t="s">
        <v>113</v>
      </c>
      <c r="AU30" s="26" t="s">
        <v>193</v>
      </c>
      <c r="AX30" s="12">
        <f t="shared" si="6"/>
        <v>27</v>
      </c>
      <c r="AY30" s="12">
        <f t="shared" si="37"/>
        <v>0.33333333333333331</v>
      </c>
      <c r="AZ30" s="20" t="str">
        <f t="shared" si="7"/>
        <v>Autoevaluación., Retroalimentación.</v>
      </c>
      <c r="BA30" s="12" t="str">
        <f t="shared" si="1"/>
        <v>Autoevaluación.</v>
      </c>
      <c r="BB30" s="12" t="str">
        <f t="shared" si="2"/>
        <v>Retroalimentación.</v>
      </c>
      <c r="BC30" s="12" t="str">
        <f t="shared" si="3"/>
        <v/>
      </c>
      <c r="BD30" s="12" t="str">
        <f t="shared" si="4"/>
        <v/>
      </c>
      <c r="BF30" s="12">
        <f t="shared" si="8"/>
        <v>0</v>
      </c>
      <c r="BG30" s="12">
        <f t="shared" si="9"/>
        <v>0</v>
      </c>
      <c r="BH30" s="12">
        <f t="shared" si="10"/>
        <v>1</v>
      </c>
      <c r="BI30" s="12">
        <f t="shared" si="11"/>
        <v>1</v>
      </c>
      <c r="BJ30" s="12">
        <f t="shared" si="12"/>
        <v>0</v>
      </c>
      <c r="BK30" s="12">
        <f t="shared" si="13"/>
        <v>2</v>
      </c>
      <c r="BL30" s="20" t="str">
        <f t="shared" si="14"/>
        <v>Reflexión, Diálogo, Oportunidades de mejora, Retroalimentación al docente</v>
      </c>
      <c r="BM30" s="12" t="str">
        <f t="shared" si="15"/>
        <v>Reflexión</v>
      </c>
      <c r="BN30" s="12" t="str">
        <f t="shared" si="38"/>
        <v>Diálogo</v>
      </c>
      <c r="BO30" s="12" t="str">
        <f t="shared" si="16"/>
        <v>Oportunidades de mejora</v>
      </c>
      <c r="BP30" s="12" t="str">
        <f t="shared" si="17"/>
        <v>Retroalimentación al docente</v>
      </c>
      <c r="BQ30" s="12" t="str">
        <f t="shared" si="18"/>
        <v/>
      </c>
      <c r="BS30" s="12">
        <f t="shared" si="19"/>
        <v>1</v>
      </c>
      <c r="BT30" s="12">
        <f t="shared" si="20"/>
        <v>1</v>
      </c>
      <c r="BU30" s="12">
        <f t="shared" si="21"/>
        <v>0</v>
      </c>
      <c r="BV30" s="12">
        <f t="shared" si="22"/>
        <v>1</v>
      </c>
      <c r="BW30" s="12">
        <f t="shared" si="23"/>
        <v>1</v>
      </c>
      <c r="BX30" s="12">
        <f t="shared" si="24"/>
        <v>0</v>
      </c>
      <c r="BY30" s="12">
        <f t="shared" si="36"/>
        <v>4</v>
      </c>
      <c r="BZ30" s="12" t="str">
        <f t="shared" si="2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0" s="12" t="str">
        <f t="shared" si="26"/>
        <v>La bibliografía básica propuesta se encuentra en la biblioteca "Juan Roa Vásquez".</v>
      </c>
      <c r="CB30" s="21" t="str">
        <f t="shared" si="27"/>
        <v>La bibliografía propuesta contiene títulos de edición menor a 5 años.</v>
      </c>
      <c r="CC30" s="12" t="str">
        <f t="shared" si="28"/>
        <v>La bibliografía se presenta con una sólo sistema de referenciación (APA, Vancouver, IEEE, etc).</v>
      </c>
      <c r="CD30" s="12" t="str">
        <f t="shared" si="29"/>
        <v>La bibliografía incluye por lo menos dos títulos en una segunda lengua.</v>
      </c>
      <c r="CF30" s="12">
        <f t="shared" si="30"/>
        <v>1</v>
      </c>
      <c r="CG30" s="12">
        <f t="shared" si="31"/>
        <v>1</v>
      </c>
      <c r="CH30" s="12">
        <f t="shared" si="32"/>
        <v>1</v>
      </c>
      <c r="CI30" s="12">
        <f t="shared" si="33"/>
        <v>1</v>
      </c>
      <c r="CJ30" s="12">
        <f t="shared" si="34"/>
        <v>0</v>
      </c>
      <c r="CK30" s="12">
        <f t="shared" si="35"/>
        <v>4</v>
      </c>
    </row>
    <row r="31" spans="1:89" x14ac:dyDescent="0.25">
      <c r="A31" s="25">
        <v>43047.683552141199</v>
      </c>
      <c r="B31" s="26" t="s">
        <v>183</v>
      </c>
      <c r="C31" s="26" t="s">
        <v>269</v>
      </c>
      <c r="D31" s="26" t="s">
        <v>185</v>
      </c>
      <c r="E31" s="24"/>
      <c r="F31" s="26" t="s">
        <v>201</v>
      </c>
      <c r="G31" s="26" t="s">
        <v>270</v>
      </c>
      <c r="H31" s="26" t="s">
        <v>188</v>
      </c>
      <c r="I31" s="26" t="s">
        <v>188</v>
      </c>
      <c r="J31" s="26" t="s">
        <v>188</v>
      </c>
      <c r="K31" s="26" t="s">
        <v>188</v>
      </c>
      <c r="L31" s="26" t="s">
        <v>188</v>
      </c>
      <c r="M31" s="26" t="s">
        <v>188</v>
      </c>
      <c r="N31" s="26" t="s">
        <v>188</v>
      </c>
      <c r="O31" s="26" t="s">
        <v>188</v>
      </c>
      <c r="P31" s="26" t="s">
        <v>188</v>
      </c>
      <c r="Q31" s="26" t="s">
        <v>188</v>
      </c>
      <c r="R31" s="26" t="s">
        <v>188</v>
      </c>
      <c r="S31" s="26" t="s">
        <v>188</v>
      </c>
      <c r="T31" s="26" t="s">
        <v>188</v>
      </c>
      <c r="U31" s="26" t="s">
        <v>188</v>
      </c>
      <c r="V31" s="26" t="s">
        <v>5</v>
      </c>
      <c r="W31" s="26" t="s">
        <v>162</v>
      </c>
      <c r="X31" s="26" t="s">
        <v>158</v>
      </c>
      <c r="Y31" s="26" t="s">
        <v>190</v>
      </c>
      <c r="Z31" s="26" t="s">
        <v>190</v>
      </c>
      <c r="AA31" s="26" t="s">
        <v>190</v>
      </c>
      <c r="AB31" s="26" t="s">
        <v>190</v>
      </c>
      <c r="AC31" s="26" t="s">
        <v>190</v>
      </c>
      <c r="AD31" s="26" t="s">
        <v>190</v>
      </c>
      <c r="AE31" s="26" t="s">
        <v>55</v>
      </c>
      <c r="AF31" s="26" t="s">
        <v>159</v>
      </c>
      <c r="AG31" s="26" t="s">
        <v>59</v>
      </c>
      <c r="AH31" s="26" t="s">
        <v>59</v>
      </c>
      <c r="AI31" s="26" t="s">
        <v>59</v>
      </c>
      <c r="AJ31" s="26" t="s">
        <v>59</v>
      </c>
      <c r="AK31" s="26" t="s">
        <v>71</v>
      </c>
      <c r="AL31" s="26" t="s">
        <v>163</v>
      </c>
      <c r="AM31" s="26" t="s">
        <v>191</v>
      </c>
      <c r="AN31" s="26" t="s">
        <v>90</v>
      </c>
      <c r="AO31" s="26" t="s">
        <v>192</v>
      </c>
      <c r="AP31" s="26" t="s">
        <v>106</v>
      </c>
      <c r="AQ31" s="26" t="s">
        <v>106</v>
      </c>
      <c r="AR31" s="26" t="s">
        <v>106</v>
      </c>
      <c r="AS31" s="26" t="s">
        <v>106</v>
      </c>
      <c r="AT31" s="26" t="s">
        <v>113</v>
      </c>
      <c r="AU31" s="26" t="s">
        <v>193</v>
      </c>
      <c r="AX31" s="12">
        <f t="shared" si="6"/>
        <v>30</v>
      </c>
      <c r="AY31" s="12">
        <f t="shared" si="37"/>
        <v>0.33333333333333331</v>
      </c>
      <c r="AZ31" s="20" t="str">
        <f t="shared" si="7"/>
        <v>Anticipatoria., Criterios y estándares (Rúbrica)., Autoevaluación., Retroalimentación.</v>
      </c>
      <c r="BA31" s="12" t="str">
        <f t="shared" si="1"/>
        <v>Anticipatoria.</v>
      </c>
      <c r="BB31" s="12" t="str">
        <f t="shared" si="2"/>
        <v>Criterios y estándares (Rúbrica).</v>
      </c>
      <c r="BC31" s="12" t="str">
        <f t="shared" si="3"/>
        <v>Autoevaluación.</v>
      </c>
      <c r="BD31" s="12" t="str">
        <f t="shared" si="4"/>
        <v>Retroalimentación.</v>
      </c>
      <c r="BF31" s="12">
        <f t="shared" si="8"/>
        <v>1</v>
      </c>
      <c r="BG31" s="12">
        <f t="shared" si="9"/>
        <v>1</v>
      </c>
      <c r="BH31" s="12">
        <f t="shared" si="10"/>
        <v>1</v>
      </c>
      <c r="BI31" s="12">
        <f t="shared" si="11"/>
        <v>1</v>
      </c>
      <c r="BJ31" s="12">
        <f t="shared" si="12"/>
        <v>0</v>
      </c>
      <c r="BK31" s="12">
        <f t="shared" si="13"/>
        <v>4</v>
      </c>
      <c r="BL31" s="20" t="str">
        <f t="shared" si="14"/>
        <v>Reflexión, Diálogo, Claridad, Oportunidades de mejora, Retroalimentación al docente</v>
      </c>
      <c r="BM31" s="12" t="str">
        <f t="shared" si="15"/>
        <v>Reflexión</v>
      </c>
      <c r="BN31" s="12" t="str">
        <f t="shared" si="38"/>
        <v>Diálogo</v>
      </c>
      <c r="BO31" s="12" t="str">
        <f t="shared" si="16"/>
        <v>Claridad</v>
      </c>
      <c r="BP31" s="12" t="str">
        <f t="shared" si="17"/>
        <v>Oportunidades de mejora</v>
      </c>
      <c r="BQ31" s="12" t="str">
        <f t="shared" si="18"/>
        <v>Retroalimentación al docente</v>
      </c>
      <c r="BS31" s="12">
        <f t="shared" si="19"/>
        <v>1</v>
      </c>
      <c r="BT31" s="12">
        <f t="shared" si="20"/>
        <v>1</v>
      </c>
      <c r="BU31" s="12">
        <f t="shared" si="21"/>
        <v>1</v>
      </c>
      <c r="BV31" s="12">
        <f t="shared" si="22"/>
        <v>1</v>
      </c>
      <c r="BW31" s="12">
        <f t="shared" si="23"/>
        <v>1</v>
      </c>
      <c r="BX31" s="12">
        <f t="shared" si="24"/>
        <v>0</v>
      </c>
      <c r="BY31" s="12">
        <f t="shared" si="36"/>
        <v>5</v>
      </c>
      <c r="BZ31" s="12" t="str">
        <f t="shared" si="2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1" s="12" t="str">
        <f t="shared" si="26"/>
        <v>La bibliografía básica propuesta se encuentra en la biblioteca "Juan Roa Vásquez".</v>
      </c>
      <c r="CB31" s="21" t="str">
        <f t="shared" si="27"/>
        <v>La bibliografía propuesta contiene títulos de edición menor a 5 años.</v>
      </c>
      <c r="CC31" s="12" t="str">
        <f t="shared" si="28"/>
        <v>La bibliografía se presenta con una sólo sistema de referenciación (APA, Vancouver, IEEE, etc).</v>
      </c>
      <c r="CD31" s="12" t="str">
        <f t="shared" si="29"/>
        <v>La bibliografía incluye por lo menos dos títulos en una segunda lengua.</v>
      </c>
      <c r="CF31" s="12">
        <f t="shared" si="30"/>
        <v>1</v>
      </c>
      <c r="CG31" s="12">
        <f t="shared" si="31"/>
        <v>1</v>
      </c>
      <c r="CH31" s="12">
        <f t="shared" si="32"/>
        <v>1</v>
      </c>
      <c r="CI31" s="12">
        <f t="shared" si="33"/>
        <v>1</v>
      </c>
      <c r="CJ31" s="12">
        <f t="shared" si="34"/>
        <v>0</v>
      </c>
      <c r="CK31" s="12">
        <f t="shared" si="35"/>
        <v>4</v>
      </c>
    </row>
    <row r="32" spans="1:89" x14ac:dyDescent="0.25">
      <c r="A32" s="25">
        <v>43047.686543634263</v>
      </c>
      <c r="B32" s="26" t="s">
        <v>183</v>
      </c>
      <c r="C32" s="26" t="s">
        <v>269</v>
      </c>
      <c r="D32" s="26" t="s">
        <v>185</v>
      </c>
      <c r="E32" s="24"/>
      <c r="F32" s="26" t="s">
        <v>201</v>
      </c>
      <c r="G32" s="26" t="s">
        <v>271</v>
      </c>
      <c r="H32" s="26" t="s">
        <v>188</v>
      </c>
      <c r="I32" s="26" t="s">
        <v>188</v>
      </c>
      <c r="J32" s="26" t="s">
        <v>188</v>
      </c>
      <c r="K32" s="26" t="s">
        <v>188</v>
      </c>
      <c r="L32" s="26" t="s">
        <v>188</v>
      </c>
      <c r="M32" s="26" t="s">
        <v>188</v>
      </c>
      <c r="N32" s="26" t="s">
        <v>188</v>
      </c>
      <c r="O32" s="26" t="s">
        <v>188</v>
      </c>
      <c r="P32" s="26" t="s">
        <v>188</v>
      </c>
      <c r="Q32" s="26" t="s">
        <v>188</v>
      </c>
      <c r="R32" s="26" t="s">
        <v>188</v>
      </c>
      <c r="S32" s="26" t="s">
        <v>188</v>
      </c>
      <c r="T32" s="26" t="s">
        <v>188</v>
      </c>
      <c r="U32" s="26" t="s">
        <v>188</v>
      </c>
      <c r="V32" s="26" t="s">
        <v>5</v>
      </c>
      <c r="W32" s="26" t="s">
        <v>162</v>
      </c>
      <c r="X32" s="26" t="s">
        <v>158</v>
      </c>
      <c r="Y32" s="26" t="s">
        <v>190</v>
      </c>
      <c r="Z32" s="26" t="s">
        <v>190</v>
      </c>
      <c r="AA32" s="26" t="s">
        <v>190</v>
      </c>
      <c r="AB32" s="26" t="s">
        <v>190</v>
      </c>
      <c r="AC32" s="26" t="s">
        <v>190</v>
      </c>
      <c r="AD32" s="26" t="s">
        <v>190</v>
      </c>
      <c r="AE32" s="26" t="s">
        <v>55</v>
      </c>
      <c r="AF32" s="26" t="s">
        <v>159</v>
      </c>
      <c r="AG32" s="26" t="s">
        <v>59</v>
      </c>
      <c r="AH32" s="26" t="s">
        <v>59</v>
      </c>
      <c r="AI32" s="26" t="s">
        <v>59</v>
      </c>
      <c r="AJ32" s="26" t="s">
        <v>59</v>
      </c>
      <c r="AK32" s="26" t="s">
        <v>71</v>
      </c>
      <c r="AL32" s="26" t="s">
        <v>163</v>
      </c>
      <c r="AM32" s="26" t="s">
        <v>191</v>
      </c>
      <c r="AN32" s="26" t="s">
        <v>90</v>
      </c>
      <c r="AO32" s="26" t="s">
        <v>192</v>
      </c>
      <c r="AP32" s="26" t="s">
        <v>106</v>
      </c>
      <c r="AQ32" s="26" t="s">
        <v>106</v>
      </c>
      <c r="AR32" s="26" t="s">
        <v>106</v>
      </c>
      <c r="AS32" s="26" t="s">
        <v>106</v>
      </c>
      <c r="AT32" s="26" t="s">
        <v>113</v>
      </c>
      <c r="AU32" s="26" t="s">
        <v>193</v>
      </c>
      <c r="AX32" s="12">
        <f t="shared" si="6"/>
        <v>30</v>
      </c>
      <c r="AY32" s="12">
        <f t="shared" si="37"/>
        <v>0.33333333333333331</v>
      </c>
      <c r="AZ32" s="20" t="str">
        <f t="shared" si="7"/>
        <v>Anticipatoria., Criterios y estándares (Rúbrica)., Autoevaluación., Retroalimentación.</v>
      </c>
      <c r="BA32" s="12" t="str">
        <f t="shared" si="1"/>
        <v>Anticipatoria.</v>
      </c>
      <c r="BB32" s="12" t="str">
        <f t="shared" si="2"/>
        <v>Criterios y estándares (Rúbrica).</v>
      </c>
      <c r="BC32" s="12" t="str">
        <f t="shared" si="3"/>
        <v>Autoevaluación.</v>
      </c>
      <c r="BD32" s="12" t="str">
        <f t="shared" si="4"/>
        <v>Retroalimentación.</v>
      </c>
      <c r="BF32" s="12">
        <f t="shared" si="8"/>
        <v>1</v>
      </c>
      <c r="BG32" s="12">
        <f t="shared" si="9"/>
        <v>1</v>
      </c>
      <c r="BH32" s="12">
        <f t="shared" si="10"/>
        <v>1</v>
      </c>
      <c r="BI32" s="12">
        <f t="shared" si="11"/>
        <v>1</v>
      </c>
      <c r="BJ32" s="12">
        <f t="shared" si="12"/>
        <v>0</v>
      </c>
      <c r="BK32" s="12">
        <f t="shared" si="13"/>
        <v>4</v>
      </c>
      <c r="BL32" s="20" t="str">
        <f t="shared" si="14"/>
        <v>Reflexión, Diálogo, Claridad, Oportunidades de mejora, Retroalimentación al docente</v>
      </c>
      <c r="BM32" s="12" t="str">
        <f t="shared" si="15"/>
        <v>Reflexión</v>
      </c>
      <c r="BN32" s="12" t="str">
        <f t="shared" si="38"/>
        <v>Diálogo</v>
      </c>
      <c r="BO32" s="12" t="str">
        <f t="shared" si="16"/>
        <v>Claridad</v>
      </c>
      <c r="BP32" s="12" t="str">
        <f t="shared" si="17"/>
        <v>Oportunidades de mejora</v>
      </c>
      <c r="BQ32" s="12" t="str">
        <f t="shared" si="18"/>
        <v>Retroalimentación al docente</v>
      </c>
      <c r="BS32" s="12">
        <f t="shared" si="19"/>
        <v>1</v>
      </c>
      <c r="BT32" s="12">
        <f t="shared" si="20"/>
        <v>1</v>
      </c>
      <c r="BU32" s="12">
        <f t="shared" si="21"/>
        <v>1</v>
      </c>
      <c r="BV32" s="12">
        <f t="shared" si="22"/>
        <v>1</v>
      </c>
      <c r="BW32" s="12">
        <f t="shared" si="23"/>
        <v>1</v>
      </c>
      <c r="BX32" s="12">
        <f t="shared" si="24"/>
        <v>0</v>
      </c>
      <c r="BY32" s="12">
        <f t="shared" si="36"/>
        <v>5</v>
      </c>
      <c r="BZ32" s="12" t="str">
        <f t="shared" si="2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2" s="12" t="str">
        <f t="shared" si="26"/>
        <v>La bibliografía básica propuesta se encuentra en la biblioteca "Juan Roa Vásquez".</v>
      </c>
      <c r="CB32" s="21" t="str">
        <f t="shared" si="27"/>
        <v>La bibliografía propuesta contiene títulos de edición menor a 5 años.</v>
      </c>
      <c r="CC32" s="12" t="str">
        <f t="shared" si="28"/>
        <v>La bibliografía se presenta con una sólo sistema de referenciación (APA, Vancouver, IEEE, etc).</v>
      </c>
      <c r="CD32" s="12" t="str">
        <f t="shared" si="29"/>
        <v>La bibliografía incluye por lo menos dos títulos en una segunda lengua.</v>
      </c>
      <c r="CF32" s="12">
        <f t="shared" si="30"/>
        <v>1</v>
      </c>
      <c r="CG32" s="12">
        <f t="shared" si="31"/>
        <v>1</v>
      </c>
      <c r="CH32" s="12">
        <f t="shared" si="32"/>
        <v>1</v>
      </c>
      <c r="CI32" s="12">
        <f t="shared" si="33"/>
        <v>1</v>
      </c>
      <c r="CJ32" s="12">
        <f t="shared" si="34"/>
        <v>0</v>
      </c>
      <c r="CK32" s="12">
        <f t="shared" si="35"/>
        <v>4</v>
      </c>
    </row>
    <row r="33" spans="1:89" x14ac:dyDescent="0.25">
      <c r="A33" s="25">
        <v>43047.688182835649</v>
      </c>
      <c r="B33" s="26" t="s">
        <v>183</v>
      </c>
      <c r="C33" s="26" t="s">
        <v>269</v>
      </c>
      <c r="D33" s="26" t="s">
        <v>185</v>
      </c>
      <c r="E33" s="24"/>
      <c r="F33" s="26" t="s">
        <v>201</v>
      </c>
      <c r="G33" s="26" t="s">
        <v>272</v>
      </c>
      <c r="H33" s="26" t="s">
        <v>188</v>
      </c>
      <c r="I33" s="26" t="s">
        <v>188</v>
      </c>
      <c r="J33" s="26" t="s">
        <v>188</v>
      </c>
      <c r="K33" s="26" t="s">
        <v>188</v>
      </c>
      <c r="L33" s="26" t="s">
        <v>188</v>
      </c>
      <c r="M33" s="26" t="s">
        <v>188</v>
      </c>
      <c r="N33" s="26" t="s">
        <v>188</v>
      </c>
      <c r="O33" s="26" t="s">
        <v>188</v>
      </c>
      <c r="P33" s="26" t="s">
        <v>188</v>
      </c>
      <c r="Q33" s="26" t="s">
        <v>188</v>
      </c>
      <c r="R33" s="26" t="s">
        <v>188</v>
      </c>
      <c r="S33" s="26" t="s">
        <v>188</v>
      </c>
      <c r="T33" s="26" t="s">
        <v>188</v>
      </c>
      <c r="U33" s="26" t="s">
        <v>188</v>
      </c>
      <c r="V33" s="26" t="s">
        <v>5</v>
      </c>
      <c r="W33" s="26" t="s">
        <v>162</v>
      </c>
      <c r="X33" s="26" t="s">
        <v>158</v>
      </c>
      <c r="Y33" s="26" t="s">
        <v>190</v>
      </c>
      <c r="Z33" s="26" t="s">
        <v>190</v>
      </c>
      <c r="AA33" s="26" t="s">
        <v>190</v>
      </c>
      <c r="AB33" s="26" t="s">
        <v>190</v>
      </c>
      <c r="AC33" s="26" t="s">
        <v>190</v>
      </c>
      <c r="AD33" s="26" t="s">
        <v>190</v>
      </c>
      <c r="AE33" s="26" t="s">
        <v>55</v>
      </c>
      <c r="AF33" s="26" t="s">
        <v>159</v>
      </c>
      <c r="AG33" s="26" t="s">
        <v>59</v>
      </c>
      <c r="AH33" s="26" t="s">
        <v>59</v>
      </c>
      <c r="AI33" s="26" t="s">
        <v>59</v>
      </c>
      <c r="AJ33" s="26" t="s">
        <v>59</v>
      </c>
      <c r="AK33" s="26" t="s">
        <v>71</v>
      </c>
      <c r="AL33" s="26" t="s">
        <v>163</v>
      </c>
      <c r="AM33" s="26" t="s">
        <v>191</v>
      </c>
      <c r="AN33" s="26" t="s">
        <v>90</v>
      </c>
      <c r="AO33" s="26" t="s">
        <v>192</v>
      </c>
      <c r="AP33" s="26" t="s">
        <v>106</v>
      </c>
      <c r="AQ33" s="26" t="s">
        <v>106</v>
      </c>
      <c r="AR33" s="26" t="s">
        <v>106</v>
      </c>
      <c r="AS33" s="26" t="s">
        <v>106</v>
      </c>
      <c r="AT33" s="26" t="s">
        <v>113</v>
      </c>
      <c r="AU33" s="26" t="s">
        <v>193</v>
      </c>
      <c r="AX33" s="12">
        <f t="shared" si="6"/>
        <v>30</v>
      </c>
      <c r="AY33" s="12">
        <f t="shared" si="37"/>
        <v>0.33333333333333331</v>
      </c>
      <c r="AZ33" s="20" t="str">
        <f t="shared" si="7"/>
        <v>Anticipatoria., Criterios y estándares (Rúbrica)., Autoevaluación., Retroalimentación.</v>
      </c>
      <c r="BA33" s="12" t="str">
        <f t="shared" si="1"/>
        <v>Anticipatoria.</v>
      </c>
      <c r="BB33" s="12" t="str">
        <f t="shared" si="2"/>
        <v>Criterios y estándares (Rúbrica).</v>
      </c>
      <c r="BC33" s="12" t="str">
        <f t="shared" si="3"/>
        <v>Autoevaluación.</v>
      </c>
      <c r="BD33" s="12" t="str">
        <f t="shared" si="4"/>
        <v>Retroalimentación.</v>
      </c>
      <c r="BF33" s="12">
        <f t="shared" si="8"/>
        <v>1</v>
      </c>
      <c r="BG33" s="12">
        <f t="shared" si="9"/>
        <v>1</v>
      </c>
      <c r="BH33" s="12">
        <f t="shared" si="10"/>
        <v>1</v>
      </c>
      <c r="BI33" s="12">
        <f t="shared" si="11"/>
        <v>1</v>
      </c>
      <c r="BJ33" s="12">
        <f t="shared" si="12"/>
        <v>0</v>
      </c>
      <c r="BK33" s="12">
        <f t="shared" si="13"/>
        <v>4</v>
      </c>
      <c r="BL33" s="20" t="str">
        <f t="shared" si="14"/>
        <v>Reflexión, Diálogo, Claridad, Oportunidades de mejora, Retroalimentación al docente</v>
      </c>
      <c r="BM33" s="12" t="str">
        <f t="shared" si="15"/>
        <v>Reflexión</v>
      </c>
      <c r="BN33" s="12" t="str">
        <f t="shared" si="38"/>
        <v>Diálogo</v>
      </c>
      <c r="BO33" s="12" t="str">
        <f t="shared" si="16"/>
        <v>Claridad</v>
      </c>
      <c r="BP33" s="12" t="str">
        <f t="shared" si="17"/>
        <v>Oportunidades de mejora</v>
      </c>
      <c r="BQ33" s="12" t="str">
        <f t="shared" si="18"/>
        <v>Retroalimentación al docente</v>
      </c>
      <c r="BS33" s="12">
        <f t="shared" si="19"/>
        <v>1</v>
      </c>
      <c r="BT33" s="12">
        <f t="shared" si="20"/>
        <v>1</v>
      </c>
      <c r="BU33" s="12">
        <f t="shared" si="21"/>
        <v>1</v>
      </c>
      <c r="BV33" s="12">
        <f t="shared" si="22"/>
        <v>1</v>
      </c>
      <c r="BW33" s="12">
        <f t="shared" si="23"/>
        <v>1</v>
      </c>
      <c r="BX33" s="12">
        <f t="shared" si="24"/>
        <v>0</v>
      </c>
      <c r="BY33" s="12">
        <f t="shared" si="36"/>
        <v>5</v>
      </c>
      <c r="BZ33" s="12" t="str">
        <f t="shared" si="2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3" s="12" t="str">
        <f t="shared" si="26"/>
        <v>La bibliografía básica propuesta se encuentra en la biblioteca "Juan Roa Vásquez".</v>
      </c>
      <c r="CB33" s="21" t="str">
        <f t="shared" si="27"/>
        <v>La bibliografía propuesta contiene títulos de edición menor a 5 años.</v>
      </c>
      <c r="CC33" s="12" t="str">
        <f t="shared" si="28"/>
        <v>La bibliografía se presenta con una sólo sistema de referenciación (APA, Vancouver, IEEE, etc).</v>
      </c>
      <c r="CD33" s="12" t="str">
        <f t="shared" si="29"/>
        <v>La bibliografía incluye por lo menos dos títulos en una segunda lengua.</v>
      </c>
      <c r="CF33" s="12">
        <f t="shared" si="30"/>
        <v>1</v>
      </c>
      <c r="CG33" s="12">
        <f t="shared" si="31"/>
        <v>1</v>
      </c>
      <c r="CH33" s="12">
        <f t="shared" si="32"/>
        <v>1</v>
      </c>
      <c r="CI33" s="12">
        <f t="shared" si="33"/>
        <v>1</v>
      </c>
      <c r="CJ33" s="12">
        <f t="shared" si="34"/>
        <v>0</v>
      </c>
      <c r="CK33" s="12">
        <f t="shared" si="35"/>
        <v>4</v>
      </c>
    </row>
    <row r="34" spans="1:89" x14ac:dyDescent="0.25">
      <c r="A34" s="25">
        <v>43048.306939826391</v>
      </c>
      <c r="B34" s="26" t="s">
        <v>183</v>
      </c>
      <c r="C34" s="26" t="s">
        <v>273</v>
      </c>
      <c r="D34" s="26" t="s">
        <v>185</v>
      </c>
      <c r="E34" s="24"/>
      <c r="F34" s="26" t="s">
        <v>201</v>
      </c>
      <c r="G34" s="26" t="s">
        <v>274</v>
      </c>
      <c r="H34" s="26" t="s">
        <v>188</v>
      </c>
      <c r="I34" s="26" t="s">
        <v>188</v>
      </c>
      <c r="J34" s="26" t="s">
        <v>188</v>
      </c>
      <c r="K34" s="26" t="s">
        <v>188</v>
      </c>
      <c r="L34" s="26" t="s">
        <v>188</v>
      </c>
      <c r="M34" s="26" t="s">
        <v>188</v>
      </c>
      <c r="N34" s="26" t="s">
        <v>188</v>
      </c>
      <c r="O34" s="26" t="s">
        <v>188</v>
      </c>
      <c r="P34" s="26" t="s">
        <v>188</v>
      </c>
      <c r="Q34" s="26" t="s">
        <v>188</v>
      </c>
      <c r="R34" s="26" t="s">
        <v>188</v>
      </c>
      <c r="S34" s="26" t="s">
        <v>188</v>
      </c>
      <c r="T34" s="26" t="s">
        <v>188</v>
      </c>
      <c r="U34" s="26" t="s">
        <v>188</v>
      </c>
      <c r="V34" s="26" t="s">
        <v>5</v>
      </c>
      <c r="W34" s="26" t="s">
        <v>36</v>
      </c>
      <c r="X34" s="26" t="s">
        <v>158</v>
      </c>
      <c r="Y34" s="26" t="s">
        <v>190</v>
      </c>
      <c r="Z34" s="26" t="s">
        <v>190</v>
      </c>
      <c r="AA34" s="26" t="s">
        <v>190</v>
      </c>
      <c r="AB34" s="26" t="s">
        <v>190</v>
      </c>
      <c r="AC34" s="26" t="s">
        <v>190</v>
      </c>
      <c r="AD34" s="26" t="s">
        <v>190</v>
      </c>
      <c r="AE34" s="26" t="s">
        <v>53</v>
      </c>
      <c r="AF34" s="26" t="s">
        <v>58</v>
      </c>
      <c r="AG34" s="26" t="s">
        <v>58</v>
      </c>
      <c r="AH34" s="26" t="s">
        <v>54</v>
      </c>
      <c r="AI34" s="26" t="s">
        <v>275</v>
      </c>
      <c r="AJ34" s="26" t="s">
        <v>58</v>
      </c>
      <c r="AK34" s="26" t="s">
        <v>69</v>
      </c>
      <c r="AL34" s="26" t="s">
        <v>160</v>
      </c>
      <c r="AM34" s="26" t="s">
        <v>218</v>
      </c>
      <c r="AN34" s="26" t="s">
        <v>87</v>
      </c>
      <c r="AO34" s="26" t="s">
        <v>276</v>
      </c>
      <c r="AP34" s="26" t="s">
        <v>105</v>
      </c>
      <c r="AQ34" s="26" t="s">
        <v>105</v>
      </c>
      <c r="AR34" s="26" t="s">
        <v>105</v>
      </c>
      <c r="AS34" s="26" t="s">
        <v>105</v>
      </c>
      <c r="AT34" s="26" t="s">
        <v>113</v>
      </c>
      <c r="AU34" s="26" t="s">
        <v>207</v>
      </c>
      <c r="AX34" s="12">
        <f t="shared" si="6"/>
        <v>33</v>
      </c>
      <c r="AY34" s="12">
        <f t="shared" si="37"/>
        <v>1</v>
      </c>
      <c r="AZ34" s="20" t="str">
        <f t="shared" si="7"/>
        <v>Criterios y estándares (Rúbrica)., Retroalimentación.</v>
      </c>
      <c r="BA34" s="12" t="str">
        <f t="shared" si="1"/>
        <v>Criterios y estándares (Rúbrica).</v>
      </c>
      <c r="BB34" s="12" t="str">
        <f t="shared" si="2"/>
        <v>Retroalimentación.</v>
      </c>
      <c r="BC34" s="12" t="str">
        <f t="shared" si="3"/>
        <v/>
      </c>
      <c r="BD34" s="12" t="str">
        <f t="shared" si="4"/>
        <v/>
      </c>
      <c r="BF34" s="12">
        <f t="shared" si="8"/>
        <v>0</v>
      </c>
      <c r="BG34" s="12">
        <f t="shared" si="9"/>
        <v>1</v>
      </c>
      <c r="BH34" s="12">
        <f t="shared" si="10"/>
        <v>0</v>
      </c>
      <c r="BI34" s="12">
        <f t="shared" si="11"/>
        <v>1</v>
      </c>
      <c r="BJ34" s="12">
        <f t="shared" si="12"/>
        <v>0</v>
      </c>
      <c r="BK34" s="12">
        <f t="shared" si="13"/>
        <v>2</v>
      </c>
      <c r="BL34" s="20" t="str">
        <f t="shared" si="14"/>
        <v>Reflexión, Diálogo, Claridad</v>
      </c>
      <c r="BM34" s="12" t="str">
        <f t="shared" si="15"/>
        <v>Reflexión</v>
      </c>
      <c r="BN34" s="12" t="str">
        <f t="shared" si="38"/>
        <v>Diálogo</v>
      </c>
      <c r="BO34" s="12" t="str">
        <f t="shared" si="16"/>
        <v>Claridad</v>
      </c>
      <c r="BP34" s="12" t="str">
        <f t="shared" si="17"/>
        <v/>
      </c>
      <c r="BQ34" s="12" t="str">
        <f t="shared" si="18"/>
        <v/>
      </c>
      <c r="BS34" s="12">
        <f t="shared" si="19"/>
        <v>1</v>
      </c>
      <c r="BT34" s="12">
        <f t="shared" si="20"/>
        <v>1</v>
      </c>
      <c r="BU34" s="12">
        <f t="shared" si="21"/>
        <v>1</v>
      </c>
      <c r="BV34" s="12">
        <f t="shared" si="22"/>
        <v>0</v>
      </c>
      <c r="BW34" s="12">
        <f t="shared" si="23"/>
        <v>0</v>
      </c>
      <c r="BX34" s="12">
        <f t="shared" si="24"/>
        <v>0</v>
      </c>
      <c r="BY34" s="12">
        <f t="shared" si="36"/>
        <v>3</v>
      </c>
      <c r="BZ34" s="12" t="str">
        <f t="shared" si="25"/>
        <v>La bibliografía se presenta con una sólo sistema de referenciación (APA, Vancouver, IEEE, etc)., La bibliografía incluye por lo menos dos títulos en una segunda lengua.</v>
      </c>
      <c r="CA34" s="12" t="str">
        <f t="shared" si="26"/>
        <v>La bibliografía se presenta con una sólo sistema de referenciación (APA, Vancouver, IEEE, etc).</v>
      </c>
      <c r="CB34" s="21" t="str">
        <f t="shared" si="27"/>
        <v>La bibliografía incluye por lo menos dos títulos en una segunda lengua.</v>
      </c>
      <c r="CC34" s="12" t="str">
        <f t="shared" si="28"/>
        <v/>
      </c>
      <c r="CD34" s="12" t="str">
        <f t="shared" si="29"/>
        <v/>
      </c>
      <c r="CF34" s="12">
        <f t="shared" si="30"/>
        <v>0</v>
      </c>
      <c r="CG34" s="12">
        <f t="shared" si="31"/>
        <v>0</v>
      </c>
      <c r="CH34" s="12">
        <f t="shared" si="32"/>
        <v>1</v>
      </c>
      <c r="CI34" s="12">
        <f t="shared" si="33"/>
        <v>1</v>
      </c>
      <c r="CJ34" s="12">
        <f t="shared" si="34"/>
        <v>0</v>
      </c>
      <c r="CK34" s="12">
        <f t="shared" si="35"/>
        <v>2</v>
      </c>
    </row>
    <row r="35" spans="1:89" x14ac:dyDescent="0.25">
      <c r="A35" s="25">
        <v>43048.309837499997</v>
      </c>
      <c r="B35" s="26" t="s">
        <v>183</v>
      </c>
      <c r="C35" s="26" t="s">
        <v>277</v>
      </c>
      <c r="D35" s="26" t="s">
        <v>185</v>
      </c>
      <c r="E35" s="24"/>
      <c r="F35" s="26" t="s">
        <v>201</v>
      </c>
      <c r="G35" s="26" t="s">
        <v>278</v>
      </c>
      <c r="H35" s="26" t="s">
        <v>188</v>
      </c>
      <c r="I35" s="26" t="s">
        <v>188</v>
      </c>
      <c r="J35" s="26" t="s">
        <v>188</v>
      </c>
      <c r="K35" s="26" t="s">
        <v>188</v>
      </c>
      <c r="L35" s="26" t="s">
        <v>188</v>
      </c>
      <c r="M35" s="26" t="s">
        <v>188</v>
      </c>
      <c r="N35" s="26" t="s">
        <v>188</v>
      </c>
      <c r="O35" s="26" t="s">
        <v>188</v>
      </c>
      <c r="P35" s="26" t="s">
        <v>188</v>
      </c>
      <c r="Q35" s="26" t="s">
        <v>188</v>
      </c>
      <c r="R35" s="26" t="s">
        <v>188</v>
      </c>
      <c r="S35" s="26" t="s">
        <v>188</v>
      </c>
      <c r="T35" s="26" t="s">
        <v>188</v>
      </c>
      <c r="U35" s="26" t="s">
        <v>188</v>
      </c>
      <c r="V35" s="26" t="s">
        <v>5</v>
      </c>
      <c r="W35" s="26" t="s">
        <v>162</v>
      </c>
      <c r="X35" s="26" t="s">
        <v>158</v>
      </c>
      <c r="Y35" s="26" t="s">
        <v>43</v>
      </c>
      <c r="Z35" s="26" t="s">
        <v>43</v>
      </c>
      <c r="AA35" s="26" t="s">
        <v>43</v>
      </c>
      <c r="AB35" s="26" t="s">
        <v>43</v>
      </c>
      <c r="AC35" s="26" t="s">
        <v>43</v>
      </c>
      <c r="AD35" s="26" t="s">
        <v>43</v>
      </c>
      <c r="AE35" s="26" t="s">
        <v>53</v>
      </c>
      <c r="AF35" s="26" t="s">
        <v>58</v>
      </c>
      <c r="AG35" s="26" t="s">
        <v>58</v>
      </c>
      <c r="AH35" s="26" t="s">
        <v>58</v>
      </c>
      <c r="AI35" s="26" t="s">
        <v>58</v>
      </c>
      <c r="AJ35" s="26" t="s">
        <v>58</v>
      </c>
      <c r="AK35" s="26" t="s">
        <v>69</v>
      </c>
      <c r="AL35" s="26" t="s">
        <v>160</v>
      </c>
      <c r="AM35" s="26" t="s">
        <v>206</v>
      </c>
      <c r="AN35" s="26" t="s">
        <v>89</v>
      </c>
      <c r="AO35" s="26" t="s">
        <v>192</v>
      </c>
      <c r="AP35" s="26" t="s">
        <v>105</v>
      </c>
      <c r="AQ35" s="26" t="s">
        <v>105</v>
      </c>
      <c r="AR35" s="26" t="s">
        <v>105</v>
      </c>
      <c r="AS35" s="26" t="s">
        <v>105</v>
      </c>
      <c r="AT35" s="26" t="s">
        <v>114</v>
      </c>
      <c r="AU35" s="26" t="s">
        <v>161</v>
      </c>
      <c r="AX35" s="12">
        <f t="shared" si="6"/>
        <v>34</v>
      </c>
      <c r="AY35" s="12">
        <f t="shared" si="37"/>
        <v>0.25</v>
      </c>
      <c r="AZ35" s="20" t="str">
        <f t="shared" si="7"/>
        <v>Anticipatoria., Autoevaluación., Retroalimentación.</v>
      </c>
      <c r="BA35" s="12" t="str">
        <f t="shared" si="1"/>
        <v>Anticipatoria.</v>
      </c>
      <c r="BB35" s="12" t="str">
        <f t="shared" si="2"/>
        <v>Autoevaluación.</v>
      </c>
      <c r="BC35" s="12" t="str">
        <f t="shared" si="3"/>
        <v>Retroalimentación.</v>
      </c>
      <c r="BD35" s="12" t="str">
        <f t="shared" si="4"/>
        <v/>
      </c>
      <c r="BF35" s="12">
        <f t="shared" si="8"/>
        <v>1</v>
      </c>
      <c r="BG35" s="12">
        <f t="shared" si="9"/>
        <v>0</v>
      </c>
      <c r="BH35" s="12">
        <f t="shared" si="10"/>
        <v>1</v>
      </c>
      <c r="BI35" s="12">
        <f t="shared" si="11"/>
        <v>1</v>
      </c>
      <c r="BJ35" s="12">
        <f t="shared" si="12"/>
        <v>0</v>
      </c>
      <c r="BK35" s="12">
        <f t="shared" si="13"/>
        <v>3</v>
      </c>
      <c r="BL35" s="20" t="str">
        <f t="shared" si="14"/>
        <v>Reflexión, Diálogo, Claridad, Oportunidades de mejora, Retroalimentación al docente</v>
      </c>
      <c r="BM35" s="12" t="str">
        <f t="shared" si="15"/>
        <v>Reflexión</v>
      </c>
      <c r="BN35" s="12" t="str">
        <f t="shared" si="38"/>
        <v>Diálogo</v>
      </c>
      <c r="BO35" s="12" t="str">
        <f t="shared" si="16"/>
        <v>Claridad</v>
      </c>
      <c r="BP35" s="12" t="str">
        <f t="shared" si="17"/>
        <v>Oportunidades de mejora</v>
      </c>
      <c r="BQ35" s="12" t="str">
        <f t="shared" si="18"/>
        <v>Retroalimentación al docente</v>
      </c>
      <c r="BS35" s="12">
        <f t="shared" si="19"/>
        <v>1</v>
      </c>
      <c r="BT35" s="12">
        <f t="shared" si="20"/>
        <v>1</v>
      </c>
      <c r="BU35" s="12">
        <f t="shared" si="21"/>
        <v>1</v>
      </c>
      <c r="BV35" s="12">
        <f t="shared" si="22"/>
        <v>1</v>
      </c>
      <c r="BW35" s="12">
        <f t="shared" si="23"/>
        <v>1</v>
      </c>
      <c r="BX35" s="12">
        <f t="shared" si="24"/>
        <v>0</v>
      </c>
      <c r="BY35" s="12">
        <f t="shared" si="36"/>
        <v>5</v>
      </c>
      <c r="BZ35" s="12" t="str">
        <f t="shared" si="25"/>
        <v>La bibliografía incluye por lo menos dos títulos en una segunda lengua.</v>
      </c>
      <c r="CA35" s="12" t="str">
        <f t="shared" si="26"/>
        <v>La bibliografía incluye por lo menos dos títulos en una segunda lengua.</v>
      </c>
      <c r="CB35" s="21" t="str">
        <f t="shared" si="27"/>
        <v/>
      </c>
      <c r="CC35" s="12" t="str">
        <f t="shared" si="28"/>
        <v/>
      </c>
      <c r="CD35" s="12" t="str">
        <f t="shared" si="29"/>
        <v/>
      </c>
      <c r="CF35" s="12">
        <f t="shared" si="30"/>
        <v>0</v>
      </c>
      <c r="CG35" s="12">
        <f t="shared" si="31"/>
        <v>0</v>
      </c>
      <c r="CH35" s="12">
        <f t="shared" si="32"/>
        <v>0</v>
      </c>
      <c r="CI35" s="12">
        <f t="shared" si="33"/>
        <v>1</v>
      </c>
      <c r="CJ35" s="12">
        <f t="shared" si="34"/>
        <v>0</v>
      </c>
      <c r="CK35" s="12">
        <f t="shared" si="35"/>
        <v>1</v>
      </c>
    </row>
    <row r="36" spans="1:89" x14ac:dyDescent="0.25">
      <c r="A36" s="25">
        <v>43048.312798981482</v>
      </c>
      <c r="B36" s="26" t="s">
        <v>183</v>
      </c>
      <c r="C36" s="26" t="s">
        <v>277</v>
      </c>
      <c r="D36" s="26" t="s">
        <v>185</v>
      </c>
      <c r="E36" s="24"/>
      <c r="F36" s="26" t="s">
        <v>201</v>
      </c>
      <c r="G36" s="26" t="s">
        <v>279</v>
      </c>
      <c r="H36" s="26" t="s">
        <v>188</v>
      </c>
      <c r="I36" s="26" t="s">
        <v>188</v>
      </c>
      <c r="J36" s="26" t="s">
        <v>188</v>
      </c>
      <c r="K36" s="26" t="s">
        <v>188</v>
      </c>
      <c r="L36" s="26" t="s">
        <v>188</v>
      </c>
      <c r="M36" s="26" t="s">
        <v>188</v>
      </c>
      <c r="N36" s="26" t="s">
        <v>188</v>
      </c>
      <c r="O36" s="26" t="s">
        <v>188</v>
      </c>
      <c r="P36" s="26" t="s">
        <v>188</v>
      </c>
      <c r="Q36" s="26" t="s">
        <v>188</v>
      </c>
      <c r="R36" s="26" t="s">
        <v>188</v>
      </c>
      <c r="S36" s="26" t="s">
        <v>188</v>
      </c>
      <c r="T36" s="26" t="s">
        <v>188</v>
      </c>
      <c r="U36" s="26" t="s">
        <v>188</v>
      </c>
      <c r="V36" s="26" t="s">
        <v>5</v>
      </c>
      <c r="W36" s="26" t="s">
        <v>36</v>
      </c>
      <c r="X36" s="26" t="s">
        <v>158</v>
      </c>
      <c r="Y36" s="26" t="s">
        <v>43</v>
      </c>
      <c r="Z36" s="26" t="s">
        <v>43</v>
      </c>
      <c r="AA36" s="26" t="s">
        <v>43</v>
      </c>
      <c r="AB36" s="26" t="s">
        <v>43</v>
      </c>
      <c r="AC36" s="26" t="s">
        <v>43</v>
      </c>
      <c r="AD36" s="26" t="s">
        <v>43</v>
      </c>
      <c r="AE36" s="26" t="s">
        <v>53</v>
      </c>
      <c r="AF36" s="26" t="s">
        <v>58</v>
      </c>
      <c r="AG36" s="26" t="s">
        <v>58</v>
      </c>
      <c r="AH36" s="26" t="s">
        <v>58</v>
      </c>
      <c r="AI36" s="26" t="s">
        <v>58</v>
      </c>
      <c r="AJ36" s="26" t="s">
        <v>58</v>
      </c>
      <c r="AK36" s="26" t="s">
        <v>69</v>
      </c>
      <c r="AL36" s="26" t="s">
        <v>74</v>
      </c>
      <c r="AM36" s="26" t="s">
        <v>206</v>
      </c>
      <c r="AN36" s="26" t="s">
        <v>90</v>
      </c>
      <c r="AO36" s="26" t="s">
        <v>192</v>
      </c>
      <c r="AP36" s="26" t="s">
        <v>105</v>
      </c>
      <c r="AQ36" s="26" t="s">
        <v>105</v>
      </c>
      <c r="AR36" s="26" t="s">
        <v>105</v>
      </c>
      <c r="AS36" s="26" t="s">
        <v>105</v>
      </c>
      <c r="AT36" s="26" t="s">
        <v>114</v>
      </c>
      <c r="AU36" s="26" t="s">
        <v>161</v>
      </c>
      <c r="AX36" s="12">
        <f t="shared" si="6"/>
        <v>34</v>
      </c>
      <c r="AY36" s="12">
        <f t="shared" si="37"/>
        <v>0.25</v>
      </c>
      <c r="AZ36" s="20" t="str">
        <f t="shared" si="7"/>
        <v>Anticipatoria., Autoevaluación., Retroalimentación.</v>
      </c>
      <c r="BA36" s="12" t="str">
        <f t="shared" si="1"/>
        <v>Anticipatoria.</v>
      </c>
      <c r="BB36" s="12" t="str">
        <f t="shared" si="2"/>
        <v>Autoevaluación.</v>
      </c>
      <c r="BC36" s="12" t="str">
        <f t="shared" si="3"/>
        <v>Retroalimentación.</v>
      </c>
      <c r="BD36" s="12" t="str">
        <f t="shared" si="4"/>
        <v/>
      </c>
      <c r="BF36" s="12">
        <f t="shared" si="8"/>
        <v>1</v>
      </c>
      <c r="BG36" s="12">
        <f t="shared" si="9"/>
        <v>0</v>
      </c>
      <c r="BH36" s="12">
        <f t="shared" si="10"/>
        <v>1</v>
      </c>
      <c r="BI36" s="12">
        <f t="shared" si="11"/>
        <v>1</v>
      </c>
      <c r="BJ36" s="12">
        <f t="shared" si="12"/>
        <v>0</v>
      </c>
      <c r="BK36" s="12">
        <f t="shared" si="13"/>
        <v>3</v>
      </c>
      <c r="BL36" s="20" t="str">
        <f t="shared" si="14"/>
        <v>Reflexión, Diálogo, Claridad, Oportunidades de mejora, Retroalimentación al docente</v>
      </c>
      <c r="BM36" s="12" t="str">
        <f t="shared" si="15"/>
        <v>Reflexión</v>
      </c>
      <c r="BN36" s="12" t="str">
        <f t="shared" si="38"/>
        <v>Diálogo</v>
      </c>
      <c r="BO36" s="12" t="str">
        <f t="shared" si="16"/>
        <v>Claridad</v>
      </c>
      <c r="BP36" s="12" t="str">
        <f t="shared" si="17"/>
        <v>Oportunidades de mejora</v>
      </c>
      <c r="BQ36" s="12" t="str">
        <f t="shared" si="18"/>
        <v>Retroalimentación al docente</v>
      </c>
      <c r="BS36" s="12">
        <f t="shared" si="19"/>
        <v>1</v>
      </c>
      <c r="BT36" s="12">
        <f t="shared" si="20"/>
        <v>1</v>
      </c>
      <c r="BU36" s="12">
        <f t="shared" si="21"/>
        <v>1</v>
      </c>
      <c r="BV36" s="12">
        <f t="shared" si="22"/>
        <v>1</v>
      </c>
      <c r="BW36" s="12">
        <f t="shared" si="23"/>
        <v>1</v>
      </c>
      <c r="BX36" s="12">
        <f t="shared" si="24"/>
        <v>0</v>
      </c>
      <c r="BY36" s="12">
        <f t="shared" si="36"/>
        <v>5</v>
      </c>
      <c r="BZ36" s="12" t="str">
        <f t="shared" si="25"/>
        <v>La bibliografía incluye por lo menos dos títulos en una segunda lengua.</v>
      </c>
      <c r="CA36" s="12" t="str">
        <f t="shared" si="26"/>
        <v>La bibliografía incluye por lo menos dos títulos en una segunda lengua.</v>
      </c>
      <c r="CB36" s="21" t="str">
        <f t="shared" si="27"/>
        <v/>
      </c>
      <c r="CC36" s="12" t="str">
        <f t="shared" si="28"/>
        <v/>
      </c>
      <c r="CD36" s="12" t="str">
        <f t="shared" si="29"/>
        <v/>
      </c>
      <c r="CF36" s="12">
        <f t="shared" si="30"/>
        <v>0</v>
      </c>
      <c r="CG36" s="12">
        <f t="shared" si="31"/>
        <v>0</v>
      </c>
      <c r="CH36" s="12">
        <f t="shared" si="32"/>
        <v>0</v>
      </c>
      <c r="CI36" s="12">
        <f t="shared" si="33"/>
        <v>1</v>
      </c>
      <c r="CJ36" s="12">
        <f t="shared" si="34"/>
        <v>0</v>
      </c>
      <c r="CK36" s="12">
        <f t="shared" si="35"/>
        <v>1</v>
      </c>
    </row>
    <row r="37" spans="1:89" x14ac:dyDescent="0.25">
      <c r="A37" s="25">
        <v>43048.315943032409</v>
      </c>
      <c r="B37" s="26" t="s">
        <v>183</v>
      </c>
      <c r="C37" s="26" t="s">
        <v>277</v>
      </c>
      <c r="D37" s="26" t="s">
        <v>185</v>
      </c>
      <c r="E37" s="24"/>
      <c r="F37" s="26" t="s">
        <v>280</v>
      </c>
      <c r="G37" s="26" t="s">
        <v>281</v>
      </c>
      <c r="H37" s="26" t="s">
        <v>188</v>
      </c>
      <c r="I37" s="26" t="s">
        <v>188</v>
      </c>
      <c r="J37" s="26" t="s">
        <v>188</v>
      </c>
      <c r="K37" s="26" t="s">
        <v>188</v>
      </c>
      <c r="L37" s="26" t="s">
        <v>188</v>
      </c>
      <c r="M37" s="26" t="s">
        <v>188</v>
      </c>
      <c r="N37" s="26" t="s">
        <v>188</v>
      </c>
      <c r="O37" s="26" t="s">
        <v>188</v>
      </c>
      <c r="P37" s="26" t="s">
        <v>188</v>
      </c>
      <c r="Q37" s="26" t="s">
        <v>188</v>
      </c>
      <c r="R37" s="26" t="s">
        <v>188</v>
      </c>
      <c r="S37" s="26" t="s">
        <v>188</v>
      </c>
      <c r="T37" s="26" t="s">
        <v>188</v>
      </c>
      <c r="U37" s="26" t="s">
        <v>188</v>
      </c>
      <c r="V37" s="26" t="s">
        <v>5</v>
      </c>
      <c r="W37" s="26" t="s">
        <v>36</v>
      </c>
      <c r="X37" s="26" t="s">
        <v>158</v>
      </c>
      <c r="Y37" s="26" t="s">
        <v>43</v>
      </c>
      <c r="Z37" s="26" t="s">
        <v>43</v>
      </c>
      <c r="AA37" s="26" t="s">
        <v>43</v>
      </c>
      <c r="AB37" s="26" t="s">
        <v>43</v>
      </c>
      <c r="AC37" s="26" t="s">
        <v>43</v>
      </c>
      <c r="AD37" s="26" t="s">
        <v>43</v>
      </c>
      <c r="AE37" s="26" t="s">
        <v>53</v>
      </c>
      <c r="AF37" s="26" t="s">
        <v>58</v>
      </c>
      <c r="AG37" s="26" t="s">
        <v>58</v>
      </c>
      <c r="AH37" s="26" t="s">
        <v>58</v>
      </c>
      <c r="AI37" s="26" t="s">
        <v>58</v>
      </c>
      <c r="AJ37" s="26" t="s">
        <v>58</v>
      </c>
      <c r="AK37" s="26" t="s">
        <v>69</v>
      </c>
      <c r="AL37" s="26" t="s">
        <v>74</v>
      </c>
      <c r="AM37" s="26" t="s">
        <v>206</v>
      </c>
      <c r="AN37" s="26" t="s">
        <v>89</v>
      </c>
      <c r="AO37" s="26" t="s">
        <v>192</v>
      </c>
      <c r="AP37" s="26" t="s">
        <v>105</v>
      </c>
      <c r="AQ37" s="26" t="s">
        <v>105</v>
      </c>
      <c r="AR37" s="26" t="s">
        <v>105</v>
      </c>
      <c r="AS37" s="26" t="s">
        <v>105</v>
      </c>
      <c r="AT37" s="26" t="s">
        <v>114</v>
      </c>
      <c r="AU37" s="26" t="s">
        <v>193</v>
      </c>
      <c r="AX37" s="12">
        <f t="shared" si="6"/>
        <v>34</v>
      </c>
      <c r="AY37" s="12">
        <f t="shared" si="37"/>
        <v>0.25</v>
      </c>
      <c r="AZ37" s="20" t="str">
        <f t="shared" si="7"/>
        <v>Anticipatoria., Autoevaluación., Retroalimentación.</v>
      </c>
      <c r="BA37" s="12" t="str">
        <f t="shared" si="1"/>
        <v>Anticipatoria.</v>
      </c>
      <c r="BB37" s="12" t="str">
        <f t="shared" si="2"/>
        <v>Autoevaluación.</v>
      </c>
      <c r="BC37" s="12" t="str">
        <f t="shared" si="3"/>
        <v>Retroalimentación.</v>
      </c>
      <c r="BD37" s="12" t="str">
        <f t="shared" si="4"/>
        <v/>
      </c>
      <c r="BF37" s="12">
        <f t="shared" si="8"/>
        <v>1</v>
      </c>
      <c r="BG37" s="12">
        <f t="shared" si="9"/>
        <v>0</v>
      </c>
      <c r="BH37" s="12">
        <f t="shared" si="10"/>
        <v>1</v>
      </c>
      <c r="BI37" s="12">
        <f t="shared" si="11"/>
        <v>1</v>
      </c>
      <c r="BJ37" s="12">
        <f t="shared" si="12"/>
        <v>0</v>
      </c>
      <c r="BK37" s="12">
        <f t="shared" si="13"/>
        <v>3</v>
      </c>
      <c r="BL37" s="20" t="str">
        <f t="shared" si="14"/>
        <v>Reflexión, Diálogo, Claridad, Oportunidades de mejora, Retroalimentación al docente</v>
      </c>
      <c r="BM37" s="12" t="str">
        <f t="shared" si="15"/>
        <v>Reflexión</v>
      </c>
      <c r="BN37" s="12" t="str">
        <f t="shared" si="38"/>
        <v>Diálogo</v>
      </c>
      <c r="BO37" s="12" t="str">
        <f t="shared" si="16"/>
        <v>Claridad</v>
      </c>
      <c r="BP37" s="12" t="str">
        <f t="shared" si="17"/>
        <v>Oportunidades de mejora</v>
      </c>
      <c r="BQ37" s="12" t="str">
        <f t="shared" si="18"/>
        <v>Retroalimentación al docente</v>
      </c>
      <c r="BS37" s="12">
        <f t="shared" si="19"/>
        <v>1</v>
      </c>
      <c r="BT37" s="12">
        <f t="shared" si="20"/>
        <v>1</v>
      </c>
      <c r="BU37" s="12">
        <f t="shared" si="21"/>
        <v>1</v>
      </c>
      <c r="BV37" s="12">
        <f t="shared" si="22"/>
        <v>1</v>
      </c>
      <c r="BW37" s="12">
        <f t="shared" si="23"/>
        <v>1</v>
      </c>
      <c r="BX37" s="12">
        <f t="shared" si="24"/>
        <v>0</v>
      </c>
      <c r="BY37" s="12">
        <f t="shared" si="36"/>
        <v>5</v>
      </c>
      <c r="BZ37" s="12" t="str">
        <f t="shared" si="2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7" s="12" t="str">
        <f t="shared" si="26"/>
        <v>La bibliografía básica propuesta se encuentra en la biblioteca "Juan Roa Vásquez".</v>
      </c>
      <c r="CB37" s="21" t="str">
        <f t="shared" si="27"/>
        <v>La bibliografía propuesta contiene títulos de edición menor a 5 años.</v>
      </c>
      <c r="CC37" s="12" t="str">
        <f t="shared" si="28"/>
        <v>La bibliografía se presenta con una sólo sistema de referenciación (APA, Vancouver, IEEE, etc).</v>
      </c>
      <c r="CD37" s="12" t="str">
        <f t="shared" si="29"/>
        <v>La bibliografía incluye por lo menos dos títulos en una segunda lengua.</v>
      </c>
      <c r="CF37" s="12">
        <f t="shared" si="30"/>
        <v>1</v>
      </c>
      <c r="CG37" s="12">
        <f t="shared" si="31"/>
        <v>1</v>
      </c>
      <c r="CH37" s="12">
        <f t="shared" si="32"/>
        <v>1</v>
      </c>
      <c r="CI37" s="12">
        <f t="shared" si="33"/>
        <v>1</v>
      </c>
      <c r="CJ37" s="12">
        <f t="shared" si="34"/>
        <v>0</v>
      </c>
      <c r="CK37" s="12">
        <f t="shared" si="35"/>
        <v>4</v>
      </c>
    </row>
    <row r="38" spans="1:89" x14ac:dyDescent="0.25">
      <c r="A38" s="25">
        <v>43048.319212013885</v>
      </c>
      <c r="B38" s="26" t="s">
        <v>183</v>
      </c>
      <c r="C38" s="26" t="s">
        <v>277</v>
      </c>
      <c r="D38" s="26" t="s">
        <v>185</v>
      </c>
      <c r="E38" s="24"/>
      <c r="F38" s="26" t="s">
        <v>282</v>
      </c>
      <c r="G38" s="26" t="s">
        <v>283</v>
      </c>
      <c r="H38" s="26" t="s">
        <v>188</v>
      </c>
      <c r="I38" s="26" t="s">
        <v>188</v>
      </c>
      <c r="J38" s="26" t="s">
        <v>188</v>
      </c>
      <c r="K38" s="26" t="s">
        <v>188</v>
      </c>
      <c r="L38" s="26" t="s">
        <v>188</v>
      </c>
      <c r="M38" s="26" t="s">
        <v>188</v>
      </c>
      <c r="N38" s="26" t="s">
        <v>188</v>
      </c>
      <c r="O38" s="26" t="s">
        <v>188</v>
      </c>
      <c r="P38" s="26" t="s">
        <v>188</v>
      </c>
      <c r="Q38" s="26" t="s">
        <v>188</v>
      </c>
      <c r="R38" s="26" t="s">
        <v>188</v>
      </c>
      <c r="S38" s="26" t="s">
        <v>188</v>
      </c>
      <c r="T38" s="26" t="s">
        <v>188</v>
      </c>
      <c r="U38" s="26" t="s">
        <v>188</v>
      </c>
      <c r="V38" s="26" t="s">
        <v>5</v>
      </c>
      <c r="W38" s="26" t="s">
        <v>36</v>
      </c>
      <c r="X38" s="26" t="s">
        <v>158</v>
      </c>
      <c r="Y38" s="26" t="s">
        <v>43</v>
      </c>
      <c r="Z38" s="26" t="s">
        <v>43</v>
      </c>
      <c r="AA38" s="26" t="s">
        <v>43</v>
      </c>
      <c r="AB38" s="26" t="s">
        <v>43</v>
      </c>
      <c r="AC38" s="26" t="s">
        <v>43</v>
      </c>
      <c r="AD38" s="26" t="s">
        <v>43</v>
      </c>
      <c r="AE38" s="26" t="s">
        <v>53</v>
      </c>
      <c r="AF38" s="26" t="s">
        <v>159</v>
      </c>
      <c r="AG38" s="26" t="s">
        <v>58</v>
      </c>
      <c r="AH38" s="26" t="s">
        <v>58</v>
      </c>
      <c r="AI38" s="26" t="s">
        <v>58</v>
      </c>
      <c r="AJ38" s="26" t="s">
        <v>58</v>
      </c>
      <c r="AK38" s="26" t="s">
        <v>69</v>
      </c>
      <c r="AL38" s="26" t="s">
        <v>160</v>
      </c>
      <c r="AM38" s="26" t="s">
        <v>206</v>
      </c>
      <c r="AN38" s="26" t="s">
        <v>89</v>
      </c>
      <c r="AO38" s="26" t="s">
        <v>192</v>
      </c>
      <c r="AP38" s="26" t="s">
        <v>105</v>
      </c>
      <c r="AQ38" s="26" t="s">
        <v>105</v>
      </c>
      <c r="AR38" s="26" t="s">
        <v>105</v>
      </c>
      <c r="AS38" s="26" t="s">
        <v>105</v>
      </c>
      <c r="AT38" s="26" t="s">
        <v>114</v>
      </c>
      <c r="AU38" s="26" t="s">
        <v>284</v>
      </c>
      <c r="AX38" s="12">
        <f t="shared" si="6"/>
        <v>34</v>
      </c>
      <c r="AY38" s="12">
        <f t="shared" si="37"/>
        <v>0.25</v>
      </c>
      <c r="AZ38" s="20" t="str">
        <f t="shared" si="7"/>
        <v>Anticipatoria., Autoevaluación., Retroalimentación.</v>
      </c>
      <c r="BA38" s="12" t="str">
        <f t="shared" si="1"/>
        <v>Anticipatoria.</v>
      </c>
      <c r="BB38" s="12" t="str">
        <f t="shared" si="2"/>
        <v>Autoevaluación.</v>
      </c>
      <c r="BC38" s="12" t="str">
        <f t="shared" si="3"/>
        <v>Retroalimentación.</v>
      </c>
      <c r="BD38" s="12" t="str">
        <f t="shared" si="4"/>
        <v/>
      </c>
      <c r="BF38" s="12">
        <f t="shared" si="8"/>
        <v>1</v>
      </c>
      <c r="BG38" s="12">
        <f t="shared" si="9"/>
        <v>0</v>
      </c>
      <c r="BH38" s="12">
        <f t="shared" si="10"/>
        <v>1</v>
      </c>
      <c r="BI38" s="12">
        <f t="shared" si="11"/>
        <v>1</v>
      </c>
      <c r="BJ38" s="12">
        <f t="shared" si="12"/>
        <v>0</v>
      </c>
      <c r="BK38" s="12">
        <f t="shared" si="13"/>
        <v>3</v>
      </c>
      <c r="BL38" s="20" t="str">
        <f t="shared" si="14"/>
        <v>Reflexión, Diálogo, Claridad, Oportunidades de mejora, Retroalimentación al docente</v>
      </c>
      <c r="BM38" s="12" t="str">
        <f t="shared" si="15"/>
        <v>Reflexión</v>
      </c>
      <c r="BN38" s="12" t="str">
        <f t="shared" si="38"/>
        <v>Diálogo</v>
      </c>
      <c r="BO38" s="12" t="str">
        <f t="shared" si="16"/>
        <v>Claridad</v>
      </c>
      <c r="BP38" s="12" t="str">
        <f t="shared" si="17"/>
        <v>Oportunidades de mejora</v>
      </c>
      <c r="BQ38" s="12" t="str">
        <f t="shared" si="18"/>
        <v>Retroalimentación al docente</v>
      </c>
      <c r="BS38" s="12">
        <f t="shared" si="19"/>
        <v>1</v>
      </c>
      <c r="BT38" s="12">
        <f t="shared" si="20"/>
        <v>1</v>
      </c>
      <c r="BU38" s="12">
        <f t="shared" si="21"/>
        <v>1</v>
      </c>
      <c r="BV38" s="12">
        <f t="shared" si="22"/>
        <v>1</v>
      </c>
      <c r="BW38" s="12">
        <f t="shared" si="23"/>
        <v>1</v>
      </c>
      <c r="BX38" s="12">
        <f t="shared" si="24"/>
        <v>0</v>
      </c>
      <c r="BY38" s="12">
        <f t="shared" si="36"/>
        <v>5</v>
      </c>
      <c r="BZ38" s="12" t="str">
        <f t="shared" si="25"/>
        <v>La bibliografía básica propuesta se encuentra en la biblioteca "Juan Roa Vásquez"., La bibliografía se presenta con una sólo sistema de referenciación (APA, Vancouver, IEEE, etc).</v>
      </c>
      <c r="CA38" s="12" t="str">
        <f t="shared" si="26"/>
        <v>La bibliografía básica propuesta se encuentra en la biblioteca "Juan Roa Vásquez".</v>
      </c>
      <c r="CB38" s="21" t="str">
        <f t="shared" si="27"/>
        <v>La bibliografía se presenta con una sólo sistema de referenciación (APA, Vancouver, IEEE, etc).</v>
      </c>
      <c r="CC38" s="12" t="str">
        <f t="shared" si="28"/>
        <v/>
      </c>
      <c r="CD38" s="12" t="str">
        <f t="shared" si="29"/>
        <v/>
      </c>
      <c r="CF38" s="12">
        <f t="shared" si="30"/>
        <v>1</v>
      </c>
      <c r="CG38" s="12">
        <f t="shared" si="31"/>
        <v>0</v>
      </c>
      <c r="CH38" s="12">
        <f t="shared" si="32"/>
        <v>1</v>
      </c>
      <c r="CI38" s="12">
        <f t="shared" si="33"/>
        <v>0</v>
      </c>
      <c r="CJ38" s="12">
        <f t="shared" si="34"/>
        <v>0</v>
      </c>
      <c r="CK38" s="12">
        <f t="shared" si="35"/>
        <v>2</v>
      </c>
    </row>
    <row r="39" spans="1:89" x14ac:dyDescent="0.25">
      <c r="A39" s="25">
        <v>43048.342634305554</v>
      </c>
      <c r="B39" s="26" t="s">
        <v>183</v>
      </c>
      <c r="C39" s="26" t="s">
        <v>285</v>
      </c>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X39" s="12">
        <f t="shared" si="6"/>
        <v>38</v>
      </c>
      <c r="AY39" s="12">
        <f t="shared" si="37"/>
        <v>0.5</v>
      </c>
      <c r="AZ39" s="20">
        <f t="shared" si="7"/>
        <v>0</v>
      </c>
      <c r="BA39" s="12" t="str">
        <f t="shared" si="1"/>
        <v/>
      </c>
      <c r="BB39" s="12" t="str">
        <f t="shared" si="2"/>
        <v/>
      </c>
      <c r="BC39" s="12" t="str">
        <f t="shared" si="3"/>
        <v/>
      </c>
      <c r="BD39" s="12" t="str">
        <f t="shared" si="4"/>
        <v/>
      </c>
      <c r="BF39" s="12">
        <f t="shared" si="8"/>
        <v>0</v>
      </c>
      <c r="BG39" s="12">
        <f t="shared" si="9"/>
        <v>0</v>
      </c>
      <c r="BH39" s="12">
        <f t="shared" si="10"/>
        <v>0</v>
      </c>
      <c r="BI39" s="12">
        <f t="shared" si="11"/>
        <v>0</v>
      </c>
      <c r="BJ39" s="12">
        <f t="shared" si="12"/>
        <v>0</v>
      </c>
      <c r="BK39" s="12">
        <f t="shared" si="13"/>
        <v>0</v>
      </c>
      <c r="BL39" s="20">
        <f t="shared" si="14"/>
        <v>0</v>
      </c>
      <c r="BM39" s="12">
        <f t="shared" si="15"/>
        <v>0</v>
      </c>
      <c r="BN39" s="12" t="str">
        <f t="shared" si="38"/>
        <v/>
      </c>
      <c r="BO39" s="12" t="str">
        <f t="shared" si="16"/>
        <v/>
      </c>
      <c r="BP39" s="12" t="str">
        <f t="shared" si="17"/>
        <v/>
      </c>
      <c r="BQ39" s="12" t="str">
        <f t="shared" si="18"/>
        <v/>
      </c>
      <c r="BS39" s="12">
        <f t="shared" si="19"/>
        <v>0</v>
      </c>
      <c r="BT39" s="12">
        <f t="shared" si="20"/>
        <v>0</v>
      </c>
      <c r="BU39" s="12">
        <f t="shared" si="21"/>
        <v>0</v>
      </c>
      <c r="BV39" s="12">
        <f t="shared" si="22"/>
        <v>0</v>
      </c>
      <c r="BW39" s="12">
        <f t="shared" si="23"/>
        <v>0</v>
      </c>
      <c r="BX39" s="12">
        <f t="shared" si="24"/>
        <v>0</v>
      </c>
      <c r="BY39" s="12">
        <f t="shared" si="36"/>
        <v>0</v>
      </c>
      <c r="BZ39" s="12">
        <f t="shared" si="25"/>
        <v>0</v>
      </c>
      <c r="CA39" s="12" t="str">
        <f t="shared" si="26"/>
        <v/>
      </c>
      <c r="CB39" s="21" t="str">
        <f t="shared" si="27"/>
        <v/>
      </c>
      <c r="CC39" s="12" t="str">
        <f t="shared" si="28"/>
        <v/>
      </c>
      <c r="CD39" s="12" t="str">
        <f t="shared" si="29"/>
        <v/>
      </c>
      <c r="CF39" s="12">
        <f t="shared" si="30"/>
        <v>0</v>
      </c>
      <c r="CG39" s="12">
        <f t="shared" si="31"/>
        <v>0</v>
      </c>
      <c r="CH39" s="12">
        <f t="shared" si="32"/>
        <v>0</v>
      </c>
      <c r="CI39" s="12">
        <f t="shared" si="33"/>
        <v>0</v>
      </c>
      <c r="CJ39" s="12">
        <f t="shared" si="34"/>
        <v>0</v>
      </c>
      <c r="CK39" s="12">
        <f t="shared" si="35"/>
        <v>0</v>
      </c>
    </row>
    <row r="40" spans="1:89" x14ac:dyDescent="0.25">
      <c r="A40" s="25">
        <v>43048.390607592592</v>
      </c>
      <c r="B40" s="26" t="s">
        <v>183</v>
      </c>
      <c r="C40" s="26" t="s">
        <v>286</v>
      </c>
      <c r="D40" s="26" t="s">
        <v>185</v>
      </c>
      <c r="E40" s="24"/>
      <c r="F40" s="26" t="s">
        <v>242</v>
      </c>
      <c r="G40" s="26" t="s">
        <v>287</v>
      </c>
      <c r="H40" s="26" t="s">
        <v>188</v>
      </c>
      <c r="I40" s="26" t="s">
        <v>188</v>
      </c>
      <c r="J40" s="26" t="s">
        <v>188</v>
      </c>
      <c r="K40" s="26" t="s">
        <v>188</v>
      </c>
      <c r="L40" s="26" t="s">
        <v>188</v>
      </c>
      <c r="M40" s="26" t="s">
        <v>188</v>
      </c>
      <c r="N40" s="26" t="s">
        <v>188</v>
      </c>
      <c r="O40" s="26" t="s">
        <v>188</v>
      </c>
      <c r="P40" s="26" t="s">
        <v>188</v>
      </c>
      <c r="Q40" s="26" t="s">
        <v>188</v>
      </c>
      <c r="R40" s="26" t="s">
        <v>188</v>
      </c>
      <c r="S40" s="26" t="s">
        <v>188</v>
      </c>
      <c r="T40" s="26" t="s">
        <v>188</v>
      </c>
      <c r="U40" s="26" t="s">
        <v>188</v>
      </c>
      <c r="V40" s="26" t="s">
        <v>5</v>
      </c>
      <c r="W40" s="26" t="s">
        <v>162</v>
      </c>
      <c r="X40" s="26" t="s">
        <v>158</v>
      </c>
      <c r="Y40" s="26" t="s">
        <v>190</v>
      </c>
      <c r="Z40" s="26" t="s">
        <v>190</v>
      </c>
      <c r="AA40" s="26" t="s">
        <v>190</v>
      </c>
      <c r="AB40" s="26" t="s">
        <v>190</v>
      </c>
      <c r="AC40" s="26" t="s">
        <v>190</v>
      </c>
      <c r="AD40" s="26" t="s">
        <v>190</v>
      </c>
      <c r="AE40" s="26" t="s">
        <v>55</v>
      </c>
      <c r="AF40" s="26" t="s">
        <v>159</v>
      </c>
      <c r="AG40" s="26" t="s">
        <v>59</v>
      </c>
      <c r="AH40" s="26" t="s">
        <v>59</v>
      </c>
      <c r="AI40" s="26" t="s">
        <v>59</v>
      </c>
      <c r="AJ40" s="26" t="s">
        <v>59</v>
      </c>
      <c r="AK40" s="26" t="s">
        <v>71</v>
      </c>
      <c r="AL40" s="26" t="s">
        <v>163</v>
      </c>
      <c r="AM40" s="26" t="s">
        <v>84</v>
      </c>
      <c r="AN40" s="26" t="s">
        <v>90</v>
      </c>
      <c r="AO40" s="26" t="s">
        <v>244</v>
      </c>
      <c r="AP40" s="26" t="s">
        <v>106</v>
      </c>
      <c r="AQ40" s="26" t="s">
        <v>106</v>
      </c>
      <c r="AR40" s="26" t="s">
        <v>106</v>
      </c>
      <c r="AS40" s="26" t="s">
        <v>106</v>
      </c>
      <c r="AT40" s="26" t="s">
        <v>114</v>
      </c>
      <c r="AU40" s="26" t="s">
        <v>232</v>
      </c>
      <c r="AX40" s="12">
        <f t="shared" si="6"/>
        <v>39</v>
      </c>
      <c r="AY40" s="12">
        <f t="shared" si="37"/>
        <v>0.33333333333333331</v>
      </c>
      <c r="AZ40" s="20" t="str">
        <f t="shared" si="7"/>
        <v>Retroalimentación.</v>
      </c>
      <c r="BA40" s="12" t="str">
        <f t="shared" si="1"/>
        <v>Retroalimentación.</v>
      </c>
      <c r="BB40" s="12" t="str">
        <f t="shared" si="2"/>
        <v/>
      </c>
      <c r="BC40" s="12" t="str">
        <f t="shared" si="3"/>
        <v/>
      </c>
      <c r="BD40" s="12" t="str">
        <f t="shared" si="4"/>
        <v/>
      </c>
      <c r="BF40" s="12">
        <f t="shared" si="8"/>
        <v>0</v>
      </c>
      <c r="BG40" s="12">
        <f t="shared" si="9"/>
        <v>0</v>
      </c>
      <c r="BH40" s="12">
        <f t="shared" si="10"/>
        <v>0</v>
      </c>
      <c r="BI40" s="12">
        <f t="shared" si="11"/>
        <v>1</v>
      </c>
      <c r="BJ40" s="12">
        <f t="shared" si="12"/>
        <v>0</v>
      </c>
      <c r="BK40" s="12">
        <f t="shared" si="13"/>
        <v>1</v>
      </c>
      <c r="BL40" s="20" t="str">
        <f t="shared" si="14"/>
        <v>Reflexión, Claridad, Oportunidades de mejora, Retroalimentación al docente</v>
      </c>
      <c r="BM40" s="12" t="str">
        <f t="shared" si="15"/>
        <v>Reflexión</v>
      </c>
      <c r="BN40" s="12" t="str">
        <f t="shared" si="38"/>
        <v>Claridad</v>
      </c>
      <c r="BO40" s="12" t="str">
        <f t="shared" si="16"/>
        <v>Oportunidades de mejora</v>
      </c>
      <c r="BP40" s="12" t="str">
        <f t="shared" si="17"/>
        <v>Oportunidades de mejora</v>
      </c>
      <c r="BQ40" s="12" t="str">
        <f t="shared" si="18"/>
        <v>Retroalimentación al docente</v>
      </c>
      <c r="BS40" s="12">
        <f t="shared" si="19"/>
        <v>1</v>
      </c>
      <c r="BT40" s="12">
        <f t="shared" si="20"/>
        <v>0</v>
      </c>
      <c r="BU40" s="12">
        <f t="shared" si="21"/>
        <v>1</v>
      </c>
      <c r="BV40" s="12">
        <f t="shared" si="22"/>
        <v>2</v>
      </c>
      <c r="BW40" s="12">
        <f t="shared" si="23"/>
        <v>1</v>
      </c>
      <c r="BX40" s="12">
        <f t="shared" si="24"/>
        <v>0</v>
      </c>
      <c r="BY40" s="12">
        <f t="shared" si="36"/>
        <v>5</v>
      </c>
      <c r="BZ40" s="12" t="str">
        <f t="shared" si="25"/>
        <v>La bibliografía básica propuesta se encuentra en la biblioteca "Juan Roa Vásquez"., La bibliografía propuesta contiene títulos de edición menor a 5 años., La bibliografía incluye por lo menos dos títulos en una segunda lengua.</v>
      </c>
      <c r="CA40" s="12" t="str">
        <f t="shared" si="26"/>
        <v>La bibliografía básica propuesta se encuentra en la biblioteca "Juan Roa Vásquez".</v>
      </c>
      <c r="CB40" s="21" t="str">
        <f t="shared" si="27"/>
        <v>La bibliografía propuesta contiene títulos de edición menor a 5 años.</v>
      </c>
      <c r="CC40" s="12" t="str">
        <f t="shared" si="28"/>
        <v>La bibliografía incluye por lo menos dos títulos en una segunda lengua.</v>
      </c>
      <c r="CD40" s="12" t="str">
        <f t="shared" si="29"/>
        <v/>
      </c>
      <c r="CF40" s="12">
        <f t="shared" si="30"/>
        <v>1</v>
      </c>
      <c r="CG40" s="12">
        <f t="shared" si="31"/>
        <v>1</v>
      </c>
      <c r="CH40" s="12">
        <f t="shared" si="32"/>
        <v>0</v>
      </c>
      <c r="CI40" s="12">
        <f t="shared" si="33"/>
        <v>1</v>
      </c>
      <c r="CJ40" s="12">
        <f t="shared" si="34"/>
        <v>0</v>
      </c>
      <c r="CK40" s="12">
        <f t="shared" si="35"/>
        <v>3</v>
      </c>
    </row>
    <row r="41" spans="1:89" x14ac:dyDescent="0.25">
      <c r="A41" s="25">
        <v>43048.392652013892</v>
      </c>
      <c r="B41" s="26" t="s">
        <v>183</v>
      </c>
      <c r="C41" s="26" t="s">
        <v>286</v>
      </c>
      <c r="D41" s="26" t="s">
        <v>185</v>
      </c>
      <c r="E41" s="24"/>
      <c r="F41" s="26" t="s">
        <v>242</v>
      </c>
      <c r="G41" s="26" t="s">
        <v>288</v>
      </c>
      <c r="H41" s="26" t="s">
        <v>188</v>
      </c>
      <c r="I41" s="26" t="s">
        <v>188</v>
      </c>
      <c r="J41" s="26" t="s">
        <v>188</v>
      </c>
      <c r="K41" s="26" t="s">
        <v>188</v>
      </c>
      <c r="L41" s="26" t="s">
        <v>188</v>
      </c>
      <c r="M41" s="26" t="s">
        <v>188</v>
      </c>
      <c r="N41" s="26" t="s">
        <v>188</v>
      </c>
      <c r="O41" s="26" t="s">
        <v>188</v>
      </c>
      <c r="P41" s="26" t="s">
        <v>188</v>
      </c>
      <c r="Q41" s="26" t="s">
        <v>188</v>
      </c>
      <c r="R41" s="26" t="s">
        <v>188</v>
      </c>
      <c r="S41" s="26" t="s">
        <v>188</v>
      </c>
      <c r="T41" s="26" t="s">
        <v>188</v>
      </c>
      <c r="U41" s="26" t="s">
        <v>188</v>
      </c>
      <c r="V41" s="26" t="s">
        <v>5</v>
      </c>
      <c r="W41" s="26" t="s">
        <v>162</v>
      </c>
      <c r="X41" s="26" t="s">
        <v>158</v>
      </c>
      <c r="Y41" s="26" t="s">
        <v>190</v>
      </c>
      <c r="Z41" s="26" t="s">
        <v>190</v>
      </c>
      <c r="AA41" s="26" t="s">
        <v>190</v>
      </c>
      <c r="AB41" s="26" t="s">
        <v>190</v>
      </c>
      <c r="AC41" s="26" t="s">
        <v>190</v>
      </c>
      <c r="AD41" s="26" t="s">
        <v>190</v>
      </c>
      <c r="AE41" s="26" t="s">
        <v>55</v>
      </c>
      <c r="AF41" s="26" t="s">
        <v>159</v>
      </c>
      <c r="AG41" s="26" t="s">
        <v>59</v>
      </c>
      <c r="AH41" s="26" t="s">
        <v>59</v>
      </c>
      <c r="AI41" s="26" t="s">
        <v>59</v>
      </c>
      <c r="AJ41" s="26" t="s">
        <v>59</v>
      </c>
      <c r="AK41" s="26" t="s">
        <v>71</v>
      </c>
      <c r="AL41" s="26" t="s">
        <v>163</v>
      </c>
      <c r="AM41" s="26" t="s">
        <v>259</v>
      </c>
      <c r="AN41" s="26" t="s">
        <v>90</v>
      </c>
      <c r="AO41" s="26" t="s">
        <v>244</v>
      </c>
      <c r="AP41" s="26" t="s">
        <v>106</v>
      </c>
      <c r="AQ41" s="26" t="s">
        <v>106</v>
      </c>
      <c r="AR41" s="26" t="s">
        <v>106</v>
      </c>
      <c r="AS41" s="26" t="s">
        <v>106</v>
      </c>
      <c r="AT41" s="26" t="s">
        <v>114</v>
      </c>
      <c r="AU41" s="26" t="s">
        <v>193</v>
      </c>
      <c r="AX41" s="12">
        <f t="shared" si="6"/>
        <v>39</v>
      </c>
      <c r="AY41" s="12">
        <f t="shared" si="37"/>
        <v>0.33333333333333331</v>
      </c>
      <c r="AZ41" s="20" t="str">
        <f t="shared" si="7"/>
        <v>Criterios y estándares (Rúbrica)., Autoevaluación., Retroalimentación.</v>
      </c>
      <c r="BA41" s="12" t="str">
        <f t="shared" si="1"/>
        <v>Criterios y estándares (Rúbrica).</v>
      </c>
      <c r="BB41" s="12" t="str">
        <f t="shared" si="2"/>
        <v>Autoevaluación.</v>
      </c>
      <c r="BC41" s="12" t="str">
        <f t="shared" si="3"/>
        <v>Retroalimentación.</v>
      </c>
      <c r="BD41" s="12" t="str">
        <f t="shared" si="4"/>
        <v/>
      </c>
      <c r="BF41" s="12">
        <f t="shared" si="8"/>
        <v>0</v>
      </c>
      <c r="BG41" s="12">
        <f t="shared" si="9"/>
        <v>1</v>
      </c>
      <c r="BH41" s="12">
        <f t="shared" si="10"/>
        <v>1</v>
      </c>
      <c r="BI41" s="12">
        <f t="shared" si="11"/>
        <v>1</v>
      </c>
      <c r="BJ41" s="12">
        <f t="shared" si="12"/>
        <v>0</v>
      </c>
      <c r="BK41" s="12">
        <f t="shared" si="13"/>
        <v>3</v>
      </c>
      <c r="BL41" s="20" t="str">
        <f t="shared" si="14"/>
        <v>Reflexión, Claridad, Oportunidades de mejora, Retroalimentación al docente</v>
      </c>
      <c r="BM41" s="12" t="str">
        <f t="shared" si="15"/>
        <v>Reflexión</v>
      </c>
      <c r="BN41" s="12" t="str">
        <f t="shared" si="38"/>
        <v>Claridad</v>
      </c>
      <c r="BO41" s="12" t="str">
        <f t="shared" si="16"/>
        <v>Oportunidades de mejora</v>
      </c>
      <c r="BP41" s="12" t="str">
        <f t="shared" si="17"/>
        <v>Oportunidades de mejora</v>
      </c>
      <c r="BQ41" s="12" t="str">
        <f t="shared" si="18"/>
        <v>Retroalimentación al docente</v>
      </c>
      <c r="BS41" s="12">
        <f t="shared" si="19"/>
        <v>1</v>
      </c>
      <c r="BT41" s="12">
        <f t="shared" si="20"/>
        <v>0</v>
      </c>
      <c r="BU41" s="12">
        <f t="shared" si="21"/>
        <v>1</v>
      </c>
      <c r="BV41" s="12">
        <f t="shared" si="22"/>
        <v>2</v>
      </c>
      <c r="BW41" s="12">
        <f t="shared" si="23"/>
        <v>1</v>
      </c>
      <c r="BX41" s="12">
        <f t="shared" si="24"/>
        <v>0</v>
      </c>
      <c r="BY41" s="12">
        <f t="shared" si="36"/>
        <v>5</v>
      </c>
      <c r="BZ41" s="12" t="str">
        <f t="shared" si="2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1" s="12" t="str">
        <f t="shared" si="26"/>
        <v>La bibliografía básica propuesta se encuentra en la biblioteca "Juan Roa Vásquez".</v>
      </c>
      <c r="CB41" s="21" t="str">
        <f t="shared" si="27"/>
        <v>La bibliografía propuesta contiene títulos de edición menor a 5 años.</v>
      </c>
      <c r="CC41" s="12" t="str">
        <f t="shared" si="28"/>
        <v>La bibliografía se presenta con una sólo sistema de referenciación (APA, Vancouver, IEEE, etc).</v>
      </c>
      <c r="CD41" s="12" t="str">
        <f t="shared" si="29"/>
        <v>La bibliografía incluye por lo menos dos títulos en una segunda lengua.</v>
      </c>
      <c r="CF41" s="12">
        <f t="shared" si="30"/>
        <v>1</v>
      </c>
      <c r="CG41" s="12">
        <f t="shared" si="31"/>
        <v>1</v>
      </c>
      <c r="CH41" s="12">
        <f t="shared" si="32"/>
        <v>1</v>
      </c>
      <c r="CI41" s="12">
        <f t="shared" si="33"/>
        <v>1</v>
      </c>
      <c r="CJ41" s="12">
        <f t="shared" si="34"/>
        <v>0</v>
      </c>
      <c r="CK41" s="12">
        <f t="shared" si="35"/>
        <v>4</v>
      </c>
    </row>
    <row r="42" spans="1:89" x14ac:dyDescent="0.25">
      <c r="A42" s="25">
        <v>43048.394379155092</v>
      </c>
      <c r="B42" s="26" t="s">
        <v>183</v>
      </c>
      <c r="C42" s="26" t="s">
        <v>286</v>
      </c>
      <c r="D42" s="26" t="s">
        <v>185</v>
      </c>
      <c r="E42" s="24"/>
      <c r="F42" s="26" t="s">
        <v>289</v>
      </c>
      <c r="G42" s="26" t="s">
        <v>290</v>
      </c>
      <c r="H42" s="26" t="s">
        <v>188</v>
      </c>
      <c r="I42" s="26" t="s">
        <v>188</v>
      </c>
      <c r="J42" s="26" t="s">
        <v>188</v>
      </c>
      <c r="K42" s="26" t="s">
        <v>188</v>
      </c>
      <c r="L42" s="26" t="s">
        <v>188</v>
      </c>
      <c r="M42" s="26" t="s">
        <v>188</v>
      </c>
      <c r="N42" s="26" t="s">
        <v>188</v>
      </c>
      <c r="O42" s="26" t="s">
        <v>188</v>
      </c>
      <c r="P42" s="26" t="s">
        <v>188</v>
      </c>
      <c r="Q42" s="26" t="s">
        <v>188</v>
      </c>
      <c r="R42" s="26" t="s">
        <v>188</v>
      </c>
      <c r="S42" s="26" t="s">
        <v>188</v>
      </c>
      <c r="T42" s="26" t="s">
        <v>188</v>
      </c>
      <c r="U42" s="26" t="s">
        <v>188</v>
      </c>
      <c r="V42" s="26" t="s">
        <v>5</v>
      </c>
      <c r="W42" s="26" t="s">
        <v>162</v>
      </c>
      <c r="X42" s="26" t="s">
        <v>158</v>
      </c>
      <c r="Y42" s="26" t="s">
        <v>190</v>
      </c>
      <c r="Z42" s="26" t="s">
        <v>190</v>
      </c>
      <c r="AA42" s="26" t="s">
        <v>190</v>
      </c>
      <c r="AB42" s="26" t="s">
        <v>190</v>
      </c>
      <c r="AC42" s="26" t="s">
        <v>190</v>
      </c>
      <c r="AD42" s="26" t="s">
        <v>190</v>
      </c>
      <c r="AE42" s="26" t="s">
        <v>55</v>
      </c>
      <c r="AF42" s="26" t="s">
        <v>159</v>
      </c>
      <c r="AG42" s="26" t="s">
        <v>59</v>
      </c>
      <c r="AH42" s="26" t="s">
        <v>59</v>
      </c>
      <c r="AI42" s="26" t="s">
        <v>59</v>
      </c>
      <c r="AJ42" s="26" t="s">
        <v>59</v>
      </c>
      <c r="AK42" s="26" t="s">
        <v>71</v>
      </c>
      <c r="AL42" s="26" t="s">
        <v>163</v>
      </c>
      <c r="AM42" s="26" t="s">
        <v>259</v>
      </c>
      <c r="AN42" s="26" t="s">
        <v>90</v>
      </c>
      <c r="AO42" s="26" t="s">
        <v>244</v>
      </c>
      <c r="AP42" s="26" t="s">
        <v>106</v>
      </c>
      <c r="AQ42" s="26" t="s">
        <v>106</v>
      </c>
      <c r="AR42" s="26" t="s">
        <v>106</v>
      </c>
      <c r="AS42" s="26" t="s">
        <v>106</v>
      </c>
      <c r="AT42" s="26" t="s">
        <v>114</v>
      </c>
      <c r="AU42" s="26" t="s">
        <v>232</v>
      </c>
      <c r="AX42" s="12">
        <f t="shared" si="6"/>
        <v>39</v>
      </c>
      <c r="AY42" s="12">
        <f t="shared" si="37"/>
        <v>0.33333333333333331</v>
      </c>
      <c r="AZ42" s="20" t="str">
        <f t="shared" si="7"/>
        <v>Criterios y estándares (Rúbrica)., Autoevaluación., Retroalimentación.</v>
      </c>
      <c r="BA42" s="12" t="str">
        <f t="shared" si="1"/>
        <v>Criterios y estándares (Rúbrica).</v>
      </c>
      <c r="BB42" s="12" t="str">
        <f t="shared" si="2"/>
        <v>Autoevaluación.</v>
      </c>
      <c r="BC42" s="12" t="str">
        <f t="shared" si="3"/>
        <v>Retroalimentación.</v>
      </c>
      <c r="BD42" s="12" t="str">
        <f t="shared" si="4"/>
        <v/>
      </c>
      <c r="BF42" s="12">
        <f t="shared" si="8"/>
        <v>0</v>
      </c>
      <c r="BG42" s="12">
        <f t="shared" si="9"/>
        <v>1</v>
      </c>
      <c r="BH42" s="12">
        <f t="shared" si="10"/>
        <v>1</v>
      </c>
      <c r="BI42" s="12">
        <f t="shared" si="11"/>
        <v>1</v>
      </c>
      <c r="BJ42" s="12">
        <f t="shared" si="12"/>
        <v>0</v>
      </c>
      <c r="BK42" s="12">
        <f t="shared" si="13"/>
        <v>3</v>
      </c>
      <c r="BL42" s="20" t="str">
        <f t="shared" si="14"/>
        <v>Reflexión, Claridad, Oportunidades de mejora, Retroalimentación al docente</v>
      </c>
      <c r="BM42" s="12" t="str">
        <f t="shared" si="15"/>
        <v>Reflexión</v>
      </c>
      <c r="BN42" s="12" t="str">
        <f t="shared" si="38"/>
        <v>Claridad</v>
      </c>
      <c r="BO42" s="12" t="str">
        <f t="shared" si="16"/>
        <v>Oportunidades de mejora</v>
      </c>
      <c r="BP42" s="12" t="str">
        <f t="shared" si="17"/>
        <v>Oportunidades de mejora</v>
      </c>
      <c r="BQ42" s="12" t="str">
        <f t="shared" si="18"/>
        <v>Retroalimentación al docente</v>
      </c>
      <c r="BS42" s="12">
        <f t="shared" si="19"/>
        <v>1</v>
      </c>
      <c r="BT42" s="12">
        <f t="shared" si="20"/>
        <v>0</v>
      </c>
      <c r="BU42" s="12">
        <f t="shared" si="21"/>
        <v>1</v>
      </c>
      <c r="BV42" s="12">
        <f t="shared" si="22"/>
        <v>2</v>
      </c>
      <c r="BW42" s="12">
        <f t="shared" si="23"/>
        <v>1</v>
      </c>
      <c r="BX42" s="12">
        <f t="shared" si="24"/>
        <v>0</v>
      </c>
      <c r="BY42" s="12">
        <f t="shared" si="36"/>
        <v>5</v>
      </c>
      <c r="BZ42" s="12" t="str">
        <f t="shared" si="25"/>
        <v>La bibliografía básica propuesta se encuentra en la biblioteca "Juan Roa Vásquez"., La bibliografía propuesta contiene títulos de edición menor a 5 años., La bibliografía incluye por lo menos dos títulos en una segunda lengua.</v>
      </c>
      <c r="CA42" s="12" t="str">
        <f t="shared" si="26"/>
        <v>La bibliografía básica propuesta se encuentra en la biblioteca "Juan Roa Vásquez".</v>
      </c>
      <c r="CB42" s="21" t="str">
        <f t="shared" si="27"/>
        <v>La bibliografía propuesta contiene títulos de edición menor a 5 años.</v>
      </c>
      <c r="CC42" s="12" t="str">
        <f t="shared" si="28"/>
        <v>La bibliografía incluye por lo menos dos títulos en una segunda lengua.</v>
      </c>
      <c r="CD42" s="12" t="str">
        <f t="shared" si="29"/>
        <v/>
      </c>
      <c r="CF42" s="12">
        <f t="shared" si="30"/>
        <v>1</v>
      </c>
      <c r="CG42" s="12">
        <f t="shared" si="31"/>
        <v>1</v>
      </c>
      <c r="CH42" s="12">
        <f t="shared" si="32"/>
        <v>0</v>
      </c>
      <c r="CI42" s="12">
        <f t="shared" si="33"/>
        <v>1</v>
      </c>
      <c r="CJ42" s="12">
        <f t="shared" si="34"/>
        <v>0</v>
      </c>
      <c r="CK42" s="12">
        <f t="shared" si="35"/>
        <v>3</v>
      </c>
    </row>
    <row r="43" spans="1:89" x14ac:dyDescent="0.25">
      <c r="A43" s="25">
        <v>43048.395625254634</v>
      </c>
      <c r="B43" s="26" t="s">
        <v>183</v>
      </c>
      <c r="C43" s="26" t="s">
        <v>291</v>
      </c>
      <c r="D43" s="26" t="s">
        <v>185</v>
      </c>
      <c r="E43" s="24"/>
      <c r="F43" s="26" t="s">
        <v>204</v>
      </c>
      <c r="G43" s="26" t="s">
        <v>292</v>
      </c>
      <c r="H43" s="26" t="s">
        <v>188</v>
      </c>
      <c r="I43" s="26" t="s">
        <v>188</v>
      </c>
      <c r="J43" s="26" t="s">
        <v>188</v>
      </c>
      <c r="K43" s="26" t="s">
        <v>188</v>
      </c>
      <c r="L43" s="26" t="s">
        <v>188</v>
      </c>
      <c r="M43" s="26" t="s">
        <v>188</v>
      </c>
      <c r="N43" s="26" t="s">
        <v>188</v>
      </c>
      <c r="O43" s="26" t="s">
        <v>188</v>
      </c>
      <c r="P43" s="26" t="s">
        <v>188</v>
      </c>
      <c r="Q43" s="26" t="s">
        <v>188</v>
      </c>
      <c r="R43" s="26" t="s">
        <v>188</v>
      </c>
      <c r="S43" s="26" t="s">
        <v>188</v>
      </c>
      <c r="T43" s="26" t="s">
        <v>188</v>
      </c>
      <c r="U43" s="26" t="s">
        <v>188</v>
      </c>
      <c r="V43" s="26" t="s">
        <v>5</v>
      </c>
      <c r="W43" s="26" t="s">
        <v>162</v>
      </c>
      <c r="X43" s="26" t="s">
        <v>158</v>
      </c>
      <c r="Y43" s="26" t="s">
        <v>190</v>
      </c>
      <c r="Z43" s="26" t="s">
        <v>190</v>
      </c>
      <c r="AA43" s="26" t="s">
        <v>190</v>
      </c>
      <c r="AB43" s="26" t="s">
        <v>190</v>
      </c>
      <c r="AC43" s="26" t="s">
        <v>190</v>
      </c>
      <c r="AD43" s="26" t="s">
        <v>190</v>
      </c>
      <c r="AE43" s="26" t="s">
        <v>55</v>
      </c>
      <c r="AF43" s="26" t="s">
        <v>159</v>
      </c>
      <c r="AG43" s="26" t="s">
        <v>59</v>
      </c>
      <c r="AH43" s="26" t="s">
        <v>59</v>
      </c>
      <c r="AI43" s="26" t="s">
        <v>59</v>
      </c>
      <c r="AJ43" s="26" t="s">
        <v>59</v>
      </c>
      <c r="AK43" s="26" t="s">
        <v>71</v>
      </c>
      <c r="AL43" s="26" t="s">
        <v>163</v>
      </c>
      <c r="AM43" s="26" t="s">
        <v>259</v>
      </c>
      <c r="AN43" s="26" t="s">
        <v>90</v>
      </c>
      <c r="AO43" s="26" t="s">
        <v>244</v>
      </c>
      <c r="AP43" s="26" t="s">
        <v>106</v>
      </c>
      <c r="AQ43" s="26" t="s">
        <v>106</v>
      </c>
      <c r="AR43" s="26" t="s">
        <v>106</v>
      </c>
      <c r="AS43" s="26" t="s">
        <v>106</v>
      </c>
      <c r="AT43" s="26" t="s">
        <v>113</v>
      </c>
      <c r="AU43" s="26" t="s">
        <v>232</v>
      </c>
      <c r="AX43" s="12">
        <f t="shared" si="6"/>
        <v>42</v>
      </c>
      <c r="AY43" s="12">
        <f t="shared" si="37"/>
        <v>0.25</v>
      </c>
      <c r="AZ43" s="20" t="str">
        <f t="shared" si="7"/>
        <v>Criterios y estándares (Rúbrica)., Autoevaluación., Retroalimentación.</v>
      </c>
      <c r="BA43" s="12" t="str">
        <f t="shared" si="1"/>
        <v>Criterios y estándares (Rúbrica).</v>
      </c>
      <c r="BB43" s="12" t="str">
        <f t="shared" si="2"/>
        <v>Autoevaluación.</v>
      </c>
      <c r="BC43" s="12" t="str">
        <f t="shared" si="3"/>
        <v>Retroalimentación.</v>
      </c>
      <c r="BD43" s="12" t="str">
        <f t="shared" si="4"/>
        <v/>
      </c>
      <c r="BF43" s="12">
        <f t="shared" si="8"/>
        <v>0</v>
      </c>
      <c r="BG43" s="12">
        <f t="shared" si="9"/>
        <v>1</v>
      </c>
      <c r="BH43" s="12">
        <f t="shared" si="10"/>
        <v>1</v>
      </c>
      <c r="BI43" s="12">
        <f t="shared" si="11"/>
        <v>1</v>
      </c>
      <c r="BJ43" s="12">
        <f t="shared" si="12"/>
        <v>0</v>
      </c>
      <c r="BK43" s="12">
        <f t="shared" si="13"/>
        <v>3</v>
      </c>
      <c r="BL43" s="20" t="str">
        <f t="shared" si="14"/>
        <v>Reflexión, Claridad, Oportunidades de mejora, Retroalimentación al docente</v>
      </c>
      <c r="BM43" s="12" t="str">
        <f t="shared" si="15"/>
        <v>Reflexión</v>
      </c>
      <c r="BN43" s="12" t="str">
        <f t="shared" si="38"/>
        <v>Claridad</v>
      </c>
      <c r="BO43" s="12" t="str">
        <f t="shared" si="16"/>
        <v>Oportunidades de mejora</v>
      </c>
      <c r="BP43" s="12" t="str">
        <f t="shared" si="17"/>
        <v>Oportunidades de mejora</v>
      </c>
      <c r="BQ43" s="12" t="str">
        <f t="shared" si="18"/>
        <v>Retroalimentación al docente</v>
      </c>
      <c r="BS43" s="12">
        <f t="shared" si="19"/>
        <v>1</v>
      </c>
      <c r="BT43" s="12">
        <f t="shared" si="20"/>
        <v>0</v>
      </c>
      <c r="BU43" s="12">
        <f t="shared" si="21"/>
        <v>1</v>
      </c>
      <c r="BV43" s="12">
        <f t="shared" si="22"/>
        <v>2</v>
      </c>
      <c r="BW43" s="12">
        <f t="shared" si="23"/>
        <v>1</v>
      </c>
      <c r="BX43" s="12">
        <f t="shared" si="24"/>
        <v>0</v>
      </c>
      <c r="BY43" s="12">
        <f t="shared" si="36"/>
        <v>5</v>
      </c>
      <c r="BZ43" s="12" t="str">
        <f t="shared" si="25"/>
        <v>La bibliografía básica propuesta se encuentra en la biblioteca "Juan Roa Vásquez"., La bibliografía propuesta contiene títulos de edición menor a 5 años., La bibliografía incluye por lo menos dos títulos en una segunda lengua.</v>
      </c>
      <c r="CA43" s="12" t="str">
        <f t="shared" si="26"/>
        <v>La bibliografía básica propuesta se encuentra en la biblioteca "Juan Roa Vásquez".</v>
      </c>
      <c r="CB43" s="21" t="str">
        <f t="shared" si="27"/>
        <v>La bibliografía propuesta contiene títulos de edición menor a 5 años.</v>
      </c>
      <c r="CC43" s="12" t="str">
        <f t="shared" si="28"/>
        <v>La bibliografía incluye por lo menos dos títulos en una segunda lengua.</v>
      </c>
      <c r="CD43" s="12" t="str">
        <f t="shared" si="29"/>
        <v/>
      </c>
      <c r="CF43" s="12">
        <f t="shared" si="30"/>
        <v>1</v>
      </c>
      <c r="CG43" s="12">
        <f t="shared" si="31"/>
        <v>1</v>
      </c>
      <c r="CH43" s="12">
        <f t="shared" si="32"/>
        <v>0</v>
      </c>
      <c r="CI43" s="12">
        <f t="shared" si="33"/>
        <v>1</v>
      </c>
      <c r="CJ43" s="12">
        <f t="shared" si="34"/>
        <v>0</v>
      </c>
      <c r="CK43" s="12">
        <f t="shared" si="35"/>
        <v>3</v>
      </c>
    </row>
    <row r="44" spans="1:89" x14ac:dyDescent="0.25">
      <c r="A44" s="25">
        <v>43048.396422986116</v>
      </c>
      <c r="B44" s="26" t="s">
        <v>183</v>
      </c>
      <c r="C44" s="26" t="s">
        <v>293</v>
      </c>
      <c r="D44" s="26" t="s">
        <v>185</v>
      </c>
      <c r="E44" s="24"/>
      <c r="F44" s="26" t="s">
        <v>201</v>
      </c>
      <c r="G44" s="26" t="s">
        <v>294</v>
      </c>
      <c r="H44" s="26" t="s">
        <v>188</v>
      </c>
      <c r="I44" s="26" t="s">
        <v>188</v>
      </c>
      <c r="J44" s="26" t="s">
        <v>188</v>
      </c>
      <c r="K44" s="26" t="s">
        <v>188</v>
      </c>
      <c r="L44" s="26" t="s">
        <v>189</v>
      </c>
      <c r="M44" s="26" t="s">
        <v>188</v>
      </c>
      <c r="N44" s="26" t="s">
        <v>189</v>
      </c>
      <c r="O44" s="26" t="s">
        <v>188</v>
      </c>
      <c r="P44" s="26" t="s">
        <v>188</v>
      </c>
      <c r="Q44" s="26" t="s">
        <v>188</v>
      </c>
      <c r="R44" s="26" t="s">
        <v>188</v>
      </c>
      <c r="S44" s="26" t="s">
        <v>188</v>
      </c>
      <c r="T44" s="26" t="s">
        <v>188</v>
      </c>
      <c r="U44" s="26" t="s">
        <v>188</v>
      </c>
      <c r="V44" s="26" t="s">
        <v>4</v>
      </c>
      <c r="W44" s="26" t="s">
        <v>162</v>
      </c>
      <c r="X44" s="26" t="s">
        <v>158</v>
      </c>
      <c r="Y44" s="26" t="s">
        <v>190</v>
      </c>
      <c r="Z44" s="26" t="s">
        <v>190</v>
      </c>
      <c r="AA44" s="26" t="s">
        <v>190</v>
      </c>
      <c r="AB44" s="26" t="s">
        <v>190</v>
      </c>
      <c r="AC44" s="26" t="s">
        <v>190</v>
      </c>
      <c r="AD44" s="26" t="s">
        <v>190</v>
      </c>
      <c r="AE44" s="26" t="s">
        <v>55</v>
      </c>
      <c r="AF44" s="26" t="s">
        <v>159</v>
      </c>
      <c r="AG44" s="26" t="s">
        <v>59</v>
      </c>
      <c r="AH44" s="26" t="s">
        <v>59</v>
      </c>
      <c r="AI44" s="26" t="s">
        <v>59</v>
      </c>
      <c r="AJ44" s="26" t="s">
        <v>59</v>
      </c>
      <c r="AK44" s="26" t="s">
        <v>71</v>
      </c>
      <c r="AL44" s="26" t="s">
        <v>163</v>
      </c>
      <c r="AM44" s="26" t="s">
        <v>84</v>
      </c>
      <c r="AN44" s="26" t="s">
        <v>90</v>
      </c>
      <c r="AO44" s="26" t="s">
        <v>295</v>
      </c>
      <c r="AP44" s="26" t="s">
        <v>106</v>
      </c>
      <c r="AQ44" s="26" t="s">
        <v>106</v>
      </c>
      <c r="AR44" s="26" t="s">
        <v>106</v>
      </c>
      <c r="AS44" s="26" t="s">
        <v>106</v>
      </c>
      <c r="AT44" s="26" t="s">
        <v>114</v>
      </c>
      <c r="AU44" s="26" t="s">
        <v>164</v>
      </c>
      <c r="AX44" s="12">
        <f t="shared" si="6"/>
        <v>43</v>
      </c>
      <c r="AY44" s="12">
        <f t="shared" si="37"/>
        <v>0.16666666666666666</v>
      </c>
      <c r="AZ44" s="20" t="str">
        <f t="shared" si="7"/>
        <v>Retroalimentación.</v>
      </c>
      <c r="BA44" s="12" t="str">
        <f t="shared" si="1"/>
        <v>Retroalimentación.</v>
      </c>
      <c r="BB44" s="12" t="str">
        <f t="shared" si="2"/>
        <v/>
      </c>
      <c r="BC44" s="12" t="str">
        <f t="shared" si="3"/>
        <v/>
      </c>
      <c r="BD44" s="12" t="str">
        <f t="shared" si="4"/>
        <v/>
      </c>
      <c r="BF44" s="12">
        <f t="shared" si="8"/>
        <v>0</v>
      </c>
      <c r="BG44" s="12">
        <f t="shared" si="9"/>
        <v>0</v>
      </c>
      <c r="BH44" s="12">
        <f t="shared" si="10"/>
        <v>0</v>
      </c>
      <c r="BI44" s="12">
        <f t="shared" si="11"/>
        <v>1</v>
      </c>
      <c r="BJ44" s="12">
        <f t="shared" si="12"/>
        <v>0</v>
      </c>
      <c r="BK44" s="12">
        <f t="shared" si="13"/>
        <v>1</v>
      </c>
      <c r="BL44" s="20" t="str">
        <f t="shared" si="14"/>
        <v>Reflexión, Oportunidades de mejora</v>
      </c>
      <c r="BM44" s="12" t="str">
        <f t="shared" si="15"/>
        <v>Reflexión</v>
      </c>
      <c r="BN44" s="12" t="str">
        <f t="shared" si="38"/>
        <v>Oportunidades de mejora</v>
      </c>
      <c r="BO44" s="12" t="str">
        <f t="shared" si="16"/>
        <v/>
      </c>
      <c r="BP44" s="12" t="str">
        <f t="shared" si="17"/>
        <v/>
      </c>
      <c r="BQ44" s="12" t="str">
        <f t="shared" si="18"/>
        <v/>
      </c>
      <c r="BS44" s="12">
        <f t="shared" si="19"/>
        <v>1</v>
      </c>
      <c r="BT44" s="12">
        <f t="shared" si="20"/>
        <v>0</v>
      </c>
      <c r="BU44" s="12">
        <f t="shared" si="21"/>
        <v>0</v>
      </c>
      <c r="BV44" s="12">
        <f t="shared" si="22"/>
        <v>1</v>
      </c>
      <c r="BW44" s="12">
        <f t="shared" si="23"/>
        <v>0</v>
      </c>
      <c r="BX44" s="12">
        <f t="shared" si="24"/>
        <v>0</v>
      </c>
      <c r="BY44" s="12">
        <f t="shared" si="36"/>
        <v>2</v>
      </c>
      <c r="BZ44" s="12" t="str">
        <f t="shared" si="25"/>
        <v>La bibliografía básica propuesta se encuentra en la biblioteca "Juan Roa Vásquez".</v>
      </c>
      <c r="CA44" s="12" t="str">
        <f t="shared" si="26"/>
        <v>La bibliografía básica propuesta se encuentra en la biblioteca "Juan Roa Vásquez".</v>
      </c>
      <c r="CB44" s="21" t="str">
        <f t="shared" si="27"/>
        <v/>
      </c>
      <c r="CC44" s="12" t="str">
        <f t="shared" si="28"/>
        <v/>
      </c>
      <c r="CD44" s="12" t="str">
        <f t="shared" si="29"/>
        <v/>
      </c>
      <c r="CF44" s="12">
        <f t="shared" si="30"/>
        <v>1</v>
      </c>
      <c r="CG44" s="12">
        <f t="shared" si="31"/>
        <v>0</v>
      </c>
      <c r="CH44" s="12">
        <f t="shared" si="32"/>
        <v>0</v>
      </c>
      <c r="CI44" s="12">
        <f t="shared" si="33"/>
        <v>0</v>
      </c>
      <c r="CJ44" s="12">
        <f t="shared" si="34"/>
        <v>0</v>
      </c>
      <c r="CK44" s="12">
        <f t="shared" si="35"/>
        <v>1</v>
      </c>
    </row>
    <row r="45" spans="1:89" x14ac:dyDescent="0.25">
      <c r="A45" s="25">
        <v>43048.399926365746</v>
      </c>
      <c r="B45" s="26" t="s">
        <v>183</v>
      </c>
      <c r="C45" s="26" t="s">
        <v>293</v>
      </c>
      <c r="D45" s="26" t="s">
        <v>185</v>
      </c>
      <c r="E45" s="24"/>
      <c r="F45" s="26" t="s">
        <v>201</v>
      </c>
      <c r="G45" s="26" t="s">
        <v>296</v>
      </c>
      <c r="H45" s="26" t="s">
        <v>188</v>
      </c>
      <c r="I45" s="26" t="s">
        <v>188</v>
      </c>
      <c r="J45" s="26" t="s">
        <v>188</v>
      </c>
      <c r="K45" s="26" t="s">
        <v>188</v>
      </c>
      <c r="L45" s="26" t="s">
        <v>189</v>
      </c>
      <c r="M45" s="26" t="s">
        <v>188</v>
      </c>
      <c r="N45" s="26" t="s">
        <v>189</v>
      </c>
      <c r="O45" s="26" t="s">
        <v>188</v>
      </c>
      <c r="P45" s="26" t="s">
        <v>188</v>
      </c>
      <c r="Q45" s="26" t="s">
        <v>188</v>
      </c>
      <c r="R45" s="26" t="s">
        <v>188</v>
      </c>
      <c r="S45" s="26" t="s">
        <v>188</v>
      </c>
      <c r="T45" s="26" t="s">
        <v>188</v>
      </c>
      <c r="U45" s="26" t="s">
        <v>188</v>
      </c>
      <c r="V45" s="26" t="s">
        <v>5</v>
      </c>
      <c r="W45" s="26" t="s">
        <v>162</v>
      </c>
      <c r="X45" s="26" t="s">
        <v>158</v>
      </c>
      <c r="Y45" s="26" t="s">
        <v>190</v>
      </c>
      <c r="Z45" s="26" t="s">
        <v>190</v>
      </c>
      <c r="AA45" s="26" t="s">
        <v>190</v>
      </c>
      <c r="AB45" s="26" t="s">
        <v>190</v>
      </c>
      <c r="AC45" s="26" t="s">
        <v>190</v>
      </c>
      <c r="AD45" s="26" t="s">
        <v>190</v>
      </c>
      <c r="AE45" s="26" t="s">
        <v>55</v>
      </c>
      <c r="AF45" s="26" t="s">
        <v>159</v>
      </c>
      <c r="AG45" s="26" t="s">
        <v>59</v>
      </c>
      <c r="AH45" s="26" t="s">
        <v>59</v>
      </c>
      <c r="AI45" s="26" t="s">
        <v>59</v>
      </c>
      <c r="AJ45" s="26" t="s">
        <v>59</v>
      </c>
      <c r="AK45" s="26" t="s">
        <v>71</v>
      </c>
      <c r="AL45" s="26" t="s">
        <v>163</v>
      </c>
      <c r="AM45" s="26" t="s">
        <v>84</v>
      </c>
      <c r="AN45" s="26" t="s">
        <v>90</v>
      </c>
      <c r="AO45" s="26" t="s">
        <v>92</v>
      </c>
      <c r="AP45" s="26" t="s">
        <v>107</v>
      </c>
      <c r="AQ45" s="26" t="s">
        <v>107</v>
      </c>
      <c r="AR45" s="26" t="s">
        <v>107</v>
      </c>
      <c r="AS45" s="26" t="s">
        <v>107</v>
      </c>
      <c r="AT45" s="26" t="s">
        <v>114</v>
      </c>
      <c r="AU45" s="26" t="s">
        <v>164</v>
      </c>
      <c r="AX45" s="12">
        <f t="shared" si="6"/>
        <v>43</v>
      </c>
      <c r="AY45" s="12">
        <f t="shared" si="37"/>
        <v>0.16666666666666666</v>
      </c>
      <c r="AZ45" s="20" t="str">
        <f t="shared" si="7"/>
        <v>Retroalimentación.</v>
      </c>
      <c r="BA45" s="12" t="str">
        <f t="shared" si="1"/>
        <v>Retroalimentación.</v>
      </c>
      <c r="BB45" s="12" t="str">
        <f t="shared" si="2"/>
        <v/>
      </c>
      <c r="BC45" s="12" t="str">
        <f t="shared" si="3"/>
        <v/>
      </c>
      <c r="BD45" s="12" t="str">
        <f t="shared" si="4"/>
        <v/>
      </c>
      <c r="BF45" s="12">
        <f t="shared" si="8"/>
        <v>0</v>
      </c>
      <c r="BG45" s="12">
        <f t="shared" si="9"/>
        <v>0</v>
      </c>
      <c r="BH45" s="12">
        <f t="shared" si="10"/>
        <v>0</v>
      </c>
      <c r="BI45" s="12">
        <f t="shared" si="11"/>
        <v>1</v>
      </c>
      <c r="BJ45" s="12">
        <f t="shared" si="12"/>
        <v>0</v>
      </c>
      <c r="BK45" s="12">
        <f t="shared" si="13"/>
        <v>1</v>
      </c>
      <c r="BL45" s="20" t="str">
        <f t="shared" si="14"/>
        <v>Oportunidades de mejora</v>
      </c>
      <c r="BM45" s="12" t="str">
        <f t="shared" si="15"/>
        <v>Oportunidades de mejora</v>
      </c>
      <c r="BN45" s="12" t="str">
        <f t="shared" si="38"/>
        <v/>
      </c>
      <c r="BO45" s="12" t="str">
        <f t="shared" si="16"/>
        <v/>
      </c>
      <c r="BP45" s="12" t="str">
        <f t="shared" si="17"/>
        <v/>
      </c>
      <c r="BQ45" s="12" t="str">
        <f t="shared" si="18"/>
        <v/>
      </c>
      <c r="BS45" s="12">
        <f t="shared" si="19"/>
        <v>0</v>
      </c>
      <c r="BT45" s="12">
        <f t="shared" si="20"/>
        <v>0</v>
      </c>
      <c r="BU45" s="12">
        <f t="shared" si="21"/>
        <v>0</v>
      </c>
      <c r="BV45" s="12">
        <f t="shared" si="22"/>
        <v>1</v>
      </c>
      <c r="BW45" s="12">
        <f t="shared" si="23"/>
        <v>0</v>
      </c>
      <c r="BX45" s="12">
        <f t="shared" si="24"/>
        <v>0</v>
      </c>
      <c r="BY45" s="12">
        <f t="shared" si="36"/>
        <v>1</v>
      </c>
      <c r="BZ45" s="12" t="str">
        <f t="shared" si="25"/>
        <v>La bibliografía básica propuesta se encuentra en la biblioteca "Juan Roa Vásquez".</v>
      </c>
      <c r="CA45" s="12" t="str">
        <f t="shared" si="26"/>
        <v>La bibliografía básica propuesta se encuentra en la biblioteca "Juan Roa Vásquez".</v>
      </c>
      <c r="CB45" s="21" t="str">
        <f t="shared" si="27"/>
        <v/>
      </c>
      <c r="CC45" s="12" t="str">
        <f t="shared" si="28"/>
        <v/>
      </c>
      <c r="CD45" s="12" t="str">
        <f t="shared" si="29"/>
        <v/>
      </c>
      <c r="CF45" s="12">
        <f t="shared" si="30"/>
        <v>1</v>
      </c>
      <c r="CG45" s="12">
        <f t="shared" si="31"/>
        <v>0</v>
      </c>
      <c r="CH45" s="12">
        <f t="shared" si="32"/>
        <v>0</v>
      </c>
      <c r="CI45" s="12">
        <f t="shared" si="33"/>
        <v>0</v>
      </c>
      <c r="CJ45" s="12">
        <f t="shared" si="34"/>
        <v>0</v>
      </c>
      <c r="CK45" s="12">
        <f t="shared" si="35"/>
        <v>1</v>
      </c>
    </row>
    <row r="46" spans="1:89" x14ac:dyDescent="0.25">
      <c r="A46" s="25">
        <v>43048.400107881942</v>
      </c>
      <c r="B46" s="26" t="s">
        <v>183</v>
      </c>
      <c r="C46" s="26" t="s">
        <v>291</v>
      </c>
      <c r="D46" s="26" t="s">
        <v>185</v>
      </c>
      <c r="E46" s="24"/>
      <c r="F46" s="26" t="s">
        <v>297</v>
      </c>
      <c r="G46" s="26" t="s">
        <v>298</v>
      </c>
      <c r="H46" s="26" t="s">
        <v>188</v>
      </c>
      <c r="I46" s="26" t="s">
        <v>188</v>
      </c>
      <c r="J46" s="26" t="s">
        <v>188</v>
      </c>
      <c r="K46" s="26" t="s">
        <v>188</v>
      </c>
      <c r="L46" s="26" t="s">
        <v>188</v>
      </c>
      <c r="M46" s="26" t="s">
        <v>188</v>
      </c>
      <c r="N46" s="26" t="s">
        <v>188</v>
      </c>
      <c r="O46" s="26" t="s">
        <v>188</v>
      </c>
      <c r="P46" s="26" t="s">
        <v>188</v>
      </c>
      <c r="Q46" s="26" t="s">
        <v>188</v>
      </c>
      <c r="R46" s="26" t="s">
        <v>188</v>
      </c>
      <c r="S46" s="26" t="s">
        <v>188</v>
      </c>
      <c r="T46" s="26" t="s">
        <v>188</v>
      </c>
      <c r="U46" s="26" t="s">
        <v>188</v>
      </c>
      <c r="V46" s="26" t="s">
        <v>5</v>
      </c>
      <c r="W46" s="26" t="s">
        <v>162</v>
      </c>
      <c r="X46" s="26" t="s">
        <v>158</v>
      </c>
      <c r="Y46" s="26" t="s">
        <v>190</v>
      </c>
      <c r="Z46" s="26" t="s">
        <v>190</v>
      </c>
      <c r="AA46" s="26" t="s">
        <v>190</v>
      </c>
      <c r="AB46" s="26" t="s">
        <v>190</v>
      </c>
      <c r="AC46" s="26" t="s">
        <v>190</v>
      </c>
      <c r="AD46" s="26" t="s">
        <v>190</v>
      </c>
      <c r="AE46" s="26" t="s">
        <v>55</v>
      </c>
      <c r="AF46" s="26" t="s">
        <v>159</v>
      </c>
      <c r="AG46" s="26" t="s">
        <v>59</v>
      </c>
      <c r="AH46" s="26" t="s">
        <v>59</v>
      </c>
      <c r="AI46" s="26" t="s">
        <v>59</v>
      </c>
      <c r="AJ46" s="26" t="s">
        <v>59</v>
      </c>
      <c r="AK46" s="26" t="s">
        <v>71</v>
      </c>
      <c r="AL46" s="26" t="s">
        <v>163</v>
      </c>
      <c r="AM46" s="26" t="s">
        <v>259</v>
      </c>
      <c r="AN46" s="26" t="s">
        <v>90</v>
      </c>
      <c r="AO46" s="26" t="s">
        <v>192</v>
      </c>
      <c r="AP46" s="26" t="s">
        <v>106</v>
      </c>
      <c r="AQ46" s="26" t="s">
        <v>106</v>
      </c>
      <c r="AR46" s="26" t="s">
        <v>106</v>
      </c>
      <c r="AS46" s="26" t="s">
        <v>106</v>
      </c>
      <c r="AT46" s="26" t="s">
        <v>113</v>
      </c>
      <c r="AU46" s="26" t="s">
        <v>232</v>
      </c>
      <c r="AX46" s="12">
        <f t="shared" si="6"/>
        <v>42</v>
      </c>
      <c r="AY46" s="12">
        <f t="shared" si="37"/>
        <v>0.25</v>
      </c>
      <c r="AZ46" s="20" t="str">
        <f t="shared" si="7"/>
        <v>Criterios y estándares (Rúbrica)., Autoevaluación., Retroalimentación.</v>
      </c>
      <c r="BA46" s="12" t="str">
        <f t="shared" si="1"/>
        <v>Criterios y estándares (Rúbrica).</v>
      </c>
      <c r="BB46" s="12" t="str">
        <f t="shared" si="2"/>
        <v>Autoevaluación.</v>
      </c>
      <c r="BC46" s="12" t="str">
        <f t="shared" si="3"/>
        <v>Retroalimentación.</v>
      </c>
      <c r="BD46" s="12" t="str">
        <f t="shared" si="4"/>
        <v/>
      </c>
      <c r="BF46" s="12">
        <f t="shared" si="8"/>
        <v>0</v>
      </c>
      <c r="BG46" s="12">
        <f t="shared" si="9"/>
        <v>1</v>
      </c>
      <c r="BH46" s="12">
        <f t="shared" si="10"/>
        <v>1</v>
      </c>
      <c r="BI46" s="12">
        <f t="shared" si="11"/>
        <v>1</v>
      </c>
      <c r="BJ46" s="12">
        <f t="shared" si="12"/>
        <v>0</v>
      </c>
      <c r="BK46" s="12">
        <f t="shared" si="13"/>
        <v>3</v>
      </c>
      <c r="BL46" s="20" t="str">
        <f t="shared" si="14"/>
        <v>Reflexión, Diálogo, Claridad, Oportunidades de mejora, Retroalimentación al docente</v>
      </c>
      <c r="BM46" s="12" t="str">
        <f t="shared" si="15"/>
        <v>Reflexión</v>
      </c>
      <c r="BN46" s="12" t="str">
        <f t="shared" si="38"/>
        <v>Diálogo</v>
      </c>
      <c r="BO46" s="12" t="str">
        <f t="shared" si="16"/>
        <v>Claridad</v>
      </c>
      <c r="BP46" s="12" t="str">
        <f t="shared" si="17"/>
        <v>Oportunidades de mejora</v>
      </c>
      <c r="BQ46" s="12" t="str">
        <f t="shared" si="18"/>
        <v>Retroalimentación al docente</v>
      </c>
      <c r="BS46" s="12">
        <f t="shared" si="19"/>
        <v>1</v>
      </c>
      <c r="BT46" s="12">
        <f t="shared" si="20"/>
        <v>1</v>
      </c>
      <c r="BU46" s="12">
        <f t="shared" si="21"/>
        <v>1</v>
      </c>
      <c r="BV46" s="12">
        <f t="shared" si="22"/>
        <v>1</v>
      </c>
      <c r="BW46" s="12">
        <f t="shared" si="23"/>
        <v>1</v>
      </c>
      <c r="BX46" s="12">
        <f t="shared" si="24"/>
        <v>0</v>
      </c>
      <c r="BY46" s="12">
        <f t="shared" si="36"/>
        <v>5</v>
      </c>
      <c r="BZ46" s="12" t="str">
        <f t="shared" si="25"/>
        <v>La bibliografía básica propuesta se encuentra en la biblioteca "Juan Roa Vásquez"., La bibliografía propuesta contiene títulos de edición menor a 5 años., La bibliografía incluye por lo menos dos títulos en una segunda lengua.</v>
      </c>
      <c r="CA46" s="12" t="str">
        <f t="shared" si="26"/>
        <v>La bibliografía básica propuesta se encuentra en la biblioteca "Juan Roa Vásquez".</v>
      </c>
      <c r="CB46" s="21" t="str">
        <f t="shared" si="27"/>
        <v>La bibliografía propuesta contiene títulos de edición menor a 5 años.</v>
      </c>
      <c r="CC46" s="12" t="str">
        <f t="shared" si="28"/>
        <v>La bibliografía incluye por lo menos dos títulos en una segunda lengua.</v>
      </c>
      <c r="CD46" s="12" t="str">
        <f t="shared" si="29"/>
        <v/>
      </c>
      <c r="CF46" s="12">
        <f t="shared" si="30"/>
        <v>1</v>
      </c>
      <c r="CG46" s="12">
        <f t="shared" si="31"/>
        <v>1</v>
      </c>
      <c r="CH46" s="12">
        <f t="shared" si="32"/>
        <v>0</v>
      </c>
      <c r="CI46" s="12">
        <f t="shared" si="33"/>
        <v>1</v>
      </c>
      <c r="CJ46" s="12">
        <f t="shared" si="34"/>
        <v>0</v>
      </c>
      <c r="CK46" s="12">
        <f t="shared" si="35"/>
        <v>3</v>
      </c>
    </row>
    <row r="47" spans="1:89" x14ac:dyDescent="0.25">
      <c r="A47" s="25">
        <v>43048.400356284721</v>
      </c>
      <c r="B47" s="26" t="s">
        <v>183</v>
      </c>
      <c r="C47" s="26" t="s">
        <v>299</v>
      </c>
      <c r="D47" s="26" t="s">
        <v>185</v>
      </c>
      <c r="E47" s="24"/>
      <c r="F47" s="26" t="s">
        <v>201</v>
      </c>
      <c r="G47" s="26" t="s">
        <v>300</v>
      </c>
      <c r="H47" s="26" t="s">
        <v>188</v>
      </c>
      <c r="I47" s="26" t="s">
        <v>188</v>
      </c>
      <c r="J47" s="26" t="s">
        <v>188</v>
      </c>
      <c r="K47" s="26" t="s">
        <v>188</v>
      </c>
      <c r="L47" s="26" t="s">
        <v>188</v>
      </c>
      <c r="M47" s="26" t="s">
        <v>188</v>
      </c>
      <c r="N47" s="26" t="s">
        <v>188</v>
      </c>
      <c r="O47" s="26" t="s">
        <v>188</v>
      </c>
      <c r="P47" s="26" t="s">
        <v>188</v>
      </c>
      <c r="Q47" s="26" t="s">
        <v>188</v>
      </c>
      <c r="R47" s="26" t="s">
        <v>188</v>
      </c>
      <c r="S47" s="26" t="s">
        <v>188</v>
      </c>
      <c r="T47" s="26" t="s">
        <v>188</v>
      </c>
      <c r="U47" s="26" t="s">
        <v>188</v>
      </c>
      <c r="V47" s="26" t="s">
        <v>5</v>
      </c>
      <c r="W47" s="26" t="s">
        <v>162</v>
      </c>
      <c r="X47" s="26" t="s">
        <v>158</v>
      </c>
      <c r="Y47" s="26" t="s">
        <v>43</v>
      </c>
      <c r="Z47" s="26" t="s">
        <v>190</v>
      </c>
      <c r="AA47" s="26" t="s">
        <v>190</v>
      </c>
      <c r="AB47" s="26" t="s">
        <v>43</v>
      </c>
      <c r="AC47" s="26" t="s">
        <v>190</v>
      </c>
      <c r="AD47" s="26" t="s">
        <v>43</v>
      </c>
      <c r="AE47" s="26" t="s">
        <v>55</v>
      </c>
      <c r="AF47" s="26" t="s">
        <v>159</v>
      </c>
      <c r="AG47" s="26" t="s">
        <v>59</v>
      </c>
      <c r="AH47" s="26" t="s">
        <v>59</v>
      </c>
      <c r="AI47" s="26" t="s">
        <v>59</v>
      </c>
      <c r="AJ47" s="26" t="s">
        <v>58</v>
      </c>
      <c r="AK47" s="26" t="s">
        <v>69</v>
      </c>
      <c r="AL47" s="26" t="s">
        <v>160</v>
      </c>
      <c r="AM47" s="26" t="s">
        <v>218</v>
      </c>
      <c r="AN47" s="26" t="s">
        <v>89</v>
      </c>
      <c r="AO47" s="26" t="s">
        <v>295</v>
      </c>
      <c r="AP47" s="26" t="s">
        <v>105</v>
      </c>
      <c r="AQ47" s="26" t="s">
        <v>105</v>
      </c>
      <c r="AR47" s="26" t="s">
        <v>107</v>
      </c>
      <c r="AS47" s="26" t="s">
        <v>105</v>
      </c>
      <c r="AT47" s="26" t="s">
        <v>114</v>
      </c>
      <c r="AU47" s="26" t="s">
        <v>232</v>
      </c>
      <c r="AX47" s="12">
        <f t="shared" si="6"/>
        <v>46</v>
      </c>
      <c r="AY47" s="12">
        <f t="shared" si="37"/>
        <v>0.33333333333333331</v>
      </c>
      <c r="AZ47" s="20" t="str">
        <f t="shared" si="7"/>
        <v>Criterios y estándares (Rúbrica)., Retroalimentación.</v>
      </c>
      <c r="BA47" s="12" t="str">
        <f t="shared" si="1"/>
        <v>Criterios y estándares (Rúbrica).</v>
      </c>
      <c r="BB47" s="12" t="str">
        <f t="shared" si="2"/>
        <v>Retroalimentación.</v>
      </c>
      <c r="BC47" s="12" t="str">
        <f t="shared" si="3"/>
        <v/>
      </c>
      <c r="BD47" s="12" t="str">
        <f t="shared" si="4"/>
        <v/>
      </c>
      <c r="BF47" s="12">
        <f t="shared" si="8"/>
        <v>0</v>
      </c>
      <c r="BG47" s="12">
        <f t="shared" si="9"/>
        <v>1</v>
      </c>
      <c r="BH47" s="12">
        <f t="shared" si="10"/>
        <v>0</v>
      </c>
      <c r="BI47" s="12">
        <f t="shared" si="11"/>
        <v>1</v>
      </c>
      <c r="BJ47" s="12">
        <f t="shared" si="12"/>
        <v>0</v>
      </c>
      <c r="BK47" s="12">
        <f t="shared" si="13"/>
        <v>2</v>
      </c>
      <c r="BL47" s="20" t="str">
        <f t="shared" si="14"/>
        <v>Reflexión, Oportunidades de mejora</v>
      </c>
      <c r="BM47" s="12" t="str">
        <f t="shared" si="15"/>
        <v>Reflexión</v>
      </c>
      <c r="BN47" s="12" t="str">
        <f t="shared" si="38"/>
        <v>Oportunidades de mejora</v>
      </c>
      <c r="BO47" s="12" t="str">
        <f t="shared" si="16"/>
        <v/>
      </c>
      <c r="BP47" s="12" t="str">
        <f t="shared" si="17"/>
        <v/>
      </c>
      <c r="BQ47" s="12" t="str">
        <f t="shared" si="18"/>
        <v/>
      </c>
      <c r="BS47" s="12">
        <f t="shared" si="19"/>
        <v>1</v>
      </c>
      <c r="BT47" s="12">
        <f t="shared" si="20"/>
        <v>0</v>
      </c>
      <c r="BU47" s="12">
        <f t="shared" si="21"/>
        <v>0</v>
      </c>
      <c r="BV47" s="12">
        <f t="shared" si="22"/>
        <v>1</v>
      </c>
      <c r="BW47" s="12">
        <f t="shared" si="23"/>
        <v>0</v>
      </c>
      <c r="BX47" s="12">
        <f t="shared" si="24"/>
        <v>0</v>
      </c>
      <c r="BY47" s="12">
        <f t="shared" si="36"/>
        <v>2</v>
      </c>
      <c r="BZ47" s="12" t="str">
        <f t="shared" si="25"/>
        <v>La bibliografía básica propuesta se encuentra en la biblioteca "Juan Roa Vásquez"., La bibliografía propuesta contiene títulos de edición menor a 5 años., La bibliografía incluye por lo menos dos títulos en una segunda lengua.</v>
      </c>
      <c r="CA47" s="12" t="str">
        <f t="shared" si="26"/>
        <v>La bibliografía básica propuesta se encuentra en la biblioteca "Juan Roa Vásquez".</v>
      </c>
      <c r="CB47" s="21" t="str">
        <f t="shared" si="27"/>
        <v>La bibliografía propuesta contiene títulos de edición menor a 5 años.</v>
      </c>
      <c r="CC47" s="12" t="str">
        <f t="shared" si="28"/>
        <v>La bibliografía incluye por lo menos dos títulos en una segunda lengua.</v>
      </c>
      <c r="CD47" s="12" t="str">
        <f t="shared" si="29"/>
        <v/>
      </c>
      <c r="CF47" s="12">
        <f t="shared" si="30"/>
        <v>1</v>
      </c>
      <c r="CG47" s="12">
        <f t="shared" si="31"/>
        <v>1</v>
      </c>
      <c r="CH47" s="12">
        <f t="shared" si="32"/>
        <v>0</v>
      </c>
      <c r="CI47" s="12">
        <f t="shared" si="33"/>
        <v>1</v>
      </c>
      <c r="CJ47" s="12">
        <f t="shared" si="34"/>
        <v>0</v>
      </c>
      <c r="CK47" s="12">
        <f t="shared" si="35"/>
        <v>3</v>
      </c>
    </row>
    <row r="48" spans="1:89" x14ac:dyDescent="0.25">
      <c r="A48" s="25">
        <v>43048.400471087967</v>
      </c>
      <c r="B48" s="26" t="s">
        <v>183</v>
      </c>
      <c r="C48" s="26" t="s">
        <v>301</v>
      </c>
      <c r="D48" s="26" t="s">
        <v>185</v>
      </c>
      <c r="E48" s="24"/>
      <c r="F48" s="26" t="s">
        <v>201</v>
      </c>
      <c r="G48" s="26" t="s">
        <v>302</v>
      </c>
      <c r="H48" s="26" t="s">
        <v>188</v>
      </c>
      <c r="I48" s="26" t="s">
        <v>188</v>
      </c>
      <c r="J48" s="26" t="s">
        <v>188</v>
      </c>
      <c r="K48" s="26" t="s">
        <v>188</v>
      </c>
      <c r="L48" s="26" t="s">
        <v>188</v>
      </c>
      <c r="M48" s="26" t="s">
        <v>188</v>
      </c>
      <c r="N48" s="26" t="s">
        <v>188</v>
      </c>
      <c r="O48" s="26" t="s">
        <v>188</v>
      </c>
      <c r="P48" s="26" t="s">
        <v>189</v>
      </c>
      <c r="Q48" s="26" t="s">
        <v>188</v>
      </c>
      <c r="R48" s="26" t="s">
        <v>188</v>
      </c>
      <c r="S48" s="26" t="s">
        <v>188</v>
      </c>
      <c r="T48" s="26" t="s">
        <v>188</v>
      </c>
      <c r="U48" s="26" t="s">
        <v>188</v>
      </c>
      <c r="V48" s="26" t="s">
        <v>5</v>
      </c>
      <c r="W48" s="26" t="s">
        <v>162</v>
      </c>
      <c r="X48" s="26" t="s">
        <v>158</v>
      </c>
      <c r="Y48" s="26" t="s">
        <v>190</v>
      </c>
      <c r="Z48" s="26" t="s">
        <v>190</v>
      </c>
      <c r="AA48" s="26" t="s">
        <v>190</v>
      </c>
      <c r="AB48" s="26" t="s">
        <v>190</v>
      </c>
      <c r="AC48" s="26" t="s">
        <v>190</v>
      </c>
      <c r="AD48" s="26" t="s">
        <v>190</v>
      </c>
      <c r="AE48" s="26" t="s">
        <v>55</v>
      </c>
      <c r="AF48" s="26" t="s">
        <v>159</v>
      </c>
      <c r="AG48" s="26" t="s">
        <v>59</v>
      </c>
      <c r="AH48" s="26" t="s">
        <v>59</v>
      </c>
      <c r="AI48" s="26" t="s">
        <v>59</v>
      </c>
      <c r="AJ48" s="26" t="s">
        <v>59</v>
      </c>
      <c r="AK48" s="26" t="s">
        <v>71</v>
      </c>
      <c r="AL48" s="26" t="s">
        <v>163</v>
      </c>
      <c r="AM48" s="26" t="s">
        <v>259</v>
      </c>
      <c r="AN48" s="26" t="s">
        <v>90</v>
      </c>
      <c r="AO48" s="26" t="s">
        <v>268</v>
      </c>
      <c r="AP48" s="26" t="s">
        <v>106</v>
      </c>
      <c r="AQ48" s="26" t="s">
        <v>106</v>
      </c>
      <c r="AR48" s="26" t="s">
        <v>106</v>
      </c>
      <c r="AS48" s="26" t="s">
        <v>106</v>
      </c>
      <c r="AT48" s="26" t="s">
        <v>114</v>
      </c>
      <c r="AU48" s="26" t="s">
        <v>232</v>
      </c>
      <c r="AX48" s="12">
        <f t="shared" si="6"/>
        <v>47</v>
      </c>
      <c r="AY48" s="12">
        <f t="shared" si="37"/>
        <v>0.33333333333333331</v>
      </c>
      <c r="AZ48" s="20" t="str">
        <f t="shared" si="7"/>
        <v>Criterios y estándares (Rúbrica)., Autoevaluación., Retroalimentación.</v>
      </c>
      <c r="BA48" s="12" t="str">
        <f t="shared" si="1"/>
        <v>Criterios y estándares (Rúbrica).</v>
      </c>
      <c r="BB48" s="12" t="str">
        <f t="shared" si="2"/>
        <v>Autoevaluación.</v>
      </c>
      <c r="BC48" s="12" t="str">
        <f t="shared" si="3"/>
        <v>Retroalimentación.</v>
      </c>
      <c r="BD48" s="12" t="str">
        <f t="shared" si="4"/>
        <v/>
      </c>
      <c r="BF48" s="12">
        <f t="shared" si="8"/>
        <v>0</v>
      </c>
      <c r="BG48" s="12">
        <f t="shared" si="9"/>
        <v>1</v>
      </c>
      <c r="BH48" s="12">
        <f t="shared" si="10"/>
        <v>1</v>
      </c>
      <c r="BI48" s="12">
        <f t="shared" si="11"/>
        <v>1</v>
      </c>
      <c r="BJ48" s="12">
        <f t="shared" si="12"/>
        <v>0</v>
      </c>
      <c r="BK48" s="12">
        <f t="shared" si="13"/>
        <v>3</v>
      </c>
      <c r="BL48" s="20" t="str">
        <f t="shared" si="14"/>
        <v>Reflexión, Diálogo, Oportunidades de mejora, Retroalimentación al docente</v>
      </c>
      <c r="BM48" s="12" t="str">
        <f t="shared" si="15"/>
        <v>Reflexión</v>
      </c>
      <c r="BN48" s="12" t="str">
        <f t="shared" si="38"/>
        <v>Diálogo</v>
      </c>
      <c r="BO48" s="12" t="str">
        <f t="shared" si="16"/>
        <v>Oportunidades de mejora</v>
      </c>
      <c r="BP48" s="12" t="str">
        <f t="shared" si="17"/>
        <v>Retroalimentación al docente</v>
      </c>
      <c r="BQ48" s="12" t="str">
        <f t="shared" si="18"/>
        <v/>
      </c>
      <c r="BS48" s="12">
        <f t="shared" si="19"/>
        <v>1</v>
      </c>
      <c r="BT48" s="12">
        <f t="shared" si="20"/>
        <v>1</v>
      </c>
      <c r="BU48" s="12">
        <f t="shared" si="21"/>
        <v>0</v>
      </c>
      <c r="BV48" s="12">
        <f t="shared" si="22"/>
        <v>1</v>
      </c>
      <c r="BW48" s="12">
        <f t="shared" si="23"/>
        <v>1</v>
      </c>
      <c r="BX48" s="12">
        <f t="shared" si="24"/>
        <v>0</v>
      </c>
      <c r="BY48" s="12">
        <f t="shared" si="36"/>
        <v>4</v>
      </c>
      <c r="BZ48" s="12" t="str">
        <f t="shared" si="25"/>
        <v>La bibliografía básica propuesta se encuentra en la biblioteca "Juan Roa Vásquez"., La bibliografía propuesta contiene títulos de edición menor a 5 años., La bibliografía incluye por lo menos dos títulos en una segunda lengua.</v>
      </c>
      <c r="CA48" s="12" t="str">
        <f t="shared" si="26"/>
        <v>La bibliografía básica propuesta se encuentra en la biblioteca "Juan Roa Vásquez".</v>
      </c>
      <c r="CB48" s="21" t="str">
        <f t="shared" si="27"/>
        <v>La bibliografía propuesta contiene títulos de edición menor a 5 años.</v>
      </c>
      <c r="CC48" s="12" t="str">
        <f t="shared" si="28"/>
        <v>La bibliografía incluye por lo menos dos títulos en una segunda lengua.</v>
      </c>
      <c r="CD48" s="12" t="str">
        <f t="shared" si="29"/>
        <v/>
      </c>
      <c r="CF48" s="12">
        <f t="shared" si="30"/>
        <v>1</v>
      </c>
      <c r="CG48" s="12">
        <f t="shared" si="31"/>
        <v>1</v>
      </c>
      <c r="CH48" s="12">
        <f t="shared" si="32"/>
        <v>0</v>
      </c>
      <c r="CI48" s="12">
        <f t="shared" si="33"/>
        <v>1</v>
      </c>
      <c r="CJ48" s="12">
        <f t="shared" si="34"/>
        <v>0</v>
      </c>
      <c r="CK48" s="12">
        <f t="shared" si="35"/>
        <v>3</v>
      </c>
    </row>
    <row r="49" spans="1:89" x14ac:dyDescent="0.25">
      <c r="A49" s="25">
        <v>43048.40167825231</v>
      </c>
      <c r="B49" s="26" t="s">
        <v>183</v>
      </c>
      <c r="C49" s="26" t="s">
        <v>299</v>
      </c>
      <c r="D49" s="26" t="s">
        <v>185</v>
      </c>
      <c r="E49" s="24"/>
      <c r="F49" s="26" t="s">
        <v>201</v>
      </c>
      <c r="G49" s="26" t="s">
        <v>303</v>
      </c>
      <c r="H49" s="26" t="s">
        <v>188</v>
      </c>
      <c r="I49" s="26" t="s">
        <v>188</v>
      </c>
      <c r="J49" s="26" t="s">
        <v>188</v>
      </c>
      <c r="K49" s="26" t="s">
        <v>188</v>
      </c>
      <c r="L49" s="26" t="s">
        <v>188</v>
      </c>
      <c r="M49" s="26" t="s">
        <v>188</v>
      </c>
      <c r="N49" s="26" t="s">
        <v>188</v>
      </c>
      <c r="O49" s="26" t="s">
        <v>188</v>
      </c>
      <c r="P49" s="26" t="s">
        <v>188</v>
      </c>
      <c r="Q49" s="26" t="s">
        <v>188</v>
      </c>
      <c r="R49" s="26" t="s">
        <v>188</v>
      </c>
      <c r="S49" s="26" t="s">
        <v>188</v>
      </c>
      <c r="T49" s="26" t="s">
        <v>188</v>
      </c>
      <c r="U49" s="26" t="s">
        <v>188</v>
      </c>
      <c r="V49" s="26" t="s">
        <v>5</v>
      </c>
      <c r="W49" s="26" t="s">
        <v>36</v>
      </c>
      <c r="X49" s="26" t="s">
        <v>158</v>
      </c>
      <c r="Y49" s="26" t="s">
        <v>190</v>
      </c>
      <c r="Z49" s="26" t="s">
        <v>190</v>
      </c>
      <c r="AA49" s="26" t="s">
        <v>43</v>
      </c>
      <c r="AB49" s="26" t="s">
        <v>190</v>
      </c>
      <c r="AC49" s="26" t="s">
        <v>190</v>
      </c>
      <c r="AD49" s="26" t="s">
        <v>190</v>
      </c>
      <c r="AE49" s="26" t="s">
        <v>55</v>
      </c>
      <c r="AF49" s="26" t="s">
        <v>58</v>
      </c>
      <c r="AG49" s="26" t="s">
        <v>59</v>
      </c>
      <c r="AH49" s="26" t="s">
        <v>59</v>
      </c>
      <c r="AI49" s="26" t="s">
        <v>59</v>
      </c>
      <c r="AJ49" s="26" t="s">
        <v>59</v>
      </c>
      <c r="AK49" s="26" t="s">
        <v>69</v>
      </c>
      <c r="AL49" s="26" t="s">
        <v>163</v>
      </c>
      <c r="AM49" s="26" t="s">
        <v>259</v>
      </c>
      <c r="AN49" s="26" t="s">
        <v>90</v>
      </c>
      <c r="AO49" s="26" t="s">
        <v>268</v>
      </c>
      <c r="AP49" s="26" t="s">
        <v>107</v>
      </c>
      <c r="AQ49" s="26" t="s">
        <v>107</v>
      </c>
      <c r="AR49" s="26" t="s">
        <v>107</v>
      </c>
      <c r="AS49" s="26" t="s">
        <v>105</v>
      </c>
      <c r="AT49" s="26" t="s">
        <v>114</v>
      </c>
      <c r="AU49" s="26" t="s">
        <v>247</v>
      </c>
      <c r="AX49" s="12">
        <f t="shared" si="6"/>
        <v>46</v>
      </c>
      <c r="AY49" s="12">
        <f t="shared" si="37"/>
        <v>0.33333333333333331</v>
      </c>
      <c r="AZ49" s="20" t="str">
        <f t="shared" si="7"/>
        <v>Criterios y estándares (Rúbrica)., Autoevaluación., Retroalimentación.</v>
      </c>
      <c r="BA49" s="12" t="str">
        <f t="shared" si="1"/>
        <v>Criterios y estándares (Rúbrica).</v>
      </c>
      <c r="BB49" s="12" t="str">
        <f t="shared" si="2"/>
        <v>Autoevaluación.</v>
      </c>
      <c r="BC49" s="12" t="str">
        <f t="shared" si="3"/>
        <v>Retroalimentación.</v>
      </c>
      <c r="BD49" s="12" t="str">
        <f t="shared" si="4"/>
        <v/>
      </c>
      <c r="BF49" s="12">
        <f t="shared" si="8"/>
        <v>0</v>
      </c>
      <c r="BG49" s="12">
        <f t="shared" si="9"/>
        <v>1</v>
      </c>
      <c r="BH49" s="12">
        <f t="shared" si="10"/>
        <v>1</v>
      </c>
      <c r="BI49" s="12">
        <f t="shared" si="11"/>
        <v>1</v>
      </c>
      <c r="BJ49" s="12">
        <f t="shared" si="12"/>
        <v>0</v>
      </c>
      <c r="BK49" s="12">
        <f t="shared" si="13"/>
        <v>3</v>
      </c>
      <c r="BL49" s="20" t="str">
        <f t="shared" si="14"/>
        <v>Reflexión, Diálogo, Oportunidades de mejora, Retroalimentación al docente</v>
      </c>
      <c r="BM49" s="12" t="str">
        <f t="shared" si="15"/>
        <v>Reflexión</v>
      </c>
      <c r="BN49" s="12" t="str">
        <f t="shared" si="38"/>
        <v>Diálogo</v>
      </c>
      <c r="BO49" s="12" t="str">
        <f t="shared" si="16"/>
        <v>Oportunidades de mejora</v>
      </c>
      <c r="BP49" s="12" t="str">
        <f t="shared" si="17"/>
        <v>Retroalimentación al docente</v>
      </c>
      <c r="BQ49" s="12" t="str">
        <f t="shared" si="18"/>
        <v/>
      </c>
      <c r="BS49" s="12">
        <f t="shared" si="19"/>
        <v>1</v>
      </c>
      <c r="BT49" s="12">
        <f t="shared" si="20"/>
        <v>1</v>
      </c>
      <c r="BU49" s="12">
        <f t="shared" si="21"/>
        <v>0</v>
      </c>
      <c r="BV49" s="12">
        <f t="shared" si="22"/>
        <v>1</v>
      </c>
      <c r="BW49" s="12">
        <f t="shared" si="23"/>
        <v>1</v>
      </c>
      <c r="BX49" s="12">
        <f t="shared" si="24"/>
        <v>0</v>
      </c>
      <c r="BY49" s="12">
        <f t="shared" si="36"/>
        <v>4</v>
      </c>
      <c r="BZ49" s="12" t="str">
        <f t="shared" si="25"/>
        <v>La bibliografía básica propuesta se encuentra en la biblioteca "Juan Roa Vásquez"., La bibliografía propuesta contiene títulos de edición menor a 5 años., La bibliografía se presenta con una sólo sistema de referenciación (APA, Vancouver, IEEE, etc).</v>
      </c>
      <c r="CA49" s="12" t="str">
        <f t="shared" si="26"/>
        <v>La bibliografía básica propuesta se encuentra en la biblioteca "Juan Roa Vásquez".</v>
      </c>
      <c r="CB49" s="21" t="str">
        <f t="shared" si="27"/>
        <v>La bibliografía propuesta contiene títulos de edición menor a 5 años.</v>
      </c>
      <c r="CC49" s="12" t="str">
        <f t="shared" si="28"/>
        <v>La bibliografía se presenta con una sólo sistema de referenciación (APA, Vancouver, IEEE, etc).</v>
      </c>
      <c r="CD49" s="12" t="str">
        <f t="shared" si="29"/>
        <v/>
      </c>
      <c r="CF49" s="12">
        <f t="shared" si="30"/>
        <v>1</v>
      </c>
      <c r="CG49" s="12">
        <f t="shared" si="31"/>
        <v>1</v>
      </c>
      <c r="CH49" s="12">
        <f t="shared" si="32"/>
        <v>1</v>
      </c>
      <c r="CI49" s="12">
        <f t="shared" si="33"/>
        <v>0</v>
      </c>
      <c r="CJ49" s="12">
        <f t="shared" si="34"/>
        <v>0</v>
      </c>
      <c r="CK49" s="12">
        <f t="shared" si="35"/>
        <v>3</v>
      </c>
    </row>
    <row r="50" spans="1:89" x14ac:dyDescent="0.25">
      <c r="A50" s="25">
        <v>43048.403031064816</v>
      </c>
      <c r="B50" s="26" t="s">
        <v>183</v>
      </c>
      <c r="C50" s="26" t="s">
        <v>291</v>
      </c>
      <c r="D50" s="26" t="s">
        <v>185</v>
      </c>
      <c r="E50" s="24"/>
      <c r="F50" s="26" t="s">
        <v>297</v>
      </c>
      <c r="G50" s="26" t="s">
        <v>304</v>
      </c>
      <c r="H50" s="26" t="s">
        <v>188</v>
      </c>
      <c r="I50" s="26" t="s">
        <v>188</v>
      </c>
      <c r="J50" s="26" t="s">
        <v>188</v>
      </c>
      <c r="K50" s="26" t="s">
        <v>188</v>
      </c>
      <c r="L50" s="26" t="s">
        <v>188</v>
      </c>
      <c r="M50" s="26" t="s">
        <v>188</v>
      </c>
      <c r="N50" s="26" t="s">
        <v>188</v>
      </c>
      <c r="O50" s="26" t="s">
        <v>188</v>
      </c>
      <c r="P50" s="26" t="s">
        <v>188</v>
      </c>
      <c r="Q50" s="26" t="s">
        <v>188</v>
      </c>
      <c r="R50" s="26" t="s">
        <v>188</v>
      </c>
      <c r="S50" s="26" t="s">
        <v>188</v>
      </c>
      <c r="T50" s="26" t="s">
        <v>188</v>
      </c>
      <c r="U50" s="26" t="s">
        <v>188</v>
      </c>
      <c r="V50" s="26" t="s">
        <v>5</v>
      </c>
      <c r="W50" s="26" t="s">
        <v>162</v>
      </c>
      <c r="X50" s="26" t="s">
        <v>158</v>
      </c>
      <c r="Y50" s="26" t="s">
        <v>190</v>
      </c>
      <c r="Z50" s="26" t="s">
        <v>190</v>
      </c>
      <c r="AA50" s="26" t="s">
        <v>190</v>
      </c>
      <c r="AB50" s="26" t="s">
        <v>190</v>
      </c>
      <c r="AC50" s="26" t="s">
        <v>190</v>
      </c>
      <c r="AD50" s="26" t="s">
        <v>190</v>
      </c>
      <c r="AE50" s="26" t="s">
        <v>55</v>
      </c>
      <c r="AF50" s="26" t="s">
        <v>159</v>
      </c>
      <c r="AG50" s="26" t="s">
        <v>59</v>
      </c>
      <c r="AH50" s="26" t="s">
        <v>59</v>
      </c>
      <c r="AI50" s="26" t="s">
        <v>59</v>
      </c>
      <c r="AJ50" s="26" t="s">
        <v>59</v>
      </c>
      <c r="AK50" s="26" t="s">
        <v>71</v>
      </c>
      <c r="AL50" s="26" t="s">
        <v>163</v>
      </c>
      <c r="AM50" s="26" t="s">
        <v>259</v>
      </c>
      <c r="AN50" s="26" t="s">
        <v>90</v>
      </c>
      <c r="AO50" s="26" t="s">
        <v>192</v>
      </c>
      <c r="AP50" s="26" t="s">
        <v>106</v>
      </c>
      <c r="AQ50" s="26" t="s">
        <v>106</v>
      </c>
      <c r="AR50" s="26" t="s">
        <v>106</v>
      </c>
      <c r="AS50" s="26" t="s">
        <v>106</v>
      </c>
      <c r="AT50" s="26" t="s">
        <v>113</v>
      </c>
      <c r="AU50" s="26" t="s">
        <v>232</v>
      </c>
      <c r="AX50" s="12">
        <f t="shared" si="6"/>
        <v>42</v>
      </c>
      <c r="AY50" s="12">
        <f t="shared" si="37"/>
        <v>0.25</v>
      </c>
      <c r="AZ50" s="20" t="str">
        <f t="shared" si="7"/>
        <v>Criterios y estándares (Rúbrica)., Autoevaluación., Retroalimentación.</v>
      </c>
      <c r="BA50" s="12" t="str">
        <f t="shared" si="1"/>
        <v>Criterios y estándares (Rúbrica).</v>
      </c>
      <c r="BB50" s="12" t="str">
        <f t="shared" si="2"/>
        <v>Autoevaluación.</v>
      </c>
      <c r="BC50" s="12" t="str">
        <f t="shared" si="3"/>
        <v>Retroalimentación.</v>
      </c>
      <c r="BD50" s="12" t="str">
        <f t="shared" si="4"/>
        <v/>
      </c>
      <c r="BF50" s="12">
        <f t="shared" si="8"/>
        <v>0</v>
      </c>
      <c r="BG50" s="12">
        <f t="shared" si="9"/>
        <v>1</v>
      </c>
      <c r="BH50" s="12">
        <f t="shared" si="10"/>
        <v>1</v>
      </c>
      <c r="BI50" s="12">
        <f t="shared" si="11"/>
        <v>1</v>
      </c>
      <c r="BJ50" s="12">
        <f t="shared" si="12"/>
        <v>0</v>
      </c>
      <c r="BK50" s="12">
        <f t="shared" si="13"/>
        <v>3</v>
      </c>
      <c r="BL50" s="20" t="str">
        <f t="shared" si="14"/>
        <v>Reflexión, Diálogo, Claridad, Oportunidades de mejora, Retroalimentación al docente</v>
      </c>
      <c r="BM50" s="12" t="str">
        <f t="shared" si="15"/>
        <v>Reflexión</v>
      </c>
      <c r="BN50" s="12" t="str">
        <f t="shared" si="38"/>
        <v>Diálogo</v>
      </c>
      <c r="BO50" s="12" t="str">
        <f t="shared" si="16"/>
        <v>Claridad</v>
      </c>
      <c r="BP50" s="12" t="str">
        <f t="shared" si="17"/>
        <v>Oportunidades de mejora</v>
      </c>
      <c r="BQ50" s="12" t="str">
        <f t="shared" si="18"/>
        <v>Retroalimentación al docente</v>
      </c>
      <c r="BS50" s="12">
        <f t="shared" si="19"/>
        <v>1</v>
      </c>
      <c r="BT50" s="12">
        <f t="shared" si="20"/>
        <v>1</v>
      </c>
      <c r="BU50" s="12">
        <f t="shared" si="21"/>
        <v>1</v>
      </c>
      <c r="BV50" s="12">
        <f t="shared" si="22"/>
        <v>1</v>
      </c>
      <c r="BW50" s="12">
        <f t="shared" si="23"/>
        <v>1</v>
      </c>
      <c r="BX50" s="12">
        <f t="shared" si="24"/>
        <v>0</v>
      </c>
      <c r="BY50" s="12">
        <f t="shared" si="36"/>
        <v>5</v>
      </c>
      <c r="BZ50" s="12" t="str">
        <f t="shared" si="25"/>
        <v>La bibliografía básica propuesta se encuentra en la biblioteca "Juan Roa Vásquez"., La bibliografía propuesta contiene títulos de edición menor a 5 años., La bibliografía incluye por lo menos dos títulos en una segunda lengua.</v>
      </c>
      <c r="CA50" s="12" t="str">
        <f t="shared" si="26"/>
        <v>La bibliografía básica propuesta se encuentra en la biblioteca "Juan Roa Vásquez".</v>
      </c>
      <c r="CB50" s="21" t="str">
        <f t="shared" si="27"/>
        <v>La bibliografía propuesta contiene títulos de edición menor a 5 años.</v>
      </c>
      <c r="CC50" s="12" t="str">
        <f t="shared" si="28"/>
        <v>La bibliografía incluye por lo menos dos títulos en una segunda lengua.</v>
      </c>
      <c r="CD50" s="12" t="str">
        <f t="shared" si="29"/>
        <v/>
      </c>
      <c r="CF50" s="12">
        <f t="shared" si="30"/>
        <v>1</v>
      </c>
      <c r="CG50" s="12">
        <f t="shared" si="31"/>
        <v>1</v>
      </c>
      <c r="CH50" s="12">
        <f t="shared" si="32"/>
        <v>0</v>
      </c>
      <c r="CI50" s="12">
        <f t="shared" si="33"/>
        <v>1</v>
      </c>
      <c r="CJ50" s="12">
        <f t="shared" si="34"/>
        <v>0</v>
      </c>
      <c r="CK50" s="12">
        <f t="shared" si="35"/>
        <v>3</v>
      </c>
    </row>
    <row r="51" spans="1:89" x14ac:dyDescent="0.25">
      <c r="A51" s="25">
        <v>43048.403567835645</v>
      </c>
      <c r="B51" s="26" t="s">
        <v>183</v>
      </c>
      <c r="C51" s="26" t="s">
        <v>299</v>
      </c>
      <c r="D51" s="26" t="s">
        <v>185</v>
      </c>
      <c r="E51" s="24"/>
      <c r="F51" s="26" t="s">
        <v>186</v>
      </c>
      <c r="G51" s="26" t="s">
        <v>305</v>
      </c>
      <c r="H51" s="26" t="s">
        <v>188</v>
      </c>
      <c r="I51" s="26" t="s">
        <v>188</v>
      </c>
      <c r="J51" s="26" t="s">
        <v>188</v>
      </c>
      <c r="K51" s="26" t="s">
        <v>188</v>
      </c>
      <c r="L51" s="26" t="s">
        <v>188</v>
      </c>
      <c r="M51" s="26" t="s">
        <v>188</v>
      </c>
      <c r="N51" s="26" t="s">
        <v>188</v>
      </c>
      <c r="O51" s="26" t="s">
        <v>188</v>
      </c>
      <c r="P51" s="26" t="s">
        <v>188</v>
      </c>
      <c r="Q51" s="26" t="s">
        <v>188</v>
      </c>
      <c r="R51" s="26" t="s">
        <v>188</v>
      </c>
      <c r="S51" s="26" t="s">
        <v>188</v>
      </c>
      <c r="T51" s="26" t="s">
        <v>188</v>
      </c>
      <c r="U51" s="26" t="s">
        <v>188</v>
      </c>
      <c r="V51" s="26" t="s">
        <v>5</v>
      </c>
      <c r="W51" s="26" t="s">
        <v>36</v>
      </c>
      <c r="X51" s="26" t="s">
        <v>158</v>
      </c>
      <c r="Y51" s="26" t="s">
        <v>190</v>
      </c>
      <c r="Z51" s="26" t="s">
        <v>43</v>
      </c>
      <c r="AA51" s="26" t="s">
        <v>190</v>
      </c>
      <c r="AB51" s="26" t="s">
        <v>190</v>
      </c>
      <c r="AC51" s="26" t="s">
        <v>43</v>
      </c>
      <c r="AD51" s="26" t="s">
        <v>190</v>
      </c>
      <c r="AE51" s="26" t="s">
        <v>55</v>
      </c>
      <c r="AF51" s="26" t="s">
        <v>159</v>
      </c>
      <c r="AG51" s="26" t="s">
        <v>59</v>
      </c>
      <c r="AH51" s="26" t="s">
        <v>59</v>
      </c>
      <c r="AI51" s="26" t="s">
        <v>59</v>
      </c>
      <c r="AJ51" s="26" t="s">
        <v>59</v>
      </c>
      <c r="AK51" s="26" t="s">
        <v>71</v>
      </c>
      <c r="AL51" s="26" t="s">
        <v>163</v>
      </c>
      <c r="AM51" s="26" t="s">
        <v>228</v>
      </c>
      <c r="AN51" s="26" t="s">
        <v>89</v>
      </c>
      <c r="AO51" s="26" t="s">
        <v>306</v>
      </c>
      <c r="AP51" s="26" t="s">
        <v>107</v>
      </c>
      <c r="AQ51" s="26" t="s">
        <v>107</v>
      </c>
      <c r="AR51" s="26" t="s">
        <v>107</v>
      </c>
      <c r="AS51" s="26" t="s">
        <v>107</v>
      </c>
      <c r="AT51" s="26" t="s">
        <v>113</v>
      </c>
      <c r="AU51" s="26" t="s">
        <v>247</v>
      </c>
      <c r="AX51" s="12">
        <f t="shared" si="6"/>
        <v>46</v>
      </c>
      <c r="AY51" s="12">
        <f t="shared" si="37"/>
        <v>0.33333333333333331</v>
      </c>
      <c r="AZ51" s="20" t="str">
        <f t="shared" si="7"/>
        <v>Anticipatoria., Criterios y estándares (Rúbrica)., Autoevaluación.</v>
      </c>
      <c r="BA51" s="12" t="str">
        <f t="shared" si="1"/>
        <v>Anticipatoria.</v>
      </c>
      <c r="BB51" s="12" t="str">
        <f t="shared" si="2"/>
        <v>Criterios y estándares (Rúbrica).</v>
      </c>
      <c r="BC51" s="12" t="str">
        <f t="shared" si="3"/>
        <v>Autoevaluación.</v>
      </c>
      <c r="BD51" s="12" t="str">
        <f t="shared" si="4"/>
        <v/>
      </c>
      <c r="BF51" s="12">
        <f t="shared" si="8"/>
        <v>1</v>
      </c>
      <c r="BG51" s="12">
        <f t="shared" si="9"/>
        <v>1</v>
      </c>
      <c r="BH51" s="12">
        <f t="shared" si="10"/>
        <v>1</v>
      </c>
      <c r="BI51" s="12">
        <f t="shared" si="11"/>
        <v>0</v>
      </c>
      <c r="BJ51" s="12">
        <f t="shared" si="12"/>
        <v>0</v>
      </c>
      <c r="BK51" s="12">
        <f t="shared" si="13"/>
        <v>3</v>
      </c>
      <c r="BL51" s="20" t="str">
        <f t="shared" si="14"/>
        <v>Diálogo, Claridad, Oportunidades de mejora, Retroalimentación al docente</v>
      </c>
      <c r="BM51" s="12" t="str">
        <f t="shared" si="15"/>
        <v>Diálogo</v>
      </c>
      <c r="BN51" s="12" t="str">
        <f t="shared" si="38"/>
        <v>Claridad</v>
      </c>
      <c r="BO51" s="12" t="str">
        <f t="shared" si="16"/>
        <v>Oportunidades de mejora</v>
      </c>
      <c r="BP51" s="12" t="str">
        <f t="shared" si="17"/>
        <v>Retroalimentación al docente</v>
      </c>
      <c r="BQ51" s="12" t="str">
        <f t="shared" si="18"/>
        <v/>
      </c>
      <c r="BS51" s="12">
        <f t="shared" si="19"/>
        <v>0</v>
      </c>
      <c r="BT51" s="12">
        <f t="shared" si="20"/>
        <v>1</v>
      </c>
      <c r="BU51" s="12">
        <f t="shared" si="21"/>
        <v>1</v>
      </c>
      <c r="BV51" s="12">
        <f t="shared" si="22"/>
        <v>1</v>
      </c>
      <c r="BW51" s="12">
        <f t="shared" si="23"/>
        <v>1</v>
      </c>
      <c r="BX51" s="12">
        <f t="shared" si="24"/>
        <v>0</v>
      </c>
      <c r="BY51" s="12">
        <f t="shared" si="36"/>
        <v>4</v>
      </c>
      <c r="BZ51" s="12" t="str">
        <f t="shared" si="25"/>
        <v>La bibliografía básica propuesta se encuentra en la biblioteca "Juan Roa Vásquez"., La bibliografía propuesta contiene títulos de edición menor a 5 años., La bibliografía se presenta con una sólo sistema de referenciación (APA, Vancouver, IEEE, etc).</v>
      </c>
      <c r="CA51" s="12" t="str">
        <f t="shared" si="26"/>
        <v>La bibliografía básica propuesta se encuentra en la biblioteca "Juan Roa Vásquez".</v>
      </c>
      <c r="CB51" s="21" t="str">
        <f t="shared" si="27"/>
        <v>La bibliografía propuesta contiene títulos de edición menor a 5 años.</v>
      </c>
      <c r="CC51" s="12" t="str">
        <f t="shared" si="28"/>
        <v>La bibliografía se presenta con una sólo sistema de referenciación (APA, Vancouver, IEEE, etc).</v>
      </c>
      <c r="CD51" s="12" t="str">
        <f t="shared" si="29"/>
        <v/>
      </c>
      <c r="CF51" s="12">
        <f t="shared" si="30"/>
        <v>1</v>
      </c>
      <c r="CG51" s="12">
        <f t="shared" si="31"/>
        <v>1</v>
      </c>
      <c r="CH51" s="12">
        <f t="shared" si="32"/>
        <v>1</v>
      </c>
      <c r="CI51" s="12">
        <f t="shared" si="33"/>
        <v>0</v>
      </c>
      <c r="CJ51" s="12">
        <f t="shared" si="34"/>
        <v>0</v>
      </c>
      <c r="CK51" s="12">
        <f t="shared" si="35"/>
        <v>3</v>
      </c>
    </row>
    <row r="52" spans="1:89" x14ac:dyDescent="0.25">
      <c r="A52" s="25">
        <v>43048.404437858801</v>
      </c>
      <c r="B52" s="26" t="s">
        <v>183</v>
      </c>
      <c r="C52" s="26" t="s">
        <v>293</v>
      </c>
      <c r="D52" s="26" t="s">
        <v>185</v>
      </c>
      <c r="E52" s="24"/>
      <c r="F52" s="26" t="s">
        <v>201</v>
      </c>
      <c r="G52" s="26" t="s">
        <v>307</v>
      </c>
      <c r="H52" s="26" t="s">
        <v>188</v>
      </c>
      <c r="I52" s="26" t="s">
        <v>188</v>
      </c>
      <c r="J52" s="26" t="s">
        <v>188</v>
      </c>
      <c r="K52" s="26" t="s">
        <v>188</v>
      </c>
      <c r="L52" s="26" t="s">
        <v>189</v>
      </c>
      <c r="M52" s="26" t="s">
        <v>188</v>
      </c>
      <c r="N52" s="26" t="s">
        <v>189</v>
      </c>
      <c r="O52" s="26" t="s">
        <v>188</v>
      </c>
      <c r="P52" s="26" t="s">
        <v>188</v>
      </c>
      <c r="Q52" s="26" t="s">
        <v>188</v>
      </c>
      <c r="R52" s="26" t="s">
        <v>188</v>
      </c>
      <c r="S52" s="26" t="s">
        <v>188</v>
      </c>
      <c r="T52" s="26" t="s">
        <v>188</v>
      </c>
      <c r="U52" s="26" t="s">
        <v>188</v>
      </c>
      <c r="V52" s="26" t="s">
        <v>5</v>
      </c>
      <c r="W52" s="26" t="s">
        <v>162</v>
      </c>
      <c r="X52" s="26" t="s">
        <v>158</v>
      </c>
      <c r="Y52" s="26" t="s">
        <v>190</v>
      </c>
      <c r="Z52" s="26" t="s">
        <v>190</v>
      </c>
      <c r="AA52" s="26" t="s">
        <v>190</v>
      </c>
      <c r="AB52" s="26" t="s">
        <v>190</v>
      </c>
      <c r="AC52" s="26" t="s">
        <v>190</v>
      </c>
      <c r="AD52" s="26" t="s">
        <v>190</v>
      </c>
      <c r="AE52" s="26" t="s">
        <v>55</v>
      </c>
      <c r="AF52" s="26" t="s">
        <v>159</v>
      </c>
      <c r="AG52" s="26" t="s">
        <v>59</v>
      </c>
      <c r="AH52" s="26" t="s">
        <v>59</v>
      </c>
      <c r="AI52" s="26" t="s">
        <v>59</v>
      </c>
      <c r="AJ52" s="26" t="s">
        <v>59</v>
      </c>
      <c r="AK52" s="26" t="s">
        <v>71</v>
      </c>
      <c r="AL52" s="26" t="s">
        <v>163</v>
      </c>
      <c r="AM52" s="26" t="s">
        <v>84</v>
      </c>
      <c r="AN52" s="26" t="s">
        <v>90</v>
      </c>
      <c r="AO52" s="26" t="s">
        <v>92</v>
      </c>
      <c r="AP52" s="26" t="s">
        <v>106</v>
      </c>
      <c r="AQ52" s="26" t="s">
        <v>106</v>
      </c>
      <c r="AR52" s="26" t="s">
        <v>106</v>
      </c>
      <c r="AS52" s="26" t="s">
        <v>106</v>
      </c>
      <c r="AT52" s="26" t="s">
        <v>114</v>
      </c>
      <c r="AU52" s="26" t="s">
        <v>164</v>
      </c>
      <c r="AX52" s="12">
        <f t="shared" si="6"/>
        <v>43</v>
      </c>
      <c r="AY52" s="12">
        <f t="shared" si="37"/>
        <v>0.16666666666666666</v>
      </c>
      <c r="AZ52" s="20" t="str">
        <f t="shared" si="7"/>
        <v>Retroalimentación.</v>
      </c>
      <c r="BA52" s="12" t="str">
        <f t="shared" si="1"/>
        <v>Retroalimentación.</v>
      </c>
      <c r="BB52" s="12" t="str">
        <f t="shared" si="2"/>
        <v/>
      </c>
      <c r="BC52" s="12" t="str">
        <f t="shared" si="3"/>
        <v/>
      </c>
      <c r="BD52" s="12" t="str">
        <f t="shared" si="4"/>
        <v/>
      </c>
      <c r="BF52" s="12">
        <f t="shared" si="8"/>
        <v>0</v>
      </c>
      <c r="BG52" s="12">
        <f t="shared" si="9"/>
        <v>0</v>
      </c>
      <c r="BH52" s="12">
        <f t="shared" si="10"/>
        <v>0</v>
      </c>
      <c r="BI52" s="12">
        <f t="shared" si="11"/>
        <v>1</v>
      </c>
      <c r="BJ52" s="12">
        <f t="shared" si="12"/>
        <v>0</v>
      </c>
      <c r="BK52" s="12">
        <f t="shared" si="13"/>
        <v>1</v>
      </c>
      <c r="BL52" s="20" t="str">
        <f t="shared" si="14"/>
        <v>Oportunidades de mejora</v>
      </c>
      <c r="BM52" s="12" t="str">
        <f t="shared" si="15"/>
        <v>Oportunidades de mejora</v>
      </c>
      <c r="BN52" s="12" t="str">
        <f t="shared" si="38"/>
        <v/>
      </c>
      <c r="BO52" s="12" t="str">
        <f t="shared" si="16"/>
        <v/>
      </c>
      <c r="BP52" s="12" t="str">
        <f t="shared" si="17"/>
        <v/>
      </c>
      <c r="BQ52" s="12" t="str">
        <f t="shared" si="18"/>
        <v/>
      </c>
      <c r="BS52" s="12">
        <f t="shared" si="19"/>
        <v>0</v>
      </c>
      <c r="BT52" s="12">
        <f t="shared" si="20"/>
        <v>0</v>
      </c>
      <c r="BU52" s="12">
        <f t="shared" si="21"/>
        <v>0</v>
      </c>
      <c r="BV52" s="12">
        <f t="shared" si="22"/>
        <v>1</v>
      </c>
      <c r="BW52" s="12">
        <f t="shared" si="23"/>
        <v>0</v>
      </c>
      <c r="BX52" s="12">
        <f t="shared" si="24"/>
        <v>0</v>
      </c>
      <c r="BY52" s="12">
        <f t="shared" si="36"/>
        <v>1</v>
      </c>
      <c r="BZ52" s="12" t="str">
        <f t="shared" si="25"/>
        <v>La bibliografía básica propuesta se encuentra en la biblioteca "Juan Roa Vásquez".</v>
      </c>
      <c r="CA52" s="12" t="str">
        <f t="shared" si="26"/>
        <v>La bibliografía básica propuesta se encuentra en la biblioteca "Juan Roa Vásquez".</v>
      </c>
      <c r="CB52" s="21" t="str">
        <f t="shared" si="27"/>
        <v/>
      </c>
      <c r="CC52" s="12" t="str">
        <f t="shared" si="28"/>
        <v/>
      </c>
      <c r="CD52" s="12" t="str">
        <f t="shared" si="29"/>
        <v/>
      </c>
      <c r="CF52" s="12">
        <f t="shared" si="30"/>
        <v>1</v>
      </c>
      <c r="CG52" s="12">
        <f t="shared" si="31"/>
        <v>0</v>
      </c>
      <c r="CH52" s="12">
        <f t="shared" si="32"/>
        <v>0</v>
      </c>
      <c r="CI52" s="12">
        <f t="shared" si="33"/>
        <v>0</v>
      </c>
      <c r="CJ52" s="12">
        <f t="shared" si="34"/>
        <v>0</v>
      </c>
      <c r="CK52" s="12">
        <f t="shared" si="35"/>
        <v>1</v>
      </c>
    </row>
    <row r="53" spans="1:89" x14ac:dyDescent="0.25">
      <c r="A53" s="25">
        <v>43048.406290046296</v>
      </c>
      <c r="B53" s="26" t="s">
        <v>183</v>
      </c>
      <c r="C53" s="26" t="s">
        <v>293</v>
      </c>
      <c r="D53" s="26" t="s">
        <v>185</v>
      </c>
      <c r="E53" s="24"/>
      <c r="F53" s="26" t="s">
        <v>186</v>
      </c>
      <c r="G53" s="26" t="s">
        <v>308</v>
      </c>
      <c r="H53" s="26" t="s">
        <v>188</v>
      </c>
      <c r="I53" s="26" t="s">
        <v>188</v>
      </c>
      <c r="J53" s="26" t="s">
        <v>188</v>
      </c>
      <c r="K53" s="26" t="s">
        <v>188</v>
      </c>
      <c r="L53" s="26" t="s">
        <v>189</v>
      </c>
      <c r="M53" s="26" t="s">
        <v>188</v>
      </c>
      <c r="N53" s="26" t="s">
        <v>189</v>
      </c>
      <c r="O53" s="26" t="s">
        <v>188</v>
      </c>
      <c r="P53" s="26" t="s">
        <v>188</v>
      </c>
      <c r="Q53" s="26" t="s">
        <v>188</v>
      </c>
      <c r="R53" s="26" t="s">
        <v>188</v>
      </c>
      <c r="S53" s="26" t="s">
        <v>188</v>
      </c>
      <c r="T53" s="26" t="s">
        <v>188</v>
      </c>
      <c r="U53" s="26" t="s">
        <v>188</v>
      </c>
      <c r="V53" s="26" t="s">
        <v>5</v>
      </c>
      <c r="W53" s="26" t="s">
        <v>162</v>
      </c>
      <c r="X53" s="26" t="s">
        <v>158</v>
      </c>
      <c r="Y53" s="26" t="s">
        <v>190</v>
      </c>
      <c r="Z53" s="26" t="s">
        <v>190</v>
      </c>
      <c r="AA53" s="26" t="s">
        <v>190</v>
      </c>
      <c r="AB53" s="26" t="s">
        <v>190</v>
      </c>
      <c r="AC53" s="26" t="s">
        <v>190</v>
      </c>
      <c r="AD53" s="26" t="s">
        <v>190</v>
      </c>
      <c r="AE53" s="26" t="s">
        <v>55</v>
      </c>
      <c r="AF53" s="26" t="s">
        <v>159</v>
      </c>
      <c r="AG53" s="26" t="s">
        <v>59</v>
      </c>
      <c r="AH53" s="26" t="s">
        <v>59</v>
      </c>
      <c r="AI53" s="26" t="s">
        <v>59</v>
      </c>
      <c r="AJ53" s="26" t="s">
        <v>59</v>
      </c>
      <c r="AK53" s="26" t="s">
        <v>71</v>
      </c>
      <c r="AL53" s="26" t="s">
        <v>163</v>
      </c>
      <c r="AM53" s="26" t="s">
        <v>84</v>
      </c>
      <c r="AN53" s="26" t="s">
        <v>90</v>
      </c>
      <c r="AO53" s="26" t="s">
        <v>92</v>
      </c>
      <c r="AP53" s="26" t="s">
        <v>106</v>
      </c>
      <c r="AQ53" s="26" t="s">
        <v>106</v>
      </c>
      <c r="AR53" s="26" t="s">
        <v>106</v>
      </c>
      <c r="AS53" s="26" t="s">
        <v>106</v>
      </c>
      <c r="AT53" s="26" t="s">
        <v>114</v>
      </c>
      <c r="AU53" s="26" t="s">
        <v>164</v>
      </c>
      <c r="AX53" s="12">
        <f t="shared" si="6"/>
        <v>43</v>
      </c>
      <c r="AY53" s="12">
        <f t="shared" si="37"/>
        <v>0.16666666666666666</v>
      </c>
      <c r="AZ53" s="20" t="str">
        <f t="shared" si="7"/>
        <v>Retroalimentación.</v>
      </c>
      <c r="BA53" s="12" t="str">
        <f t="shared" si="1"/>
        <v>Retroalimentación.</v>
      </c>
      <c r="BB53" s="12" t="str">
        <f t="shared" si="2"/>
        <v/>
      </c>
      <c r="BC53" s="12" t="str">
        <f t="shared" si="3"/>
        <v/>
      </c>
      <c r="BD53" s="12" t="str">
        <f t="shared" si="4"/>
        <v/>
      </c>
      <c r="BF53" s="12">
        <f t="shared" si="8"/>
        <v>0</v>
      </c>
      <c r="BG53" s="12">
        <f t="shared" si="9"/>
        <v>0</v>
      </c>
      <c r="BH53" s="12">
        <f t="shared" si="10"/>
        <v>0</v>
      </c>
      <c r="BI53" s="12">
        <f t="shared" si="11"/>
        <v>1</v>
      </c>
      <c r="BJ53" s="12">
        <f t="shared" si="12"/>
        <v>0</v>
      </c>
      <c r="BK53" s="12">
        <f t="shared" si="13"/>
        <v>1</v>
      </c>
      <c r="BL53" s="20" t="str">
        <f t="shared" si="14"/>
        <v>Oportunidades de mejora</v>
      </c>
      <c r="BM53" s="12" t="str">
        <f t="shared" si="15"/>
        <v>Oportunidades de mejora</v>
      </c>
      <c r="BN53" s="12" t="str">
        <f t="shared" si="38"/>
        <v/>
      </c>
      <c r="BO53" s="12" t="str">
        <f t="shared" si="16"/>
        <v/>
      </c>
      <c r="BP53" s="12" t="str">
        <f t="shared" si="17"/>
        <v/>
      </c>
      <c r="BQ53" s="12" t="str">
        <f t="shared" si="18"/>
        <v/>
      </c>
      <c r="BS53" s="12">
        <f t="shared" si="19"/>
        <v>0</v>
      </c>
      <c r="BT53" s="12">
        <f t="shared" si="20"/>
        <v>0</v>
      </c>
      <c r="BU53" s="12">
        <f t="shared" si="21"/>
        <v>0</v>
      </c>
      <c r="BV53" s="12">
        <f t="shared" si="22"/>
        <v>1</v>
      </c>
      <c r="BW53" s="12">
        <f t="shared" si="23"/>
        <v>0</v>
      </c>
      <c r="BX53" s="12">
        <f t="shared" si="24"/>
        <v>0</v>
      </c>
      <c r="BY53" s="12">
        <f t="shared" si="36"/>
        <v>1</v>
      </c>
      <c r="BZ53" s="12" t="str">
        <f t="shared" si="25"/>
        <v>La bibliografía básica propuesta se encuentra en la biblioteca "Juan Roa Vásquez".</v>
      </c>
      <c r="CA53" s="12" t="str">
        <f t="shared" si="26"/>
        <v>La bibliografía básica propuesta se encuentra en la biblioteca "Juan Roa Vásquez".</v>
      </c>
      <c r="CB53" s="21" t="str">
        <f t="shared" si="27"/>
        <v/>
      </c>
      <c r="CC53" s="12" t="str">
        <f t="shared" si="28"/>
        <v/>
      </c>
      <c r="CD53" s="12" t="str">
        <f t="shared" si="29"/>
        <v/>
      </c>
      <c r="CF53" s="12">
        <f t="shared" si="30"/>
        <v>1</v>
      </c>
      <c r="CG53" s="12">
        <f t="shared" si="31"/>
        <v>0</v>
      </c>
      <c r="CH53" s="12">
        <f t="shared" si="32"/>
        <v>0</v>
      </c>
      <c r="CI53" s="12">
        <f t="shared" si="33"/>
        <v>0</v>
      </c>
      <c r="CJ53" s="12">
        <f t="shared" si="34"/>
        <v>0</v>
      </c>
      <c r="CK53" s="12">
        <f t="shared" si="35"/>
        <v>1</v>
      </c>
    </row>
    <row r="54" spans="1:89" x14ac:dyDescent="0.25">
      <c r="A54" s="25">
        <v>43048.406845972218</v>
      </c>
      <c r="B54" s="26" t="s">
        <v>183</v>
      </c>
      <c r="C54" s="26" t="s">
        <v>291</v>
      </c>
      <c r="D54" s="26" t="s">
        <v>185</v>
      </c>
      <c r="E54" s="24"/>
      <c r="F54" s="26" t="s">
        <v>204</v>
      </c>
      <c r="G54" s="26" t="s">
        <v>309</v>
      </c>
      <c r="H54" s="26" t="s">
        <v>188</v>
      </c>
      <c r="I54" s="26" t="s">
        <v>188</v>
      </c>
      <c r="J54" s="26" t="s">
        <v>188</v>
      </c>
      <c r="K54" s="26" t="s">
        <v>188</v>
      </c>
      <c r="L54" s="26" t="s">
        <v>188</v>
      </c>
      <c r="M54" s="26" t="s">
        <v>188</v>
      </c>
      <c r="N54" s="26" t="s">
        <v>188</v>
      </c>
      <c r="O54" s="26" t="s">
        <v>188</v>
      </c>
      <c r="P54" s="26" t="s">
        <v>188</v>
      </c>
      <c r="Q54" s="26" t="s">
        <v>188</v>
      </c>
      <c r="R54" s="26" t="s">
        <v>188</v>
      </c>
      <c r="S54" s="26" t="s">
        <v>188</v>
      </c>
      <c r="T54" s="26" t="s">
        <v>188</v>
      </c>
      <c r="U54" s="26" t="s">
        <v>188</v>
      </c>
      <c r="V54" s="26" t="s">
        <v>5</v>
      </c>
      <c r="W54" s="26" t="s">
        <v>162</v>
      </c>
      <c r="X54" s="26" t="s">
        <v>158</v>
      </c>
      <c r="Y54" s="26" t="s">
        <v>190</v>
      </c>
      <c r="Z54" s="26" t="s">
        <v>190</v>
      </c>
      <c r="AA54" s="26" t="s">
        <v>190</v>
      </c>
      <c r="AB54" s="26" t="s">
        <v>190</v>
      </c>
      <c r="AC54" s="26" t="s">
        <v>190</v>
      </c>
      <c r="AD54" s="26" t="s">
        <v>190</v>
      </c>
      <c r="AE54" s="26" t="s">
        <v>55</v>
      </c>
      <c r="AF54" s="26" t="s">
        <v>159</v>
      </c>
      <c r="AG54" s="26" t="s">
        <v>59</v>
      </c>
      <c r="AH54" s="26" t="s">
        <v>59</v>
      </c>
      <c r="AI54" s="26" t="s">
        <v>59</v>
      </c>
      <c r="AJ54" s="26" t="s">
        <v>59</v>
      </c>
      <c r="AK54" s="26" t="s">
        <v>71</v>
      </c>
      <c r="AL54" s="26" t="s">
        <v>163</v>
      </c>
      <c r="AM54" s="26" t="s">
        <v>259</v>
      </c>
      <c r="AN54" s="26" t="s">
        <v>90</v>
      </c>
      <c r="AO54" s="26" t="s">
        <v>192</v>
      </c>
      <c r="AP54" s="26" t="s">
        <v>106</v>
      </c>
      <c r="AQ54" s="26" t="s">
        <v>106</v>
      </c>
      <c r="AR54" s="26" t="s">
        <v>106</v>
      </c>
      <c r="AS54" s="26" t="s">
        <v>106</v>
      </c>
      <c r="AT54" s="26" t="s">
        <v>113</v>
      </c>
      <c r="AU54" s="26" t="s">
        <v>232</v>
      </c>
      <c r="AX54" s="12">
        <f t="shared" si="6"/>
        <v>42</v>
      </c>
      <c r="AY54" s="12">
        <f t="shared" si="37"/>
        <v>0.25</v>
      </c>
      <c r="AZ54" s="20" t="str">
        <f t="shared" si="7"/>
        <v>Criterios y estándares (Rúbrica)., Autoevaluación., Retroalimentación.</v>
      </c>
      <c r="BA54" s="12" t="str">
        <f t="shared" si="1"/>
        <v>Criterios y estándares (Rúbrica).</v>
      </c>
      <c r="BB54" s="12" t="str">
        <f t="shared" si="2"/>
        <v>Autoevaluación.</v>
      </c>
      <c r="BC54" s="12" t="str">
        <f t="shared" si="3"/>
        <v>Retroalimentación.</v>
      </c>
      <c r="BD54" s="12" t="str">
        <f t="shared" si="4"/>
        <v/>
      </c>
      <c r="BF54" s="12">
        <f t="shared" si="8"/>
        <v>0</v>
      </c>
      <c r="BG54" s="12">
        <f t="shared" si="9"/>
        <v>1</v>
      </c>
      <c r="BH54" s="12">
        <f t="shared" si="10"/>
        <v>1</v>
      </c>
      <c r="BI54" s="12">
        <f t="shared" si="11"/>
        <v>1</v>
      </c>
      <c r="BJ54" s="12">
        <f t="shared" si="12"/>
        <v>0</v>
      </c>
      <c r="BK54" s="12">
        <f t="shared" si="13"/>
        <v>3</v>
      </c>
      <c r="BL54" s="20" t="str">
        <f t="shared" si="14"/>
        <v>Reflexión, Diálogo, Claridad, Oportunidades de mejora, Retroalimentación al docente</v>
      </c>
      <c r="BM54" s="12" t="str">
        <f t="shared" si="15"/>
        <v>Reflexión</v>
      </c>
      <c r="BN54" s="12" t="str">
        <f t="shared" si="38"/>
        <v>Diálogo</v>
      </c>
      <c r="BO54" s="12" t="str">
        <f t="shared" si="16"/>
        <v>Claridad</v>
      </c>
      <c r="BP54" s="12" t="str">
        <f t="shared" si="17"/>
        <v>Oportunidades de mejora</v>
      </c>
      <c r="BQ54" s="12" t="str">
        <f t="shared" si="18"/>
        <v>Retroalimentación al docente</v>
      </c>
      <c r="BS54" s="12">
        <f t="shared" si="19"/>
        <v>1</v>
      </c>
      <c r="BT54" s="12">
        <f t="shared" si="20"/>
        <v>1</v>
      </c>
      <c r="BU54" s="12">
        <f t="shared" si="21"/>
        <v>1</v>
      </c>
      <c r="BV54" s="12">
        <f t="shared" si="22"/>
        <v>1</v>
      </c>
      <c r="BW54" s="12">
        <f t="shared" si="23"/>
        <v>1</v>
      </c>
      <c r="BX54" s="12">
        <f t="shared" si="24"/>
        <v>0</v>
      </c>
      <c r="BY54" s="12">
        <f t="shared" si="36"/>
        <v>5</v>
      </c>
      <c r="BZ54" s="12" t="str">
        <f t="shared" si="25"/>
        <v>La bibliografía básica propuesta se encuentra en la biblioteca "Juan Roa Vásquez"., La bibliografía propuesta contiene títulos de edición menor a 5 años., La bibliografía incluye por lo menos dos títulos en una segunda lengua.</v>
      </c>
      <c r="CA54" s="12" t="str">
        <f t="shared" si="26"/>
        <v>La bibliografía básica propuesta se encuentra en la biblioteca "Juan Roa Vásquez".</v>
      </c>
      <c r="CB54" s="21" t="str">
        <f t="shared" si="27"/>
        <v>La bibliografía propuesta contiene títulos de edición menor a 5 años.</v>
      </c>
      <c r="CC54" s="12" t="str">
        <f t="shared" si="28"/>
        <v>La bibliografía incluye por lo menos dos títulos en una segunda lengua.</v>
      </c>
      <c r="CD54" s="12" t="str">
        <f t="shared" si="29"/>
        <v/>
      </c>
      <c r="CF54" s="12">
        <f t="shared" si="30"/>
        <v>1</v>
      </c>
      <c r="CG54" s="12">
        <f t="shared" si="31"/>
        <v>1</v>
      </c>
      <c r="CH54" s="12">
        <f t="shared" si="32"/>
        <v>0</v>
      </c>
      <c r="CI54" s="12">
        <f t="shared" si="33"/>
        <v>1</v>
      </c>
      <c r="CJ54" s="12">
        <f t="shared" si="34"/>
        <v>0</v>
      </c>
      <c r="CK54" s="12">
        <f t="shared" si="35"/>
        <v>3</v>
      </c>
    </row>
    <row r="55" spans="1:89" x14ac:dyDescent="0.25">
      <c r="A55" s="25">
        <v>43048.422851840282</v>
      </c>
      <c r="B55" s="26" t="s">
        <v>183</v>
      </c>
      <c r="C55" s="26" t="s">
        <v>310</v>
      </c>
      <c r="D55" s="26" t="s">
        <v>185</v>
      </c>
      <c r="E55" s="24"/>
      <c r="F55" s="26" t="s">
        <v>195</v>
      </c>
      <c r="G55" s="26" t="s">
        <v>311</v>
      </c>
      <c r="H55" s="26" t="s">
        <v>188</v>
      </c>
      <c r="I55" s="26" t="s">
        <v>188</v>
      </c>
      <c r="J55" s="26" t="s">
        <v>188</v>
      </c>
      <c r="K55" s="26" t="s">
        <v>188</v>
      </c>
      <c r="L55" s="26" t="s">
        <v>188</v>
      </c>
      <c r="M55" s="26" t="s">
        <v>188</v>
      </c>
      <c r="N55" s="26" t="s">
        <v>188</v>
      </c>
      <c r="O55" s="26" t="s">
        <v>188</v>
      </c>
      <c r="P55" s="26" t="s">
        <v>188</v>
      </c>
      <c r="Q55" s="26" t="s">
        <v>188</v>
      </c>
      <c r="R55" s="26" t="s">
        <v>188</v>
      </c>
      <c r="S55" s="26" t="s">
        <v>188</v>
      </c>
      <c r="T55" s="26" t="s">
        <v>188</v>
      </c>
      <c r="U55" s="26" t="s">
        <v>188</v>
      </c>
      <c r="V55" s="26" t="s">
        <v>5</v>
      </c>
      <c r="W55" s="26" t="s">
        <v>36</v>
      </c>
      <c r="X55" s="26" t="s">
        <v>158</v>
      </c>
      <c r="Y55" s="26" t="s">
        <v>190</v>
      </c>
      <c r="Z55" s="26" t="s">
        <v>190</v>
      </c>
      <c r="AA55" s="26" t="s">
        <v>190</v>
      </c>
      <c r="AB55" s="26" t="s">
        <v>190</v>
      </c>
      <c r="AC55" s="26" t="s">
        <v>190</v>
      </c>
      <c r="AD55" s="26" t="s">
        <v>190</v>
      </c>
      <c r="AE55" s="26" t="s">
        <v>55</v>
      </c>
      <c r="AF55" s="26" t="s">
        <v>159</v>
      </c>
      <c r="AG55" s="26" t="s">
        <v>59</v>
      </c>
      <c r="AH55" s="26" t="s">
        <v>59</v>
      </c>
      <c r="AI55" s="26" t="s">
        <v>59</v>
      </c>
      <c r="AJ55" s="26" t="s">
        <v>58</v>
      </c>
      <c r="AK55" s="26" t="s">
        <v>69</v>
      </c>
      <c r="AL55" s="26" t="s">
        <v>160</v>
      </c>
      <c r="AM55" s="26" t="s">
        <v>191</v>
      </c>
      <c r="AN55" s="26" t="s">
        <v>90</v>
      </c>
      <c r="AO55" s="26" t="s">
        <v>192</v>
      </c>
      <c r="AP55" s="26" t="s">
        <v>106</v>
      </c>
      <c r="AQ55" s="26" t="s">
        <v>106</v>
      </c>
      <c r="AR55" s="26" t="s">
        <v>106</v>
      </c>
      <c r="AS55" s="26" t="s">
        <v>106</v>
      </c>
      <c r="AT55" s="26" t="s">
        <v>114</v>
      </c>
      <c r="AU55" s="26" t="s">
        <v>193</v>
      </c>
      <c r="AX55" s="12">
        <f t="shared" si="6"/>
        <v>54</v>
      </c>
      <c r="AY55" s="12">
        <f t="shared" si="37"/>
        <v>1</v>
      </c>
      <c r="AZ55" s="20" t="str">
        <f t="shared" si="7"/>
        <v>Anticipatoria., Criterios y estándares (Rúbrica)., Autoevaluación., Retroalimentación.</v>
      </c>
      <c r="BA55" s="12" t="str">
        <f t="shared" si="1"/>
        <v>Anticipatoria.</v>
      </c>
      <c r="BB55" s="12" t="str">
        <f t="shared" si="2"/>
        <v>Criterios y estándares (Rúbrica).</v>
      </c>
      <c r="BC55" s="12" t="str">
        <f t="shared" si="3"/>
        <v>Autoevaluación.</v>
      </c>
      <c r="BD55" s="12" t="str">
        <f t="shared" si="4"/>
        <v>Retroalimentación.</v>
      </c>
      <c r="BF55" s="12">
        <f t="shared" si="8"/>
        <v>1</v>
      </c>
      <c r="BG55" s="12">
        <f t="shared" si="9"/>
        <v>1</v>
      </c>
      <c r="BH55" s="12">
        <f t="shared" si="10"/>
        <v>1</v>
      </c>
      <c r="BI55" s="12">
        <f t="shared" si="11"/>
        <v>1</v>
      </c>
      <c r="BJ55" s="12">
        <f t="shared" si="12"/>
        <v>0</v>
      </c>
      <c r="BK55" s="12">
        <f t="shared" si="13"/>
        <v>4</v>
      </c>
      <c r="BL55" s="20" t="str">
        <f t="shared" si="14"/>
        <v>Reflexión, Diálogo, Claridad, Oportunidades de mejora, Retroalimentación al docente</v>
      </c>
      <c r="BM55" s="12" t="str">
        <f t="shared" si="15"/>
        <v>Reflexión</v>
      </c>
      <c r="BN55" s="12" t="str">
        <f t="shared" si="38"/>
        <v>Diálogo</v>
      </c>
      <c r="BO55" s="12" t="str">
        <f t="shared" si="16"/>
        <v>Claridad</v>
      </c>
      <c r="BP55" s="12" t="str">
        <f t="shared" si="17"/>
        <v>Oportunidades de mejora</v>
      </c>
      <c r="BQ55" s="12" t="str">
        <f t="shared" si="18"/>
        <v>Retroalimentación al docente</v>
      </c>
      <c r="BS55" s="12">
        <f t="shared" si="19"/>
        <v>1</v>
      </c>
      <c r="BT55" s="12">
        <f t="shared" si="20"/>
        <v>1</v>
      </c>
      <c r="BU55" s="12">
        <f t="shared" si="21"/>
        <v>1</v>
      </c>
      <c r="BV55" s="12">
        <f t="shared" si="22"/>
        <v>1</v>
      </c>
      <c r="BW55" s="12">
        <f t="shared" si="23"/>
        <v>1</v>
      </c>
      <c r="BX55" s="12">
        <f t="shared" si="24"/>
        <v>0</v>
      </c>
      <c r="BY55" s="12">
        <f t="shared" si="36"/>
        <v>5</v>
      </c>
      <c r="BZ55" s="12" t="str">
        <f t="shared" si="2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5" s="12" t="str">
        <f t="shared" si="26"/>
        <v>La bibliografía básica propuesta se encuentra en la biblioteca "Juan Roa Vásquez".</v>
      </c>
      <c r="CB55" s="21" t="str">
        <f t="shared" si="27"/>
        <v>La bibliografía propuesta contiene títulos de edición menor a 5 años.</v>
      </c>
      <c r="CC55" s="12" t="str">
        <f t="shared" si="28"/>
        <v>La bibliografía se presenta con una sólo sistema de referenciación (APA, Vancouver, IEEE, etc).</v>
      </c>
      <c r="CD55" s="12" t="str">
        <f t="shared" si="29"/>
        <v>La bibliografía incluye por lo menos dos títulos en una segunda lengua.</v>
      </c>
      <c r="CF55" s="12">
        <f t="shared" si="30"/>
        <v>1</v>
      </c>
      <c r="CG55" s="12">
        <f t="shared" si="31"/>
        <v>1</v>
      </c>
      <c r="CH55" s="12">
        <f t="shared" si="32"/>
        <v>1</v>
      </c>
      <c r="CI55" s="12">
        <f t="shared" si="33"/>
        <v>1</v>
      </c>
      <c r="CJ55" s="12">
        <f t="shared" si="34"/>
        <v>0</v>
      </c>
      <c r="CK55" s="12">
        <f t="shared" si="35"/>
        <v>4</v>
      </c>
    </row>
    <row r="56" spans="1:89" x14ac:dyDescent="0.25">
      <c r="A56" s="25">
        <v>43048.474031793987</v>
      </c>
      <c r="B56" s="26" t="s">
        <v>183</v>
      </c>
      <c r="C56" s="26" t="s">
        <v>312</v>
      </c>
      <c r="D56" s="26" t="s">
        <v>185</v>
      </c>
      <c r="E56" s="24"/>
      <c r="F56" s="26" t="s">
        <v>280</v>
      </c>
      <c r="G56" s="26" t="s">
        <v>313</v>
      </c>
      <c r="H56" s="26" t="s">
        <v>188</v>
      </c>
      <c r="I56" s="26" t="s">
        <v>188</v>
      </c>
      <c r="J56" s="26" t="s">
        <v>188</v>
      </c>
      <c r="K56" s="26" t="s">
        <v>188</v>
      </c>
      <c r="L56" s="26" t="s">
        <v>188</v>
      </c>
      <c r="M56" s="26" t="s">
        <v>188</v>
      </c>
      <c r="N56" s="26" t="s">
        <v>188</v>
      </c>
      <c r="O56" s="26" t="s">
        <v>188</v>
      </c>
      <c r="P56" s="26" t="s">
        <v>188</v>
      </c>
      <c r="Q56" s="26" t="s">
        <v>188</v>
      </c>
      <c r="R56" s="26" t="s">
        <v>188</v>
      </c>
      <c r="S56" s="26" t="s">
        <v>188</v>
      </c>
      <c r="T56" s="26" t="s">
        <v>188</v>
      </c>
      <c r="U56" s="26" t="s">
        <v>188</v>
      </c>
      <c r="V56" s="26" t="s">
        <v>5</v>
      </c>
      <c r="W56" s="26" t="s">
        <v>162</v>
      </c>
      <c r="X56" s="26" t="s">
        <v>158</v>
      </c>
      <c r="Y56" s="26" t="s">
        <v>190</v>
      </c>
      <c r="Z56" s="26" t="s">
        <v>190</v>
      </c>
      <c r="AA56" s="26" t="s">
        <v>190</v>
      </c>
      <c r="AB56" s="26" t="s">
        <v>190</v>
      </c>
      <c r="AC56" s="26" t="s">
        <v>190</v>
      </c>
      <c r="AD56" s="26" t="s">
        <v>190</v>
      </c>
      <c r="AE56" s="26" t="s">
        <v>55</v>
      </c>
      <c r="AF56" s="26" t="s">
        <v>159</v>
      </c>
      <c r="AG56" s="26" t="s">
        <v>59</v>
      </c>
      <c r="AH56" s="26" t="s">
        <v>59</v>
      </c>
      <c r="AI56" s="26" t="s">
        <v>59</v>
      </c>
      <c r="AJ56" s="26" t="s">
        <v>59</v>
      </c>
      <c r="AK56" s="26" t="s">
        <v>71</v>
      </c>
      <c r="AL56" s="26" t="s">
        <v>160</v>
      </c>
      <c r="AM56" s="26" t="s">
        <v>264</v>
      </c>
      <c r="AN56" s="26" t="s">
        <v>90</v>
      </c>
      <c r="AO56" s="26" t="s">
        <v>192</v>
      </c>
      <c r="AP56" s="26" t="s">
        <v>106</v>
      </c>
      <c r="AQ56" s="26" t="s">
        <v>106</v>
      </c>
      <c r="AR56" s="26" t="s">
        <v>106</v>
      </c>
      <c r="AS56" s="26" t="s">
        <v>106</v>
      </c>
      <c r="AT56" s="26" t="s">
        <v>112</v>
      </c>
      <c r="AU56" s="26" t="s">
        <v>247</v>
      </c>
      <c r="AX56" s="12">
        <f t="shared" si="6"/>
        <v>55</v>
      </c>
      <c r="AY56" s="12">
        <f t="shared" si="37"/>
        <v>0.33333333333333331</v>
      </c>
      <c r="AZ56" s="20" t="str">
        <f t="shared" si="7"/>
        <v>Autoevaluación., Retroalimentación.</v>
      </c>
      <c r="BA56" s="12" t="str">
        <f t="shared" si="1"/>
        <v>Autoevaluación.</v>
      </c>
      <c r="BB56" s="12" t="str">
        <f t="shared" si="2"/>
        <v>Retroalimentación.</v>
      </c>
      <c r="BC56" s="12" t="str">
        <f t="shared" si="3"/>
        <v/>
      </c>
      <c r="BD56" s="12" t="str">
        <f t="shared" si="4"/>
        <v/>
      </c>
      <c r="BF56" s="12">
        <f t="shared" si="8"/>
        <v>0</v>
      </c>
      <c r="BG56" s="12">
        <f t="shared" si="9"/>
        <v>0</v>
      </c>
      <c r="BH56" s="12">
        <f t="shared" si="10"/>
        <v>1</v>
      </c>
      <c r="BI56" s="12">
        <f t="shared" si="11"/>
        <v>1</v>
      </c>
      <c r="BJ56" s="12">
        <f t="shared" si="12"/>
        <v>0</v>
      </c>
      <c r="BK56" s="12">
        <f t="shared" si="13"/>
        <v>2</v>
      </c>
      <c r="BL56" s="20" t="str">
        <f t="shared" si="14"/>
        <v>Reflexión, Diálogo, Claridad, Oportunidades de mejora, Retroalimentación al docente</v>
      </c>
      <c r="BM56" s="12" t="str">
        <f t="shared" si="15"/>
        <v>Reflexión</v>
      </c>
      <c r="BN56" s="12" t="str">
        <f t="shared" si="38"/>
        <v>Diálogo</v>
      </c>
      <c r="BO56" s="12" t="str">
        <f t="shared" si="16"/>
        <v>Claridad</v>
      </c>
      <c r="BP56" s="12" t="str">
        <f t="shared" si="17"/>
        <v>Oportunidades de mejora</v>
      </c>
      <c r="BQ56" s="12" t="str">
        <f t="shared" si="18"/>
        <v>Retroalimentación al docente</v>
      </c>
      <c r="BS56" s="12">
        <f t="shared" si="19"/>
        <v>1</v>
      </c>
      <c r="BT56" s="12">
        <f t="shared" si="20"/>
        <v>1</v>
      </c>
      <c r="BU56" s="12">
        <f t="shared" si="21"/>
        <v>1</v>
      </c>
      <c r="BV56" s="12">
        <f t="shared" si="22"/>
        <v>1</v>
      </c>
      <c r="BW56" s="12">
        <f t="shared" si="23"/>
        <v>1</v>
      </c>
      <c r="BX56" s="12">
        <f t="shared" si="24"/>
        <v>0</v>
      </c>
      <c r="BY56" s="12">
        <f t="shared" si="36"/>
        <v>5</v>
      </c>
      <c r="BZ56" s="12" t="str">
        <f t="shared" si="25"/>
        <v>La bibliografía básica propuesta se encuentra en la biblioteca "Juan Roa Vásquez"., La bibliografía propuesta contiene títulos de edición menor a 5 años., La bibliografía se presenta con una sólo sistema de referenciación (APA, Vancouver, IEEE, etc).</v>
      </c>
      <c r="CA56" s="12" t="str">
        <f t="shared" si="26"/>
        <v>La bibliografía básica propuesta se encuentra en la biblioteca "Juan Roa Vásquez".</v>
      </c>
      <c r="CB56" s="21" t="str">
        <f t="shared" si="27"/>
        <v>La bibliografía propuesta contiene títulos de edición menor a 5 años.</v>
      </c>
      <c r="CC56" s="12" t="str">
        <f t="shared" si="28"/>
        <v>La bibliografía se presenta con una sólo sistema de referenciación (APA, Vancouver, IEEE, etc).</v>
      </c>
      <c r="CD56" s="12" t="str">
        <f t="shared" si="29"/>
        <v/>
      </c>
      <c r="CF56" s="12">
        <f t="shared" si="30"/>
        <v>1</v>
      </c>
      <c r="CG56" s="12">
        <f t="shared" si="31"/>
        <v>1</v>
      </c>
      <c r="CH56" s="12">
        <f t="shared" si="32"/>
        <v>1</v>
      </c>
      <c r="CI56" s="12">
        <f t="shared" si="33"/>
        <v>0</v>
      </c>
      <c r="CJ56" s="12">
        <f t="shared" si="34"/>
        <v>0</v>
      </c>
      <c r="CK56" s="12">
        <f t="shared" si="35"/>
        <v>3</v>
      </c>
    </row>
    <row r="57" spans="1:89" x14ac:dyDescent="0.25">
      <c r="A57" s="25">
        <v>43048.476676956023</v>
      </c>
      <c r="B57" s="26" t="s">
        <v>183</v>
      </c>
      <c r="C57" s="26" t="s">
        <v>312</v>
      </c>
      <c r="D57" s="26" t="s">
        <v>185</v>
      </c>
      <c r="E57" s="24"/>
      <c r="F57" s="26" t="s">
        <v>280</v>
      </c>
      <c r="G57" s="26" t="s">
        <v>314</v>
      </c>
      <c r="H57" s="26" t="s">
        <v>188</v>
      </c>
      <c r="I57" s="26" t="s">
        <v>188</v>
      </c>
      <c r="J57" s="26" t="s">
        <v>188</v>
      </c>
      <c r="K57" s="26" t="s">
        <v>188</v>
      </c>
      <c r="L57" s="26" t="s">
        <v>188</v>
      </c>
      <c r="M57" s="26" t="s">
        <v>188</v>
      </c>
      <c r="N57" s="26" t="s">
        <v>188</v>
      </c>
      <c r="O57" s="26" t="s">
        <v>188</v>
      </c>
      <c r="P57" s="26" t="s">
        <v>188</v>
      </c>
      <c r="Q57" s="26" t="s">
        <v>188</v>
      </c>
      <c r="R57" s="26" t="s">
        <v>188</v>
      </c>
      <c r="S57" s="26" t="s">
        <v>188</v>
      </c>
      <c r="T57" s="26" t="s">
        <v>188</v>
      </c>
      <c r="U57" s="26" t="s">
        <v>188</v>
      </c>
      <c r="V57" s="26" t="s">
        <v>5</v>
      </c>
      <c r="W57" s="26" t="s">
        <v>162</v>
      </c>
      <c r="X57" s="26" t="s">
        <v>158</v>
      </c>
      <c r="Y57" s="26" t="s">
        <v>190</v>
      </c>
      <c r="Z57" s="26" t="s">
        <v>190</v>
      </c>
      <c r="AA57" s="26" t="s">
        <v>190</v>
      </c>
      <c r="AB57" s="26" t="s">
        <v>190</v>
      </c>
      <c r="AC57" s="26" t="s">
        <v>190</v>
      </c>
      <c r="AD57" s="26" t="s">
        <v>190</v>
      </c>
      <c r="AE57" s="26" t="s">
        <v>55</v>
      </c>
      <c r="AF57" s="26" t="s">
        <v>159</v>
      </c>
      <c r="AG57" s="26" t="s">
        <v>59</v>
      </c>
      <c r="AH57" s="26" t="s">
        <v>59</v>
      </c>
      <c r="AI57" s="26" t="s">
        <v>59</v>
      </c>
      <c r="AJ57" s="26" t="s">
        <v>59</v>
      </c>
      <c r="AK57" s="26" t="s">
        <v>71</v>
      </c>
      <c r="AL57" s="26" t="s">
        <v>160</v>
      </c>
      <c r="AM57" s="26" t="s">
        <v>264</v>
      </c>
      <c r="AN57" s="26" t="s">
        <v>90</v>
      </c>
      <c r="AO57" s="26" t="s">
        <v>192</v>
      </c>
      <c r="AP57" s="26" t="s">
        <v>106</v>
      </c>
      <c r="AQ57" s="26" t="s">
        <v>106</v>
      </c>
      <c r="AR57" s="26" t="s">
        <v>106</v>
      </c>
      <c r="AS57" s="26" t="s">
        <v>106</v>
      </c>
      <c r="AT57" s="26" t="s">
        <v>112</v>
      </c>
      <c r="AU57" s="26" t="s">
        <v>284</v>
      </c>
      <c r="AX57" s="12">
        <f t="shared" si="6"/>
        <v>55</v>
      </c>
      <c r="AY57" s="12">
        <f t="shared" si="37"/>
        <v>0.33333333333333331</v>
      </c>
      <c r="AZ57" s="20" t="str">
        <f t="shared" si="7"/>
        <v>Autoevaluación., Retroalimentación.</v>
      </c>
      <c r="BA57" s="12" t="str">
        <f t="shared" si="1"/>
        <v>Autoevaluación.</v>
      </c>
      <c r="BB57" s="12" t="str">
        <f t="shared" si="2"/>
        <v>Retroalimentación.</v>
      </c>
      <c r="BC57" s="12" t="str">
        <f t="shared" si="3"/>
        <v/>
      </c>
      <c r="BD57" s="12" t="str">
        <f t="shared" si="4"/>
        <v/>
      </c>
      <c r="BF57" s="12">
        <f t="shared" si="8"/>
        <v>0</v>
      </c>
      <c r="BG57" s="12">
        <f t="shared" si="9"/>
        <v>0</v>
      </c>
      <c r="BH57" s="12">
        <f t="shared" si="10"/>
        <v>1</v>
      </c>
      <c r="BI57" s="12">
        <f t="shared" si="11"/>
        <v>1</v>
      </c>
      <c r="BJ57" s="12">
        <f t="shared" si="12"/>
        <v>0</v>
      </c>
      <c r="BK57" s="12">
        <f t="shared" si="13"/>
        <v>2</v>
      </c>
      <c r="BL57" s="20" t="str">
        <f t="shared" si="14"/>
        <v>Reflexión, Diálogo, Claridad, Oportunidades de mejora, Retroalimentación al docente</v>
      </c>
      <c r="BM57" s="12" t="str">
        <f t="shared" si="15"/>
        <v>Reflexión</v>
      </c>
      <c r="BN57" s="12" t="str">
        <f t="shared" si="38"/>
        <v>Diálogo</v>
      </c>
      <c r="BO57" s="12" t="str">
        <f t="shared" si="16"/>
        <v>Claridad</v>
      </c>
      <c r="BP57" s="12" t="str">
        <f t="shared" si="17"/>
        <v>Oportunidades de mejora</v>
      </c>
      <c r="BQ57" s="12" t="str">
        <f t="shared" si="18"/>
        <v>Retroalimentación al docente</v>
      </c>
      <c r="BS57" s="12">
        <f t="shared" si="19"/>
        <v>1</v>
      </c>
      <c r="BT57" s="12">
        <f t="shared" si="20"/>
        <v>1</v>
      </c>
      <c r="BU57" s="12">
        <f t="shared" si="21"/>
        <v>1</v>
      </c>
      <c r="BV57" s="12">
        <f t="shared" si="22"/>
        <v>1</v>
      </c>
      <c r="BW57" s="12">
        <f t="shared" si="23"/>
        <v>1</v>
      </c>
      <c r="BX57" s="12">
        <f t="shared" si="24"/>
        <v>0</v>
      </c>
      <c r="BY57" s="12">
        <f t="shared" si="36"/>
        <v>5</v>
      </c>
      <c r="BZ57" s="12" t="str">
        <f t="shared" si="25"/>
        <v>La bibliografía básica propuesta se encuentra en la biblioteca "Juan Roa Vásquez"., La bibliografía se presenta con una sólo sistema de referenciación (APA, Vancouver, IEEE, etc).</v>
      </c>
      <c r="CA57" s="12" t="str">
        <f t="shared" si="26"/>
        <v>La bibliografía básica propuesta se encuentra en la biblioteca "Juan Roa Vásquez".</v>
      </c>
      <c r="CB57" s="21" t="str">
        <f t="shared" si="27"/>
        <v>La bibliografía se presenta con una sólo sistema de referenciación (APA, Vancouver, IEEE, etc).</v>
      </c>
      <c r="CC57" s="12" t="str">
        <f t="shared" si="28"/>
        <v/>
      </c>
      <c r="CD57" s="12" t="str">
        <f t="shared" si="29"/>
        <v/>
      </c>
      <c r="CF57" s="12">
        <f t="shared" si="30"/>
        <v>1</v>
      </c>
      <c r="CG57" s="12">
        <f t="shared" si="31"/>
        <v>0</v>
      </c>
      <c r="CH57" s="12">
        <f t="shared" si="32"/>
        <v>1</v>
      </c>
      <c r="CI57" s="12">
        <f t="shared" si="33"/>
        <v>0</v>
      </c>
      <c r="CJ57" s="12">
        <f t="shared" si="34"/>
        <v>0</v>
      </c>
      <c r="CK57" s="12">
        <f t="shared" si="35"/>
        <v>2</v>
      </c>
    </row>
    <row r="58" spans="1:89" x14ac:dyDescent="0.25">
      <c r="A58" s="25">
        <v>43048.478529791668</v>
      </c>
      <c r="B58" s="26" t="s">
        <v>183</v>
      </c>
      <c r="C58" s="26" t="s">
        <v>312</v>
      </c>
      <c r="D58" s="26" t="s">
        <v>185</v>
      </c>
      <c r="E58" s="24"/>
      <c r="F58" s="26" t="s">
        <v>315</v>
      </c>
      <c r="G58" s="26" t="s">
        <v>316</v>
      </c>
      <c r="H58" s="26" t="s">
        <v>188</v>
      </c>
      <c r="I58" s="26" t="s">
        <v>188</v>
      </c>
      <c r="J58" s="26" t="s">
        <v>188</v>
      </c>
      <c r="K58" s="26" t="s">
        <v>188</v>
      </c>
      <c r="L58" s="26" t="s">
        <v>188</v>
      </c>
      <c r="M58" s="26" t="s">
        <v>188</v>
      </c>
      <c r="N58" s="26" t="s">
        <v>188</v>
      </c>
      <c r="O58" s="26" t="s">
        <v>188</v>
      </c>
      <c r="P58" s="26" t="s">
        <v>188</v>
      </c>
      <c r="Q58" s="26" t="s">
        <v>188</v>
      </c>
      <c r="R58" s="26" t="s">
        <v>188</v>
      </c>
      <c r="S58" s="26" t="s">
        <v>188</v>
      </c>
      <c r="T58" s="26" t="s">
        <v>188</v>
      </c>
      <c r="U58" s="26" t="s">
        <v>188</v>
      </c>
      <c r="V58" s="26" t="s">
        <v>5</v>
      </c>
      <c r="W58" s="26" t="s">
        <v>162</v>
      </c>
      <c r="X58" s="26" t="s">
        <v>158</v>
      </c>
      <c r="Y58" s="26" t="s">
        <v>190</v>
      </c>
      <c r="Z58" s="26" t="s">
        <v>190</v>
      </c>
      <c r="AA58" s="26" t="s">
        <v>190</v>
      </c>
      <c r="AB58" s="26" t="s">
        <v>190</v>
      </c>
      <c r="AC58" s="26" t="s">
        <v>190</v>
      </c>
      <c r="AD58" s="26" t="s">
        <v>190</v>
      </c>
      <c r="AE58" s="26" t="s">
        <v>55</v>
      </c>
      <c r="AF58" s="26" t="s">
        <v>159</v>
      </c>
      <c r="AG58" s="26" t="s">
        <v>59</v>
      </c>
      <c r="AH58" s="26" t="s">
        <v>59</v>
      </c>
      <c r="AI58" s="26" t="s">
        <v>59</v>
      </c>
      <c r="AJ58" s="26" t="s">
        <v>59</v>
      </c>
      <c r="AK58" s="26" t="s">
        <v>71</v>
      </c>
      <c r="AL58" s="26" t="s">
        <v>163</v>
      </c>
      <c r="AM58" s="26" t="s">
        <v>206</v>
      </c>
      <c r="AN58" s="26" t="s">
        <v>90</v>
      </c>
      <c r="AO58" s="26" t="s">
        <v>192</v>
      </c>
      <c r="AP58" s="26" t="s">
        <v>106</v>
      </c>
      <c r="AQ58" s="26" t="s">
        <v>106</v>
      </c>
      <c r="AR58" s="26" t="s">
        <v>106</v>
      </c>
      <c r="AS58" s="26" t="s">
        <v>106</v>
      </c>
      <c r="AT58" s="26" t="s">
        <v>112</v>
      </c>
      <c r="AU58" s="26" t="s">
        <v>193</v>
      </c>
      <c r="AX58" s="12">
        <f t="shared" si="6"/>
        <v>55</v>
      </c>
      <c r="AY58" s="12">
        <f t="shared" si="37"/>
        <v>0.33333333333333331</v>
      </c>
      <c r="AZ58" s="20" t="str">
        <f t="shared" si="7"/>
        <v>Anticipatoria., Autoevaluación., Retroalimentación.</v>
      </c>
      <c r="BA58" s="12" t="str">
        <f t="shared" si="1"/>
        <v>Anticipatoria.</v>
      </c>
      <c r="BB58" s="12" t="str">
        <f t="shared" si="2"/>
        <v>Autoevaluación.</v>
      </c>
      <c r="BC58" s="12" t="str">
        <f t="shared" si="3"/>
        <v>Retroalimentación.</v>
      </c>
      <c r="BD58" s="12" t="str">
        <f t="shared" si="4"/>
        <v/>
      </c>
      <c r="BF58" s="12">
        <f t="shared" si="8"/>
        <v>1</v>
      </c>
      <c r="BG58" s="12">
        <f t="shared" si="9"/>
        <v>0</v>
      </c>
      <c r="BH58" s="12">
        <f t="shared" si="10"/>
        <v>1</v>
      </c>
      <c r="BI58" s="12">
        <f t="shared" si="11"/>
        <v>1</v>
      </c>
      <c r="BJ58" s="12">
        <f t="shared" si="12"/>
        <v>0</v>
      </c>
      <c r="BK58" s="12">
        <f t="shared" si="13"/>
        <v>3</v>
      </c>
      <c r="BL58" s="20" t="str">
        <f t="shared" si="14"/>
        <v>Reflexión, Diálogo, Claridad, Oportunidades de mejora, Retroalimentación al docente</v>
      </c>
      <c r="BM58" s="12" t="str">
        <f t="shared" si="15"/>
        <v>Reflexión</v>
      </c>
      <c r="BN58" s="12" t="str">
        <f t="shared" si="38"/>
        <v>Diálogo</v>
      </c>
      <c r="BO58" s="12" t="str">
        <f t="shared" si="16"/>
        <v>Claridad</v>
      </c>
      <c r="BP58" s="12" t="str">
        <f t="shared" si="17"/>
        <v>Oportunidades de mejora</v>
      </c>
      <c r="BQ58" s="12" t="str">
        <f t="shared" si="18"/>
        <v>Retroalimentación al docente</v>
      </c>
      <c r="BS58" s="12">
        <f t="shared" si="19"/>
        <v>1</v>
      </c>
      <c r="BT58" s="12">
        <f t="shared" si="20"/>
        <v>1</v>
      </c>
      <c r="BU58" s="12">
        <f t="shared" si="21"/>
        <v>1</v>
      </c>
      <c r="BV58" s="12">
        <f t="shared" si="22"/>
        <v>1</v>
      </c>
      <c r="BW58" s="12">
        <f t="shared" si="23"/>
        <v>1</v>
      </c>
      <c r="BX58" s="12">
        <f t="shared" si="24"/>
        <v>0</v>
      </c>
      <c r="BY58" s="12">
        <f t="shared" si="36"/>
        <v>5</v>
      </c>
      <c r="BZ58" s="12" t="str">
        <f t="shared" si="2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8" s="12" t="str">
        <f t="shared" si="26"/>
        <v>La bibliografía básica propuesta se encuentra en la biblioteca "Juan Roa Vásquez".</v>
      </c>
      <c r="CB58" s="21" t="str">
        <f t="shared" si="27"/>
        <v>La bibliografía propuesta contiene títulos de edición menor a 5 años.</v>
      </c>
      <c r="CC58" s="12" t="str">
        <f t="shared" si="28"/>
        <v>La bibliografía se presenta con una sólo sistema de referenciación (APA, Vancouver, IEEE, etc).</v>
      </c>
      <c r="CD58" s="12" t="str">
        <f t="shared" si="29"/>
        <v>La bibliografía incluye por lo menos dos títulos en una segunda lengua.</v>
      </c>
      <c r="CF58" s="12">
        <f t="shared" si="30"/>
        <v>1</v>
      </c>
      <c r="CG58" s="12">
        <f t="shared" si="31"/>
        <v>1</v>
      </c>
      <c r="CH58" s="12">
        <f t="shared" si="32"/>
        <v>1</v>
      </c>
      <c r="CI58" s="12">
        <f t="shared" si="33"/>
        <v>1</v>
      </c>
      <c r="CJ58" s="12">
        <f t="shared" si="34"/>
        <v>0</v>
      </c>
      <c r="CK58" s="12">
        <f t="shared" si="35"/>
        <v>4</v>
      </c>
    </row>
    <row r="59" spans="1:89" x14ac:dyDescent="0.25">
      <c r="A59" s="25">
        <v>43048.535134872684</v>
      </c>
      <c r="B59" s="26" t="s">
        <v>183</v>
      </c>
      <c r="C59" s="26" t="s">
        <v>317</v>
      </c>
      <c r="D59" s="26" t="s">
        <v>185</v>
      </c>
      <c r="E59" s="24"/>
      <c r="F59" s="26" t="s">
        <v>186</v>
      </c>
      <c r="G59" s="26" t="s">
        <v>318</v>
      </c>
      <c r="H59" s="26" t="s">
        <v>188</v>
      </c>
      <c r="I59" s="26" t="s">
        <v>188</v>
      </c>
      <c r="J59" s="26" t="s">
        <v>188</v>
      </c>
      <c r="K59" s="26" t="s">
        <v>188</v>
      </c>
      <c r="L59" s="26" t="s">
        <v>188</v>
      </c>
      <c r="M59" s="26" t="s">
        <v>188</v>
      </c>
      <c r="N59" s="26" t="s">
        <v>188</v>
      </c>
      <c r="O59" s="26" t="s">
        <v>188</v>
      </c>
      <c r="P59" s="26" t="s">
        <v>188</v>
      </c>
      <c r="Q59" s="26" t="s">
        <v>188</v>
      </c>
      <c r="R59" s="26" t="s">
        <v>188</v>
      </c>
      <c r="S59" s="26" t="s">
        <v>188</v>
      </c>
      <c r="T59" s="26" t="s">
        <v>188</v>
      </c>
      <c r="U59" s="26" t="s">
        <v>188</v>
      </c>
      <c r="V59" s="26" t="s">
        <v>5</v>
      </c>
      <c r="W59" s="26" t="s">
        <v>162</v>
      </c>
      <c r="X59" s="26" t="s">
        <v>158</v>
      </c>
      <c r="Y59" s="26" t="s">
        <v>190</v>
      </c>
      <c r="Z59" s="26" t="s">
        <v>190</v>
      </c>
      <c r="AA59" s="26" t="s">
        <v>190</v>
      </c>
      <c r="AB59" s="26" t="s">
        <v>190</v>
      </c>
      <c r="AC59" s="26" t="s">
        <v>190</v>
      </c>
      <c r="AD59" s="26" t="s">
        <v>190</v>
      </c>
      <c r="AE59" s="26" t="s">
        <v>55</v>
      </c>
      <c r="AF59" s="26" t="s">
        <v>159</v>
      </c>
      <c r="AG59" s="26" t="s">
        <v>59</v>
      </c>
      <c r="AH59" s="26" t="s">
        <v>59</v>
      </c>
      <c r="AI59" s="26" t="s">
        <v>59</v>
      </c>
      <c r="AJ59" s="26" t="s">
        <v>59</v>
      </c>
      <c r="AK59" s="26" t="s">
        <v>69</v>
      </c>
      <c r="AL59" s="26" t="s">
        <v>163</v>
      </c>
      <c r="AM59" s="26" t="s">
        <v>191</v>
      </c>
      <c r="AN59" s="26" t="s">
        <v>90</v>
      </c>
      <c r="AO59" s="26" t="s">
        <v>192</v>
      </c>
      <c r="AP59" s="26" t="s">
        <v>106</v>
      </c>
      <c r="AQ59" s="26" t="s">
        <v>106</v>
      </c>
      <c r="AR59" s="26" t="s">
        <v>106</v>
      </c>
      <c r="AS59" s="26" t="s">
        <v>106</v>
      </c>
      <c r="AT59" s="26" t="s">
        <v>113</v>
      </c>
      <c r="AU59" s="26" t="s">
        <v>193</v>
      </c>
      <c r="AX59" s="12">
        <f t="shared" si="6"/>
        <v>58</v>
      </c>
      <c r="AY59" s="12">
        <f t="shared" si="37"/>
        <v>0.33333333333333331</v>
      </c>
      <c r="AZ59" s="20" t="str">
        <f t="shared" si="7"/>
        <v>Anticipatoria., Criterios y estándares (Rúbrica)., Autoevaluación., Retroalimentación.</v>
      </c>
      <c r="BA59" s="12" t="str">
        <f t="shared" si="1"/>
        <v>Anticipatoria.</v>
      </c>
      <c r="BB59" s="12" t="str">
        <f t="shared" si="2"/>
        <v>Criterios y estándares (Rúbrica).</v>
      </c>
      <c r="BC59" s="12" t="str">
        <f t="shared" si="3"/>
        <v>Autoevaluación.</v>
      </c>
      <c r="BD59" s="12" t="str">
        <f t="shared" si="4"/>
        <v>Retroalimentación.</v>
      </c>
      <c r="BF59" s="12">
        <f t="shared" si="8"/>
        <v>1</v>
      </c>
      <c r="BG59" s="12">
        <f t="shared" si="9"/>
        <v>1</v>
      </c>
      <c r="BH59" s="12">
        <f t="shared" si="10"/>
        <v>1</v>
      </c>
      <c r="BI59" s="12">
        <f t="shared" si="11"/>
        <v>1</v>
      </c>
      <c r="BJ59" s="12">
        <f t="shared" si="12"/>
        <v>0</v>
      </c>
      <c r="BK59" s="12">
        <f t="shared" si="13"/>
        <v>4</v>
      </c>
      <c r="BL59" s="20" t="str">
        <f t="shared" si="14"/>
        <v>Reflexión, Diálogo, Claridad, Oportunidades de mejora, Retroalimentación al docente</v>
      </c>
      <c r="BM59" s="12" t="str">
        <f t="shared" si="15"/>
        <v>Reflexión</v>
      </c>
      <c r="BN59" s="12" t="str">
        <f t="shared" si="38"/>
        <v>Diálogo</v>
      </c>
      <c r="BO59" s="12" t="str">
        <f t="shared" si="16"/>
        <v>Claridad</v>
      </c>
      <c r="BP59" s="12" t="str">
        <f t="shared" si="17"/>
        <v>Oportunidades de mejora</v>
      </c>
      <c r="BQ59" s="12" t="str">
        <f t="shared" si="18"/>
        <v>Retroalimentación al docente</v>
      </c>
      <c r="BS59" s="12">
        <f t="shared" si="19"/>
        <v>1</v>
      </c>
      <c r="BT59" s="12">
        <f t="shared" si="20"/>
        <v>1</v>
      </c>
      <c r="BU59" s="12">
        <f t="shared" si="21"/>
        <v>1</v>
      </c>
      <c r="BV59" s="12">
        <f t="shared" si="22"/>
        <v>1</v>
      </c>
      <c r="BW59" s="12">
        <f t="shared" si="23"/>
        <v>1</v>
      </c>
      <c r="BX59" s="12">
        <f t="shared" si="24"/>
        <v>0</v>
      </c>
      <c r="BY59" s="12">
        <f t="shared" si="36"/>
        <v>5</v>
      </c>
      <c r="BZ59" s="12" t="str">
        <f t="shared" si="2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9" s="12" t="str">
        <f t="shared" si="26"/>
        <v>La bibliografía básica propuesta se encuentra en la biblioteca "Juan Roa Vásquez".</v>
      </c>
      <c r="CB59" s="21" t="str">
        <f t="shared" si="27"/>
        <v>La bibliografía propuesta contiene títulos de edición menor a 5 años.</v>
      </c>
      <c r="CC59" s="12" t="str">
        <f t="shared" si="28"/>
        <v>La bibliografía se presenta con una sólo sistema de referenciación (APA, Vancouver, IEEE, etc).</v>
      </c>
      <c r="CD59" s="12" t="str">
        <f t="shared" si="29"/>
        <v>La bibliografía incluye por lo menos dos títulos en una segunda lengua.</v>
      </c>
      <c r="CF59" s="12">
        <f t="shared" si="30"/>
        <v>1</v>
      </c>
      <c r="CG59" s="12">
        <f t="shared" si="31"/>
        <v>1</v>
      </c>
      <c r="CH59" s="12">
        <f t="shared" si="32"/>
        <v>1</v>
      </c>
      <c r="CI59" s="12">
        <f t="shared" si="33"/>
        <v>1</v>
      </c>
      <c r="CJ59" s="12">
        <f t="shared" si="34"/>
        <v>0</v>
      </c>
      <c r="CK59" s="12">
        <f t="shared" si="35"/>
        <v>4</v>
      </c>
    </row>
    <row r="60" spans="1:89" x14ac:dyDescent="0.25">
      <c r="A60" s="25">
        <v>43048.536656666663</v>
      </c>
      <c r="B60" s="26" t="s">
        <v>183</v>
      </c>
      <c r="C60" s="26" t="s">
        <v>319</v>
      </c>
      <c r="D60" s="26" t="s">
        <v>185</v>
      </c>
      <c r="E60" s="24"/>
      <c r="F60" s="26" t="s">
        <v>320</v>
      </c>
      <c r="G60" s="26" t="s">
        <v>321</v>
      </c>
      <c r="H60" s="26" t="s">
        <v>188</v>
      </c>
      <c r="I60" s="26" t="s">
        <v>188</v>
      </c>
      <c r="J60" s="26" t="s">
        <v>188</v>
      </c>
      <c r="K60" s="26" t="s">
        <v>188</v>
      </c>
      <c r="L60" s="26" t="s">
        <v>188</v>
      </c>
      <c r="M60" s="26" t="s">
        <v>188</v>
      </c>
      <c r="N60" s="26" t="s">
        <v>188</v>
      </c>
      <c r="O60" s="26" t="s">
        <v>188</v>
      </c>
      <c r="P60" s="26" t="s">
        <v>188</v>
      </c>
      <c r="Q60" s="26" t="s">
        <v>188</v>
      </c>
      <c r="R60" s="26" t="s">
        <v>188</v>
      </c>
      <c r="S60" s="26" t="s">
        <v>188</v>
      </c>
      <c r="T60" s="26" t="s">
        <v>188</v>
      </c>
      <c r="U60" s="26" t="s">
        <v>188</v>
      </c>
      <c r="V60" s="26" t="s">
        <v>5</v>
      </c>
      <c r="W60" s="26" t="s">
        <v>162</v>
      </c>
      <c r="X60" s="26" t="s">
        <v>158</v>
      </c>
      <c r="Y60" s="26" t="s">
        <v>190</v>
      </c>
      <c r="Z60" s="26" t="s">
        <v>190</v>
      </c>
      <c r="AA60" s="26" t="s">
        <v>190</v>
      </c>
      <c r="AB60" s="26" t="s">
        <v>190</v>
      </c>
      <c r="AC60" s="26" t="s">
        <v>190</v>
      </c>
      <c r="AD60" s="26" t="s">
        <v>190</v>
      </c>
      <c r="AE60" s="26" t="s">
        <v>55</v>
      </c>
      <c r="AF60" s="26" t="s">
        <v>159</v>
      </c>
      <c r="AG60" s="26" t="s">
        <v>59</v>
      </c>
      <c r="AH60" s="26" t="s">
        <v>59</v>
      </c>
      <c r="AI60" s="26" t="s">
        <v>59</v>
      </c>
      <c r="AJ60" s="26" t="s">
        <v>59</v>
      </c>
      <c r="AK60" s="26" t="s">
        <v>71</v>
      </c>
      <c r="AL60" s="26" t="s">
        <v>163</v>
      </c>
      <c r="AM60" s="26" t="s">
        <v>206</v>
      </c>
      <c r="AN60" s="26" t="s">
        <v>90</v>
      </c>
      <c r="AO60" s="26" t="s">
        <v>322</v>
      </c>
      <c r="AP60" s="26" t="s">
        <v>106</v>
      </c>
      <c r="AQ60" s="26" t="s">
        <v>106</v>
      </c>
      <c r="AR60" s="26" t="s">
        <v>106</v>
      </c>
      <c r="AS60" s="26" t="s">
        <v>106</v>
      </c>
      <c r="AT60" s="26" t="s">
        <v>113</v>
      </c>
      <c r="AU60" s="26" t="s">
        <v>232</v>
      </c>
      <c r="AX60" s="12">
        <f t="shared" si="6"/>
        <v>59</v>
      </c>
      <c r="AY60" s="12">
        <f t="shared" si="37"/>
        <v>1</v>
      </c>
      <c r="AZ60" s="20" t="str">
        <f t="shared" si="7"/>
        <v>Anticipatoria., Autoevaluación., Retroalimentación.</v>
      </c>
      <c r="BA60" s="12" t="str">
        <f t="shared" si="1"/>
        <v>Anticipatoria.</v>
      </c>
      <c r="BB60" s="12" t="str">
        <f t="shared" si="2"/>
        <v>Autoevaluación.</v>
      </c>
      <c r="BC60" s="12" t="str">
        <f t="shared" si="3"/>
        <v>Retroalimentación.</v>
      </c>
      <c r="BD60" s="12" t="str">
        <f t="shared" si="4"/>
        <v/>
      </c>
      <c r="BF60" s="12">
        <f t="shared" si="8"/>
        <v>1</v>
      </c>
      <c r="BG60" s="12">
        <f t="shared" si="9"/>
        <v>0</v>
      </c>
      <c r="BH60" s="12">
        <f t="shared" si="10"/>
        <v>1</v>
      </c>
      <c r="BI60" s="12">
        <f t="shared" si="11"/>
        <v>1</v>
      </c>
      <c r="BJ60" s="12">
        <f t="shared" si="12"/>
        <v>0</v>
      </c>
      <c r="BK60" s="12">
        <f t="shared" si="13"/>
        <v>3</v>
      </c>
      <c r="BL60" s="20" t="str">
        <f t="shared" si="14"/>
        <v>Diálogo, Claridad, Oportunidades de mejora</v>
      </c>
      <c r="BM60" s="12" t="str">
        <f t="shared" si="15"/>
        <v>Diálogo</v>
      </c>
      <c r="BN60" s="12" t="str">
        <f t="shared" si="38"/>
        <v>Claridad</v>
      </c>
      <c r="BO60" s="12" t="str">
        <f t="shared" si="16"/>
        <v>Oportunidades de mejora</v>
      </c>
      <c r="BP60" s="12" t="str">
        <f t="shared" si="17"/>
        <v/>
      </c>
      <c r="BQ60" s="12" t="str">
        <f t="shared" si="18"/>
        <v/>
      </c>
      <c r="BS60" s="12">
        <f t="shared" si="19"/>
        <v>0</v>
      </c>
      <c r="BT60" s="12">
        <f t="shared" si="20"/>
        <v>1</v>
      </c>
      <c r="BU60" s="12">
        <f t="shared" si="21"/>
        <v>1</v>
      </c>
      <c r="BV60" s="12">
        <f t="shared" si="22"/>
        <v>1</v>
      </c>
      <c r="BW60" s="12">
        <f t="shared" si="23"/>
        <v>0</v>
      </c>
      <c r="BX60" s="12">
        <f t="shared" si="24"/>
        <v>0</v>
      </c>
      <c r="BY60" s="12">
        <f t="shared" si="36"/>
        <v>3</v>
      </c>
      <c r="BZ60" s="12" t="str">
        <f t="shared" si="25"/>
        <v>La bibliografía básica propuesta se encuentra en la biblioteca "Juan Roa Vásquez"., La bibliografía propuesta contiene títulos de edición menor a 5 años., La bibliografía incluye por lo menos dos títulos en una segunda lengua.</v>
      </c>
      <c r="CA60" s="12" t="str">
        <f t="shared" si="26"/>
        <v>La bibliografía básica propuesta se encuentra en la biblioteca "Juan Roa Vásquez".</v>
      </c>
      <c r="CB60" s="21" t="str">
        <f t="shared" si="27"/>
        <v>La bibliografía propuesta contiene títulos de edición menor a 5 años.</v>
      </c>
      <c r="CC60" s="12" t="str">
        <f t="shared" si="28"/>
        <v>La bibliografía incluye por lo menos dos títulos en una segunda lengua.</v>
      </c>
      <c r="CD60" s="12" t="str">
        <f t="shared" si="29"/>
        <v/>
      </c>
      <c r="CF60" s="12">
        <f t="shared" si="30"/>
        <v>1</v>
      </c>
      <c r="CG60" s="12">
        <f t="shared" si="31"/>
        <v>1</v>
      </c>
      <c r="CH60" s="12">
        <f t="shared" si="32"/>
        <v>0</v>
      </c>
      <c r="CI60" s="12">
        <f t="shared" si="33"/>
        <v>1</v>
      </c>
      <c r="CJ60" s="12">
        <f t="shared" si="34"/>
        <v>0</v>
      </c>
      <c r="CK60" s="12">
        <f t="shared" si="35"/>
        <v>3</v>
      </c>
    </row>
    <row r="61" spans="1:89" x14ac:dyDescent="0.25">
      <c r="A61" s="25">
        <v>43048.54129277778</v>
      </c>
      <c r="B61" s="26" t="s">
        <v>183</v>
      </c>
      <c r="C61" s="26" t="s">
        <v>323</v>
      </c>
      <c r="D61" s="26" t="s">
        <v>185</v>
      </c>
      <c r="E61" s="24"/>
      <c r="F61" s="26" t="s">
        <v>212</v>
      </c>
      <c r="G61" s="26" t="s">
        <v>324</v>
      </c>
      <c r="H61" s="26" t="s">
        <v>188</v>
      </c>
      <c r="I61" s="26" t="s">
        <v>188</v>
      </c>
      <c r="J61" s="26" t="s">
        <v>188</v>
      </c>
      <c r="K61" s="26" t="s">
        <v>188</v>
      </c>
      <c r="L61" s="26" t="s">
        <v>188</v>
      </c>
      <c r="M61" s="26" t="s">
        <v>188</v>
      </c>
      <c r="N61" s="26" t="s">
        <v>188</v>
      </c>
      <c r="O61" s="26" t="s">
        <v>188</v>
      </c>
      <c r="P61" s="26" t="s">
        <v>188</v>
      </c>
      <c r="Q61" s="26" t="s">
        <v>188</v>
      </c>
      <c r="R61" s="26" t="s">
        <v>188</v>
      </c>
      <c r="S61" s="26" t="s">
        <v>188</v>
      </c>
      <c r="T61" s="26" t="s">
        <v>188</v>
      </c>
      <c r="U61" s="26" t="s">
        <v>188</v>
      </c>
      <c r="V61" s="26" t="s">
        <v>5</v>
      </c>
      <c r="W61" s="26" t="s">
        <v>162</v>
      </c>
      <c r="X61" s="26" t="s">
        <v>158</v>
      </c>
      <c r="Y61" s="26" t="s">
        <v>190</v>
      </c>
      <c r="Z61" s="26" t="s">
        <v>190</v>
      </c>
      <c r="AA61" s="26" t="s">
        <v>190</v>
      </c>
      <c r="AB61" s="26" t="s">
        <v>190</v>
      </c>
      <c r="AC61" s="26" t="s">
        <v>190</v>
      </c>
      <c r="AD61" s="26" t="s">
        <v>190</v>
      </c>
      <c r="AE61" s="26" t="s">
        <v>55</v>
      </c>
      <c r="AF61" s="26" t="s">
        <v>159</v>
      </c>
      <c r="AG61" s="26" t="s">
        <v>59</v>
      </c>
      <c r="AH61" s="26" t="s">
        <v>59</v>
      </c>
      <c r="AI61" s="26" t="s">
        <v>59</v>
      </c>
      <c r="AJ61" s="26" t="s">
        <v>59</v>
      </c>
      <c r="AK61" s="26" t="s">
        <v>71</v>
      </c>
      <c r="AL61" s="26" t="s">
        <v>163</v>
      </c>
      <c r="AM61" s="26" t="s">
        <v>191</v>
      </c>
      <c r="AN61" s="26" t="s">
        <v>90</v>
      </c>
      <c r="AO61" s="26" t="s">
        <v>197</v>
      </c>
      <c r="AP61" s="26" t="s">
        <v>106</v>
      </c>
      <c r="AQ61" s="26" t="s">
        <v>106</v>
      </c>
      <c r="AR61" s="26" t="s">
        <v>106</v>
      </c>
      <c r="AS61" s="26" t="s">
        <v>106</v>
      </c>
      <c r="AT61" s="26" t="s">
        <v>113</v>
      </c>
      <c r="AU61" s="26" t="s">
        <v>266</v>
      </c>
      <c r="AX61" s="12">
        <f t="shared" si="6"/>
        <v>60</v>
      </c>
      <c r="AY61" s="12">
        <f t="shared" si="37"/>
        <v>1</v>
      </c>
      <c r="AZ61" s="20" t="str">
        <f t="shared" si="7"/>
        <v>Anticipatoria., Criterios y estándares (Rúbrica)., Autoevaluación., Retroalimentación.</v>
      </c>
      <c r="BA61" s="12" t="str">
        <f t="shared" si="1"/>
        <v>Anticipatoria.</v>
      </c>
      <c r="BB61" s="12" t="str">
        <f t="shared" si="2"/>
        <v>Criterios y estándares (Rúbrica).</v>
      </c>
      <c r="BC61" s="12" t="str">
        <f t="shared" si="3"/>
        <v>Autoevaluación.</v>
      </c>
      <c r="BD61" s="12" t="str">
        <f t="shared" si="4"/>
        <v>Retroalimentación.</v>
      </c>
      <c r="BF61" s="12">
        <f t="shared" si="8"/>
        <v>1</v>
      </c>
      <c r="BG61" s="12">
        <f t="shared" si="9"/>
        <v>1</v>
      </c>
      <c r="BH61" s="12">
        <f t="shared" si="10"/>
        <v>1</v>
      </c>
      <c r="BI61" s="12">
        <f t="shared" si="11"/>
        <v>1</v>
      </c>
      <c r="BJ61" s="12">
        <f t="shared" si="12"/>
        <v>0</v>
      </c>
      <c r="BK61" s="12">
        <f t="shared" si="13"/>
        <v>4</v>
      </c>
      <c r="BL61" s="20" t="str">
        <f t="shared" si="14"/>
        <v>Reflexión, Diálogo, Claridad, Retroalimentación al docente</v>
      </c>
      <c r="BM61" s="12" t="str">
        <f t="shared" si="15"/>
        <v>Reflexión</v>
      </c>
      <c r="BN61" s="12" t="str">
        <f t="shared" si="38"/>
        <v>Diálogo</v>
      </c>
      <c r="BO61" s="12" t="str">
        <f t="shared" si="16"/>
        <v>Claridad</v>
      </c>
      <c r="BP61" s="12" t="str">
        <f t="shared" si="17"/>
        <v>Retroalimentación al docente</v>
      </c>
      <c r="BQ61" s="12" t="str">
        <f t="shared" si="18"/>
        <v/>
      </c>
      <c r="BS61" s="12">
        <f t="shared" si="19"/>
        <v>1</v>
      </c>
      <c r="BT61" s="12">
        <f t="shared" si="20"/>
        <v>1</v>
      </c>
      <c r="BU61" s="12">
        <f t="shared" si="21"/>
        <v>1</v>
      </c>
      <c r="BV61" s="12">
        <f t="shared" si="22"/>
        <v>0</v>
      </c>
      <c r="BW61" s="12">
        <f t="shared" si="23"/>
        <v>1</v>
      </c>
      <c r="BX61" s="12">
        <f t="shared" si="24"/>
        <v>0</v>
      </c>
      <c r="BY61" s="12">
        <f t="shared" si="36"/>
        <v>4</v>
      </c>
      <c r="BZ61" s="12" t="str">
        <f t="shared" si="25"/>
        <v>La bibliografía propuesta contiene títulos de edición menor a 5 años., La bibliografía se presenta con una sólo sistema de referenciación (APA, Vancouver, IEEE, etc)., La bibliografía incluye por lo menos dos títulos en una segunda lengua.</v>
      </c>
      <c r="CA61" s="12" t="str">
        <f t="shared" si="26"/>
        <v>La bibliografía propuesta contiene títulos de edición menor a 5 años.</v>
      </c>
      <c r="CB61" s="21" t="str">
        <f t="shared" si="27"/>
        <v>La bibliografía se presenta con una sólo sistema de referenciación (APA, Vancouver, IEEE, etc).</v>
      </c>
      <c r="CC61" s="12" t="str">
        <f t="shared" si="28"/>
        <v>La bibliografía incluye por lo menos dos títulos en una segunda lengua.</v>
      </c>
      <c r="CD61" s="12" t="str">
        <f t="shared" si="29"/>
        <v/>
      </c>
      <c r="CF61" s="12">
        <f t="shared" si="30"/>
        <v>0</v>
      </c>
      <c r="CG61" s="12">
        <f t="shared" si="31"/>
        <v>1</v>
      </c>
      <c r="CH61" s="12">
        <f t="shared" si="32"/>
        <v>1</v>
      </c>
      <c r="CI61" s="12">
        <f t="shared" si="33"/>
        <v>1</v>
      </c>
      <c r="CJ61" s="12">
        <f t="shared" si="34"/>
        <v>0</v>
      </c>
      <c r="CK61" s="12">
        <f t="shared" si="35"/>
        <v>3</v>
      </c>
    </row>
    <row r="62" spans="1:89" x14ac:dyDescent="0.25">
      <c r="A62" s="25">
        <v>43048.542119768521</v>
      </c>
      <c r="B62" s="26" t="s">
        <v>183</v>
      </c>
      <c r="C62" s="26" t="s">
        <v>317</v>
      </c>
      <c r="D62" s="26" t="s">
        <v>185</v>
      </c>
      <c r="E62" s="24"/>
      <c r="F62" s="26" t="s">
        <v>186</v>
      </c>
      <c r="G62" s="26" t="s">
        <v>325</v>
      </c>
      <c r="H62" s="26" t="s">
        <v>188</v>
      </c>
      <c r="I62" s="26" t="s">
        <v>188</v>
      </c>
      <c r="J62" s="26" t="s">
        <v>188</v>
      </c>
      <c r="K62" s="26" t="s">
        <v>188</v>
      </c>
      <c r="L62" s="26" t="s">
        <v>188</v>
      </c>
      <c r="M62" s="26" t="s">
        <v>188</v>
      </c>
      <c r="N62" s="26" t="s">
        <v>188</v>
      </c>
      <c r="O62" s="26" t="s">
        <v>188</v>
      </c>
      <c r="P62" s="26" t="s">
        <v>188</v>
      </c>
      <c r="Q62" s="26" t="s">
        <v>188</v>
      </c>
      <c r="R62" s="26" t="s">
        <v>188</v>
      </c>
      <c r="S62" s="26" t="s">
        <v>188</v>
      </c>
      <c r="T62" s="26" t="s">
        <v>188</v>
      </c>
      <c r="U62" s="26" t="s">
        <v>188</v>
      </c>
      <c r="V62" s="26" t="s">
        <v>5</v>
      </c>
      <c r="W62" s="26" t="s">
        <v>162</v>
      </c>
      <c r="X62" s="26" t="s">
        <v>158</v>
      </c>
      <c r="Y62" s="26" t="s">
        <v>190</v>
      </c>
      <c r="Z62" s="26" t="s">
        <v>190</v>
      </c>
      <c r="AA62" s="26" t="s">
        <v>190</v>
      </c>
      <c r="AB62" s="26" t="s">
        <v>190</v>
      </c>
      <c r="AC62" s="26" t="s">
        <v>190</v>
      </c>
      <c r="AD62" s="26" t="s">
        <v>190</v>
      </c>
      <c r="AE62" s="26" t="s">
        <v>55</v>
      </c>
      <c r="AF62" s="26" t="s">
        <v>159</v>
      </c>
      <c r="AG62" s="26" t="s">
        <v>59</v>
      </c>
      <c r="AH62" s="26" t="s">
        <v>59</v>
      </c>
      <c r="AI62" s="26" t="s">
        <v>59</v>
      </c>
      <c r="AJ62" s="26" t="s">
        <v>59</v>
      </c>
      <c r="AK62" s="26" t="s">
        <v>69</v>
      </c>
      <c r="AL62" s="26" t="s">
        <v>163</v>
      </c>
      <c r="AM62" s="26" t="s">
        <v>191</v>
      </c>
      <c r="AN62" s="26" t="s">
        <v>90</v>
      </c>
      <c r="AO62" s="26" t="s">
        <v>192</v>
      </c>
      <c r="AP62" s="26" t="s">
        <v>106</v>
      </c>
      <c r="AQ62" s="26" t="s">
        <v>106</v>
      </c>
      <c r="AR62" s="26" t="s">
        <v>106</v>
      </c>
      <c r="AS62" s="26" t="s">
        <v>106</v>
      </c>
      <c r="AT62" s="26" t="s">
        <v>113</v>
      </c>
      <c r="AU62" s="26" t="s">
        <v>193</v>
      </c>
      <c r="AX62" s="12">
        <f t="shared" si="6"/>
        <v>58</v>
      </c>
      <c r="AY62" s="12">
        <f t="shared" si="37"/>
        <v>0.33333333333333331</v>
      </c>
      <c r="AZ62" s="20" t="str">
        <f t="shared" si="7"/>
        <v>Anticipatoria., Criterios y estándares (Rúbrica)., Autoevaluación., Retroalimentación.</v>
      </c>
      <c r="BA62" s="12" t="str">
        <f t="shared" si="1"/>
        <v>Anticipatoria.</v>
      </c>
      <c r="BB62" s="12" t="str">
        <f t="shared" si="2"/>
        <v>Criterios y estándares (Rúbrica).</v>
      </c>
      <c r="BC62" s="12" t="str">
        <f t="shared" si="3"/>
        <v>Autoevaluación.</v>
      </c>
      <c r="BD62" s="12" t="str">
        <f t="shared" si="4"/>
        <v>Retroalimentación.</v>
      </c>
      <c r="BF62" s="12">
        <f t="shared" si="8"/>
        <v>1</v>
      </c>
      <c r="BG62" s="12">
        <f t="shared" si="9"/>
        <v>1</v>
      </c>
      <c r="BH62" s="12">
        <f t="shared" si="10"/>
        <v>1</v>
      </c>
      <c r="BI62" s="12">
        <f t="shared" si="11"/>
        <v>1</v>
      </c>
      <c r="BJ62" s="12">
        <f t="shared" si="12"/>
        <v>0</v>
      </c>
      <c r="BK62" s="12">
        <f t="shared" si="13"/>
        <v>4</v>
      </c>
      <c r="BL62" s="20" t="str">
        <f t="shared" si="14"/>
        <v>Reflexión, Diálogo, Claridad, Oportunidades de mejora, Retroalimentación al docente</v>
      </c>
      <c r="BM62" s="12" t="str">
        <f t="shared" si="15"/>
        <v>Reflexión</v>
      </c>
      <c r="BN62" s="12" t="str">
        <f t="shared" si="38"/>
        <v>Diálogo</v>
      </c>
      <c r="BO62" s="12" t="str">
        <f t="shared" si="16"/>
        <v>Claridad</v>
      </c>
      <c r="BP62" s="12" t="str">
        <f t="shared" si="17"/>
        <v>Oportunidades de mejora</v>
      </c>
      <c r="BQ62" s="12" t="str">
        <f t="shared" si="18"/>
        <v>Retroalimentación al docente</v>
      </c>
      <c r="BS62" s="12">
        <f t="shared" si="19"/>
        <v>1</v>
      </c>
      <c r="BT62" s="12">
        <f t="shared" si="20"/>
        <v>1</v>
      </c>
      <c r="BU62" s="12">
        <f t="shared" si="21"/>
        <v>1</v>
      </c>
      <c r="BV62" s="12">
        <f t="shared" si="22"/>
        <v>1</v>
      </c>
      <c r="BW62" s="12">
        <f t="shared" si="23"/>
        <v>1</v>
      </c>
      <c r="BX62" s="12">
        <f t="shared" si="24"/>
        <v>0</v>
      </c>
      <c r="BY62" s="12">
        <f t="shared" si="36"/>
        <v>5</v>
      </c>
      <c r="BZ62" s="12" t="str">
        <f t="shared" si="2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2" s="12" t="str">
        <f t="shared" si="26"/>
        <v>La bibliografía básica propuesta se encuentra en la biblioteca "Juan Roa Vásquez".</v>
      </c>
      <c r="CB62" s="21" t="str">
        <f t="shared" si="27"/>
        <v>La bibliografía propuesta contiene títulos de edición menor a 5 años.</v>
      </c>
      <c r="CC62" s="12" t="str">
        <f t="shared" si="28"/>
        <v>La bibliografía se presenta con una sólo sistema de referenciación (APA, Vancouver, IEEE, etc).</v>
      </c>
      <c r="CD62" s="12" t="str">
        <f t="shared" si="29"/>
        <v>La bibliografía incluye por lo menos dos títulos en una segunda lengua.</v>
      </c>
      <c r="CF62" s="12">
        <f t="shared" si="30"/>
        <v>1</v>
      </c>
      <c r="CG62" s="12">
        <f t="shared" si="31"/>
        <v>1</v>
      </c>
      <c r="CH62" s="12">
        <f t="shared" si="32"/>
        <v>1</v>
      </c>
      <c r="CI62" s="12">
        <f t="shared" si="33"/>
        <v>1</v>
      </c>
      <c r="CJ62" s="12">
        <f t="shared" si="34"/>
        <v>0</v>
      </c>
      <c r="CK62" s="12">
        <f t="shared" si="35"/>
        <v>4</v>
      </c>
    </row>
    <row r="63" spans="1:89" x14ac:dyDescent="0.25">
      <c r="A63" s="25">
        <v>43048.545033807866</v>
      </c>
      <c r="B63" s="26" t="s">
        <v>183</v>
      </c>
      <c r="C63" s="26" t="s">
        <v>326</v>
      </c>
      <c r="D63" s="26" t="s">
        <v>185</v>
      </c>
      <c r="E63" s="24"/>
      <c r="F63" s="26" t="s">
        <v>195</v>
      </c>
      <c r="G63" s="26" t="s">
        <v>327</v>
      </c>
      <c r="H63" s="26" t="s">
        <v>188</v>
      </c>
      <c r="I63" s="26" t="s">
        <v>188</v>
      </c>
      <c r="J63" s="26" t="s">
        <v>188</v>
      </c>
      <c r="K63" s="26" t="s">
        <v>188</v>
      </c>
      <c r="L63" s="26" t="s">
        <v>188</v>
      </c>
      <c r="M63" s="26" t="s">
        <v>188</v>
      </c>
      <c r="N63" s="26" t="s">
        <v>188</v>
      </c>
      <c r="O63" s="26" t="s">
        <v>188</v>
      </c>
      <c r="P63" s="26" t="s">
        <v>188</v>
      </c>
      <c r="Q63" s="26" t="s">
        <v>188</v>
      </c>
      <c r="R63" s="26" t="s">
        <v>188</v>
      </c>
      <c r="S63" s="26" t="s">
        <v>188</v>
      </c>
      <c r="T63" s="26" t="s">
        <v>188</v>
      </c>
      <c r="U63" s="26" t="s">
        <v>188</v>
      </c>
      <c r="V63" s="26" t="s">
        <v>5</v>
      </c>
      <c r="W63" s="26" t="s">
        <v>162</v>
      </c>
      <c r="X63" s="26" t="s">
        <v>158</v>
      </c>
      <c r="Y63" s="26" t="s">
        <v>190</v>
      </c>
      <c r="Z63" s="26" t="s">
        <v>190</v>
      </c>
      <c r="AA63" s="26" t="s">
        <v>190</v>
      </c>
      <c r="AB63" s="26" t="s">
        <v>190</v>
      </c>
      <c r="AC63" s="26" t="s">
        <v>190</v>
      </c>
      <c r="AD63" s="26" t="s">
        <v>190</v>
      </c>
      <c r="AE63" s="26" t="s">
        <v>55</v>
      </c>
      <c r="AF63" s="26" t="s">
        <v>159</v>
      </c>
      <c r="AG63" s="26" t="s">
        <v>59</v>
      </c>
      <c r="AH63" s="26" t="s">
        <v>59</v>
      </c>
      <c r="AI63" s="26" t="s">
        <v>59</v>
      </c>
      <c r="AJ63" s="26" t="s">
        <v>59</v>
      </c>
      <c r="AK63" s="26" t="s">
        <v>71</v>
      </c>
      <c r="AL63" s="26" t="s">
        <v>163</v>
      </c>
      <c r="AM63" s="26" t="s">
        <v>84</v>
      </c>
      <c r="AN63" s="26" t="s">
        <v>90</v>
      </c>
      <c r="AO63" s="26" t="s">
        <v>328</v>
      </c>
      <c r="AP63" s="26" t="s">
        <v>106</v>
      </c>
      <c r="AQ63" s="26" t="s">
        <v>106</v>
      </c>
      <c r="AR63" s="26" t="s">
        <v>106</v>
      </c>
      <c r="AS63" s="26" t="s">
        <v>106</v>
      </c>
      <c r="AT63" s="26" t="s">
        <v>112</v>
      </c>
      <c r="AU63" s="26" t="s">
        <v>219</v>
      </c>
      <c r="AX63" s="12">
        <f t="shared" si="6"/>
        <v>62</v>
      </c>
      <c r="AY63" s="12">
        <f t="shared" si="37"/>
        <v>1</v>
      </c>
      <c r="AZ63" s="20" t="str">
        <f t="shared" si="7"/>
        <v>Retroalimentación.</v>
      </c>
      <c r="BA63" s="12" t="str">
        <f t="shared" si="1"/>
        <v>Retroalimentación.</v>
      </c>
      <c r="BB63" s="12" t="str">
        <f t="shared" si="2"/>
        <v/>
      </c>
      <c r="BC63" s="12" t="str">
        <f t="shared" si="3"/>
        <v/>
      </c>
      <c r="BD63" s="12" t="str">
        <f t="shared" si="4"/>
        <v/>
      </c>
      <c r="BF63" s="12">
        <f t="shared" si="8"/>
        <v>0</v>
      </c>
      <c r="BG63" s="12">
        <f t="shared" si="9"/>
        <v>0</v>
      </c>
      <c r="BH63" s="12">
        <f t="shared" si="10"/>
        <v>0</v>
      </c>
      <c r="BI63" s="12">
        <f t="shared" si="11"/>
        <v>1</v>
      </c>
      <c r="BJ63" s="12">
        <f t="shared" si="12"/>
        <v>0</v>
      </c>
      <c r="BK63" s="12">
        <f t="shared" si="13"/>
        <v>1</v>
      </c>
      <c r="BL63" s="20" t="str">
        <f t="shared" si="14"/>
        <v>Diálogo, Retroalimentación al docente</v>
      </c>
      <c r="BM63" s="12" t="str">
        <f t="shared" si="15"/>
        <v>Diálogo</v>
      </c>
      <c r="BN63" s="12" t="str">
        <f t="shared" si="38"/>
        <v/>
      </c>
      <c r="BO63" s="12" t="str">
        <f t="shared" si="16"/>
        <v/>
      </c>
      <c r="BP63" s="12" t="str">
        <f t="shared" si="17"/>
        <v/>
      </c>
      <c r="BQ63" s="12" t="str">
        <f t="shared" si="18"/>
        <v/>
      </c>
      <c r="BS63" s="12">
        <f t="shared" si="19"/>
        <v>0</v>
      </c>
      <c r="BT63" s="12">
        <f t="shared" si="20"/>
        <v>1</v>
      </c>
      <c r="BU63" s="12">
        <f t="shared" si="21"/>
        <v>0</v>
      </c>
      <c r="BV63" s="12">
        <f t="shared" si="22"/>
        <v>0</v>
      </c>
      <c r="BW63" s="12">
        <f t="shared" si="23"/>
        <v>0</v>
      </c>
      <c r="BX63" s="12">
        <f t="shared" si="24"/>
        <v>0</v>
      </c>
      <c r="BY63" s="12">
        <f t="shared" si="36"/>
        <v>1</v>
      </c>
      <c r="BZ63" s="12" t="str">
        <f t="shared" si="25"/>
        <v>La bibliografía propuesta contiene títulos de edición menor a 5 años., La bibliografía se presenta con una sólo sistema de referenciación (APA, Vancouver, IEEE, etc).</v>
      </c>
      <c r="CA63" s="12" t="str">
        <f t="shared" si="26"/>
        <v>La bibliografía propuesta contiene títulos de edición menor a 5 años.</v>
      </c>
      <c r="CB63" s="21" t="str">
        <f t="shared" si="27"/>
        <v>La bibliografía se presenta con una sólo sistema de referenciación (APA, Vancouver, IEEE, etc).</v>
      </c>
      <c r="CC63" s="12" t="str">
        <f t="shared" si="28"/>
        <v/>
      </c>
      <c r="CD63" s="12" t="str">
        <f t="shared" si="29"/>
        <v/>
      </c>
      <c r="CF63" s="12">
        <f t="shared" si="30"/>
        <v>0</v>
      </c>
      <c r="CG63" s="12">
        <f t="shared" si="31"/>
        <v>1</v>
      </c>
      <c r="CH63" s="12">
        <f t="shared" si="32"/>
        <v>1</v>
      </c>
      <c r="CI63" s="12">
        <f t="shared" si="33"/>
        <v>0</v>
      </c>
      <c r="CJ63" s="12">
        <f t="shared" si="34"/>
        <v>0</v>
      </c>
      <c r="CK63" s="12">
        <f t="shared" si="35"/>
        <v>2</v>
      </c>
    </row>
    <row r="64" spans="1:89" x14ac:dyDescent="0.25">
      <c r="A64" s="25">
        <v>43048.54669048611</v>
      </c>
      <c r="B64" s="26" t="s">
        <v>183</v>
      </c>
      <c r="C64" s="26" t="s">
        <v>317</v>
      </c>
      <c r="D64" s="26" t="s">
        <v>185</v>
      </c>
      <c r="E64" s="24"/>
      <c r="F64" s="26" t="s">
        <v>186</v>
      </c>
      <c r="G64" s="26" t="s">
        <v>329</v>
      </c>
      <c r="H64" s="26" t="s">
        <v>188</v>
      </c>
      <c r="I64" s="26" t="s">
        <v>188</v>
      </c>
      <c r="J64" s="26" t="s">
        <v>188</v>
      </c>
      <c r="K64" s="26" t="s">
        <v>188</v>
      </c>
      <c r="L64" s="26" t="s">
        <v>188</v>
      </c>
      <c r="M64" s="26" t="s">
        <v>188</v>
      </c>
      <c r="N64" s="26" t="s">
        <v>188</v>
      </c>
      <c r="O64" s="26" t="s">
        <v>188</v>
      </c>
      <c r="P64" s="26" t="s">
        <v>188</v>
      </c>
      <c r="Q64" s="26" t="s">
        <v>188</v>
      </c>
      <c r="R64" s="26" t="s">
        <v>188</v>
      </c>
      <c r="S64" s="26" t="s">
        <v>188</v>
      </c>
      <c r="T64" s="26" t="s">
        <v>188</v>
      </c>
      <c r="U64" s="26" t="s">
        <v>188</v>
      </c>
      <c r="V64" s="26" t="s">
        <v>5</v>
      </c>
      <c r="W64" s="26" t="s">
        <v>162</v>
      </c>
      <c r="X64" s="26" t="s">
        <v>158</v>
      </c>
      <c r="Y64" s="26" t="s">
        <v>190</v>
      </c>
      <c r="Z64" s="26" t="s">
        <v>190</v>
      </c>
      <c r="AA64" s="26" t="s">
        <v>190</v>
      </c>
      <c r="AB64" s="26" t="s">
        <v>190</v>
      </c>
      <c r="AC64" s="26" t="s">
        <v>190</v>
      </c>
      <c r="AD64" s="26" t="s">
        <v>190</v>
      </c>
      <c r="AE64" s="26" t="s">
        <v>55</v>
      </c>
      <c r="AF64" s="26" t="s">
        <v>159</v>
      </c>
      <c r="AG64" s="26" t="s">
        <v>59</v>
      </c>
      <c r="AH64" s="26" t="s">
        <v>59</v>
      </c>
      <c r="AI64" s="26" t="s">
        <v>59</v>
      </c>
      <c r="AJ64" s="26" t="s">
        <v>59</v>
      </c>
      <c r="AK64" s="26" t="s">
        <v>69</v>
      </c>
      <c r="AL64" s="26" t="s">
        <v>163</v>
      </c>
      <c r="AM64" s="26" t="s">
        <v>191</v>
      </c>
      <c r="AN64" s="26" t="s">
        <v>90</v>
      </c>
      <c r="AO64" s="26" t="s">
        <v>192</v>
      </c>
      <c r="AP64" s="26" t="s">
        <v>106</v>
      </c>
      <c r="AQ64" s="26" t="s">
        <v>106</v>
      </c>
      <c r="AR64" s="26" t="s">
        <v>106</v>
      </c>
      <c r="AS64" s="26" t="s">
        <v>106</v>
      </c>
      <c r="AT64" s="26" t="s">
        <v>113</v>
      </c>
      <c r="AU64" s="26" t="s">
        <v>193</v>
      </c>
      <c r="AX64" s="12">
        <f t="shared" si="6"/>
        <v>58</v>
      </c>
      <c r="AY64" s="12">
        <f t="shared" si="37"/>
        <v>0.33333333333333331</v>
      </c>
      <c r="AZ64" s="20" t="str">
        <f t="shared" si="7"/>
        <v>Anticipatoria., Criterios y estándares (Rúbrica)., Autoevaluación., Retroalimentación.</v>
      </c>
      <c r="BA64" s="12" t="str">
        <f t="shared" si="1"/>
        <v>Anticipatoria.</v>
      </c>
      <c r="BB64" s="12" t="str">
        <f t="shared" si="2"/>
        <v>Criterios y estándares (Rúbrica).</v>
      </c>
      <c r="BC64" s="12" t="str">
        <f t="shared" si="3"/>
        <v>Autoevaluación.</v>
      </c>
      <c r="BD64" s="12" t="str">
        <f t="shared" si="4"/>
        <v>Retroalimentación.</v>
      </c>
      <c r="BF64" s="12">
        <f t="shared" si="8"/>
        <v>1</v>
      </c>
      <c r="BG64" s="12">
        <f t="shared" si="9"/>
        <v>1</v>
      </c>
      <c r="BH64" s="12">
        <f t="shared" si="10"/>
        <v>1</v>
      </c>
      <c r="BI64" s="12">
        <f t="shared" si="11"/>
        <v>1</v>
      </c>
      <c r="BJ64" s="12">
        <f t="shared" si="12"/>
        <v>0</v>
      </c>
      <c r="BK64" s="12">
        <f t="shared" si="13"/>
        <v>4</v>
      </c>
      <c r="BL64" s="20" t="str">
        <f t="shared" si="14"/>
        <v>Reflexión, Diálogo, Claridad, Oportunidades de mejora, Retroalimentación al docente</v>
      </c>
      <c r="BM64" s="12" t="str">
        <f t="shared" si="15"/>
        <v>Reflexión</v>
      </c>
      <c r="BN64" s="12" t="str">
        <f t="shared" si="38"/>
        <v>Diálogo</v>
      </c>
      <c r="BO64" s="12" t="str">
        <f t="shared" si="16"/>
        <v>Claridad</v>
      </c>
      <c r="BP64" s="12" t="str">
        <f t="shared" si="17"/>
        <v>Oportunidades de mejora</v>
      </c>
      <c r="BQ64" s="12" t="str">
        <f t="shared" si="18"/>
        <v>Retroalimentación al docente</v>
      </c>
      <c r="BS64" s="12">
        <f t="shared" si="19"/>
        <v>1</v>
      </c>
      <c r="BT64" s="12">
        <f t="shared" si="20"/>
        <v>1</v>
      </c>
      <c r="BU64" s="12">
        <f t="shared" si="21"/>
        <v>1</v>
      </c>
      <c r="BV64" s="12">
        <f t="shared" si="22"/>
        <v>1</v>
      </c>
      <c r="BW64" s="12">
        <f t="shared" si="23"/>
        <v>1</v>
      </c>
      <c r="BX64" s="12">
        <f t="shared" si="24"/>
        <v>0</v>
      </c>
      <c r="BY64" s="12">
        <f t="shared" si="36"/>
        <v>5</v>
      </c>
      <c r="BZ64" s="12" t="str">
        <f t="shared" si="2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4" s="12" t="str">
        <f t="shared" si="26"/>
        <v>La bibliografía básica propuesta se encuentra en la biblioteca "Juan Roa Vásquez".</v>
      </c>
      <c r="CB64" s="21" t="str">
        <f t="shared" si="27"/>
        <v>La bibliografía propuesta contiene títulos de edición menor a 5 años.</v>
      </c>
      <c r="CC64" s="12" t="str">
        <f t="shared" si="28"/>
        <v>La bibliografía se presenta con una sólo sistema de referenciación (APA, Vancouver, IEEE, etc).</v>
      </c>
      <c r="CD64" s="12" t="str">
        <f t="shared" si="29"/>
        <v>La bibliografía incluye por lo menos dos títulos en una segunda lengua.</v>
      </c>
      <c r="CF64" s="12">
        <f t="shared" si="30"/>
        <v>1</v>
      </c>
      <c r="CG64" s="12">
        <f t="shared" si="31"/>
        <v>1</v>
      </c>
      <c r="CH64" s="12">
        <f t="shared" si="32"/>
        <v>1</v>
      </c>
      <c r="CI64" s="12">
        <f t="shared" si="33"/>
        <v>1</v>
      </c>
      <c r="CJ64" s="12">
        <f t="shared" si="34"/>
        <v>0</v>
      </c>
      <c r="CK64" s="12">
        <f t="shared" si="35"/>
        <v>4</v>
      </c>
    </row>
    <row r="65" spans="1:89" x14ac:dyDescent="0.25">
      <c r="A65" s="25">
        <v>43048.599092847224</v>
      </c>
      <c r="B65" s="26" t="s">
        <v>183</v>
      </c>
      <c r="C65" s="26" t="s">
        <v>330</v>
      </c>
      <c r="D65" s="26" t="s">
        <v>185</v>
      </c>
      <c r="E65" s="24"/>
      <c r="F65" s="26" t="s">
        <v>226</v>
      </c>
      <c r="G65" s="26" t="s">
        <v>331</v>
      </c>
      <c r="H65" s="26" t="s">
        <v>188</v>
      </c>
      <c r="I65" s="26" t="s">
        <v>188</v>
      </c>
      <c r="J65" s="26" t="s">
        <v>188</v>
      </c>
      <c r="K65" s="26" t="s">
        <v>188</v>
      </c>
      <c r="L65" s="26" t="s">
        <v>188</v>
      </c>
      <c r="M65" s="26" t="s">
        <v>188</v>
      </c>
      <c r="N65" s="26" t="s">
        <v>188</v>
      </c>
      <c r="O65" s="26" t="s">
        <v>188</v>
      </c>
      <c r="P65" s="26" t="s">
        <v>188</v>
      </c>
      <c r="Q65" s="26" t="s">
        <v>188</v>
      </c>
      <c r="R65" s="26" t="s">
        <v>188</v>
      </c>
      <c r="S65" s="26" t="s">
        <v>188</v>
      </c>
      <c r="T65" s="26" t="s">
        <v>188</v>
      </c>
      <c r="U65" s="26" t="s">
        <v>188</v>
      </c>
      <c r="V65" s="26" t="s">
        <v>5</v>
      </c>
      <c r="W65" s="26" t="s">
        <v>162</v>
      </c>
      <c r="X65" s="26" t="s">
        <v>158</v>
      </c>
      <c r="Y65" s="26" t="s">
        <v>190</v>
      </c>
      <c r="Z65" s="26" t="s">
        <v>190</v>
      </c>
      <c r="AA65" s="26" t="s">
        <v>190</v>
      </c>
      <c r="AB65" s="26" t="s">
        <v>190</v>
      </c>
      <c r="AC65" s="26" t="s">
        <v>190</v>
      </c>
      <c r="AD65" s="26" t="s">
        <v>190</v>
      </c>
      <c r="AE65" s="26" t="s">
        <v>55</v>
      </c>
      <c r="AF65" s="26" t="s">
        <v>159</v>
      </c>
      <c r="AG65" s="26" t="s">
        <v>59</v>
      </c>
      <c r="AH65" s="26" t="s">
        <v>59</v>
      </c>
      <c r="AI65" s="26" t="s">
        <v>59</v>
      </c>
      <c r="AJ65" s="26" t="s">
        <v>59</v>
      </c>
      <c r="AK65" s="26" t="s">
        <v>71</v>
      </c>
      <c r="AL65" s="26" t="s">
        <v>163</v>
      </c>
      <c r="AM65" s="26" t="s">
        <v>191</v>
      </c>
      <c r="AN65" s="26" t="s">
        <v>90</v>
      </c>
      <c r="AO65" s="26" t="s">
        <v>192</v>
      </c>
      <c r="AP65" s="26" t="s">
        <v>106</v>
      </c>
      <c r="AQ65" s="26" t="s">
        <v>106</v>
      </c>
      <c r="AR65" s="26" t="s">
        <v>106</v>
      </c>
      <c r="AS65" s="26" t="s">
        <v>106</v>
      </c>
      <c r="AT65" s="26" t="s">
        <v>113</v>
      </c>
      <c r="AU65" s="26" t="s">
        <v>193</v>
      </c>
      <c r="AX65" s="12">
        <f t="shared" si="6"/>
        <v>64</v>
      </c>
      <c r="AY65" s="12">
        <f t="shared" si="37"/>
        <v>0.33333333333333331</v>
      </c>
      <c r="AZ65" s="20" t="str">
        <f t="shared" si="7"/>
        <v>Anticipatoria., Criterios y estándares (Rúbrica)., Autoevaluación., Retroalimentación.</v>
      </c>
      <c r="BA65" s="12" t="str">
        <f t="shared" si="1"/>
        <v>Anticipatoria.</v>
      </c>
      <c r="BB65" s="12" t="str">
        <f t="shared" si="2"/>
        <v>Criterios y estándares (Rúbrica).</v>
      </c>
      <c r="BC65" s="12" t="str">
        <f t="shared" si="3"/>
        <v>Autoevaluación.</v>
      </c>
      <c r="BD65" s="12" t="str">
        <f t="shared" si="4"/>
        <v>Retroalimentación.</v>
      </c>
      <c r="BF65" s="12">
        <f t="shared" si="8"/>
        <v>1</v>
      </c>
      <c r="BG65" s="12">
        <f t="shared" si="9"/>
        <v>1</v>
      </c>
      <c r="BH65" s="12">
        <f t="shared" si="10"/>
        <v>1</v>
      </c>
      <c r="BI65" s="12">
        <f t="shared" si="11"/>
        <v>1</v>
      </c>
      <c r="BJ65" s="12">
        <f t="shared" si="12"/>
        <v>0</v>
      </c>
      <c r="BK65" s="12">
        <f t="shared" si="13"/>
        <v>4</v>
      </c>
      <c r="BL65" s="20" t="str">
        <f t="shared" si="14"/>
        <v>Reflexión, Diálogo, Claridad, Oportunidades de mejora, Retroalimentación al docente</v>
      </c>
      <c r="BM65" s="12" t="str">
        <f t="shared" si="15"/>
        <v>Reflexión</v>
      </c>
      <c r="BN65" s="12" t="str">
        <f t="shared" si="38"/>
        <v>Diálogo</v>
      </c>
      <c r="BO65" s="12" t="str">
        <f t="shared" si="16"/>
        <v>Claridad</v>
      </c>
      <c r="BP65" s="12" t="str">
        <f t="shared" si="17"/>
        <v>Oportunidades de mejora</v>
      </c>
      <c r="BQ65" s="12" t="str">
        <f t="shared" si="18"/>
        <v>Retroalimentación al docente</v>
      </c>
      <c r="BS65" s="12">
        <f t="shared" si="19"/>
        <v>1</v>
      </c>
      <c r="BT65" s="12">
        <f t="shared" si="20"/>
        <v>1</v>
      </c>
      <c r="BU65" s="12">
        <f t="shared" si="21"/>
        <v>1</v>
      </c>
      <c r="BV65" s="12">
        <f t="shared" si="22"/>
        <v>1</v>
      </c>
      <c r="BW65" s="12">
        <f t="shared" si="23"/>
        <v>1</v>
      </c>
      <c r="BX65" s="12">
        <f t="shared" si="24"/>
        <v>0</v>
      </c>
      <c r="BY65" s="12">
        <f t="shared" si="36"/>
        <v>5</v>
      </c>
      <c r="BZ65" s="12" t="str">
        <f t="shared" si="2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5" s="12" t="str">
        <f t="shared" si="26"/>
        <v>La bibliografía básica propuesta se encuentra en la biblioteca "Juan Roa Vásquez".</v>
      </c>
      <c r="CB65" s="21" t="str">
        <f t="shared" si="27"/>
        <v>La bibliografía propuesta contiene títulos de edición menor a 5 años.</v>
      </c>
      <c r="CC65" s="12" t="str">
        <f t="shared" si="28"/>
        <v>La bibliografía se presenta con una sólo sistema de referenciación (APA, Vancouver, IEEE, etc).</v>
      </c>
      <c r="CD65" s="12" t="str">
        <f t="shared" si="29"/>
        <v>La bibliografía incluye por lo menos dos títulos en una segunda lengua.</v>
      </c>
      <c r="CF65" s="12">
        <f t="shared" si="30"/>
        <v>1</v>
      </c>
      <c r="CG65" s="12">
        <f t="shared" si="31"/>
        <v>1</v>
      </c>
      <c r="CH65" s="12">
        <f t="shared" si="32"/>
        <v>1</v>
      </c>
      <c r="CI65" s="12">
        <f t="shared" si="33"/>
        <v>1</v>
      </c>
      <c r="CJ65" s="12">
        <f t="shared" si="34"/>
        <v>0</v>
      </c>
      <c r="CK65" s="12">
        <f t="shared" si="35"/>
        <v>4</v>
      </c>
    </row>
    <row r="66" spans="1:89" x14ac:dyDescent="0.25">
      <c r="A66" s="25">
        <v>43048.600965405094</v>
      </c>
      <c r="B66" s="26" t="s">
        <v>183</v>
      </c>
      <c r="C66" s="26" t="s">
        <v>332</v>
      </c>
      <c r="D66" s="26" t="s">
        <v>185</v>
      </c>
      <c r="E66" s="24"/>
      <c r="F66" s="26" t="s">
        <v>226</v>
      </c>
      <c r="G66" s="26" t="s">
        <v>333</v>
      </c>
      <c r="H66" s="26" t="s">
        <v>188</v>
      </c>
      <c r="I66" s="26" t="s">
        <v>188</v>
      </c>
      <c r="J66" s="26" t="s">
        <v>188</v>
      </c>
      <c r="K66" s="26" t="s">
        <v>188</v>
      </c>
      <c r="L66" s="26" t="s">
        <v>188</v>
      </c>
      <c r="M66" s="26" t="s">
        <v>188</v>
      </c>
      <c r="N66" s="26" t="s">
        <v>188</v>
      </c>
      <c r="O66" s="26" t="s">
        <v>188</v>
      </c>
      <c r="P66" s="26" t="s">
        <v>188</v>
      </c>
      <c r="Q66" s="26" t="s">
        <v>188</v>
      </c>
      <c r="R66" s="26" t="s">
        <v>188</v>
      </c>
      <c r="S66" s="26" t="s">
        <v>188</v>
      </c>
      <c r="T66" s="26" t="s">
        <v>188</v>
      </c>
      <c r="U66" s="26" t="s">
        <v>188</v>
      </c>
      <c r="V66" s="26" t="s">
        <v>5</v>
      </c>
      <c r="W66" s="26" t="s">
        <v>162</v>
      </c>
      <c r="X66" s="26" t="s">
        <v>158</v>
      </c>
      <c r="Y66" s="26" t="s">
        <v>190</v>
      </c>
      <c r="Z66" s="26" t="s">
        <v>190</v>
      </c>
      <c r="AA66" s="26" t="s">
        <v>190</v>
      </c>
      <c r="AB66" s="26" t="s">
        <v>190</v>
      </c>
      <c r="AC66" s="26" t="s">
        <v>190</v>
      </c>
      <c r="AD66" s="26" t="s">
        <v>190</v>
      </c>
      <c r="AE66" s="26" t="s">
        <v>55</v>
      </c>
      <c r="AF66" s="26" t="s">
        <v>159</v>
      </c>
      <c r="AG66" s="26" t="s">
        <v>59</v>
      </c>
      <c r="AH66" s="26" t="s">
        <v>59</v>
      </c>
      <c r="AI66" s="26" t="s">
        <v>59</v>
      </c>
      <c r="AJ66" s="26" t="s">
        <v>59</v>
      </c>
      <c r="AK66" s="26" t="s">
        <v>71</v>
      </c>
      <c r="AL66" s="26" t="s">
        <v>163</v>
      </c>
      <c r="AM66" s="26" t="s">
        <v>191</v>
      </c>
      <c r="AN66" s="26" t="s">
        <v>90</v>
      </c>
      <c r="AO66" s="26" t="s">
        <v>192</v>
      </c>
      <c r="AP66" s="26" t="s">
        <v>106</v>
      </c>
      <c r="AQ66" s="26" t="s">
        <v>106</v>
      </c>
      <c r="AR66" s="26" t="s">
        <v>106</v>
      </c>
      <c r="AS66" s="26" t="s">
        <v>106</v>
      </c>
      <c r="AT66" s="26" t="s">
        <v>113</v>
      </c>
      <c r="AU66" s="26" t="s">
        <v>193</v>
      </c>
      <c r="AX66" s="12">
        <f t="shared" si="6"/>
        <v>65</v>
      </c>
      <c r="AY66" s="12">
        <f t="shared" si="37"/>
        <v>1</v>
      </c>
      <c r="AZ66" s="20" t="str">
        <f t="shared" si="7"/>
        <v>Anticipatoria., Criterios y estándares (Rúbrica)., Autoevaluación., Retroalimentación.</v>
      </c>
      <c r="BA66" s="12" t="str">
        <f t="shared" ref="BA66:BA129" si="39">IFERROR(LEFT(AZ66,FIND(".",AZ66,1)),"")</f>
        <v>Anticipatoria.</v>
      </c>
      <c r="BB66" s="12" t="str">
        <f t="shared" ref="BB66:BB129" si="40">IFERROR(MID(AZ66,FIND(",",AZ66,1)+2,FIND(".",AZ66,FIND(".",AZ66,1)+1)-(FIND(".",AZ66,1)+2)),"")</f>
        <v>Criterios y estándares (Rúbrica).</v>
      </c>
      <c r="BC66" s="12" t="str">
        <f t="shared" ref="BC66:BC129" si="41">IFERROR(MID(AZ66,FIND(".",AZ66,FIND(".",AZ66,1)+1)+3,FIND(".",AZ66,FIND(".",AZ66,FIND(".",AZ66,1)+1)+3)-(FIND(".",AZ66,FIND(".",AZ66,1)+1)+2)),"")</f>
        <v>Autoevaluación.</v>
      </c>
      <c r="BD66" s="12" t="str">
        <f t="shared" ref="BD66:BD129" si="42">IFERROR(MID(AZ66,FIND(".",AZ66,FIND(".",AZ66,FIND(".",AZ66,1)+1)+2)+3,FIND(".",AZ66,FIND(".",AZ66,FIND(".",AZ66,FIND(".",AZ66,1)+1)+2)+3+1)),"")</f>
        <v>Retroalimentación.</v>
      </c>
      <c r="BF66" s="12">
        <f t="shared" si="8"/>
        <v>1</v>
      </c>
      <c r="BG66" s="12">
        <f t="shared" si="9"/>
        <v>1</v>
      </c>
      <c r="BH66" s="12">
        <f t="shared" si="10"/>
        <v>1</v>
      </c>
      <c r="BI66" s="12">
        <f t="shared" si="11"/>
        <v>1</v>
      </c>
      <c r="BJ66" s="12">
        <f t="shared" si="12"/>
        <v>0</v>
      </c>
      <c r="BK66" s="12">
        <f t="shared" si="13"/>
        <v>4</v>
      </c>
      <c r="BL66" s="20" t="str">
        <f t="shared" si="14"/>
        <v>Reflexión, Diálogo, Claridad, Oportunidades de mejora, Retroalimentación al docente</v>
      </c>
      <c r="BM66" s="12" t="str">
        <f t="shared" si="15"/>
        <v>Reflexión</v>
      </c>
      <c r="BN66" s="12" t="str">
        <f t="shared" si="38"/>
        <v>Diálogo</v>
      </c>
      <c r="BO66" s="12" t="str">
        <f t="shared" si="16"/>
        <v>Claridad</v>
      </c>
      <c r="BP66" s="12" t="str">
        <f t="shared" si="17"/>
        <v>Oportunidades de mejora</v>
      </c>
      <c r="BQ66" s="12" t="str">
        <f t="shared" si="18"/>
        <v>Retroalimentación al docente</v>
      </c>
      <c r="BS66" s="12">
        <f t="shared" si="19"/>
        <v>1</v>
      </c>
      <c r="BT66" s="12">
        <f t="shared" si="20"/>
        <v>1</v>
      </c>
      <c r="BU66" s="12">
        <f t="shared" si="21"/>
        <v>1</v>
      </c>
      <c r="BV66" s="12">
        <f t="shared" si="22"/>
        <v>1</v>
      </c>
      <c r="BW66" s="12">
        <f t="shared" si="23"/>
        <v>1</v>
      </c>
      <c r="BX66" s="12">
        <f t="shared" si="24"/>
        <v>0</v>
      </c>
      <c r="BY66" s="12">
        <f t="shared" si="36"/>
        <v>5</v>
      </c>
      <c r="BZ66" s="12" t="str">
        <f t="shared" si="2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6" s="12" t="str">
        <f t="shared" si="26"/>
        <v>La bibliografía básica propuesta se encuentra en la biblioteca "Juan Roa Vásquez".</v>
      </c>
      <c r="CB66" s="21" t="str">
        <f t="shared" si="27"/>
        <v>La bibliografía propuesta contiene títulos de edición menor a 5 años.</v>
      </c>
      <c r="CC66" s="12" t="str">
        <f t="shared" si="28"/>
        <v>La bibliografía se presenta con una sólo sistema de referenciación (APA, Vancouver, IEEE, etc).</v>
      </c>
      <c r="CD66" s="12" t="str">
        <f t="shared" si="29"/>
        <v>La bibliografía incluye por lo menos dos títulos en una segunda lengua.</v>
      </c>
      <c r="CF66" s="12">
        <f t="shared" si="30"/>
        <v>1</v>
      </c>
      <c r="CG66" s="12">
        <f t="shared" si="31"/>
        <v>1</v>
      </c>
      <c r="CH66" s="12">
        <f t="shared" si="32"/>
        <v>1</v>
      </c>
      <c r="CI66" s="12">
        <f t="shared" si="33"/>
        <v>1</v>
      </c>
      <c r="CJ66" s="12">
        <f t="shared" si="34"/>
        <v>0</v>
      </c>
      <c r="CK66" s="12">
        <f t="shared" si="35"/>
        <v>4</v>
      </c>
    </row>
    <row r="67" spans="1:89" x14ac:dyDescent="0.25">
      <c r="A67" s="25">
        <v>43048.602475474538</v>
      </c>
      <c r="B67" s="26" t="s">
        <v>183</v>
      </c>
      <c r="C67" s="26" t="s">
        <v>330</v>
      </c>
      <c r="D67" s="26" t="s">
        <v>185</v>
      </c>
      <c r="E67" s="24"/>
      <c r="F67" s="26" t="s">
        <v>226</v>
      </c>
      <c r="G67" s="26" t="s">
        <v>334</v>
      </c>
      <c r="H67" s="26" t="s">
        <v>188</v>
      </c>
      <c r="I67" s="26" t="s">
        <v>188</v>
      </c>
      <c r="J67" s="26" t="s">
        <v>188</v>
      </c>
      <c r="K67" s="26" t="s">
        <v>188</v>
      </c>
      <c r="L67" s="26" t="s">
        <v>188</v>
      </c>
      <c r="M67" s="26" t="s">
        <v>188</v>
      </c>
      <c r="N67" s="26" t="s">
        <v>188</v>
      </c>
      <c r="O67" s="26" t="s">
        <v>188</v>
      </c>
      <c r="P67" s="26" t="s">
        <v>188</v>
      </c>
      <c r="Q67" s="26" t="s">
        <v>188</v>
      </c>
      <c r="R67" s="26" t="s">
        <v>188</v>
      </c>
      <c r="S67" s="26" t="s">
        <v>188</v>
      </c>
      <c r="T67" s="26" t="s">
        <v>188</v>
      </c>
      <c r="U67" s="26" t="s">
        <v>188</v>
      </c>
      <c r="V67" s="26" t="s">
        <v>5</v>
      </c>
      <c r="W67" s="26" t="s">
        <v>162</v>
      </c>
      <c r="X67" s="26" t="s">
        <v>158</v>
      </c>
      <c r="Y67" s="26" t="s">
        <v>190</v>
      </c>
      <c r="Z67" s="26" t="s">
        <v>190</v>
      </c>
      <c r="AA67" s="26" t="s">
        <v>190</v>
      </c>
      <c r="AB67" s="26" t="s">
        <v>190</v>
      </c>
      <c r="AC67" s="26" t="s">
        <v>190</v>
      </c>
      <c r="AD67" s="26" t="s">
        <v>190</v>
      </c>
      <c r="AE67" s="26" t="s">
        <v>55</v>
      </c>
      <c r="AF67" s="26" t="s">
        <v>159</v>
      </c>
      <c r="AG67" s="26" t="s">
        <v>59</v>
      </c>
      <c r="AH67" s="26" t="s">
        <v>59</v>
      </c>
      <c r="AI67" s="26" t="s">
        <v>59</v>
      </c>
      <c r="AJ67" s="26" t="s">
        <v>59</v>
      </c>
      <c r="AK67" s="26" t="s">
        <v>71</v>
      </c>
      <c r="AL67" s="26" t="s">
        <v>163</v>
      </c>
      <c r="AM67" s="26" t="s">
        <v>191</v>
      </c>
      <c r="AN67" s="26" t="s">
        <v>90</v>
      </c>
      <c r="AO67" s="26" t="s">
        <v>192</v>
      </c>
      <c r="AP67" s="26" t="s">
        <v>106</v>
      </c>
      <c r="AQ67" s="26" t="s">
        <v>106</v>
      </c>
      <c r="AR67" s="26" t="s">
        <v>106</v>
      </c>
      <c r="AS67" s="26" t="s">
        <v>106</v>
      </c>
      <c r="AT67" s="26" t="s">
        <v>113</v>
      </c>
      <c r="AU67" s="26" t="s">
        <v>193</v>
      </c>
      <c r="AX67" s="12">
        <f t="shared" ref="AX67:AX130" si="43">IFERROR(MATCH(C67,$C$2:$C$2000,0),"")</f>
        <v>64</v>
      </c>
      <c r="AY67" s="12">
        <f t="shared" si="37"/>
        <v>0.33333333333333331</v>
      </c>
      <c r="AZ67" s="20" t="str">
        <f t="shared" ref="AZ67:AZ130" si="44">AM67</f>
        <v>Anticipatoria., Criterios y estándares (Rúbrica)., Autoevaluación., Retroalimentación.</v>
      </c>
      <c r="BA67" s="12" t="str">
        <f t="shared" si="39"/>
        <v>Anticipatoria.</v>
      </c>
      <c r="BB67" s="12" t="str">
        <f t="shared" si="40"/>
        <v>Criterios y estándares (Rúbrica).</v>
      </c>
      <c r="BC67" s="12" t="str">
        <f t="shared" si="41"/>
        <v>Autoevaluación.</v>
      </c>
      <c r="BD67" s="12" t="str">
        <f t="shared" si="42"/>
        <v>Retroalimentación.</v>
      </c>
      <c r="BF67" s="12">
        <f t="shared" ref="BF67:BF130" si="45">COUNTIF(BA67:BD67,"Anticipatoria.")</f>
        <v>1</v>
      </c>
      <c r="BG67" s="12">
        <f t="shared" ref="BG67:BG130" si="46">COUNTIF(BA67:BD67,"Criterios y estándares (Rúbrica).")</f>
        <v>1</v>
      </c>
      <c r="BH67" s="12">
        <f t="shared" ref="BH67:BH130" si="47">COUNTIF(BA67:BD67,"Autoevaluación.")</f>
        <v>1</v>
      </c>
      <c r="BI67" s="12">
        <f t="shared" ref="BI67:BI130" si="48">COUNTIF(BA67:BD67,"Retroalimentación.")</f>
        <v>1</v>
      </c>
      <c r="BJ67" s="12">
        <f t="shared" ref="BJ67:BJ130" si="49">COUNTIF(BA67:BD67,"No incluye los componentes enunciados.")</f>
        <v>0</v>
      </c>
      <c r="BK67" s="12">
        <f t="shared" ref="BK67:BK130" si="50">IF(BJ67=1,1,SUM(BF67:BI67))</f>
        <v>4</v>
      </c>
      <c r="BL67" s="20" t="str">
        <f t="shared" ref="BL67:BL130" si="51">AO67</f>
        <v>Reflexión, Diálogo, Claridad, Oportunidades de mejora, Retroalimentación al docente</v>
      </c>
      <c r="BM67" s="12" t="str">
        <f t="shared" ref="BM67:BM130" si="52">IFERROR(LEFT(BL67,FIND(",",BL67,1)-1),BL67)</f>
        <v>Reflexión</v>
      </c>
      <c r="BN67" s="12" t="str">
        <f t="shared" si="38"/>
        <v>Diálogo</v>
      </c>
      <c r="BO67" s="12" t="str">
        <f t="shared" ref="BO67:BO130" si="53">IF(OR(LEN(BL67)=28,LEN(BL67)=42,LEN(BL67)=43,LEN(BL67)=44,LEN(BL67)=47,LEN(BL67)=48,LEN(BL67)=49,LEN(BL67)=62,LEN(BL67)=63,LEN(BL67)=64),RIGHT(BL67,LEN(BL67)-FIND(",",BL67,11)-1),IFERROR(MID(BL67,FIND(",",BL67,11)+2,(FIND(",",BL67,21))-(FIND(",",BL67,11)+2)),""))</f>
        <v>Claridad</v>
      </c>
      <c r="BP67" s="12" t="str">
        <f t="shared" ref="BP67:BP130" si="54">IF(OR(LEN(BL67)=53,LEN(BL67)=58,LEN(BL67)=72,LEN(BL67)=73),RIGHT(BL67,LEN(BL67)-FIND(",",BL67,20)-1),IFERROR(MID(BL67,FIND(",",BL67,20)+2,(FIND(",",BL67,30))-(FIND(",",BL67,20)+2)),""))</f>
        <v>Oportunidades de mejora</v>
      </c>
      <c r="BQ67" s="12" t="str">
        <f t="shared" ref="BQ67:BQ130" si="55">IF(OR(LEN(BL67)=62,LEN(BL67)=63,LEN(BL67)=64,LEN(BL67)=72,LEN(BL67)=73),"",IFERROR(RIGHT(BL67,LEN(BL67)-(FIND(",",BL67,30)+1)),""))</f>
        <v>Retroalimentación al docente</v>
      </c>
      <c r="BS67" s="12">
        <f t="shared" ref="BS67:BS130" si="56">COUNTIF(BM67:BQ67,"Reflexión")</f>
        <v>1</v>
      </c>
      <c r="BT67" s="12">
        <f t="shared" ref="BT67:BT130" si="57">COUNTIF(BM67:BQ67,"Diálogo")</f>
        <v>1</v>
      </c>
      <c r="BU67" s="12">
        <f t="shared" ref="BU67:BU130" si="58">COUNTIF(BM67:BQ67,"Claridad")</f>
        <v>1</v>
      </c>
      <c r="BV67" s="12">
        <f t="shared" ref="BV67:BV130" si="59">COUNTIF(BM67:BQ67,"Oportunidades de mejora")</f>
        <v>1</v>
      </c>
      <c r="BW67" s="12">
        <f t="shared" ref="BW67:BW130" si="60">COUNTIF(BM67:BQ67,"Retroalimentación al docente")</f>
        <v>1</v>
      </c>
      <c r="BX67" s="12">
        <f t="shared" ref="BX67:BX130" si="61">COUNTIF(BM67:BQ67,"No incluye los principios enunciados")</f>
        <v>0</v>
      </c>
      <c r="BY67" s="12">
        <f t="shared" ref="BY67:BY130" si="62">IF(BX67=1,1,SUM(BS67:BX67))</f>
        <v>5</v>
      </c>
      <c r="BZ67" s="12" t="str">
        <f t="shared" ref="BZ67:BZ130" si="63">AU67</f>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7" s="12" t="str">
        <f t="shared" ref="CA67:CA130" si="64">IFERROR(LEFT(BZ67,FIND(".",BZ67,1)),"")</f>
        <v>La bibliografía básica propuesta se encuentra en la biblioteca "Juan Roa Vásquez".</v>
      </c>
      <c r="CB67" s="21" t="str">
        <f t="shared" ref="CB67:CB130" si="65">IFERROR(MID(BZ67,FIND(".",BZ67,1)+3,(FIND(".",BZ67,100))-(FIND(".",BZ67,1)+2)),"")</f>
        <v>La bibliografía propuesta contiene títulos de edición menor a 5 años.</v>
      </c>
      <c r="CC67" s="12" t="str">
        <f t="shared" ref="CC67:CC130" si="66">IFERROR(MID(BZ67,FIND(".",BZ67,83)+3,(FIND(".",BZ67,185))-(FIND(".",BZ67,83)+2)),"")</f>
        <v>La bibliografía se presenta con una sólo sistema de referenciación (APA, Vancouver, IEEE, etc).</v>
      </c>
      <c r="CD67" s="12" t="str">
        <f t="shared" ref="CD67:CD130" si="67">IFERROR(MID(BZ67,FIND(".",BZ67,185)+3,(FIND(".",BZ67,255))-(FIND(".",BZ67,185)+1)),"")</f>
        <v>La bibliografía incluye por lo menos dos títulos en una segunda lengua.</v>
      </c>
      <c r="CF67" s="12">
        <f t="shared" ref="CF67:CF130" si="68">COUNTIF(CA67:CD67,"La bibliografía básica propuesta se encuentra en la biblioteca ""Juan Roa Vásquez"".")</f>
        <v>1</v>
      </c>
      <c r="CG67" s="12">
        <f t="shared" ref="CG67:CG130" si="69">COUNTIF(CA67:CD67,"La bibliografía propuesta contiene títulos de edición menor a 5 años.")</f>
        <v>1</v>
      </c>
      <c r="CH67" s="12">
        <f t="shared" ref="CH67:CH130" si="70">COUNTIF(CA67:CD67,"La bibliografía se presenta con una sólo sistema de referenciación (APA, Vancouver, IEEE, etc).")</f>
        <v>1</v>
      </c>
      <c r="CI67" s="12">
        <f t="shared" ref="CI67:CI130" si="71">COUNTIF(CA67:CD67,"La bibliografía incluye por lo menos dos títulos en una segunda lengua.")</f>
        <v>1</v>
      </c>
      <c r="CJ67" s="12">
        <f t="shared" ref="CJ67:CJ130" si="72">COUNTIF(CA67:CD67,"No incluye bibliografía.")</f>
        <v>0</v>
      </c>
      <c r="CK67" s="12">
        <f t="shared" ref="CK67:CK130" si="73">IF(CJ67=1,1,SUM(CF67:CI67))</f>
        <v>4</v>
      </c>
    </row>
    <row r="68" spans="1:89" x14ac:dyDescent="0.25">
      <c r="A68" s="25">
        <v>43048.60798483796</v>
      </c>
      <c r="B68" s="26" t="s">
        <v>183</v>
      </c>
      <c r="C68" s="26" t="s">
        <v>335</v>
      </c>
      <c r="D68" s="26" t="s">
        <v>185</v>
      </c>
      <c r="E68" s="24"/>
      <c r="F68" s="26" t="s">
        <v>336</v>
      </c>
      <c r="G68" s="26" t="s">
        <v>337</v>
      </c>
      <c r="H68" s="26" t="s">
        <v>188</v>
      </c>
      <c r="I68" s="26" t="s">
        <v>188</v>
      </c>
      <c r="J68" s="26" t="s">
        <v>188</v>
      </c>
      <c r="K68" s="26" t="s">
        <v>188</v>
      </c>
      <c r="L68" s="26" t="s">
        <v>188</v>
      </c>
      <c r="M68" s="26" t="s">
        <v>188</v>
      </c>
      <c r="N68" s="26" t="s">
        <v>188</v>
      </c>
      <c r="O68" s="26" t="s">
        <v>188</v>
      </c>
      <c r="P68" s="26" t="s">
        <v>188</v>
      </c>
      <c r="Q68" s="26" t="s">
        <v>188</v>
      </c>
      <c r="R68" s="26" t="s">
        <v>188</v>
      </c>
      <c r="S68" s="26" t="s">
        <v>188</v>
      </c>
      <c r="T68" s="26" t="s">
        <v>188</v>
      </c>
      <c r="U68" s="26" t="s">
        <v>188</v>
      </c>
      <c r="V68" s="26" t="s">
        <v>5</v>
      </c>
      <c r="W68" s="26" t="s">
        <v>162</v>
      </c>
      <c r="X68" s="26" t="s">
        <v>158</v>
      </c>
      <c r="Y68" s="26" t="s">
        <v>190</v>
      </c>
      <c r="Z68" s="26" t="s">
        <v>190</v>
      </c>
      <c r="AA68" s="26" t="s">
        <v>190</v>
      </c>
      <c r="AB68" s="26" t="s">
        <v>190</v>
      </c>
      <c r="AC68" s="26" t="s">
        <v>190</v>
      </c>
      <c r="AD68" s="26" t="s">
        <v>190</v>
      </c>
      <c r="AE68" s="26" t="s">
        <v>55</v>
      </c>
      <c r="AF68" s="26" t="s">
        <v>159</v>
      </c>
      <c r="AG68" s="26" t="s">
        <v>59</v>
      </c>
      <c r="AH68" s="26" t="s">
        <v>59</v>
      </c>
      <c r="AI68" s="26" t="s">
        <v>59</v>
      </c>
      <c r="AJ68" s="26" t="s">
        <v>59</v>
      </c>
      <c r="AK68" s="26" t="s">
        <v>71</v>
      </c>
      <c r="AL68" s="26" t="s">
        <v>163</v>
      </c>
      <c r="AM68" s="26" t="s">
        <v>191</v>
      </c>
      <c r="AN68" s="26" t="s">
        <v>90</v>
      </c>
      <c r="AO68" s="26" t="s">
        <v>244</v>
      </c>
      <c r="AP68" s="26" t="s">
        <v>106</v>
      </c>
      <c r="AQ68" s="26" t="s">
        <v>106</v>
      </c>
      <c r="AR68" s="26" t="s">
        <v>106</v>
      </c>
      <c r="AS68" s="26" t="s">
        <v>106</v>
      </c>
      <c r="AT68" s="26" t="s">
        <v>114</v>
      </c>
      <c r="AU68" s="26" t="s">
        <v>232</v>
      </c>
      <c r="AX68" s="12">
        <f t="shared" si="43"/>
        <v>67</v>
      </c>
      <c r="AY68" s="12">
        <f t="shared" si="37"/>
        <v>0.33333333333333331</v>
      </c>
      <c r="AZ68" s="20" t="str">
        <f t="shared" si="44"/>
        <v>Anticipatoria., Criterios y estándares (Rúbrica)., Autoevaluación., Retroalimentación.</v>
      </c>
      <c r="BA68" s="12" t="str">
        <f t="shared" si="39"/>
        <v>Anticipatoria.</v>
      </c>
      <c r="BB68" s="12" t="str">
        <f t="shared" si="40"/>
        <v>Criterios y estándares (Rúbrica).</v>
      </c>
      <c r="BC68" s="12" t="str">
        <f t="shared" si="41"/>
        <v>Autoevaluación.</v>
      </c>
      <c r="BD68" s="12" t="str">
        <f t="shared" si="42"/>
        <v>Retroalimentación.</v>
      </c>
      <c r="BF68" s="12">
        <f t="shared" si="45"/>
        <v>1</v>
      </c>
      <c r="BG68" s="12">
        <f t="shared" si="46"/>
        <v>1</v>
      </c>
      <c r="BH68" s="12">
        <f t="shared" si="47"/>
        <v>1</v>
      </c>
      <c r="BI68" s="12">
        <f t="shared" si="48"/>
        <v>1</v>
      </c>
      <c r="BJ68" s="12">
        <f t="shared" si="49"/>
        <v>0</v>
      </c>
      <c r="BK68" s="12">
        <f t="shared" si="50"/>
        <v>4</v>
      </c>
      <c r="BL68" s="20" t="str">
        <f t="shared" si="51"/>
        <v>Reflexión, Claridad, Oportunidades de mejora, Retroalimentación al docente</v>
      </c>
      <c r="BM68" s="12" t="str">
        <f t="shared" si="52"/>
        <v>Reflexión</v>
      </c>
      <c r="BN68" s="12" t="str">
        <f t="shared" si="38"/>
        <v>Claridad</v>
      </c>
      <c r="BO68" s="12" t="str">
        <f t="shared" si="53"/>
        <v>Oportunidades de mejora</v>
      </c>
      <c r="BP68" s="12" t="str">
        <f t="shared" si="54"/>
        <v>Oportunidades de mejora</v>
      </c>
      <c r="BQ68" s="12" t="str">
        <f t="shared" si="55"/>
        <v>Retroalimentación al docente</v>
      </c>
      <c r="BS68" s="12">
        <f t="shared" si="56"/>
        <v>1</v>
      </c>
      <c r="BT68" s="12">
        <f t="shared" si="57"/>
        <v>0</v>
      </c>
      <c r="BU68" s="12">
        <f t="shared" si="58"/>
        <v>1</v>
      </c>
      <c r="BV68" s="12">
        <f t="shared" si="59"/>
        <v>2</v>
      </c>
      <c r="BW68" s="12">
        <f t="shared" si="60"/>
        <v>1</v>
      </c>
      <c r="BX68" s="12">
        <f t="shared" si="61"/>
        <v>0</v>
      </c>
      <c r="BY68" s="12">
        <f t="shared" si="62"/>
        <v>5</v>
      </c>
      <c r="BZ68" s="12" t="str">
        <f t="shared" si="63"/>
        <v>La bibliografía básica propuesta se encuentra en la biblioteca "Juan Roa Vásquez"., La bibliografía propuesta contiene títulos de edición menor a 5 años., La bibliografía incluye por lo menos dos títulos en una segunda lengua.</v>
      </c>
      <c r="CA68" s="12" t="str">
        <f t="shared" si="64"/>
        <v>La bibliografía básica propuesta se encuentra en la biblioteca "Juan Roa Vásquez".</v>
      </c>
      <c r="CB68" s="21" t="str">
        <f t="shared" si="65"/>
        <v>La bibliografía propuesta contiene títulos de edición menor a 5 años.</v>
      </c>
      <c r="CC68" s="12" t="str">
        <f t="shared" si="66"/>
        <v>La bibliografía incluye por lo menos dos títulos en una segunda lengua.</v>
      </c>
      <c r="CD68" s="12" t="str">
        <f t="shared" si="67"/>
        <v/>
      </c>
      <c r="CF68" s="12">
        <f t="shared" si="68"/>
        <v>1</v>
      </c>
      <c r="CG68" s="12">
        <f t="shared" si="69"/>
        <v>1</v>
      </c>
      <c r="CH68" s="12">
        <f t="shared" si="70"/>
        <v>0</v>
      </c>
      <c r="CI68" s="12">
        <f t="shared" si="71"/>
        <v>1</v>
      </c>
      <c r="CJ68" s="12">
        <f t="shared" si="72"/>
        <v>0</v>
      </c>
      <c r="CK68" s="12">
        <f t="shared" si="73"/>
        <v>3</v>
      </c>
    </row>
    <row r="69" spans="1:89" x14ac:dyDescent="0.25">
      <c r="A69" s="25">
        <v>43048.609478298611</v>
      </c>
      <c r="B69" s="26" t="s">
        <v>183</v>
      </c>
      <c r="C69" s="26" t="s">
        <v>335</v>
      </c>
      <c r="D69" s="26" t="s">
        <v>185</v>
      </c>
      <c r="E69" s="24"/>
      <c r="F69" s="26" t="s">
        <v>336</v>
      </c>
      <c r="G69" s="26" t="s">
        <v>338</v>
      </c>
      <c r="H69" s="26" t="s">
        <v>188</v>
      </c>
      <c r="I69" s="26" t="s">
        <v>188</v>
      </c>
      <c r="J69" s="26" t="s">
        <v>188</v>
      </c>
      <c r="K69" s="26" t="s">
        <v>188</v>
      </c>
      <c r="L69" s="26" t="s">
        <v>188</v>
      </c>
      <c r="M69" s="26" t="s">
        <v>188</v>
      </c>
      <c r="N69" s="26" t="s">
        <v>188</v>
      </c>
      <c r="O69" s="26" t="s">
        <v>188</v>
      </c>
      <c r="P69" s="26" t="s">
        <v>188</v>
      </c>
      <c r="Q69" s="26" t="s">
        <v>188</v>
      </c>
      <c r="R69" s="26" t="s">
        <v>188</v>
      </c>
      <c r="S69" s="26" t="s">
        <v>188</v>
      </c>
      <c r="T69" s="26" t="s">
        <v>188</v>
      </c>
      <c r="U69" s="26" t="s">
        <v>188</v>
      </c>
      <c r="V69" s="26" t="s">
        <v>5</v>
      </c>
      <c r="W69" s="26" t="s">
        <v>162</v>
      </c>
      <c r="X69" s="26" t="s">
        <v>158</v>
      </c>
      <c r="Y69" s="26" t="s">
        <v>190</v>
      </c>
      <c r="Z69" s="26" t="s">
        <v>190</v>
      </c>
      <c r="AA69" s="26" t="s">
        <v>190</v>
      </c>
      <c r="AB69" s="26" t="s">
        <v>190</v>
      </c>
      <c r="AC69" s="26" t="s">
        <v>190</v>
      </c>
      <c r="AD69" s="26" t="s">
        <v>190</v>
      </c>
      <c r="AE69" s="26" t="s">
        <v>55</v>
      </c>
      <c r="AF69" s="26" t="s">
        <v>159</v>
      </c>
      <c r="AG69" s="26" t="s">
        <v>59</v>
      </c>
      <c r="AH69" s="26" t="s">
        <v>59</v>
      </c>
      <c r="AI69" s="26" t="s">
        <v>59</v>
      </c>
      <c r="AJ69" s="26" t="s">
        <v>59</v>
      </c>
      <c r="AK69" s="26" t="s">
        <v>71</v>
      </c>
      <c r="AL69" s="26" t="s">
        <v>163</v>
      </c>
      <c r="AM69" s="26" t="s">
        <v>191</v>
      </c>
      <c r="AN69" s="26" t="s">
        <v>89</v>
      </c>
      <c r="AO69" s="26" t="s">
        <v>244</v>
      </c>
      <c r="AP69" s="26" t="s">
        <v>106</v>
      </c>
      <c r="AQ69" s="26" t="s">
        <v>106</v>
      </c>
      <c r="AR69" s="26" t="s">
        <v>106</v>
      </c>
      <c r="AS69" s="26" t="s">
        <v>106</v>
      </c>
      <c r="AT69" s="26" t="s">
        <v>114</v>
      </c>
      <c r="AU69" s="26" t="s">
        <v>232</v>
      </c>
      <c r="AX69" s="12">
        <f t="shared" si="43"/>
        <v>67</v>
      </c>
      <c r="AY69" s="12">
        <f t="shared" si="37"/>
        <v>0.33333333333333331</v>
      </c>
      <c r="AZ69" s="20" t="str">
        <f t="shared" si="44"/>
        <v>Anticipatoria., Criterios y estándares (Rúbrica)., Autoevaluación., Retroalimentación.</v>
      </c>
      <c r="BA69" s="12" t="str">
        <f t="shared" si="39"/>
        <v>Anticipatoria.</v>
      </c>
      <c r="BB69" s="12" t="str">
        <f t="shared" si="40"/>
        <v>Criterios y estándares (Rúbrica).</v>
      </c>
      <c r="BC69" s="12" t="str">
        <f t="shared" si="41"/>
        <v>Autoevaluación.</v>
      </c>
      <c r="BD69" s="12" t="str">
        <f t="shared" si="42"/>
        <v>Retroalimentación.</v>
      </c>
      <c r="BF69" s="12">
        <f t="shared" si="45"/>
        <v>1</v>
      </c>
      <c r="BG69" s="12">
        <f t="shared" si="46"/>
        <v>1</v>
      </c>
      <c r="BH69" s="12">
        <f t="shared" si="47"/>
        <v>1</v>
      </c>
      <c r="BI69" s="12">
        <f t="shared" si="48"/>
        <v>1</v>
      </c>
      <c r="BJ69" s="12">
        <f t="shared" si="49"/>
        <v>0</v>
      </c>
      <c r="BK69" s="12">
        <f t="shared" si="50"/>
        <v>4</v>
      </c>
      <c r="BL69" s="20" t="str">
        <f t="shared" si="51"/>
        <v>Reflexión, Claridad, Oportunidades de mejora, Retroalimentación al docente</v>
      </c>
      <c r="BM69" s="12" t="str">
        <f t="shared" si="52"/>
        <v>Reflexión</v>
      </c>
      <c r="BN69" s="12" t="str">
        <f t="shared" si="38"/>
        <v>Claridad</v>
      </c>
      <c r="BO69" s="12" t="str">
        <f t="shared" si="53"/>
        <v>Oportunidades de mejora</v>
      </c>
      <c r="BP69" s="12" t="str">
        <f t="shared" si="54"/>
        <v>Oportunidades de mejora</v>
      </c>
      <c r="BQ69" s="12" t="str">
        <f t="shared" si="55"/>
        <v>Retroalimentación al docente</v>
      </c>
      <c r="BS69" s="12">
        <f t="shared" si="56"/>
        <v>1</v>
      </c>
      <c r="BT69" s="12">
        <f t="shared" si="57"/>
        <v>0</v>
      </c>
      <c r="BU69" s="12">
        <f t="shared" si="58"/>
        <v>1</v>
      </c>
      <c r="BV69" s="12">
        <f t="shared" si="59"/>
        <v>2</v>
      </c>
      <c r="BW69" s="12">
        <f t="shared" si="60"/>
        <v>1</v>
      </c>
      <c r="BX69" s="12">
        <f t="shared" si="61"/>
        <v>0</v>
      </c>
      <c r="BY69" s="12">
        <f t="shared" si="62"/>
        <v>5</v>
      </c>
      <c r="BZ69" s="12" t="str">
        <f t="shared" si="63"/>
        <v>La bibliografía básica propuesta se encuentra en la biblioteca "Juan Roa Vásquez"., La bibliografía propuesta contiene títulos de edición menor a 5 años., La bibliografía incluye por lo menos dos títulos en una segunda lengua.</v>
      </c>
      <c r="CA69" s="12" t="str">
        <f t="shared" si="64"/>
        <v>La bibliografía básica propuesta se encuentra en la biblioteca "Juan Roa Vásquez".</v>
      </c>
      <c r="CB69" s="21" t="str">
        <f t="shared" si="65"/>
        <v>La bibliografía propuesta contiene títulos de edición menor a 5 años.</v>
      </c>
      <c r="CC69" s="12" t="str">
        <f t="shared" si="66"/>
        <v>La bibliografía incluye por lo menos dos títulos en una segunda lengua.</v>
      </c>
      <c r="CD69" s="12" t="str">
        <f t="shared" si="67"/>
        <v/>
      </c>
      <c r="CF69" s="12">
        <f t="shared" si="68"/>
        <v>1</v>
      </c>
      <c r="CG69" s="12">
        <f t="shared" si="69"/>
        <v>1</v>
      </c>
      <c r="CH69" s="12">
        <f t="shared" si="70"/>
        <v>0</v>
      </c>
      <c r="CI69" s="12">
        <f t="shared" si="71"/>
        <v>1</v>
      </c>
      <c r="CJ69" s="12">
        <f t="shared" si="72"/>
        <v>0</v>
      </c>
      <c r="CK69" s="12">
        <f t="shared" si="73"/>
        <v>3</v>
      </c>
    </row>
    <row r="70" spans="1:89" x14ac:dyDescent="0.25">
      <c r="A70" s="25">
        <v>43048.612378275458</v>
      </c>
      <c r="B70" s="26" t="s">
        <v>183</v>
      </c>
      <c r="C70" s="26" t="s">
        <v>339</v>
      </c>
      <c r="D70" s="26" t="s">
        <v>185</v>
      </c>
      <c r="E70" s="24"/>
      <c r="F70" s="26" t="s">
        <v>186</v>
      </c>
      <c r="G70" s="26" t="s">
        <v>340</v>
      </c>
      <c r="H70" s="26" t="s">
        <v>188</v>
      </c>
      <c r="I70" s="26" t="s">
        <v>188</v>
      </c>
      <c r="J70" s="26" t="s">
        <v>188</v>
      </c>
      <c r="K70" s="26" t="s">
        <v>188</v>
      </c>
      <c r="L70" s="26" t="s">
        <v>188</v>
      </c>
      <c r="M70" s="26" t="s">
        <v>188</v>
      </c>
      <c r="N70" s="26" t="s">
        <v>188</v>
      </c>
      <c r="O70" s="26" t="s">
        <v>188</v>
      </c>
      <c r="P70" s="26" t="s">
        <v>188</v>
      </c>
      <c r="Q70" s="26" t="s">
        <v>188</v>
      </c>
      <c r="R70" s="26" t="s">
        <v>188</v>
      </c>
      <c r="S70" s="26" t="s">
        <v>188</v>
      </c>
      <c r="T70" s="26" t="s">
        <v>188</v>
      </c>
      <c r="U70" s="26" t="s">
        <v>188</v>
      </c>
      <c r="V70" s="26" t="s">
        <v>5</v>
      </c>
      <c r="W70" s="26" t="s">
        <v>162</v>
      </c>
      <c r="X70" s="26" t="s">
        <v>158</v>
      </c>
      <c r="Y70" s="26" t="s">
        <v>190</v>
      </c>
      <c r="Z70" s="26" t="s">
        <v>190</v>
      </c>
      <c r="AA70" s="26" t="s">
        <v>190</v>
      </c>
      <c r="AB70" s="26" t="s">
        <v>190</v>
      </c>
      <c r="AC70" s="26" t="s">
        <v>190</v>
      </c>
      <c r="AD70" s="26" t="s">
        <v>190</v>
      </c>
      <c r="AE70" s="26" t="s">
        <v>55</v>
      </c>
      <c r="AF70" s="26" t="s">
        <v>159</v>
      </c>
      <c r="AG70" s="26" t="s">
        <v>59</v>
      </c>
      <c r="AH70" s="26" t="s">
        <v>59</v>
      </c>
      <c r="AI70" s="26" t="s">
        <v>59</v>
      </c>
      <c r="AJ70" s="26" t="s">
        <v>59</v>
      </c>
      <c r="AK70" s="26" t="s">
        <v>71</v>
      </c>
      <c r="AL70" s="26" t="s">
        <v>163</v>
      </c>
      <c r="AM70" s="26" t="s">
        <v>85</v>
      </c>
      <c r="AN70" s="26" t="s">
        <v>90</v>
      </c>
      <c r="AO70" s="26" t="s">
        <v>192</v>
      </c>
      <c r="AP70" s="26" t="s">
        <v>106</v>
      </c>
      <c r="AQ70" s="26" t="s">
        <v>106</v>
      </c>
      <c r="AR70" s="26" t="s">
        <v>106</v>
      </c>
      <c r="AS70" s="26" t="s">
        <v>106</v>
      </c>
      <c r="AT70" s="26" t="s">
        <v>113</v>
      </c>
      <c r="AU70" s="26" t="s">
        <v>193</v>
      </c>
      <c r="AX70" s="12">
        <f t="shared" si="43"/>
        <v>69</v>
      </c>
      <c r="AY70" s="12">
        <f t="shared" si="37"/>
        <v>0.33333333333333331</v>
      </c>
      <c r="AZ70" s="20" t="str">
        <f t="shared" si="44"/>
        <v>Criterios y estándares (Rúbrica).</v>
      </c>
      <c r="BA70" s="12" t="str">
        <f t="shared" si="39"/>
        <v>Criterios y estándares (Rúbrica).</v>
      </c>
      <c r="BB70" s="12" t="str">
        <f t="shared" si="40"/>
        <v/>
      </c>
      <c r="BC70" s="12" t="str">
        <f t="shared" si="41"/>
        <v/>
      </c>
      <c r="BD70" s="12" t="str">
        <f t="shared" si="42"/>
        <v/>
      </c>
      <c r="BF70" s="12">
        <f t="shared" si="45"/>
        <v>0</v>
      </c>
      <c r="BG70" s="12">
        <f t="shared" si="46"/>
        <v>1</v>
      </c>
      <c r="BH70" s="12">
        <f t="shared" si="47"/>
        <v>0</v>
      </c>
      <c r="BI70" s="12">
        <f t="shared" si="48"/>
        <v>0</v>
      </c>
      <c r="BJ70" s="12">
        <f t="shared" si="49"/>
        <v>0</v>
      </c>
      <c r="BK70" s="12">
        <f t="shared" si="50"/>
        <v>1</v>
      </c>
      <c r="BL70" s="20" t="str">
        <f t="shared" si="51"/>
        <v>Reflexión, Diálogo, Claridad, Oportunidades de mejora, Retroalimentación al docente</v>
      </c>
      <c r="BM70" s="12" t="str">
        <f t="shared" si="52"/>
        <v>Reflexión</v>
      </c>
      <c r="BN70" s="12" t="str">
        <f t="shared" si="38"/>
        <v>Diálogo</v>
      </c>
      <c r="BO70" s="12" t="str">
        <f t="shared" si="53"/>
        <v>Claridad</v>
      </c>
      <c r="BP70" s="12" t="str">
        <f t="shared" si="54"/>
        <v>Oportunidades de mejora</v>
      </c>
      <c r="BQ70" s="12" t="str">
        <f t="shared" si="55"/>
        <v>Retroalimentación al docente</v>
      </c>
      <c r="BS70" s="12">
        <f t="shared" si="56"/>
        <v>1</v>
      </c>
      <c r="BT70" s="12">
        <f t="shared" si="57"/>
        <v>1</v>
      </c>
      <c r="BU70" s="12">
        <f t="shared" si="58"/>
        <v>1</v>
      </c>
      <c r="BV70" s="12">
        <f t="shared" si="59"/>
        <v>1</v>
      </c>
      <c r="BW70" s="12">
        <f t="shared" si="60"/>
        <v>1</v>
      </c>
      <c r="BX70" s="12">
        <f t="shared" si="61"/>
        <v>0</v>
      </c>
      <c r="BY70" s="12">
        <f t="shared" si="62"/>
        <v>5</v>
      </c>
      <c r="BZ70"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0" s="12" t="str">
        <f t="shared" si="64"/>
        <v>La bibliografía básica propuesta se encuentra en la biblioteca "Juan Roa Vásquez".</v>
      </c>
      <c r="CB70" s="21" t="str">
        <f t="shared" si="65"/>
        <v>La bibliografía propuesta contiene títulos de edición menor a 5 años.</v>
      </c>
      <c r="CC70" s="12" t="str">
        <f t="shared" si="66"/>
        <v>La bibliografía se presenta con una sólo sistema de referenciación (APA, Vancouver, IEEE, etc).</v>
      </c>
      <c r="CD70" s="12" t="str">
        <f t="shared" si="67"/>
        <v>La bibliografía incluye por lo menos dos títulos en una segunda lengua.</v>
      </c>
      <c r="CF70" s="12">
        <f t="shared" si="68"/>
        <v>1</v>
      </c>
      <c r="CG70" s="12">
        <f t="shared" si="69"/>
        <v>1</v>
      </c>
      <c r="CH70" s="12">
        <f t="shared" si="70"/>
        <v>1</v>
      </c>
      <c r="CI70" s="12">
        <f t="shared" si="71"/>
        <v>1</v>
      </c>
      <c r="CJ70" s="12">
        <f t="shared" si="72"/>
        <v>0</v>
      </c>
      <c r="CK70" s="12">
        <f t="shared" si="73"/>
        <v>4</v>
      </c>
    </row>
    <row r="71" spans="1:89" x14ac:dyDescent="0.25">
      <c r="A71" s="25">
        <v>43048.617937164352</v>
      </c>
      <c r="B71" s="26" t="s">
        <v>183</v>
      </c>
      <c r="C71" s="26" t="s">
        <v>339</v>
      </c>
      <c r="D71" s="26" t="s">
        <v>185</v>
      </c>
      <c r="E71" s="24"/>
      <c r="F71" s="26" t="s">
        <v>186</v>
      </c>
      <c r="G71" s="26" t="s">
        <v>341</v>
      </c>
      <c r="H71" s="26" t="s">
        <v>188</v>
      </c>
      <c r="I71" s="26" t="s">
        <v>188</v>
      </c>
      <c r="J71" s="26" t="s">
        <v>188</v>
      </c>
      <c r="K71" s="26" t="s">
        <v>188</v>
      </c>
      <c r="L71" s="26" t="s">
        <v>188</v>
      </c>
      <c r="M71" s="26" t="s">
        <v>188</v>
      </c>
      <c r="N71" s="26" t="s">
        <v>188</v>
      </c>
      <c r="O71" s="26" t="s">
        <v>188</v>
      </c>
      <c r="P71" s="26" t="s">
        <v>188</v>
      </c>
      <c r="Q71" s="26" t="s">
        <v>188</v>
      </c>
      <c r="R71" s="26" t="s">
        <v>188</v>
      </c>
      <c r="S71" s="26" t="s">
        <v>188</v>
      </c>
      <c r="T71" s="26" t="s">
        <v>188</v>
      </c>
      <c r="U71" s="26" t="s">
        <v>188</v>
      </c>
      <c r="V71" s="26" t="s">
        <v>5</v>
      </c>
      <c r="W71" s="26" t="s">
        <v>162</v>
      </c>
      <c r="X71" s="26" t="s">
        <v>158</v>
      </c>
      <c r="Y71" s="26" t="s">
        <v>190</v>
      </c>
      <c r="Z71" s="26" t="s">
        <v>190</v>
      </c>
      <c r="AA71" s="26" t="s">
        <v>190</v>
      </c>
      <c r="AB71" s="26" t="s">
        <v>190</v>
      </c>
      <c r="AC71" s="26" t="s">
        <v>190</v>
      </c>
      <c r="AD71" s="26" t="s">
        <v>190</v>
      </c>
      <c r="AE71" s="26" t="s">
        <v>55</v>
      </c>
      <c r="AF71" s="26" t="s">
        <v>159</v>
      </c>
      <c r="AG71" s="26" t="s">
        <v>59</v>
      </c>
      <c r="AH71" s="26" t="s">
        <v>59</v>
      </c>
      <c r="AI71" s="26" t="s">
        <v>59</v>
      </c>
      <c r="AJ71" s="26" t="s">
        <v>59</v>
      </c>
      <c r="AK71" s="26" t="s">
        <v>71</v>
      </c>
      <c r="AL71" s="26" t="s">
        <v>163</v>
      </c>
      <c r="AM71" s="26" t="s">
        <v>85</v>
      </c>
      <c r="AN71" s="26" t="s">
        <v>90</v>
      </c>
      <c r="AO71" s="26" t="s">
        <v>192</v>
      </c>
      <c r="AP71" s="26" t="s">
        <v>106</v>
      </c>
      <c r="AQ71" s="26" t="s">
        <v>106</v>
      </c>
      <c r="AR71" s="26" t="s">
        <v>106</v>
      </c>
      <c r="AS71" s="26" t="s">
        <v>106</v>
      </c>
      <c r="AT71" s="26" t="s">
        <v>113</v>
      </c>
      <c r="AU71" s="26" t="s">
        <v>193</v>
      </c>
      <c r="AX71" s="12">
        <f t="shared" si="43"/>
        <v>69</v>
      </c>
      <c r="AY71" s="12">
        <f t="shared" si="37"/>
        <v>0.33333333333333331</v>
      </c>
      <c r="AZ71" s="20" t="str">
        <f t="shared" si="44"/>
        <v>Criterios y estándares (Rúbrica).</v>
      </c>
      <c r="BA71" s="12" t="str">
        <f t="shared" si="39"/>
        <v>Criterios y estándares (Rúbrica).</v>
      </c>
      <c r="BB71" s="12" t="str">
        <f t="shared" si="40"/>
        <v/>
      </c>
      <c r="BC71" s="12" t="str">
        <f t="shared" si="41"/>
        <v/>
      </c>
      <c r="BD71" s="12" t="str">
        <f t="shared" si="42"/>
        <v/>
      </c>
      <c r="BF71" s="12">
        <f t="shared" si="45"/>
        <v>0</v>
      </c>
      <c r="BG71" s="12">
        <f t="shared" si="46"/>
        <v>1</v>
      </c>
      <c r="BH71" s="12">
        <f t="shared" si="47"/>
        <v>0</v>
      </c>
      <c r="BI71" s="12">
        <f t="shared" si="48"/>
        <v>0</v>
      </c>
      <c r="BJ71" s="12">
        <f t="shared" si="49"/>
        <v>0</v>
      </c>
      <c r="BK71" s="12">
        <f t="shared" si="50"/>
        <v>1</v>
      </c>
      <c r="BL71" s="20" t="str">
        <f t="shared" si="51"/>
        <v>Reflexión, Diálogo, Claridad, Oportunidades de mejora, Retroalimentación al docente</v>
      </c>
      <c r="BM71" s="12" t="str">
        <f t="shared" si="52"/>
        <v>Reflexión</v>
      </c>
      <c r="BN71" s="12" t="str">
        <f t="shared" si="38"/>
        <v>Diálogo</v>
      </c>
      <c r="BO71" s="12" t="str">
        <f t="shared" si="53"/>
        <v>Claridad</v>
      </c>
      <c r="BP71" s="12" t="str">
        <f t="shared" si="54"/>
        <v>Oportunidades de mejora</v>
      </c>
      <c r="BQ71" s="12" t="str">
        <f t="shared" si="55"/>
        <v>Retroalimentación al docente</v>
      </c>
      <c r="BS71" s="12">
        <f t="shared" si="56"/>
        <v>1</v>
      </c>
      <c r="BT71" s="12">
        <f t="shared" si="57"/>
        <v>1</v>
      </c>
      <c r="BU71" s="12">
        <f t="shared" si="58"/>
        <v>1</v>
      </c>
      <c r="BV71" s="12">
        <f t="shared" si="59"/>
        <v>1</v>
      </c>
      <c r="BW71" s="12">
        <f t="shared" si="60"/>
        <v>1</v>
      </c>
      <c r="BX71" s="12">
        <f t="shared" si="61"/>
        <v>0</v>
      </c>
      <c r="BY71" s="12">
        <f t="shared" si="62"/>
        <v>5</v>
      </c>
      <c r="BZ71"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1" s="12" t="str">
        <f t="shared" si="64"/>
        <v>La bibliografía básica propuesta se encuentra en la biblioteca "Juan Roa Vásquez".</v>
      </c>
      <c r="CB71" s="21" t="str">
        <f t="shared" si="65"/>
        <v>La bibliografía propuesta contiene títulos de edición menor a 5 años.</v>
      </c>
      <c r="CC71" s="12" t="str">
        <f t="shared" si="66"/>
        <v>La bibliografía se presenta con una sólo sistema de referenciación (APA, Vancouver, IEEE, etc).</v>
      </c>
      <c r="CD71" s="12" t="str">
        <f t="shared" si="67"/>
        <v>La bibliografía incluye por lo menos dos títulos en una segunda lengua.</v>
      </c>
      <c r="CF71" s="12">
        <f t="shared" si="68"/>
        <v>1</v>
      </c>
      <c r="CG71" s="12">
        <f t="shared" si="69"/>
        <v>1</v>
      </c>
      <c r="CH71" s="12">
        <f t="shared" si="70"/>
        <v>1</v>
      </c>
      <c r="CI71" s="12">
        <f t="shared" si="71"/>
        <v>1</v>
      </c>
      <c r="CJ71" s="12">
        <f t="shared" si="72"/>
        <v>0</v>
      </c>
      <c r="CK71" s="12">
        <f t="shared" si="73"/>
        <v>4</v>
      </c>
    </row>
    <row r="72" spans="1:89" x14ac:dyDescent="0.25">
      <c r="A72" s="25">
        <v>43048.620723530097</v>
      </c>
      <c r="B72" s="26" t="s">
        <v>183</v>
      </c>
      <c r="C72" s="26" t="s">
        <v>339</v>
      </c>
      <c r="D72" s="26" t="s">
        <v>185</v>
      </c>
      <c r="E72" s="24"/>
      <c r="F72" s="26" t="s">
        <v>186</v>
      </c>
      <c r="G72" s="26" t="s">
        <v>342</v>
      </c>
      <c r="H72" s="26" t="s">
        <v>188</v>
      </c>
      <c r="I72" s="26" t="s">
        <v>188</v>
      </c>
      <c r="J72" s="26" t="s">
        <v>188</v>
      </c>
      <c r="K72" s="26" t="s">
        <v>188</v>
      </c>
      <c r="L72" s="26" t="s">
        <v>188</v>
      </c>
      <c r="M72" s="26" t="s">
        <v>188</v>
      </c>
      <c r="N72" s="26" t="s">
        <v>188</v>
      </c>
      <c r="O72" s="26" t="s">
        <v>188</v>
      </c>
      <c r="P72" s="26" t="s">
        <v>188</v>
      </c>
      <c r="Q72" s="26" t="s">
        <v>188</v>
      </c>
      <c r="R72" s="26" t="s">
        <v>188</v>
      </c>
      <c r="S72" s="26" t="s">
        <v>188</v>
      </c>
      <c r="T72" s="26" t="s">
        <v>188</v>
      </c>
      <c r="U72" s="26" t="s">
        <v>188</v>
      </c>
      <c r="V72" s="26" t="s">
        <v>5</v>
      </c>
      <c r="W72" s="26" t="s">
        <v>162</v>
      </c>
      <c r="X72" s="26" t="s">
        <v>158</v>
      </c>
      <c r="Y72" s="26" t="s">
        <v>190</v>
      </c>
      <c r="Z72" s="26" t="s">
        <v>190</v>
      </c>
      <c r="AA72" s="26" t="s">
        <v>190</v>
      </c>
      <c r="AB72" s="26" t="s">
        <v>190</v>
      </c>
      <c r="AC72" s="26" t="s">
        <v>190</v>
      </c>
      <c r="AD72" s="26" t="s">
        <v>190</v>
      </c>
      <c r="AE72" s="26" t="s">
        <v>55</v>
      </c>
      <c r="AF72" s="26" t="s">
        <v>159</v>
      </c>
      <c r="AG72" s="26" t="s">
        <v>59</v>
      </c>
      <c r="AH72" s="26" t="s">
        <v>59</v>
      </c>
      <c r="AI72" s="26" t="s">
        <v>59</v>
      </c>
      <c r="AJ72" s="26" t="s">
        <v>59</v>
      </c>
      <c r="AK72" s="26" t="s">
        <v>69</v>
      </c>
      <c r="AL72" s="26" t="s">
        <v>160</v>
      </c>
      <c r="AM72" s="26" t="s">
        <v>85</v>
      </c>
      <c r="AN72" s="26" t="s">
        <v>89</v>
      </c>
      <c r="AO72" s="26" t="s">
        <v>192</v>
      </c>
      <c r="AP72" s="26" t="s">
        <v>104</v>
      </c>
      <c r="AQ72" s="26" t="s">
        <v>104</v>
      </c>
      <c r="AR72" s="26" t="s">
        <v>106</v>
      </c>
      <c r="AS72" s="26" t="s">
        <v>106</v>
      </c>
      <c r="AT72" s="26" t="s">
        <v>113</v>
      </c>
      <c r="AU72" s="26" t="s">
        <v>193</v>
      </c>
      <c r="AX72" s="12">
        <f t="shared" si="43"/>
        <v>69</v>
      </c>
      <c r="AY72" s="12">
        <f t="shared" si="37"/>
        <v>0.33333333333333331</v>
      </c>
      <c r="AZ72" s="20" t="str">
        <f t="shared" si="44"/>
        <v>Criterios y estándares (Rúbrica).</v>
      </c>
      <c r="BA72" s="12" t="str">
        <f t="shared" si="39"/>
        <v>Criterios y estándares (Rúbrica).</v>
      </c>
      <c r="BB72" s="12" t="str">
        <f t="shared" si="40"/>
        <v/>
      </c>
      <c r="BC72" s="12" t="str">
        <f t="shared" si="41"/>
        <v/>
      </c>
      <c r="BD72" s="12" t="str">
        <f t="shared" si="42"/>
        <v/>
      </c>
      <c r="BF72" s="12">
        <f t="shared" si="45"/>
        <v>0</v>
      </c>
      <c r="BG72" s="12">
        <f t="shared" si="46"/>
        <v>1</v>
      </c>
      <c r="BH72" s="12">
        <f t="shared" si="47"/>
        <v>0</v>
      </c>
      <c r="BI72" s="12">
        <f t="shared" si="48"/>
        <v>0</v>
      </c>
      <c r="BJ72" s="12">
        <f t="shared" si="49"/>
        <v>0</v>
      </c>
      <c r="BK72" s="12">
        <f t="shared" si="50"/>
        <v>1</v>
      </c>
      <c r="BL72" s="20" t="str">
        <f t="shared" si="51"/>
        <v>Reflexión, Diálogo, Claridad, Oportunidades de mejora, Retroalimentación al docente</v>
      </c>
      <c r="BM72" s="12" t="str">
        <f t="shared" si="52"/>
        <v>Reflexión</v>
      </c>
      <c r="BN72" s="12" t="str">
        <f t="shared" si="38"/>
        <v>Diálogo</v>
      </c>
      <c r="BO72" s="12" t="str">
        <f t="shared" si="53"/>
        <v>Claridad</v>
      </c>
      <c r="BP72" s="12" t="str">
        <f t="shared" si="54"/>
        <v>Oportunidades de mejora</v>
      </c>
      <c r="BQ72" s="12" t="str">
        <f t="shared" si="55"/>
        <v>Retroalimentación al docente</v>
      </c>
      <c r="BS72" s="12">
        <f t="shared" si="56"/>
        <v>1</v>
      </c>
      <c r="BT72" s="12">
        <f t="shared" si="57"/>
        <v>1</v>
      </c>
      <c r="BU72" s="12">
        <f t="shared" si="58"/>
        <v>1</v>
      </c>
      <c r="BV72" s="12">
        <f t="shared" si="59"/>
        <v>1</v>
      </c>
      <c r="BW72" s="12">
        <f t="shared" si="60"/>
        <v>1</v>
      </c>
      <c r="BX72" s="12">
        <f t="shared" si="61"/>
        <v>0</v>
      </c>
      <c r="BY72" s="12">
        <f t="shared" si="62"/>
        <v>5</v>
      </c>
      <c r="BZ72"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2" s="12" t="str">
        <f t="shared" si="64"/>
        <v>La bibliografía básica propuesta se encuentra en la biblioteca "Juan Roa Vásquez".</v>
      </c>
      <c r="CB72" s="21" t="str">
        <f t="shared" si="65"/>
        <v>La bibliografía propuesta contiene títulos de edición menor a 5 años.</v>
      </c>
      <c r="CC72" s="12" t="str">
        <f t="shared" si="66"/>
        <v>La bibliografía se presenta con una sólo sistema de referenciación (APA, Vancouver, IEEE, etc).</v>
      </c>
      <c r="CD72" s="12" t="str">
        <f t="shared" si="67"/>
        <v>La bibliografía incluye por lo menos dos títulos en una segunda lengua.</v>
      </c>
      <c r="CF72" s="12">
        <f t="shared" si="68"/>
        <v>1</v>
      </c>
      <c r="CG72" s="12">
        <f t="shared" si="69"/>
        <v>1</v>
      </c>
      <c r="CH72" s="12">
        <f t="shared" si="70"/>
        <v>1</v>
      </c>
      <c r="CI72" s="12">
        <f t="shared" si="71"/>
        <v>1</v>
      </c>
      <c r="CJ72" s="12">
        <f t="shared" si="72"/>
        <v>0</v>
      </c>
      <c r="CK72" s="12">
        <f t="shared" si="73"/>
        <v>4</v>
      </c>
    </row>
    <row r="73" spans="1:89" x14ac:dyDescent="0.25">
      <c r="A73" s="25">
        <v>43049.338759895836</v>
      </c>
      <c r="B73" s="26" t="s">
        <v>183</v>
      </c>
      <c r="C73" s="26" t="s">
        <v>343</v>
      </c>
      <c r="D73" s="26" t="s">
        <v>185</v>
      </c>
      <c r="E73" s="24"/>
      <c r="F73" s="26" t="s">
        <v>208</v>
      </c>
      <c r="G73" s="26" t="s">
        <v>344</v>
      </c>
      <c r="H73" s="26" t="s">
        <v>188</v>
      </c>
      <c r="I73" s="26" t="s">
        <v>188</v>
      </c>
      <c r="J73" s="26" t="s">
        <v>188</v>
      </c>
      <c r="K73" s="26" t="s">
        <v>188</v>
      </c>
      <c r="L73" s="26" t="s">
        <v>188</v>
      </c>
      <c r="M73" s="26" t="s">
        <v>188</v>
      </c>
      <c r="N73" s="26" t="s">
        <v>188</v>
      </c>
      <c r="O73" s="26" t="s">
        <v>188</v>
      </c>
      <c r="P73" s="26" t="s">
        <v>188</v>
      </c>
      <c r="Q73" s="26" t="s">
        <v>189</v>
      </c>
      <c r="R73" s="26" t="s">
        <v>189</v>
      </c>
      <c r="S73" s="26" t="s">
        <v>188</v>
      </c>
      <c r="T73" s="26" t="s">
        <v>189</v>
      </c>
      <c r="U73" s="26" t="s">
        <v>189</v>
      </c>
      <c r="V73" s="26" t="s">
        <v>5</v>
      </c>
      <c r="W73" s="26" t="s">
        <v>162</v>
      </c>
      <c r="X73" s="26" t="s">
        <v>158</v>
      </c>
      <c r="Y73" s="26" t="s">
        <v>190</v>
      </c>
      <c r="Z73" s="26" t="s">
        <v>190</v>
      </c>
      <c r="AA73" s="26" t="s">
        <v>190</v>
      </c>
      <c r="AB73" s="26" t="s">
        <v>190</v>
      </c>
      <c r="AC73" s="26" t="s">
        <v>190</v>
      </c>
      <c r="AD73" s="26" t="s">
        <v>190</v>
      </c>
      <c r="AE73" s="26" t="s">
        <v>55</v>
      </c>
      <c r="AF73" s="26" t="s">
        <v>159</v>
      </c>
      <c r="AG73" s="26" t="s">
        <v>59</v>
      </c>
      <c r="AH73" s="26" t="s">
        <v>59</v>
      </c>
      <c r="AI73" s="26" t="s">
        <v>59</v>
      </c>
      <c r="AJ73" s="26" t="s">
        <v>59</v>
      </c>
      <c r="AK73" s="26" t="s">
        <v>71</v>
      </c>
      <c r="AL73" s="26" t="s">
        <v>163</v>
      </c>
      <c r="AM73" s="26" t="s">
        <v>191</v>
      </c>
      <c r="AN73" s="26" t="s">
        <v>90</v>
      </c>
      <c r="AO73" s="26" t="s">
        <v>192</v>
      </c>
      <c r="AP73" s="26" t="s">
        <v>106</v>
      </c>
      <c r="AQ73" s="26" t="s">
        <v>106</v>
      </c>
      <c r="AR73" s="26" t="s">
        <v>104</v>
      </c>
      <c r="AS73" s="26" t="s">
        <v>106</v>
      </c>
      <c r="AT73" s="26" t="s">
        <v>114</v>
      </c>
      <c r="AU73" s="26" t="s">
        <v>266</v>
      </c>
      <c r="AX73" s="12">
        <f t="shared" si="43"/>
        <v>72</v>
      </c>
      <c r="AY73" s="12">
        <f t="shared" si="37"/>
        <v>1</v>
      </c>
      <c r="AZ73" s="20" t="str">
        <f t="shared" si="44"/>
        <v>Anticipatoria., Criterios y estándares (Rúbrica)., Autoevaluación., Retroalimentación.</v>
      </c>
      <c r="BA73" s="12" t="str">
        <f t="shared" si="39"/>
        <v>Anticipatoria.</v>
      </c>
      <c r="BB73" s="12" t="str">
        <f t="shared" si="40"/>
        <v>Criterios y estándares (Rúbrica).</v>
      </c>
      <c r="BC73" s="12" t="str">
        <f t="shared" si="41"/>
        <v>Autoevaluación.</v>
      </c>
      <c r="BD73" s="12" t="str">
        <f t="shared" si="42"/>
        <v>Retroalimentación.</v>
      </c>
      <c r="BF73" s="12">
        <f t="shared" si="45"/>
        <v>1</v>
      </c>
      <c r="BG73" s="12">
        <f t="shared" si="46"/>
        <v>1</v>
      </c>
      <c r="BH73" s="12">
        <f t="shared" si="47"/>
        <v>1</v>
      </c>
      <c r="BI73" s="12">
        <f t="shared" si="48"/>
        <v>1</v>
      </c>
      <c r="BJ73" s="12">
        <f t="shared" si="49"/>
        <v>0</v>
      </c>
      <c r="BK73" s="12">
        <f t="shared" si="50"/>
        <v>4</v>
      </c>
      <c r="BL73" s="20" t="str">
        <f t="shared" si="51"/>
        <v>Reflexión, Diálogo, Claridad, Oportunidades de mejora, Retroalimentación al docente</v>
      </c>
      <c r="BM73" s="12" t="str">
        <f t="shared" si="52"/>
        <v>Reflexión</v>
      </c>
      <c r="BN73" s="12" t="str">
        <f t="shared" si="38"/>
        <v>Diálogo</v>
      </c>
      <c r="BO73" s="12" t="str">
        <f t="shared" si="53"/>
        <v>Claridad</v>
      </c>
      <c r="BP73" s="12" t="str">
        <f t="shared" si="54"/>
        <v>Oportunidades de mejora</v>
      </c>
      <c r="BQ73" s="12" t="str">
        <f t="shared" si="55"/>
        <v>Retroalimentación al docente</v>
      </c>
      <c r="BS73" s="12">
        <f t="shared" si="56"/>
        <v>1</v>
      </c>
      <c r="BT73" s="12">
        <f t="shared" si="57"/>
        <v>1</v>
      </c>
      <c r="BU73" s="12">
        <f t="shared" si="58"/>
        <v>1</v>
      </c>
      <c r="BV73" s="12">
        <f t="shared" si="59"/>
        <v>1</v>
      </c>
      <c r="BW73" s="12">
        <f t="shared" si="60"/>
        <v>1</v>
      </c>
      <c r="BX73" s="12">
        <f t="shared" si="61"/>
        <v>0</v>
      </c>
      <c r="BY73" s="12">
        <f t="shared" si="62"/>
        <v>5</v>
      </c>
      <c r="BZ73" s="12" t="str">
        <f t="shared" si="63"/>
        <v>La bibliografía propuesta contiene títulos de edición menor a 5 años., La bibliografía se presenta con una sólo sistema de referenciación (APA, Vancouver, IEEE, etc)., La bibliografía incluye por lo menos dos títulos en una segunda lengua.</v>
      </c>
      <c r="CA73" s="12" t="str">
        <f t="shared" si="64"/>
        <v>La bibliografía propuesta contiene títulos de edición menor a 5 años.</v>
      </c>
      <c r="CB73" s="21" t="str">
        <f t="shared" si="65"/>
        <v>La bibliografía se presenta con una sólo sistema de referenciación (APA, Vancouver, IEEE, etc).</v>
      </c>
      <c r="CC73" s="12" t="str">
        <f t="shared" si="66"/>
        <v>La bibliografía incluye por lo menos dos títulos en una segunda lengua.</v>
      </c>
      <c r="CD73" s="12" t="str">
        <f t="shared" si="67"/>
        <v/>
      </c>
      <c r="CF73" s="12">
        <f t="shared" si="68"/>
        <v>0</v>
      </c>
      <c r="CG73" s="12">
        <f t="shared" si="69"/>
        <v>1</v>
      </c>
      <c r="CH73" s="12">
        <f t="shared" si="70"/>
        <v>1</v>
      </c>
      <c r="CI73" s="12">
        <f t="shared" si="71"/>
        <v>1</v>
      </c>
      <c r="CJ73" s="12">
        <f t="shared" si="72"/>
        <v>0</v>
      </c>
      <c r="CK73" s="12">
        <f t="shared" si="73"/>
        <v>3</v>
      </c>
    </row>
    <row r="74" spans="1:89" x14ac:dyDescent="0.25">
      <c r="A74" s="25">
        <v>43049.345573842591</v>
      </c>
      <c r="B74" s="26" t="s">
        <v>183</v>
      </c>
      <c r="C74" s="26" t="s">
        <v>345</v>
      </c>
      <c r="D74" s="26" t="s">
        <v>185</v>
      </c>
      <c r="E74" s="24"/>
      <c r="F74" s="26" t="s">
        <v>201</v>
      </c>
      <c r="G74" s="26" t="s">
        <v>346</v>
      </c>
      <c r="H74" s="26" t="s">
        <v>188</v>
      </c>
      <c r="I74" s="26" t="s">
        <v>188</v>
      </c>
      <c r="J74" s="26" t="s">
        <v>188</v>
      </c>
      <c r="K74" s="26" t="s">
        <v>188</v>
      </c>
      <c r="L74" s="26" t="s">
        <v>188</v>
      </c>
      <c r="M74" s="26" t="s">
        <v>188</v>
      </c>
      <c r="N74" s="26" t="s">
        <v>188</v>
      </c>
      <c r="O74" s="26" t="s">
        <v>188</v>
      </c>
      <c r="P74" s="26" t="s">
        <v>188</v>
      </c>
      <c r="Q74" s="26" t="s">
        <v>188</v>
      </c>
      <c r="R74" s="26" t="s">
        <v>188</v>
      </c>
      <c r="S74" s="26" t="s">
        <v>188</v>
      </c>
      <c r="T74" s="26" t="s">
        <v>188</v>
      </c>
      <c r="U74" s="26" t="s">
        <v>188</v>
      </c>
      <c r="V74" s="26" t="s">
        <v>5</v>
      </c>
      <c r="W74" s="26" t="s">
        <v>162</v>
      </c>
      <c r="X74" s="26" t="s">
        <v>158</v>
      </c>
      <c r="Y74" s="26" t="s">
        <v>190</v>
      </c>
      <c r="Z74" s="26" t="s">
        <v>190</v>
      </c>
      <c r="AA74" s="26" t="s">
        <v>190</v>
      </c>
      <c r="AB74" s="26" t="s">
        <v>190</v>
      </c>
      <c r="AC74" s="26" t="s">
        <v>190</v>
      </c>
      <c r="AD74" s="26" t="s">
        <v>190</v>
      </c>
      <c r="AE74" s="26" t="s">
        <v>55</v>
      </c>
      <c r="AF74" s="26" t="s">
        <v>159</v>
      </c>
      <c r="AG74" s="26" t="s">
        <v>58</v>
      </c>
      <c r="AH74" s="26" t="s">
        <v>59</v>
      </c>
      <c r="AI74" s="26" t="s">
        <v>58</v>
      </c>
      <c r="AJ74" s="26" t="s">
        <v>58</v>
      </c>
      <c r="AK74" s="26" t="s">
        <v>69</v>
      </c>
      <c r="AL74" s="26" t="s">
        <v>160</v>
      </c>
      <c r="AM74" s="26" t="s">
        <v>191</v>
      </c>
      <c r="AN74" s="26" t="s">
        <v>89</v>
      </c>
      <c r="AO74" s="26" t="s">
        <v>192</v>
      </c>
      <c r="AP74" s="26" t="s">
        <v>105</v>
      </c>
      <c r="AQ74" s="26" t="s">
        <v>105</v>
      </c>
      <c r="AR74" s="26" t="s">
        <v>105</v>
      </c>
      <c r="AS74" s="26" t="s">
        <v>105</v>
      </c>
      <c r="AT74" s="26" t="s">
        <v>114</v>
      </c>
      <c r="AU74" s="26" t="s">
        <v>161</v>
      </c>
      <c r="AX74" s="12">
        <f t="shared" si="43"/>
        <v>73</v>
      </c>
      <c r="AY74" s="12">
        <f t="shared" si="37"/>
        <v>0.16666666666666666</v>
      </c>
      <c r="AZ74" s="20" t="str">
        <f t="shared" si="44"/>
        <v>Anticipatoria., Criterios y estándares (Rúbrica)., Autoevaluación., Retroalimentación.</v>
      </c>
      <c r="BA74" s="12" t="str">
        <f t="shared" si="39"/>
        <v>Anticipatoria.</v>
      </c>
      <c r="BB74" s="12" t="str">
        <f t="shared" si="40"/>
        <v>Criterios y estándares (Rúbrica).</v>
      </c>
      <c r="BC74" s="12" t="str">
        <f t="shared" si="41"/>
        <v>Autoevaluación.</v>
      </c>
      <c r="BD74" s="12" t="str">
        <f t="shared" si="42"/>
        <v>Retroalimentación.</v>
      </c>
      <c r="BF74" s="12">
        <f t="shared" si="45"/>
        <v>1</v>
      </c>
      <c r="BG74" s="12">
        <f t="shared" si="46"/>
        <v>1</v>
      </c>
      <c r="BH74" s="12">
        <f t="shared" si="47"/>
        <v>1</v>
      </c>
      <c r="BI74" s="12">
        <f t="shared" si="48"/>
        <v>1</v>
      </c>
      <c r="BJ74" s="12">
        <f t="shared" si="49"/>
        <v>0</v>
      </c>
      <c r="BK74" s="12">
        <f t="shared" si="50"/>
        <v>4</v>
      </c>
      <c r="BL74" s="20" t="str">
        <f t="shared" si="51"/>
        <v>Reflexión, Diálogo, Claridad, Oportunidades de mejora, Retroalimentación al docente</v>
      </c>
      <c r="BM74" s="12" t="str">
        <f t="shared" si="52"/>
        <v>Reflexión</v>
      </c>
      <c r="BN74" s="12" t="str">
        <f t="shared" si="38"/>
        <v>Diálogo</v>
      </c>
      <c r="BO74" s="12" t="str">
        <f t="shared" si="53"/>
        <v>Claridad</v>
      </c>
      <c r="BP74" s="12" t="str">
        <f t="shared" si="54"/>
        <v>Oportunidades de mejora</v>
      </c>
      <c r="BQ74" s="12" t="str">
        <f t="shared" si="55"/>
        <v>Retroalimentación al docente</v>
      </c>
      <c r="BS74" s="12">
        <f t="shared" si="56"/>
        <v>1</v>
      </c>
      <c r="BT74" s="12">
        <f t="shared" si="57"/>
        <v>1</v>
      </c>
      <c r="BU74" s="12">
        <f t="shared" si="58"/>
        <v>1</v>
      </c>
      <c r="BV74" s="12">
        <f t="shared" si="59"/>
        <v>1</v>
      </c>
      <c r="BW74" s="12">
        <f t="shared" si="60"/>
        <v>1</v>
      </c>
      <c r="BX74" s="12">
        <f t="shared" si="61"/>
        <v>0</v>
      </c>
      <c r="BY74" s="12">
        <f t="shared" si="62"/>
        <v>5</v>
      </c>
      <c r="BZ74" s="12" t="str">
        <f t="shared" si="63"/>
        <v>La bibliografía incluye por lo menos dos títulos en una segunda lengua.</v>
      </c>
      <c r="CA74" s="12" t="str">
        <f t="shared" si="64"/>
        <v>La bibliografía incluye por lo menos dos títulos en una segunda lengua.</v>
      </c>
      <c r="CB74" s="21" t="str">
        <f t="shared" si="65"/>
        <v/>
      </c>
      <c r="CC74" s="12" t="str">
        <f t="shared" si="66"/>
        <v/>
      </c>
      <c r="CD74" s="12" t="str">
        <f t="shared" si="67"/>
        <v/>
      </c>
      <c r="CF74" s="12">
        <f t="shared" si="68"/>
        <v>0</v>
      </c>
      <c r="CG74" s="12">
        <f t="shared" si="69"/>
        <v>0</v>
      </c>
      <c r="CH74" s="12">
        <f t="shared" si="70"/>
        <v>0</v>
      </c>
      <c r="CI74" s="12">
        <f t="shared" si="71"/>
        <v>1</v>
      </c>
      <c r="CJ74" s="12">
        <f t="shared" si="72"/>
        <v>0</v>
      </c>
      <c r="CK74" s="12">
        <f t="shared" si="73"/>
        <v>1</v>
      </c>
    </row>
    <row r="75" spans="1:89" x14ac:dyDescent="0.25">
      <c r="A75" s="25">
        <v>43049.346745949078</v>
      </c>
      <c r="B75" s="26" t="s">
        <v>183</v>
      </c>
      <c r="C75" s="26" t="s">
        <v>347</v>
      </c>
      <c r="D75" s="26" t="s">
        <v>185</v>
      </c>
      <c r="E75" s="24"/>
      <c r="F75" s="26" t="s">
        <v>208</v>
      </c>
      <c r="G75" s="26" t="s">
        <v>348</v>
      </c>
      <c r="H75" s="26" t="s">
        <v>188</v>
      </c>
      <c r="I75" s="26" t="s">
        <v>188</v>
      </c>
      <c r="J75" s="26" t="s">
        <v>188</v>
      </c>
      <c r="K75" s="26" t="s">
        <v>188</v>
      </c>
      <c r="L75" s="26" t="s">
        <v>188</v>
      </c>
      <c r="M75" s="26" t="s">
        <v>188</v>
      </c>
      <c r="N75" s="26" t="s">
        <v>188</v>
      </c>
      <c r="O75" s="26" t="s">
        <v>188</v>
      </c>
      <c r="P75" s="26" t="s">
        <v>188</v>
      </c>
      <c r="Q75" s="26" t="s">
        <v>188</v>
      </c>
      <c r="R75" s="26" t="s">
        <v>188</v>
      </c>
      <c r="S75" s="26" t="s">
        <v>188</v>
      </c>
      <c r="T75" s="26" t="s">
        <v>188</v>
      </c>
      <c r="U75" s="26" t="s">
        <v>188</v>
      </c>
      <c r="V75" s="26" t="s">
        <v>5</v>
      </c>
      <c r="W75" s="26" t="s">
        <v>162</v>
      </c>
      <c r="X75" s="26" t="s">
        <v>158</v>
      </c>
      <c r="Y75" s="26" t="s">
        <v>190</v>
      </c>
      <c r="Z75" s="26" t="s">
        <v>190</v>
      </c>
      <c r="AA75" s="26" t="s">
        <v>190</v>
      </c>
      <c r="AB75" s="26" t="s">
        <v>190</v>
      </c>
      <c r="AC75" s="26" t="s">
        <v>190</v>
      </c>
      <c r="AD75" s="26" t="s">
        <v>190</v>
      </c>
      <c r="AE75" s="26" t="s">
        <v>55</v>
      </c>
      <c r="AF75" s="26" t="s">
        <v>159</v>
      </c>
      <c r="AG75" s="26" t="s">
        <v>59</v>
      </c>
      <c r="AH75" s="26" t="s">
        <v>59</v>
      </c>
      <c r="AI75" s="26" t="s">
        <v>59</v>
      </c>
      <c r="AJ75" s="26" t="s">
        <v>59</v>
      </c>
      <c r="AK75" s="26" t="s">
        <v>71</v>
      </c>
      <c r="AL75" s="26" t="s">
        <v>163</v>
      </c>
      <c r="AM75" s="26" t="s">
        <v>191</v>
      </c>
      <c r="AN75" s="26" t="s">
        <v>90</v>
      </c>
      <c r="AO75" s="26" t="s">
        <v>192</v>
      </c>
      <c r="AP75" s="26" t="s">
        <v>106</v>
      </c>
      <c r="AQ75" s="26" t="s">
        <v>106</v>
      </c>
      <c r="AR75" s="26" t="s">
        <v>106</v>
      </c>
      <c r="AS75" s="26" t="s">
        <v>106</v>
      </c>
      <c r="AT75" s="26" t="s">
        <v>114</v>
      </c>
      <c r="AU75" s="26" t="s">
        <v>266</v>
      </c>
      <c r="AX75" s="12">
        <f t="shared" si="43"/>
        <v>74</v>
      </c>
      <c r="AY75" s="12">
        <f t="shared" ref="AY75:AY138" si="74">IFERROR(1/(COUNTIF($AX$2:$AX$2000,MATCH(C75,$C$2:$C$2000,0))),"")</f>
        <v>1</v>
      </c>
      <c r="AZ75" s="20" t="str">
        <f t="shared" si="44"/>
        <v>Anticipatoria., Criterios y estándares (Rúbrica)., Autoevaluación., Retroalimentación.</v>
      </c>
      <c r="BA75" s="12" t="str">
        <f t="shared" si="39"/>
        <v>Anticipatoria.</v>
      </c>
      <c r="BB75" s="12" t="str">
        <f t="shared" si="40"/>
        <v>Criterios y estándares (Rúbrica).</v>
      </c>
      <c r="BC75" s="12" t="str">
        <f t="shared" si="41"/>
        <v>Autoevaluación.</v>
      </c>
      <c r="BD75" s="12" t="str">
        <f t="shared" si="42"/>
        <v>Retroalimentación.</v>
      </c>
      <c r="BF75" s="12">
        <f t="shared" si="45"/>
        <v>1</v>
      </c>
      <c r="BG75" s="12">
        <f t="shared" si="46"/>
        <v>1</v>
      </c>
      <c r="BH75" s="12">
        <f t="shared" si="47"/>
        <v>1</v>
      </c>
      <c r="BI75" s="12">
        <f t="shared" si="48"/>
        <v>1</v>
      </c>
      <c r="BJ75" s="12">
        <f t="shared" si="49"/>
        <v>0</v>
      </c>
      <c r="BK75" s="12">
        <f t="shared" si="50"/>
        <v>4</v>
      </c>
      <c r="BL75" s="20" t="str">
        <f t="shared" si="51"/>
        <v>Reflexión, Diálogo, Claridad, Oportunidades de mejora, Retroalimentación al docente</v>
      </c>
      <c r="BM75" s="12" t="str">
        <f t="shared" si="52"/>
        <v>Reflexión</v>
      </c>
      <c r="BN75" s="12" t="str">
        <f t="shared" si="38"/>
        <v>Diálogo</v>
      </c>
      <c r="BO75" s="12" t="str">
        <f t="shared" si="53"/>
        <v>Claridad</v>
      </c>
      <c r="BP75" s="12" t="str">
        <f t="shared" si="54"/>
        <v>Oportunidades de mejora</v>
      </c>
      <c r="BQ75" s="12" t="str">
        <f t="shared" si="55"/>
        <v>Retroalimentación al docente</v>
      </c>
      <c r="BS75" s="12">
        <f t="shared" si="56"/>
        <v>1</v>
      </c>
      <c r="BT75" s="12">
        <f t="shared" si="57"/>
        <v>1</v>
      </c>
      <c r="BU75" s="12">
        <f t="shared" si="58"/>
        <v>1</v>
      </c>
      <c r="BV75" s="12">
        <f t="shared" si="59"/>
        <v>1</v>
      </c>
      <c r="BW75" s="12">
        <f t="shared" si="60"/>
        <v>1</v>
      </c>
      <c r="BX75" s="12">
        <f t="shared" si="61"/>
        <v>0</v>
      </c>
      <c r="BY75" s="12">
        <f t="shared" si="62"/>
        <v>5</v>
      </c>
      <c r="BZ75" s="12" t="str">
        <f t="shared" si="63"/>
        <v>La bibliografía propuesta contiene títulos de edición menor a 5 años., La bibliografía se presenta con una sólo sistema de referenciación (APA, Vancouver, IEEE, etc)., La bibliografía incluye por lo menos dos títulos en una segunda lengua.</v>
      </c>
      <c r="CA75" s="12" t="str">
        <f t="shared" si="64"/>
        <v>La bibliografía propuesta contiene títulos de edición menor a 5 años.</v>
      </c>
      <c r="CB75" s="21" t="str">
        <f t="shared" si="65"/>
        <v>La bibliografía se presenta con una sólo sistema de referenciación (APA, Vancouver, IEEE, etc).</v>
      </c>
      <c r="CC75" s="12" t="str">
        <f t="shared" si="66"/>
        <v>La bibliografía incluye por lo menos dos títulos en una segunda lengua.</v>
      </c>
      <c r="CD75" s="12" t="str">
        <f t="shared" si="67"/>
        <v/>
      </c>
      <c r="CF75" s="12">
        <f t="shared" si="68"/>
        <v>0</v>
      </c>
      <c r="CG75" s="12">
        <f t="shared" si="69"/>
        <v>1</v>
      </c>
      <c r="CH75" s="12">
        <f t="shared" si="70"/>
        <v>1</v>
      </c>
      <c r="CI75" s="12">
        <f t="shared" si="71"/>
        <v>1</v>
      </c>
      <c r="CJ75" s="12">
        <f t="shared" si="72"/>
        <v>0</v>
      </c>
      <c r="CK75" s="12">
        <f t="shared" si="73"/>
        <v>3</v>
      </c>
    </row>
    <row r="76" spans="1:89" x14ac:dyDescent="0.25">
      <c r="A76" s="25">
        <v>43049.350073344904</v>
      </c>
      <c r="B76" s="26" t="s">
        <v>183</v>
      </c>
      <c r="C76" s="26" t="s">
        <v>349</v>
      </c>
      <c r="D76" s="26" t="s">
        <v>185</v>
      </c>
      <c r="E76" s="24"/>
      <c r="F76" s="26" t="s">
        <v>238</v>
      </c>
      <c r="G76" s="26" t="s">
        <v>350</v>
      </c>
      <c r="H76" s="26" t="s">
        <v>188</v>
      </c>
      <c r="I76" s="26" t="s">
        <v>188</v>
      </c>
      <c r="J76" s="26" t="s">
        <v>188</v>
      </c>
      <c r="K76" s="26" t="s">
        <v>188</v>
      </c>
      <c r="L76" s="26" t="s">
        <v>188</v>
      </c>
      <c r="M76" s="26" t="s">
        <v>188</v>
      </c>
      <c r="N76" s="26" t="s">
        <v>189</v>
      </c>
      <c r="O76" s="26" t="s">
        <v>188</v>
      </c>
      <c r="P76" s="26" t="s">
        <v>188</v>
      </c>
      <c r="Q76" s="26" t="s">
        <v>188</v>
      </c>
      <c r="R76" s="26" t="s">
        <v>188</v>
      </c>
      <c r="S76" s="26" t="s">
        <v>188</v>
      </c>
      <c r="T76" s="26" t="s">
        <v>188</v>
      </c>
      <c r="U76" s="26" t="s">
        <v>188</v>
      </c>
      <c r="V76" s="26" t="s">
        <v>4</v>
      </c>
      <c r="W76" s="26" t="s">
        <v>162</v>
      </c>
      <c r="X76" s="26" t="s">
        <v>158</v>
      </c>
      <c r="Y76" s="26" t="s">
        <v>190</v>
      </c>
      <c r="Z76" s="26" t="s">
        <v>190</v>
      </c>
      <c r="AA76" s="26" t="s">
        <v>190</v>
      </c>
      <c r="AB76" s="26" t="s">
        <v>190</v>
      </c>
      <c r="AC76" s="26" t="s">
        <v>190</v>
      </c>
      <c r="AD76" s="26" t="s">
        <v>190</v>
      </c>
      <c r="AE76" s="26" t="s">
        <v>55</v>
      </c>
      <c r="AF76" s="26" t="s">
        <v>159</v>
      </c>
      <c r="AG76" s="26" t="s">
        <v>59</v>
      </c>
      <c r="AH76" s="26" t="s">
        <v>59</v>
      </c>
      <c r="AI76" s="26" t="s">
        <v>59</v>
      </c>
      <c r="AJ76" s="26" t="s">
        <v>59</v>
      </c>
      <c r="AK76" s="26" t="s">
        <v>71</v>
      </c>
      <c r="AL76" s="26" t="s">
        <v>163</v>
      </c>
      <c r="AM76" s="26" t="s">
        <v>259</v>
      </c>
      <c r="AN76" s="26" t="s">
        <v>90</v>
      </c>
      <c r="AO76" s="26" t="s">
        <v>192</v>
      </c>
      <c r="AP76" s="26" t="s">
        <v>106</v>
      </c>
      <c r="AQ76" s="26" t="s">
        <v>106</v>
      </c>
      <c r="AR76" s="26" t="s">
        <v>106</v>
      </c>
      <c r="AS76" s="26" t="s">
        <v>106</v>
      </c>
      <c r="AT76" s="26" t="s">
        <v>113</v>
      </c>
      <c r="AU76" s="26" t="s">
        <v>232</v>
      </c>
      <c r="AX76" s="12">
        <f t="shared" si="43"/>
        <v>75</v>
      </c>
      <c r="AY76" s="12">
        <f t="shared" si="74"/>
        <v>0.5</v>
      </c>
      <c r="AZ76" s="20" t="str">
        <f t="shared" si="44"/>
        <v>Criterios y estándares (Rúbrica)., Autoevaluación., Retroalimentación.</v>
      </c>
      <c r="BA76" s="12" t="str">
        <f t="shared" si="39"/>
        <v>Criterios y estándares (Rúbrica).</v>
      </c>
      <c r="BB76" s="12" t="str">
        <f t="shared" si="40"/>
        <v>Autoevaluación.</v>
      </c>
      <c r="BC76" s="12" t="str">
        <f t="shared" si="41"/>
        <v>Retroalimentación.</v>
      </c>
      <c r="BD76" s="12" t="str">
        <f t="shared" si="42"/>
        <v/>
      </c>
      <c r="BF76" s="12">
        <f t="shared" si="45"/>
        <v>0</v>
      </c>
      <c r="BG76" s="12">
        <f t="shared" si="46"/>
        <v>1</v>
      </c>
      <c r="BH76" s="12">
        <f t="shared" si="47"/>
        <v>1</v>
      </c>
      <c r="BI76" s="12">
        <f t="shared" si="48"/>
        <v>1</v>
      </c>
      <c r="BJ76" s="12">
        <f t="shared" si="49"/>
        <v>0</v>
      </c>
      <c r="BK76" s="12">
        <f t="shared" si="50"/>
        <v>3</v>
      </c>
      <c r="BL76" s="20" t="str">
        <f t="shared" si="51"/>
        <v>Reflexión, Diálogo, Claridad, Oportunidades de mejora, Retroalimentación al docente</v>
      </c>
      <c r="BM76" s="12" t="str">
        <f t="shared" si="52"/>
        <v>Reflexión</v>
      </c>
      <c r="BN76" s="12" t="str">
        <f t="shared" si="38"/>
        <v>Diálogo</v>
      </c>
      <c r="BO76" s="12" t="str">
        <f t="shared" si="53"/>
        <v>Claridad</v>
      </c>
      <c r="BP76" s="12" t="str">
        <f t="shared" si="54"/>
        <v>Oportunidades de mejora</v>
      </c>
      <c r="BQ76" s="12" t="str">
        <f t="shared" si="55"/>
        <v>Retroalimentación al docente</v>
      </c>
      <c r="BS76" s="12">
        <f t="shared" si="56"/>
        <v>1</v>
      </c>
      <c r="BT76" s="12">
        <f t="shared" si="57"/>
        <v>1</v>
      </c>
      <c r="BU76" s="12">
        <f t="shared" si="58"/>
        <v>1</v>
      </c>
      <c r="BV76" s="12">
        <f t="shared" si="59"/>
        <v>1</v>
      </c>
      <c r="BW76" s="12">
        <f t="shared" si="60"/>
        <v>1</v>
      </c>
      <c r="BX76" s="12">
        <f t="shared" si="61"/>
        <v>0</v>
      </c>
      <c r="BY76" s="12">
        <f t="shared" si="62"/>
        <v>5</v>
      </c>
      <c r="BZ76" s="12" t="str">
        <f t="shared" si="63"/>
        <v>La bibliografía básica propuesta se encuentra en la biblioteca "Juan Roa Vásquez"., La bibliografía propuesta contiene títulos de edición menor a 5 años., La bibliografía incluye por lo menos dos títulos en una segunda lengua.</v>
      </c>
      <c r="CA76" s="12" t="str">
        <f t="shared" si="64"/>
        <v>La bibliografía básica propuesta se encuentra en la biblioteca "Juan Roa Vásquez".</v>
      </c>
      <c r="CB76" s="21" t="str">
        <f t="shared" si="65"/>
        <v>La bibliografía propuesta contiene títulos de edición menor a 5 años.</v>
      </c>
      <c r="CC76" s="12" t="str">
        <f t="shared" si="66"/>
        <v>La bibliografía incluye por lo menos dos títulos en una segunda lengua.</v>
      </c>
      <c r="CD76" s="12" t="str">
        <f t="shared" si="67"/>
        <v/>
      </c>
      <c r="CF76" s="12">
        <f t="shared" si="68"/>
        <v>1</v>
      </c>
      <c r="CG76" s="12">
        <f t="shared" si="69"/>
        <v>1</v>
      </c>
      <c r="CH76" s="12">
        <f t="shared" si="70"/>
        <v>0</v>
      </c>
      <c r="CI76" s="12">
        <f t="shared" si="71"/>
        <v>1</v>
      </c>
      <c r="CJ76" s="12">
        <f t="shared" si="72"/>
        <v>0</v>
      </c>
      <c r="CK76" s="12">
        <f t="shared" si="73"/>
        <v>3</v>
      </c>
    </row>
    <row r="77" spans="1:89" x14ac:dyDescent="0.25">
      <c r="A77" s="25">
        <v>43049.355180972227</v>
      </c>
      <c r="B77" s="26" t="s">
        <v>183</v>
      </c>
      <c r="C77" s="26" t="s">
        <v>351</v>
      </c>
      <c r="D77" s="26" t="s">
        <v>185</v>
      </c>
      <c r="E77" s="24"/>
      <c r="F77" s="26" t="s">
        <v>242</v>
      </c>
      <c r="G77" s="26" t="s">
        <v>352</v>
      </c>
      <c r="H77" s="26" t="s">
        <v>188</v>
      </c>
      <c r="I77" s="26" t="s">
        <v>188</v>
      </c>
      <c r="J77" s="26" t="s">
        <v>188</v>
      </c>
      <c r="K77" s="26" t="s">
        <v>188</v>
      </c>
      <c r="L77" s="26" t="s">
        <v>188</v>
      </c>
      <c r="M77" s="26" t="s">
        <v>188</v>
      </c>
      <c r="N77" s="26" t="s">
        <v>189</v>
      </c>
      <c r="O77" s="26" t="s">
        <v>188</v>
      </c>
      <c r="P77" s="26" t="s">
        <v>188</v>
      </c>
      <c r="Q77" s="26" t="s">
        <v>188</v>
      </c>
      <c r="R77" s="26" t="s">
        <v>188</v>
      </c>
      <c r="S77" s="26" t="s">
        <v>189</v>
      </c>
      <c r="T77" s="26" t="s">
        <v>188</v>
      </c>
      <c r="U77" s="26" t="s">
        <v>188</v>
      </c>
      <c r="V77" s="26" t="s">
        <v>5</v>
      </c>
      <c r="W77" s="26" t="s">
        <v>162</v>
      </c>
      <c r="X77" s="26" t="s">
        <v>158</v>
      </c>
      <c r="Y77" s="26" t="s">
        <v>190</v>
      </c>
      <c r="Z77" s="26" t="s">
        <v>190</v>
      </c>
      <c r="AA77" s="26" t="s">
        <v>190</v>
      </c>
      <c r="AB77" s="26" t="s">
        <v>190</v>
      </c>
      <c r="AC77" s="26" t="s">
        <v>190</v>
      </c>
      <c r="AD77" s="26" t="s">
        <v>190</v>
      </c>
      <c r="AE77" s="26" t="s">
        <v>55</v>
      </c>
      <c r="AF77" s="26" t="s">
        <v>159</v>
      </c>
      <c r="AG77" s="26" t="s">
        <v>59</v>
      </c>
      <c r="AH77" s="26" t="s">
        <v>59</v>
      </c>
      <c r="AI77" s="26" t="s">
        <v>59</v>
      </c>
      <c r="AJ77" s="26" t="s">
        <v>59</v>
      </c>
      <c r="AK77" s="26" t="s">
        <v>71</v>
      </c>
      <c r="AL77" s="26" t="s">
        <v>160</v>
      </c>
      <c r="AM77" s="26" t="s">
        <v>206</v>
      </c>
      <c r="AN77" s="26" t="s">
        <v>90</v>
      </c>
      <c r="AO77" s="26" t="s">
        <v>192</v>
      </c>
      <c r="AP77" s="26" t="s">
        <v>106</v>
      </c>
      <c r="AQ77" s="26" t="s">
        <v>106</v>
      </c>
      <c r="AR77" s="26" t="s">
        <v>106</v>
      </c>
      <c r="AS77" s="26" t="s">
        <v>106</v>
      </c>
      <c r="AT77" s="26" t="s">
        <v>114</v>
      </c>
      <c r="AU77" s="26" t="s">
        <v>232</v>
      </c>
      <c r="AX77" s="12">
        <f t="shared" si="43"/>
        <v>76</v>
      </c>
      <c r="AY77" s="12">
        <f t="shared" si="74"/>
        <v>1</v>
      </c>
      <c r="AZ77" s="20" t="str">
        <f t="shared" si="44"/>
        <v>Anticipatoria., Autoevaluación., Retroalimentación.</v>
      </c>
      <c r="BA77" s="12" t="str">
        <f t="shared" si="39"/>
        <v>Anticipatoria.</v>
      </c>
      <c r="BB77" s="12" t="str">
        <f t="shared" si="40"/>
        <v>Autoevaluación.</v>
      </c>
      <c r="BC77" s="12" t="str">
        <f t="shared" si="41"/>
        <v>Retroalimentación.</v>
      </c>
      <c r="BD77" s="12" t="str">
        <f t="shared" si="42"/>
        <v/>
      </c>
      <c r="BF77" s="12">
        <f t="shared" si="45"/>
        <v>1</v>
      </c>
      <c r="BG77" s="12">
        <f t="shared" si="46"/>
        <v>0</v>
      </c>
      <c r="BH77" s="12">
        <f t="shared" si="47"/>
        <v>1</v>
      </c>
      <c r="BI77" s="12">
        <f t="shared" si="48"/>
        <v>1</v>
      </c>
      <c r="BJ77" s="12">
        <f t="shared" si="49"/>
        <v>0</v>
      </c>
      <c r="BK77" s="12">
        <f t="shared" si="50"/>
        <v>3</v>
      </c>
      <c r="BL77" s="20" t="str">
        <f t="shared" si="51"/>
        <v>Reflexión, Diálogo, Claridad, Oportunidades de mejora, Retroalimentación al docente</v>
      </c>
      <c r="BM77" s="12" t="str">
        <f t="shared" si="52"/>
        <v>Reflexión</v>
      </c>
      <c r="BN77" s="12" t="str">
        <f t="shared" si="38"/>
        <v>Diálogo</v>
      </c>
      <c r="BO77" s="12" t="str">
        <f t="shared" si="53"/>
        <v>Claridad</v>
      </c>
      <c r="BP77" s="12" t="str">
        <f t="shared" si="54"/>
        <v>Oportunidades de mejora</v>
      </c>
      <c r="BQ77" s="12" t="str">
        <f t="shared" si="55"/>
        <v>Retroalimentación al docente</v>
      </c>
      <c r="BS77" s="12">
        <f t="shared" si="56"/>
        <v>1</v>
      </c>
      <c r="BT77" s="12">
        <f t="shared" si="57"/>
        <v>1</v>
      </c>
      <c r="BU77" s="12">
        <f t="shared" si="58"/>
        <v>1</v>
      </c>
      <c r="BV77" s="12">
        <f t="shared" si="59"/>
        <v>1</v>
      </c>
      <c r="BW77" s="12">
        <f t="shared" si="60"/>
        <v>1</v>
      </c>
      <c r="BX77" s="12">
        <f t="shared" si="61"/>
        <v>0</v>
      </c>
      <c r="BY77" s="12">
        <f t="shared" si="62"/>
        <v>5</v>
      </c>
      <c r="BZ77" s="12" t="str">
        <f t="shared" si="63"/>
        <v>La bibliografía básica propuesta se encuentra en la biblioteca "Juan Roa Vásquez"., La bibliografía propuesta contiene títulos de edición menor a 5 años., La bibliografía incluye por lo menos dos títulos en una segunda lengua.</v>
      </c>
      <c r="CA77" s="12" t="str">
        <f t="shared" si="64"/>
        <v>La bibliografía básica propuesta se encuentra en la biblioteca "Juan Roa Vásquez".</v>
      </c>
      <c r="CB77" s="21" t="str">
        <f t="shared" si="65"/>
        <v>La bibliografía propuesta contiene títulos de edición menor a 5 años.</v>
      </c>
      <c r="CC77" s="12" t="str">
        <f t="shared" si="66"/>
        <v>La bibliografía incluye por lo menos dos títulos en una segunda lengua.</v>
      </c>
      <c r="CD77" s="12" t="str">
        <f t="shared" si="67"/>
        <v/>
      </c>
      <c r="CF77" s="12">
        <f t="shared" si="68"/>
        <v>1</v>
      </c>
      <c r="CG77" s="12">
        <f t="shared" si="69"/>
        <v>1</v>
      </c>
      <c r="CH77" s="12">
        <f t="shared" si="70"/>
        <v>0</v>
      </c>
      <c r="CI77" s="12">
        <f t="shared" si="71"/>
        <v>1</v>
      </c>
      <c r="CJ77" s="12">
        <f t="shared" si="72"/>
        <v>0</v>
      </c>
      <c r="CK77" s="12">
        <f t="shared" si="73"/>
        <v>3</v>
      </c>
    </row>
    <row r="78" spans="1:89" x14ac:dyDescent="0.25">
      <c r="A78" s="25">
        <v>43049.362541423616</v>
      </c>
      <c r="B78" s="26" t="s">
        <v>183</v>
      </c>
      <c r="C78" s="26" t="s">
        <v>349</v>
      </c>
      <c r="D78" s="26" t="s">
        <v>185</v>
      </c>
      <c r="E78" s="24"/>
      <c r="F78" s="26" t="s">
        <v>238</v>
      </c>
      <c r="G78" s="26" t="s">
        <v>353</v>
      </c>
      <c r="H78" s="26" t="s">
        <v>188</v>
      </c>
      <c r="I78" s="26" t="s">
        <v>188</v>
      </c>
      <c r="J78" s="26" t="s">
        <v>188</v>
      </c>
      <c r="K78" s="26" t="s">
        <v>188</v>
      </c>
      <c r="L78" s="26" t="s">
        <v>188</v>
      </c>
      <c r="M78" s="26" t="s">
        <v>188</v>
      </c>
      <c r="N78" s="26" t="s">
        <v>189</v>
      </c>
      <c r="O78" s="26" t="s">
        <v>188</v>
      </c>
      <c r="P78" s="26" t="s">
        <v>188</v>
      </c>
      <c r="Q78" s="26" t="s">
        <v>188</v>
      </c>
      <c r="R78" s="26" t="s">
        <v>188</v>
      </c>
      <c r="S78" s="26" t="s">
        <v>188</v>
      </c>
      <c r="T78" s="26" t="s">
        <v>188</v>
      </c>
      <c r="U78" s="26" t="s">
        <v>188</v>
      </c>
      <c r="V78" s="26" t="s">
        <v>4</v>
      </c>
      <c r="W78" s="26" t="s">
        <v>162</v>
      </c>
      <c r="X78" s="26" t="s">
        <v>158</v>
      </c>
      <c r="Y78" s="26" t="s">
        <v>190</v>
      </c>
      <c r="Z78" s="26" t="s">
        <v>190</v>
      </c>
      <c r="AA78" s="26" t="s">
        <v>190</v>
      </c>
      <c r="AB78" s="26" t="s">
        <v>190</v>
      </c>
      <c r="AC78" s="26" t="s">
        <v>190</v>
      </c>
      <c r="AD78" s="26" t="s">
        <v>190</v>
      </c>
      <c r="AE78" s="26" t="s">
        <v>55</v>
      </c>
      <c r="AF78" s="26" t="s">
        <v>159</v>
      </c>
      <c r="AG78" s="26" t="s">
        <v>59</v>
      </c>
      <c r="AH78" s="26" t="s">
        <v>59</v>
      </c>
      <c r="AI78" s="26" t="s">
        <v>59</v>
      </c>
      <c r="AJ78" s="26" t="s">
        <v>59</v>
      </c>
      <c r="AK78" s="26" t="s">
        <v>71</v>
      </c>
      <c r="AL78" s="26" t="s">
        <v>163</v>
      </c>
      <c r="AM78" s="26" t="s">
        <v>259</v>
      </c>
      <c r="AN78" s="26" t="s">
        <v>90</v>
      </c>
      <c r="AO78" s="26" t="s">
        <v>192</v>
      </c>
      <c r="AP78" s="26" t="s">
        <v>106</v>
      </c>
      <c r="AQ78" s="26" t="s">
        <v>106</v>
      </c>
      <c r="AR78" s="26" t="s">
        <v>106</v>
      </c>
      <c r="AS78" s="26" t="s">
        <v>106</v>
      </c>
      <c r="AT78" s="26" t="s">
        <v>113</v>
      </c>
      <c r="AU78" s="26" t="s">
        <v>232</v>
      </c>
      <c r="AX78" s="12">
        <f t="shared" si="43"/>
        <v>75</v>
      </c>
      <c r="AY78" s="12">
        <f t="shared" si="74"/>
        <v>0.5</v>
      </c>
      <c r="AZ78" s="20" t="str">
        <f t="shared" si="44"/>
        <v>Criterios y estándares (Rúbrica)., Autoevaluación., Retroalimentación.</v>
      </c>
      <c r="BA78" s="12" t="str">
        <f t="shared" si="39"/>
        <v>Criterios y estándares (Rúbrica).</v>
      </c>
      <c r="BB78" s="12" t="str">
        <f t="shared" si="40"/>
        <v>Autoevaluación.</v>
      </c>
      <c r="BC78" s="12" t="str">
        <f t="shared" si="41"/>
        <v>Retroalimentación.</v>
      </c>
      <c r="BD78" s="12" t="str">
        <f t="shared" si="42"/>
        <v/>
      </c>
      <c r="BF78" s="12">
        <f t="shared" si="45"/>
        <v>0</v>
      </c>
      <c r="BG78" s="12">
        <f t="shared" si="46"/>
        <v>1</v>
      </c>
      <c r="BH78" s="12">
        <f t="shared" si="47"/>
        <v>1</v>
      </c>
      <c r="BI78" s="12">
        <f t="shared" si="48"/>
        <v>1</v>
      </c>
      <c r="BJ78" s="12">
        <f t="shared" si="49"/>
        <v>0</v>
      </c>
      <c r="BK78" s="12">
        <f t="shared" si="50"/>
        <v>3</v>
      </c>
      <c r="BL78" s="20" t="str">
        <f t="shared" si="51"/>
        <v>Reflexión, Diálogo, Claridad, Oportunidades de mejora, Retroalimentación al docente</v>
      </c>
      <c r="BM78" s="12" t="str">
        <f t="shared" si="52"/>
        <v>Reflexión</v>
      </c>
      <c r="BN78" s="12" t="str">
        <f t="shared" si="38"/>
        <v>Diálogo</v>
      </c>
      <c r="BO78" s="12" t="str">
        <f t="shared" si="53"/>
        <v>Claridad</v>
      </c>
      <c r="BP78" s="12" t="str">
        <f t="shared" si="54"/>
        <v>Oportunidades de mejora</v>
      </c>
      <c r="BQ78" s="12" t="str">
        <f t="shared" si="55"/>
        <v>Retroalimentación al docente</v>
      </c>
      <c r="BS78" s="12">
        <f t="shared" si="56"/>
        <v>1</v>
      </c>
      <c r="BT78" s="12">
        <f t="shared" si="57"/>
        <v>1</v>
      </c>
      <c r="BU78" s="12">
        <f t="shared" si="58"/>
        <v>1</v>
      </c>
      <c r="BV78" s="12">
        <f t="shared" si="59"/>
        <v>1</v>
      </c>
      <c r="BW78" s="12">
        <f t="shared" si="60"/>
        <v>1</v>
      </c>
      <c r="BX78" s="12">
        <f t="shared" si="61"/>
        <v>0</v>
      </c>
      <c r="BY78" s="12">
        <f t="shared" si="62"/>
        <v>5</v>
      </c>
      <c r="BZ78" s="12" t="str">
        <f t="shared" si="63"/>
        <v>La bibliografía básica propuesta se encuentra en la biblioteca "Juan Roa Vásquez"., La bibliografía propuesta contiene títulos de edición menor a 5 años., La bibliografía incluye por lo menos dos títulos en una segunda lengua.</v>
      </c>
      <c r="CA78" s="12" t="str">
        <f t="shared" si="64"/>
        <v>La bibliografía básica propuesta se encuentra en la biblioteca "Juan Roa Vásquez".</v>
      </c>
      <c r="CB78" s="21" t="str">
        <f t="shared" si="65"/>
        <v>La bibliografía propuesta contiene títulos de edición menor a 5 años.</v>
      </c>
      <c r="CC78" s="12" t="str">
        <f t="shared" si="66"/>
        <v>La bibliografía incluye por lo menos dos títulos en una segunda lengua.</v>
      </c>
      <c r="CD78" s="12" t="str">
        <f t="shared" si="67"/>
        <v/>
      </c>
      <c r="CF78" s="12">
        <f t="shared" si="68"/>
        <v>1</v>
      </c>
      <c r="CG78" s="12">
        <f t="shared" si="69"/>
        <v>1</v>
      </c>
      <c r="CH78" s="12">
        <f t="shared" si="70"/>
        <v>0</v>
      </c>
      <c r="CI78" s="12">
        <f t="shared" si="71"/>
        <v>1</v>
      </c>
      <c r="CJ78" s="12">
        <f t="shared" si="72"/>
        <v>0</v>
      </c>
      <c r="CK78" s="12">
        <f t="shared" si="73"/>
        <v>3</v>
      </c>
    </row>
    <row r="79" spans="1:89" x14ac:dyDescent="0.25">
      <c r="A79" s="25">
        <v>43049.362821736111</v>
      </c>
      <c r="B79" s="26" t="s">
        <v>183</v>
      </c>
      <c r="C79" s="26" t="s">
        <v>354</v>
      </c>
      <c r="D79" s="26" t="s">
        <v>185</v>
      </c>
      <c r="E79" s="24"/>
      <c r="F79" s="26" t="s">
        <v>242</v>
      </c>
      <c r="G79" s="26" t="s">
        <v>355</v>
      </c>
      <c r="H79" s="26" t="s">
        <v>188</v>
      </c>
      <c r="I79" s="26" t="s">
        <v>188</v>
      </c>
      <c r="J79" s="26" t="s">
        <v>188</v>
      </c>
      <c r="K79" s="26" t="s">
        <v>188</v>
      </c>
      <c r="L79" s="26" t="s">
        <v>188</v>
      </c>
      <c r="M79" s="26" t="s">
        <v>188</v>
      </c>
      <c r="N79" s="26" t="s">
        <v>189</v>
      </c>
      <c r="O79" s="26" t="s">
        <v>188</v>
      </c>
      <c r="P79" s="26" t="s">
        <v>188</v>
      </c>
      <c r="Q79" s="26" t="s">
        <v>188</v>
      </c>
      <c r="R79" s="26" t="s">
        <v>188</v>
      </c>
      <c r="S79" s="26" t="s">
        <v>188</v>
      </c>
      <c r="T79" s="26" t="s">
        <v>188</v>
      </c>
      <c r="U79" s="26" t="s">
        <v>189</v>
      </c>
      <c r="V79" s="26" t="s">
        <v>4</v>
      </c>
      <c r="W79" s="26" t="s">
        <v>36</v>
      </c>
      <c r="X79" s="26" t="s">
        <v>158</v>
      </c>
      <c r="Y79" s="26" t="s">
        <v>190</v>
      </c>
      <c r="Z79" s="26" t="s">
        <v>190</v>
      </c>
      <c r="AA79" s="26" t="s">
        <v>190</v>
      </c>
      <c r="AB79" s="26" t="s">
        <v>190</v>
      </c>
      <c r="AC79" s="26" t="s">
        <v>190</v>
      </c>
      <c r="AD79" s="26" t="s">
        <v>190</v>
      </c>
      <c r="AE79" s="26" t="s">
        <v>55</v>
      </c>
      <c r="AF79" s="26" t="s">
        <v>159</v>
      </c>
      <c r="AG79" s="26" t="s">
        <v>59</v>
      </c>
      <c r="AH79" s="26" t="s">
        <v>59</v>
      </c>
      <c r="AI79" s="26" t="s">
        <v>59</v>
      </c>
      <c r="AJ79" s="26" t="s">
        <v>59</v>
      </c>
      <c r="AK79" s="26" t="s">
        <v>69</v>
      </c>
      <c r="AL79" s="26" t="s">
        <v>160</v>
      </c>
      <c r="AM79" s="26" t="s">
        <v>191</v>
      </c>
      <c r="AN79" s="26" t="s">
        <v>89</v>
      </c>
      <c r="AO79" s="26" t="s">
        <v>192</v>
      </c>
      <c r="AP79" s="26" t="s">
        <v>106</v>
      </c>
      <c r="AQ79" s="26" t="s">
        <v>106</v>
      </c>
      <c r="AR79" s="26" t="s">
        <v>106</v>
      </c>
      <c r="AS79" s="26" t="s">
        <v>106</v>
      </c>
      <c r="AT79" s="26" t="s">
        <v>114</v>
      </c>
      <c r="AU79" s="26" t="s">
        <v>200</v>
      </c>
      <c r="AX79" s="12">
        <f t="shared" si="43"/>
        <v>78</v>
      </c>
      <c r="AY79" s="12">
        <f t="shared" si="74"/>
        <v>0.5</v>
      </c>
      <c r="AZ79" s="20" t="str">
        <f t="shared" si="44"/>
        <v>Anticipatoria., Criterios y estándares (Rúbrica)., Autoevaluación., Retroalimentación.</v>
      </c>
      <c r="BA79" s="12" t="str">
        <f t="shared" si="39"/>
        <v>Anticipatoria.</v>
      </c>
      <c r="BB79" s="12" t="str">
        <f t="shared" si="40"/>
        <v>Criterios y estándares (Rúbrica).</v>
      </c>
      <c r="BC79" s="12" t="str">
        <f t="shared" si="41"/>
        <v>Autoevaluación.</v>
      </c>
      <c r="BD79" s="12" t="str">
        <f t="shared" si="42"/>
        <v>Retroalimentación.</v>
      </c>
      <c r="BF79" s="12">
        <f t="shared" si="45"/>
        <v>1</v>
      </c>
      <c r="BG79" s="12">
        <f t="shared" si="46"/>
        <v>1</v>
      </c>
      <c r="BH79" s="12">
        <f t="shared" si="47"/>
        <v>1</v>
      </c>
      <c r="BI79" s="12">
        <f t="shared" si="48"/>
        <v>1</v>
      </c>
      <c r="BJ79" s="12">
        <f t="shared" si="49"/>
        <v>0</v>
      </c>
      <c r="BK79" s="12">
        <f t="shared" si="50"/>
        <v>4</v>
      </c>
      <c r="BL79" s="20" t="str">
        <f t="shared" si="51"/>
        <v>Reflexión, Diálogo, Claridad, Oportunidades de mejora, Retroalimentación al docente</v>
      </c>
      <c r="BM79" s="12" t="str">
        <f t="shared" si="52"/>
        <v>Reflexión</v>
      </c>
      <c r="BN79" s="12" t="str">
        <f t="shared" si="38"/>
        <v>Diálogo</v>
      </c>
      <c r="BO79" s="12" t="str">
        <f t="shared" si="53"/>
        <v>Claridad</v>
      </c>
      <c r="BP79" s="12" t="str">
        <f t="shared" si="54"/>
        <v>Oportunidades de mejora</v>
      </c>
      <c r="BQ79" s="12" t="str">
        <f t="shared" si="55"/>
        <v>Retroalimentación al docente</v>
      </c>
      <c r="BS79" s="12">
        <f t="shared" si="56"/>
        <v>1</v>
      </c>
      <c r="BT79" s="12">
        <f t="shared" si="57"/>
        <v>1</v>
      </c>
      <c r="BU79" s="12">
        <f t="shared" si="58"/>
        <v>1</v>
      </c>
      <c r="BV79" s="12">
        <f t="shared" si="59"/>
        <v>1</v>
      </c>
      <c r="BW79" s="12">
        <f t="shared" si="60"/>
        <v>1</v>
      </c>
      <c r="BX79" s="12">
        <f t="shared" si="61"/>
        <v>0</v>
      </c>
      <c r="BY79" s="12">
        <f t="shared" si="62"/>
        <v>5</v>
      </c>
      <c r="BZ79" s="12" t="str">
        <f t="shared" si="63"/>
        <v>La bibliografía básica propuesta se encuentra en la biblioteca "Juan Roa Vásquez"., La bibliografía propuesta contiene títulos de edición menor a 5 años.</v>
      </c>
      <c r="CA79" s="12" t="str">
        <f t="shared" si="64"/>
        <v>La bibliografía básica propuesta se encuentra en la biblioteca "Juan Roa Vásquez".</v>
      </c>
      <c r="CB79" s="21" t="str">
        <f t="shared" si="65"/>
        <v>La bibliografía propuesta contiene títulos de edición menor a 5 años.</v>
      </c>
      <c r="CC79" s="12" t="str">
        <f t="shared" si="66"/>
        <v/>
      </c>
      <c r="CD79" s="12" t="str">
        <f t="shared" si="67"/>
        <v/>
      </c>
      <c r="CF79" s="12">
        <f t="shared" si="68"/>
        <v>1</v>
      </c>
      <c r="CG79" s="12">
        <f t="shared" si="69"/>
        <v>1</v>
      </c>
      <c r="CH79" s="12">
        <f t="shared" si="70"/>
        <v>0</v>
      </c>
      <c r="CI79" s="12">
        <f t="shared" si="71"/>
        <v>0</v>
      </c>
      <c r="CJ79" s="12">
        <f t="shared" si="72"/>
        <v>0</v>
      </c>
      <c r="CK79" s="12">
        <f t="shared" si="73"/>
        <v>2</v>
      </c>
    </row>
    <row r="80" spans="1:89" x14ac:dyDescent="0.25">
      <c r="A80" s="25">
        <v>43049.364632141209</v>
      </c>
      <c r="B80" s="26" t="s">
        <v>183</v>
      </c>
      <c r="C80" s="26" t="s">
        <v>356</v>
      </c>
      <c r="D80" s="26" t="s">
        <v>185</v>
      </c>
      <c r="E80" s="24"/>
      <c r="F80" s="26" t="s">
        <v>357</v>
      </c>
      <c r="G80" s="26" t="s">
        <v>358</v>
      </c>
      <c r="H80" s="26" t="s">
        <v>188</v>
      </c>
      <c r="I80" s="26" t="s">
        <v>188</v>
      </c>
      <c r="J80" s="26" t="s">
        <v>188</v>
      </c>
      <c r="K80" s="26" t="s">
        <v>188</v>
      </c>
      <c r="L80" s="26" t="s">
        <v>188</v>
      </c>
      <c r="M80" s="26" t="s">
        <v>188</v>
      </c>
      <c r="N80" s="26" t="s">
        <v>188</v>
      </c>
      <c r="O80" s="26" t="s">
        <v>188</v>
      </c>
      <c r="P80" s="26" t="s">
        <v>188</v>
      </c>
      <c r="Q80" s="26" t="s">
        <v>188</v>
      </c>
      <c r="R80" s="26" t="s">
        <v>188</v>
      </c>
      <c r="S80" s="26" t="s">
        <v>188</v>
      </c>
      <c r="T80" s="26" t="s">
        <v>188</v>
      </c>
      <c r="U80" s="26" t="s">
        <v>188</v>
      </c>
      <c r="V80" s="26" t="s">
        <v>5</v>
      </c>
      <c r="W80" s="26" t="s">
        <v>162</v>
      </c>
      <c r="X80" s="26" t="s">
        <v>158</v>
      </c>
      <c r="Y80" s="26" t="s">
        <v>190</v>
      </c>
      <c r="Z80" s="26" t="s">
        <v>190</v>
      </c>
      <c r="AA80" s="26" t="s">
        <v>190</v>
      </c>
      <c r="AB80" s="26" t="s">
        <v>190</v>
      </c>
      <c r="AC80" s="26" t="s">
        <v>190</v>
      </c>
      <c r="AD80" s="26" t="s">
        <v>190</v>
      </c>
      <c r="AE80" s="26" t="s">
        <v>55</v>
      </c>
      <c r="AF80" s="26" t="s">
        <v>159</v>
      </c>
      <c r="AG80" s="26" t="s">
        <v>59</v>
      </c>
      <c r="AH80" s="26" t="s">
        <v>59</v>
      </c>
      <c r="AI80" s="26" t="s">
        <v>59</v>
      </c>
      <c r="AJ80" s="26" t="s">
        <v>59</v>
      </c>
      <c r="AK80" s="26" t="s">
        <v>71</v>
      </c>
      <c r="AL80" s="26" t="s">
        <v>163</v>
      </c>
      <c r="AM80" s="26" t="s">
        <v>231</v>
      </c>
      <c r="AN80" s="26" t="s">
        <v>90</v>
      </c>
      <c r="AO80" s="26" t="s">
        <v>192</v>
      </c>
      <c r="AP80" s="26" t="s">
        <v>106</v>
      </c>
      <c r="AQ80" s="26" t="s">
        <v>106</v>
      </c>
      <c r="AR80" s="26" t="s">
        <v>106</v>
      </c>
      <c r="AS80" s="26" t="s">
        <v>106</v>
      </c>
      <c r="AT80" s="26" t="s">
        <v>113</v>
      </c>
      <c r="AU80" s="26" t="s">
        <v>164</v>
      </c>
      <c r="AX80" s="12">
        <f t="shared" si="43"/>
        <v>79</v>
      </c>
      <c r="AY80" s="12">
        <f t="shared" si="74"/>
        <v>0.33333333333333331</v>
      </c>
      <c r="AZ80" s="20" t="str">
        <f t="shared" si="44"/>
        <v>Anticipatoria., Criterios y estándares (Rúbrica)., Retroalimentación.</v>
      </c>
      <c r="BA80" s="12" t="str">
        <f t="shared" si="39"/>
        <v>Anticipatoria.</v>
      </c>
      <c r="BB80" s="12" t="str">
        <f t="shared" si="40"/>
        <v>Criterios y estándares (Rúbrica).</v>
      </c>
      <c r="BC80" s="12" t="str">
        <f t="shared" si="41"/>
        <v>Retroalimentación.</v>
      </c>
      <c r="BD80" s="12" t="str">
        <f t="shared" si="42"/>
        <v/>
      </c>
      <c r="BF80" s="12">
        <f t="shared" si="45"/>
        <v>1</v>
      </c>
      <c r="BG80" s="12">
        <f t="shared" si="46"/>
        <v>1</v>
      </c>
      <c r="BH80" s="12">
        <f t="shared" si="47"/>
        <v>0</v>
      </c>
      <c r="BI80" s="12">
        <f t="shared" si="48"/>
        <v>1</v>
      </c>
      <c r="BJ80" s="12">
        <f t="shared" si="49"/>
        <v>0</v>
      </c>
      <c r="BK80" s="12">
        <f t="shared" si="50"/>
        <v>3</v>
      </c>
      <c r="BL80" s="20" t="str">
        <f t="shared" si="51"/>
        <v>Reflexión, Diálogo, Claridad, Oportunidades de mejora, Retroalimentación al docente</v>
      </c>
      <c r="BM80" s="12" t="str">
        <f t="shared" si="52"/>
        <v>Reflexión</v>
      </c>
      <c r="BN80" s="12" t="str">
        <f t="shared" si="38"/>
        <v>Diálogo</v>
      </c>
      <c r="BO80" s="12" t="str">
        <f t="shared" si="53"/>
        <v>Claridad</v>
      </c>
      <c r="BP80" s="12" t="str">
        <f t="shared" si="54"/>
        <v>Oportunidades de mejora</v>
      </c>
      <c r="BQ80" s="12" t="str">
        <f t="shared" si="55"/>
        <v>Retroalimentación al docente</v>
      </c>
      <c r="BS80" s="12">
        <f t="shared" si="56"/>
        <v>1</v>
      </c>
      <c r="BT80" s="12">
        <f t="shared" si="57"/>
        <v>1</v>
      </c>
      <c r="BU80" s="12">
        <f t="shared" si="58"/>
        <v>1</v>
      </c>
      <c r="BV80" s="12">
        <f t="shared" si="59"/>
        <v>1</v>
      </c>
      <c r="BW80" s="12">
        <f t="shared" si="60"/>
        <v>1</v>
      </c>
      <c r="BX80" s="12">
        <f t="shared" si="61"/>
        <v>0</v>
      </c>
      <c r="BY80" s="12">
        <f t="shared" si="62"/>
        <v>5</v>
      </c>
      <c r="BZ80" s="12" t="str">
        <f t="shared" si="63"/>
        <v>La bibliografía básica propuesta se encuentra en la biblioteca "Juan Roa Vásquez".</v>
      </c>
      <c r="CA80" s="12" t="str">
        <f t="shared" si="64"/>
        <v>La bibliografía básica propuesta se encuentra en la biblioteca "Juan Roa Vásquez".</v>
      </c>
      <c r="CB80" s="21" t="str">
        <f t="shared" si="65"/>
        <v/>
      </c>
      <c r="CC80" s="12" t="str">
        <f t="shared" si="66"/>
        <v/>
      </c>
      <c r="CD80" s="12" t="str">
        <f t="shared" si="67"/>
        <v/>
      </c>
      <c r="CF80" s="12">
        <f t="shared" si="68"/>
        <v>1</v>
      </c>
      <c r="CG80" s="12">
        <f t="shared" si="69"/>
        <v>0</v>
      </c>
      <c r="CH80" s="12">
        <f t="shared" si="70"/>
        <v>0</v>
      </c>
      <c r="CI80" s="12">
        <f t="shared" si="71"/>
        <v>0</v>
      </c>
      <c r="CJ80" s="12">
        <f t="shared" si="72"/>
        <v>0</v>
      </c>
      <c r="CK80" s="12">
        <f t="shared" si="73"/>
        <v>1</v>
      </c>
    </row>
    <row r="81" spans="1:89" x14ac:dyDescent="0.25">
      <c r="A81" s="25">
        <v>43049.367778171298</v>
      </c>
      <c r="B81" s="26" t="s">
        <v>183</v>
      </c>
      <c r="C81" s="26" t="s">
        <v>354</v>
      </c>
      <c r="D81" s="26" t="s">
        <v>185</v>
      </c>
      <c r="E81" s="24"/>
      <c r="F81" s="26" t="s">
        <v>242</v>
      </c>
      <c r="G81" s="26" t="s">
        <v>359</v>
      </c>
      <c r="H81" s="26" t="s">
        <v>188</v>
      </c>
      <c r="I81" s="26" t="s">
        <v>188</v>
      </c>
      <c r="J81" s="26" t="s">
        <v>188</v>
      </c>
      <c r="K81" s="26" t="s">
        <v>188</v>
      </c>
      <c r="L81" s="26" t="s">
        <v>188</v>
      </c>
      <c r="M81" s="26" t="s">
        <v>188</v>
      </c>
      <c r="N81" s="26" t="s">
        <v>189</v>
      </c>
      <c r="O81" s="26" t="s">
        <v>188</v>
      </c>
      <c r="P81" s="26" t="s">
        <v>189</v>
      </c>
      <c r="Q81" s="26" t="s">
        <v>188</v>
      </c>
      <c r="R81" s="26" t="s">
        <v>188</v>
      </c>
      <c r="S81" s="26" t="s">
        <v>188</v>
      </c>
      <c r="T81" s="26" t="s">
        <v>188</v>
      </c>
      <c r="U81" s="26" t="s">
        <v>188</v>
      </c>
      <c r="V81" s="26" t="s">
        <v>5</v>
      </c>
      <c r="W81" s="26" t="s">
        <v>162</v>
      </c>
      <c r="X81" s="26" t="s">
        <v>158</v>
      </c>
      <c r="Y81" s="26" t="s">
        <v>190</v>
      </c>
      <c r="Z81" s="26" t="s">
        <v>190</v>
      </c>
      <c r="AA81" s="26" t="s">
        <v>190</v>
      </c>
      <c r="AB81" s="26" t="s">
        <v>190</v>
      </c>
      <c r="AC81" s="26" t="s">
        <v>190</v>
      </c>
      <c r="AD81" s="26" t="s">
        <v>190</v>
      </c>
      <c r="AE81" s="26" t="s">
        <v>55</v>
      </c>
      <c r="AF81" s="26" t="s">
        <v>159</v>
      </c>
      <c r="AG81" s="26" t="s">
        <v>59</v>
      </c>
      <c r="AH81" s="26" t="s">
        <v>59</v>
      </c>
      <c r="AI81" s="26" t="s">
        <v>59</v>
      </c>
      <c r="AJ81" s="26" t="s">
        <v>59</v>
      </c>
      <c r="AK81" s="26" t="s">
        <v>71</v>
      </c>
      <c r="AL81" s="26" t="s">
        <v>160</v>
      </c>
      <c r="AM81" s="26" t="s">
        <v>191</v>
      </c>
      <c r="AN81" s="26" t="s">
        <v>89</v>
      </c>
      <c r="AO81" s="26" t="s">
        <v>192</v>
      </c>
      <c r="AP81" s="26" t="s">
        <v>106</v>
      </c>
      <c r="AQ81" s="26" t="s">
        <v>106</v>
      </c>
      <c r="AR81" s="26" t="s">
        <v>106</v>
      </c>
      <c r="AS81" s="26" t="s">
        <v>106</v>
      </c>
      <c r="AT81" s="26" t="s">
        <v>112</v>
      </c>
      <c r="AU81" s="26" t="s">
        <v>247</v>
      </c>
      <c r="AX81" s="12">
        <f t="shared" si="43"/>
        <v>78</v>
      </c>
      <c r="AY81" s="12">
        <f t="shared" si="74"/>
        <v>0.5</v>
      </c>
      <c r="AZ81" s="20" t="str">
        <f t="shared" si="44"/>
        <v>Anticipatoria., Criterios y estándares (Rúbrica)., Autoevaluación., Retroalimentación.</v>
      </c>
      <c r="BA81" s="12" t="str">
        <f t="shared" si="39"/>
        <v>Anticipatoria.</v>
      </c>
      <c r="BB81" s="12" t="str">
        <f t="shared" si="40"/>
        <v>Criterios y estándares (Rúbrica).</v>
      </c>
      <c r="BC81" s="12" t="str">
        <f t="shared" si="41"/>
        <v>Autoevaluación.</v>
      </c>
      <c r="BD81" s="12" t="str">
        <f t="shared" si="42"/>
        <v>Retroalimentación.</v>
      </c>
      <c r="BF81" s="12">
        <f t="shared" si="45"/>
        <v>1</v>
      </c>
      <c r="BG81" s="12">
        <f t="shared" si="46"/>
        <v>1</v>
      </c>
      <c r="BH81" s="12">
        <f t="shared" si="47"/>
        <v>1</v>
      </c>
      <c r="BI81" s="12">
        <f t="shared" si="48"/>
        <v>1</v>
      </c>
      <c r="BJ81" s="12">
        <f t="shared" si="49"/>
        <v>0</v>
      </c>
      <c r="BK81" s="12">
        <f t="shared" si="50"/>
        <v>4</v>
      </c>
      <c r="BL81" s="20" t="str">
        <f t="shared" si="51"/>
        <v>Reflexión, Diálogo, Claridad, Oportunidades de mejora, Retroalimentación al docente</v>
      </c>
      <c r="BM81" s="12" t="str">
        <f t="shared" si="52"/>
        <v>Reflexión</v>
      </c>
      <c r="BN81" s="12" t="str">
        <f t="shared" si="38"/>
        <v>Diálogo</v>
      </c>
      <c r="BO81" s="12" t="str">
        <f t="shared" si="53"/>
        <v>Claridad</v>
      </c>
      <c r="BP81" s="12" t="str">
        <f t="shared" si="54"/>
        <v>Oportunidades de mejora</v>
      </c>
      <c r="BQ81" s="12" t="str">
        <f t="shared" si="55"/>
        <v>Retroalimentación al docente</v>
      </c>
      <c r="BS81" s="12">
        <f t="shared" si="56"/>
        <v>1</v>
      </c>
      <c r="BT81" s="12">
        <f t="shared" si="57"/>
        <v>1</v>
      </c>
      <c r="BU81" s="12">
        <f t="shared" si="58"/>
        <v>1</v>
      </c>
      <c r="BV81" s="12">
        <f t="shared" si="59"/>
        <v>1</v>
      </c>
      <c r="BW81" s="12">
        <f t="shared" si="60"/>
        <v>1</v>
      </c>
      <c r="BX81" s="12">
        <f t="shared" si="61"/>
        <v>0</v>
      </c>
      <c r="BY81" s="12">
        <f t="shared" si="62"/>
        <v>5</v>
      </c>
      <c r="BZ81" s="12" t="str">
        <f t="shared" si="63"/>
        <v>La bibliografía básica propuesta se encuentra en la biblioteca "Juan Roa Vásquez"., La bibliografía propuesta contiene títulos de edición menor a 5 años., La bibliografía se presenta con una sólo sistema de referenciación (APA, Vancouver, IEEE, etc).</v>
      </c>
      <c r="CA81" s="12" t="str">
        <f t="shared" si="64"/>
        <v>La bibliografía básica propuesta se encuentra en la biblioteca "Juan Roa Vásquez".</v>
      </c>
      <c r="CB81" s="21" t="str">
        <f t="shared" si="65"/>
        <v>La bibliografía propuesta contiene títulos de edición menor a 5 años.</v>
      </c>
      <c r="CC81" s="12" t="str">
        <f t="shared" si="66"/>
        <v>La bibliografía se presenta con una sólo sistema de referenciación (APA, Vancouver, IEEE, etc).</v>
      </c>
      <c r="CD81" s="12" t="str">
        <f t="shared" si="67"/>
        <v/>
      </c>
      <c r="CF81" s="12">
        <f t="shared" si="68"/>
        <v>1</v>
      </c>
      <c r="CG81" s="12">
        <f t="shared" si="69"/>
        <v>1</v>
      </c>
      <c r="CH81" s="12">
        <f t="shared" si="70"/>
        <v>1</v>
      </c>
      <c r="CI81" s="12">
        <f t="shared" si="71"/>
        <v>0</v>
      </c>
      <c r="CJ81" s="12">
        <f t="shared" si="72"/>
        <v>0</v>
      </c>
      <c r="CK81" s="12">
        <f t="shared" si="73"/>
        <v>3</v>
      </c>
    </row>
    <row r="82" spans="1:89" x14ac:dyDescent="0.25">
      <c r="A82" s="25">
        <v>43049.373928819448</v>
      </c>
      <c r="B82" s="26" t="s">
        <v>183</v>
      </c>
      <c r="C82" s="26" t="s">
        <v>360</v>
      </c>
      <c r="D82" s="26" t="s">
        <v>185</v>
      </c>
      <c r="E82" s="24"/>
      <c r="F82" s="26" t="s">
        <v>212</v>
      </c>
      <c r="G82" s="26" t="s">
        <v>361</v>
      </c>
      <c r="H82" s="26" t="s">
        <v>188</v>
      </c>
      <c r="I82" s="26" t="s">
        <v>188</v>
      </c>
      <c r="J82" s="26" t="s">
        <v>188</v>
      </c>
      <c r="K82" s="26" t="s">
        <v>188</v>
      </c>
      <c r="L82" s="26" t="s">
        <v>188</v>
      </c>
      <c r="M82" s="26" t="s">
        <v>188</v>
      </c>
      <c r="N82" s="26" t="s">
        <v>189</v>
      </c>
      <c r="O82" s="26" t="s">
        <v>188</v>
      </c>
      <c r="P82" s="26" t="s">
        <v>189</v>
      </c>
      <c r="Q82" s="26" t="s">
        <v>188</v>
      </c>
      <c r="R82" s="26" t="s">
        <v>188</v>
      </c>
      <c r="S82" s="26" t="s">
        <v>188</v>
      </c>
      <c r="T82" s="26" t="s">
        <v>188</v>
      </c>
      <c r="U82" s="26" t="s">
        <v>188</v>
      </c>
      <c r="V82" s="26" t="s">
        <v>5</v>
      </c>
      <c r="W82" s="26" t="s">
        <v>36</v>
      </c>
      <c r="X82" s="26" t="s">
        <v>158</v>
      </c>
      <c r="Y82" s="26" t="s">
        <v>43</v>
      </c>
      <c r="Z82" s="26" t="s">
        <v>43</v>
      </c>
      <c r="AA82" s="26" t="s">
        <v>43</v>
      </c>
      <c r="AB82" s="26" t="s">
        <v>43</v>
      </c>
      <c r="AC82" s="26" t="s">
        <v>43</v>
      </c>
      <c r="AD82" s="26" t="s">
        <v>43</v>
      </c>
      <c r="AE82" s="26" t="s">
        <v>53</v>
      </c>
      <c r="AF82" s="26" t="s">
        <v>58</v>
      </c>
      <c r="AG82" s="26" t="s">
        <v>58</v>
      </c>
      <c r="AH82" s="26" t="s">
        <v>58</v>
      </c>
      <c r="AI82" s="26" t="s">
        <v>59</v>
      </c>
      <c r="AJ82" s="26" t="s">
        <v>58</v>
      </c>
      <c r="AK82" s="26" t="s">
        <v>69</v>
      </c>
      <c r="AL82" s="26" t="s">
        <v>160</v>
      </c>
      <c r="AM82" s="26" t="s">
        <v>259</v>
      </c>
      <c r="AN82" s="26" t="s">
        <v>88</v>
      </c>
      <c r="AO82" s="26" t="s">
        <v>265</v>
      </c>
      <c r="AP82" s="26" t="s">
        <v>105</v>
      </c>
      <c r="AQ82" s="26" t="s">
        <v>105</v>
      </c>
      <c r="AR82" s="26" t="s">
        <v>105</v>
      </c>
      <c r="AS82" s="26" t="s">
        <v>105</v>
      </c>
      <c r="AT82" s="26" t="s">
        <v>112</v>
      </c>
      <c r="AU82" s="26" t="s">
        <v>193</v>
      </c>
      <c r="AX82" s="12">
        <f t="shared" si="43"/>
        <v>81</v>
      </c>
      <c r="AY82" s="12">
        <f t="shared" si="74"/>
        <v>0.33333333333333331</v>
      </c>
      <c r="AZ82" s="20" t="str">
        <f t="shared" si="44"/>
        <v>Criterios y estándares (Rúbrica)., Autoevaluación., Retroalimentación.</v>
      </c>
      <c r="BA82" s="12" t="str">
        <f t="shared" si="39"/>
        <v>Criterios y estándares (Rúbrica).</v>
      </c>
      <c r="BB82" s="12" t="str">
        <f t="shared" si="40"/>
        <v>Autoevaluación.</v>
      </c>
      <c r="BC82" s="12" t="str">
        <f t="shared" si="41"/>
        <v>Retroalimentación.</v>
      </c>
      <c r="BD82" s="12" t="str">
        <f t="shared" si="42"/>
        <v/>
      </c>
      <c r="BF82" s="12">
        <f t="shared" si="45"/>
        <v>0</v>
      </c>
      <c r="BG82" s="12">
        <f t="shared" si="46"/>
        <v>1</v>
      </c>
      <c r="BH82" s="12">
        <f t="shared" si="47"/>
        <v>1</v>
      </c>
      <c r="BI82" s="12">
        <f t="shared" si="48"/>
        <v>1</v>
      </c>
      <c r="BJ82" s="12">
        <f t="shared" si="49"/>
        <v>0</v>
      </c>
      <c r="BK82" s="12">
        <f t="shared" si="50"/>
        <v>3</v>
      </c>
      <c r="BL82" s="20" t="str">
        <f t="shared" si="51"/>
        <v>Reflexión, Diálogo, Oportunidades de mejora</v>
      </c>
      <c r="BM82" s="12" t="str">
        <f t="shared" si="52"/>
        <v>Reflexión</v>
      </c>
      <c r="BN82" s="12" t="str">
        <f t="shared" si="38"/>
        <v>Diálogo</v>
      </c>
      <c r="BO82" s="12" t="str">
        <f t="shared" si="53"/>
        <v>Oportunidades de mejora</v>
      </c>
      <c r="BP82" s="12" t="str">
        <f t="shared" si="54"/>
        <v/>
      </c>
      <c r="BQ82" s="12" t="str">
        <f t="shared" si="55"/>
        <v/>
      </c>
      <c r="BS82" s="12">
        <f t="shared" si="56"/>
        <v>1</v>
      </c>
      <c r="BT82" s="12">
        <f t="shared" si="57"/>
        <v>1</v>
      </c>
      <c r="BU82" s="12">
        <f t="shared" si="58"/>
        <v>0</v>
      </c>
      <c r="BV82" s="12">
        <f t="shared" si="59"/>
        <v>1</v>
      </c>
      <c r="BW82" s="12">
        <f t="shared" si="60"/>
        <v>0</v>
      </c>
      <c r="BX82" s="12">
        <f t="shared" si="61"/>
        <v>0</v>
      </c>
      <c r="BY82" s="12">
        <f t="shared" si="62"/>
        <v>3</v>
      </c>
      <c r="BZ82"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2" s="12" t="str">
        <f t="shared" si="64"/>
        <v>La bibliografía básica propuesta se encuentra en la biblioteca "Juan Roa Vásquez".</v>
      </c>
      <c r="CB82" s="21" t="str">
        <f t="shared" si="65"/>
        <v>La bibliografía propuesta contiene títulos de edición menor a 5 años.</v>
      </c>
      <c r="CC82" s="12" t="str">
        <f t="shared" si="66"/>
        <v>La bibliografía se presenta con una sólo sistema de referenciación (APA, Vancouver, IEEE, etc).</v>
      </c>
      <c r="CD82" s="12" t="str">
        <f t="shared" si="67"/>
        <v>La bibliografía incluye por lo menos dos títulos en una segunda lengua.</v>
      </c>
      <c r="CF82" s="12">
        <f t="shared" si="68"/>
        <v>1</v>
      </c>
      <c r="CG82" s="12">
        <f t="shared" si="69"/>
        <v>1</v>
      </c>
      <c r="CH82" s="12">
        <f t="shared" si="70"/>
        <v>1</v>
      </c>
      <c r="CI82" s="12">
        <f t="shared" si="71"/>
        <v>1</v>
      </c>
      <c r="CJ82" s="12">
        <f t="shared" si="72"/>
        <v>0</v>
      </c>
      <c r="CK82" s="12">
        <f t="shared" si="73"/>
        <v>4</v>
      </c>
    </row>
    <row r="83" spans="1:89" x14ac:dyDescent="0.25">
      <c r="A83" s="25">
        <v>43049.375888969909</v>
      </c>
      <c r="B83" s="26" t="s">
        <v>183</v>
      </c>
      <c r="C83" s="26" t="s">
        <v>356</v>
      </c>
      <c r="D83" s="26" t="s">
        <v>185</v>
      </c>
      <c r="E83" s="24"/>
      <c r="F83" s="26" t="s">
        <v>204</v>
      </c>
      <c r="G83" s="26" t="s">
        <v>362</v>
      </c>
      <c r="H83" s="26" t="s">
        <v>188</v>
      </c>
      <c r="I83" s="26" t="s">
        <v>188</v>
      </c>
      <c r="J83" s="26" t="s">
        <v>188</v>
      </c>
      <c r="K83" s="26" t="s">
        <v>188</v>
      </c>
      <c r="L83" s="26" t="s">
        <v>188</v>
      </c>
      <c r="M83" s="26" t="s">
        <v>188</v>
      </c>
      <c r="N83" s="26" t="s">
        <v>188</v>
      </c>
      <c r="O83" s="26" t="s">
        <v>188</v>
      </c>
      <c r="P83" s="26" t="s">
        <v>188</v>
      </c>
      <c r="Q83" s="26" t="s">
        <v>188</v>
      </c>
      <c r="R83" s="26" t="s">
        <v>188</v>
      </c>
      <c r="S83" s="26" t="s">
        <v>188</v>
      </c>
      <c r="T83" s="26" t="s">
        <v>188</v>
      </c>
      <c r="U83" s="26" t="s">
        <v>188</v>
      </c>
      <c r="V83" s="26" t="s">
        <v>5</v>
      </c>
      <c r="W83" s="26" t="s">
        <v>162</v>
      </c>
      <c r="X83" s="26" t="s">
        <v>158</v>
      </c>
      <c r="Y83" s="26" t="s">
        <v>190</v>
      </c>
      <c r="Z83" s="26" t="s">
        <v>190</v>
      </c>
      <c r="AA83" s="26" t="s">
        <v>190</v>
      </c>
      <c r="AB83" s="26" t="s">
        <v>190</v>
      </c>
      <c r="AC83" s="26" t="s">
        <v>190</v>
      </c>
      <c r="AD83" s="26" t="s">
        <v>190</v>
      </c>
      <c r="AE83" s="26" t="s">
        <v>55</v>
      </c>
      <c r="AF83" s="26" t="s">
        <v>159</v>
      </c>
      <c r="AG83" s="26" t="s">
        <v>59</v>
      </c>
      <c r="AH83" s="26" t="s">
        <v>59</v>
      </c>
      <c r="AI83" s="26" t="s">
        <v>59</v>
      </c>
      <c r="AJ83" s="26" t="s">
        <v>59</v>
      </c>
      <c r="AK83" s="26" t="s">
        <v>71</v>
      </c>
      <c r="AL83" s="26" t="s">
        <v>163</v>
      </c>
      <c r="AM83" s="26" t="s">
        <v>191</v>
      </c>
      <c r="AN83" s="26" t="s">
        <v>90</v>
      </c>
      <c r="AO83" s="26" t="s">
        <v>192</v>
      </c>
      <c r="AP83" s="26" t="s">
        <v>106</v>
      </c>
      <c r="AQ83" s="26" t="s">
        <v>106</v>
      </c>
      <c r="AR83" s="26" t="s">
        <v>106</v>
      </c>
      <c r="AS83" s="26" t="s">
        <v>106</v>
      </c>
      <c r="AT83" s="26" t="s">
        <v>113</v>
      </c>
      <c r="AU83" s="26" t="s">
        <v>249</v>
      </c>
      <c r="AX83" s="12">
        <f t="shared" si="43"/>
        <v>79</v>
      </c>
      <c r="AY83" s="12">
        <f t="shared" si="74"/>
        <v>0.33333333333333331</v>
      </c>
      <c r="AZ83" s="20" t="str">
        <f t="shared" si="44"/>
        <v>Anticipatoria., Criterios y estándares (Rúbrica)., Autoevaluación., Retroalimentación.</v>
      </c>
      <c r="BA83" s="12" t="str">
        <f t="shared" si="39"/>
        <v>Anticipatoria.</v>
      </c>
      <c r="BB83" s="12" t="str">
        <f t="shared" si="40"/>
        <v>Criterios y estándares (Rúbrica).</v>
      </c>
      <c r="BC83" s="12" t="str">
        <f t="shared" si="41"/>
        <v>Autoevaluación.</v>
      </c>
      <c r="BD83" s="12" t="str">
        <f t="shared" si="42"/>
        <v>Retroalimentación.</v>
      </c>
      <c r="BF83" s="12">
        <f t="shared" si="45"/>
        <v>1</v>
      </c>
      <c r="BG83" s="12">
        <f t="shared" si="46"/>
        <v>1</v>
      </c>
      <c r="BH83" s="12">
        <f t="shared" si="47"/>
        <v>1</v>
      </c>
      <c r="BI83" s="12">
        <f t="shared" si="48"/>
        <v>1</v>
      </c>
      <c r="BJ83" s="12">
        <f t="shared" si="49"/>
        <v>0</v>
      </c>
      <c r="BK83" s="12">
        <f t="shared" si="50"/>
        <v>4</v>
      </c>
      <c r="BL83" s="20" t="str">
        <f t="shared" si="51"/>
        <v>Reflexión, Diálogo, Claridad, Oportunidades de mejora, Retroalimentación al docente</v>
      </c>
      <c r="BM83" s="12" t="str">
        <f t="shared" si="52"/>
        <v>Reflexión</v>
      </c>
      <c r="BN83" s="12" t="str">
        <f t="shared" si="38"/>
        <v>Diálogo</v>
      </c>
      <c r="BO83" s="12" t="str">
        <f t="shared" si="53"/>
        <v>Claridad</v>
      </c>
      <c r="BP83" s="12" t="str">
        <f t="shared" si="54"/>
        <v>Oportunidades de mejora</v>
      </c>
      <c r="BQ83" s="12" t="str">
        <f t="shared" si="55"/>
        <v>Retroalimentación al docente</v>
      </c>
      <c r="BS83" s="12">
        <f t="shared" si="56"/>
        <v>1</v>
      </c>
      <c r="BT83" s="12">
        <f t="shared" si="57"/>
        <v>1</v>
      </c>
      <c r="BU83" s="12">
        <f t="shared" si="58"/>
        <v>1</v>
      </c>
      <c r="BV83" s="12">
        <f t="shared" si="59"/>
        <v>1</v>
      </c>
      <c r="BW83" s="12">
        <f t="shared" si="60"/>
        <v>1</v>
      </c>
      <c r="BX83" s="12">
        <f t="shared" si="61"/>
        <v>0</v>
      </c>
      <c r="BY83" s="12">
        <f t="shared" si="62"/>
        <v>5</v>
      </c>
      <c r="BZ83" s="12" t="str">
        <f t="shared" si="63"/>
        <v>La bibliografía básica propuesta se encuentra en la biblioteca "Juan Roa Vásquez"., La bibliografía incluye por lo menos dos títulos en una segunda lengua.</v>
      </c>
      <c r="CA83" s="12" t="str">
        <f t="shared" si="64"/>
        <v>La bibliografía básica propuesta se encuentra en la biblioteca "Juan Roa Vásquez".</v>
      </c>
      <c r="CB83" s="21" t="str">
        <f t="shared" si="65"/>
        <v>La bibliografía incluye por lo menos dos títulos en una segunda lengua.</v>
      </c>
      <c r="CC83" s="12" t="str">
        <f t="shared" si="66"/>
        <v/>
      </c>
      <c r="CD83" s="12" t="str">
        <f t="shared" si="67"/>
        <v/>
      </c>
      <c r="CF83" s="12">
        <f t="shared" si="68"/>
        <v>1</v>
      </c>
      <c r="CG83" s="12">
        <f t="shared" si="69"/>
        <v>0</v>
      </c>
      <c r="CH83" s="12">
        <f t="shared" si="70"/>
        <v>0</v>
      </c>
      <c r="CI83" s="12">
        <f t="shared" si="71"/>
        <v>1</v>
      </c>
      <c r="CJ83" s="12">
        <f t="shared" si="72"/>
        <v>0</v>
      </c>
      <c r="CK83" s="12">
        <f t="shared" si="73"/>
        <v>2</v>
      </c>
    </row>
    <row r="84" spans="1:89" x14ac:dyDescent="0.25">
      <c r="A84" s="25">
        <v>43049.430197499998</v>
      </c>
      <c r="B84" s="26" t="s">
        <v>183</v>
      </c>
      <c r="C84" s="26" t="s">
        <v>363</v>
      </c>
      <c r="D84" s="26" t="s">
        <v>185</v>
      </c>
      <c r="E84" s="24"/>
      <c r="F84" s="26" t="s">
        <v>282</v>
      </c>
      <c r="G84" s="26" t="s">
        <v>364</v>
      </c>
      <c r="H84" s="26" t="s">
        <v>188</v>
      </c>
      <c r="I84" s="26" t="s">
        <v>188</v>
      </c>
      <c r="J84" s="26" t="s">
        <v>188</v>
      </c>
      <c r="K84" s="26" t="s">
        <v>188</v>
      </c>
      <c r="L84" s="26" t="s">
        <v>188</v>
      </c>
      <c r="M84" s="26" t="s">
        <v>188</v>
      </c>
      <c r="N84" s="26" t="s">
        <v>188</v>
      </c>
      <c r="O84" s="26" t="s">
        <v>188</v>
      </c>
      <c r="P84" s="26" t="s">
        <v>188</v>
      </c>
      <c r="Q84" s="26" t="s">
        <v>188</v>
      </c>
      <c r="R84" s="26" t="s">
        <v>188</v>
      </c>
      <c r="S84" s="26" t="s">
        <v>188</v>
      </c>
      <c r="T84" s="26" t="s">
        <v>188</v>
      </c>
      <c r="U84" s="26" t="s">
        <v>188</v>
      </c>
      <c r="V84" s="26" t="s">
        <v>5</v>
      </c>
      <c r="W84" s="26" t="s">
        <v>162</v>
      </c>
      <c r="X84" s="26" t="s">
        <v>158</v>
      </c>
      <c r="Y84" s="26" t="s">
        <v>43</v>
      </c>
      <c r="Z84" s="26" t="s">
        <v>190</v>
      </c>
      <c r="AA84" s="26" t="s">
        <v>190</v>
      </c>
      <c r="AB84" s="26" t="s">
        <v>190</v>
      </c>
      <c r="AC84" s="26" t="s">
        <v>190</v>
      </c>
      <c r="AD84" s="26" t="s">
        <v>43</v>
      </c>
      <c r="AE84" s="26" t="s">
        <v>55</v>
      </c>
      <c r="AF84" s="26" t="s">
        <v>159</v>
      </c>
      <c r="AG84" s="26" t="s">
        <v>59</v>
      </c>
      <c r="AH84" s="26" t="s">
        <v>59</v>
      </c>
      <c r="AI84" s="26" t="s">
        <v>58</v>
      </c>
      <c r="AJ84" s="26" t="s">
        <v>58</v>
      </c>
      <c r="AK84" s="26" t="s">
        <v>71</v>
      </c>
      <c r="AL84" s="26" t="s">
        <v>160</v>
      </c>
      <c r="AM84" s="26" t="s">
        <v>264</v>
      </c>
      <c r="AN84" s="26" t="s">
        <v>90</v>
      </c>
      <c r="AO84" s="26" t="s">
        <v>192</v>
      </c>
      <c r="AP84" s="26" t="s">
        <v>107</v>
      </c>
      <c r="AQ84" s="26" t="s">
        <v>107</v>
      </c>
      <c r="AR84" s="26" t="s">
        <v>105</v>
      </c>
      <c r="AS84" s="26" t="s">
        <v>107</v>
      </c>
      <c r="AT84" s="26" t="s">
        <v>114</v>
      </c>
      <c r="AU84" s="26" t="s">
        <v>260</v>
      </c>
      <c r="AX84" s="12">
        <f t="shared" si="43"/>
        <v>83</v>
      </c>
      <c r="AY84" s="12">
        <f t="shared" si="74"/>
        <v>0.25</v>
      </c>
      <c r="AZ84" s="20" t="str">
        <f t="shared" si="44"/>
        <v>Autoevaluación., Retroalimentación.</v>
      </c>
      <c r="BA84" s="12" t="str">
        <f t="shared" si="39"/>
        <v>Autoevaluación.</v>
      </c>
      <c r="BB84" s="12" t="str">
        <f t="shared" si="40"/>
        <v>Retroalimentación.</v>
      </c>
      <c r="BC84" s="12" t="str">
        <f t="shared" si="41"/>
        <v/>
      </c>
      <c r="BD84" s="12" t="str">
        <f t="shared" si="42"/>
        <v/>
      </c>
      <c r="BF84" s="12">
        <f t="shared" si="45"/>
        <v>0</v>
      </c>
      <c r="BG84" s="12">
        <f t="shared" si="46"/>
        <v>0</v>
      </c>
      <c r="BH84" s="12">
        <f t="shared" si="47"/>
        <v>1</v>
      </c>
      <c r="BI84" s="12">
        <f t="shared" si="48"/>
        <v>1</v>
      </c>
      <c r="BJ84" s="12">
        <f t="shared" si="49"/>
        <v>0</v>
      </c>
      <c r="BK84" s="12">
        <f t="shared" si="50"/>
        <v>2</v>
      </c>
      <c r="BL84" s="20" t="str">
        <f t="shared" si="51"/>
        <v>Reflexión, Diálogo, Claridad, Oportunidades de mejora, Retroalimentación al docente</v>
      </c>
      <c r="BM84" s="12" t="str">
        <f t="shared" si="52"/>
        <v>Reflexión</v>
      </c>
      <c r="BN84" s="12" t="str">
        <f t="shared" si="38"/>
        <v>Diálogo</v>
      </c>
      <c r="BO84" s="12" t="str">
        <f t="shared" si="53"/>
        <v>Claridad</v>
      </c>
      <c r="BP84" s="12" t="str">
        <f t="shared" si="54"/>
        <v>Oportunidades de mejora</v>
      </c>
      <c r="BQ84" s="12" t="str">
        <f t="shared" si="55"/>
        <v>Retroalimentación al docente</v>
      </c>
      <c r="BS84" s="12">
        <f t="shared" si="56"/>
        <v>1</v>
      </c>
      <c r="BT84" s="12">
        <f t="shared" si="57"/>
        <v>1</v>
      </c>
      <c r="BU84" s="12">
        <f t="shared" si="58"/>
        <v>1</v>
      </c>
      <c r="BV84" s="12">
        <f t="shared" si="59"/>
        <v>1</v>
      </c>
      <c r="BW84" s="12">
        <f t="shared" si="60"/>
        <v>1</v>
      </c>
      <c r="BX84" s="12">
        <f t="shared" si="61"/>
        <v>0</v>
      </c>
      <c r="BY84" s="12">
        <f t="shared" si="62"/>
        <v>5</v>
      </c>
      <c r="BZ84" s="12" t="str">
        <f t="shared" si="63"/>
        <v>La bibliografía básica propuesta se encuentra en la biblioteca "Juan Roa Vásquez"., La bibliografía se presenta con una sólo sistema de referenciación (APA, Vancouver, IEEE, etc)., La bibliografía incluye por lo menos dos títulos en una segunda lengua.</v>
      </c>
      <c r="CA84" s="12" t="str">
        <f t="shared" si="64"/>
        <v>La bibliografía básica propuesta se encuentra en la biblioteca "Juan Roa Vásquez".</v>
      </c>
      <c r="CB84" s="21" t="str">
        <f t="shared" si="65"/>
        <v>La bibliografía se presenta con una sólo sistema de referenciación (APA, Vancouver, IEEE, etc).</v>
      </c>
      <c r="CC84" s="12" t="str">
        <f t="shared" si="66"/>
        <v>La bibliografía incluye por lo menos dos títulos en una segunda lengua.</v>
      </c>
      <c r="CD84" s="12" t="str">
        <f t="shared" si="67"/>
        <v/>
      </c>
      <c r="CF84" s="12">
        <f t="shared" si="68"/>
        <v>1</v>
      </c>
      <c r="CG84" s="12">
        <f t="shared" si="69"/>
        <v>0</v>
      </c>
      <c r="CH84" s="12">
        <f t="shared" si="70"/>
        <v>1</v>
      </c>
      <c r="CI84" s="12">
        <f t="shared" si="71"/>
        <v>1</v>
      </c>
      <c r="CJ84" s="12">
        <f t="shared" si="72"/>
        <v>0</v>
      </c>
      <c r="CK84" s="12">
        <f t="shared" si="73"/>
        <v>3</v>
      </c>
    </row>
    <row r="85" spans="1:89" x14ac:dyDescent="0.25">
      <c r="A85" s="25">
        <v>43049.432384872685</v>
      </c>
      <c r="B85" s="26" t="s">
        <v>183</v>
      </c>
      <c r="C85" s="26" t="s">
        <v>363</v>
      </c>
      <c r="D85" s="26" t="s">
        <v>185</v>
      </c>
      <c r="E85" s="24"/>
      <c r="F85" s="26" t="s">
        <v>320</v>
      </c>
      <c r="G85" s="26" t="s">
        <v>365</v>
      </c>
      <c r="H85" s="26" t="s">
        <v>188</v>
      </c>
      <c r="I85" s="26" t="s">
        <v>188</v>
      </c>
      <c r="J85" s="26" t="s">
        <v>188</v>
      </c>
      <c r="K85" s="26" t="s">
        <v>188</v>
      </c>
      <c r="L85" s="26" t="s">
        <v>188</v>
      </c>
      <c r="M85" s="26" t="s">
        <v>188</v>
      </c>
      <c r="N85" s="26" t="s">
        <v>188</v>
      </c>
      <c r="O85" s="26" t="s">
        <v>188</v>
      </c>
      <c r="P85" s="26" t="s">
        <v>188</v>
      </c>
      <c r="Q85" s="26" t="s">
        <v>188</v>
      </c>
      <c r="R85" s="26" t="s">
        <v>188</v>
      </c>
      <c r="S85" s="26" t="s">
        <v>188</v>
      </c>
      <c r="T85" s="26" t="s">
        <v>188</v>
      </c>
      <c r="U85" s="26" t="s">
        <v>188</v>
      </c>
      <c r="V85" s="26" t="s">
        <v>5</v>
      </c>
      <c r="W85" s="26" t="s">
        <v>162</v>
      </c>
      <c r="X85" s="26" t="s">
        <v>158</v>
      </c>
      <c r="Y85" s="26" t="s">
        <v>190</v>
      </c>
      <c r="Z85" s="26" t="s">
        <v>190</v>
      </c>
      <c r="AA85" s="26" t="s">
        <v>190</v>
      </c>
      <c r="AB85" s="26" t="s">
        <v>190</v>
      </c>
      <c r="AC85" s="26" t="s">
        <v>190</v>
      </c>
      <c r="AD85" s="26" t="s">
        <v>190</v>
      </c>
      <c r="AE85" s="26" t="s">
        <v>55</v>
      </c>
      <c r="AF85" s="26" t="s">
        <v>159</v>
      </c>
      <c r="AG85" s="26" t="s">
        <v>59</v>
      </c>
      <c r="AH85" s="26" t="s">
        <v>59</v>
      </c>
      <c r="AI85" s="26" t="s">
        <v>59</v>
      </c>
      <c r="AJ85" s="26" t="s">
        <v>59</v>
      </c>
      <c r="AK85" s="26" t="s">
        <v>71</v>
      </c>
      <c r="AL85" s="26" t="s">
        <v>160</v>
      </c>
      <c r="AM85" s="26" t="s">
        <v>206</v>
      </c>
      <c r="AN85" s="26" t="s">
        <v>90</v>
      </c>
      <c r="AO85" s="26" t="s">
        <v>192</v>
      </c>
      <c r="AP85" s="26" t="s">
        <v>106</v>
      </c>
      <c r="AQ85" s="26" t="s">
        <v>106</v>
      </c>
      <c r="AR85" s="26" t="s">
        <v>106</v>
      </c>
      <c r="AS85" s="26" t="s">
        <v>106</v>
      </c>
      <c r="AT85" s="26" t="s">
        <v>114</v>
      </c>
      <c r="AU85" s="26" t="s">
        <v>193</v>
      </c>
      <c r="AX85" s="12">
        <f t="shared" si="43"/>
        <v>83</v>
      </c>
      <c r="AY85" s="12">
        <f t="shared" si="74"/>
        <v>0.25</v>
      </c>
      <c r="AZ85" s="20" t="str">
        <f t="shared" si="44"/>
        <v>Anticipatoria., Autoevaluación., Retroalimentación.</v>
      </c>
      <c r="BA85" s="12" t="str">
        <f t="shared" si="39"/>
        <v>Anticipatoria.</v>
      </c>
      <c r="BB85" s="12" t="str">
        <f t="shared" si="40"/>
        <v>Autoevaluación.</v>
      </c>
      <c r="BC85" s="12" t="str">
        <f t="shared" si="41"/>
        <v>Retroalimentación.</v>
      </c>
      <c r="BD85" s="12" t="str">
        <f t="shared" si="42"/>
        <v/>
      </c>
      <c r="BF85" s="12">
        <f t="shared" si="45"/>
        <v>1</v>
      </c>
      <c r="BG85" s="12">
        <f t="shared" si="46"/>
        <v>0</v>
      </c>
      <c r="BH85" s="12">
        <f t="shared" si="47"/>
        <v>1</v>
      </c>
      <c r="BI85" s="12">
        <f t="shared" si="48"/>
        <v>1</v>
      </c>
      <c r="BJ85" s="12">
        <f t="shared" si="49"/>
        <v>0</v>
      </c>
      <c r="BK85" s="12">
        <f t="shared" si="50"/>
        <v>3</v>
      </c>
      <c r="BL85" s="20" t="str">
        <f t="shared" si="51"/>
        <v>Reflexión, Diálogo, Claridad, Oportunidades de mejora, Retroalimentación al docente</v>
      </c>
      <c r="BM85" s="12" t="str">
        <f t="shared" si="52"/>
        <v>Reflexión</v>
      </c>
      <c r="BN85" s="12" t="str">
        <f t="shared" si="38"/>
        <v>Diálogo</v>
      </c>
      <c r="BO85" s="12" t="str">
        <f t="shared" si="53"/>
        <v>Claridad</v>
      </c>
      <c r="BP85" s="12" t="str">
        <f t="shared" si="54"/>
        <v>Oportunidades de mejora</v>
      </c>
      <c r="BQ85" s="12" t="str">
        <f t="shared" si="55"/>
        <v>Retroalimentación al docente</v>
      </c>
      <c r="BS85" s="12">
        <f t="shared" si="56"/>
        <v>1</v>
      </c>
      <c r="BT85" s="12">
        <f t="shared" si="57"/>
        <v>1</v>
      </c>
      <c r="BU85" s="12">
        <f t="shared" si="58"/>
        <v>1</v>
      </c>
      <c r="BV85" s="12">
        <f t="shared" si="59"/>
        <v>1</v>
      </c>
      <c r="BW85" s="12">
        <f t="shared" si="60"/>
        <v>1</v>
      </c>
      <c r="BX85" s="12">
        <f t="shared" si="61"/>
        <v>0</v>
      </c>
      <c r="BY85" s="12">
        <f t="shared" si="62"/>
        <v>5</v>
      </c>
      <c r="BZ85"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5" s="12" t="str">
        <f t="shared" si="64"/>
        <v>La bibliografía básica propuesta se encuentra en la biblioteca "Juan Roa Vásquez".</v>
      </c>
      <c r="CB85" s="21" t="str">
        <f t="shared" si="65"/>
        <v>La bibliografía propuesta contiene títulos de edición menor a 5 años.</v>
      </c>
      <c r="CC85" s="12" t="str">
        <f t="shared" si="66"/>
        <v>La bibliografía se presenta con una sólo sistema de referenciación (APA, Vancouver, IEEE, etc).</v>
      </c>
      <c r="CD85" s="12" t="str">
        <f t="shared" si="67"/>
        <v>La bibliografía incluye por lo menos dos títulos en una segunda lengua.</v>
      </c>
      <c r="CF85" s="12">
        <f t="shared" si="68"/>
        <v>1</v>
      </c>
      <c r="CG85" s="12">
        <f t="shared" si="69"/>
        <v>1</v>
      </c>
      <c r="CH85" s="12">
        <f t="shared" si="70"/>
        <v>1</v>
      </c>
      <c r="CI85" s="12">
        <f t="shared" si="71"/>
        <v>1</v>
      </c>
      <c r="CJ85" s="12">
        <f t="shared" si="72"/>
        <v>0</v>
      </c>
      <c r="CK85" s="12">
        <f t="shared" si="73"/>
        <v>4</v>
      </c>
    </row>
    <row r="86" spans="1:89" x14ac:dyDescent="0.25">
      <c r="A86" s="25">
        <v>43049.434221192132</v>
      </c>
      <c r="B86" s="26" t="s">
        <v>183</v>
      </c>
      <c r="C86" s="26" t="s">
        <v>363</v>
      </c>
      <c r="D86" s="26" t="s">
        <v>185</v>
      </c>
      <c r="E86" s="24"/>
      <c r="F86" s="26" t="s">
        <v>320</v>
      </c>
      <c r="G86" s="26" t="s">
        <v>366</v>
      </c>
      <c r="H86" s="26" t="s">
        <v>188</v>
      </c>
      <c r="I86" s="26" t="s">
        <v>188</v>
      </c>
      <c r="J86" s="26" t="s">
        <v>188</v>
      </c>
      <c r="K86" s="26" t="s">
        <v>188</v>
      </c>
      <c r="L86" s="26" t="s">
        <v>188</v>
      </c>
      <c r="M86" s="26" t="s">
        <v>188</v>
      </c>
      <c r="N86" s="26" t="s">
        <v>188</v>
      </c>
      <c r="O86" s="26" t="s">
        <v>188</v>
      </c>
      <c r="P86" s="26" t="s">
        <v>188</v>
      </c>
      <c r="Q86" s="26" t="s">
        <v>188</v>
      </c>
      <c r="R86" s="26" t="s">
        <v>188</v>
      </c>
      <c r="S86" s="26" t="s">
        <v>188</v>
      </c>
      <c r="T86" s="26" t="s">
        <v>188</v>
      </c>
      <c r="U86" s="26" t="s">
        <v>188</v>
      </c>
      <c r="V86" s="26" t="s">
        <v>5</v>
      </c>
      <c r="W86" s="26" t="s">
        <v>162</v>
      </c>
      <c r="X86" s="26" t="s">
        <v>158</v>
      </c>
      <c r="Y86" s="26" t="s">
        <v>43</v>
      </c>
      <c r="Z86" s="26" t="s">
        <v>190</v>
      </c>
      <c r="AA86" s="26" t="s">
        <v>190</v>
      </c>
      <c r="AB86" s="26" t="s">
        <v>190</v>
      </c>
      <c r="AC86" s="26" t="s">
        <v>43</v>
      </c>
      <c r="AD86" s="26" t="s">
        <v>190</v>
      </c>
      <c r="AE86" s="26" t="s">
        <v>55</v>
      </c>
      <c r="AF86" s="26" t="s">
        <v>159</v>
      </c>
      <c r="AG86" s="26" t="s">
        <v>59</v>
      </c>
      <c r="AH86" s="26" t="s">
        <v>59</v>
      </c>
      <c r="AI86" s="26" t="s">
        <v>58</v>
      </c>
      <c r="AJ86" s="26" t="s">
        <v>59</v>
      </c>
      <c r="AK86" s="26" t="s">
        <v>71</v>
      </c>
      <c r="AL86" s="26" t="s">
        <v>160</v>
      </c>
      <c r="AM86" s="26" t="s">
        <v>206</v>
      </c>
      <c r="AN86" s="26" t="s">
        <v>90</v>
      </c>
      <c r="AO86" s="26" t="s">
        <v>192</v>
      </c>
      <c r="AP86" s="26" t="s">
        <v>106</v>
      </c>
      <c r="AQ86" s="26" t="s">
        <v>106</v>
      </c>
      <c r="AR86" s="26" t="s">
        <v>106</v>
      </c>
      <c r="AS86" s="26" t="s">
        <v>106</v>
      </c>
      <c r="AT86" s="26" t="s">
        <v>114</v>
      </c>
      <c r="AU86" s="26" t="s">
        <v>193</v>
      </c>
      <c r="AX86" s="12">
        <f t="shared" si="43"/>
        <v>83</v>
      </c>
      <c r="AY86" s="12">
        <f t="shared" si="74"/>
        <v>0.25</v>
      </c>
      <c r="AZ86" s="20" t="str">
        <f t="shared" si="44"/>
        <v>Anticipatoria., Autoevaluación., Retroalimentación.</v>
      </c>
      <c r="BA86" s="12" t="str">
        <f t="shared" si="39"/>
        <v>Anticipatoria.</v>
      </c>
      <c r="BB86" s="12" t="str">
        <f t="shared" si="40"/>
        <v>Autoevaluación.</v>
      </c>
      <c r="BC86" s="12" t="str">
        <f t="shared" si="41"/>
        <v>Retroalimentación.</v>
      </c>
      <c r="BD86" s="12" t="str">
        <f t="shared" si="42"/>
        <v/>
      </c>
      <c r="BF86" s="12">
        <f t="shared" si="45"/>
        <v>1</v>
      </c>
      <c r="BG86" s="12">
        <f t="shared" si="46"/>
        <v>0</v>
      </c>
      <c r="BH86" s="12">
        <f t="shared" si="47"/>
        <v>1</v>
      </c>
      <c r="BI86" s="12">
        <f t="shared" si="48"/>
        <v>1</v>
      </c>
      <c r="BJ86" s="12">
        <f t="shared" si="49"/>
        <v>0</v>
      </c>
      <c r="BK86" s="12">
        <f t="shared" si="50"/>
        <v>3</v>
      </c>
      <c r="BL86" s="20" t="str">
        <f t="shared" si="51"/>
        <v>Reflexión, Diálogo, Claridad, Oportunidades de mejora, Retroalimentación al docente</v>
      </c>
      <c r="BM86" s="12" t="str">
        <f t="shared" si="52"/>
        <v>Reflexión</v>
      </c>
      <c r="BN86" s="12" t="str">
        <f t="shared" si="38"/>
        <v>Diálogo</v>
      </c>
      <c r="BO86" s="12" t="str">
        <f t="shared" si="53"/>
        <v>Claridad</v>
      </c>
      <c r="BP86" s="12" t="str">
        <f t="shared" si="54"/>
        <v>Oportunidades de mejora</v>
      </c>
      <c r="BQ86" s="12" t="str">
        <f t="shared" si="55"/>
        <v>Retroalimentación al docente</v>
      </c>
      <c r="BS86" s="12">
        <f t="shared" si="56"/>
        <v>1</v>
      </c>
      <c r="BT86" s="12">
        <f t="shared" si="57"/>
        <v>1</v>
      </c>
      <c r="BU86" s="12">
        <f t="shared" si="58"/>
        <v>1</v>
      </c>
      <c r="BV86" s="12">
        <f t="shared" si="59"/>
        <v>1</v>
      </c>
      <c r="BW86" s="12">
        <f t="shared" si="60"/>
        <v>1</v>
      </c>
      <c r="BX86" s="12">
        <f t="shared" si="61"/>
        <v>0</v>
      </c>
      <c r="BY86" s="12">
        <f t="shared" si="62"/>
        <v>5</v>
      </c>
      <c r="BZ86"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6" s="12" t="str">
        <f t="shared" si="64"/>
        <v>La bibliografía básica propuesta se encuentra en la biblioteca "Juan Roa Vásquez".</v>
      </c>
      <c r="CB86" s="21" t="str">
        <f t="shared" si="65"/>
        <v>La bibliografía propuesta contiene títulos de edición menor a 5 años.</v>
      </c>
      <c r="CC86" s="12" t="str">
        <f t="shared" si="66"/>
        <v>La bibliografía se presenta con una sólo sistema de referenciación (APA, Vancouver, IEEE, etc).</v>
      </c>
      <c r="CD86" s="12" t="str">
        <f t="shared" si="67"/>
        <v>La bibliografía incluye por lo menos dos títulos en una segunda lengua.</v>
      </c>
      <c r="CF86" s="12">
        <f t="shared" si="68"/>
        <v>1</v>
      </c>
      <c r="CG86" s="12">
        <f t="shared" si="69"/>
        <v>1</v>
      </c>
      <c r="CH86" s="12">
        <f t="shared" si="70"/>
        <v>1</v>
      </c>
      <c r="CI86" s="12">
        <f t="shared" si="71"/>
        <v>1</v>
      </c>
      <c r="CJ86" s="12">
        <f t="shared" si="72"/>
        <v>0</v>
      </c>
      <c r="CK86" s="12">
        <f t="shared" si="73"/>
        <v>4</v>
      </c>
    </row>
    <row r="87" spans="1:89" x14ac:dyDescent="0.25">
      <c r="A87" s="25">
        <v>43049.436229039347</v>
      </c>
      <c r="B87" s="26" t="s">
        <v>183</v>
      </c>
      <c r="C87" s="26" t="s">
        <v>363</v>
      </c>
      <c r="D87" s="26" t="s">
        <v>185</v>
      </c>
      <c r="E87" s="24"/>
      <c r="F87" s="26" t="s">
        <v>320</v>
      </c>
      <c r="G87" s="26" t="s">
        <v>367</v>
      </c>
      <c r="H87" s="26" t="s">
        <v>188</v>
      </c>
      <c r="I87" s="26" t="s">
        <v>188</v>
      </c>
      <c r="J87" s="26" t="s">
        <v>188</v>
      </c>
      <c r="K87" s="26" t="s">
        <v>188</v>
      </c>
      <c r="L87" s="26" t="s">
        <v>188</v>
      </c>
      <c r="M87" s="26" t="s">
        <v>188</v>
      </c>
      <c r="N87" s="26" t="s">
        <v>188</v>
      </c>
      <c r="O87" s="26" t="s">
        <v>188</v>
      </c>
      <c r="P87" s="26" t="s">
        <v>188</v>
      </c>
      <c r="Q87" s="26" t="s">
        <v>188</v>
      </c>
      <c r="R87" s="26" t="s">
        <v>188</v>
      </c>
      <c r="S87" s="26" t="s">
        <v>188</v>
      </c>
      <c r="T87" s="26" t="s">
        <v>188</v>
      </c>
      <c r="U87" s="26" t="s">
        <v>188</v>
      </c>
      <c r="V87" s="26" t="s">
        <v>5</v>
      </c>
      <c r="W87" s="26" t="s">
        <v>162</v>
      </c>
      <c r="X87" s="26" t="s">
        <v>158</v>
      </c>
      <c r="Y87" s="26" t="s">
        <v>190</v>
      </c>
      <c r="Z87" s="26" t="s">
        <v>190</v>
      </c>
      <c r="AA87" s="26" t="s">
        <v>190</v>
      </c>
      <c r="AB87" s="26" t="s">
        <v>190</v>
      </c>
      <c r="AC87" s="26" t="s">
        <v>190</v>
      </c>
      <c r="AD87" s="26" t="s">
        <v>190</v>
      </c>
      <c r="AE87" s="26" t="s">
        <v>55</v>
      </c>
      <c r="AF87" s="26" t="s">
        <v>159</v>
      </c>
      <c r="AG87" s="26" t="s">
        <v>59</v>
      </c>
      <c r="AH87" s="26" t="s">
        <v>59</v>
      </c>
      <c r="AI87" s="26" t="s">
        <v>59</v>
      </c>
      <c r="AJ87" s="26" t="s">
        <v>59</v>
      </c>
      <c r="AK87" s="26" t="s">
        <v>71</v>
      </c>
      <c r="AL87" s="26" t="s">
        <v>160</v>
      </c>
      <c r="AM87" s="26" t="s">
        <v>206</v>
      </c>
      <c r="AN87" s="26" t="s">
        <v>89</v>
      </c>
      <c r="AO87" s="26" t="s">
        <v>192</v>
      </c>
      <c r="AP87" s="26" t="s">
        <v>106</v>
      </c>
      <c r="AQ87" s="26" t="s">
        <v>106</v>
      </c>
      <c r="AR87" s="26" t="s">
        <v>106</v>
      </c>
      <c r="AS87" s="26" t="s">
        <v>106</v>
      </c>
      <c r="AT87" s="26" t="s">
        <v>114</v>
      </c>
      <c r="AU87" s="26" t="s">
        <v>193</v>
      </c>
      <c r="AX87" s="12">
        <f t="shared" si="43"/>
        <v>83</v>
      </c>
      <c r="AY87" s="12">
        <f t="shared" si="74"/>
        <v>0.25</v>
      </c>
      <c r="AZ87" s="20" t="str">
        <f t="shared" si="44"/>
        <v>Anticipatoria., Autoevaluación., Retroalimentación.</v>
      </c>
      <c r="BA87" s="12" t="str">
        <f t="shared" si="39"/>
        <v>Anticipatoria.</v>
      </c>
      <c r="BB87" s="12" t="str">
        <f t="shared" si="40"/>
        <v>Autoevaluación.</v>
      </c>
      <c r="BC87" s="12" t="str">
        <f t="shared" si="41"/>
        <v>Retroalimentación.</v>
      </c>
      <c r="BD87" s="12" t="str">
        <f t="shared" si="42"/>
        <v/>
      </c>
      <c r="BF87" s="12">
        <f t="shared" si="45"/>
        <v>1</v>
      </c>
      <c r="BG87" s="12">
        <f t="shared" si="46"/>
        <v>0</v>
      </c>
      <c r="BH87" s="12">
        <f t="shared" si="47"/>
        <v>1</v>
      </c>
      <c r="BI87" s="12">
        <f t="shared" si="48"/>
        <v>1</v>
      </c>
      <c r="BJ87" s="12">
        <f t="shared" si="49"/>
        <v>0</v>
      </c>
      <c r="BK87" s="12">
        <f t="shared" si="50"/>
        <v>3</v>
      </c>
      <c r="BL87" s="20" t="str">
        <f t="shared" si="51"/>
        <v>Reflexión, Diálogo, Claridad, Oportunidades de mejora, Retroalimentación al docente</v>
      </c>
      <c r="BM87" s="12" t="str">
        <f t="shared" si="52"/>
        <v>Reflexión</v>
      </c>
      <c r="BN87" s="12" t="str">
        <f t="shared" si="38"/>
        <v>Diálogo</v>
      </c>
      <c r="BO87" s="12" t="str">
        <f t="shared" si="53"/>
        <v>Claridad</v>
      </c>
      <c r="BP87" s="12" t="str">
        <f t="shared" si="54"/>
        <v>Oportunidades de mejora</v>
      </c>
      <c r="BQ87" s="12" t="str">
        <f t="shared" si="55"/>
        <v>Retroalimentación al docente</v>
      </c>
      <c r="BS87" s="12">
        <f t="shared" si="56"/>
        <v>1</v>
      </c>
      <c r="BT87" s="12">
        <f t="shared" si="57"/>
        <v>1</v>
      </c>
      <c r="BU87" s="12">
        <f t="shared" si="58"/>
        <v>1</v>
      </c>
      <c r="BV87" s="12">
        <f t="shared" si="59"/>
        <v>1</v>
      </c>
      <c r="BW87" s="12">
        <f t="shared" si="60"/>
        <v>1</v>
      </c>
      <c r="BX87" s="12">
        <f t="shared" si="61"/>
        <v>0</v>
      </c>
      <c r="BY87" s="12">
        <f t="shared" si="62"/>
        <v>5</v>
      </c>
      <c r="BZ87"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7" s="12" t="str">
        <f t="shared" si="64"/>
        <v>La bibliografía básica propuesta se encuentra en la biblioteca "Juan Roa Vásquez".</v>
      </c>
      <c r="CB87" s="21" t="str">
        <f t="shared" si="65"/>
        <v>La bibliografía propuesta contiene títulos de edición menor a 5 años.</v>
      </c>
      <c r="CC87" s="12" t="str">
        <f t="shared" si="66"/>
        <v>La bibliografía se presenta con una sólo sistema de referenciación (APA, Vancouver, IEEE, etc).</v>
      </c>
      <c r="CD87" s="12" t="str">
        <f t="shared" si="67"/>
        <v>La bibliografía incluye por lo menos dos títulos en una segunda lengua.</v>
      </c>
      <c r="CF87" s="12">
        <f t="shared" si="68"/>
        <v>1</v>
      </c>
      <c r="CG87" s="12">
        <f t="shared" si="69"/>
        <v>1</v>
      </c>
      <c r="CH87" s="12">
        <f t="shared" si="70"/>
        <v>1</v>
      </c>
      <c r="CI87" s="12">
        <f t="shared" si="71"/>
        <v>1</v>
      </c>
      <c r="CJ87" s="12">
        <f t="shared" si="72"/>
        <v>0</v>
      </c>
      <c r="CK87" s="12">
        <f t="shared" si="73"/>
        <v>4</v>
      </c>
    </row>
    <row r="88" spans="1:89" x14ac:dyDescent="0.25">
      <c r="A88" s="25">
        <v>43049.442885613425</v>
      </c>
      <c r="B88" s="26" t="s">
        <v>183</v>
      </c>
      <c r="C88" s="26" t="s">
        <v>368</v>
      </c>
      <c r="D88" s="26" t="s">
        <v>185</v>
      </c>
      <c r="E88" s="24"/>
      <c r="F88" s="26" t="s">
        <v>201</v>
      </c>
      <c r="G88" s="26" t="s">
        <v>369</v>
      </c>
      <c r="H88" s="26" t="s">
        <v>188</v>
      </c>
      <c r="I88" s="26" t="s">
        <v>188</v>
      </c>
      <c r="J88" s="26" t="s">
        <v>188</v>
      </c>
      <c r="K88" s="26" t="s">
        <v>188</v>
      </c>
      <c r="L88" s="26" t="s">
        <v>188</v>
      </c>
      <c r="M88" s="26" t="s">
        <v>188</v>
      </c>
      <c r="N88" s="26" t="s">
        <v>188</v>
      </c>
      <c r="O88" s="26" t="s">
        <v>188</v>
      </c>
      <c r="P88" s="26" t="s">
        <v>188</v>
      </c>
      <c r="Q88" s="26" t="s">
        <v>188</v>
      </c>
      <c r="R88" s="26" t="s">
        <v>188</v>
      </c>
      <c r="S88" s="26" t="s">
        <v>188</v>
      </c>
      <c r="T88" s="26" t="s">
        <v>188</v>
      </c>
      <c r="U88" s="26" t="s">
        <v>188</v>
      </c>
      <c r="V88" s="26" t="s">
        <v>5</v>
      </c>
      <c r="W88" s="26" t="s">
        <v>162</v>
      </c>
      <c r="X88" s="26" t="s">
        <v>158</v>
      </c>
      <c r="Y88" s="26" t="s">
        <v>190</v>
      </c>
      <c r="Z88" s="26" t="s">
        <v>190</v>
      </c>
      <c r="AA88" s="26" t="s">
        <v>190</v>
      </c>
      <c r="AB88" s="26" t="s">
        <v>190</v>
      </c>
      <c r="AC88" s="26" t="s">
        <v>190</v>
      </c>
      <c r="AD88" s="26" t="s">
        <v>190</v>
      </c>
      <c r="AE88" s="26" t="s">
        <v>55</v>
      </c>
      <c r="AF88" s="26" t="s">
        <v>159</v>
      </c>
      <c r="AG88" s="26" t="s">
        <v>59</v>
      </c>
      <c r="AH88" s="26" t="s">
        <v>59</v>
      </c>
      <c r="AI88" s="26" t="s">
        <v>59</v>
      </c>
      <c r="AJ88" s="26" t="s">
        <v>59</v>
      </c>
      <c r="AK88" s="26" t="s">
        <v>71</v>
      </c>
      <c r="AL88" s="26" t="s">
        <v>160</v>
      </c>
      <c r="AM88" s="26" t="s">
        <v>191</v>
      </c>
      <c r="AN88" s="26" t="s">
        <v>90</v>
      </c>
      <c r="AO88" s="26" t="s">
        <v>192</v>
      </c>
      <c r="AP88" s="26" t="s">
        <v>106</v>
      </c>
      <c r="AQ88" s="26" t="s">
        <v>106</v>
      </c>
      <c r="AR88" s="26" t="s">
        <v>106</v>
      </c>
      <c r="AS88" s="26" t="s">
        <v>106</v>
      </c>
      <c r="AT88" s="26" t="s">
        <v>113</v>
      </c>
      <c r="AU88" s="26" t="s">
        <v>247</v>
      </c>
      <c r="AX88" s="12">
        <f t="shared" si="43"/>
        <v>87</v>
      </c>
      <c r="AY88" s="12">
        <f t="shared" si="74"/>
        <v>0.25</v>
      </c>
      <c r="AZ88" s="20" t="str">
        <f t="shared" si="44"/>
        <v>Anticipatoria., Criterios y estándares (Rúbrica)., Autoevaluación., Retroalimentación.</v>
      </c>
      <c r="BA88" s="12" t="str">
        <f t="shared" si="39"/>
        <v>Anticipatoria.</v>
      </c>
      <c r="BB88" s="12" t="str">
        <f t="shared" si="40"/>
        <v>Criterios y estándares (Rúbrica).</v>
      </c>
      <c r="BC88" s="12" t="str">
        <f t="shared" si="41"/>
        <v>Autoevaluación.</v>
      </c>
      <c r="BD88" s="12" t="str">
        <f t="shared" si="42"/>
        <v>Retroalimentación.</v>
      </c>
      <c r="BF88" s="12">
        <f t="shared" si="45"/>
        <v>1</v>
      </c>
      <c r="BG88" s="12">
        <f t="shared" si="46"/>
        <v>1</v>
      </c>
      <c r="BH88" s="12">
        <f t="shared" si="47"/>
        <v>1</v>
      </c>
      <c r="BI88" s="12">
        <f t="shared" si="48"/>
        <v>1</v>
      </c>
      <c r="BJ88" s="12">
        <f t="shared" si="49"/>
        <v>0</v>
      </c>
      <c r="BK88" s="12">
        <f t="shared" si="50"/>
        <v>4</v>
      </c>
      <c r="BL88" s="20" t="str">
        <f t="shared" si="51"/>
        <v>Reflexión, Diálogo, Claridad, Oportunidades de mejora, Retroalimentación al docente</v>
      </c>
      <c r="BM88" s="12" t="str">
        <f t="shared" si="52"/>
        <v>Reflexión</v>
      </c>
      <c r="BN88" s="12" t="str">
        <f t="shared" si="38"/>
        <v>Diálogo</v>
      </c>
      <c r="BO88" s="12" t="str">
        <f t="shared" si="53"/>
        <v>Claridad</v>
      </c>
      <c r="BP88" s="12" t="str">
        <f t="shared" si="54"/>
        <v>Oportunidades de mejora</v>
      </c>
      <c r="BQ88" s="12" t="str">
        <f t="shared" si="55"/>
        <v>Retroalimentación al docente</v>
      </c>
      <c r="BS88" s="12">
        <f t="shared" si="56"/>
        <v>1</v>
      </c>
      <c r="BT88" s="12">
        <f t="shared" si="57"/>
        <v>1</v>
      </c>
      <c r="BU88" s="12">
        <f t="shared" si="58"/>
        <v>1</v>
      </c>
      <c r="BV88" s="12">
        <f t="shared" si="59"/>
        <v>1</v>
      </c>
      <c r="BW88" s="12">
        <f t="shared" si="60"/>
        <v>1</v>
      </c>
      <c r="BX88" s="12">
        <f t="shared" si="61"/>
        <v>0</v>
      </c>
      <c r="BY88" s="12">
        <f t="shared" si="62"/>
        <v>5</v>
      </c>
      <c r="BZ88" s="12" t="str">
        <f t="shared" si="63"/>
        <v>La bibliografía básica propuesta se encuentra en la biblioteca "Juan Roa Vásquez"., La bibliografía propuesta contiene títulos de edición menor a 5 años., La bibliografía se presenta con una sólo sistema de referenciación (APA, Vancouver, IEEE, etc).</v>
      </c>
      <c r="CA88" s="12" t="str">
        <f t="shared" si="64"/>
        <v>La bibliografía básica propuesta se encuentra en la biblioteca "Juan Roa Vásquez".</v>
      </c>
      <c r="CB88" s="21" t="str">
        <f t="shared" si="65"/>
        <v>La bibliografía propuesta contiene títulos de edición menor a 5 años.</v>
      </c>
      <c r="CC88" s="12" t="str">
        <f t="shared" si="66"/>
        <v>La bibliografía se presenta con una sólo sistema de referenciación (APA, Vancouver, IEEE, etc).</v>
      </c>
      <c r="CD88" s="12" t="str">
        <f t="shared" si="67"/>
        <v/>
      </c>
      <c r="CF88" s="12">
        <f t="shared" si="68"/>
        <v>1</v>
      </c>
      <c r="CG88" s="12">
        <f t="shared" si="69"/>
        <v>1</v>
      </c>
      <c r="CH88" s="12">
        <f t="shared" si="70"/>
        <v>1</v>
      </c>
      <c r="CI88" s="12">
        <f t="shared" si="71"/>
        <v>0</v>
      </c>
      <c r="CJ88" s="12">
        <f t="shared" si="72"/>
        <v>0</v>
      </c>
      <c r="CK88" s="12">
        <f t="shared" si="73"/>
        <v>3</v>
      </c>
    </row>
    <row r="89" spans="1:89" x14ac:dyDescent="0.25">
      <c r="A89" s="25">
        <v>43049.447059328704</v>
      </c>
      <c r="B89" s="26" t="s">
        <v>183</v>
      </c>
      <c r="C89" s="26" t="s">
        <v>368</v>
      </c>
      <c r="D89" s="26" t="s">
        <v>185</v>
      </c>
      <c r="E89" s="24"/>
      <c r="F89" s="26" t="s">
        <v>186</v>
      </c>
      <c r="G89" s="26" t="s">
        <v>369</v>
      </c>
      <c r="H89" s="26" t="s">
        <v>188</v>
      </c>
      <c r="I89" s="26" t="s">
        <v>188</v>
      </c>
      <c r="J89" s="26" t="s">
        <v>188</v>
      </c>
      <c r="K89" s="26" t="s">
        <v>188</v>
      </c>
      <c r="L89" s="26" t="s">
        <v>188</v>
      </c>
      <c r="M89" s="26" t="s">
        <v>188</v>
      </c>
      <c r="N89" s="26" t="s">
        <v>188</v>
      </c>
      <c r="O89" s="26" t="s">
        <v>188</v>
      </c>
      <c r="P89" s="26" t="s">
        <v>188</v>
      </c>
      <c r="Q89" s="26" t="s">
        <v>188</v>
      </c>
      <c r="R89" s="26" t="s">
        <v>188</v>
      </c>
      <c r="S89" s="26" t="s">
        <v>188</v>
      </c>
      <c r="T89" s="26" t="s">
        <v>188</v>
      </c>
      <c r="U89" s="26" t="s">
        <v>188</v>
      </c>
      <c r="V89" s="26" t="s">
        <v>5</v>
      </c>
      <c r="W89" s="26" t="s">
        <v>162</v>
      </c>
      <c r="X89" s="26" t="s">
        <v>158</v>
      </c>
      <c r="Y89" s="26" t="s">
        <v>190</v>
      </c>
      <c r="Z89" s="26" t="s">
        <v>190</v>
      </c>
      <c r="AA89" s="26" t="s">
        <v>190</v>
      </c>
      <c r="AB89" s="26" t="s">
        <v>190</v>
      </c>
      <c r="AC89" s="26" t="s">
        <v>190</v>
      </c>
      <c r="AD89" s="26" t="s">
        <v>190</v>
      </c>
      <c r="AE89" s="26" t="s">
        <v>55</v>
      </c>
      <c r="AF89" s="26" t="s">
        <v>159</v>
      </c>
      <c r="AG89" s="26" t="s">
        <v>59</v>
      </c>
      <c r="AH89" s="26" t="s">
        <v>59</v>
      </c>
      <c r="AI89" s="26" t="s">
        <v>59</v>
      </c>
      <c r="AJ89" s="26" t="s">
        <v>59</v>
      </c>
      <c r="AK89" s="26" t="s">
        <v>71</v>
      </c>
      <c r="AL89" s="26" t="s">
        <v>160</v>
      </c>
      <c r="AM89" s="26" t="s">
        <v>191</v>
      </c>
      <c r="AN89" s="26" t="s">
        <v>90</v>
      </c>
      <c r="AO89" s="26" t="s">
        <v>192</v>
      </c>
      <c r="AP89" s="26" t="s">
        <v>106</v>
      </c>
      <c r="AQ89" s="26" t="s">
        <v>106</v>
      </c>
      <c r="AR89" s="26" t="s">
        <v>106</v>
      </c>
      <c r="AS89" s="26" t="s">
        <v>106</v>
      </c>
      <c r="AT89" s="26" t="s">
        <v>113</v>
      </c>
      <c r="AU89" s="26" t="s">
        <v>193</v>
      </c>
      <c r="AX89" s="12">
        <f t="shared" si="43"/>
        <v>87</v>
      </c>
      <c r="AY89" s="12">
        <f t="shared" si="74"/>
        <v>0.25</v>
      </c>
      <c r="AZ89" s="20" t="str">
        <f t="shared" si="44"/>
        <v>Anticipatoria., Criterios y estándares (Rúbrica)., Autoevaluación., Retroalimentación.</v>
      </c>
      <c r="BA89" s="12" t="str">
        <f t="shared" si="39"/>
        <v>Anticipatoria.</v>
      </c>
      <c r="BB89" s="12" t="str">
        <f t="shared" si="40"/>
        <v>Criterios y estándares (Rúbrica).</v>
      </c>
      <c r="BC89" s="12" t="str">
        <f t="shared" si="41"/>
        <v>Autoevaluación.</v>
      </c>
      <c r="BD89" s="12" t="str">
        <f t="shared" si="42"/>
        <v>Retroalimentación.</v>
      </c>
      <c r="BF89" s="12">
        <f t="shared" si="45"/>
        <v>1</v>
      </c>
      <c r="BG89" s="12">
        <f t="shared" si="46"/>
        <v>1</v>
      </c>
      <c r="BH89" s="12">
        <f t="shared" si="47"/>
        <v>1</v>
      </c>
      <c r="BI89" s="12">
        <f t="shared" si="48"/>
        <v>1</v>
      </c>
      <c r="BJ89" s="12">
        <f t="shared" si="49"/>
        <v>0</v>
      </c>
      <c r="BK89" s="12">
        <f t="shared" si="50"/>
        <v>4</v>
      </c>
      <c r="BL89" s="20" t="str">
        <f t="shared" si="51"/>
        <v>Reflexión, Diálogo, Claridad, Oportunidades de mejora, Retroalimentación al docente</v>
      </c>
      <c r="BM89" s="12" t="str">
        <f t="shared" si="52"/>
        <v>Reflexión</v>
      </c>
      <c r="BN89" s="12" t="str">
        <f t="shared" si="38"/>
        <v>Diálogo</v>
      </c>
      <c r="BO89" s="12" t="str">
        <f t="shared" si="53"/>
        <v>Claridad</v>
      </c>
      <c r="BP89" s="12" t="str">
        <f t="shared" si="54"/>
        <v>Oportunidades de mejora</v>
      </c>
      <c r="BQ89" s="12" t="str">
        <f t="shared" si="55"/>
        <v>Retroalimentación al docente</v>
      </c>
      <c r="BS89" s="12">
        <f t="shared" si="56"/>
        <v>1</v>
      </c>
      <c r="BT89" s="12">
        <f t="shared" si="57"/>
        <v>1</v>
      </c>
      <c r="BU89" s="12">
        <f t="shared" si="58"/>
        <v>1</v>
      </c>
      <c r="BV89" s="12">
        <f t="shared" si="59"/>
        <v>1</v>
      </c>
      <c r="BW89" s="12">
        <f t="shared" si="60"/>
        <v>1</v>
      </c>
      <c r="BX89" s="12">
        <f t="shared" si="61"/>
        <v>0</v>
      </c>
      <c r="BY89" s="12">
        <f t="shared" si="62"/>
        <v>5</v>
      </c>
      <c r="BZ89"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9" s="12" t="str">
        <f t="shared" si="64"/>
        <v>La bibliografía básica propuesta se encuentra en la biblioteca "Juan Roa Vásquez".</v>
      </c>
      <c r="CB89" s="21" t="str">
        <f t="shared" si="65"/>
        <v>La bibliografía propuesta contiene títulos de edición menor a 5 años.</v>
      </c>
      <c r="CC89" s="12" t="str">
        <f t="shared" si="66"/>
        <v>La bibliografía se presenta con una sólo sistema de referenciación (APA, Vancouver, IEEE, etc).</v>
      </c>
      <c r="CD89" s="12" t="str">
        <f t="shared" si="67"/>
        <v>La bibliografía incluye por lo menos dos títulos en una segunda lengua.</v>
      </c>
      <c r="CF89" s="12">
        <f t="shared" si="68"/>
        <v>1</v>
      </c>
      <c r="CG89" s="12">
        <f t="shared" si="69"/>
        <v>1</v>
      </c>
      <c r="CH89" s="12">
        <f t="shared" si="70"/>
        <v>1</v>
      </c>
      <c r="CI89" s="12">
        <f t="shared" si="71"/>
        <v>1</v>
      </c>
      <c r="CJ89" s="12">
        <f t="shared" si="72"/>
        <v>0</v>
      </c>
      <c r="CK89" s="12">
        <f t="shared" si="73"/>
        <v>4</v>
      </c>
    </row>
    <row r="90" spans="1:89" x14ac:dyDescent="0.25">
      <c r="A90" s="25">
        <v>43049.502470891202</v>
      </c>
      <c r="B90" s="26" t="s">
        <v>183</v>
      </c>
      <c r="C90" s="26" t="s">
        <v>370</v>
      </c>
      <c r="D90" s="26" t="s">
        <v>185</v>
      </c>
      <c r="E90" s="24"/>
      <c r="F90" s="26" t="s">
        <v>371</v>
      </c>
      <c r="G90" s="26" t="s">
        <v>372</v>
      </c>
      <c r="H90" s="26" t="s">
        <v>188</v>
      </c>
      <c r="I90" s="26" t="s">
        <v>188</v>
      </c>
      <c r="J90" s="26" t="s">
        <v>188</v>
      </c>
      <c r="K90" s="26" t="s">
        <v>188</v>
      </c>
      <c r="L90" s="26" t="s">
        <v>188</v>
      </c>
      <c r="M90" s="26" t="s">
        <v>188</v>
      </c>
      <c r="N90" s="26" t="s">
        <v>188</v>
      </c>
      <c r="O90" s="26" t="s">
        <v>188</v>
      </c>
      <c r="P90" s="26" t="s">
        <v>188</v>
      </c>
      <c r="Q90" s="26" t="s">
        <v>188</v>
      </c>
      <c r="R90" s="26" t="s">
        <v>188</v>
      </c>
      <c r="S90" s="26" t="s">
        <v>188</v>
      </c>
      <c r="T90" s="26" t="s">
        <v>188</v>
      </c>
      <c r="U90" s="26" t="s">
        <v>188</v>
      </c>
      <c r="V90" s="26" t="s">
        <v>5</v>
      </c>
      <c r="W90" s="26" t="s">
        <v>162</v>
      </c>
      <c r="X90" s="26" t="s">
        <v>158</v>
      </c>
      <c r="Y90" s="26" t="s">
        <v>43</v>
      </c>
      <c r="Z90" s="26" t="s">
        <v>43</v>
      </c>
      <c r="AA90" s="26" t="s">
        <v>43</v>
      </c>
      <c r="AB90" s="26" t="s">
        <v>43</v>
      </c>
      <c r="AC90" s="26" t="s">
        <v>190</v>
      </c>
      <c r="AD90" s="26" t="s">
        <v>190</v>
      </c>
      <c r="AE90" s="26" t="s">
        <v>55</v>
      </c>
      <c r="AF90" s="26" t="s">
        <v>159</v>
      </c>
      <c r="AG90" s="26" t="s">
        <v>59</v>
      </c>
      <c r="AH90" s="26" t="s">
        <v>59</v>
      </c>
      <c r="AI90" s="26" t="s">
        <v>59</v>
      </c>
      <c r="AJ90" s="26" t="s">
        <v>59</v>
      </c>
      <c r="AK90" s="26" t="s">
        <v>69</v>
      </c>
      <c r="AL90" s="26" t="s">
        <v>160</v>
      </c>
      <c r="AM90" s="26" t="s">
        <v>259</v>
      </c>
      <c r="AN90" s="26" t="s">
        <v>89</v>
      </c>
      <c r="AO90" s="26" t="s">
        <v>192</v>
      </c>
      <c r="AP90" s="26" t="s">
        <v>104</v>
      </c>
      <c r="AQ90" s="26" t="s">
        <v>106</v>
      </c>
      <c r="AR90" s="26" t="s">
        <v>104</v>
      </c>
      <c r="AS90" s="26" t="s">
        <v>106</v>
      </c>
      <c r="AT90" s="26" t="s">
        <v>112</v>
      </c>
      <c r="AU90" s="26" t="s">
        <v>164</v>
      </c>
      <c r="AX90" s="12">
        <f t="shared" si="43"/>
        <v>89</v>
      </c>
      <c r="AY90" s="12">
        <f t="shared" si="74"/>
        <v>0.5</v>
      </c>
      <c r="AZ90" s="20" t="str">
        <f t="shared" si="44"/>
        <v>Criterios y estándares (Rúbrica)., Autoevaluación., Retroalimentación.</v>
      </c>
      <c r="BA90" s="12" t="str">
        <f t="shared" si="39"/>
        <v>Criterios y estándares (Rúbrica).</v>
      </c>
      <c r="BB90" s="12" t="str">
        <f t="shared" si="40"/>
        <v>Autoevaluación.</v>
      </c>
      <c r="BC90" s="12" t="str">
        <f t="shared" si="41"/>
        <v>Retroalimentación.</v>
      </c>
      <c r="BD90" s="12" t="str">
        <f t="shared" si="42"/>
        <v/>
      </c>
      <c r="BF90" s="12">
        <f t="shared" si="45"/>
        <v>0</v>
      </c>
      <c r="BG90" s="12">
        <f t="shared" si="46"/>
        <v>1</v>
      </c>
      <c r="BH90" s="12">
        <f t="shared" si="47"/>
        <v>1</v>
      </c>
      <c r="BI90" s="12">
        <f t="shared" si="48"/>
        <v>1</v>
      </c>
      <c r="BJ90" s="12">
        <f t="shared" si="49"/>
        <v>0</v>
      </c>
      <c r="BK90" s="12">
        <f t="shared" si="50"/>
        <v>3</v>
      </c>
      <c r="BL90" s="20" t="str">
        <f t="shared" si="51"/>
        <v>Reflexión, Diálogo, Claridad, Oportunidades de mejora, Retroalimentación al docente</v>
      </c>
      <c r="BM90" s="12" t="str">
        <f t="shared" si="52"/>
        <v>Reflexión</v>
      </c>
      <c r="BN90" s="12" t="str">
        <f t="shared" si="38"/>
        <v>Diálogo</v>
      </c>
      <c r="BO90" s="12" t="str">
        <f t="shared" si="53"/>
        <v>Claridad</v>
      </c>
      <c r="BP90" s="12" t="str">
        <f t="shared" si="54"/>
        <v>Oportunidades de mejora</v>
      </c>
      <c r="BQ90" s="12" t="str">
        <f t="shared" si="55"/>
        <v>Retroalimentación al docente</v>
      </c>
      <c r="BS90" s="12">
        <f t="shared" si="56"/>
        <v>1</v>
      </c>
      <c r="BT90" s="12">
        <f t="shared" si="57"/>
        <v>1</v>
      </c>
      <c r="BU90" s="12">
        <f t="shared" si="58"/>
        <v>1</v>
      </c>
      <c r="BV90" s="12">
        <f t="shared" si="59"/>
        <v>1</v>
      </c>
      <c r="BW90" s="12">
        <f t="shared" si="60"/>
        <v>1</v>
      </c>
      <c r="BX90" s="12">
        <f t="shared" si="61"/>
        <v>0</v>
      </c>
      <c r="BY90" s="12">
        <f t="shared" si="62"/>
        <v>5</v>
      </c>
      <c r="BZ90" s="12" t="str">
        <f t="shared" si="63"/>
        <v>La bibliografía básica propuesta se encuentra en la biblioteca "Juan Roa Vásquez".</v>
      </c>
      <c r="CA90" s="12" t="str">
        <f t="shared" si="64"/>
        <v>La bibliografía básica propuesta se encuentra en la biblioteca "Juan Roa Vásquez".</v>
      </c>
      <c r="CB90" s="21" t="str">
        <f t="shared" si="65"/>
        <v/>
      </c>
      <c r="CC90" s="12" t="str">
        <f t="shared" si="66"/>
        <v/>
      </c>
      <c r="CD90" s="12" t="str">
        <f t="shared" si="67"/>
        <v/>
      </c>
      <c r="CF90" s="12">
        <f t="shared" si="68"/>
        <v>1</v>
      </c>
      <c r="CG90" s="12">
        <f t="shared" si="69"/>
        <v>0</v>
      </c>
      <c r="CH90" s="12">
        <f t="shared" si="70"/>
        <v>0</v>
      </c>
      <c r="CI90" s="12">
        <f t="shared" si="71"/>
        <v>0</v>
      </c>
      <c r="CJ90" s="12">
        <f t="shared" si="72"/>
        <v>0</v>
      </c>
      <c r="CK90" s="12">
        <f t="shared" si="73"/>
        <v>1</v>
      </c>
    </row>
    <row r="91" spans="1:89" x14ac:dyDescent="0.25">
      <c r="A91" s="25">
        <v>43049.506594768522</v>
      </c>
      <c r="B91" s="26" t="s">
        <v>183</v>
      </c>
      <c r="C91" s="26" t="s">
        <v>370</v>
      </c>
      <c r="D91" s="26" t="s">
        <v>185</v>
      </c>
      <c r="E91" s="24"/>
      <c r="F91" s="26" t="s">
        <v>357</v>
      </c>
      <c r="G91" s="26" t="s">
        <v>373</v>
      </c>
      <c r="H91" s="26" t="s">
        <v>188</v>
      </c>
      <c r="I91" s="26" t="s">
        <v>188</v>
      </c>
      <c r="J91" s="26" t="s">
        <v>188</v>
      </c>
      <c r="K91" s="26" t="s">
        <v>188</v>
      </c>
      <c r="L91" s="26" t="s">
        <v>188</v>
      </c>
      <c r="M91" s="26" t="s">
        <v>188</v>
      </c>
      <c r="N91" s="26" t="s">
        <v>188</v>
      </c>
      <c r="O91" s="26" t="s">
        <v>188</v>
      </c>
      <c r="P91" s="26" t="s">
        <v>188</v>
      </c>
      <c r="Q91" s="26" t="s">
        <v>188</v>
      </c>
      <c r="R91" s="26" t="s">
        <v>188</v>
      </c>
      <c r="S91" s="26" t="s">
        <v>188</v>
      </c>
      <c r="T91" s="26" t="s">
        <v>188</v>
      </c>
      <c r="U91" s="26" t="s">
        <v>188</v>
      </c>
      <c r="V91" s="26" t="s">
        <v>5</v>
      </c>
      <c r="W91" s="26" t="s">
        <v>162</v>
      </c>
      <c r="X91" s="26" t="s">
        <v>158</v>
      </c>
      <c r="Y91" s="26" t="s">
        <v>43</v>
      </c>
      <c r="Z91" s="26" t="s">
        <v>43</v>
      </c>
      <c r="AA91" s="26" t="s">
        <v>43</v>
      </c>
      <c r="AB91" s="26" t="s">
        <v>190</v>
      </c>
      <c r="AC91" s="26" t="s">
        <v>43</v>
      </c>
      <c r="AD91" s="26" t="s">
        <v>190</v>
      </c>
      <c r="AE91" s="26" t="s">
        <v>53</v>
      </c>
      <c r="AF91" s="26" t="s">
        <v>58</v>
      </c>
      <c r="AG91" s="26" t="s">
        <v>58</v>
      </c>
      <c r="AH91" s="26" t="s">
        <v>59</v>
      </c>
      <c r="AI91" s="26" t="s">
        <v>58</v>
      </c>
      <c r="AJ91" s="26" t="s">
        <v>59</v>
      </c>
      <c r="AK91" s="26" t="s">
        <v>69</v>
      </c>
      <c r="AL91" s="26" t="s">
        <v>160</v>
      </c>
      <c r="AM91" s="26" t="s">
        <v>191</v>
      </c>
      <c r="AN91" s="26" t="s">
        <v>90</v>
      </c>
      <c r="AO91" s="26" t="s">
        <v>192</v>
      </c>
      <c r="AP91" s="26" t="s">
        <v>104</v>
      </c>
      <c r="AQ91" s="26" t="s">
        <v>104</v>
      </c>
      <c r="AR91" s="26" t="s">
        <v>104</v>
      </c>
      <c r="AS91" s="26" t="s">
        <v>104</v>
      </c>
      <c r="AT91" s="26" t="s">
        <v>114</v>
      </c>
      <c r="AU91" s="26" t="s">
        <v>166</v>
      </c>
      <c r="AX91" s="12">
        <f t="shared" si="43"/>
        <v>89</v>
      </c>
      <c r="AY91" s="12">
        <f t="shared" si="74"/>
        <v>0.5</v>
      </c>
      <c r="AZ91" s="20" t="str">
        <f t="shared" si="44"/>
        <v>Anticipatoria., Criterios y estándares (Rúbrica)., Autoevaluación., Retroalimentación.</v>
      </c>
      <c r="BA91" s="12" t="str">
        <f t="shared" si="39"/>
        <v>Anticipatoria.</v>
      </c>
      <c r="BB91" s="12" t="str">
        <f t="shared" si="40"/>
        <v>Criterios y estándares (Rúbrica).</v>
      </c>
      <c r="BC91" s="12" t="str">
        <f t="shared" si="41"/>
        <v>Autoevaluación.</v>
      </c>
      <c r="BD91" s="12" t="str">
        <f t="shared" si="42"/>
        <v>Retroalimentación.</v>
      </c>
      <c r="BF91" s="12">
        <f t="shared" si="45"/>
        <v>1</v>
      </c>
      <c r="BG91" s="12">
        <f t="shared" si="46"/>
        <v>1</v>
      </c>
      <c r="BH91" s="12">
        <f t="shared" si="47"/>
        <v>1</v>
      </c>
      <c r="BI91" s="12">
        <f t="shared" si="48"/>
        <v>1</v>
      </c>
      <c r="BJ91" s="12">
        <f t="shared" si="49"/>
        <v>0</v>
      </c>
      <c r="BK91" s="12">
        <f t="shared" si="50"/>
        <v>4</v>
      </c>
      <c r="BL91" s="20" t="str">
        <f t="shared" si="51"/>
        <v>Reflexión, Diálogo, Claridad, Oportunidades de mejora, Retroalimentación al docente</v>
      </c>
      <c r="BM91" s="12" t="str">
        <f t="shared" si="52"/>
        <v>Reflexión</v>
      </c>
      <c r="BN91" s="12" t="str">
        <f t="shared" ref="BN91:BN154" si="75">IF(OR(LEN(BL91)&gt;35,MID(BL91,19,1)=",",MID(BL91,1,1)="0"),IFERROR(MID(BL91,FIND(",",BL91,1)+2,(FIND(",",BL91,11))-(FIND(",",BL91,1)+2)),""),IF(OR(MID(BL91,1,3)="Opo",MID(BL91,1,3)="Ret"),"",RIGHT(BL91,LEN(BL91)-FIND(",",BL91,1)-1)))</f>
        <v>Diálogo</v>
      </c>
      <c r="BO91" s="12" t="str">
        <f t="shared" si="53"/>
        <v>Claridad</v>
      </c>
      <c r="BP91" s="12" t="str">
        <f t="shared" si="54"/>
        <v>Oportunidades de mejora</v>
      </c>
      <c r="BQ91" s="12" t="str">
        <f t="shared" si="55"/>
        <v>Retroalimentación al docente</v>
      </c>
      <c r="BS91" s="12">
        <f t="shared" si="56"/>
        <v>1</v>
      </c>
      <c r="BT91" s="12">
        <f t="shared" si="57"/>
        <v>1</v>
      </c>
      <c r="BU91" s="12">
        <f t="shared" si="58"/>
        <v>1</v>
      </c>
      <c r="BV91" s="12">
        <f t="shared" si="59"/>
        <v>1</v>
      </c>
      <c r="BW91" s="12">
        <f t="shared" si="60"/>
        <v>1</v>
      </c>
      <c r="BX91" s="12">
        <f t="shared" si="61"/>
        <v>0</v>
      </c>
      <c r="BY91" s="12">
        <f t="shared" si="62"/>
        <v>5</v>
      </c>
      <c r="BZ91" s="12" t="str">
        <f t="shared" si="63"/>
        <v>La bibliografía propuesta contiene títulos de edición menor a 5 años.</v>
      </c>
      <c r="CA91" s="12" t="str">
        <f t="shared" si="64"/>
        <v>La bibliografía propuesta contiene títulos de edición menor a 5 años.</v>
      </c>
      <c r="CB91" s="21" t="str">
        <f t="shared" si="65"/>
        <v/>
      </c>
      <c r="CC91" s="12" t="str">
        <f t="shared" si="66"/>
        <v/>
      </c>
      <c r="CD91" s="12" t="str">
        <f t="shared" si="67"/>
        <v/>
      </c>
      <c r="CF91" s="12">
        <f t="shared" si="68"/>
        <v>0</v>
      </c>
      <c r="CG91" s="12">
        <f t="shared" si="69"/>
        <v>1</v>
      </c>
      <c r="CH91" s="12">
        <f t="shared" si="70"/>
        <v>0</v>
      </c>
      <c r="CI91" s="12">
        <f t="shared" si="71"/>
        <v>0</v>
      </c>
      <c r="CJ91" s="12">
        <f t="shared" si="72"/>
        <v>0</v>
      </c>
      <c r="CK91" s="12">
        <f t="shared" si="73"/>
        <v>1</v>
      </c>
    </row>
    <row r="92" spans="1:89" x14ac:dyDescent="0.25">
      <c r="A92" s="25">
        <v>43049.54073739583</v>
      </c>
      <c r="B92" s="26" t="s">
        <v>183</v>
      </c>
      <c r="C92" s="26" t="s">
        <v>374</v>
      </c>
      <c r="D92" s="26" t="s">
        <v>185</v>
      </c>
      <c r="E92" s="24"/>
      <c r="F92" s="26" t="s">
        <v>201</v>
      </c>
      <c r="G92" s="26" t="s">
        <v>375</v>
      </c>
      <c r="H92" s="26" t="s">
        <v>188</v>
      </c>
      <c r="I92" s="26" t="s">
        <v>188</v>
      </c>
      <c r="J92" s="26" t="s">
        <v>188</v>
      </c>
      <c r="K92" s="26" t="s">
        <v>188</v>
      </c>
      <c r="L92" s="26" t="s">
        <v>188</v>
      </c>
      <c r="M92" s="26" t="s">
        <v>188</v>
      </c>
      <c r="N92" s="26" t="s">
        <v>188</v>
      </c>
      <c r="O92" s="26" t="s">
        <v>188</v>
      </c>
      <c r="P92" s="26" t="s">
        <v>188</v>
      </c>
      <c r="Q92" s="26" t="s">
        <v>188</v>
      </c>
      <c r="R92" s="26" t="s">
        <v>188</v>
      </c>
      <c r="S92" s="26" t="s">
        <v>188</v>
      </c>
      <c r="T92" s="26" t="s">
        <v>188</v>
      </c>
      <c r="U92" s="26" t="s">
        <v>188</v>
      </c>
      <c r="V92" s="26" t="s">
        <v>5</v>
      </c>
      <c r="W92" s="26" t="s">
        <v>162</v>
      </c>
      <c r="X92" s="26" t="s">
        <v>158</v>
      </c>
      <c r="Y92" s="26" t="s">
        <v>190</v>
      </c>
      <c r="Z92" s="26" t="s">
        <v>190</v>
      </c>
      <c r="AA92" s="26" t="s">
        <v>190</v>
      </c>
      <c r="AB92" s="26" t="s">
        <v>190</v>
      </c>
      <c r="AC92" s="26" t="s">
        <v>190</v>
      </c>
      <c r="AD92" s="26" t="s">
        <v>190</v>
      </c>
      <c r="AE92" s="26" t="s">
        <v>55</v>
      </c>
      <c r="AF92" s="26" t="s">
        <v>159</v>
      </c>
      <c r="AG92" s="26" t="s">
        <v>59</v>
      </c>
      <c r="AH92" s="26" t="s">
        <v>59</v>
      </c>
      <c r="AI92" s="26" t="s">
        <v>59</v>
      </c>
      <c r="AJ92" s="26" t="s">
        <v>59</v>
      </c>
      <c r="AK92" s="26" t="s">
        <v>71</v>
      </c>
      <c r="AL92" s="26" t="s">
        <v>163</v>
      </c>
      <c r="AM92" s="26" t="s">
        <v>191</v>
      </c>
      <c r="AN92" s="26" t="s">
        <v>90</v>
      </c>
      <c r="AO92" s="26" t="s">
        <v>192</v>
      </c>
      <c r="AP92" s="26" t="s">
        <v>106</v>
      </c>
      <c r="AQ92" s="26" t="s">
        <v>106</v>
      </c>
      <c r="AR92" s="26" t="s">
        <v>106</v>
      </c>
      <c r="AS92" s="26" t="s">
        <v>106</v>
      </c>
      <c r="AT92" s="26" t="s">
        <v>114</v>
      </c>
      <c r="AU92" s="26" t="s">
        <v>247</v>
      </c>
      <c r="AX92" s="12">
        <f t="shared" si="43"/>
        <v>91</v>
      </c>
      <c r="AY92" s="12">
        <f t="shared" si="74"/>
        <v>0.5</v>
      </c>
      <c r="AZ92" s="20" t="str">
        <f t="shared" si="44"/>
        <v>Anticipatoria., Criterios y estándares (Rúbrica)., Autoevaluación., Retroalimentación.</v>
      </c>
      <c r="BA92" s="12" t="str">
        <f t="shared" si="39"/>
        <v>Anticipatoria.</v>
      </c>
      <c r="BB92" s="12" t="str">
        <f t="shared" si="40"/>
        <v>Criterios y estándares (Rúbrica).</v>
      </c>
      <c r="BC92" s="12" t="str">
        <f t="shared" si="41"/>
        <v>Autoevaluación.</v>
      </c>
      <c r="BD92" s="12" t="str">
        <f t="shared" si="42"/>
        <v>Retroalimentación.</v>
      </c>
      <c r="BF92" s="12">
        <f t="shared" si="45"/>
        <v>1</v>
      </c>
      <c r="BG92" s="12">
        <f t="shared" si="46"/>
        <v>1</v>
      </c>
      <c r="BH92" s="12">
        <f t="shared" si="47"/>
        <v>1</v>
      </c>
      <c r="BI92" s="12">
        <f t="shared" si="48"/>
        <v>1</v>
      </c>
      <c r="BJ92" s="12">
        <f t="shared" si="49"/>
        <v>0</v>
      </c>
      <c r="BK92" s="12">
        <f t="shared" si="50"/>
        <v>4</v>
      </c>
      <c r="BL92" s="20" t="str">
        <f t="shared" si="51"/>
        <v>Reflexión, Diálogo, Claridad, Oportunidades de mejora, Retroalimentación al docente</v>
      </c>
      <c r="BM92" s="12" t="str">
        <f t="shared" si="52"/>
        <v>Reflexión</v>
      </c>
      <c r="BN92" s="12" t="str">
        <f t="shared" si="75"/>
        <v>Diálogo</v>
      </c>
      <c r="BO92" s="12" t="str">
        <f t="shared" si="53"/>
        <v>Claridad</v>
      </c>
      <c r="BP92" s="12" t="str">
        <f t="shared" si="54"/>
        <v>Oportunidades de mejora</v>
      </c>
      <c r="BQ92" s="12" t="str">
        <f t="shared" si="55"/>
        <v>Retroalimentación al docente</v>
      </c>
      <c r="BS92" s="12">
        <f t="shared" si="56"/>
        <v>1</v>
      </c>
      <c r="BT92" s="12">
        <f t="shared" si="57"/>
        <v>1</v>
      </c>
      <c r="BU92" s="12">
        <f t="shared" si="58"/>
        <v>1</v>
      </c>
      <c r="BV92" s="12">
        <f t="shared" si="59"/>
        <v>1</v>
      </c>
      <c r="BW92" s="12">
        <f t="shared" si="60"/>
        <v>1</v>
      </c>
      <c r="BX92" s="12">
        <f t="shared" si="61"/>
        <v>0</v>
      </c>
      <c r="BY92" s="12">
        <f t="shared" si="62"/>
        <v>5</v>
      </c>
      <c r="BZ92" s="12" t="str">
        <f t="shared" si="63"/>
        <v>La bibliografía básica propuesta se encuentra en la biblioteca "Juan Roa Vásquez"., La bibliografía propuesta contiene títulos de edición menor a 5 años., La bibliografía se presenta con una sólo sistema de referenciación (APA, Vancouver, IEEE, etc).</v>
      </c>
      <c r="CA92" s="12" t="str">
        <f t="shared" si="64"/>
        <v>La bibliografía básica propuesta se encuentra en la biblioteca "Juan Roa Vásquez".</v>
      </c>
      <c r="CB92" s="21" t="str">
        <f t="shared" si="65"/>
        <v>La bibliografía propuesta contiene títulos de edición menor a 5 años.</v>
      </c>
      <c r="CC92" s="12" t="str">
        <f t="shared" si="66"/>
        <v>La bibliografía se presenta con una sólo sistema de referenciación (APA, Vancouver, IEEE, etc).</v>
      </c>
      <c r="CD92" s="12" t="str">
        <f t="shared" si="67"/>
        <v/>
      </c>
      <c r="CF92" s="12">
        <f t="shared" si="68"/>
        <v>1</v>
      </c>
      <c r="CG92" s="12">
        <f t="shared" si="69"/>
        <v>1</v>
      </c>
      <c r="CH92" s="12">
        <f t="shared" si="70"/>
        <v>1</v>
      </c>
      <c r="CI92" s="12">
        <f t="shared" si="71"/>
        <v>0</v>
      </c>
      <c r="CJ92" s="12">
        <f t="shared" si="72"/>
        <v>0</v>
      </c>
      <c r="CK92" s="12">
        <f t="shared" si="73"/>
        <v>3</v>
      </c>
    </row>
    <row r="93" spans="1:89" x14ac:dyDescent="0.25">
      <c r="A93" s="25">
        <v>43049.544576886576</v>
      </c>
      <c r="B93" s="26" t="s">
        <v>183</v>
      </c>
      <c r="C93" s="26" t="s">
        <v>374</v>
      </c>
      <c r="D93" s="26" t="s">
        <v>185</v>
      </c>
      <c r="E93" s="24"/>
      <c r="F93" s="26" t="s">
        <v>186</v>
      </c>
      <c r="G93" s="26" t="s">
        <v>376</v>
      </c>
      <c r="H93" s="26" t="s">
        <v>188</v>
      </c>
      <c r="I93" s="26" t="s">
        <v>188</v>
      </c>
      <c r="J93" s="26" t="s">
        <v>188</v>
      </c>
      <c r="K93" s="26" t="s">
        <v>188</v>
      </c>
      <c r="L93" s="26" t="s">
        <v>188</v>
      </c>
      <c r="M93" s="26" t="s">
        <v>188</v>
      </c>
      <c r="N93" s="26" t="s">
        <v>188</v>
      </c>
      <c r="O93" s="26" t="s">
        <v>188</v>
      </c>
      <c r="P93" s="26" t="s">
        <v>188</v>
      </c>
      <c r="Q93" s="26" t="s">
        <v>188</v>
      </c>
      <c r="R93" s="26" t="s">
        <v>188</v>
      </c>
      <c r="S93" s="26" t="s">
        <v>188</v>
      </c>
      <c r="T93" s="26" t="s">
        <v>188</v>
      </c>
      <c r="U93" s="26" t="s">
        <v>188</v>
      </c>
      <c r="V93" s="26" t="s">
        <v>5</v>
      </c>
      <c r="W93" s="26" t="s">
        <v>162</v>
      </c>
      <c r="X93" s="26" t="s">
        <v>158</v>
      </c>
      <c r="Y93" s="26" t="s">
        <v>190</v>
      </c>
      <c r="Z93" s="26" t="s">
        <v>190</v>
      </c>
      <c r="AA93" s="26" t="s">
        <v>190</v>
      </c>
      <c r="AB93" s="26" t="s">
        <v>190</v>
      </c>
      <c r="AC93" s="26" t="s">
        <v>190</v>
      </c>
      <c r="AD93" s="26" t="s">
        <v>190</v>
      </c>
      <c r="AE93" s="26" t="s">
        <v>55</v>
      </c>
      <c r="AF93" s="26" t="s">
        <v>159</v>
      </c>
      <c r="AG93" s="26" t="s">
        <v>59</v>
      </c>
      <c r="AH93" s="26" t="s">
        <v>59</v>
      </c>
      <c r="AI93" s="26" t="s">
        <v>59</v>
      </c>
      <c r="AJ93" s="26" t="s">
        <v>59</v>
      </c>
      <c r="AK93" s="26" t="s">
        <v>71</v>
      </c>
      <c r="AL93" s="26" t="s">
        <v>163</v>
      </c>
      <c r="AM93" s="26" t="s">
        <v>191</v>
      </c>
      <c r="AN93" s="26" t="s">
        <v>90</v>
      </c>
      <c r="AO93" s="26" t="s">
        <v>192</v>
      </c>
      <c r="AP93" s="26" t="s">
        <v>106</v>
      </c>
      <c r="AQ93" s="26" t="s">
        <v>106</v>
      </c>
      <c r="AR93" s="26" t="s">
        <v>106</v>
      </c>
      <c r="AS93" s="26" t="s">
        <v>106</v>
      </c>
      <c r="AT93" s="26" t="s">
        <v>113</v>
      </c>
      <c r="AU93" s="26" t="s">
        <v>193</v>
      </c>
      <c r="AX93" s="12">
        <f t="shared" si="43"/>
        <v>91</v>
      </c>
      <c r="AY93" s="12">
        <f t="shared" si="74"/>
        <v>0.5</v>
      </c>
      <c r="AZ93" s="20" t="str">
        <f t="shared" si="44"/>
        <v>Anticipatoria., Criterios y estándares (Rúbrica)., Autoevaluación., Retroalimentación.</v>
      </c>
      <c r="BA93" s="12" t="str">
        <f t="shared" si="39"/>
        <v>Anticipatoria.</v>
      </c>
      <c r="BB93" s="12" t="str">
        <f t="shared" si="40"/>
        <v>Criterios y estándares (Rúbrica).</v>
      </c>
      <c r="BC93" s="12" t="str">
        <f t="shared" si="41"/>
        <v>Autoevaluación.</v>
      </c>
      <c r="BD93" s="12" t="str">
        <f t="shared" si="42"/>
        <v>Retroalimentación.</v>
      </c>
      <c r="BF93" s="12">
        <f t="shared" si="45"/>
        <v>1</v>
      </c>
      <c r="BG93" s="12">
        <f t="shared" si="46"/>
        <v>1</v>
      </c>
      <c r="BH93" s="12">
        <f t="shared" si="47"/>
        <v>1</v>
      </c>
      <c r="BI93" s="12">
        <f t="shared" si="48"/>
        <v>1</v>
      </c>
      <c r="BJ93" s="12">
        <f t="shared" si="49"/>
        <v>0</v>
      </c>
      <c r="BK93" s="12">
        <f t="shared" si="50"/>
        <v>4</v>
      </c>
      <c r="BL93" s="20" t="str">
        <f t="shared" si="51"/>
        <v>Reflexión, Diálogo, Claridad, Oportunidades de mejora, Retroalimentación al docente</v>
      </c>
      <c r="BM93" s="12" t="str">
        <f t="shared" si="52"/>
        <v>Reflexión</v>
      </c>
      <c r="BN93" s="12" t="str">
        <f t="shared" si="75"/>
        <v>Diálogo</v>
      </c>
      <c r="BO93" s="12" t="str">
        <f t="shared" si="53"/>
        <v>Claridad</v>
      </c>
      <c r="BP93" s="12" t="str">
        <f t="shared" si="54"/>
        <v>Oportunidades de mejora</v>
      </c>
      <c r="BQ93" s="12" t="str">
        <f t="shared" si="55"/>
        <v>Retroalimentación al docente</v>
      </c>
      <c r="BS93" s="12">
        <f t="shared" si="56"/>
        <v>1</v>
      </c>
      <c r="BT93" s="12">
        <f t="shared" si="57"/>
        <v>1</v>
      </c>
      <c r="BU93" s="12">
        <f t="shared" si="58"/>
        <v>1</v>
      </c>
      <c r="BV93" s="12">
        <f t="shared" si="59"/>
        <v>1</v>
      </c>
      <c r="BW93" s="12">
        <f t="shared" si="60"/>
        <v>1</v>
      </c>
      <c r="BX93" s="12">
        <f t="shared" si="61"/>
        <v>0</v>
      </c>
      <c r="BY93" s="12">
        <f t="shared" si="62"/>
        <v>5</v>
      </c>
      <c r="BZ93"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3" s="12" t="str">
        <f t="shared" si="64"/>
        <v>La bibliografía básica propuesta se encuentra en la biblioteca "Juan Roa Vásquez".</v>
      </c>
      <c r="CB93" s="21" t="str">
        <f t="shared" si="65"/>
        <v>La bibliografía propuesta contiene títulos de edición menor a 5 años.</v>
      </c>
      <c r="CC93" s="12" t="str">
        <f t="shared" si="66"/>
        <v>La bibliografía se presenta con una sólo sistema de referenciación (APA, Vancouver, IEEE, etc).</v>
      </c>
      <c r="CD93" s="12" t="str">
        <f t="shared" si="67"/>
        <v>La bibliografía incluye por lo menos dos títulos en una segunda lengua.</v>
      </c>
      <c r="CF93" s="12">
        <f t="shared" si="68"/>
        <v>1</v>
      </c>
      <c r="CG93" s="12">
        <f t="shared" si="69"/>
        <v>1</v>
      </c>
      <c r="CH93" s="12">
        <f t="shared" si="70"/>
        <v>1</v>
      </c>
      <c r="CI93" s="12">
        <f t="shared" si="71"/>
        <v>1</v>
      </c>
      <c r="CJ93" s="12">
        <f t="shared" si="72"/>
        <v>0</v>
      </c>
      <c r="CK93" s="12">
        <f t="shared" si="73"/>
        <v>4</v>
      </c>
    </row>
    <row r="94" spans="1:89" x14ac:dyDescent="0.25">
      <c r="A94" s="25">
        <v>43049.587485775468</v>
      </c>
      <c r="B94" s="26" t="s">
        <v>183</v>
      </c>
      <c r="C94" s="26" t="s">
        <v>368</v>
      </c>
      <c r="D94" s="26" t="s">
        <v>185</v>
      </c>
      <c r="E94" s="24"/>
      <c r="F94" s="26" t="s">
        <v>186</v>
      </c>
      <c r="G94" s="26" t="s">
        <v>377</v>
      </c>
      <c r="H94" s="26" t="s">
        <v>188</v>
      </c>
      <c r="I94" s="26" t="s">
        <v>188</v>
      </c>
      <c r="J94" s="26" t="s">
        <v>188</v>
      </c>
      <c r="K94" s="26" t="s">
        <v>188</v>
      </c>
      <c r="L94" s="26" t="s">
        <v>188</v>
      </c>
      <c r="M94" s="26" t="s">
        <v>188</v>
      </c>
      <c r="N94" s="26" t="s">
        <v>188</v>
      </c>
      <c r="O94" s="26" t="s">
        <v>188</v>
      </c>
      <c r="P94" s="26" t="s">
        <v>188</v>
      </c>
      <c r="Q94" s="26" t="s">
        <v>188</v>
      </c>
      <c r="R94" s="26" t="s">
        <v>188</v>
      </c>
      <c r="S94" s="26" t="s">
        <v>188</v>
      </c>
      <c r="T94" s="26" t="s">
        <v>188</v>
      </c>
      <c r="U94" s="26" t="s">
        <v>188</v>
      </c>
      <c r="V94" s="26" t="s">
        <v>5</v>
      </c>
      <c r="W94" s="26" t="s">
        <v>162</v>
      </c>
      <c r="X94" s="26" t="s">
        <v>158</v>
      </c>
      <c r="Y94" s="26" t="s">
        <v>190</v>
      </c>
      <c r="Z94" s="26" t="s">
        <v>190</v>
      </c>
      <c r="AA94" s="26" t="s">
        <v>190</v>
      </c>
      <c r="AB94" s="26" t="s">
        <v>190</v>
      </c>
      <c r="AC94" s="26" t="s">
        <v>190</v>
      </c>
      <c r="AD94" s="26" t="s">
        <v>190</v>
      </c>
      <c r="AE94" s="26" t="s">
        <v>55</v>
      </c>
      <c r="AF94" s="26" t="s">
        <v>159</v>
      </c>
      <c r="AG94" s="26" t="s">
        <v>59</v>
      </c>
      <c r="AH94" s="26" t="s">
        <v>59</v>
      </c>
      <c r="AI94" s="26" t="s">
        <v>59</v>
      </c>
      <c r="AJ94" s="26" t="s">
        <v>59</v>
      </c>
      <c r="AK94" s="26" t="s">
        <v>71</v>
      </c>
      <c r="AL94" s="26" t="s">
        <v>160</v>
      </c>
      <c r="AM94" s="26" t="s">
        <v>191</v>
      </c>
      <c r="AN94" s="26" t="s">
        <v>90</v>
      </c>
      <c r="AO94" s="26" t="s">
        <v>192</v>
      </c>
      <c r="AP94" s="26" t="s">
        <v>106</v>
      </c>
      <c r="AQ94" s="26" t="s">
        <v>106</v>
      </c>
      <c r="AR94" s="26" t="s">
        <v>106</v>
      </c>
      <c r="AS94" s="26" t="s">
        <v>106</v>
      </c>
      <c r="AT94" s="26" t="s">
        <v>113</v>
      </c>
      <c r="AU94" s="26" t="s">
        <v>193</v>
      </c>
      <c r="AX94" s="12">
        <f t="shared" si="43"/>
        <v>87</v>
      </c>
      <c r="AY94" s="12">
        <f t="shared" si="74"/>
        <v>0.25</v>
      </c>
      <c r="AZ94" s="20" t="str">
        <f t="shared" si="44"/>
        <v>Anticipatoria., Criterios y estándares (Rúbrica)., Autoevaluación., Retroalimentación.</v>
      </c>
      <c r="BA94" s="12" t="str">
        <f t="shared" si="39"/>
        <v>Anticipatoria.</v>
      </c>
      <c r="BB94" s="12" t="str">
        <f t="shared" si="40"/>
        <v>Criterios y estándares (Rúbrica).</v>
      </c>
      <c r="BC94" s="12" t="str">
        <f t="shared" si="41"/>
        <v>Autoevaluación.</v>
      </c>
      <c r="BD94" s="12" t="str">
        <f t="shared" si="42"/>
        <v>Retroalimentación.</v>
      </c>
      <c r="BF94" s="12">
        <f t="shared" si="45"/>
        <v>1</v>
      </c>
      <c r="BG94" s="12">
        <f t="shared" si="46"/>
        <v>1</v>
      </c>
      <c r="BH94" s="12">
        <f t="shared" si="47"/>
        <v>1</v>
      </c>
      <c r="BI94" s="12">
        <f t="shared" si="48"/>
        <v>1</v>
      </c>
      <c r="BJ94" s="12">
        <f t="shared" si="49"/>
        <v>0</v>
      </c>
      <c r="BK94" s="12">
        <f t="shared" si="50"/>
        <v>4</v>
      </c>
      <c r="BL94" s="20" t="str">
        <f t="shared" si="51"/>
        <v>Reflexión, Diálogo, Claridad, Oportunidades de mejora, Retroalimentación al docente</v>
      </c>
      <c r="BM94" s="12" t="str">
        <f t="shared" si="52"/>
        <v>Reflexión</v>
      </c>
      <c r="BN94" s="12" t="str">
        <f t="shared" si="75"/>
        <v>Diálogo</v>
      </c>
      <c r="BO94" s="12" t="str">
        <f t="shared" si="53"/>
        <v>Claridad</v>
      </c>
      <c r="BP94" s="12" t="str">
        <f t="shared" si="54"/>
        <v>Oportunidades de mejora</v>
      </c>
      <c r="BQ94" s="12" t="str">
        <f t="shared" si="55"/>
        <v>Retroalimentación al docente</v>
      </c>
      <c r="BS94" s="12">
        <f t="shared" si="56"/>
        <v>1</v>
      </c>
      <c r="BT94" s="12">
        <f t="shared" si="57"/>
        <v>1</v>
      </c>
      <c r="BU94" s="12">
        <f t="shared" si="58"/>
        <v>1</v>
      </c>
      <c r="BV94" s="12">
        <f t="shared" si="59"/>
        <v>1</v>
      </c>
      <c r="BW94" s="12">
        <f t="shared" si="60"/>
        <v>1</v>
      </c>
      <c r="BX94" s="12">
        <f t="shared" si="61"/>
        <v>0</v>
      </c>
      <c r="BY94" s="12">
        <f t="shared" si="62"/>
        <v>5</v>
      </c>
      <c r="BZ94"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4" s="12" t="str">
        <f t="shared" si="64"/>
        <v>La bibliografía básica propuesta se encuentra en la biblioteca "Juan Roa Vásquez".</v>
      </c>
      <c r="CB94" s="21" t="str">
        <f t="shared" si="65"/>
        <v>La bibliografía propuesta contiene títulos de edición menor a 5 años.</v>
      </c>
      <c r="CC94" s="12" t="str">
        <f t="shared" si="66"/>
        <v>La bibliografía se presenta con una sólo sistema de referenciación (APA, Vancouver, IEEE, etc).</v>
      </c>
      <c r="CD94" s="12" t="str">
        <f t="shared" si="67"/>
        <v>La bibliografía incluye por lo menos dos títulos en una segunda lengua.</v>
      </c>
      <c r="CF94" s="12">
        <f t="shared" si="68"/>
        <v>1</v>
      </c>
      <c r="CG94" s="12">
        <f t="shared" si="69"/>
        <v>1</v>
      </c>
      <c r="CH94" s="12">
        <f t="shared" si="70"/>
        <v>1</v>
      </c>
      <c r="CI94" s="12">
        <f t="shared" si="71"/>
        <v>1</v>
      </c>
      <c r="CJ94" s="12">
        <f t="shared" si="72"/>
        <v>0</v>
      </c>
      <c r="CK94" s="12">
        <f t="shared" si="73"/>
        <v>4</v>
      </c>
    </row>
    <row r="95" spans="1:89" x14ac:dyDescent="0.25">
      <c r="A95" s="25">
        <v>43049.590279351847</v>
      </c>
      <c r="B95" s="26" t="s">
        <v>183</v>
      </c>
      <c r="C95" s="26" t="s">
        <v>368</v>
      </c>
      <c r="D95" s="26" t="s">
        <v>185</v>
      </c>
      <c r="E95" s="24"/>
      <c r="F95" s="26" t="s">
        <v>186</v>
      </c>
      <c r="G95" s="26" t="s">
        <v>377</v>
      </c>
      <c r="H95" s="26" t="s">
        <v>188</v>
      </c>
      <c r="I95" s="26" t="s">
        <v>188</v>
      </c>
      <c r="J95" s="26" t="s">
        <v>188</v>
      </c>
      <c r="K95" s="26" t="s">
        <v>188</v>
      </c>
      <c r="L95" s="26" t="s">
        <v>188</v>
      </c>
      <c r="M95" s="26" t="s">
        <v>188</v>
      </c>
      <c r="N95" s="26" t="s">
        <v>188</v>
      </c>
      <c r="O95" s="26" t="s">
        <v>188</v>
      </c>
      <c r="P95" s="26" t="s">
        <v>188</v>
      </c>
      <c r="Q95" s="26" t="s">
        <v>188</v>
      </c>
      <c r="R95" s="26" t="s">
        <v>188</v>
      </c>
      <c r="S95" s="26" t="s">
        <v>188</v>
      </c>
      <c r="T95" s="26" t="s">
        <v>188</v>
      </c>
      <c r="U95" s="26" t="s">
        <v>188</v>
      </c>
      <c r="V95" s="26" t="s">
        <v>5</v>
      </c>
      <c r="W95" s="26" t="s">
        <v>162</v>
      </c>
      <c r="X95" s="26" t="s">
        <v>158</v>
      </c>
      <c r="Y95" s="26" t="s">
        <v>190</v>
      </c>
      <c r="Z95" s="26" t="s">
        <v>190</v>
      </c>
      <c r="AA95" s="26" t="s">
        <v>190</v>
      </c>
      <c r="AB95" s="26" t="s">
        <v>190</v>
      </c>
      <c r="AC95" s="26" t="s">
        <v>190</v>
      </c>
      <c r="AD95" s="26" t="s">
        <v>190</v>
      </c>
      <c r="AE95" s="26" t="s">
        <v>55</v>
      </c>
      <c r="AF95" s="26" t="s">
        <v>159</v>
      </c>
      <c r="AG95" s="26" t="s">
        <v>59</v>
      </c>
      <c r="AH95" s="26" t="s">
        <v>59</v>
      </c>
      <c r="AI95" s="26" t="s">
        <v>59</v>
      </c>
      <c r="AJ95" s="26" t="s">
        <v>59</v>
      </c>
      <c r="AK95" s="26" t="s">
        <v>71</v>
      </c>
      <c r="AL95" s="26" t="s">
        <v>160</v>
      </c>
      <c r="AM95" s="26" t="s">
        <v>191</v>
      </c>
      <c r="AN95" s="26" t="s">
        <v>90</v>
      </c>
      <c r="AO95" s="26" t="s">
        <v>192</v>
      </c>
      <c r="AP95" s="26" t="s">
        <v>106</v>
      </c>
      <c r="AQ95" s="26" t="s">
        <v>106</v>
      </c>
      <c r="AR95" s="26" t="s">
        <v>106</v>
      </c>
      <c r="AS95" s="26" t="s">
        <v>106</v>
      </c>
      <c r="AT95" s="26" t="s">
        <v>113</v>
      </c>
      <c r="AU95" s="26" t="s">
        <v>193</v>
      </c>
      <c r="AX95" s="12">
        <f t="shared" si="43"/>
        <v>87</v>
      </c>
      <c r="AY95" s="12">
        <f t="shared" si="74"/>
        <v>0.25</v>
      </c>
      <c r="AZ95" s="20" t="str">
        <f t="shared" si="44"/>
        <v>Anticipatoria., Criterios y estándares (Rúbrica)., Autoevaluación., Retroalimentación.</v>
      </c>
      <c r="BA95" s="12" t="str">
        <f t="shared" si="39"/>
        <v>Anticipatoria.</v>
      </c>
      <c r="BB95" s="12" t="str">
        <f t="shared" si="40"/>
        <v>Criterios y estándares (Rúbrica).</v>
      </c>
      <c r="BC95" s="12" t="str">
        <f t="shared" si="41"/>
        <v>Autoevaluación.</v>
      </c>
      <c r="BD95" s="12" t="str">
        <f t="shared" si="42"/>
        <v>Retroalimentación.</v>
      </c>
      <c r="BF95" s="12">
        <f t="shared" si="45"/>
        <v>1</v>
      </c>
      <c r="BG95" s="12">
        <f t="shared" si="46"/>
        <v>1</v>
      </c>
      <c r="BH95" s="12">
        <f t="shared" si="47"/>
        <v>1</v>
      </c>
      <c r="BI95" s="12">
        <f t="shared" si="48"/>
        <v>1</v>
      </c>
      <c r="BJ95" s="12">
        <f t="shared" si="49"/>
        <v>0</v>
      </c>
      <c r="BK95" s="12">
        <f t="shared" si="50"/>
        <v>4</v>
      </c>
      <c r="BL95" s="20" t="str">
        <f t="shared" si="51"/>
        <v>Reflexión, Diálogo, Claridad, Oportunidades de mejora, Retroalimentación al docente</v>
      </c>
      <c r="BM95" s="12" t="str">
        <f t="shared" si="52"/>
        <v>Reflexión</v>
      </c>
      <c r="BN95" s="12" t="str">
        <f t="shared" si="75"/>
        <v>Diálogo</v>
      </c>
      <c r="BO95" s="12" t="str">
        <f t="shared" si="53"/>
        <v>Claridad</v>
      </c>
      <c r="BP95" s="12" t="str">
        <f t="shared" si="54"/>
        <v>Oportunidades de mejora</v>
      </c>
      <c r="BQ95" s="12" t="str">
        <f t="shared" si="55"/>
        <v>Retroalimentación al docente</v>
      </c>
      <c r="BS95" s="12">
        <f t="shared" si="56"/>
        <v>1</v>
      </c>
      <c r="BT95" s="12">
        <f t="shared" si="57"/>
        <v>1</v>
      </c>
      <c r="BU95" s="12">
        <f t="shared" si="58"/>
        <v>1</v>
      </c>
      <c r="BV95" s="12">
        <f t="shared" si="59"/>
        <v>1</v>
      </c>
      <c r="BW95" s="12">
        <f t="shared" si="60"/>
        <v>1</v>
      </c>
      <c r="BX95" s="12">
        <f t="shared" si="61"/>
        <v>0</v>
      </c>
      <c r="BY95" s="12">
        <f t="shared" si="62"/>
        <v>5</v>
      </c>
      <c r="BZ95"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5" s="12" t="str">
        <f t="shared" si="64"/>
        <v>La bibliografía básica propuesta se encuentra en la biblioteca "Juan Roa Vásquez".</v>
      </c>
      <c r="CB95" s="21" t="str">
        <f t="shared" si="65"/>
        <v>La bibliografía propuesta contiene títulos de edición menor a 5 años.</v>
      </c>
      <c r="CC95" s="12" t="str">
        <f t="shared" si="66"/>
        <v>La bibliografía se presenta con una sólo sistema de referenciación (APA, Vancouver, IEEE, etc).</v>
      </c>
      <c r="CD95" s="12" t="str">
        <f t="shared" si="67"/>
        <v>La bibliografía incluye por lo menos dos títulos en una segunda lengua.</v>
      </c>
      <c r="CF95" s="12">
        <f t="shared" si="68"/>
        <v>1</v>
      </c>
      <c r="CG95" s="12">
        <f t="shared" si="69"/>
        <v>1</v>
      </c>
      <c r="CH95" s="12">
        <f t="shared" si="70"/>
        <v>1</v>
      </c>
      <c r="CI95" s="12">
        <f t="shared" si="71"/>
        <v>1</v>
      </c>
      <c r="CJ95" s="12">
        <f t="shared" si="72"/>
        <v>0</v>
      </c>
      <c r="CK95" s="12">
        <f t="shared" si="73"/>
        <v>4</v>
      </c>
    </row>
    <row r="96" spans="1:89" x14ac:dyDescent="0.25">
      <c r="A96" s="25">
        <v>43049.606581979169</v>
      </c>
      <c r="B96" s="26" t="s">
        <v>183</v>
      </c>
      <c r="C96" s="26" t="s">
        <v>378</v>
      </c>
      <c r="D96" s="26" t="s">
        <v>185</v>
      </c>
      <c r="E96" s="24"/>
      <c r="F96" s="26" t="s">
        <v>201</v>
      </c>
      <c r="G96" s="26" t="s">
        <v>300</v>
      </c>
      <c r="H96" s="26" t="s">
        <v>188</v>
      </c>
      <c r="I96" s="26" t="s">
        <v>188</v>
      </c>
      <c r="J96" s="26" t="s">
        <v>188</v>
      </c>
      <c r="K96" s="26" t="s">
        <v>188</v>
      </c>
      <c r="L96" s="26" t="s">
        <v>188</v>
      </c>
      <c r="M96" s="26" t="s">
        <v>188</v>
      </c>
      <c r="N96" s="26" t="s">
        <v>188</v>
      </c>
      <c r="O96" s="26" t="s">
        <v>188</v>
      </c>
      <c r="P96" s="26" t="s">
        <v>188</v>
      </c>
      <c r="Q96" s="26" t="s">
        <v>188</v>
      </c>
      <c r="R96" s="26" t="s">
        <v>189</v>
      </c>
      <c r="S96" s="26" t="s">
        <v>188</v>
      </c>
      <c r="T96" s="26" t="s">
        <v>188</v>
      </c>
      <c r="U96" s="26" t="s">
        <v>188</v>
      </c>
      <c r="V96" s="26" t="s">
        <v>5</v>
      </c>
      <c r="W96" s="26" t="s">
        <v>36</v>
      </c>
      <c r="X96" s="26" t="s">
        <v>158</v>
      </c>
      <c r="Y96" s="26" t="s">
        <v>43</v>
      </c>
      <c r="Z96" s="26" t="s">
        <v>43</v>
      </c>
      <c r="AA96" s="26" t="s">
        <v>43</v>
      </c>
      <c r="AB96" s="26" t="s">
        <v>190</v>
      </c>
      <c r="AC96" s="26" t="s">
        <v>43</v>
      </c>
      <c r="AD96" s="26" t="s">
        <v>45</v>
      </c>
      <c r="AE96" s="26" t="s">
        <v>53</v>
      </c>
      <c r="AF96" s="26" t="s">
        <v>58</v>
      </c>
      <c r="AG96" s="26" t="s">
        <v>59</v>
      </c>
      <c r="AH96" s="26" t="s">
        <v>58</v>
      </c>
      <c r="AI96" s="26" t="s">
        <v>59</v>
      </c>
      <c r="AJ96" s="26" t="s">
        <v>59</v>
      </c>
      <c r="AK96" s="26" t="s">
        <v>69</v>
      </c>
      <c r="AL96" s="26" t="s">
        <v>74</v>
      </c>
      <c r="AM96" s="26" t="s">
        <v>264</v>
      </c>
      <c r="AN96" s="26" t="s">
        <v>88</v>
      </c>
      <c r="AO96" s="26" t="s">
        <v>379</v>
      </c>
      <c r="AP96" s="26" t="s">
        <v>105</v>
      </c>
      <c r="AQ96" s="26" t="s">
        <v>107</v>
      </c>
      <c r="AR96" s="26" t="s">
        <v>105</v>
      </c>
      <c r="AS96" s="26" t="s">
        <v>105</v>
      </c>
      <c r="AT96" s="26" t="s">
        <v>114</v>
      </c>
      <c r="AU96" s="26" t="s">
        <v>207</v>
      </c>
      <c r="AX96" s="12">
        <f t="shared" si="43"/>
        <v>95</v>
      </c>
      <c r="AY96" s="12">
        <f t="shared" si="74"/>
        <v>0.5</v>
      </c>
      <c r="AZ96" s="20" t="str">
        <f t="shared" si="44"/>
        <v>Autoevaluación., Retroalimentación.</v>
      </c>
      <c r="BA96" s="12" t="str">
        <f t="shared" si="39"/>
        <v>Autoevaluación.</v>
      </c>
      <c r="BB96" s="12" t="str">
        <f t="shared" si="40"/>
        <v>Retroalimentación.</v>
      </c>
      <c r="BC96" s="12" t="str">
        <f t="shared" si="41"/>
        <v/>
      </c>
      <c r="BD96" s="12" t="str">
        <f t="shared" si="42"/>
        <v/>
      </c>
      <c r="BF96" s="12">
        <f t="shared" si="45"/>
        <v>0</v>
      </c>
      <c r="BG96" s="12">
        <f t="shared" si="46"/>
        <v>0</v>
      </c>
      <c r="BH96" s="12">
        <f t="shared" si="47"/>
        <v>1</v>
      </c>
      <c r="BI96" s="12">
        <f t="shared" si="48"/>
        <v>1</v>
      </c>
      <c r="BJ96" s="12">
        <f t="shared" si="49"/>
        <v>0</v>
      </c>
      <c r="BK96" s="12">
        <f t="shared" si="50"/>
        <v>2</v>
      </c>
      <c r="BL96" s="20" t="str">
        <f t="shared" si="51"/>
        <v>Reflexión, Claridad</v>
      </c>
      <c r="BM96" s="12" t="str">
        <f t="shared" si="52"/>
        <v>Reflexión</v>
      </c>
      <c r="BN96" s="12" t="str">
        <f t="shared" si="75"/>
        <v>Claridad</v>
      </c>
      <c r="BO96" s="12" t="str">
        <f t="shared" si="53"/>
        <v/>
      </c>
      <c r="BP96" s="12" t="str">
        <f t="shared" si="54"/>
        <v/>
      </c>
      <c r="BQ96" s="12" t="str">
        <f t="shared" si="55"/>
        <v/>
      </c>
      <c r="BS96" s="12">
        <f t="shared" si="56"/>
        <v>1</v>
      </c>
      <c r="BT96" s="12">
        <f t="shared" si="57"/>
        <v>0</v>
      </c>
      <c r="BU96" s="12">
        <f t="shared" si="58"/>
        <v>1</v>
      </c>
      <c r="BV96" s="12">
        <f t="shared" si="59"/>
        <v>0</v>
      </c>
      <c r="BW96" s="12">
        <f t="shared" si="60"/>
        <v>0</v>
      </c>
      <c r="BX96" s="12">
        <f t="shared" si="61"/>
        <v>0</v>
      </c>
      <c r="BY96" s="12">
        <f t="shared" si="62"/>
        <v>2</v>
      </c>
      <c r="BZ96" s="12" t="str">
        <f t="shared" si="63"/>
        <v>La bibliografía se presenta con una sólo sistema de referenciación (APA, Vancouver, IEEE, etc)., La bibliografía incluye por lo menos dos títulos en una segunda lengua.</v>
      </c>
      <c r="CA96" s="12" t="str">
        <f t="shared" si="64"/>
        <v>La bibliografía se presenta con una sólo sistema de referenciación (APA, Vancouver, IEEE, etc).</v>
      </c>
      <c r="CB96" s="21" t="str">
        <f t="shared" si="65"/>
        <v>La bibliografía incluye por lo menos dos títulos en una segunda lengua.</v>
      </c>
      <c r="CC96" s="12" t="str">
        <f t="shared" si="66"/>
        <v/>
      </c>
      <c r="CD96" s="12" t="str">
        <f t="shared" si="67"/>
        <v/>
      </c>
      <c r="CF96" s="12">
        <f t="shared" si="68"/>
        <v>0</v>
      </c>
      <c r="CG96" s="12">
        <f t="shared" si="69"/>
        <v>0</v>
      </c>
      <c r="CH96" s="12">
        <f t="shared" si="70"/>
        <v>1</v>
      </c>
      <c r="CI96" s="12">
        <f t="shared" si="71"/>
        <v>1</v>
      </c>
      <c r="CJ96" s="12">
        <f t="shared" si="72"/>
        <v>0</v>
      </c>
      <c r="CK96" s="12">
        <f t="shared" si="73"/>
        <v>2</v>
      </c>
    </row>
    <row r="97" spans="1:89" x14ac:dyDescent="0.25">
      <c r="A97" s="25">
        <v>43049.60886418981</v>
      </c>
      <c r="B97" s="26" t="s">
        <v>183</v>
      </c>
      <c r="C97" s="26" t="s">
        <v>378</v>
      </c>
      <c r="D97" s="26" t="s">
        <v>185</v>
      </c>
      <c r="E97" s="24"/>
      <c r="F97" s="26" t="s">
        <v>201</v>
      </c>
      <c r="G97" s="26" t="s">
        <v>380</v>
      </c>
      <c r="H97" s="26" t="s">
        <v>188</v>
      </c>
      <c r="I97" s="26" t="s">
        <v>188</v>
      </c>
      <c r="J97" s="26" t="s">
        <v>188</v>
      </c>
      <c r="K97" s="26" t="s">
        <v>188</v>
      </c>
      <c r="L97" s="26" t="s">
        <v>188</v>
      </c>
      <c r="M97" s="26" t="s">
        <v>188</v>
      </c>
      <c r="N97" s="26" t="s">
        <v>188</v>
      </c>
      <c r="O97" s="26" t="s">
        <v>188</v>
      </c>
      <c r="P97" s="26" t="s">
        <v>188</v>
      </c>
      <c r="Q97" s="26" t="s">
        <v>188</v>
      </c>
      <c r="R97" s="26" t="s">
        <v>188</v>
      </c>
      <c r="S97" s="26" t="s">
        <v>188</v>
      </c>
      <c r="T97" s="26" t="s">
        <v>188</v>
      </c>
      <c r="U97" s="26" t="s">
        <v>188</v>
      </c>
      <c r="V97" s="26" t="s">
        <v>5</v>
      </c>
      <c r="W97" s="26" t="s">
        <v>36</v>
      </c>
      <c r="X97" s="26" t="s">
        <v>39</v>
      </c>
      <c r="Y97" s="26" t="s">
        <v>43</v>
      </c>
      <c r="Z97" s="26" t="s">
        <v>190</v>
      </c>
      <c r="AA97" s="26" t="s">
        <v>190</v>
      </c>
      <c r="AB97" s="26" t="s">
        <v>43</v>
      </c>
      <c r="AC97" s="26" t="s">
        <v>43</v>
      </c>
      <c r="AD97" s="26" t="s">
        <v>43</v>
      </c>
      <c r="AE97" s="26" t="s">
        <v>53</v>
      </c>
      <c r="AF97" s="26" t="s">
        <v>58</v>
      </c>
      <c r="AG97" s="26" t="s">
        <v>58</v>
      </c>
      <c r="AH97" s="26" t="s">
        <v>59</v>
      </c>
      <c r="AI97" s="26" t="s">
        <v>58</v>
      </c>
      <c r="AJ97" s="26" t="s">
        <v>59</v>
      </c>
      <c r="AK97" s="26" t="s">
        <v>69</v>
      </c>
      <c r="AL97" s="26" t="s">
        <v>74</v>
      </c>
      <c r="AM97" s="26" t="s">
        <v>264</v>
      </c>
      <c r="AN97" s="26" t="s">
        <v>88</v>
      </c>
      <c r="AO97" s="26" t="s">
        <v>97</v>
      </c>
      <c r="AP97" s="26" t="s">
        <v>105</v>
      </c>
      <c r="AQ97" s="26" t="s">
        <v>107</v>
      </c>
      <c r="AR97" s="26" t="s">
        <v>107</v>
      </c>
      <c r="AS97" s="26" t="s">
        <v>107</v>
      </c>
      <c r="AT97" s="26" t="s">
        <v>114</v>
      </c>
      <c r="AU97" s="26" t="s">
        <v>193</v>
      </c>
      <c r="AX97" s="12">
        <f t="shared" si="43"/>
        <v>95</v>
      </c>
      <c r="AY97" s="12">
        <f t="shared" si="74"/>
        <v>0.5</v>
      </c>
      <c r="AZ97" s="20" t="str">
        <f t="shared" si="44"/>
        <v>Autoevaluación., Retroalimentación.</v>
      </c>
      <c r="BA97" s="12" t="str">
        <f t="shared" si="39"/>
        <v>Autoevaluación.</v>
      </c>
      <c r="BB97" s="12" t="str">
        <f t="shared" si="40"/>
        <v>Retroalimentación.</v>
      </c>
      <c r="BC97" s="12" t="str">
        <f t="shared" si="41"/>
        <v/>
      </c>
      <c r="BD97" s="12" t="str">
        <f t="shared" si="42"/>
        <v/>
      </c>
      <c r="BF97" s="12">
        <f t="shared" si="45"/>
        <v>0</v>
      </c>
      <c r="BG97" s="12">
        <f t="shared" si="46"/>
        <v>0</v>
      </c>
      <c r="BH97" s="12">
        <f t="shared" si="47"/>
        <v>1</v>
      </c>
      <c r="BI97" s="12">
        <f t="shared" si="48"/>
        <v>1</v>
      </c>
      <c r="BJ97" s="12">
        <f t="shared" si="49"/>
        <v>0</v>
      </c>
      <c r="BK97" s="12">
        <f t="shared" si="50"/>
        <v>2</v>
      </c>
      <c r="BL97" s="20" t="str">
        <f t="shared" si="51"/>
        <v>Reflexión</v>
      </c>
      <c r="BM97" s="12" t="str">
        <f t="shared" si="52"/>
        <v>Reflexión</v>
      </c>
      <c r="BN97" s="12" t="e">
        <f t="shared" si="75"/>
        <v>#VALUE!</v>
      </c>
      <c r="BO97" s="12" t="str">
        <f t="shared" si="53"/>
        <v/>
      </c>
      <c r="BP97" s="12" t="str">
        <f t="shared" si="54"/>
        <v/>
      </c>
      <c r="BQ97" s="12" t="str">
        <f t="shared" si="55"/>
        <v/>
      </c>
      <c r="BS97" s="12">
        <f t="shared" si="56"/>
        <v>1</v>
      </c>
      <c r="BT97" s="12">
        <f t="shared" si="57"/>
        <v>0</v>
      </c>
      <c r="BU97" s="12">
        <f t="shared" si="58"/>
        <v>0</v>
      </c>
      <c r="BV97" s="12">
        <f t="shared" si="59"/>
        <v>0</v>
      </c>
      <c r="BW97" s="12">
        <f t="shared" si="60"/>
        <v>0</v>
      </c>
      <c r="BX97" s="12">
        <f t="shared" si="61"/>
        <v>0</v>
      </c>
      <c r="BY97" s="12">
        <f t="shared" si="62"/>
        <v>1</v>
      </c>
      <c r="BZ97"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7" s="12" t="str">
        <f t="shared" si="64"/>
        <v>La bibliografía básica propuesta se encuentra en la biblioteca "Juan Roa Vásquez".</v>
      </c>
      <c r="CB97" s="21" t="str">
        <f t="shared" si="65"/>
        <v>La bibliografía propuesta contiene títulos de edición menor a 5 años.</v>
      </c>
      <c r="CC97" s="12" t="str">
        <f t="shared" si="66"/>
        <v>La bibliografía se presenta con una sólo sistema de referenciación (APA, Vancouver, IEEE, etc).</v>
      </c>
      <c r="CD97" s="12" t="str">
        <f t="shared" si="67"/>
        <v>La bibliografía incluye por lo menos dos títulos en una segunda lengua.</v>
      </c>
      <c r="CF97" s="12">
        <f t="shared" si="68"/>
        <v>1</v>
      </c>
      <c r="CG97" s="12">
        <f t="shared" si="69"/>
        <v>1</v>
      </c>
      <c r="CH97" s="12">
        <f t="shared" si="70"/>
        <v>1</v>
      </c>
      <c r="CI97" s="12">
        <f t="shared" si="71"/>
        <v>1</v>
      </c>
      <c r="CJ97" s="12">
        <f t="shared" si="72"/>
        <v>0</v>
      </c>
      <c r="CK97" s="12">
        <f t="shared" si="73"/>
        <v>4</v>
      </c>
    </row>
    <row r="98" spans="1:89" x14ac:dyDescent="0.25">
      <c r="A98" s="25">
        <v>43049.612671134259</v>
      </c>
      <c r="B98" s="26" t="s">
        <v>183</v>
      </c>
      <c r="C98" s="26" t="s">
        <v>381</v>
      </c>
      <c r="D98" s="26" t="s">
        <v>185</v>
      </c>
      <c r="E98" s="24"/>
      <c r="F98" s="26" t="s">
        <v>201</v>
      </c>
      <c r="G98" s="26" t="s">
        <v>382</v>
      </c>
      <c r="H98" s="26" t="s">
        <v>188</v>
      </c>
      <c r="I98" s="26" t="s">
        <v>188</v>
      </c>
      <c r="J98" s="26" t="s">
        <v>188</v>
      </c>
      <c r="K98" s="26" t="s">
        <v>188</v>
      </c>
      <c r="L98" s="26" t="s">
        <v>188</v>
      </c>
      <c r="M98" s="26" t="s">
        <v>188</v>
      </c>
      <c r="N98" s="26" t="s">
        <v>188</v>
      </c>
      <c r="O98" s="26" t="s">
        <v>188</v>
      </c>
      <c r="P98" s="26" t="s">
        <v>188</v>
      </c>
      <c r="Q98" s="26" t="s">
        <v>188</v>
      </c>
      <c r="R98" s="26" t="s">
        <v>188</v>
      </c>
      <c r="S98" s="26" t="s">
        <v>188</v>
      </c>
      <c r="T98" s="26" t="s">
        <v>188</v>
      </c>
      <c r="U98" s="26" t="s">
        <v>188</v>
      </c>
      <c r="V98" s="26" t="s">
        <v>5</v>
      </c>
      <c r="W98" s="26" t="s">
        <v>162</v>
      </c>
      <c r="X98" s="26" t="s">
        <v>158</v>
      </c>
      <c r="Y98" s="26" t="s">
        <v>190</v>
      </c>
      <c r="Z98" s="26" t="s">
        <v>190</v>
      </c>
      <c r="AA98" s="26" t="s">
        <v>190</v>
      </c>
      <c r="AB98" s="26" t="s">
        <v>190</v>
      </c>
      <c r="AC98" s="26" t="s">
        <v>190</v>
      </c>
      <c r="AD98" s="26" t="s">
        <v>190</v>
      </c>
      <c r="AE98" s="26" t="s">
        <v>55</v>
      </c>
      <c r="AF98" s="26" t="s">
        <v>159</v>
      </c>
      <c r="AG98" s="26" t="s">
        <v>59</v>
      </c>
      <c r="AH98" s="26" t="s">
        <v>59</v>
      </c>
      <c r="AI98" s="26" t="s">
        <v>59</v>
      </c>
      <c r="AJ98" s="26" t="s">
        <v>59</v>
      </c>
      <c r="AK98" s="26" t="s">
        <v>71</v>
      </c>
      <c r="AL98" s="26" t="s">
        <v>163</v>
      </c>
      <c r="AM98" s="26" t="s">
        <v>191</v>
      </c>
      <c r="AN98" s="26" t="s">
        <v>90</v>
      </c>
      <c r="AO98" s="26" t="s">
        <v>192</v>
      </c>
      <c r="AP98" s="26" t="s">
        <v>106</v>
      </c>
      <c r="AQ98" s="26" t="s">
        <v>106</v>
      </c>
      <c r="AR98" s="26" t="s">
        <v>106</v>
      </c>
      <c r="AS98" s="26" t="s">
        <v>106</v>
      </c>
      <c r="AT98" s="26" t="s">
        <v>113</v>
      </c>
      <c r="AU98" s="26" t="s">
        <v>260</v>
      </c>
      <c r="AX98" s="12">
        <f t="shared" si="43"/>
        <v>97</v>
      </c>
      <c r="AY98" s="12">
        <f t="shared" si="74"/>
        <v>0.5</v>
      </c>
      <c r="AZ98" s="20" t="str">
        <f t="shared" si="44"/>
        <v>Anticipatoria., Criterios y estándares (Rúbrica)., Autoevaluación., Retroalimentación.</v>
      </c>
      <c r="BA98" s="12" t="str">
        <f t="shared" si="39"/>
        <v>Anticipatoria.</v>
      </c>
      <c r="BB98" s="12" t="str">
        <f t="shared" si="40"/>
        <v>Criterios y estándares (Rúbrica).</v>
      </c>
      <c r="BC98" s="12" t="str">
        <f t="shared" si="41"/>
        <v>Autoevaluación.</v>
      </c>
      <c r="BD98" s="12" t="str">
        <f t="shared" si="42"/>
        <v>Retroalimentación.</v>
      </c>
      <c r="BF98" s="12">
        <f t="shared" si="45"/>
        <v>1</v>
      </c>
      <c r="BG98" s="12">
        <f t="shared" si="46"/>
        <v>1</v>
      </c>
      <c r="BH98" s="12">
        <f t="shared" si="47"/>
        <v>1</v>
      </c>
      <c r="BI98" s="12">
        <f t="shared" si="48"/>
        <v>1</v>
      </c>
      <c r="BJ98" s="12">
        <f t="shared" si="49"/>
        <v>0</v>
      </c>
      <c r="BK98" s="12">
        <f t="shared" si="50"/>
        <v>4</v>
      </c>
      <c r="BL98" s="20" t="str">
        <f t="shared" si="51"/>
        <v>Reflexión, Diálogo, Claridad, Oportunidades de mejora, Retroalimentación al docente</v>
      </c>
      <c r="BM98" s="12" t="str">
        <f t="shared" si="52"/>
        <v>Reflexión</v>
      </c>
      <c r="BN98" s="12" t="str">
        <f t="shared" si="75"/>
        <v>Diálogo</v>
      </c>
      <c r="BO98" s="12" t="str">
        <f t="shared" si="53"/>
        <v>Claridad</v>
      </c>
      <c r="BP98" s="12" t="str">
        <f t="shared" si="54"/>
        <v>Oportunidades de mejora</v>
      </c>
      <c r="BQ98" s="12" t="str">
        <f t="shared" si="55"/>
        <v>Retroalimentación al docente</v>
      </c>
      <c r="BS98" s="12">
        <f t="shared" si="56"/>
        <v>1</v>
      </c>
      <c r="BT98" s="12">
        <f t="shared" si="57"/>
        <v>1</v>
      </c>
      <c r="BU98" s="12">
        <f t="shared" si="58"/>
        <v>1</v>
      </c>
      <c r="BV98" s="12">
        <f t="shared" si="59"/>
        <v>1</v>
      </c>
      <c r="BW98" s="12">
        <f t="shared" si="60"/>
        <v>1</v>
      </c>
      <c r="BX98" s="12">
        <f t="shared" si="61"/>
        <v>0</v>
      </c>
      <c r="BY98" s="12">
        <f t="shared" si="62"/>
        <v>5</v>
      </c>
      <c r="BZ98" s="12" t="str">
        <f t="shared" si="63"/>
        <v>La bibliografía básica propuesta se encuentra en la biblioteca "Juan Roa Vásquez"., La bibliografía se presenta con una sólo sistema de referenciación (APA, Vancouver, IEEE, etc)., La bibliografía incluye por lo menos dos títulos en una segunda lengua.</v>
      </c>
      <c r="CA98" s="12" t="str">
        <f t="shared" si="64"/>
        <v>La bibliografía básica propuesta se encuentra en la biblioteca "Juan Roa Vásquez".</v>
      </c>
      <c r="CB98" s="21" t="str">
        <f t="shared" si="65"/>
        <v>La bibliografía se presenta con una sólo sistema de referenciación (APA, Vancouver, IEEE, etc).</v>
      </c>
      <c r="CC98" s="12" t="str">
        <f t="shared" si="66"/>
        <v>La bibliografía incluye por lo menos dos títulos en una segunda lengua.</v>
      </c>
      <c r="CD98" s="12" t="str">
        <f t="shared" si="67"/>
        <v/>
      </c>
      <c r="CF98" s="12">
        <f t="shared" si="68"/>
        <v>1</v>
      </c>
      <c r="CG98" s="12">
        <f t="shared" si="69"/>
        <v>0</v>
      </c>
      <c r="CH98" s="12">
        <f t="shared" si="70"/>
        <v>1</v>
      </c>
      <c r="CI98" s="12">
        <f t="shared" si="71"/>
        <v>1</v>
      </c>
      <c r="CJ98" s="12">
        <f t="shared" si="72"/>
        <v>0</v>
      </c>
      <c r="CK98" s="12">
        <f t="shared" si="73"/>
        <v>3</v>
      </c>
    </row>
    <row r="99" spans="1:89" x14ac:dyDescent="0.25">
      <c r="A99" s="25">
        <v>43049.615552511576</v>
      </c>
      <c r="B99" s="26" t="s">
        <v>183</v>
      </c>
      <c r="C99" s="26" t="s">
        <v>381</v>
      </c>
      <c r="D99" s="26" t="s">
        <v>185</v>
      </c>
      <c r="E99" s="24"/>
      <c r="F99" s="26" t="s">
        <v>201</v>
      </c>
      <c r="G99" s="26" t="s">
        <v>383</v>
      </c>
      <c r="H99" s="26" t="s">
        <v>188</v>
      </c>
      <c r="I99" s="26" t="s">
        <v>188</v>
      </c>
      <c r="J99" s="26" t="s">
        <v>188</v>
      </c>
      <c r="K99" s="26" t="s">
        <v>188</v>
      </c>
      <c r="L99" s="26" t="s">
        <v>188</v>
      </c>
      <c r="M99" s="26" t="s">
        <v>188</v>
      </c>
      <c r="N99" s="26" t="s">
        <v>188</v>
      </c>
      <c r="O99" s="26" t="s">
        <v>188</v>
      </c>
      <c r="P99" s="26" t="s">
        <v>188</v>
      </c>
      <c r="Q99" s="26" t="s">
        <v>188</v>
      </c>
      <c r="R99" s="26" t="s">
        <v>188</v>
      </c>
      <c r="S99" s="26" t="s">
        <v>188</v>
      </c>
      <c r="T99" s="26" t="s">
        <v>188</v>
      </c>
      <c r="U99" s="26" t="s">
        <v>188</v>
      </c>
      <c r="V99" s="26" t="s">
        <v>5</v>
      </c>
      <c r="W99" s="26" t="s">
        <v>162</v>
      </c>
      <c r="X99" s="26" t="s">
        <v>158</v>
      </c>
      <c r="Y99" s="26" t="s">
        <v>190</v>
      </c>
      <c r="Z99" s="26" t="s">
        <v>190</v>
      </c>
      <c r="AA99" s="26" t="s">
        <v>190</v>
      </c>
      <c r="AB99" s="26" t="s">
        <v>190</v>
      </c>
      <c r="AC99" s="26" t="s">
        <v>190</v>
      </c>
      <c r="AD99" s="26" t="s">
        <v>190</v>
      </c>
      <c r="AE99" s="26" t="s">
        <v>55</v>
      </c>
      <c r="AF99" s="26" t="s">
        <v>159</v>
      </c>
      <c r="AG99" s="26" t="s">
        <v>59</v>
      </c>
      <c r="AH99" s="26" t="s">
        <v>59</v>
      </c>
      <c r="AI99" s="26" t="s">
        <v>59</v>
      </c>
      <c r="AJ99" s="26" t="s">
        <v>59</v>
      </c>
      <c r="AK99" s="26" t="s">
        <v>71</v>
      </c>
      <c r="AL99" s="26" t="s">
        <v>163</v>
      </c>
      <c r="AM99" s="26" t="s">
        <v>191</v>
      </c>
      <c r="AN99" s="26" t="s">
        <v>90</v>
      </c>
      <c r="AO99" s="26" t="s">
        <v>192</v>
      </c>
      <c r="AP99" s="26" t="s">
        <v>106</v>
      </c>
      <c r="AQ99" s="26" t="s">
        <v>106</v>
      </c>
      <c r="AR99" s="26" t="s">
        <v>106</v>
      </c>
      <c r="AS99" s="26" t="s">
        <v>106</v>
      </c>
      <c r="AT99" s="26" t="s">
        <v>113</v>
      </c>
      <c r="AU99" s="26" t="s">
        <v>284</v>
      </c>
      <c r="AX99" s="12">
        <f t="shared" si="43"/>
        <v>97</v>
      </c>
      <c r="AY99" s="12">
        <f t="shared" si="74"/>
        <v>0.5</v>
      </c>
      <c r="AZ99" s="20" t="str">
        <f t="shared" si="44"/>
        <v>Anticipatoria., Criterios y estándares (Rúbrica)., Autoevaluación., Retroalimentación.</v>
      </c>
      <c r="BA99" s="12" t="str">
        <f t="shared" si="39"/>
        <v>Anticipatoria.</v>
      </c>
      <c r="BB99" s="12" t="str">
        <f t="shared" si="40"/>
        <v>Criterios y estándares (Rúbrica).</v>
      </c>
      <c r="BC99" s="12" t="str">
        <f t="shared" si="41"/>
        <v>Autoevaluación.</v>
      </c>
      <c r="BD99" s="12" t="str">
        <f t="shared" si="42"/>
        <v>Retroalimentación.</v>
      </c>
      <c r="BF99" s="12">
        <f t="shared" si="45"/>
        <v>1</v>
      </c>
      <c r="BG99" s="12">
        <f t="shared" si="46"/>
        <v>1</v>
      </c>
      <c r="BH99" s="12">
        <f t="shared" si="47"/>
        <v>1</v>
      </c>
      <c r="BI99" s="12">
        <f t="shared" si="48"/>
        <v>1</v>
      </c>
      <c r="BJ99" s="12">
        <f t="shared" si="49"/>
        <v>0</v>
      </c>
      <c r="BK99" s="12">
        <f t="shared" si="50"/>
        <v>4</v>
      </c>
      <c r="BL99" s="20" t="str">
        <f t="shared" si="51"/>
        <v>Reflexión, Diálogo, Claridad, Oportunidades de mejora, Retroalimentación al docente</v>
      </c>
      <c r="BM99" s="12" t="str">
        <f t="shared" si="52"/>
        <v>Reflexión</v>
      </c>
      <c r="BN99" s="12" t="str">
        <f t="shared" si="75"/>
        <v>Diálogo</v>
      </c>
      <c r="BO99" s="12" t="str">
        <f t="shared" si="53"/>
        <v>Claridad</v>
      </c>
      <c r="BP99" s="12" t="str">
        <f t="shared" si="54"/>
        <v>Oportunidades de mejora</v>
      </c>
      <c r="BQ99" s="12" t="str">
        <f t="shared" si="55"/>
        <v>Retroalimentación al docente</v>
      </c>
      <c r="BS99" s="12">
        <f t="shared" si="56"/>
        <v>1</v>
      </c>
      <c r="BT99" s="12">
        <f t="shared" si="57"/>
        <v>1</v>
      </c>
      <c r="BU99" s="12">
        <f t="shared" si="58"/>
        <v>1</v>
      </c>
      <c r="BV99" s="12">
        <f t="shared" si="59"/>
        <v>1</v>
      </c>
      <c r="BW99" s="12">
        <f t="shared" si="60"/>
        <v>1</v>
      </c>
      <c r="BX99" s="12">
        <f t="shared" si="61"/>
        <v>0</v>
      </c>
      <c r="BY99" s="12">
        <f t="shared" si="62"/>
        <v>5</v>
      </c>
      <c r="BZ99" s="12" t="str">
        <f t="shared" si="63"/>
        <v>La bibliografía básica propuesta se encuentra en la biblioteca "Juan Roa Vásquez"., La bibliografía se presenta con una sólo sistema de referenciación (APA, Vancouver, IEEE, etc).</v>
      </c>
      <c r="CA99" s="12" t="str">
        <f t="shared" si="64"/>
        <v>La bibliografía básica propuesta se encuentra en la biblioteca "Juan Roa Vásquez".</v>
      </c>
      <c r="CB99" s="21" t="str">
        <f t="shared" si="65"/>
        <v>La bibliografía se presenta con una sólo sistema de referenciación (APA, Vancouver, IEEE, etc).</v>
      </c>
      <c r="CC99" s="12" t="str">
        <f t="shared" si="66"/>
        <v/>
      </c>
      <c r="CD99" s="12" t="str">
        <f t="shared" si="67"/>
        <v/>
      </c>
      <c r="CF99" s="12">
        <f t="shared" si="68"/>
        <v>1</v>
      </c>
      <c r="CG99" s="12">
        <f t="shared" si="69"/>
        <v>0</v>
      </c>
      <c r="CH99" s="12">
        <f t="shared" si="70"/>
        <v>1</v>
      </c>
      <c r="CI99" s="12">
        <f t="shared" si="71"/>
        <v>0</v>
      </c>
      <c r="CJ99" s="12">
        <f t="shared" si="72"/>
        <v>0</v>
      </c>
      <c r="CK99" s="12">
        <f t="shared" si="73"/>
        <v>2</v>
      </c>
    </row>
    <row r="100" spans="1:89" x14ac:dyDescent="0.25">
      <c r="A100" s="25">
        <v>43049.642459780094</v>
      </c>
      <c r="B100" s="26" t="s">
        <v>183</v>
      </c>
      <c r="C100" s="26" t="s">
        <v>384</v>
      </c>
      <c r="D100" s="26" t="s">
        <v>185</v>
      </c>
      <c r="E100" s="24"/>
      <c r="F100" s="26" t="s">
        <v>336</v>
      </c>
      <c r="G100" s="26" t="s">
        <v>385</v>
      </c>
      <c r="H100" s="26" t="s">
        <v>188</v>
      </c>
      <c r="I100" s="26" t="s">
        <v>188</v>
      </c>
      <c r="J100" s="26" t="s">
        <v>188</v>
      </c>
      <c r="K100" s="26" t="s">
        <v>188</v>
      </c>
      <c r="L100" s="26" t="s">
        <v>188</v>
      </c>
      <c r="M100" s="26" t="s">
        <v>188</v>
      </c>
      <c r="N100" s="26" t="s">
        <v>188</v>
      </c>
      <c r="O100" s="26" t="s">
        <v>188</v>
      </c>
      <c r="P100" s="26" t="s">
        <v>188</v>
      </c>
      <c r="Q100" s="26" t="s">
        <v>188</v>
      </c>
      <c r="R100" s="26" t="s">
        <v>188</v>
      </c>
      <c r="S100" s="26" t="s">
        <v>188</v>
      </c>
      <c r="T100" s="26" t="s">
        <v>188</v>
      </c>
      <c r="U100" s="26" t="s">
        <v>188</v>
      </c>
      <c r="V100" s="26" t="s">
        <v>5</v>
      </c>
      <c r="W100" s="26" t="s">
        <v>162</v>
      </c>
      <c r="X100" s="26" t="s">
        <v>158</v>
      </c>
      <c r="Y100" s="26" t="s">
        <v>190</v>
      </c>
      <c r="Z100" s="26" t="s">
        <v>190</v>
      </c>
      <c r="AA100" s="26" t="s">
        <v>190</v>
      </c>
      <c r="AB100" s="26" t="s">
        <v>190</v>
      </c>
      <c r="AC100" s="26" t="s">
        <v>190</v>
      </c>
      <c r="AD100" s="26" t="s">
        <v>190</v>
      </c>
      <c r="AE100" s="26" t="s">
        <v>55</v>
      </c>
      <c r="AF100" s="26" t="s">
        <v>159</v>
      </c>
      <c r="AG100" s="26" t="s">
        <v>59</v>
      </c>
      <c r="AH100" s="26" t="s">
        <v>59</v>
      </c>
      <c r="AI100" s="26" t="s">
        <v>59</v>
      </c>
      <c r="AJ100" s="26" t="s">
        <v>59</v>
      </c>
      <c r="AK100" s="26" t="s">
        <v>71</v>
      </c>
      <c r="AL100" s="26" t="s">
        <v>163</v>
      </c>
      <c r="AM100" s="26" t="s">
        <v>191</v>
      </c>
      <c r="AN100" s="26" t="s">
        <v>90</v>
      </c>
      <c r="AO100" s="26" t="s">
        <v>386</v>
      </c>
      <c r="AP100" s="26" t="s">
        <v>106</v>
      </c>
      <c r="AQ100" s="26" t="s">
        <v>106</v>
      </c>
      <c r="AR100" s="26" t="s">
        <v>106</v>
      </c>
      <c r="AS100" s="26" t="s">
        <v>106</v>
      </c>
      <c r="AT100" s="26" t="s">
        <v>113</v>
      </c>
      <c r="AU100" s="26" t="s">
        <v>249</v>
      </c>
      <c r="AX100" s="12">
        <f t="shared" si="43"/>
        <v>99</v>
      </c>
      <c r="AY100" s="12">
        <f t="shared" si="74"/>
        <v>0.5</v>
      </c>
      <c r="AZ100" s="20" t="str">
        <f t="shared" si="44"/>
        <v>Anticipatoria., Criterios y estándares (Rúbrica)., Autoevaluación., Retroalimentación.</v>
      </c>
      <c r="BA100" s="12" t="str">
        <f t="shared" si="39"/>
        <v>Anticipatoria.</v>
      </c>
      <c r="BB100" s="12" t="str">
        <f t="shared" si="40"/>
        <v>Criterios y estándares (Rúbrica).</v>
      </c>
      <c r="BC100" s="12" t="str">
        <f t="shared" si="41"/>
        <v>Autoevaluación.</v>
      </c>
      <c r="BD100" s="12" t="str">
        <f t="shared" si="42"/>
        <v>Retroalimentación.</v>
      </c>
      <c r="BF100" s="12">
        <f t="shared" si="45"/>
        <v>1</v>
      </c>
      <c r="BG100" s="12">
        <f t="shared" si="46"/>
        <v>1</v>
      </c>
      <c r="BH100" s="12">
        <f t="shared" si="47"/>
        <v>1</v>
      </c>
      <c r="BI100" s="12">
        <f t="shared" si="48"/>
        <v>1</v>
      </c>
      <c r="BJ100" s="12">
        <f t="shared" si="49"/>
        <v>0</v>
      </c>
      <c r="BK100" s="12">
        <f t="shared" si="50"/>
        <v>4</v>
      </c>
      <c r="BL100" s="20" t="str">
        <f t="shared" si="51"/>
        <v>Diálogo, Claridad, Retroalimentación al docente</v>
      </c>
      <c r="BM100" s="12" t="str">
        <f t="shared" si="52"/>
        <v>Diálogo</v>
      </c>
      <c r="BN100" s="12" t="str">
        <f t="shared" si="75"/>
        <v>Claridad</v>
      </c>
      <c r="BO100" s="12" t="str">
        <f t="shared" si="53"/>
        <v>Retroalimentación al docente</v>
      </c>
      <c r="BP100" s="12" t="str">
        <f t="shared" si="54"/>
        <v/>
      </c>
      <c r="BQ100" s="12" t="str">
        <f t="shared" si="55"/>
        <v/>
      </c>
      <c r="BS100" s="12">
        <f t="shared" si="56"/>
        <v>0</v>
      </c>
      <c r="BT100" s="12">
        <f t="shared" si="57"/>
        <v>1</v>
      </c>
      <c r="BU100" s="12">
        <f t="shared" si="58"/>
        <v>1</v>
      </c>
      <c r="BV100" s="12">
        <f t="shared" si="59"/>
        <v>0</v>
      </c>
      <c r="BW100" s="12">
        <f t="shared" si="60"/>
        <v>1</v>
      </c>
      <c r="BX100" s="12">
        <f t="shared" si="61"/>
        <v>0</v>
      </c>
      <c r="BY100" s="12">
        <f t="shared" si="62"/>
        <v>3</v>
      </c>
      <c r="BZ100" s="12" t="str">
        <f t="shared" si="63"/>
        <v>La bibliografía básica propuesta se encuentra en la biblioteca "Juan Roa Vásquez"., La bibliografía incluye por lo menos dos títulos en una segunda lengua.</v>
      </c>
      <c r="CA100" s="12" t="str">
        <f t="shared" si="64"/>
        <v>La bibliografía básica propuesta se encuentra en la biblioteca "Juan Roa Vásquez".</v>
      </c>
      <c r="CB100" s="21" t="str">
        <f t="shared" si="65"/>
        <v>La bibliografía incluye por lo menos dos títulos en una segunda lengua.</v>
      </c>
      <c r="CC100" s="12" t="str">
        <f t="shared" si="66"/>
        <v/>
      </c>
      <c r="CD100" s="12" t="str">
        <f t="shared" si="67"/>
        <v/>
      </c>
      <c r="CF100" s="12">
        <f t="shared" si="68"/>
        <v>1</v>
      </c>
      <c r="CG100" s="12">
        <f t="shared" si="69"/>
        <v>0</v>
      </c>
      <c r="CH100" s="12">
        <f t="shared" si="70"/>
        <v>0</v>
      </c>
      <c r="CI100" s="12">
        <f t="shared" si="71"/>
        <v>1</v>
      </c>
      <c r="CJ100" s="12">
        <f t="shared" si="72"/>
        <v>0</v>
      </c>
      <c r="CK100" s="12">
        <f t="shared" si="73"/>
        <v>2</v>
      </c>
    </row>
    <row r="101" spans="1:89" x14ac:dyDescent="0.25">
      <c r="A101" s="25">
        <v>43049.642682013888</v>
      </c>
      <c r="B101" s="26" t="s">
        <v>183</v>
      </c>
      <c r="C101" s="26" t="s">
        <v>387</v>
      </c>
      <c r="D101" s="26" t="s">
        <v>185</v>
      </c>
      <c r="E101" s="24"/>
      <c r="F101" s="26" t="s">
        <v>242</v>
      </c>
      <c r="G101" s="26" t="s">
        <v>388</v>
      </c>
      <c r="H101" s="26" t="s">
        <v>188</v>
      </c>
      <c r="I101" s="26" t="s">
        <v>188</v>
      </c>
      <c r="J101" s="26" t="s">
        <v>188</v>
      </c>
      <c r="K101" s="26" t="s">
        <v>188</v>
      </c>
      <c r="L101" s="26" t="s">
        <v>188</v>
      </c>
      <c r="M101" s="26" t="s">
        <v>188</v>
      </c>
      <c r="N101" s="26" t="s">
        <v>188</v>
      </c>
      <c r="O101" s="26" t="s">
        <v>188</v>
      </c>
      <c r="P101" s="26" t="s">
        <v>188</v>
      </c>
      <c r="Q101" s="26" t="s">
        <v>188</v>
      </c>
      <c r="R101" s="26" t="s">
        <v>188</v>
      </c>
      <c r="S101" s="26" t="s">
        <v>188</v>
      </c>
      <c r="T101" s="26" t="s">
        <v>188</v>
      </c>
      <c r="U101" s="26" t="s">
        <v>188</v>
      </c>
      <c r="V101" s="26" t="s">
        <v>5</v>
      </c>
      <c r="W101" s="26" t="s">
        <v>165</v>
      </c>
      <c r="X101" s="26" t="s">
        <v>158</v>
      </c>
      <c r="Y101" s="26" t="s">
        <v>190</v>
      </c>
      <c r="Z101" s="26" t="s">
        <v>190</v>
      </c>
      <c r="AA101" s="26" t="s">
        <v>190</v>
      </c>
      <c r="AB101" s="26" t="s">
        <v>190</v>
      </c>
      <c r="AC101" s="26" t="s">
        <v>190</v>
      </c>
      <c r="AD101" s="26" t="s">
        <v>190</v>
      </c>
      <c r="AE101" s="26" t="s">
        <v>53</v>
      </c>
      <c r="AF101" s="26" t="s">
        <v>58</v>
      </c>
      <c r="AG101" s="26" t="s">
        <v>59</v>
      </c>
      <c r="AH101" s="26" t="s">
        <v>58</v>
      </c>
      <c r="AI101" s="26" t="s">
        <v>59</v>
      </c>
      <c r="AJ101" s="26" t="s">
        <v>59</v>
      </c>
      <c r="AK101" s="26" t="s">
        <v>70</v>
      </c>
      <c r="AL101" s="26" t="s">
        <v>74</v>
      </c>
      <c r="AM101" s="26" t="s">
        <v>77</v>
      </c>
      <c r="AN101" s="26" t="s">
        <v>88</v>
      </c>
      <c r="AO101" s="26" t="s">
        <v>102</v>
      </c>
      <c r="AP101" s="26" t="s">
        <v>106</v>
      </c>
      <c r="AQ101" s="26" t="s">
        <v>105</v>
      </c>
      <c r="AR101" s="26" t="s">
        <v>105</v>
      </c>
      <c r="AS101" s="26" t="s">
        <v>105</v>
      </c>
      <c r="AT101" s="26" t="s">
        <v>115</v>
      </c>
      <c r="AU101" s="26" t="s">
        <v>260</v>
      </c>
      <c r="AX101" s="12">
        <f t="shared" si="43"/>
        <v>100</v>
      </c>
      <c r="AY101" s="12">
        <f t="shared" si="74"/>
        <v>0.33333333333333331</v>
      </c>
      <c r="AZ101" s="20" t="str">
        <f t="shared" si="44"/>
        <v>No incluye los componentes enunciados.</v>
      </c>
      <c r="BA101" s="12" t="str">
        <f t="shared" si="39"/>
        <v>No incluye los componentes enunciados.</v>
      </c>
      <c r="BB101" s="12" t="str">
        <f t="shared" si="40"/>
        <v/>
      </c>
      <c r="BC101" s="12" t="str">
        <f t="shared" si="41"/>
        <v/>
      </c>
      <c r="BD101" s="12" t="str">
        <f t="shared" si="42"/>
        <v/>
      </c>
      <c r="BF101" s="12">
        <f t="shared" si="45"/>
        <v>0</v>
      </c>
      <c r="BG101" s="12">
        <f t="shared" si="46"/>
        <v>0</v>
      </c>
      <c r="BH101" s="12">
        <f t="shared" si="47"/>
        <v>0</v>
      </c>
      <c r="BI101" s="12">
        <f t="shared" si="48"/>
        <v>0</v>
      </c>
      <c r="BJ101" s="12">
        <f t="shared" si="49"/>
        <v>1</v>
      </c>
      <c r="BK101" s="12">
        <f t="shared" si="50"/>
        <v>1</v>
      </c>
      <c r="BL101" s="20" t="str">
        <f t="shared" si="51"/>
        <v>No incluye los principios enunciados</v>
      </c>
      <c r="BM101" s="12" t="str">
        <f t="shared" si="52"/>
        <v>No incluye los principios enunciados</v>
      </c>
      <c r="BN101" s="12" t="str">
        <f t="shared" si="75"/>
        <v/>
      </c>
      <c r="BO101" s="12" t="str">
        <f t="shared" si="53"/>
        <v/>
      </c>
      <c r="BP101" s="12" t="str">
        <f t="shared" si="54"/>
        <v/>
      </c>
      <c r="BQ101" s="12" t="str">
        <f t="shared" si="55"/>
        <v/>
      </c>
      <c r="BS101" s="12">
        <f t="shared" si="56"/>
        <v>0</v>
      </c>
      <c r="BT101" s="12">
        <f t="shared" si="57"/>
        <v>0</v>
      </c>
      <c r="BU101" s="12">
        <f t="shared" si="58"/>
        <v>0</v>
      </c>
      <c r="BV101" s="12">
        <f t="shared" si="59"/>
        <v>0</v>
      </c>
      <c r="BW101" s="12">
        <f t="shared" si="60"/>
        <v>0</v>
      </c>
      <c r="BX101" s="12">
        <f t="shared" si="61"/>
        <v>1</v>
      </c>
      <c r="BY101" s="12">
        <f t="shared" si="62"/>
        <v>1</v>
      </c>
      <c r="BZ101" s="12" t="str">
        <f t="shared" si="63"/>
        <v>La bibliografía básica propuesta se encuentra en la biblioteca "Juan Roa Vásquez"., La bibliografía se presenta con una sólo sistema de referenciación (APA, Vancouver, IEEE, etc)., La bibliografía incluye por lo menos dos títulos en una segunda lengua.</v>
      </c>
      <c r="CA101" s="12" t="str">
        <f t="shared" si="64"/>
        <v>La bibliografía básica propuesta se encuentra en la biblioteca "Juan Roa Vásquez".</v>
      </c>
      <c r="CB101" s="21" t="str">
        <f t="shared" si="65"/>
        <v>La bibliografía se presenta con una sólo sistema de referenciación (APA, Vancouver, IEEE, etc).</v>
      </c>
      <c r="CC101" s="12" t="str">
        <f t="shared" si="66"/>
        <v>La bibliografía incluye por lo menos dos títulos en una segunda lengua.</v>
      </c>
      <c r="CD101" s="12" t="str">
        <f t="shared" si="67"/>
        <v/>
      </c>
      <c r="CF101" s="12">
        <f t="shared" si="68"/>
        <v>1</v>
      </c>
      <c r="CG101" s="12">
        <f t="shared" si="69"/>
        <v>0</v>
      </c>
      <c r="CH101" s="12">
        <f t="shared" si="70"/>
        <v>1</v>
      </c>
      <c r="CI101" s="12">
        <f t="shared" si="71"/>
        <v>1</v>
      </c>
      <c r="CJ101" s="12">
        <f t="shared" si="72"/>
        <v>0</v>
      </c>
      <c r="CK101" s="12">
        <f t="shared" si="73"/>
        <v>3</v>
      </c>
    </row>
    <row r="102" spans="1:89" x14ac:dyDescent="0.25">
      <c r="A102" s="25">
        <v>43049.645884097219</v>
      </c>
      <c r="B102" s="26" t="s">
        <v>183</v>
      </c>
      <c r="C102" s="26" t="s">
        <v>384</v>
      </c>
      <c r="D102" s="26" t="s">
        <v>185</v>
      </c>
      <c r="E102" s="24"/>
      <c r="F102" s="26" t="s">
        <v>336</v>
      </c>
      <c r="G102" s="26" t="s">
        <v>389</v>
      </c>
      <c r="H102" s="26" t="s">
        <v>188</v>
      </c>
      <c r="I102" s="26" t="s">
        <v>188</v>
      </c>
      <c r="J102" s="26" t="s">
        <v>188</v>
      </c>
      <c r="K102" s="26" t="s">
        <v>188</v>
      </c>
      <c r="L102" s="26" t="s">
        <v>188</v>
      </c>
      <c r="M102" s="26" t="s">
        <v>188</v>
      </c>
      <c r="N102" s="26" t="s">
        <v>188</v>
      </c>
      <c r="O102" s="26" t="s">
        <v>188</v>
      </c>
      <c r="P102" s="26" t="s">
        <v>188</v>
      </c>
      <c r="Q102" s="26" t="s">
        <v>188</v>
      </c>
      <c r="R102" s="26" t="s">
        <v>188</v>
      </c>
      <c r="S102" s="26" t="s">
        <v>188</v>
      </c>
      <c r="T102" s="26" t="s">
        <v>188</v>
      </c>
      <c r="U102" s="26" t="s">
        <v>188</v>
      </c>
      <c r="V102" s="26" t="s">
        <v>5</v>
      </c>
      <c r="W102" s="26" t="s">
        <v>162</v>
      </c>
      <c r="X102" s="26" t="s">
        <v>158</v>
      </c>
      <c r="Y102" s="26" t="s">
        <v>190</v>
      </c>
      <c r="Z102" s="26" t="s">
        <v>190</v>
      </c>
      <c r="AA102" s="26" t="s">
        <v>190</v>
      </c>
      <c r="AB102" s="26" t="s">
        <v>190</v>
      </c>
      <c r="AC102" s="26" t="s">
        <v>190</v>
      </c>
      <c r="AD102" s="26" t="s">
        <v>190</v>
      </c>
      <c r="AE102" s="26" t="s">
        <v>55</v>
      </c>
      <c r="AF102" s="26" t="s">
        <v>159</v>
      </c>
      <c r="AG102" s="26" t="s">
        <v>59</v>
      </c>
      <c r="AH102" s="26" t="s">
        <v>59</v>
      </c>
      <c r="AI102" s="26" t="s">
        <v>59</v>
      </c>
      <c r="AJ102" s="26" t="s">
        <v>59</v>
      </c>
      <c r="AK102" s="26" t="s">
        <v>71</v>
      </c>
      <c r="AL102" s="26" t="s">
        <v>163</v>
      </c>
      <c r="AM102" s="26" t="s">
        <v>191</v>
      </c>
      <c r="AN102" s="26" t="s">
        <v>90</v>
      </c>
      <c r="AO102" s="26" t="s">
        <v>197</v>
      </c>
      <c r="AP102" s="26" t="s">
        <v>106</v>
      </c>
      <c r="AQ102" s="26" t="s">
        <v>106</v>
      </c>
      <c r="AR102" s="26" t="s">
        <v>106</v>
      </c>
      <c r="AS102" s="26" t="s">
        <v>106</v>
      </c>
      <c r="AT102" s="26" t="s">
        <v>113</v>
      </c>
      <c r="AU102" s="26" t="s">
        <v>232</v>
      </c>
      <c r="AX102" s="12">
        <f t="shared" si="43"/>
        <v>99</v>
      </c>
      <c r="AY102" s="12">
        <f t="shared" si="74"/>
        <v>0.5</v>
      </c>
      <c r="AZ102" s="20" t="str">
        <f t="shared" si="44"/>
        <v>Anticipatoria., Criterios y estándares (Rúbrica)., Autoevaluación., Retroalimentación.</v>
      </c>
      <c r="BA102" s="12" t="str">
        <f t="shared" si="39"/>
        <v>Anticipatoria.</v>
      </c>
      <c r="BB102" s="12" t="str">
        <f t="shared" si="40"/>
        <v>Criterios y estándares (Rúbrica).</v>
      </c>
      <c r="BC102" s="12" t="str">
        <f t="shared" si="41"/>
        <v>Autoevaluación.</v>
      </c>
      <c r="BD102" s="12" t="str">
        <f t="shared" si="42"/>
        <v>Retroalimentación.</v>
      </c>
      <c r="BF102" s="12">
        <f t="shared" si="45"/>
        <v>1</v>
      </c>
      <c r="BG102" s="12">
        <f t="shared" si="46"/>
        <v>1</v>
      </c>
      <c r="BH102" s="12">
        <f t="shared" si="47"/>
        <v>1</v>
      </c>
      <c r="BI102" s="12">
        <f t="shared" si="48"/>
        <v>1</v>
      </c>
      <c r="BJ102" s="12">
        <f t="shared" si="49"/>
        <v>0</v>
      </c>
      <c r="BK102" s="12">
        <f t="shared" si="50"/>
        <v>4</v>
      </c>
      <c r="BL102" s="20" t="str">
        <f t="shared" si="51"/>
        <v>Reflexión, Diálogo, Claridad, Retroalimentación al docente</v>
      </c>
      <c r="BM102" s="12" t="str">
        <f t="shared" si="52"/>
        <v>Reflexión</v>
      </c>
      <c r="BN102" s="12" t="str">
        <f t="shared" si="75"/>
        <v>Diálogo</v>
      </c>
      <c r="BO102" s="12" t="str">
        <f t="shared" si="53"/>
        <v>Claridad</v>
      </c>
      <c r="BP102" s="12" t="str">
        <f t="shared" si="54"/>
        <v>Retroalimentación al docente</v>
      </c>
      <c r="BQ102" s="12" t="str">
        <f t="shared" si="55"/>
        <v/>
      </c>
      <c r="BS102" s="12">
        <f t="shared" si="56"/>
        <v>1</v>
      </c>
      <c r="BT102" s="12">
        <f t="shared" si="57"/>
        <v>1</v>
      </c>
      <c r="BU102" s="12">
        <f t="shared" si="58"/>
        <v>1</v>
      </c>
      <c r="BV102" s="12">
        <f t="shared" si="59"/>
        <v>0</v>
      </c>
      <c r="BW102" s="12">
        <f t="shared" si="60"/>
        <v>1</v>
      </c>
      <c r="BX102" s="12">
        <f t="shared" si="61"/>
        <v>0</v>
      </c>
      <c r="BY102" s="12">
        <f t="shared" si="62"/>
        <v>4</v>
      </c>
      <c r="BZ102" s="12" t="str">
        <f t="shared" si="63"/>
        <v>La bibliografía básica propuesta se encuentra en la biblioteca "Juan Roa Vásquez"., La bibliografía propuesta contiene títulos de edición menor a 5 años., La bibliografía incluye por lo menos dos títulos en una segunda lengua.</v>
      </c>
      <c r="CA102" s="12" t="str">
        <f t="shared" si="64"/>
        <v>La bibliografía básica propuesta se encuentra en la biblioteca "Juan Roa Vásquez".</v>
      </c>
      <c r="CB102" s="21" t="str">
        <f t="shared" si="65"/>
        <v>La bibliografía propuesta contiene títulos de edición menor a 5 años.</v>
      </c>
      <c r="CC102" s="12" t="str">
        <f t="shared" si="66"/>
        <v>La bibliografía incluye por lo menos dos títulos en una segunda lengua.</v>
      </c>
      <c r="CD102" s="12" t="str">
        <f t="shared" si="67"/>
        <v/>
      </c>
      <c r="CF102" s="12">
        <f t="shared" si="68"/>
        <v>1</v>
      </c>
      <c r="CG102" s="12">
        <f t="shared" si="69"/>
        <v>1</v>
      </c>
      <c r="CH102" s="12">
        <f t="shared" si="70"/>
        <v>0</v>
      </c>
      <c r="CI102" s="12">
        <f t="shared" si="71"/>
        <v>1</v>
      </c>
      <c r="CJ102" s="12">
        <f t="shared" si="72"/>
        <v>0</v>
      </c>
      <c r="CK102" s="12">
        <f t="shared" si="73"/>
        <v>3</v>
      </c>
    </row>
    <row r="103" spans="1:89" x14ac:dyDescent="0.25">
      <c r="A103" s="25">
        <v>43049.648783969911</v>
      </c>
      <c r="B103" s="26" t="s">
        <v>183</v>
      </c>
      <c r="C103" s="26" t="s">
        <v>390</v>
      </c>
      <c r="D103" s="26" t="s">
        <v>185</v>
      </c>
      <c r="E103" s="24"/>
      <c r="F103" s="26" t="s">
        <v>242</v>
      </c>
      <c r="G103" s="26" t="s">
        <v>391</v>
      </c>
      <c r="H103" s="26" t="s">
        <v>188</v>
      </c>
      <c r="I103" s="26" t="s">
        <v>188</v>
      </c>
      <c r="J103" s="26" t="s">
        <v>188</v>
      </c>
      <c r="K103" s="26" t="s">
        <v>188</v>
      </c>
      <c r="L103" s="26" t="s">
        <v>188</v>
      </c>
      <c r="M103" s="26" t="s">
        <v>188</v>
      </c>
      <c r="N103" s="26" t="s">
        <v>188</v>
      </c>
      <c r="O103" s="26" t="s">
        <v>188</v>
      </c>
      <c r="P103" s="26" t="s">
        <v>188</v>
      </c>
      <c r="Q103" s="26" t="s">
        <v>188</v>
      </c>
      <c r="R103" s="26" t="s">
        <v>188</v>
      </c>
      <c r="S103" s="26" t="s">
        <v>188</v>
      </c>
      <c r="T103" s="26" t="s">
        <v>188</v>
      </c>
      <c r="U103" s="26" t="s">
        <v>188</v>
      </c>
      <c r="V103" s="26" t="s">
        <v>5</v>
      </c>
      <c r="W103" s="26" t="s">
        <v>165</v>
      </c>
      <c r="X103" s="26" t="s">
        <v>158</v>
      </c>
      <c r="Y103" s="26" t="s">
        <v>190</v>
      </c>
      <c r="Z103" s="26" t="s">
        <v>190</v>
      </c>
      <c r="AA103" s="26" t="s">
        <v>190</v>
      </c>
      <c r="AB103" s="26" t="s">
        <v>190</v>
      </c>
      <c r="AC103" s="26" t="s">
        <v>190</v>
      </c>
      <c r="AD103" s="26" t="s">
        <v>190</v>
      </c>
      <c r="AE103" s="26" t="s">
        <v>55</v>
      </c>
      <c r="AF103" s="26" t="s">
        <v>58</v>
      </c>
      <c r="AG103" s="26" t="s">
        <v>58</v>
      </c>
      <c r="AH103" s="26" t="s">
        <v>58</v>
      </c>
      <c r="AI103" s="26" t="s">
        <v>58</v>
      </c>
      <c r="AJ103" s="26" t="s">
        <v>58</v>
      </c>
      <c r="AK103" s="26" t="s">
        <v>69</v>
      </c>
      <c r="AL103" s="26" t="s">
        <v>160</v>
      </c>
      <c r="AM103" s="26" t="s">
        <v>206</v>
      </c>
      <c r="AN103" s="26" t="s">
        <v>89</v>
      </c>
      <c r="AO103" s="26" t="s">
        <v>392</v>
      </c>
      <c r="AP103" s="26" t="s">
        <v>104</v>
      </c>
      <c r="AQ103" s="26" t="s">
        <v>104</v>
      </c>
      <c r="AR103" s="26" t="s">
        <v>104</v>
      </c>
      <c r="AS103" s="26" t="s">
        <v>104</v>
      </c>
      <c r="AT103" s="26" t="s">
        <v>112</v>
      </c>
      <c r="AU103" s="26" t="s">
        <v>260</v>
      </c>
      <c r="AX103" s="12">
        <f t="shared" si="43"/>
        <v>100</v>
      </c>
      <c r="AY103" s="12">
        <f t="shared" si="74"/>
        <v>0.33333333333333331</v>
      </c>
      <c r="AZ103" s="20" t="str">
        <f t="shared" si="44"/>
        <v>Anticipatoria., Autoevaluación., Retroalimentación.</v>
      </c>
      <c r="BA103" s="12" t="str">
        <f t="shared" si="39"/>
        <v>Anticipatoria.</v>
      </c>
      <c r="BB103" s="12" t="str">
        <f t="shared" si="40"/>
        <v>Autoevaluación.</v>
      </c>
      <c r="BC103" s="12" t="str">
        <f t="shared" si="41"/>
        <v>Retroalimentación.</v>
      </c>
      <c r="BD103" s="12" t="str">
        <f t="shared" si="42"/>
        <v/>
      </c>
      <c r="BF103" s="12">
        <f t="shared" si="45"/>
        <v>1</v>
      </c>
      <c r="BG103" s="12">
        <f t="shared" si="46"/>
        <v>0</v>
      </c>
      <c r="BH103" s="12">
        <f t="shared" si="47"/>
        <v>1</v>
      </c>
      <c r="BI103" s="12">
        <f t="shared" si="48"/>
        <v>1</v>
      </c>
      <c r="BJ103" s="12">
        <f t="shared" si="49"/>
        <v>0</v>
      </c>
      <c r="BK103" s="12">
        <f t="shared" si="50"/>
        <v>3</v>
      </c>
      <c r="BL103" s="20" t="str">
        <f t="shared" si="51"/>
        <v>Reflexión, Claridad, Oportunidades de mejora</v>
      </c>
      <c r="BM103" s="12" t="str">
        <f t="shared" si="52"/>
        <v>Reflexión</v>
      </c>
      <c r="BN103" s="12" t="str">
        <f t="shared" si="75"/>
        <v>Claridad</v>
      </c>
      <c r="BO103" s="12" t="str">
        <f t="shared" si="53"/>
        <v>Oportunidades de mejora</v>
      </c>
      <c r="BP103" s="12" t="str">
        <f t="shared" si="54"/>
        <v/>
      </c>
      <c r="BQ103" s="12" t="str">
        <f t="shared" si="55"/>
        <v/>
      </c>
      <c r="BS103" s="12">
        <f t="shared" si="56"/>
        <v>1</v>
      </c>
      <c r="BT103" s="12">
        <f t="shared" si="57"/>
        <v>0</v>
      </c>
      <c r="BU103" s="12">
        <f t="shared" si="58"/>
        <v>1</v>
      </c>
      <c r="BV103" s="12">
        <f t="shared" si="59"/>
        <v>1</v>
      </c>
      <c r="BW103" s="12">
        <f t="shared" si="60"/>
        <v>0</v>
      </c>
      <c r="BX103" s="12">
        <f t="shared" si="61"/>
        <v>0</v>
      </c>
      <c r="BY103" s="12">
        <f t="shared" si="62"/>
        <v>3</v>
      </c>
      <c r="BZ103" s="12" t="str">
        <f t="shared" si="63"/>
        <v>La bibliografía básica propuesta se encuentra en la biblioteca "Juan Roa Vásquez"., La bibliografía se presenta con una sólo sistema de referenciación (APA, Vancouver, IEEE, etc)., La bibliografía incluye por lo menos dos títulos en una segunda lengua.</v>
      </c>
      <c r="CA103" s="12" t="str">
        <f t="shared" si="64"/>
        <v>La bibliografía básica propuesta se encuentra en la biblioteca "Juan Roa Vásquez".</v>
      </c>
      <c r="CB103" s="21" t="str">
        <f t="shared" si="65"/>
        <v>La bibliografía se presenta con una sólo sistema de referenciación (APA, Vancouver, IEEE, etc).</v>
      </c>
      <c r="CC103" s="12" t="str">
        <f t="shared" si="66"/>
        <v>La bibliografía incluye por lo menos dos títulos en una segunda lengua.</v>
      </c>
      <c r="CD103" s="12" t="str">
        <f t="shared" si="67"/>
        <v/>
      </c>
      <c r="CF103" s="12">
        <f t="shared" si="68"/>
        <v>1</v>
      </c>
      <c r="CG103" s="12">
        <f t="shared" si="69"/>
        <v>0</v>
      </c>
      <c r="CH103" s="12">
        <f t="shared" si="70"/>
        <v>1</v>
      </c>
      <c r="CI103" s="12">
        <f t="shared" si="71"/>
        <v>1</v>
      </c>
      <c r="CJ103" s="12">
        <f t="shared" si="72"/>
        <v>0</v>
      </c>
      <c r="CK103" s="12">
        <f t="shared" si="73"/>
        <v>3</v>
      </c>
    </row>
    <row r="104" spans="1:89" x14ac:dyDescent="0.25">
      <c r="A104" s="25">
        <v>43049.65052638889</v>
      </c>
      <c r="B104" s="26" t="s">
        <v>183</v>
      </c>
      <c r="C104" s="26" t="s">
        <v>390</v>
      </c>
      <c r="D104" s="26" t="s">
        <v>185</v>
      </c>
      <c r="E104" s="24"/>
      <c r="F104" s="26" t="s">
        <v>242</v>
      </c>
      <c r="G104" s="26" t="s">
        <v>393</v>
      </c>
      <c r="H104" s="26" t="s">
        <v>188</v>
      </c>
      <c r="I104" s="26" t="s">
        <v>188</v>
      </c>
      <c r="J104" s="26" t="s">
        <v>188</v>
      </c>
      <c r="K104" s="26" t="s">
        <v>188</v>
      </c>
      <c r="L104" s="26" t="s">
        <v>188</v>
      </c>
      <c r="M104" s="26" t="s">
        <v>188</v>
      </c>
      <c r="N104" s="26" t="s">
        <v>188</v>
      </c>
      <c r="O104" s="26" t="s">
        <v>188</v>
      </c>
      <c r="P104" s="26" t="s">
        <v>188</v>
      </c>
      <c r="Q104" s="26" t="s">
        <v>188</v>
      </c>
      <c r="R104" s="26" t="s">
        <v>188</v>
      </c>
      <c r="S104" s="26" t="s">
        <v>188</v>
      </c>
      <c r="T104" s="26" t="s">
        <v>188</v>
      </c>
      <c r="U104" s="26" t="s">
        <v>188</v>
      </c>
      <c r="V104" s="26" t="s">
        <v>5</v>
      </c>
      <c r="W104" s="26" t="s">
        <v>162</v>
      </c>
      <c r="X104" s="26" t="s">
        <v>158</v>
      </c>
      <c r="Y104" s="26" t="s">
        <v>190</v>
      </c>
      <c r="Z104" s="26" t="s">
        <v>190</v>
      </c>
      <c r="AA104" s="26" t="s">
        <v>190</v>
      </c>
      <c r="AB104" s="26" t="s">
        <v>190</v>
      </c>
      <c r="AC104" s="26" t="s">
        <v>190</v>
      </c>
      <c r="AD104" s="26" t="s">
        <v>190</v>
      </c>
      <c r="AE104" s="26" t="s">
        <v>55</v>
      </c>
      <c r="AF104" s="26" t="s">
        <v>159</v>
      </c>
      <c r="AG104" s="26" t="s">
        <v>59</v>
      </c>
      <c r="AH104" s="26" t="s">
        <v>59</v>
      </c>
      <c r="AI104" s="26" t="s">
        <v>59</v>
      </c>
      <c r="AJ104" s="26" t="s">
        <v>59</v>
      </c>
      <c r="AK104" s="26" t="s">
        <v>71</v>
      </c>
      <c r="AL104" s="26" t="s">
        <v>163</v>
      </c>
      <c r="AM104" s="26" t="s">
        <v>218</v>
      </c>
      <c r="AN104" s="26" t="s">
        <v>90</v>
      </c>
      <c r="AO104" s="26" t="s">
        <v>295</v>
      </c>
      <c r="AP104" s="26" t="s">
        <v>104</v>
      </c>
      <c r="AQ104" s="26" t="s">
        <v>104</v>
      </c>
      <c r="AR104" s="26" t="s">
        <v>104</v>
      </c>
      <c r="AS104" s="26" t="s">
        <v>104</v>
      </c>
      <c r="AT104" s="26" t="s">
        <v>115</v>
      </c>
      <c r="AU104" s="26" t="s">
        <v>247</v>
      </c>
      <c r="AX104" s="12">
        <f t="shared" si="43"/>
        <v>100</v>
      </c>
      <c r="AY104" s="12">
        <f t="shared" si="74"/>
        <v>0.33333333333333331</v>
      </c>
      <c r="AZ104" s="20" t="str">
        <f t="shared" si="44"/>
        <v>Criterios y estándares (Rúbrica)., Retroalimentación.</v>
      </c>
      <c r="BA104" s="12" t="str">
        <f t="shared" si="39"/>
        <v>Criterios y estándares (Rúbrica).</v>
      </c>
      <c r="BB104" s="12" t="str">
        <f t="shared" si="40"/>
        <v>Retroalimentación.</v>
      </c>
      <c r="BC104" s="12" t="str">
        <f t="shared" si="41"/>
        <v/>
      </c>
      <c r="BD104" s="12" t="str">
        <f t="shared" si="42"/>
        <v/>
      </c>
      <c r="BF104" s="12">
        <f t="shared" si="45"/>
        <v>0</v>
      </c>
      <c r="BG104" s="12">
        <f t="shared" si="46"/>
        <v>1</v>
      </c>
      <c r="BH104" s="12">
        <f t="shared" si="47"/>
        <v>0</v>
      </c>
      <c r="BI104" s="12">
        <f t="shared" si="48"/>
        <v>1</v>
      </c>
      <c r="BJ104" s="12">
        <f t="shared" si="49"/>
        <v>0</v>
      </c>
      <c r="BK104" s="12">
        <f t="shared" si="50"/>
        <v>2</v>
      </c>
      <c r="BL104" s="20" t="str">
        <f t="shared" si="51"/>
        <v>Reflexión, Oportunidades de mejora</v>
      </c>
      <c r="BM104" s="12" t="str">
        <f t="shared" si="52"/>
        <v>Reflexión</v>
      </c>
      <c r="BN104" s="12" t="str">
        <f t="shared" si="75"/>
        <v>Oportunidades de mejora</v>
      </c>
      <c r="BO104" s="12" t="str">
        <f t="shared" si="53"/>
        <v/>
      </c>
      <c r="BP104" s="12" t="str">
        <f t="shared" si="54"/>
        <v/>
      </c>
      <c r="BQ104" s="12" t="str">
        <f t="shared" si="55"/>
        <v/>
      </c>
      <c r="BS104" s="12">
        <f t="shared" si="56"/>
        <v>1</v>
      </c>
      <c r="BT104" s="12">
        <f t="shared" si="57"/>
        <v>0</v>
      </c>
      <c r="BU104" s="12">
        <f t="shared" si="58"/>
        <v>0</v>
      </c>
      <c r="BV104" s="12">
        <f t="shared" si="59"/>
        <v>1</v>
      </c>
      <c r="BW104" s="12">
        <f t="shared" si="60"/>
        <v>0</v>
      </c>
      <c r="BX104" s="12">
        <f t="shared" si="61"/>
        <v>0</v>
      </c>
      <c r="BY104" s="12">
        <f t="shared" si="62"/>
        <v>2</v>
      </c>
      <c r="BZ104" s="12" t="str">
        <f t="shared" si="63"/>
        <v>La bibliografía básica propuesta se encuentra en la biblioteca "Juan Roa Vásquez"., La bibliografía propuesta contiene títulos de edición menor a 5 años., La bibliografía se presenta con una sólo sistema de referenciación (APA, Vancouver, IEEE, etc).</v>
      </c>
      <c r="CA104" s="12" t="str">
        <f t="shared" si="64"/>
        <v>La bibliografía básica propuesta se encuentra en la biblioteca "Juan Roa Vásquez".</v>
      </c>
      <c r="CB104" s="21" t="str">
        <f t="shared" si="65"/>
        <v>La bibliografía propuesta contiene títulos de edición menor a 5 años.</v>
      </c>
      <c r="CC104" s="12" t="str">
        <f t="shared" si="66"/>
        <v>La bibliografía se presenta con una sólo sistema de referenciación (APA, Vancouver, IEEE, etc).</v>
      </c>
      <c r="CD104" s="12" t="str">
        <f t="shared" si="67"/>
        <v/>
      </c>
      <c r="CF104" s="12">
        <f t="shared" si="68"/>
        <v>1</v>
      </c>
      <c r="CG104" s="12">
        <f t="shared" si="69"/>
        <v>1</v>
      </c>
      <c r="CH104" s="12">
        <f t="shared" si="70"/>
        <v>1</v>
      </c>
      <c r="CI104" s="12">
        <f t="shared" si="71"/>
        <v>0</v>
      </c>
      <c r="CJ104" s="12">
        <f t="shared" si="72"/>
        <v>0</v>
      </c>
      <c r="CK104" s="12">
        <f t="shared" si="73"/>
        <v>3</v>
      </c>
    </row>
    <row r="105" spans="1:89" x14ac:dyDescent="0.25">
      <c r="A105" s="25">
        <v>43049.670870000002</v>
      </c>
      <c r="B105" s="26" t="s">
        <v>183</v>
      </c>
      <c r="C105" s="26" t="s">
        <v>394</v>
      </c>
      <c r="D105" s="26" t="s">
        <v>185</v>
      </c>
      <c r="E105" s="24"/>
      <c r="F105" s="26" t="s">
        <v>186</v>
      </c>
      <c r="G105" s="26" t="s">
        <v>395</v>
      </c>
      <c r="H105" s="26" t="s">
        <v>188</v>
      </c>
      <c r="I105" s="26" t="s">
        <v>188</v>
      </c>
      <c r="J105" s="26" t="s">
        <v>188</v>
      </c>
      <c r="K105" s="26" t="s">
        <v>188</v>
      </c>
      <c r="L105" s="26" t="s">
        <v>188</v>
      </c>
      <c r="M105" s="26" t="s">
        <v>188</v>
      </c>
      <c r="N105" s="26" t="s">
        <v>188</v>
      </c>
      <c r="O105" s="26" t="s">
        <v>188</v>
      </c>
      <c r="P105" s="26" t="s">
        <v>188</v>
      </c>
      <c r="Q105" s="26" t="s">
        <v>188</v>
      </c>
      <c r="R105" s="26" t="s">
        <v>188</v>
      </c>
      <c r="S105" s="26" t="s">
        <v>188</v>
      </c>
      <c r="T105" s="26" t="s">
        <v>188</v>
      </c>
      <c r="U105" s="26" t="s">
        <v>188</v>
      </c>
      <c r="V105" s="26" t="s">
        <v>5</v>
      </c>
      <c r="W105" s="26" t="s">
        <v>162</v>
      </c>
      <c r="X105" s="26" t="s">
        <v>158</v>
      </c>
      <c r="Y105" s="26" t="s">
        <v>190</v>
      </c>
      <c r="Z105" s="26" t="s">
        <v>190</v>
      </c>
      <c r="AA105" s="26" t="s">
        <v>190</v>
      </c>
      <c r="AB105" s="26" t="s">
        <v>190</v>
      </c>
      <c r="AC105" s="26" t="s">
        <v>190</v>
      </c>
      <c r="AD105" s="26" t="s">
        <v>190</v>
      </c>
      <c r="AE105" s="26" t="s">
        <v>55</v>
      </c>
      <c r="AF105" s="26" t="s">
        <v>159</v>
      </c>
      <c r="AG105" s="26" t="s">
        <v>59</v>
      </c>
      <c r="AH105" s="26" t="s">
        <v>59</v>
      </c>
      <c r="AI105" s="26" t="s">
        <v>59</v>
      </c>
      <c r="AJ105" s="26" t="s">
        <v>59</v>
      </c>
      <c r="AK105" s="26" t="s">
        <v>71</v>
      </c>
      <c r="AL105" s="26" t="s">
        <v>163</v>
      </c>
      <c r="AM105" s="26" t="s">
        <v>77</v>
      </c>
      <c r="AN105" s="26" t="s">
        <v>87</v>
      </c>
      <c r="AO105" s="26" t="s">
        <v>102</v>
      </c>
      <c r="AP105" s="26" t="s">
        <v>107</v>
      </c>
      <c r="AQ105" s="26" t="s">
        <v>107</v>
      </c>
      <c r="AR105" s="26" t="s">
        <v>107</v>
      </c>
      <c r="AS105" s="26" t="s">
        <v>107</v>
      </c>
      <c r="AT105" s="26" t="s">
        <v>113</v>
      </c>
      <c r="AU105" s="26" t="s">
        <v>193</v>
      </c>
      <c r="AX105" s="12">
        <f t="shared" si="43"/>
        <v>104</v>
      </c>
      <c r="AY105" s="12">
        <f t="shared" si="74"/>
        <v>0.33333333333333331</v>
      </c>
      <c r="AZ105" s="20" t="str">
        <f t="shared" si="44"/>
        <v>No incluye los componentes enunciados.</v>
      </c>
      <c r="BA105" s="12" t="str">
        <f t="shared" si="39"/>
        <v>No incluye los componentes enunciados.</v>
      </c>
      <c r="BB105" s="12" t="str">
        <f t="shared" si="40"/>
        <v/>
      </c>
      <c r="BC105" s="12" t="str">
        <f t="shared" si="41"/>
        <v/>
      </c>
      <c r="BD105" s="12" t="str">
        <f t="shared" si="42"/>
        <v/>
      </c>
      <c r="BF105" s="12">
        <f t="shared" si="45"/>
        <v>0</v>
      </c>
      <c r="BG105" s="12">
        <f t="shared" si="46"/>
        <v>0</v>
      </c>
      <c r="BH105" s="12">
        <f t="shared" si="47"/>
        <v>0</v>
      </c>
      <c r="BI105" s="12">
        <f t="shared" si="48"/>
        <v>0</v>
      </c>
      <c r="BJ105" s="12">
        <f t="shared" si="49"/>
        <v>1</v>
      </c>
      <c r="BK105" s="12">
        <f t="shared" si="50"/>
        <v>1</v>
      </c>
      <c r="BL105" s="20" t="str">
        <f t="shared" si="51"/>
        <v>No incluye los principios enunciados</v>
      </c>
      <c r="BM105" s="12" t="str">
        <f t="shared" si="52"/>
        <v>No incluye los principios enunciados</v>
      </c>
      <c r="BN105" s="12" t="str">
        <f t="shared" si="75"/>
        <v/>
      </c>
      <c r="BO105" s="12" t="str">
        <f t="shared" si="53"/>
        <v/>
      </c>
      <c r="BP105" s="12" t="str">
        <f t="shared" si="54"/>
        <v/>
      </c>
      <c r="BQ105" s="12" t="str">
        <f t="shared" si="55"/>
        <v/>
      </c>
      <c r="BS105" s="12">
        <f t="shared" si="56"/>
        <v>0</v>
      </c>
      <c r="BT105" s="12">
        <f t="shared" si="57"/>
        <v>0</v>
      </c>
      <c r="BU105" s="12">
        <f t="shared" si="58"/>
        <v>0</v>
      </c>
      <c r="BV105" s="12">
        <f t="shared" si="59"/>
        <v>0</v>
      </c>
      <c r="BW105" s="12">
        <f t="shared" si="60"/>
        <v>0</v>
      </c>
      <c r="BX105" s="12">
        <f t="shared" si="61"/>
        <v>1</v>
      </c>
      <c r="BY105" s="12">
        <f t="shared" si="62"/>
        <v>1</v>
      </c>
      <c r="BZ105"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5" s="12" t="str">
        <f t="shared" si="64"/>
        <v>La bibliografía básica propuesta se encuentra en la biblioteca "Juan Roa Vásquez".</v>
      </c>
      <c r="CB105" s="21" t="str">
        <f t="shared" si="65"/>
        <v>La bibliografía propuesta contiene títulos de edición menor a 5 años.</v>
      </c>
      <c r="CC105" s="12" t="str">
        <f t="shared" si="66"/>
        <v>La bibliografía se presenta con una sólo sistema de referenciación (APA, Vancouver, IEEE, etc).</v>
      </c>
      <c r="CD105" s="12" t="str">
        <f t="shared" si="67"/>
        <v>La bibliografía incluye por lo menos dos títulos en una segunda lengua.</v>
      </c>
      <c r="CF105" s="12">
        <f t="shared" si="68"/>
        <v>1</v>
      </c>
      <c r="CG105" s="12">
        <f t="shared" si="69"/>
        <v>1</v>
      </c>
      <c r="CH105" s="12">
        <f t="shared" si="70"/>
        <v>1</v>
      </c>
      <c r="CI105" s="12">
        <f t="shared" si="71"/>
        <v>1</v>
      </c>
      <c r="CJ105" s="12">
        <f t="shared" si="72"/>
        <v>0</v>
      </c>
      <c r="CK105" s="12">
        <f t="shared" si="73"/>
        <v>4</v>
      </c>
    </row>
    <row r="106" spans="1:89" x14ac:dyDescent="0.25">
      <c r="A106" s="25">
        <v>43049.678757071757</v>
      </c>
      <c r="B106" s="26" t="s">
        <v>183</v>
      </c>
      <c r="C106" s="26" t="s">
        <v>394</v>
      </c>
      <c r="D106" s="26" t="s">
        <v>185</v>
      </c>
      <c r="E106" s="24"/>
      <c r="F106" s="26" t="s">
        <v>201</v>
      </c>
      <c r="G106" s="26" t="s">
        <v>396</v>
      </c>
      <c r="H106" s="26" t="s">
        <v>188</v>
      </c>
      <c r="I106" s="26" t="s">
        <v>188</v>
      </c>
      <c r="J106" s="26" t="s">
        <v>188</v>
      </c>
      <c r="K106" s="26" t="s">
        <v>188</v>
      </c>
      <c r="L106" s="26" t="s">
        <v>188</v>
      </c>
      <c r="M106" s="26" t="s">
        <v>188</v>
      </c>
      <c r="N106" s="26" t="s">
        <v>188</v>
      </c>
      <c r="O106" s="26" t="s">
        <v>188</v>
      </c>
      <c r="P106" s="26" t="s">
        <v>188</v>
      </c>
      <c r="Q106" s="26" t="s">
        <v>188</v>
      </c>
      <c r="R106" s="26" t="s">
        <v>188</v>
      </c>
      <c r="S106" s="26" t="s">
        <v>188</v>
      </c>
      <c r="T106" s="26" t="s">
        <v>188</v>
      </c>
      <c r="U106" s="26" t="s">
        <v>188</v>
      </c>
      <c r="V106" s="26" t="s">
        <v>5</v>
      </c>
      <c r="W106" s="26" t="s">
        <v>36</v>
      </c>
      <c r="X106" s="26" t="s">
        <v>158</v>
      </c>
      <c r="Y106" s="26" t="s">
        <v>190</v>
      </c>
      <c r="Z106" s="26" t="s">
        <v>190</v>
      </c>
      <c r="AA106" s="26" t="s">
        <v>190</v>
      </c>
      <c r="AB106" s="26" t="s">
        <v>190</v>
      </c>
      <c r="AC106" s="26" t="s">
        <v>190</v>
      </c>
      <c r="AD106" s="26" t="s">
        <v>190</v>
      </c>
      <c r="AE106" s="26" t="s">
        <v>55</v>
      </c>
      <c r="AF106" s="26" t="s">
        <v>159</v>
      </c>
      <c r="AG106" s="26" t="s">
        <v>59</v>
      </c>
      <c r="AH106" s="26" t="s">
        <v>59</v>
      </c>
      <c r="AI106" s="26" t="s">
        <v>59</v>
      </c>
      <c r="AJ106" s="26" t="s">
        <v>59</v>
      </c>
      <c r="AK106" s="26" t="s">
        <v>71</v>
      </c>
      <c r="AL106" s="26" t="s">
        <v>163</v>
      </c>
      <c r="AM106" s="26" t="s">
        <v>77</v>
      </c>
      <c r="AN106" s="26" t="s">
        <v>87</v>
      </c>
      <c r="AO106" s="26" t="s">
        <v>102</v>
      </c>
      <c r="AP106" s="26" t="s">
        <v>107</v>
      </c>
      <c r="AQ106" s="26" t="s">
        <v>107</v>
      </c>
      <c r="AR106" s="26" t="s">
        <v>107</v>
      </c>
      <c r="AS106" s="26" t="s">
        <v>107</v>
      </c>
      <c r="AT106" s="26" t="s">
        <v>113</v>
      </c>
      <c r="AU106" s="26" t="s">
        <v>193</v>
      </c>
      <c r="AX106" s="12">
        <f t="shared" si="43"/>
        <v>104</v>
      </c>
      <c r="AY106" s="12">
        <f t="shared" si="74"/>
        <v>0.33333333333333331</v>
      </c>
      <c r="AZ106" s="20" t="str">
        <f t="shared" si="44"/>
        <v>No incluye los componentes enunciados.</v>
      </c>
      <c r="BA106" s="12" t="str">
        <f t="shared" si="39"/>
        <v>No incluye los componentes enunciados.</v>
      </c>
      <c r="BB106" s="12" t="str">
        <f t="shared" si="40"/>
        <v/>
      </c>
      <c r="BC106" s="12" t="str">
        <f t="shared" si="41"/>
        <v/>
      </c>
      <c r="BD106" s="12" t="str">
        <f t="shared" si="42"/>
        <v/>
      </c>
      <c r="BF106" s="12">
        <f t="shared" si="45"/>
        <v>0</v>
      </c>
      <c r="BG106" s="12">
        <f t="shared" si="46"/>
        <v>0</v>
      </c>
      <c r="BH106" s="12">
        <f t="shared" si="47"/>
        <v>0</v>
      </c>
      <c r="BI106" s="12">
        <f t="shared" si="48"/>
        <v>0</v>
      </c>
      <c r="BJ106" s="12">
        <f t="shared" si="49"/>
        <v>1</v>
      </c>
      <c r="BK106" s="12">
        <f t="shared" si="50"/>
        <v>1</v>
      </c>
      <c r="BL106" s="20" t="str">
        <f t="shared" si="51"/>
        <v>No incluye los principios enunciados</v>
      </c>
      <c r="BM106" s="12" t="str">
        <f t="shared" si="52"/>
        <v>No incluye los principios enunciados</v>
      </c>
      <c r="BN106" s="12" t="str">
        <f t="shared" si="75"/>
        <v/>
      </c>
      <c r="BO106" s="12" t="str">
        <f t="shared" si="53"/>
        <v/>
      </c>
      <c r="BP106" s="12" t="str">
        <f t="shared" si="54"/>
        <v/>
      </c>
      <c r="BQ106" s="12" t="str">
        <f t="shared" si="55"/>
        <v/>
      </c>
      <c r="BS106" s="12">
        <f t="shared" si="56"/>
        <v>0</v>
      </c>
      <c r="BT106" s="12">
        <f t="shared" si="57"/>
        <v>0</v>
      </c>
      <c r="BU106" s="12">
        <f t="shared" si="58"/>
        <v>0</v>
      </c>
      <c r="BV106" s="12">
        <f t="shared" si="59"/>
        <v>0</v>
      </c>
      <c r="BW106" s="12">
        <f t="shared" si="60"/>
        <v>0</v>
      </c>
      <c r="BX106" s="12">
        <f t="shared" si="61"/>
        <v>1</v>
      </c>
      <c r="BY106" s="12">
        <f t="shared" si="62"/>
        <v>1</v>
      </c>
      <c r="BZ106"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6" s="12" t="str">
        <f t="shared" si="64"/>
        <v>La bibliografía básica propuesta se encuentra en la biblioteca "Juan Roa Vásquez".</v>
      </c>
      <c r="CB106" s="21" t="str">
        <f t="shared" si="65"/>
        <v>La bibliografía propuesta contiene títulos de edición menor a 5 años.</v>
      </c>
      <c r="CC106" s="12" t="str">
        <f t="shared" si="66"/>
        <v>La bibliografía se presenta con una sólo sistema de referenciación (APA, Vancouver, IEEE, etc).</v>
      </c>
      <c r="CD106" s="12" t="str">
        <f t="shared" si="67"/>
        <v>La bibliografía incluye por lo menos dos títulos en una segunda lengua.</v>
      </c>
      <c r="CF106" s="12">
        <f t="shared" si="68"/>
        <v>1</v>
      </c>
      <c r="CG106" s="12">
        <f t="shared" si="69"/>
        <v>1</v>
      </c>
      <c r="CH106" s="12">
        <f t="shared" si="70"/>
        <v>1</v>
      </c>
      <c r="CI106" s="12">
        <f t="shared" si="71"/>
        <v>1</v>
      </c>
      <c r="CJ106" s="12">
        <f t="shared" si="72"/>
        <v>0</v>
      </c>
      <c r="CK106" s="12">
        <f t="shared" si="73"/>
        <v>4</v>
      </c>
    </row>
    <row r="107" spans="1:89" x14ac:dyDescent="0.25">
      <c r="A107" s="25">
        <v>43049.685129120371</v>
      </c>
      <c r="B107" s="26" t="s">
        <v>183</v>
      </c>
      <c r="C107" s="26" t="s">
        <v>394</v>
      </c>
      <c r="D107" s="26" t="s">
        <v>185</v>
      </c>
      <c r="E107" s="24"/>
      <c r="F107" s="26" t="s">
        <v>186</v>
      </c>
      <c r="G107" s="26" t="s">
        <v>397</v>
      </c>
      <c r="H107" s="26" t="s">
        <v>188</v>
      </c>
      <c r="I107" s="26" t="s">
        <v>188</v>
      </c>
      <c r="J107" s="26" t="s">
        <v>188</v>
      </c>
      <c r="K107" s="26" t="s">
        <v>188</v>
      </c>
      <c r="L107" s="26" t="s">
        <v>189</v>
      </c>
      <c r="M107" s="26" t="s">
        <v>188</v>
      </c>
      <c r="N107" s="26" t="s">
        <v>189</v>
      </c>
      <c r="O107" s="26" t="s">
        <v>188</v>
      </c>
      <c r="P107" s="26" t="s">
        <v>188</v>
      </c>
      <c r="Q107" s="26" t="s">
        <v>188</v>
      </c>
      <c r="R107" s="26" t="s">
        <v>188</v>
      </c>
      <c r="S107" s="26" t="s">
        <v>188</v>
      </c>
      <c r="T107" s="26" t="s">
        <v>188</v>
      </c>
      <c r="U107" s="26" t="s">
        <v>188</v>
      </c>
      <c r="V107" s="26" t="s">
        <v>5</v>
      </c>
      <c r="W107" s="26" t="s">
        <v>162</v>
      </c>
      <c r="X107" s="26" t="s">
        <v>39</v>
      </c>
      <c r="Y107" s="26" t="s">
        <v>190</v>
      </c>
      <c r="Z107" s="26" t="s">
        <v>190</v>
      </c>
      <c r="AA107" s="26" t="s">
        <v>190</v>
      </c>
      <c r="AB107" s="26" t="s">
        <v>190</v>
      </c>
      <c r="AC107" s="26" t="s">
        <v>190</v>
      </c>
      <c r="AD107" s="26" t="s">
        <v>190</v>
      </c>
      <c r="AE107" s="26" t="s">
        <v>55</v>
      </c>
      <c r="AF107" s="26" t="s">
        <v>159</v>
      </c>
      <c r="AG107" s="26" t="s">
        <v>59</v>
      </c>
      <c r="AH107" s="26" t="s">
        <v>59</v>
      </c>
      <c r="AI107" s="26" t="s">
        <v>59</v>
      </c>
      <c r="AJ107" s="26" t="s">
        <v>59</v>
      </c>
      <c r="AK107" s="26" t="s">
        <v>71</v>
      </c>
      <c r="AL107" s="26" t="s">
        <v>163</v>
      </c>
      <c r="AM107" s="26" t="s">
        <v>77</v>
      </c>
      <c r="AN107" s="26" t="s">
        <v>87</v>
      </c>
      <c r="AO107" s="26" t="s">
        <v>102</v>
      </c>
      <c r="AP107" s="26" t="s">
        <v>107</v>
      </c>
      <c r="AQ107" s="26" t="s">
        <v>107</v>
      </c>
      <c r="AR107" s="26" t="s">
        <v>107</v>
      </c>
      <c r="AS107" s="26" t="s">
        <v>107</v>
      </c>
      <c r="AT107" s="26" t="s">
        <v>113</v>
      </c>
      <c r="AU107" s="26" t="s">
        <v>193</v>
      </c>
      <c r="AX107" s="12">
        <f t="shared" si="43"/>
        <v>104</v>
      </c>
      <c r="AY107" s="12">
        <f t="shared" si="74"/>
        <v>0.33333333333333331</v>
      </c>
      <c r="AZ107" s="20" t="str">
        <f t="shared" si="44"/>
        <v>No incluye los componentes enunciados.</v>
      </c>
      <c r="BA107" s="12" t="str">
        <f t="shared" si="39"/>
        <v>No incluye los componentes enunciados.</v>
      </c>
      <c r="BB107" s="12" t="str">
        <f t="shared" si="40"/>
        <v/>
      </c>
      <c r="BC107" s="12" t="str">
        <f t="shared" si="41"/>
        <v/>
      </c>
      <c r="BD107" s="12" t="str">
        <f t="shared" si="42"/>
        <v/>
      </c>
      <c r="BF107" s="12">
        <f t="shared" si="45"/>
        <v>0</v>
      </c>
      <c r="BG107" s="12">
        <f t="shared" si="46"/>
        <v>0</v>
      </c>
      <c r="BH107" s="12">
        <f t="shared" si="47"/>
        <v>0</v>
      </c>
      <c r="BI107" s="12">
        <f t="shared" si="48"/>
        <v>0</v>
      </c>
      <c r="BJ107" s="12">
        <f t="shared" si="49"/>
        <v>1</v>
      </c>
      <c r="BK107" s="12">
        <f t="shared" si="50"/>
        <v>1</v>
      </c>
      <c r="BL107" s="20" t="str">
        <f t="shared" si="51"/>
        <v>No incluye los principios enunciados</v>
      </c>
      <c r="BM107" s="12" t="str">
        <f t="shared" si="52"/>
        <v>No incluye los principios enunciados</v>
      </c>
      <c r="BN107" s="12" t="str">
        <f t="shared" si="75"/>
        <v/>
      </c>
      <c r="BO107" s="12" t="str">
        <f t="shared" si="53"/>
        <v/>
      </c>
      <c r="BP107" s="12" t="str">
        <f t="shared" si="54"/>
        <v/>
      </c>
      <c r="BQ107" s="12" t="str">
        <f t="shared" si="55"/>
        <v/>
      </c>
      <c r="BS107" s="12">
        <f t="shared" si="56"/>
        <v>0</v>
      </c>
      <c r="BT107" s="12">
        <f t="shared" si="57"/>
        <v>0</v>
      </c>
      <c r="BU107" s="12">
        <f t="shared" si="58"/>
        <v>0</v>
      </c>
      <c r="BV107" s="12">
        <f t="shared" si="59"/>
        <v>0</v>
      </c>
      <c r="BW107" s="12">
        <f t="shared" si="60"/>
        <v>0</v>
      </c>
      <c r="BX107" s="12">
        <f t="shared" si="61"/>
        <v>1</v>
      </c>
      <c r="BY107" s="12">
        <f t="shared" si="62"/>
        <v>1</v>
      </c>
      <c r="BZ107"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7" s="12" t="str">
        <f t="shared" si="64"/>
        <v>La bibliografía básica propuesta se encuentra en la biblioteca "Juan Roa Vásquez".</v>
      </c>
      <c r="CB107" s="21" t="str">
        <f t="shared" si="65"/>
        <v>La bibliografía propuesta contiene títulos de edición menor a 5 años.</v>
      </c>
      <c r="CC107" s="12" t="str">
        <f t="shared" si="66"/>
        <v>La bibliografía se presenta con una sólo sistema de referenciación (APA, Vancouver, IEEE, etc).</v>
      </c>
      <c r="CD107" s="12" t="str">
        <f t="shared" si="67"/>
        <v>La bibliografía incluye por lo menos dos títulos en una segunda lengua.</v>
      </c>
      <c r="CF107" s="12">
        <f t="shared" si="68"/>
        <v>1</v>
      </c>
      <c r="CG107" s="12">
        <f t="shared" si="69"/>
        <v>1</v>
      </c>
      <c r="CH107" s="12">
        <f t="shared" si="70"/>
        <v>1</v>
      </c>
      <c r="CI107" s="12">
        <f t="shared" si="71"/>
        <v>1</v>
      </c>
      <c r="CJ107" s="12">
        <f t="shared" si="72"/>
        <v>0</v>
      </c>
      <c r="CK107" s="12">
        <f t="shared" si="73"/>
        <v>4</v>
      </c>
    </row>
    <row r="108" spans="1:89" x14ac:dyDescent="0.25">
      <c r="A108" s="25">
        <v>43049.71671241898</v>
      </c>
      <c r="B108" s="26" t="s">
        <v>183</v>
      </c>
      <c r="C108" s="26" t="s">
        <v>398</v>
      </c>
      <c r="D108" s="26" t="s">
        <v>185</v>
      </c>
      <c r="E108" s="24"/>
      <c r="F108" s="26" t="s">
        <v>226</v>
      </c>
      <c r="G108" s="26" t="s">
        <v>399</v>
      </c>
      <c r="H108" s="26" t="s">
        <v>188</v>
      </c>
      <c r="I108" s="26" t="s">
        <v>188</v>
      </c>
      <c r="J108" s="26" t="s">
        <v>188</v>
      </c>
      <c r="K108" s="26" t="s">
        <v>188</v>
      </c>
      <c r="L108" s="26" t="s">
        <v>188</v>
      </c>
      <c r="M108" s="26" t="s">
        <v>188</v>
      </c>
      <c r="N108" s="26" t="s">
        <v>188</v>
      </c>
      <c r="O108" s="26" t="s">
        <v>188</v>
      </c>
      <c r="P108" s="26" t="s">
        <v>188</v>
      </c>
      <c r="Q108" s="26" t="s">
        <v>188</v>
      </c>
      <c r="R108" s="26" t="s">
        <v>188</v>
      </c>
      <c r="S108" s="26" t="s">
        <v>188</v>
      </c>
      <c r="T108" s="26" t="s">
        <v>188</v>
      </c>
      <c r="U108" s="26" t="s">
        <v>188</v>
      </c>
      <c r="V108" s="26" t="s">
        <v>5</v>
      </c>
      <c r="W108" s="26" t="s">
        <v>162</v>
      </c>
      <c r="X108" s="26" t="s">
        <v>158</v>
      </c>
      <c r="Y108" s="26" t="s">
        <v>190</v>
      </c>
      <c r="Z108" s="26" t="s">
        <v>190</v>
      </c>
      <c r="AA108" s="26" t="s">
        <v>190</v>
      </c>
      <c r="AB108" s="26" t="s">
        <v>190</v>
      </c>
      <c r="AC108" s="26" t="s">
        <v>190</v>
      </c>
      <c r="AD108" s="26" t="s">
        <v>190</v>
      </c>
      <c r="AE108" s="26" t="s">
        <v>55</v>
      </c>
      <c r="AF108" s="26" t="s">
        <v>159</v>
      </c>
      <c r="AG108" s="26" t="s">
        <v>59</v>
      </c>
      <c r="AH108" s="26" t="s">
        <v>59</v>
      </c>
      <c r="AI108" s="26" t="s">
        <v>59</v>
      </c>
      <c r="AJ108" s="26" t="s">
        <v>59</v>
      </c>
      <c r="AK108" s="26" t="s">
        <v>71</v>
      </c>
      <c r="AL108" s="26" t="s">
        <v>163</v>
      </c>
      <c r="AM108" s="26" t="s">
        <v>191</v>
      </c>
      <c r="AN108" s="26" t="s">
        <v>90</v>
      </c>
      <c r="AO108" s="26" t="s">
        <v>210</v>
      </c>
      <c r="AP108" s="26" t="s">
        <v>106</v>
      </c>
      <c r="AQ108" s="26" t="s">
        <v>106</v>
      </c>
      <c r="AR108" s="26" t="s">
        <v>106</v>
      </c>
      <c r="AS108" s="26" t="s">
        <v>106</v>
      </c>
      <c r="AT108" s="26" t="s">
        <v>113</v>
      </c>
      <c r="AU108" s="26" t="s">
        <v>193</v>
      </c>
      <c r="AX108" s="12">
        <f t="shared" si="43"/>
        <v>107</v>
      </c>
      <c r="AY108" s="12">
        <f t="shared" si="74"/>
        <v>0.5</v>
      </c>
      <c r="AZ108" s="20" t="str">
        <f t="shared" si="44"/>
        <v>Anticipatoria., Criterios y estándares (Rúbrica)., Autoevaluación., Retroalimentación.</v>
      </c>
      <c r="BA108" s="12" t="str">
        <f t="shared" si="39"/>
        <v>Anticipatoria.</v>
      </c>
      <c r="BB108" s="12" t="str">
        <f t="shared" si="40"/>
        <v>Criterios y estándares (Rúbrica).</v>
      </c>
      <c r="BC108" s="12" t="str">
        <f t="shared" si="41"/>
        <v>Autoevaluación.</v>
      </c>
      <c r="BD108" s="12" t="str">
        <f t="shared" si="42"/>
        <v>Retroalimentación.</v>
      </c>
      <c r="BF108" s="12">
        <f t="shared" si="45"/>
        <v>1</v>
      </c>
      <c r="BG108" s="12">
        <f t="shared" si="46"/>
        <v>1</v>
      </c>
      <c r="BH108" s="12">
        <f t="shared" si="47"/>
        <v>1</v>
      </c>
      <c r="BI108" s="12">
        <f t="shared" si="48"/>
        <v>1</v>
      </c>
      <c r="BJ108" s="12">
        <f t="shared" si="49"/>
        <v>0</v>
      </c>
      <c r="BK108" s="12">
        <f t="shared" si="50"/>
        <v>4</v>
      </c>
      <c r="BL108" s="20" t="str">
        <f t="shared" si="51"/>
        <v>Reflexión, Diálogo, Claridad, Oportunidades de mejora</v>
      </c>
      <c r="BM108" s="12" t="str">
        <f t="shared" si="52"/>
        <v>Reflexión</v>
      </c>
      <c r="BN108" s="12" t="str">
        <f t="shared" si="75"/>
        <v>Diálogo</v>
      </c>
      <c r="BO108" s="12" t="str">
        <f t="shared" si="53"/>
        <v>Claridad</v>
      </c>
      <c r="BP108" s="12" t="str">
        <f t="shared" si="54"/>
        <v>Oportunidades de mejora</v>
      </c>
      <c r="BQ108" s="12" t="str">
        <f t="shared" si="55"/>
        <v/>
      </c>
      <c r="BS108" s="12">
        <f t="shared" si="56"/>
        <v>1</v>
      </c>
      <c r="BT108" s="12">
        <f t="shared" si="57"/>
        <v>1</v>
      </c>
      <c r="BU108" s="12">
        <f t="shared" si="58"/>
        <v>1</v>
      </c>
      <c r="BV108" s="12">
        <f t="shared" si="59"/>
        <v>1</v>
      </c>
      <c r="BW108" s="12">
        <f t="shared" si="60"/>
        <v>0</v>
      </c>
      <c r="BX108" s="12">
        <f t="shared" si="61"/>
        <v>0</v>
      </c>
      <c r="BY108" s="12">
        <f t="shared" si="62"/>
        <v>4</v>
      </c>
      <c r="BZ108"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8" s="12" t="str">
        <f t="shared" si="64"/>
        <v>La bibliografía básica propuesta se encuentra en la biblioteca "Juan Roa Vásquez".</v>
      </c>
      <c r="CB108" s="21" t="str">
        <f t="shared" si="65"/>
        <v>La bibliografía propuesta contiene títulos de edición menor a 5 años.</v>
      </c>
      <c r="CC108" s="12" t="str">
        <f t="shared" si="66"/>
        <v>La bibliografía se presenta con una sólo sistema de referenciación (APA, Vancouver, IEEE, etc).</v>
      </c>
      <c r="CD108" s="12" t="str">
        <f t="shared" si="67"/>
        <v>La bibliografía incluye por lo menos dos títulos en una segunda lengua.</v>
      </c>
      <c r="CF108" s="12">
        <f t="shared" si="68"/>
        <v>1</v>
      </c>
      <c r="CG108" s="12">
        <f t="shared" si="69"/>
        <v>1</v>
      </c>
      <c r="CH108" s="12">
        <f t="shared" si="70"/>
        <v>1</v>
      </c>
      <c r="CI108" s="12">
        <f t="shared" si="71"/>
        <v>1</v>
      </c>
      <c r="CJ108" s="12">
        <f t="shared" si="72"/>
        <v>0</v>
      </c>
      <c r="CK108" s="12">
        <f t="shared" si="73"/>
        <v>4</v>
      </c>
    </row>
    <row r="109" spans="1:89" x14ac:dyDescent="0.25">
      <c r="A109" s="25">
        <v>43049.734080266207</v>
      </c>
      <c r="B109" s="26" t="s">
        <v>183</v>
      </c>
      <c r="C109" s="26" t="s">
        <v>400</v>
      </c>
      <c r="D109" s="26" t="s">
        <v>185</v>
      </c>
      <c r="E109" s="24"/>
      <c r="F109" s="26" t="s">
        <v>212</v>
      </c>
      <c r="G109" s="26" t="s">
        <v>401</v>
      </c>
      <c r="H109" s="26" t="s">
        <v>188</v>
      </c>
      <c r="I109" s="26" t="s">
        <v>188</v>
      </c>
      <c r="J109" s="26" t="s">
        <v>188</v>
      </c>
      <c r="K109" s="26" t="s">
        <v>188</v>
      </c>
      <c r="L109" s="26" t="s">
        <v>188</v>
      </c>
      <c r="M109" s="26" t="s">
        <v>188</v>
      </c>
      <c r="N109" s="26" t="s">
        <v>188</v>
      </c>
      <c r="O109" s="26" t="s">
        <v>188</v>
      </c>
      <c r="P109" s="26" t="s">
        <v>188</v>
      </c>
      <c r="Q109" s="26" t="s">
        <v>188</v>
      </c>
      <c r="R109" s="26" t="s">
        <v>188</v>
      </c>
      <c r="S109" s="26" t="s">
        <v>188</v>
      </c>
      <c r="T109" s="26" t="s">
        <v>188</v>
      </c>
      <c r="U109" s="26" t="s">
        <v>188</v>
      </c>
      <c r="V109" s="26" t="s">
        <v>5</v>
      </c>
      <c r="W109" s="26" t="s">
        <v>162</v>
      </c>
      <c r="X109" s="26" t="s">
        <v>158</v>
      </c>
      <c r="Y109" s="26" t="s">
        <v>190</v>
      </c>
      <c r="Z109" s="26" t="s">
        <v>190</v>
      </c>
      <c r="AA109" s="26" t="s">
        <v>190</v>
      </c>
      <c r="AB109" s="26" t="s">
        <v>190</v>
      </c>
      <c r="AC109" s="26" t="s">
        <v>190</v>
      </c>
      <c r="AD109" s="26" t="s">
        <v>190</v>
      </c>
      <c r="AE109" s="26" t="s">
        <v>55</v>
      </c>
      <c r="AF109" s="26" t="s">
        <v>159</v>
      </c>
      <c r="AG109" s="26" t="s">
        <v>59</v>
      </c>
      <c r="AH109" s="26" t="s">
        <v>59</v>
      </c>
      <c r="AI109" s="26" t="s">
        <v>59</v>
      </c>
      <c r="AJ109" s="26" t="s">
        <v>59</v>
      </c>
      <c r="AK109" s="26" t="s">
        <v>71</v>
      </c>
      <c r="AL109" s="26" t="s">
        <v>160</v>
      </c>
      <c r="AM109" s="26" t="s">
        <v>231</v>
      </c>
      <c r="AN109" s="26" t="s">
        <v>90</v>
      </c>
      <c r="AO109" s="26" t="s">
        <v>192</v>
      </c>
      <c r="AP109" s="26" t="s">
        <v>107</v>
      </c>
      <c r="AQ109" s="26" t="s">
        <v>107</v>
      </c>
      <c r="AR109" s="26" t="s">
        <v>107</v>
      </c>
      <c r="AS109" s="26" t="s">
        <v>107</v>
      </c>
      <c r="AT109" s="26" t="s">
        <v>112</v>
      </c>
      <c r="AU109" s="26" t="s">
        <v>193</v>
      </c>
      <c r="AX109" s="12">
        <f t="shared" si="43"/>
        <v>108</v>
      </c>
      <c r="AY109" s="12">
        <f t="shared" si="74"/>
        <v>0.33333333333333331</v>
      </c>
      <c r="AZ109" s="20" t="str">
        <f t="shared" si="44"/>
        <v>Anticipatoria., Criterios y estándares (Rúbrica)., Retroalimentación.</v>
      </c>
      <c r="BA109" s="12" t="str">
        <f t="shared" si="39"/>
        <v>Anticipatoria.</v>
      </c>
      <c r="BB109" s="12" t="str">
        <f t="shared" si="40"/>
        <v>Criterios y estándares (Rúbrica).</v>
      </c>
      <c r="BC109" s="12" t="str">
        <f t="shared" si="41"/>
        <v>Retroalimentación.</v>
      </c>
      <c r="BD109" s="12" t="str">
        <f t="shared" si="42"/>
        <v/>
      </c>
      <c r="BF109" s="12">
        <f t="shared" si="45"/>
        <v>1</v>
      </c>
      <c r="BG109" s="12">
        <f t="shared" si="46"/>
        <v>1</v>
      </c>
      <c r="BH109" s="12">
        <f t="shared" si="47"/>
        <v>0</v>
      </c>
      <c r="BI109" s="12">
        <f t="shared" si="48"/>
        <v>1</v>
      </c>
      <c r="BJ109" s="12">
        <f t="shared" si="49"/>
        <v>0</v>
      </c>
      <c r="BK109" s="12">
        <f t="shared" si="50"/>
        <v>3</v>
      </c>
      <c r="BL109" s="20" t="str">
        <f t="shared" si="51"/>
        <v>Reflexión, Diálogo, Claridad, Oportunidades de mejora, Retroalimentación al docente</v>
      </c>
      <c r="BM109" s="12" t="str">
        <f t="shared" si="52"/>
        <v>Reflexión</v>
      </c>
      <c r="BN109" s="12" t="str">
        <f t="shared" si="75"/>
        <v>Diálogo</v>
      </c>
      <c r="BO109" s="12" t="str">
        <f t="shared" si="53"/>
        <v>Claridad</v>
      </c>
      <c r="BP109" s="12" t="str">
        <f t="shared" si="54"/>
        <v>Oportunidades de mejora</v>
      </c>
      <c r="BQ109" s="12" t="str">
        <f t="shared" si="55"/>
        <v>Retroalimentación al docente</v>
      </c>
      <c r="BS109" s="12">
        <f t="shared" si="56"/>
        <v>1</v>
      </c>
      <c r="BT109" s="12">
        <f t="shared" si="57"/>
        <v>1</v>
      </c>
      <c r="BU109" s="12">
        <f t="shared" si="58"/>
        <v>1</v>
      </c>
      <c r="BV109" s="12">
        <f t="shared" si="59"/>
        <v>1</v>
      </c>
      <c r="BW109" s="12">
        <f t="shared" si="60"/>
        <v>1</v>
      </c>
      <c r="BX109" s="12">
        <f t="shared" si="61"/>
        <v>0</v>
      </c>
      <c r="BY109" s="12">
        <f t="shared" si="62"/>
        <v>5</v>
      </c>
      <c r="BZ109"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9" s="12" t="str">
        <f t="shared" si="64"/>
        <v>La bibliografía básica propuesta se encuentra en la biblioteca "Juan Roa Vásquez".</v>
      </c>
      <c r="CB109" s="21" t="str">
        <f t="shared" si="65"/>
        <v>La bibliografía propuesta contiene títulos de edición menor a 5 años.</v>
      </c>
      <c r="CC109" s="12" t="str">
        <f t="shared" si="66"/>
        <v>La bibliografía se presenta con una sólo sistema de referenciación (APA, Vancouver, IEEE, etc).</v>
      </c>
      <c r="CD109" s="12" t="str">
        <f t="shared" si="67"/>
        <v>La bibliografía incluye por lo menos dos títulos en una segunda lengua.</v>
      </c>
      <c r="CF109" s="12">
        <f t="shared" si="68"/>
        <v>1</v>
      </c>
      <c r="CG109" s="12">
        <f t="shared" si="69"/>
        <v>1</v>
      </c>
      <c r="CH109" s="12">
        <f t="shared" si="70"/>
        <v>1</v>
      </c>
      <c r="CI109" s="12">
        <f t="shared" si="71"/>
        <v>1</v>
      </c>
      <c r="CJ109" s="12">
        <f t="shared" si="72"/>
        <v>0</v>
      </c>
      <c r="CK109" s="12">
        <f t="shared" si="73"/>
        <v>4</v>
      </c>
    </row>
    <row r="110" spans="1:89" x14ac:dyDescent="0.25">
      <c r="A110" s="25">
        <v>43049.736206990739</v>
      </c>
      <c r="B110" s="26" t="s">
        <v>183</v>
      </c>
      <c r="C110" s="26" t="s">
        <v>400</v>
      </c>
      <c r="D110" s="26" t="s">
        <v>185</v>
      </c>
      <c r="E110" s="24"/>
      <c r="F110" s="26" t="s">
        <v>212</v>
      </c>
      <c r="G110" s="26" t="s">
        <v>402</v>
      </c>
      <c r="H110" s="26" t="s">
        <v>188</v>
      </c>
      <c r="I110" s="26" t="s">
        <v>188</v>
      </c>
      <c r="J110" s="26" t="s">
        <v>188</v>
      </c>
      <c r="K110" s="26" t="s">
        <v>188</v>
      </c>
      <c r="L110" s="26" t="s">
        <v>188</v>
      </c>
      <c r="M110" s="26" t="s">
        <v>188</v>
      </c>
      <c r="N110" s="26" t="s">
        <v>188</v>
      </c>
      <c r="O110" s="26" t="s">
        <v>188</v>
      </c>
      <c r="P110" s="26" t="s">
        <v>188</v>
      </c>
      <c r="Q110" s="26" t="s">
        <v>188</v>
      </c>
      <c r="R110" s="26" t="s">
        <v>188</v>
      </c>
      <c r="S110" s="26" t="s">
        <v>188</v>
      </c>
      <c r="T110" s="26" t="s">
        <v>188</v>
      </c>
      <c r="U110" s="26" t="s">
        <v>188</v>
      </c>
      <c r="V110" s="26" t="s">
        <v>5</v>
      </c>
      <c r="W110" s="26" t="s">
        <v>162</v>
      </c>
      <c r="X110" s="26" t="s">
        <v>158</v>
      </c>
      <c r="Y110" s="26" t="s">
        <v>190</v>
      </c>
      <c r="Z110" s="26" t="s">
        <v>190</v>
      </c>
      <c r="AA110" s="26" t="s">
        <v>190</v>
      </c>
      <c r="AB110" s="26" t="s">
        <v>190</v>
      </c>
      <c r="AC110" s="26" t="s">
        <v>190</v>
      </c>
      <c r="AD110" s="26" t="s">
        <v>190</v>
      </c>
      <c r="AE110" s="26" t="s">
        <v>55</v>
      </c>
      <c r="AF110" s="26" t="s">
        <v>159</v>
      </c>
      <c r="AG110" s="26" t="s">
        <v>59</v>
      </c>
      <c r="AH110" s="26" t="s">
        <v>59</v>
      </c>
      <c r="AI110" s="26" t="s">
        <v>59</v>
      </c>
      <c r="AJ110" s="26" t="s">
        <v>59</v>
      </c>
      <c r="AK110" s="26" t="s">
        <v>71</v>
      </c>
      <c r="AL110" s="26" t="s">
        <v>160</v>
      </c>
      <c r="AM110" s="26" t="s">
        <v>214</v>
      </c>
      <c r="AN110" s="26" t="s">
        <v>89</v>
      </c>
      <c r="AO110" s="26" t="s">
        <v>192</v>
      </c>
      <c r="AP110" s="26" t="s">
        <v>107</v>
      </c>
      <c r="AQ110" s="26" t="s">
        <v>107</v>
      </c>
      <c r="AR110" s="26" t="s">
        <v>107</v>
      </c>
      <c r="AS110" s="26" t="s">
        <v>107</v>
      </c>
      <c r="AT110" s="26" t="s">
        <v>114</v>
      </c>
      <c r="AU110" s="26" t="s">
        <v>193</v>
      </c>
      <c r="AX110" s="12">
        <f t="shared" si="43"/>
        <v>108</v>
      </c>
      <c r="AY110" s="12">
        <f t="shared" si="74"/>
        <v>0.33333333333333331</v>
      </c>
      <c r="AZ110" s="20" t="str">
        <f t="shared" si="44"/>
        <v>Criterios y estándares (Rúbrica)., Autoevaluación.</v>
      </c>
      <c r="BA110" s="12" t="str">
        <f t="shared" si="39"/>
        <v>Criterios y estándares (Rúbrica).</v>
      </c>
      <c r="BB110" s="12" t="str">
        <f t="shared" si="40"/>
        <v>Autoevaluación.</v>
      </c>
      <c r="BC110" s="12" t="str">
        <f t="shared" si="41"/>
        <v/>
      </c>
      <c r="BD110" s="12" t="str">
        <f t="shared" si="42"/>
        <v/>
      </c>
      <c r="BF110" s="12">
        <f t="shared" si="45"/>
        <v>0</v>
      </c>
      <c r="BG110" s="12">
        <f t="shared" si="46"/>
        <v>1</v>
      </c>
      <c r="BH110" s="12">
        <f t="shared" si="47"/>
        <v>1</v>
      </c>
      <c r="BI110" s="12">
        <f t="shared" si="48"/>
        <v>0</v>
      </c>
      <c r="BJ110" s="12">
        <f t="shared" si="49"/>
        <v>0</v>
      </c>
      <c r="BK110" s="12">
        <f t="shared" si="50"/>
        <v>2</v>
      </c>
      <c r="BL110" s="20" t="str">
        <f t="shared" si="51"/>
        <v>Reflexión, Diálogo, Claridad, Oportunidades de mejora, Retroalimentación al docente</v>
      </c>
      <c r="BM110" s="12" t="str">
        <f t="shared" si="52"/>
        <v>Reflexión</v>
      </c>
      <c r="BN110" s="12" t="str">
        <f t="shared" si="75"/>
        <v>Diálogo</v>
      </c>
      <c r="BO110" s="12" t="str">
        <f t="shared" si="53"/>
        <v>Claridad</v>
      </c>
      <c r="BP110" s="12" t="str">
        <f t="shared" si="54"/>
        <v>Oportunidades de mejora</v>
      </c>
      <c r="BQ110" s="12" t="str">
        <f t="shared" si="55"/>
        <v>Retroalimentación al docente</v>
      </c>
      <c r="BS110" s="12">
        <f t="shared" si="56"/>
        <v>1</v>
      </c>
      <c r="BT110" s="12">
        <f t="shared" si="57"/>
        <v>1</v>
      </c>
      <c r="BU110" s="12">
        <f t="shared" si="58"/>
        <v>1</v>
      </c>
      <c r="BV110" s="12">
        <f t="shared" si="59"/>
        <v>1</v>
      </c>
      <c r="BW110" s="12">
        <f t="shared" si="60"/>
        <v>1</v>
      </c>
      <c r="BX110" s="12">
        <f t="shared" si="61"/>
        <v>0</v>
      </c>
      <c r="BY110" s="12">
        <f t="shared" si="62"/>
        <v>5</v>
      </c>
      <c r="BZ110"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10" s="12" t="str">
        <f t="shared" si="64"/>
        <v>La bibliografía básica propuesta se encuentra en la biblioteca "Juan Roa Vásquez".</v>
      </c>
      <c r="CB110" s="21" t="str">
        <f t="shared" si="65"/>
        <v>La bibliografía propuesta contiene títulos de edición menor a 5 años.</v>
      </c>
      <c r="CC110" s="12" t="str">
        <f t="shared" si="66"/>
        <v>La bibliografía se presenta con una sólo sistema de referenciación (APA, Vancouver, IEEE, etc).</v>
      </c>
      <c r="CD110" s="12" t="str">
        <f t="shared" si="67"/>
        <v>La bibliografía incluye por lo menos dos títulos en una segunda lengua.</v>
      </c>
      <c r="CF110" s="12">
        <f t="shared" si="68"/>
        <v>1</v>
      </c>
      <c r="CG110" s="12">
        <f t="shared" si="69"/>
        <v>1</v>
      </c>
      <c r="CH110" s="12">
        <f t="shared" si="70"/>
        <v>1</v>
      </c>
      <c r="CI110" s="12">
        <f t="shared" si="71"/>
        <v>1</v>
      </c>
      <c r="CJ110" s="12">
        <f t="shared" si="72"/>
        <v>0</v>
      </c>
      <c r="CK110" s="12">
        <f t="shared" si="73"/>
        <v>4</v>
      </c>
    </row>
    <row r="111" spans="1:89" x14ac:dyDescent="0.25">
      <c r="A111" s="25">
        <v>43049.738207222224</v>
      </c>
      <c r="B111" s="26" t="s">
        <v>183</v>
      </c>
      <c r="C111" s="26" t="s">
        <v>400</v>
      </c>
      <c r="D111" s="26" t="s">
        <v>185</v>
      </c>
      <c r="E111" s="24"/>
      <c r="F111" s="26" t="s">
        <v>212</v>
      </c>
      <c r="G111" s="26" t="s">
        <v>403</v>
      </c>
      <c r="H111" s="26" t="s">
        <v>188</v>
      </c>
      <c r="I111" s="26" t="s">
        <v>188</v>
      </c>
      <c r="J111" s="26" t="s">
        <v>188</v>
      </c>
      <c r="K111" s="26" t="s">
        <v>188</v>
      </c>
      <c r="L111" s="26" t="s">
        <v>188</v>
      </c>
      <c r="M111" s="26" t="s">
        <v>188</v>
      </c>
      <c r="N111" s="26" t="s">
        <v>188</v>
      </c>
      <c r="O111" s="26" t="s">
        <v>188</v>
      </c>
      <c r="P111" s="26" t="s">
        <v>188</v>
      </c>
      <c r="Q111" s="26" t="s">
        <v>188</v>
      </c>
      <c r="R111" s="26" t="s">
        <v>188</v>
      </c>
      <c r="S111" s="26" t="s">
        <v>188</v>
      </c>
      <c r="T111" s="26" t="s">
        <v>188</v>
      </c>
      <c r="U111" s="26" t="s">
        <v>188</v>
      </c>
      <c r="V111" s="26" t="s">
        <v>5</v>
      </c>
      <c r="W111" s="26" t="s">
        <v>162</v>
      </c>
      <c r="X111" s="26" t="s">
        <v>158</v>
      </c>
      <c r="Y111" s="26" t="s">
        <v>190</v>
      </c>
      <c r="Z111" s="26" t="s">
        <v>190</v>
      </c>
      <c r="AA111" s="26" t="s">
        <v>190</v>
      </c>
      <c r="AB111" s="26" t="s">
        <v>190</v>
      </c>
      <c r="AC111" s="26" t="s">
        <v>190</v>
      </c>
      <c r="AD111" s="26" t="s">
        <v>190</v>
      </c>
      <c r="AE111" s="26" t="s">
        <v>55</v>
      </c>
      <c r="AF111" s="26" t="s">
        <v>159</v>
      </c>
      <c r="AG111" s="26" t="s">
        <v>59</v>
      </c>
      <c r="AH111" s="26" t="s">
        <v>59</v>
      </c>
      <c r="AI111" s="26" t="s">
        <v>59</v>
      </c>
      <c r="AJ111" s="26" t="s">
        <v>59</v>
      </c>
      <c r="AK111" s="26" t="s">
        <v>71</v>
      </c>
      <c r="AL111" s="26" t="s">
        <v>160</v>
      </c>
      <c r="AM111" s="26" t="s">
        <v>259</v>
      </c>
      <c r="AN111" s="26" t="s">
        <v>89</v>
      </c>
      <c r="AO111" s="26" t="s">
        <v>192</v>
      </c>
      <c r="AP111" s="26" t="s">
        <v>107</v>
      </c>
      <c r="AQ111" s="26" t="s">
        <v>107</v>
      </c>
      <c r="AR111" s="26" t="s">
        <v>107</v>
      </c>
      <c r="AS111" s="26" t="s">
        <v>107</v>
      </c>
      <c r="AT111" s="26" t="s">
        <v>112</v>
      </c>
      <c r="AU111" s="26" t="s">
        <v>193</v>
      </c>
      <c r="AX111" s="12">
        <f t="shared" si="43"/>
        <v>108</v>
      </c>
      <c r="AY111" s="12">
        <f t="shared" si="74"/>
        <v>0.33333333333333331</v>
      </c>
      <c r="AZ111" s="20" t="str">
        <f t="shared" si="44"/>
        <v>Criterios y estándares (Rúbrica)., Autoevaluación., Retroalimentación.</v>
      </c>
      <c r="BA111" s="12" t="str">
        <f t="shared" si="39"/>
        <v>Criterios y estándares (Rúbrica).</v>
      </c>
      <c r="BB111" s="12" t="str">
        <f t="shared" si="40"/>
        <v>Autoevaluación.</v>
      </c>
      <c r="BC111" s="12" t="str">
        <f t="shared" si="41"/>
        <v>Retroalimentación.</v>
      </c>
      <c r="BD111" s="12" t="str">
        <f t="shared" si="42"/>
        <v/>
      </c>
      <c r="BF111" s="12">
        <f t="shared" si="45"/>
        <v>0</v>
      </c>
      <c r="BG111" s="12">
        <f t="shared" si="46"/>
        <v>1</v>
      </c>
      <c r="BH111" s="12">
        <f t="shared" si="47"/>
        <v>1</v>
      </c>
      <c r="BI111" s="12">
        <f t="shared" si="48"/>
        <v>1</v>
      </c>
      <c r="BJ111" s="12">
        <f t="shared" si="49"/>
        <v>0</v>
      </c>
      <c r="BK111" s="12">
        <f t="shared" si="50"/>
        <v>3</v>
      </c>
      <c r="BL111" s="20" t="str">
        <f t="shared" si="51"/>
        <v>Reflexión, Diálogo, Claridad, Oportunidades de mejora, Retroalimentación al docente</v>
      </c>
      <c r="BM111" s="12" t="str">
        <f t="shared" si="52"/>
        <v>Reflexión</v>
      </c>
      <c r="BN111" s="12" t="str">
        <f t="shared" si="75"/>
        <v>Diálogo</v>
      </c>
      <c r="BO111" s="12" t="str">
        <f t="shared" si="53"/>
        <v>Claridad</v>
      </c>
      <c r="BP111" s="12" t="str">
        <f t="shared" si="54"/>
        <v>Oportunidades de mejora</v>
      </c>
      <c r="BQ111" s="12" t="str">
        <f t="shared" si="55"/>
        <v>Retroalimentación al docente</v>
      </c>
      <c r="BS111" s="12">
        <f t="shared" si="56"/>
        <v>1</v>
      </c>
      <c r="BT111" s="12">
        <f t="shared" si="57"/>
        <v>1</v>
      </c>
      <c r="BU111" s="12">
        <f t="shared" si="58"/>
        <v>1</v>
      </c>
      <c r="BV111" s="12">
        <f t="shared" si="59"/>
        <v>1</v>
      </c>
      <c r="BW111" s="12">
        <f t="shared" si="60"/>
        <v>1</v>
      </c>
      <c r="BX111" s="12">
        <f t="shared" si="61"/>
        <v>0</v>
      </c>
      <c r="BY111" s="12">
        <f t="shared" si="62"/>
        <v>5</v>
      </c>
      <c r="BZ111"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11" s="12" t="str">
        <f t="shared" si="64"/>
        <v>La bibliografía básica propuesta se encuentra en la biblioteca "Juan Roa Vásquez".</v>
      </c>
      <c r="CB111" s="21" t="str">
        <f t="shared" si="65"/>
        <v>La bibliografía propuesta contiene títulos de edición menor a 5 años.</v>
      </c>
      <c r="CC111" s="12" t="str">
        <f t="shared" si="66"/>
        <v>La bibliografía se presenta con una sólo sistema de referenciación (APA, Vancouver, IEEE, etc).</v>
      </c>
      <c r="CD111" s="12" t="str">
        <f t="shared" si="67"/>
        <v>La bibliografía incluye por lo menos dos títulos en una segunda lengua.</v>
      </c>
      <c r="CF111" s="12">
        <f t="shared" si="68"/>
        <v>1</v>
      </c>
      <c r="CG111" s="12">
        <f t="shared" si="69"/>
        <v>1</v>
      </c>
      <c r="CH111" s="12">
        <f t="shared" si="70"/>
        <v>1</v>
      </c>
      <c r="CI111" s="12">
        <f t="shared" si="71"/>
        <v>1</v>
      </c>
      <c r="CJ111" s="12">
        <f t="shared" si="72"/>
        <v>0</v>
      </c>
      <c r="CK111" s="12">
        <f t="shared" si="73"/>
        <v>4</v>
      </c>
    </row>
    <row r="112" spans="1:89" x14ac:dyDescent="0.25">
      <c r="A112" s="25">
        <v>43049.805120902776</v>
      </c>
      <c r="B112" s="26" t="s">
        <v>183</v>
      </c>
      <c r="C112" s="26" t="s">
        <v>404</v>
      </c>
      <c r="D112" s="26" t="s">
        <v>185</v>
      </c>
      <c r="E112" s="24"/>
      <c r="F112" s="26" t="s">
        <v>336</v>
      </c>
      <c r="G112" s="26" t="s">
        <v>405</v>
      </c>
      <c r="H112" s="26" t="s">
        <v>188</v>
      </c>
      <c r="I112" s="26" t="s">
        <v>188</v>
      </c>
      <c r="J112" s="26" t="s">
        <v>188</v>
      </c>
      <c r="K112" s="26" t="s">
        <v>188</v>
      </c>
      <c r="L112" s="26" t="s">
        <v>188</v>
      </c>
      <c r="M112" s="26" t="s">
        <v>188</v>
      </c>
      <c r="N112" s="26" t="s">
        <v>189</v>
      </c>
      <c r="O112" s="26" t="s">
        <v>188</v>
      </c>
      <c r="P112" s="26" t="s">
        <v>188</v>
      </c>
      <c r="Q112" s="26" t="s">
        <v>188</v>
      </c>
      <c r="R112" s="26" t="s">
        <v>188</v>
      </c>
      <c r="S112" s="26" t="s">
        <v>188</v>
      </c>
      <c r="T112" s="26" t="s">
        <v>188</v>
      </c>
      <c r="U112" s="26" t="s">
        <v>188</v>
      </c>
      <c r="V112" s="26" t="s">
        <v>5</v>
      </c>
      <c r="W112" s="26" t="s">
        <v>162</v>
      </c>
      <c r="X112" s="26" t="s">
        <v>39</v>
      </c>
      <c r="Y112" s="26" t="s">
        <v>43</v>
      </c>
      <c r="Z112" s="26" t="s">
        <v>43</v>
      </c>
      <c r="AA112" s="26" t="s">
        <v>43</v>
      </c>
      <c r="AB112" s="26" t="s">
        <v>43</v>
      </c>
      <c r="AC112" s="26" t="s">
        <v>43</v>
      </c>
      <c r="AD112" s="26" t="s">
        <v>43</v>
      </c>
      <c r="AE112" s="26" t="s">
        <v>55</v>
      </c>
      <c r="AF112" s="26" t="s">
        <v>159</v>
      </c>
      <c r="AG112" s="26" t="s">
        <v>58</v>
      </c>
      <c r="AH112" s="26" t="s">
        <v>59</v>
      </c>
      <c r="AI112" s="26" t="s">
        <v>59</v>
      </c>
      <c r="AJ112" s="26" t="s">
        <v>58</v>
      </c>
      <c r="AK112" s="26" t="s">
        <v>72</v>
      </c>
      <c r="AL112" s="26" t="s">
        <v>74</v>
      </c>
      <c r="AM112" s="26" t="s">
        <v>231</v>
      </c>
      <c r="AN112" s="26" t="s">
        <v>90</v>
      </c>
      <c r="AO112" s="26" t="s">
        <v>192</v>
      </c>
      <c r="AP112" s="26" t="s">
        <v>106</v>
      </c>
      <c r="AQ112" s="26" t="s">
        <v>104</v>
      </c>
      <c r="AR112" s="26" t="s">
        <v>106</v>
      </c>
      <c r="AS112" s="26" t="s">
        <v>106</v>
      </c>
      <c r="AT112" s="26" t="s">
        <v>114</v>
      </c>
      <c r="AU112" s="26" t="s">
        <v>284</v>
      </c>
      <c r="AX112" s="12">
        <f t="shared" si="43"/>
        <v>111</v>
      </c>
      <c r="AY112" s="12">
        <f t="shared" si="74"/>
        <v>0.25</v>
      </c>
      <c r="AZ112" s="20" t="str">
        <f t="shared" si="44"/>
        <v>Anticipatoria., Criterios y estándares (Rúbrica)., Retroalimentación.</v>
      </c>
      <c r="BA112" s="12" t="str">
        <f t="shared" si="39"/>
        <v>Anticipatoria.</v>
      </c>
      <c r="BB112" s="12" t="str">
        <f t="shared" si="40"/>
        <v>Criterios y estándares (Rúbrica).</v>
      </c>
      <c r="BC112" s="12" t="str">
        <f t="shared" si="41"/>
        <v>Retroalimentación.</v>
      </c>
      <c r="BD112" s="12" t="str">
        <f t="shared" si="42"/>
        <v/>
      </c>
      <c r="BF112" s="12">
        <f t="shared" si="45"/>
        <v>1</v>
      </c>
      <c r="BG112" s="12">
        <f t="shared" si="46"/>
        <v>1</v>
      </c>
      <c r="BH112" s="12">
        <f t="shared" si="47"/>
        <v>0</v>
      </c>
      <c r="BI112" s="12">
        <f t="shared" si="48"/>
        <v>1</v>
      </c>
      <c r="BJ112" s="12">
        <f t="shared" si="49"/>
        <v>0</v>
      </c>
      <c r="BK112" s="12">
        <f t="shared" si="50"/>
        <v>3</v>
      </c>
      <c r="BL112" s="20" t="str">
        <f t="shared" si="51"/>
        <v>Reflexión, Diálogo, Claridad, Oportunidades de mejora, Retroalimentación al docente</v>
      </c>
      <c r="BM112" s="12" t="str">
        <f t="shared" si="52"/>
        <v>Reflexión</v>
      </c>
      <c r="BN112" s="12" t="str">
        <f t="shared" si="75"/>
        <v>Diálogo</v>
      </c>
      <c r="BO112" s="12" t="str">
        <f t="shared" si="53"/>
        <v>Claridad</v>
      </c>
      <c r="BP112" s="12" t="str">
        <f t="shared" si="54"/>
        <v>Oportunidades de mejora</v>
      </c>
      <c r="BQ112" s="12" t="str">
        <f t="shared" si="55"/>
        <v>Retroalimentación al docente</v>
      </c>
      <c r="BS112" s="12">
        <f t="shared" si="56"/>
        <v>1</v>
      </c>
      <c r="BT112" s="12">
        <f t="shared" si="57"/>
        <v>1</v>
      </c>
      <c r="BU112" s="12">
        <f t="shared" si="58"/>
        <v>1</v>
      </c>
      <c r="BV112" s="12">
        <f t="shared" si="59"/>
        <v>1</v>
      </c>
      <c r="BW112" s="12">
        <f t="shared" si="60"/>
        <v>1</v>
      </c>
      <c r="BX112" s="12">
        <f t="shared" si="61"/>
        <v>0</v>
      </c>
      <c r="BY112" s="12">
        <f t="shared" si="62"/>
        <v>5</v>
      </c>
      <c r="BZ112" s="12" t="str">
        <f t="shared" si="63"/>
        <v>La bibliografía básica propuesta se encuentra en la biblioteca "Juan Roa Vásquez"., La bibliografía se presenta con una sólo sistema de referenciación (APA, Vancouver, IEEE, etc).</v>
      </c>
      <c r="CA112" s="12" t="str">
        <f t="shared" si="64"/>
        <v>La bibliografía básica propuesta se encuentra en la biblioteca "Juan Roa Vásquez".</v>
      </c>
      <c r="CB112" s="21" t="str">
        <f t="shared" si="65"/>
        <v>La bibliografía se presenta con una sólo sistema de referenciación (APA, Vancouver, IEEE, etc).</v>
      </c>
      <c r="CC112" s="12" t="str">
        <f t="shared" si="66"/>
        <v/>
      </c>
      <c r="CD112" s="12" t="str">
        <f t="shared" si="67"/>
        <v/>
      </c>
      <c r="CF112" s="12">
        <f t="shared" si="68"/>
        <v>1</v>
      </c>
      <c r="CG112" s="12">
        <f t="shared" si="69"/>
        <v>0</v>
      </c>
      <c r="CH112" s="12">
        <f t="shared" si="70"/>
        <v>1</v>
      </c>
      <c r="CI112" s="12">
        <f t="shared" si="71"/>
        <v>0</v>
      </c>
      <c r="CJ112" s="12">
        <f t="shared" si="72"/>
        <v>0</v>
      </c>
      <c r="CK112" s="12">
        <f t="shared" si="73"/>
        <v>2</v>
      </c>
    </row>
    <row r="113" spans="1:89" x14ac:dyDescent="0.25">
      <c r="A113" s="25">
        <v>43050.513098611111</v>
      </c>
      <c r="B113" s="26" t="s">
        <v>183</v>
      </c>
      <c r="C113" s="26" t="s">
        <v>406</v>
      </c>
      <c r="D113" s="26" t="s">
        <v>185</v>
      </c>
      <c r="E113" s="24"/>
      <c r="F113" s="26" t="s">
        <v>204</v>
      </c>
      <c r="G113" s="26" t="s">
        <v>407</v>
      </c>
      <c r="H113" s="26" t="s">
        <v>188</v>
      </c>
      <c r="I113" s="26" t="s">
        <v>188</v>
      </c>
      <c r="J113" s="26" t="s">
        <v>188</v>
      </c>
      <c r="K113" s="26" t="s">
        <v>188</v>
      </c>
      <c r="L113" s="26" t="s">
        <v>188</v>
      </c>
      <c r="M113" s="26" t="s">
        <v>188</v>
      </c>
      <c r="N113" s="26" t="s">
        <v>188</v>
      </c>
      <c r="O113" s="26" t="s">
        <v>188</v>
      </c>
      <c r="P113" s="26" t="s">
        <v>188</v>
      </c>
      <c r="Q113" s="26" t="s">
        <v>188</v>
      </c>
      <c r="R113" s="26" t="s">
        <v>188</v>
      </c>
      <c r="S113" s="26" t="s">
        <v>188</v>
      </c>
      <c r="T113" s="26" t="s">
        <v>188</v>
      </c>
      <c r="U113" s="26" t="s">
        <v>188</v>
      </c>
      <c r="V113" s="26" t="s">
        <v>5</v>
      </c>
      <c r="W113" s="26" t="s">
        <v>162</v>
      </c>
      <c r="X113" s="26" t="s">
        <v>158</v>
      </c>
      <c r="Y113" s="26" t="s">
        <v>190</v>
      </c>
      <c r="Z113" s="26" t="s">
        <v>43</v>
      </c>
      <c r="AA113" s="26" t="s">
        <v>43</v>
      </c>
      <c r="AB113" s="26" t="s">
        <v>190</v>
      </c>
      <c r="AC113" s="26" t="s">
        <v>43</v>
      </c>
      <c r="AD113" s="26" t="s">
        <v>190</v>
      </c>
      <c r="AE113" s="26" t="s">
        <v>55</v>
      </c>
      <c r="AF113" s="26" t="s">
        <v>58</v>
      </c>
      <c r="AG113" s="26" t="s">
        <v>58</v>
      </c>
      <c r="AH113" s="26" t="s">
        <v>59</v>
      </c>
      <c r="AI113" s="26" t="s">
        <v>58</v>
      </c>
      <c r="AJ113" s="26" t="s">
        <v>59</v>
      </c>
      <c r="AK113" s="26" t="s">
        <v>71</v>
      </c>
      <c r="AL113" s="26" t="s">
        <v>74</v>
      </c>
      <c r="AM113" s="26" t="s">
        <v>218</v>
      </c>
      <c r="AN113" s="26" t="s">
        <v>89</v>
      </c>
      <c r="AO113" s="26" t="s">
        <v>192</v>
      </c>
      <c r="AP113" s="26" t="s">
        <v>106</v>
      </c>
      <c r="AQ113" s="26" t="s">
        <v>106</v>
      </c>
      <c r="AR113" s="26" t="s">
        <v>106</v>
      </c>
      <c r="AS113" s="26" t="s">
        <v>106</v>
      </c>
      <c r="AT113" s="26" t="s">
        <v>112</v>
      </c>
      <c r="AU113" s="26" t="s">
        <v>219</v>
      </c>
      <c r="AX113" s="12">
        <f t="shared" si="43"/>
        <v>112</v>
      </c>
      <c r="AY113" s="12">
        <f t="shared" si="74"/>
        <v>1</v>
      </c>
      <c r="AZ113" s="20" t="str">
        <f t="shared" si="44"/>
        <v>Criterios y estándares (Rúbrica)., Retroalimentación.</v>
      </c>
      <c r="BA113" s="12" t="str">
        <f t="shared" si="39"/>
        <v>Criterios y estándares (Rúbrica).</v>
      </c>
      <c r="BB113" s="12" t="str">
        <f t="shared" si="40"/>
        <v>Retroalimentación.</v>
      </c>
      <c r="BC113" s="12" t="str">
        <f t="shared" si="41"/>
        <v/>
      </c>
      <c r="BD113" s="12" t="str">
        <f t="shared" si="42"/>
        <v/>
      </c>
      <c r="BF113" s="12">
        <f t="shared" si="45"/>
        <v>0</v>
      </c>
      <c r="BG113" s="12">
        <f t="shared" si="46"/>
        <v>1</v>
      </c>
      <c r="BH113" s="12">
        <f t="shared" si="47"/>
        <v>0</v>
      </c>
      <c r="BI113" s="12">
        <f t="shared" si="48"/>
        <v>1</v>
      </c>
      <c r="BJ113" s="12">
        <f t="shared" si="49"/>
        <v>0</v>
      </c>
      <c r="BK113" s="12">
        <f t="shared" si="50"/>
        <v>2</v>
      </c>
      <c r="BL113" s="20" t="str">
        <f t="shared" si="51"/>
        <v>Reflexión, Diálogo, Claridad, Oportunidades de mejora, Retroalimentación al docente</v>
      </c>
      <c r="BM113" s="12" t="str">
        <f t="shared" si="52"/>
        <v>Reflexión</v>
      </c>
      <c r="BN113" s="12" t="str">
        <f t="shared" si="75"/>
        <v>Diálogo</v>
      </c>
      <c r="BO113" s="12" t="str">
        <f t="shared" si="53"/>
        <v>Claridad</v>
      </c>
      <c r="BP113" s="12" t="str">
        <f t="shared" si="54"/>
        <v>Oportunidades de mejora</v>
      </c>
      <c r="BQ113" s="12" t="str">
        <f t="shared" si="55"/>
        <v>Retroalimentación al docente</v>
      </c>
      <c r="BS113" s="12">
        <f t="shared" si="56"/>
        <v>1</v>
      </c>
      <c r="BT113" s="12">
        <f t="shared" si="57"/>
        <v>1</v>
      </c>
      <c r="BU113" s="12">
        <f t="shared" si="58"/>
        <v>1</v>
      </c>
      <c r="BV113" s="12">
        <f t="shared" si="59"/>
        <v>1</v>
      </c>
      <c r="BW113" s="12">
        <f t="shared" si="60"/>
        <v>1</v>
      </c>
      <c r="BX113" s="12">
        <f t="shared" si="61"/>
        <v>0</v>
      </c>
      <c r="BY113" s="12">
        <f t="shared" si="62"/>
        <v>5</v>
      </c>
      <c r="BZ113" s="12" t="str">
        <f t="shared" si="63"/>
        <v>La bibliografía propuesta contiene títulos de edición menor a 5 años., La bibliografía se presenta con una sólo sistema de referenciación (APA, Vancouver, IEEE, etc).</v>
      </c>
      <c r="CA113" s="12" t="str">
        <f t="shared" si="64"/>
        <v>La bibliografía propuesta contiene títulos de edición menor a 5 años.</v>
      </c>
      <c r="CB113" s="21" t="str">
        <f t="shared" si="65"/>
        <v>La bibliografía se presenta con una sólo sistema de referenciación (APA, Vancouver, IEEE, etc).</v>
      </c>
      <c r="CC113" s="12" t="str">
        <f t="shared" si="66"/>
        <v/>
      </c>
      <c r="CD113" s="12" t="str">
        <f t="shared" si="67"/>
        <v/>
      </c>
      <c r="CF113" s="12">
        <f t="shared" si="68"/>
        <v>0</v>
      </c>
      <c r="CG113" s="12">
        <f t="shared" si="69"/>
        <v>1</v>
      </c>
      <c r="CH113" s="12">
        <f t="shared" si="70"/>
        <v>1</v>
      </c>
      <c r="CI113" s="12">
        <f t="shared" si="71"/>
        <v>0</v>
      </c>
      <c r="CJ113" s="12">
        <f t="shared" si="72"/>
        <v>0</v>
      </c>
      <c r="CK113" s="12">
        <f t="shared" si="73"/>
        <v>2</v>
      </c>
    </row>
    <row r="114" spans="1:89" x14ac:dyDescent="0.25">
      <c r="A114" s="25">
        <v>43051.588264479171</v>
      </c>
      <c r="B114" s="26" t="s">
        <v>183</v>
      </c>
      <c r="C114" s="26" t="s">
        <v>408</v>
      </c>
      <c r="D114" s="26" t="s">
        <v>185</v>
      </c>
      <c r="E114" s="24"/>
      <c r="F114" s="26" t="s">
        <v>242</v>
      </c>
      <c r="G114" s="26" t="s">
        <v>373</v>
      </c>
      <c r="H114" s="26" t="s">
        <v>188</v>
      </c>
      <c r="I114" s="26" t="s">
        <v>188</v>
      </c>
      <c r="J114" s="26" t="s">
        <v>188</v>
      </c>
      <c r="K114" s="26" t="s">
        <v>188</v>
      </c>
      <c r="L114" s="26" t="s">
        <v>188</v>
      </c>
      <c r="M114" s="26" t="s">
        <v>188</v>
      </c>
      <c r="N114" s="26" t="s">
        <v>189</v>
      </c>
      <c r="O114" s="26" t="s">
        <v>188</v>
      </c>
      <c r="P114" s="26" t="s">
        <v>188</v>
      </c>
      <c r="Q114" s="26" t="s">
        <v>188</v>
      </c>
      <c r="R114" s="26" t="s">
        <v>188</v>
      </c>
      <c r="S114" s="26" t="s">
        <v>188</v>
      </c>
      <c r="T114" s="26" t="s">
        <v>189</v>
      </c>
      <c r="U114" s="26" t="s">
        <v>188</v>
      </c>
      <c r="V114" s="26" t="s">
        <v>5</v>
      </c>
      <c r="W114" s="26" t="s">
        <v>36</v>
      </c>
      <c r="X114" s="26" t="s">
        <v>158</v>
      </c>
      <c r="Y114" s="26" t="s">
        <v>190</v>
      </c>
      <c r="Z114" s="26" t="s">
        <v>190</v>
      </c>
      <c r="AA114" s="26" t="s">
        <v>190</v>
      </c>
      <c r="AB114" s="26" t="s">
        <v>190</v>
      </c>
      <c r="AC114" s="26" t="s">
        <v>190</v>
      </c>
      <c r="AD114" s="26" t="s">
        <v>190</v>
      </c>
      <c r="AE114" s="26" t="s">
        <v>55</v>
      </c>
      <c r="AF114" s="26" t="s">
        <v>159</v>
      </c>
      <c r="AG114" s="26" t="s">
        <v>59</v>
      </c>
      <c r="AH114" s="26" t="s">
        <v>59</v>
      </c>
      <c r="AI114" s="26" t="s">
        <v>59</v>
      </c>
      <c r="AJ114" s="26" t="s">
        <v>58</v>
      </c>
      <c r="AK114" s="26" t="s">
        <v>71</v>
      </c>
      <c r="AL114" s="26" t="s">
        <v>163</v>
      </c>
      <c r="AM114" s="26" t="s">
        <v>191</v>
      </c>
      <c r="AN114" s="26" t="s">
        <v>90</v>
      </c>
      <c r="AO114" s="26" t="s">
        <v>192</v>
      </c>
      <c r="AP114" s="26" t="s">
        <v>106</v>
      </c>
      <c r="AQ114" s="26" t="s">
        <v>104</v>
      </c>
      <c r="AR114" s="26" t="s">
        <v>106</v>
      </c>
      <c r="AS114" s="26" t="s">
        <v>106</v>
      </c>
      <c r="AT114" s="26" t="s">
        <v>115</v>
      </c>
      <c r="AU114" s="26" t="s">
        <v>164</v>
      </c>
      <c r="AX114" s="12">
        <f t="shared" si="43"/>
        <v>113</v>
      </c>
      <c r="AY114" s="12">
        <f t="shared" si="74"/>
        <v>1</v>
      </c>
      <c r="AZ114" s="20" t="str">
        <f t="shared" si="44"/>
        <v>Anticipatoria., Criterios y estándares (Rúbrica)., Autoevaluación., Retroalimentación.</v>
      </c>
      <c r="BA114" s="12" t="str">
        <f t="shared" si="39"/>
        <v>Anticipatoria.</v>
      </c>
      <c r="BB114" s="12" t="str">
        <f t="shared" si="40"/>
        <v>Criterios y estándares (Rúbrica).</v>
      </c>
      <c r="BC114" s="12" t="str">
        <f t="shared" si="41"/>
        <v>Autoevaluación.</v>
      </c>
      <c r="BD114" s="12" t="str">
        <f t="shared" si="42"/>
        <v>Retroalimentación.</v>
      </c>
      <c r="BF114" s="12">
        <f t="shared" si="45"/>
        <v>1</v>
      </c>
      <c r="BG114" s="12">
        <f t="shared" si="46"/>
        <v>1</v>
      </c>
      <c r="BH114" s="12">
        <f t="shared" si="47"/>
        <v>1</v>
      </c>
      <c r="BI114" s="12">
        <f t="shared" si="48"/>
        <v>1</v>
      </c>
      <c r="BJ114" s="12">
        <f t="shared" si="49"/>
        <v>0</v>
      </c>
      <c r="BK114" s="12">
        <f t="shared" si="50"/>
        <v>4</v>
      </c>
      <c r="BL114" s="20" t="str">
        <f t="shared" si="51"/>
        <v>Reflexión, Diálogo, Claridad, Oportunidades de mejora, Retroalimentación al docente</v>
      </c>
      <c r="BM114" s="12" t="str">
        <f t="shared" si="52"/>
        <v>Reflexión</v>
      </c>
      <c r="BN114" s="12" t="str">
        <f t="shared" si="75"/>
        <v>Diálogo</v>
      </c>
      <c r="BO114" s="12" t="str">
        <f t="shared" si="53"/>
        <v>Claridad</v>
      </c>
      <c r="BP114" s="12" t="str">
        <f t="shared" si="54"/>
        <v>Oportunidades de mejora</v>
      </c>
      <c r="BQ114" s="12" t="str">
        <f t="shared" si="55"/>
        <v>Retroalimentación al docente</v>
      </c>
      <c r="BS114" s="12">
        <f t="shared" si="56"/>
        <v>1</v>
      </c>
      <c r="BT114" s="12">
        <f t="shared" si="57"/>
        <v>1</v>
      </c>
      <c r="BU114" s="12">
        <f t="shared" si="58"/>
        <v>1</v>
      </c>
      <c r="BV114" s="12">
        <f t="shared" si="59"/>
        <v>1</v>
      </c>
      <c r="BW114" s="12">
        <f t="shared" si="60"/>
        <v>1</v>
      </c>
      <c r="BX114" s="12">
        <f t="shared" si="61"/>
        <v>0</v>
      </c>
      <c r="BY114" s="12">
        <f t="shared" si="62"/>
        <v>5</v>
      </c>
      <c r="BZ114" s="12" t="str">
        <f t="shared" si="63"/>
        <v>La bibliografía básica propuesta se encuentra en la biblioteca "Juan Roa Vásquez".</v>
      </c>
      <c r="CA114" s="12" t="str">
        <f t="shared" si="64"/>
        <v>La bibliografía básica propuesta se encuentra en la biblioteca "Juan Roa Vásquez".</v>
      </c>
      <c r="CB114" s="21" t="str">
        <f t="shared" si="65"/>
        <v/>
      </c>
      <c r="CC114" s="12" t="str">
        <f t="shared" si="66"/>
        <v/>
      </c>
      <c r="CD114" s="12" t="str">
        <f t="shared" si="67"/>
        <v/>
      </c>
      <c r="CF114" s="12">
        <f t="shared" si="68"/>
        <v>1</v>
      </c>
      <c r="CG114" s="12">
        <f t="shared" si="69"/>
        <v>0</v>
      </c>
      <c r="CH114" s="12">
        <f t="shared" si="70"/>
        <v>0</v>
      </c>
      <c r="CI114" s="12">
        <f t="shared" si="71"/>
        <v>0</v>
      </c>
      <c r="CJ114" s="12">
        <f t="shared" si="72"/>
        <v>0</v>
      </c>
      <c r="CK114" s="12">
        <f t="shared" si="73"/>
        <v>1</v>
      </c>
    </row>
    <row r="115" spans="1:89" x14ac:dyDescent="0.25">
      <c r="A115" s="25">
        <v>43051.596866631946</v>
      </c>
      <c r="B115" s="26" t="s">
        <v>183</v>
      </c>
      <c r="C115" s="26" t="s">
        <v>409</v>
      </c>
      <c r="D115" s="26" t="s">
        <v>185</v>
      </c>
      <c r="E115" s="24"/>
      <c r="F115" s="26" t="s">
        <v>289</v>
      </c>
      <c r="G115" s="26" t="s">
        <v>410</v>
      </c>
      <c r="H115" s="26" t="s">
        <v>188</v>
      </c>
      <c r="I115" s="26" t="s">
        <v>188</v>
      </c>
      <c r="J115" s="26" t="s">
        <v>188</v>
      </c>
      <c r="K115" s="26" t="s">
        <v>188</v>
      </c>
      <c r="L115" s="26" t="s">
        <v>188</v>
      </c>
      <c r="M115" s="26" t="s">
        <v>188</v>
      </c>
      <c r="N115" s="26" t="s">
        <v>188</v>
      </c>
      <c r="O115" s="26" t="s">
        <v>188</v>
      </c>
      <c r="P115" s="26" t="s">
        <v>188</v>
      </c>
      <c r="Q115" s="26" t="s">
        <v>188</v>
      </c>
      <c r="R115" s="26" t="s">
        <v>188</v>
      </c>
      <c r="S115" s="26" t="s">
        <v>188</v>
      </c>
      <c r="T115" s="26" t="s">
        <v>188</v>
      </c>
      <c r="U115" s="26" t="s">
        <v>188</v>
      </c>
      <c r="V115" s="26" t="s">
        <v>5</v>
      </c>
      <c r="W115" s="26" t="s">
        <v>162</v>
      </c>
      <c r="X115" s="26" t="s">
        <v>158</v>
      </c>
      <c r="Y115" s="26" t="s">
        <v>46</v>
      </c>
      <c r="Z115" s="26" t="s">
        <v>46</v>
      </c>
      <c r="AA115" s="26" t="s">
        <v>46</v>
      </c>
      <c r="AB115" s="26" t="s">
        <v>46</v>
      </c>
      <c r="AC115" s="26" t="s">
        <v>45</v>
      </c>
      <c r="AD115" s="26" t="s">
        <v>45</v>
      </c>
      <c r="AE115" s="26" t="s">
        <v>55</v>
      </c>
      <c r="AF115" s="26" t="s">
        <v>159</v>
      </c>
      <c r="AG115" s="26" t="s">
        <v>59</v>
      </c>
      <c r="AH115" s="26" t="s">
        <v>59</v>
      </c>
      <c r="AI115" s="26" t="s">
        <v>58</v>
      </c>
      <c r="AJ115" s="26" t="s">
        <v>59</v>
      </c>
      <c r="AK115" s="26" t="s">
        <v>71</v>
      </c>
      <c r="AL115" s="26" t="s">
        <v>160</v>
      </c>
      <c r="AM115" s="26" t="s">
        <v>191</v>
      </c>
      <c r="AN115" s="26" t="s">
        <v>90</v>
      </c>
      <c r="AO115" s="26" t="s">
        <v>192</v>
      </c>
      <c r="AP115" s="26" t="s">
        <v>106</v>
      </c>
      <c r="AQ115" s="26" t="s">
        <v>104</v>
      </c>
      <c r="AR115" s="26" t="s">
        <v>106</v>
      </c>
      <c r="AS115" s="26" t="s">
        <v>104</v>
      </c>
      <c r="AT115" s="26" t="s">
        <v>114</v>
      </c>
      <c r="AU115" s="26" t="s">
        <v>200</v>
      </c>
      <c r="AX115" s="12">
        <f t="shared" si="43"/>
        <v>114</v>
      </c>
      <c r="AY115" s="12">
        <f t="shared" si="74"/>
        <v>1</v>
      </c>
      <c r="AZ115" s="20" t="str">
        <f t="shared" si="44"/>
        <v>Anticipatoria., Criterios y estándares (Rúbrica)., Autoevaluación., Retroalimentación.</v>
      </c>
      <c r="BA115" s="12" t="str">
        <f t="shared" si="39"/>
        <v>Anticipatoria.</v>
      </c>
      <c r="BB115" s="12" t="str">
        <f t="shared" si="40"/>
        <v>Criterios y estándares (Rúbrica).</v>
      </c>
      <c r="BC115" s="12" t="str">
        <f t="shared" si="41"/>
        <v>Autoevaluación.</v>
      </c>
      <c r="BD115" s="12" t="str">
        <f t="shared" si="42"/>
        <v>Retroalimentación.</v>
      </c>
      <c r="BF115" s="12">
        <f t="shared" si="45"/>
        <v>1</v>
      </c>
      <c r="BG115" s="12">
        <f t="shared" si="46"/>
        <v>1</v>
      </c>
      <c r="BH115" s="12">
        <f t="shared" si="47"/>
        <v>1</v>
      </c>
      <c r="BI115" s="12">
        <f t="shared" si="48"/>
        <v>1</v>
      </c>
      <c r="BJ115" s="12">
        <f t="shared" si="49"/>
        <v>0</v>
      </c>
      <c r="BK115" s="12">
        <f t="shared" si="50"/>
        <v>4</v>
      </c>
      <c r="BL115" s="20" t="str">
        <f t="shared" si="51"/>
        <v>Reflexión, Diálogo, Claridad, Oportunidades de mejora, Retroalimentación al docente</v>
      </c>
      <c r="BM115" s="12" t="str">
        <f t="shared" si="52"/>
        <v>Reflexión</v>
      </c>
      <c r="BN115" s="12" t="str">
        <f t="shared" si="75"/>
        <v>Diálogo</v>
      </c>
      <c r="BO115" s="12" t="str">
        <f t="shared" si="53"/>
        <v>Claridad</v>
      </c>
      <c r="BP115" s="12" t="str">
        <f t="shared" si="54"/>
        <v>Oportunidades de mejora</v>
      </c>
      <c r="BQ115" s="12" t="str">
        <f t="shared" si="55"/>
        <v>Retroalimentación al docente</v>
      </c>
      <c r="BS115" s="12">
        <f t="shared" si="56"/>
        <v>1</v>
      </c>
      <c r="BT115" s="12">
        <f t="shared" si="57"/>
        <v>1</v>
      </c>
      <c r="BU115" s="12">
        <f t="shared" si="58"/>
        <v>1</v>
      </c>
      <c r="BV115" s="12">
        <f t="shared" si="59"/>
        <v>1</v>
      </c>
      <c r="BW115" s="12">
        <f t="shared" si="60"/>
        <v>1</v>
      </c>
      <c r="BX115" s="12">
        <f t="shared" si="61"/>
        <v>0</v>
      </c>
      <c r="BY115" s="12">
        <f t="shared" si="62"/>
        <v>5</v>
      </c>
      <c r="BZ115" s="12" t="str">
        <f t="shared" si="63"/>
        <v>La bibliografía básica propuesta se encuentra en la biblioteca "Juan Roa Vásquez"., La bibliografía propuesta contiene títulos de edición menor a 5 años.</v>
      </c>
      <c r="CA115" s="12" t="str">
        <f t="shared" si="64"/>
        <v>La bibliografía básica propuesta se encuentra en la biblioteca "Juan Roa Vásquez".</v>
      </c>
      <c r="CB115" s="21" t="str">
        <f t="shared" si="65"/>
        <v>La bibliografía propuesta contiene títulos de edición menor a 5 años.</v>
      </c>
      <c r="CC115" s="12" t="str">
        <f t="shared" si="66"/>
        <v/>
      </c>
      <c r="CD115" s="12" t="str">
        <f t="shared" si="67"/>
        <v/>
      </c>
      <c r="CF115" s="12">
        <f t="shared" si="68"/>
        <v>1</v>
      </c>
      <c r="CG115" s="12">
        <f t="shared" si="69"/>
        <v>1</v>
      </c>
      <c r="CH115" s="12">
        <f t="shared" si="70"/>
        <v>0</v>
      </c>
      <c r="CI115" s="12">
        <f t="shared" si="71"/>
        <v>0</v>
      </c>
      <c r="CJ115" s="12">
        <f t="shared" si="72"/>
        <v>0</v>
      </c>
      <c r="CK115" s="12">
        <f t="shared" si="73"/>
        <v>2</v>
      </c>
    </row>
    <row r="116" spans="1:89" x14ac:dyDescent="0.25">
      <c r="A116" s="25">
        <v>43051.964207048615</v>
      </c>
      <c r="B116" s="26" t="s">
        <v>183</v>
      </c>
      <c r="C116" s="26" t="s">
        <v>404</v>
      </c>
      <c r="D116" s="26" t="s">
        <v>185</v>
      </c>
      <c r="E116" s="24"/>
      <c r="F116" s="26" t="s">
        <v>336</v>
      </c>
      <c r="G116" s="26" t="s">
        <v>411</v>
      </c>
      <c r="H116" s="26" t="s">
        <v>188</v>
      </c>
      <c r="I116" s="26" t="s">
        <v>188</v>
      </c>
      <c r="J116" s="26" t="s">
        <v>188</v>
      </c>
      <c r="K116" s="26" t="s">
        <v>188</v>
      </c>
      <c r="L116" s="26" t="s">
        <v>188</v>
      </c>
      <c r="M116" s="26" t="s">
        <v>188</v>
      </c>
      <c r="N116" s="26" t="s">
        <v>189</v>
      </c>
      <c r="O116" s="26" t="s">
        <v>188</v>
      </c>
      <c r="P116" s="26" t="s">
        <v>188</v>
      </c>
      <c r="Q116" s="26" t="s">
        <v>188</v>
      </c>
      <c r="R116" s="26" t="s">
        <v>188</v>
      </c>
      <c r="S116" s="26" t="s">
        <v>188</v>
      </c>
      <c r="T116" s="26" t="s">
        <v>188</v>
      </c>
      <c r="U116" s="26" t="s">
        <v>188</v>
      </c>
      <c r="V116" s="26" t="s">
        <v>4</v>
      </c>
      <c r="W116" s="26" t="s">
        <v>162</v>
      </c>
      <c r="X116" s="26" t="s">
        <v>39</v>
      </c>
      <c r="Y116" s="26" t="s">
        <v>190</v>
      </c>
      <c r="Z116" s="26" t="s">
        <v>190</v>
      </c>
      <c r="AA116" s="26" t="s">
        <v>190</v>
      </c>
      <c r="AB116" s="26" t="s">
        <v>190</v>
      </c>
      <c r="AC116" s="26" t="s">
        <v>190</v>
      </c>
      <c r="AD116" s="26" t="s">
        <v>190</v>
      </c>
      <c r="AE116" s="26" t="s">
        <v>55</v>
      </c>
      <c r="AF116" s="26" t="s">
        <v>58</v>
      </c>
      <c r="AG116" s="26" t="s">
        <v>54</v>
      </c>
      <c r="AH116" s="26" t="s">
        <v>59</v>
      </c>
      <c r="AI116" s="26" t="s">
        <v>59</v>
      </c>
      <c r="AJ116" s="26" t="s">
        <v>59</v>
      </c>
      <c r="AK116" s="26" t="s">
        <v>69</v>
      </c>
      <c r="AL116" s="26" t="s">
        <v>160</v>
      </c>
      <c r="AM116" s="26" t="s">
        <v>412</v>
      </c>
      <c r="AN116" s="26" t="s">
        <v>90</v>
      </c>
      <c r="AO116" s="26" t="s">
        <v>268</v>
      </c>
      <c r="AP116" s="26" t="s">
        <v>106</v>
      </c>
      <c r="AQ116" s="26" t="s">
        <v>106</v>
      </c>
      <c r="AR116" s="26" t="s">
        <v>106</v>
      </c>
      <c r="AS116" s="26" t="s">
        <v>106</v>
      </c>
      <c r="AT116" s="26" t="s">
        <v>114</v>
      </c>
      <c r="AU116" s="26" t="s">
        <v>260</v>
      </c>
      <c r="AX116" s="12">
        <f t="shared" si="43"/>
        <v>111</v>
      </c>
      <c r="AY116" s="12">
        <f t="shared" si="74"/>
        <v>0.25</v>
      </c>
      <c r="AZ116" s="20" t="str">
        <f t="shared" si="44"/>
        <v>Anticipatoria., Retroalimentación.</v>
      </c>
      <c r="BA116" s="12" t="str">
        <f t="shared" si="39"/>
        <v>Anticipatoria.</v>
      </c>
      <c r="BB116" s="12" t="str">
        <f t="shared" si="40"/>
        <v>Retroalimentación.</v>
      </c>
      <c r="BC116" s="12" t="str">
        <f t="shared" si="41"/>
        <v/>
      </c>
      <c r="BD116" s="12" t="str">
        <f t="shared" si="42"/>
        <v/>
      </c>
      <c r="BF116" s="12">
        <f t="shared" si="45"/>
        <v>1</v>
      </c>
      <c r="BG116" s="12">
        <f t="shared" si="46"/>
        <v>0</v>
      </c>
      <c r="BH116" s="12">
        <f t="shared" si="47"/>
        <v>0</v>
      </c>
      <c r="BI116" s="12">
        <f t="shared" si="48"/>
        <v>1</v>
      </c>
      <c r="BJ116" s="12">
        <f t="shared" si="49"/>
        <v>0</v>
      </c>
      <c r="BK116" s="12">
        <f t="shared" si="50"/>
        <v>2</v>
      </c>
      <c r="BL116" s="20" t="str">
        <f t="shared" si="51"/>
        <v>Reflexión, Diálogo, Oportunidades de mejora, Retroalimentación al docente</v>
      </c>
      <c r="BM116" s="12" t="str">
        <f t="shared" si="52"/>
        <v>Reflexión</v>
      </c>
      <c r="BN116" s="12" t="str">
        <f t="shared" si="75"/>
        <v>Diálogo</v>
      </c>
      <c r="BO116" s="12" t="str">
        <f t="shared" si="53"/>
        <v>Oportunidades de mejora</v>
      </c>
      <c r="BP116" s="12" t="str">
        <f t="shared" si="54"/>
        <v>Retroalimentación al docente</v>
      </c>
      <c r="BQ116" s="12" t="str">
        <f t="shared" si="55"/>
        <v/>
      </c>
      <c r="BS116" s="12">
        <f t="shared" si="56"/>
        <v>1</v>
      </c>
      <c r="BT116" s="12">
        <f t="shared" si="57"/>
        <v>1</v>
      </c>
      <c r="BU116" s="12">
        <f t="shared" si="58"/>
        <v>0</v>
      </c>
      <c r="BV116" s="12">
        <f t="shared" si="59"/>
        <v>1</v>
      </c>
      <c r="BW116" s="12">
        <f t="shared" si="60"/>
        <v>1</v>
      </c>
      <c r="BX116" s="12">
        <f t="shared" si="61"/>
        <v>0</v>
      </c>
      <c r="BY116" s="12">
        <f t="shared" si="62"/>
        <v>4</v>
      </c>
      <c r="BZ116" s="12" t="str">
        <f t="shared" si="63"/>
        <v>La bibliografía básica propuesta se encuentra en la biblioteca "Juan Roa Vásquez"., La bibliografía se presenta con una sólo sistema de referenciación (APA, Vancouver, IEEE, etc)., La bibliografía incluye por lo menos dos títulos en una segunda lengua.</v>
      </c>
      <c r="CA116" s="12" t="str">
        <f t="shared" si="64"/>
        <v>La bibliografía básica propuesta se encuentra en la biblioteca "Juan Roa Vásquez".</v>
      </c>
      <c r="CB116" s="21" t="str">
        <f t="shared" si="65"/>
        <v>La bibliografía se presenta con una sólo sistema de referenciación (APA, Vancouver, IEEE, etc).</v>
      </c>
      <c r="CC116" s="12" t="str">
        <f t="shared" si="66"/>
        <v>La bibliografía incluye por lo menos dos títulos en una segunda lengua.</v>
      </c>
      <c r="CD116" s="12" t="str">
        <f t="shared" si="67"/>
        <v/>
      </c>
      <c r="CF116" s="12">
        <f t="shared" si="68"/>
        <v>1</v>
      </c>
      <c r="CG116" s="12">
        <f t="shared" si="69"/>
        <v>0</v>
      </c>
      <c r="CH116" s="12">
        <f t="shared" si="70"/>
        <v>1</v>
      </c>
      <c r="CI116" s="12">
        <f t="shared" si="71"/>
        <v>1</v>
      </c>
      <c r="CJ116" s="12">
        <f t="shared" si="72"/>
        <v>0</v>
      </c>
      <c r="CK116" s="12">
        <f t="shared" si="73"/>
        <v>3</v>
      </c>
    </row>
    <row r="117" spans="1:89" x14ac:dyDescent="0.25">
      <c r="A117" s="25">
        <v>43052.379962638894</v>
      </c>
      <c r="B117" s="26" t="s">
        <v>183</v>
      </c>
      <c r="C117" s="26" t="s">
        <v>413</v>
      </c>
      <c r="D117" s="26" t="s">
        <v>185</v>
      </c>
      <c r="E117" s="24"/>
      <c r="F117" s="26" t="s">
        <v>320</v>
      </c>
      <c r="G117" s="26" t="s">
        <v>388</v>
      </c>
      <c r="H117" s="26" t="s">
        <v>188</v>
      </c>
      <c r="I117" s="26" t="s">
        <v>188</v>
      </c>
      <c r="J117" s="26" t="s">
        <v>188</v>
      </c>
      <c r="K117" s="26" t="s">
        <v>188</v>
      </c>
      <c r="L117" s="26" t="s">
        <v>188</v>
      </c>
      <c r="M117" s="26" t="s">
        <v>188</v>
      </c>
      <c r="N117" s="26" t="s">
        <v>188</v>
      </c>
      <c r="O117" s="26" t="s">
        <v>188</v>
      </c>
      <c r="P117" s="26" t="s">
        <v>188</v>
      </c>
      <c r="Q117" s="26" t="s">
        <v>188</v>
      </c>
      <c r="R117" s="26" t="s">
        <v>188</v>
      </c>
      <c r="S117" s="26" t="s">
        <v>188</v>
      </c>
      <c r="T117" s="26" t="s">
        <v>188</v>
      </c>
      <c r="U117" s="26" t="s">
        <v>189</v>
      </c>
      <c r="V117" s="26" t="s">
        <v>5</v>
      </c>
      <c r="W117" s="26" t="s">
        <v>36</v>
      </c>
      <c r="X117" s="26" t="s">
        <v>158</v>
      </c>
      <c r="Y117" s="26" t="s">
        <v>43</v>
      </c>
      <c r="Z117" s="26" t="s">
        <v>43</v>
      </c>
      <c r="AA117" s="26" t="s">
        <v>43</v>
      </c>
      <c r="AB117" s="26" t="s">
        <v>43</v>
      </c>
      <c r="AC117" s="26" t="s">
        <v>43</v>
      </c>
      <c r="AD117" s="26" t="s">
        <v>43</v>
      </c>
      <c r="AE117" s="26" t="s">
        <v>55</v>
      </c>
      <c r="AF117" s="26" t="s">
        <v>58</v>
      </c>
      <c r="AG117" s="26" t="s">
        <v>58</v>
      </c>
      <c r="AH117" s="26" t="s">
        <v>58</v>
      </c>
      <c r="AI117" s="26" t="s">
        <v>58</v>
      </c>
      <c r="AJ117" s="26" t="s">
        <v>58</v>
      </c>
      <c r="AK117" s="26" t="s">
        <v>69</v>
      </c>
      <c r="AL117" s="26" t="s">
        <v>160</v>
      </c>
      <c r="AM117" s="26" t="s">
        <v>191</v>
      </c>
      <c r="AN117" s="26" t="s">
        <v>89</v>
      </c>
      <c r="AO117" s="26" t="s">
        <v>192</v>
      </c>
      <c r="AP117" s="26" t="s">
        <v>104</v>
      </c>
      <c r="AQ117" s="26" t="s">
        <v>104</v>
      </c>
      <c r="AR117" s="26" t="s">
        <v>104</v>
      </c>
      <c r="AS117" s="26" t="s">
        <v>104</v>
      </c>
      <c r="AT117" s="26" t="s">
        <v>115</v>
      </c>
      <c r="AU117" s="26" t="s">
        <v>247</v>
      </c>
      <c r="AX117" s="12">
        <f t="shared" si="43"/>
        <v>116</v>
      </c>
      <c r="AY117" s="12">
        <f t="shared" si="74"/>
        <v>0.25</v>
      </c>
      <c r="AZ117" s="20" t="str">
        <f t="shared" si="44"/>
        <v>Anticipatoria., Criterios y estándares (Rúbrica)., Autoevaluación., Retroalimentación.</v>
      </c>
      <c r="BA117" s="12" t="str">
        <f t="shared" si="39"/>
        <v>Anticipatoria.</v>
      </c>
      <c r="BB117" s="12" t="str">
        <f t="shared" si="40"/>
        <v>Criterios y estándares (Rúbrica).</v>
      </c>
      <c r="BC117" s="12" t="str">
        <f t="shared" si="41"/>
        <v>Autoevaluación.</v>
      </c>
      <c r="BD117" s="12" t="str">
        <f t="shared" si="42"/>
        <v>Retroalimentación.</v>
      </c>
      <c r="BF117" s="12">
        <f t="shared" si="45"/>
        <v>1</v>
      </c>
      <c r="BG117" s="12">
        <f t="shared" si="46"/>
        <v>1</v>
      </c>
      <c r="BH117" s="12">
        <f t="shared" si="47"/>
        <v>1</v>
      </c>
      <c r="BI117" s="12">
        <f t="shared" si="48"/>
        <v>1</v>
      </c>
      <c r="BJ117" s="12">
        <f t="shared" si="49"/>
        <v>0</v>
      </c>
      <c r="BK117" s="12">
        <f t="shared" si="50"/>
        <v>4</v>
      </c>
      <c r="BL117" s="20" t="str">
        <f t="shared" si="51"/>
        <v>Reflexión, Diálogo, Claridad, Oportunidades de mejora, Retroalimentación al docente</v>
      </c>
      <c r="BM117" s="12" t="str">
        <f t="shared" si="52"/>
        <v>Reflexión</v>
      </c>
      <c r="BN117" s="12" t="str">
        <f t="shared" si="75"/>
        <v>Diálogo</v>
      </c>
      <c r="BO117" s="12" t="str">
        <f t="shared" si="53"/>
        <v>Claridad</v>
      </c>
      <c r="BP117" s="12" t="str">
        <f t="shared" si="54"/>
        <v>Oportunidades de mejora</v>
      </c>
      <c r="BQ117" s="12" t="str">
        <f t="shared" si="55"/>
        <v>Retroalimentación al docente</v>
      </c>
      <c r="BS117" s="12">
        <f t="shared" si="56"/>
        <v>1</v>
      </c>
      <c r="BT117" s="12">
        <f t="shared" si="57"/>
        <v>1</v>
      </c>
      <c r="BU117" s="12">
        <f t="shared" si="58"/>
        <v>1</v>
      </c>
      <c r="BV117" s="12">
        <f t="shared" si="59"/>
        <v>1</v>
      </c>
      <c r="BW117" s="12">
        <f t="shared" si="60"/>
        <v>1</v>
      </c>
      <c r="BX117" s="12">
        <f t="shared" si="61"/>
        <v>0</v>
      </c>
      <c r="BY117" s="12">
        <f t="shared" si="62"/>
        <v>5</v>
      </c>
      <c r="BZ117" s="12" t="str">
        <f t="shared" si="63"/>
        <v>La bibliografía básica propuesta se encuentra en la biblioteca "Juan Roa Vásquez"., La bibliografía propuesta contiene títulos de edición menor a 5 años., La bibliografía se presenta con una sólo sistema de referenciación (APA, Vancouver, IEEE, etc).</v>
      </c>
      <c r="CA117" s="12" t="str">
        <f t="shared" si="64"/>
        <v>La bibliografía básica propuesta se encuentra en la biblioteca "Juan Roa Vásquez".</v>
      </c>
      <c r="CB117" s="21" t="str">
        <f t="shared" si="65"/>
        <v>La bibliografía propuesta contiene títulos de edición menor a 5 años.</v>
      </c>
      <c r="CC117" s="12" t="str">
        <f t="shared" si="66"/>
        <v>La bibliografía se presenta con una sólo sistema de referenciación (APA, Vancouver, IEEE, etc).</v>
      </c>
      <c r="CD117" s="12" t="str">
        <f t="shared" si="67"/>
        <v/>
      </c>
      <c r="CF117" s="12">
        <f t="shared" si="68"/>
        <v>1</v>
      </c>
      <c r="CG117" s="12">
        <f t="shared" si="69"/>
        <v>1</v>
      </c>
      <c r="CH117" s="12">
        <f t="shared" si="70"/>
        <v>1</v>
      </c>
      <c r="CI117" s="12">
        <f t="shared" si="71"/>
        <v>0</v>
      </c>
      <c r="CJ117" s="12">
        <f t="shared" si="72"/>
        <v>0</v>
      </c>
      <c r="CK117" s="12">
        <f t="shared" si="73"/>
        <v>3</v>
      </c>
    </row>
    <row r="118" spans="1:89" x14ac:dyDescent="0.25">
      <c r="A118" s="25">
        <v>43052.382868807872</v>
      </c>
      <c r="B118" s="26" t="s">
        <v>183</v>
      </c>
      <c r="C118" s="26" t="s">
        <v>413</v>
      </c>
      <c r="D118" s="26" t="s">
        <v>185</v>
      </c>
      <c r="E118" s="24"/>
      <c r="F118" s="26" t="s">
        <v>320</v>
      </c>
      <c r="G118" s="26" t="s">
        <v>414</v>
      </c>
      <c r="H118" s="26" t="s">
        <v>188</v>
      </c>
      <c r="I118" s="26" t="s">
        <v>188</v>
      </c>
      <c r="J118" s="26" t="s">
        <v>188</v>
      </c>
      <c r="K118" s="26" t="s">
        <v>188</v>
      </c>
      <c r="L118" s="26" t="s">
        <v>188</v>
      </c>
      <c r="M118" s="26" t="s">
        <v>188</v>
      </c>
      <c r="N118" s="26" t="s">
        <v>188</v>
      </c>
      <c r="O118" s="26" t="s">
        <v>188</v>
      </c>
      <c r="P118" s="26" t="s">
        <v>188</v>
      </c>
      <c r="Q118" s="26" t="s">
        <v>188</v>
      </c>
      <c r="R118" s="26" t="s">
        <v>188</v>
      </c>
      <c r="S118" s="26" t="s">
        <v>188</v>
      </c>
      <c r="T118" s="26" t="s">
        <v>188</v>
      </c>
      <c r="U118" s="26" t="s">
        <v>188</v>
      </c>
      <c r="V118" s="26" t="s">
        <v>5</v>
      </c>
      <c r="W118" s="26" t="s">
        <v>36</v>
      </c>
      <c r="X118" s="26" t="s">
        <v>158</v>
      </c>
      <c r="Y118" s="26" t="s">
        <v>43</v>
      </c>
      <c r="Z118" s="26" t="s">
        <v>43</v>
      </c>
      <c r="AA118" s="26" t="s">
        <v>43</v>
      </c>
      <c r="AB118" s="26" t="s">
        <v>43</v>
      </c>
      <c r="AC118" s="26" t="s">
        <v>43</v>
      </c>
      <c r="AD118" s="26" t="s">
        <v>43</v>
      </c>
      <c r="AE118" s="26" t="s">
        <v>55</v>
      </c>
      <c r="AF118" s="26" t="s">
        <v>58</v>
      </c>
      <c r="AG118" s="26" t="s">
        <v>58</v>
      </c>
      <c r="AH118" s="26" t="s">
        <v>58</v>
      </c>
      <c r="AI118" s="26" t="s">
        <v>58</v>
      </c>
      <c r="AJ118" s="26" t="s">
        <v>58</v>
      </c>
      <c r="AK118" s="26" t="s">
        <v>69</v>
      </c>
      <c r="AL118" s="26" t="s">
        <v>160</v>
      </c>
      <c r="AM118" s="26" t="s">
        <v>191</v>
      </c>
      <c r="AN118" s="26" t="s">
        <v>89</v>
      </c>
      <c r="AO118" s="26" t="s">
        <v>192</v>
      </c>
      <c r="AP118" s="26" t="s">
        <v>104</v>
      </c>
      <c r="AQ118" s="26" t="s">
        <v>104</v>
      </c>
      <c r="AR118" s="26" t="s">
        <v>104</v>
      </c>
      <c r="AS118" s="26" t="s">
        <v>104</v>
      </c>
      <c r="AT118" s="26" t="s">
        <v>115</v>
      </c>
      <c r="AU118" s="26" t="s">
        <v>193</v>
      </c>
      <c r="AX118" s="12">
        <f t="shared" si="43"/>
        <v>116</v>
      </c>
      <c r="AY118" s="12">
        <f t="shared" si="74"/>
        <v>0.25</v>
      </c>
      <c r="AZ118" s="20" t="str">
        <f t="shared" si="44"/>
        <v>Anticipatoria., Criterios y estándares (Rúbrica)., Autoevaluación., Retroalimentación.</v>
      </c>
      <c r="BA118" s="12" t="str">
        <f t="shared" si="39"/>
        <v>Anticipatoria.</v>
      </c>
      <c r="BB118" s="12" t="str">
        <f t="shared" si="40"/>
        <v>Criterios y estándares (Rúbrica).</v>
      </c>
      <c r="BC118" s="12" t="str">
        <f t="shared" si="41"/>
        <v>Autoevaluación.</v>
      </c>
      <c r="BD118" s="12" t="str">
        <f t="shared" si="42"/>
        <v>Retroalimentación.</v>
      </c>
      <c r="BF118" s="12">
        <f t="shared" si="45"/>
        <v>1</v>
      </c>
      <c r="BG118" s="12">
        <f t="shared" si="46"/>
        <v>1</v>
      </c>
      <c r="BH118" s="12">
        <f t="shared" si="47"/>
        <v>1</v>
      </c>
      <c r="BI118" s="12">
        <f t="shared" si="48"/>
        <v>1</v>
      </c>
      <c r="BJ118" s="12">
        <f t="shared" si="49"/>
        <v>0</v>
      </c>
      <c r="BK118" s="12">
        <f t="shared" si="50"/>
        <v>4</v>
      </c>
      <c r="BL118" s="20" t="str">
        <f t="shared" si="51"/>
        <v>Reflexión, Diálogo, Claridad, Oportunidades de mejora, Retroalimentación al docente</v>
      </c>
      <c r="BM118" s="12" t="str">
        <f t="shared" si="52"/>
        <v>Reflexión</v>
      </c>
      <c r="BN118" s="12" t="str">
        <f t="shared" si="75"/>
        <v>Diálogo</v>
      </c>
      <c r="BO118" s="12" t="str">
        <f t="shared" si="53"/>
        <v>Claridad</v>
      </c>
      <c r="BP118" s="12" t="str">
        <f t="shared" si="54"/>
        <v>Oportunidades de mejora</v>
      </c>
      <c r="BQ118" s="12" t="str">
        <f t="shared" si="55"/>
        <v>Retroalimentación al docente</v>
      </c>
      <c r="BS118" s="12">
        <f t="shared" si="56"/>
        <v>1</v>
      </c>
      <c r="BT118" s="12">
        <f t="shared" si="57"/>
        <v>1</v>
      </c>
      <c r="BU118" s="12">
        <f t="shared" si="58"/>
        <v>1</v>
      </c>
      <c r="BV118" s="12">
        <f t="shared" si="59"/>
        <v>1</v>
      </c>
      <c r="BW118" s="12">
        <f t="shared" si="60"/>
        <v>1</v>
      </c>
      <c r="BX118" s="12">
        <f t="shared" si="61"/>
        <v>0</v>
      </c>
      <c r="BY118" s="12">
        <f t="shared" si="62"/>
        <v>5</v>
      </c>
      <c r="BZ118"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18" s="12" t="str">
        <f t="shared" si="64"/>
        <v>La bibliografía básica propuesta se encuentra en la biblioteca "Juan Roa Vásquez".</v>
      </c>
      <c r="CB118" s="21" t="str">
        <f t="shared" si="65"/>
        <v>La bibliografía propuesta contiene títulos de edición menor a 5 años.</v>
      </c>
      <c r="CC118" s="12" t="str">
        <f t="shared" si="66"/>
        <v>La bibliografía se presenta con una sólo sistema de referenciación (APA, Vancouver, IEEE, etc).</v>
      </c>
      <c r="CD118" s="12" t="str">
        <f t="shared" si="67"/>
        <v>La bibliografía incluye por lo menos dos títulos en una segunda lengua.</v>
      </c>
      <c r="CF118" s="12">
        <f t="shared" si="68"/>
        <v>1</v>
      </c>
      <c r="CG118" s="12">
        <f t="shared" si="69"/>
        <v>1</v>
      </c>
      <c r="CH118" s="12">
        <f t="shared" si="70"/>
        <v>1</v>
      </c>
      <c r="CI118" s="12">
        <f t="shared" si="71"/>
        <v>1</v>
      </c>
      <c r="CJ118" s="12">
        <f t="shared" si="72"/>
        <v>0</v>
      </c>
      <c r="CK118" s="12">
        <f t="shared" si="73"/>
        <v>4</v>
      </c>
    </row>
    <row r="119" spans="1:89" x14ac:dyDescent="0.25">
      <c r="A119" s="25">
        <v>43052.384744629628</v>
      </c>
      <c r="B119" s="26" t="s">
        <v>183</v>
      </c>
      <c r="C119" s="26" t="s">
        <v>413</v>
      </c>
      <c r="D119" s="26" t="s">
        <v>185</v>
      </c>
      <c r="E119" s="24"/>
      <c r="F119" s="26" t="s">
        <v>320</v>
      </c>
      <c r="G119" s="26" t="s">
        <v>415</v>
      </c>
      <c r="H119" s="26" t="s">
        <v>188</v>
      </c>
      <c r="I119" s="26" t="s">
        <v>188</v>
      </c>
      <c r="J119" s="26" t="s">
        <v>188</v>
      </c>
      <c r="K119" s="26" t="s">
        <v>188</v>
      </c>
      <c r="L119" s="26" t="s">
        <v>188</v>
      </c>
      <c r="M119" s="26" t="s">
        <v>188</v>
      </c>
      <c r="N119" s="26" t="s">
        <v>188</v>
      </c>
      <c r="O119" s="26" t="s">
        <v>188</v>
      </c>
      <c r="P119" s="26" t="s">
        <v>188</v>
      </c>
      <c r="Q119" s="26" t="s">
        <v>188</v>
      </c>
      <c r="R119" s="26" t="s">
        <v>188</v>
      </c>
      <c r="S119" s="26" t="s">
        <v>188</v>
      </c>
      <c r="T119" s="26" t="s">
        <v>188</v>
      </c>
      <c r="U119" s="26" t="s">
        <v>188</v>
      </c>
      <c r="V119" s="26" t="s">
        <v>5</v>
      </c>
      <c r="W119" s="26" t="s">
        <v>36</v>
      </c>
      <c r="X119" s="26" t="s">
        <v>158</v>
      </c>
      <c r="Y119" s="26" t="s">
        <v>43</v>
      </c>
      <c r="Z119" s="26" t="s">
        <v>43</v>
      </c>
      <c r="AA119" s="26" t="s">
        <v>43</v>
      </c>
      <c r="AB119" s="26" t="s">
        <v>43</v>
      </c>
      <c r="AC119" s="26" t="s">
        <v>43</v>
      </c>
      <c r="AD119" s="26" t="s">
        <v>43</v>
      </c>
      <c r="AE119" s="26" t="s">
        <v>55</v>
      </c>
      <c r="AF119" s="26" t="s">
        <v>58</v>
      </c>
      <c r="AG119" s="26" t="s">
        <v>58</v>
      </c>
      <c r="AH119" s="26" t="s">
        <v>58</v>
      </c>
      <c r="AI119" s="26" t="s">
        <v>58</v>
      </c>
      <c r="AJ119" s="26" t="s">
        <v>58</v>
      </c>
      <c r="AK119" s="26" t="s">
        <v>69</v>
      </c>
      <c r="AL119" s="26" t="s">
        <v>160</v>
      </c>
      <c r="AM119" s="26" t="s">
        <v>191</v>
      </c>
      <c r="AN119" s="26" t="s">
        <v>89</v>
      </c>
      <c r="AO119" s="26" t="s">
        <v>192</v>
      </c>
      <c r="AP119" s="26" t="s">
        <v>104</v>
      </c>
      <c r="AQ119" s="26" t="s">
        <v>104</v>
      </c>
      <c r="AR119" s="26" t="s">
        <v>104</v>
      </c>
      <c r="AS119" s="26" t="s">
        <v>104</v>
      </c>
      <c r="AT119" s="26" t="s">
        <v>115</v>
      </c>
      <c r="AU119" s="26" t="s">
        <v>193</v>
      </c>
      <c r="AX119" s="12">
        <f t="shared" si="43"/>
        <v>116</v>
      </c>
      <c r="AY119" s="12">
        <f t="shared" si="74"/>
        <v>0.25</v>
      </c>
      <c r="AZ119" s="20" t="str">
        <f t="shared" si="44"/>
        <v>Anticipatoria., Criterios y estándares (Rúbrica)., Autoevaluación., Retroalimentación.</v>
      </c>
      <c r="BA119" s="12" t="str">
        <f t="shared" si="39"/>
        <v>Anticipatoria.</v>
      </c>
      <c r="BB119" s="12" t="str">
        <f t="shared" si="40"/>
        <v>Criterios y estándares (Rúbrica).</v>
      </c>
      <c r="BC119" s="12" t="str">
        <f t="shared" si="41"/>
        <v>Autoevaluación.</v>
      </c>
      <c r="BD119" s="12" t="str">
        <f t="shared" si="42"/>
        <v>Retroalimentación.</v>
      </c>
      <c r="BF119" s="12">
        <f t="shared" si="45"/>
        <v>1</v>
      </c>
      <c r="BG119" s="12">
        <f t="shared" si="46"/>
        <v>1</v>
      </c>
      <c r="BH119" s="12">
        <f t="shared" si="47"/>
        <v>1</v>
      </c>
      <c r="BI119" s="12">
        <f t="shared" si="48"/>
        <v>1</v>
      </c>
      <c r="BJ119" s="12">
        <f t="shared" si="49"/>
        <v>0</v>
      </c>
      <c r="BK119" s="12">
        <f t="shared" si="50"/>
        <v>4</v>
      </c>
      <c r="BL119" s="20" t="str">
        <f t="shared" si="51"/>
        <v>Reflexión, Diálogo, Claridad, Oportunidades de mejora, Retroalimentación al docente</v>
      </c>
      <c r="BM119" s="12" t="str">
        <f t="shared" si="52"/>
        <v>Reflexión</v>
      </c>
      <c r="BN119" s="12" t="str">
        <f t="shared" si="75"/>
        <v>Diálogo</v>
      </c>
      <c r="BO119" s="12" t="str">
        <f t="shared" si="53"/>
        <v>Claridad</v>
      </c>
      <c r="BP119" s="12" t="str">
        <f t="shared" si="54"/>
        <v>Oportunidades de mejora</v>
      </c>
      <c r="BQ119" s="12" t="str">
        <f t="shared" si="55"/>
        <v>Retroalimentación al docente</v>
      </c>
      <c r="BS119" s="12">
        <f t="shared" si="56"/>
        <v>1</v>
      </c>
      <c r="BT119" s="12">
        <f t="shared" si="57"/>
        <v>1</v>
      </c>
      <c r="BU119" s="12">
        <f t="shared" si="58"/>
        <v>1</v>
      </c>
      <c r="BV119" s="12">
        <f t="shared" si="59"/>
        <v>1</v>
      </c>
      <c r="BW119" s="12">
        <f t="shared" si="60"/>
        <v>1</v>
      </c>
      <c r="BX119" s="12">
        <f t="shared" si="61"/>
        <v>0</v>
      </c>
      <c r="BY119" s="12">
        <f t="shared" si="62"/>
        <v>5</v>
      </c>
      <c r="BZ119"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19" s="12" t="str">
        <f t="shared" si="64"/>
        <v>La bibliografía básica propuesta se encuentra en la biblioteca "Juan Roa Vásquez".</v>
      </c>
      <c r="CB119" s="21" t="str">
        <f t="shared" si="65"/>
        <v>La bibliografía propuesta contiene títulos de edición menor a 5 años.</v>
      </c>
      <c r="CC119" s="12" t="str">
        <f t="shared" si="66"/>
        <v>La bibliografía se presenta con una sólo sistema de referenciación (APA, Vancouver, IEEE, etc).</v>
      </c>
      <c r="CD119" s="12" t="str">
        <f t="shared" si="67"/>
        <v>La bibliografía incluye por lo menos dos títulos en una segunda lengua.</v>
      </c>
      <c r="CF119" s="12">
        <f t="shared" si="68"/>
        <v>1</v>
      </c>
      <c r="CG119" s="12">
        <f t="shared" si="69"/>
        <v>1</v>
      </c>
      <c r="CH119" s="12">
        <f t="shared" si="70"/>
        <v>1</v>
      </c>
      <c r="CI119" s="12">
        <f t="shared" si="71"/>
        <v>1</v>
      </c>
      <c r="CJ119" s="12">
        <f t="shared" si="72"/>
        <v>0</v>
      </c>
      <c r="CK119" s="12">
        <f t="shared" si="73"/>
        <v>4</v>
      </c>
    </row>
    <row r="120" spans="1:89" x14ac:dyDescent="0.25">
      <c r="A120" s="25">
        <v>43052.389644664348</v>
      </c>
      <c r="B120" s="26" t="s">
        <v>183</v>
      </c>
      <c r="C120" s="26" t="s">
        <v>413</v>
      </c>
      <c r="D120" s="26" t="s">
        <v>185</v>
      </c>
      <c r="E120" s="24"/>
      <c r="F120" s="26" t="s">
        <v>204</v>
      </c>
      <c r="G120" s="26" t="s">
        <v>416</v>
      </c>
      <c r="H120" s="26" t="s">
        <v>188</v>
      </c>
      <c r="I120" s="26" t="s">
        <v>188</v>
      </c>
      <c r="J120" s="26" t="s">
        <v>188</v>
      </c>
      <c r="K120" s="26" t="s">
        <v>188</v>
      </c>
      <c r="L120" s="26" t="s">
        <v>188</v>
      </c>
      <c r="M120" s="26" t="s">
        <v>188</v>
      </c>
      <c r="N120" s="26" t="s">
        <v>188</v>
      </c>
      <c r="O120" s="26" t="s">
        <v>188</v>
      </c>
      <c r="P120" s="26" t="s">
        <v>188</v>
      </c>
      <c r="Q120" s="26" t="s">
        <v>188</v>
      </c>
      <c r="R120" s="26" t="s">
        <v>188</v>
      </c>
      <c r="S120" s="26" t="s">
        <v>188</v>
      </c>
      <c r="T120" s="26" t="s">
        <v>188</v>
      </c>
      <c r="U120" s="26" t="s">
        <v>188</v>
      </c>
      <c r="V120" s="26" t="s">
        <v>5</v>
      </c>
      <c r="W120" s="26" t="s">
        <v>36</v>
      </c>
      <c r="X120" s="26" t="s">
        <v>158</v>
      </c>
      <c r="Y120" s="26" t="s">
        <v>43</v>
      </c>
      <c r="Z120" s="26" t="s">
        <v>43</v>
      </c>
      <c r="AA120" s="26" t="s">
        <v>43</v>
      </c>
      <c r="AB120" s="26" t="s">
        <v>43</v>
      </c>
      <c r="AC120" s="26" t="s">
        <v>43</v>
      </c>
      <c r="AD120" s="26" t="s">
        <v>43</v>
      </c>
      <c r="AE120" s="26" t="s">
        <v>55</v>
      </c>
      <c r="AF120" s="26" t="s">
        <v>58</v>
      </c>
      <c r="AG120" s="26" t="s">
        <v>58</v>
      </c>
      <c r="AH120" s="26" t="s">
        <v>58</v>
      </c>
      <c r="AI120" s="26" t="s">
        <v>58</v>
      </c>
      <c r="AJ120" s="26" t="s">
        <v>58</v>
      </c>
      <c r="AK120" s="26" t="s">
        <v>69</v>
      </c>
      <c r="AL120" s="26" t="s">
        <v>160</v>
      </c>
      <c r="AM120" s="26" t="s">
        <v>191</v>
      </c>
      <c r="AN120" s="26" t="s">
        <v>89</v>
      </c>
      <c r="AO120" s="26" t="s">
        <v>192</v>
      </c>
      <c r="AP120" s="26" t="s">
        <v>104</v>
      </c>
      <c r="AQ120" s="26" t="s">
        <v>104</v>
      </c>
      <c r="AR120" s="26" t="s">
        <v>104</v>
      </c>
      <c r="AS120" s="26" t="s">
        <v>104</v>
      </c>
      <c r="AT120" s="26" t="s">
        <v>115</v>
      </c>
      <c r="AU120" s="26" t="s">
        <v>193</v>
      </c>
      <c r="AX120" s="12">
        <f t="shared" si="43"/>
        <v>116</v>
      </c>
      <c r="AY120" s="12">
        <f t="shared" si="74"/>
        <v>0.25</v>
      </c>
      <c r="AZ120" s="20" t="str">
        <f t="shared" si="44"/>
        <v>Anticipatoria., Criterios y estándares (Rúbrica)., Autoevaluación., Retroalimentación.</v>
      </c>
      <c r="BA120" s="12" t="str">
        <f t="shared" si="39"/>
        <v>Anticipatoria.</v>
      </c>
      <c r="BB120" s="12" t="str">
        <f t="shared" si="40"/>
        <v>Criterios y estándares (Rúbrica).</v>
      </c>
      <c r="BC120" s="12" t="str">
        <f t="shared" si="41"/>
        <v>Autoevaluación.</v>
      </c>
      <c r="BD120" s="12" t="str">
        <f t="shared" si="42"/>
        <v>Retroalimentación.</v>
      </c>
      <c r="BF120" s="12">
        <f t="shared" si="45"/>
        <v>1</v>
      </c>
      <c r="BG120" s="12">
        <f t="shared" si="46"/>
        <v>1</v>
      </c>
      <c r="BH120" s="12">
        <f t="shared" si="47"/>
        <v>1</v>
      </c>
      <c r="BI120" s="12">
        <f t="shared" si="48"/>
        <v>1</v>
      </c>
      <c r="BJ120" s="12">
        <f t="shared" si="49"/>
        <v>0</v>
      </c>
      <c r="BK120" s="12">
        <f t="shared" si="50"/>
        <v>4</v>
      </c>
      <c r="BL120" s="20" t="str">
        <f t="shared" si="51"/>
        <v>Reflexión, Diálogo, Claridad, Oportunidades de mejora, Retroalimentación al docente</v>
      </c>
      <c r="BM120" s="12" t="str">
        <f t="shared" si="52"/>
        <v>Reflexión</v>
      </c>
      <c r="BN120" s="12" t="str">
        <f t="shared" si="75"/>
        <v>Diálogo</v>
      </c>
      <c r="BO120" s="12" t="str">
        <f t="shared" si="53"/>
        <v>Claridad</v>
      </c>
      <c r="BP120" s="12" t="str">
        <f t="shared" si="54"/>
        <v>Oportunidades de mejora</v>
      </c>
      <c r="BQ120" s="12" t="str">
        <f t="shared" si="55"/>
        <v>Retroalimentación al docente</v>
      </c>
      <c r="BS120" s="12">
        <f t="shared" si="56"/>
        <v>1</v>
      </c>
      <c r="BT120" s="12">
        <f t="shared" si="57"/>
        <v>1</v>
      </c>
      <c r="BU120" s="12">
        <f t="shared" si="58"/>
        <v>1</v>
      </c>
      <c r="BV120" s="12">
        <f t="shared" si="59"/>
        <v>1</v>
      </c>
      <c r="BW120" s="12">
        <f t="shared" si="60"/>
        <v>1</v>
      </c>
      <c r="BX120" s="12">
        <f t="shared" si="61"/>
        <v>0</v>
      </c>
      <c r="BY120" s="12">
        <f t="shared" si="62"/>
        <v>5</v>
      </c>
      <c r="BZ120"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20" s="12" t="str">
        <f t="shared" si="64"/>
        <v>La bibliografía básica propuesta se encuentra en la biblioteca "Juan Roa Vásquez".</v>
      </c>
      <c r="CB120" s="21" t="str">
        <f t="shared" si="65"/>
        <v>La bibliografía propuesta contiene títulos de edición menor a 5 años.</v>
      </c>
      <c r="CC120" s="12" t="str">
        <f t="shared" si="66"/>
        <v>La bibliografía se presenta con una sólo sistema de referenciación (APA, Vancouver, IEEE, etc).</v>
      </c>
      <c r="CD120" s="12" t="str">
        <f t="shared" si="67"/>
        <v>La bibliografía incluye por lo menos dos títulos en una segunda lengua.</v>
      </c>
      <c r="CF120" s="12">
        <f t="shared" si="68"/>
        <v>1</v>
      </c>
      <c r="CG120" s="12">
        <f t="shared" si="69"/>
        <v>1</v>
      </c>
      <c r="CH120" s="12">
        <f t="shared" si="70"/>
        <v>1</v>
      </c>
      <c r="CI120" s="12">
        <f t="shared" si="71"/>
        <v>1</v>
      </c>
      <c r="CJ120" s="12">
        <f t="shared" si="72"/>
        <v>0</v>
      </c>
      <c r="CK120" s="12">
        <f t="shared" si="73"/>
        <v>4</v>
      </c>
    </row>
    <row r="121" spans="1:89" x14ac:dyDescent="0.25">
      <c r="A121" s="25">
        <v>43052.43573607639</v>
      </c>
      <c r="B121" s="26" t="s">
        <v>183</v>
      </c>
      <c r="C121" s="26" t="s">
        <v>417</v>
      </c>
      <c r="D121" s="26" t="s">
        <v>185</v>
      </c>
      <c r="E121" s="24"/>
      <c r="F121" s="26" t="s">
        <v>201</v>
      </c>
      <c r="G121" s="26" t="s">
        <v>418</v>
      </c>
      <c r="H121" s="26" t="s">
        <v>188</v>
      </c>
      <c r="I121" s="26" t="s">
        <v>188</v>
      </c>
      <c r="J121" s="26" t="s">
        <v>188</v>
      </c>
      <c r="K121" s="26" t="s">
        <v>188</v>
      </c>
      <c r="L121" s="26" t="s">
        <v>188</v>
      </c>
      <c r="M121" s="26" t="s">
        <v>188</v>
      </c>
      <c r="N121" s="26" t="s">
        <v>188</v>
      </c>
      <c r="O121" s="26" t="s">
        <v>188</v>
      </c>
      <c r="P121" s="26" t="s">
        <v>188</v>
      </c>
      <c r="Q121" s="26" t="s">
        <v>188</v>
      </c>
      <c r="R121" s="26" t="s">
        <v>188</v>
      </c>
      <c r="S121" s="26" t="s">
        <v>188</v>
      </c>
      <c r="T121" s="26" t="s">
        <v>188</v>
      </c>
      <c r="U121" s="26" t="s">
        <v>188</v>
      </c>
      <c r="V121" s="26" t="s">
        <v>5</v>
      </c>
      <c r="W121" s="26" t="s">
        <v>162</v>
      </c>
      <c r="X121" s="26" t="s">
        <v>158</v>
      </c>
      <c r="Y121" s="26" t="s">
        <v>43</v>
      </c>
      <c r="Z121" s="26" t="s">
        <v>43</v>
      </c>
      <c r="AA121" s="26" t="s">
        <v>43</v>
      </c>
      <c r="AB121" s="26" t="s">
        <v>43</v>
      </c>
      <c r="AC121" s="26" t="s">
        <v>190</v>
      </c>
      <c r="AD121" s="26" t="s">
        <v>190</v>
      </c>
      <c r="AE121" s="26" t="s">
        <v>55</v>
      </c>
      <c r="AF121" s="26" t="s">
        <v>58</v>
      </c>
      <c r="AG121" s="26" t="s">
        <v>58</v>
      </c>
      <c r="AH121" s="26" t="s">
        <v>59</v>
      </c>
      <c r="AI121" s="26" t="s">
        <v>58</v>
      </c>
      <c r="AJ121" s="26" t="s">
        <v>58</v>
      </c>
      <c r="AK121" s="26" t="s">
        <v>71</v>
      </c>
      <c r="AL121" s="26" t="s">
        <v>160</v>
      </c>
      <c r="AM121" s="26" t="s">
        <v>206</v>
      </c>
      <c r="AN121" s="26" t="s">
        <v>89</v>
      </c>
      <c r="AO121" s="26" t="s">
        <v>268</v>
      </c>
      <c r="AP121" s="26" t="s">
        <v>106</v>
      </c>
      <c r="AQ121" s="26" t="s">
        <v>104</v>
      </c>
      <c r="AR121" s="26" t="s">
        <v>106</v>
      </c>
      <c r="AS121" s="26" t="s">
        <v>106</v>
      </c>
      <c r="AT121" s="26" t="s">
        <v>114</v>
      </c>
      <c r="AU121" s="26" t="s">
        <v>193</v>
      </c>
      <c r="AX121" s="12">
        <f t="shared" si="43"/>
        <v>120</v>
      </c>
      <c r="AY121" s="12">
        <f t="shared" si="74"/>
        <v>1</v>
      </c>
      <c r="AZ121" s="20" t="str">
        <f t="shared" si="44"/>
        <v>Anticipatoria., Autoevaluación., Retroalimentación.</v>
      </c>
      <c r="BA121" s="12" t="str">
        <f t="shared" si="39"/>
        <v>Anticipatoria.</v>
      </c>
      <c r="BB121" s="12" t="str">
        <f t="shared" si="40"/>
        <v>Autoevaluación.</v>
      </c>
      <c r="BC121" s="12" t="str">
        <f t="shared" si="41"/>
        <v>Retroalimentación.</v>
      </c>
      <c r="BD121" s="12" t="str">
        <f t="shared" si="42"/>
        <v/>
      </c>
      <c r="BF121" s="12">
        <f t="shared" si="45"/>
        <v>1</v>
      </c>
      <c r="BG121" s="12">
        <f t="shared" si="46"/>
        <v>0</v>
      </c>
      <c r="BH121" s="12">
        <f t="shared" si="47"/>
        <v>1</v>
      </c>
      <c r="BI121" s="12">
        <f t="shared" si="48"/>
        <v>1</v>
      </c>
      <c r="BJ121" s="12">
        <f t="shared" si="49"/>
        <v>0</v>
      </c>
      <c r="BK121" s="12">
        <f t="shared" si="50"/>
        <v>3</v>
      </c>
      <c r="BL121" s="20" t="str">
        <f t="shared" si="51"/>
        <v>Reflexión, Diálogo, Oportunidades de mejora, Retroalimentación al docente</v>
      </c>
      <c r="BM121" s="12" t="str">
        <f t="shared" si="52"/>
        <v>Reflexión</v>
      </c>
      <c r="BN121" s="12" t="str">
        <f t="shared" si="75"/>
        <v>Diálogo</v>
      </c>
      <c r="BO121" s="12" t="str">
        <f t="shared" si="53"/>
        <v>Oportunidades de mejora</v>
      </c>
      <c r="BP121" s="12" t="str">
        <f t="shared" si="54"/>
        <v>Retroalimentación al docente</v>
      </c>
      <c r="BQ121" s="12" t="str">
        <f t="shared" si="55"/>
        <v/>
      </c>
      <c r="BS121" s="12">
        <f t="shared" si="56"/>
        <v>1</v>
      </c>
      <c r="BT121" s="12">
        <f t="shared" si="57"/>
        <v>1</v>
      </c>
      <c r="BU121" s="12">
        <f t="shared" si="58"/>
        <v>0</v>
      </c>
      <c r="BV121" s="12">
        <f t="shared" si="59"/>
        <v>1</v>
      </c>
      <c r="BW121" s="12">
        <f t="shared" si="60"/>
        <v>1</v>
      </c>
      <c r="BX121" s="12">
        <f t="shared" si="61"/>
        <v>0</v>
      </c>
      <c r="BY121" s="12">
        <f t="shared" si="62"/>
        <v>4</v>
      </c>
      <c r="BZ121"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21" s="12" t="str">
        <f t="shared" si="64"/>
        <v>La bibliografía básica propuesta se encuentra en la biblioteca "Juan Roa Vásquez".</v>
      </c>
      <c r="CB121" s="21" t="str">
        <f t="shared" si="65"/>
        <v>La bibliografía propuesta contiene títulos de edición menor a 5 años.</v>
      </c>
      <c r="CC121" s="12" t="str">
        <f t="shared" si="66"/>
        <v>La bibliografía se presenta con una sólo sistema de referenciación (APA, Vancouver, IEEE, etc).</v>
      </c>
      <c r="CD121" s="12" t="str">
        <f t="shared" si="67"/>
        <v>La bibliografía incluye por lo menos dos títulos en una segunda lengua.</v>
      </c>
      <c r="CF121" s="12">
        <f t="shared" si="68"/>
        <v>1</v>
      </c>
      <c r="CG121" s="12">
        <f t="shared" si="69"/>
        <v>1</v>
      </c>
      <c r="CH121" s="12">
        <f t="shared" si="70"/>
        <v>1</v>
      </c>
      <c r="CI121" s="12">
        <f t="shared" si="71"/>
        <v>1</v>
      </c>
      <c r="CJ121" s="12">
        <f t="shared" si="72"/>
        <v>0</v>
      </c>
      <c r="CK121" s="12">
        <f t="shared" si="73"/>
        <v>4</v>
      </c>
    </row>
    <row r="122" spans="1:89" x14ac:dyDescent="0.25">
      <c r="A122" s="25">
        <v>43052.624575925925</v>
      </c>
      <c r="B122" s="26" t="s">
        <v>183</v>
      </c>
      <c r="C122" s="26" t="s">
        <v>419</v>
      </c>
      <c r="D122" s="26" t="s">
        <v>185</v>
      </c>
      <c r="E122" s="24"/>
      <c r="F122" s="26" t="s">
        <v>238</v>
      </c>
      <c r="G122" s="26" t="s">
        <v>420</v>
      </c>
      <c r="H122" s="26" t="s">
        <v>188</v>
      </c>
      <c r="I122" s="26" t="s">
        <v>188</v>
      </c>
      <c r="J122" s="26" t="s">
        <v>188</v>
      </c>
      <c r="K122" s="26" t="s">
        <v>188</v>
      </c>
      <c r="L122" s="26" t="s">
        <v>188</v>
      </c>
      <c r="M122" s="26" t="s">
        <v>188</v>
      </c>
      <c r="N122" s="26" t="s">
        <v>188</v>
      </c>
      <c r="O122" s="26" t="s">
        <v>188</v>
      </c>
      <c r="P122" s="26" t="s">
        <v>188</v>
      </c>
      <c r="Q122" s="26" t="s">
        <v>188</v>
      </c>
      <c r="R122" s="26" t="s">
        <v>188</v>
      </c>
      <c r="S122" s="26" t="s">
        <v>188</v>
      </c>
      <c r="T122" s="26" t="s">
        <v>188</v>
      </c>
      <c r="U122" s="26" t="s">
        <v>188</v>
      </c>
      <c r="V122" s="26" t="s">
        <v>5</v>
      </c>
      <c r="W122" s="26" t="s">
        <v>162</v>
      </c>
      <c r="X122" s="26" t="s">
        <v>158</v>
      </c>
      <c r="Y122" s="26" t="s">
        <v>43</v>
      </c>
      <c r="Z122" s="26" t="s">
        <v>43</v>
      </c>
      <c r="AA122" s="26" t="s">
        <v>43</v>
      </c>
      <c r="AB122" s="26" t="s">
        <v>43</v>
      </c>
      <c r="AC122" s="26" t="s">
        <v>190</v>
      </c>
      <c r="AD122" s="26" t="s">
        <v>43</v>
      </c>
      <c r="AE122" s="26" t="s">
        <v>55</v>
      </c>
      <c r="AF122" s="26" t="s">
        <v>58</v>
      </c>
      <c r="AG122" s="26" t="s">
        <v>58</v>
      </c>
      <c r="AH122" s="26" t="s">
        <v>54</v>
      </c>
      <c r="AI122" s="26" t="s">
        <v>58</v>
      </c>
      <c r="AJ122" s="26" t="s">
        <v>58</v>
      </c>
      <c r="AK122" s="26" t="s">
        <v>69</v>
      </c>
      <c r="AL122" s="26" t="s">
        <v>160</v>
      </c>
      <c r="AM122" s="26" t="s">
        <v>85</v>
      </c>
      <c r="AN122" s="26" t="s">
        <v>89</v>
      </c>
      <c r="AO122" s="26" t="s">
        <v>421</v>
      </c>
      <c r="AP122" s="26" t="s">
        <v>106</v>
      </c>
      <c r="AQ122" s="26" t="s">
        <v>104</v>
      </c>
      <c r="AR122" s="26" t="s">
        <v>104</v>
      </c>
      <c r="AS122" s="26" t="s">
        <v>106</v>
      </c>
      <c r="AT122" s="26" t="s">
        <v>114</v>
      </c>
      <c r="AU122" s="26" t="s">
        <v>200</v>
      </c>
      <c r="AX122" s="12">
        <f t="shared" si="43"/>
        <v>121</v>
      </c>
      <c r="AY122" s="12">
        <f t="shared" si="74"/>
        <v>1</v>
      </c>
      <c r="AZ122" s="20" t="str">
        <f t="shared" si="44"/>
        <v>Criterios y estándares (Rúbrica).</v>
      </c>
      <c r="BA122" s="12" t="str">
        <f t="shared" si="39"/>
        <v>Criterios y estándares (Rúbrica).</v>
      </c>
      <c r="BB122" s="12" t="str">
        <f t="shared" si="40"/>
        <v/>
      </c>
      <c r="BC122" s="12" t="str">
        <f t="shared" si="41"/>
        <v/>
      </c>
      <c r="BD122" s="12" t="str">
        <f t="shared" si="42"/>
        <v/>
      </c>
      <c r="BF122" s="12">
        <f t="shared" si="45"/>
        <v>0</v>
      </c>
      <c r="BG122" s="12">
        <f t="shared" si="46"/>
        <v>1</v>
      </c>
      <c r="BH122" s="12">
        <f t="shared" si="47"/>
        <v>0</v>
      </c>
      <c r="BI122" s="12">
        <f t="shared" si="48"/>
        <v>0</v>
      </c>
      <c r="BJ122" s="12">
        <f t="shared" si="49"/>
        <v>0</v>
      </c>
      <c r="BK122" s="12">
        <f t="shared" si="50"/>
        <v>1</v>
      </c>
      <c r="BL122" s="20" t="str">
        <f t="shared" si="51"/>
        <v>Reflexión, Diálogo, Retroalimentación al docente</v>
      </c>
      <c r="BM122" s="12" t="str">
        <f t="shared" si="52"/>
        <v>Reflexión</v>
      </c>
      <c r="BN122" s="12" t="str">
        <f t="shared" si="75"/>
        <v>Diálogo</v>
      </c>
      <c r="BO122" s="12" t="str">
        <f t="shared" si="53"/>
        <v>Retroalimentación al docente</v>
      </c>
      <c r="BP122" s="12" t="str">
        <f t="shared" si="54"/>
        <v/>
      </c>
      <c r="BQ122" s="12" t="str">
        <f t="shared" si="55"/>
        <v/>
      </c>
      <c r="BS122" s="12">
        <f t="shared" si="56"/>
        <v>1</v>
      </c>
      <c r="BT122" s="12">
        <f t="shared" si="57"/>
        <v>1</v>
      </c>
      <c r="BU122" s="12">
        <f t="shared" si="58"/>
        <v>0</v>
      </c>
      <c r="BV122" s="12">
        <f t="shared" si="59"/>
        <v>0</v>
      </c>
      <c r="BW122" s="12">
        <f t="shared" si="60"/>
        <v>1</v>
      </c>
      <c r="BX122" s="12">
        <f t="shared" si="61"/>
        <v>0</v>
      </c>
      <c r="BY122" s="12">
        <f t="shared" si="62"/>
        <v>3</v>
      </c>
      <c r="BZ122" s="12" t="str">
        <f t="shared" si="63"/>
        <v>La bibliografía básica propuesta se encuentra en la biblioteca "Juan Roa Vásquez"., La bibliografía propuesta contiene títulos de edición menor a 5 años.</v>
      </c>
      <c r="CA122" s="12" t="str">
        <f t="shared" si="64"/>
        <v>La bibliografía básica propuesta se encuentra en la biblioteca "Juan Roa Vásquez".</v>
      </c>
      <c r="CB122" s="21" t="str">
        <f t="shared" si="65"/>
        <v>La bibliografía propuesta contiene títulos de edición menor a 5 años.</v>
      </c>
      <c r="CC122" s="12" t="str">
        <f t="shared" si="66"/>
        <v/>
      </c>
      <c r="CD122" s="12" t="str">
        <f t="shared" si="67"/>
        <v/>
      </c>
      <c r="CF122" s="12">
        <f t="shared" si="68"/>
        <v>1</v>
      </c>
      <c r="CG122" s="12">
        <f t="shared" si="69"/>
        <v>1</v>
      </c>
      <c r="CH122" s="12">
        <f t="shared" si="70"/>
        <v>0</v>
      </c>
      <c r="CI122" s="12">
        <f t="shared" si="71"/>
        <v>0</v>
      </c>
      <c r="CJ122" s="12">
        <f t="shared" si="72"/>
        <v>0</v>
      </c>
      <c r="CK122" s="12">
        <f t="shared" si="73"/>
        <v>2</v>
      </c>
    </row>
    <row r="123" spans="1:89" x14ac:dyDescent="0.25">
      <c r="A123" s="25">
        <v>43052.689778877313</v>
      </c>
      <c r="B123" s="26" t="s">
        <v>183</v>
      </c>
      <c r="C123" s="26" t="s">
        <v>422</v>
      </c>
      <c r="D123" s="26" t="s">
        <v>185</v>
      </c>
      <c r="E123" s="24"/>
      <c r="F123" s="26" t="s">
        <v>204</v>
      </c>
      <c r="G123" s="26" t="s">
        <v>423</v>
      </c>
      <c r="H123" s="26" t="s">
        <v>188</v>
      </c>
      <c r="I123" s="26" t="s">
        <v>188</v>
      </c>
      <c r="J123" s="26" t="s">
        <v>188</v>
      </c>
      <c r="K123" s="26" t="s">
        <v>188</v>
      </c>
      <c r="L123" s="26" t="s">
        <v>188</v>
      </c>
      <c r="M123" s="26" t="s">
        <v>188</v>
      </c>
      <c r="N123" s="26" t="s">
        <v>188</v>
      </c>
      <c r="O123" s="26" t="s">
        <v>188</v>
      </c>
      <c r="P123" s="26" t="s">
        <v>188</v>
      </c>
      <c r="Q123" s="26" t="s">
        <v>188</v>
      </c>
      <c r="R123" s="26" t="s">
        <v>188</v>
      </c>
      <c r="S123" s="26" t="s">
        <v>188</v>
      </c>
      <c r="T123" s="26" t="s">
        <v>188</v>
      </c>
      <c r="U123" s="26" t="s">
        <v>188</v>
      </c>
      <c r="V123" s="26" t="s">
        <v>5</v>
      </c>
      <c r="W123" s="26" t="s">
        <v>36</v>
      </c>
      <c r="X123" s="26" t="s">
        <v>158</v>
      </c>
      <c r="Y123" s="26" t="s">
        <v>43</v>
      </c>
      <c r="Z123" s="26" t="s">
        <v>43</v>
      </c>
      <c r="AA123" s="26" t="s">
        <v>43</v>
      </c>
      <c r="AB123" s="26" t="s">
        <v>43</v>
      </c>
      <c r="AC123" s="26" t="s">
        <v>43</v>
      </c>
      <c r="AD123" s="26" t="s">
        <v>43</v>
      </c>
      <c r="AE123" s="26" t="s">
        <v>55</v>
      </c>
      <c r="AF123" s="26" t="s">
        <v>58</v>
      </c>
      <c r="AG123" s="26" t="s">
        <v>58</v>
      </c>
      <c r="AH123" s="26" t="s">
        <v>58</v>
      </c>
      <c r="AI123" s="26" t="s">
        <v>59</v>
      </c>
      <c r="AJ123" s="26" t="s">
        <v>59</v>
      </c>
      <c r="AK123" s="26" t="s">
        <v>70</v>
      </c>
      <c r="AL123" s="26" t="s">
        <v>160</v>
      </c>
      <c r="AM123" s="26" t="s">
        <v>231</v>
      </c>
      <c r="AN123" s="26" t="s">
        <v>89</v>
      </c>
      <c r="AO123" s="26" t="s">
        <v>192</v>
      </c>
      <c r="AP123" s="26" t="s">
        <v>104</v>
      </c>
      <c r="AQ123" s="26" t="s">
        <v>104</v>
      </c>
      <c r="AR123" s="26" t="s">
        <v>105</v>
      </c>
      <c r="AS123" s="26" t="s">
        <v>104</v>
      </c>
      <c r="AT123" s="26" t="s">
        <v>112</v>
      </c>
      <c r="AU123" s="26" t="s">
        <v>193</v>
      </c>
      <c r="AX123" s="12">
        <f t="shared" si="43"/>
        <v>122</v>
      </c>
      <c r="AY123" s="12">
        <f t="shared" si="74"/>
        <v>1</v>
      </c>
      <c r="AZ123" s="20" t="str">
        <f t="shared" si="44"/>
        <v>Anticipatoria., Criterios y estándares (Rúbrica)., Retroalimentación.</v>
      </c>
      <c r="BA123" s="12" t="str">
        <f t="shared" si="39"/>
        <v>Anticipatoria.</v>
      </c>
      <c r="BB123" s="12" t="str">
        <f t="shared" si="40"/>
        <v>Criterios y estándares (Rúbrica).</v>
      </c>
      <c r="BC123" s="12" t="str">
        <f t="shared" si="41"/>
        <v>Retroalimentación.</v>
      </c>
      <c r="BD123" s="12" t="str">
        <f t="shared" si="42"/>
        <v/>
      </c>
      <c r="BF123" s="12">
        <f t="shared" si="45"/>
        <v>1</v>
      </c>
      <c r="BG123" s="12">
        <f t="shared" si="46"/>
        <v>1</v>
      </c>
      <c r="BH123" s="12">
        <f t="shared" si="47"/>
        <v>0</v>
      </c>
      <c r="BI123" s="12">
        <f t="shared" si="48"/>
        <v>1</v>
      </c>
      <c r="BJ123" s="12">
        <f t="shared" si="49"/>
        <v>0</v>
      </c>
      <c r="BK123" s="12">
        <f t="shared" si="50"/>
        <v>3</v>
      </c>
      <c r="BL123" s="20" t="str">
        <f t="shared" si="51"/>
        <v>Reflexión, Diálogo, Claridad, Oportunidades de mejora, Retroalimentación al docente</v>
      </c>
      <c r="BM123" s="12" t="str">
        <f t="shared" si="52"/>
        <v>Reflexión</v>
      </c>
      <c r="BN123" s="12" t="str">
        <f t="shared" si="75"/>
        <v>Diálogo</v>
      </c>
      <c r="BO123" s="12" t="str">
        <f t="shared" si="53"/>
        <v>Claridad</v>
      </c>
      <c r="BP123" s="12" t="str">
        <f t="shared" si="54"/>
        <v>Oportunidades de mejora</v>
      </c>
      <c r="BQ123" s="12" t="str">
        <f t="shared" si="55"/>
        <v>Retroalimentación al docente</v>
      </c>
      <c r="BS123" s="12">
        <f t="shared" si="56"/>
        <v>1</v>
      </c>
      <c r="BT123" s="12">
        <f t="shared" si="57"/>
        <v>1</v>
      </c>
      <c r="BU123" s="12">
        <f t="shared" si="58"/>
        <v>1</v>
      </c>
      <c r="BV123" s="12">
        <f t="shared" si="59"/>
        <v>1</v>
      </c>
      <c r="BW123" s="12">
        <f t="shared" si="60"/>
        <v>1</v>
      </c>
      <c r="BX123" s="12">
        <f t="shared" si="61"/>
        <v>0</v>
      </c>
      <c r="BY123" s="12">
        <f t="shared" si="62"/>
        <v>5</v>
      </c>
      <c r="BZ123"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23" s="12" t="str">
        <f t="shared" si="64"/>
        <v>La bibliografía básica propuesta se encuentra en la biblioteca "Juan Roa Vásquez".</v>
      </c>
      <c r="CB123" s="21" t="str">
        <f t="shared" si="65"/>
        <v>La bibliografía propuesta contiene títulos de edición menor a 5 años.</v>
      </c>
      <c r="CC123" s="12" t="str">
        <f t="shared" si="66"/>
        <v>La bibliografía se presenta con una sólo sistema de referenciación (APA, Vancouver, IEEE, etc).</v>
      </c>
      <c r="CD123" s="12" t="str">
        <f t="shared" si="67"/>
        <v>La bibliografía incluye por lo menos dos títulos en una segunda lengua.</v>
      </c>
      <c r="CF123" s="12">
        <f t="shared" si="68"/>
        <v>1</v>
      </c>
      <c r="CG123" s="12">
        <f t="shared" si="69"/>
        <v>1</v>
      </c>
      <c r="CH123" s="12">
        <f t="shared" si="70"/>
        <v>1</v>
      </c>
      <c r="CI123" s="12">
        <f t="shared" si="71"/>
        <v>1</v>
      </c>
      <c r="CJ123" s="12">
        <f t="shared" si="72"/>
        <v>0</v>
      </c>
      <c r="CK123" s="12">
        <f t="shared" si="73"/>
        <v>4</v>
      </c>
    </row>
    <row r="124" spans="1:89" x14ac:dyDescent="0.25">
      <c r="A124" s="25">
        <v>43052.692212060181</v>
      </c>
      <c r="B124" s="26" t="s">
        <v>183</v>
      </c>
      <c r="C124" s="26" t="s">
        <v>424</v>
      </c>
      <c r="D124" s="26" t="s">
        <v>185</v>
      </c>
      <c r="E124" s="24"/>
      <c r="F124" s="26" t="s">
        <v>204</v>
      </c>
      <c r="G124" s="26" t="s">
        <v>425</v>
      </c>
      <c r="H124" s="26" t="s">
        <v>188</v>
      </c>
      <c r="I124" s="26" t="s">
        <v>188</v>
      </c>
      <c r="J124" s="26" t="s">
        <v>188</v>
      </c>
      <c r="K124" s="26" t="s">
        <v>188</v>
      </c>
      <c r="L124" s="26" t="s">
        <v>188</v>
      </c>
      <c r="M124" s="26" t="s">
        <v>188</v>
      </c>
      <c r="N124" s="26" t="s">
        <v>188</v>
      </c>
      <c r="O124" s="26" t="s">
        <v>188</v>
      </c>
      <c r="P124" s="26" t="s">
        <v>188</v>
      </c>
      <c r="Q124" s="26" t="s">
        <v>188</v>
      </c>
      <c r="R124" s="26" t="s">
        <v>188</v>
      </c>
      <c r="S124" s="26" t="s">
        <v>188</v>
      </c>
      <c r="T124" s="26" t="s">
        <v>188</v>
      </c>
      <c r="U124" s="26" t="s">
        <v>188</v>
      </c>
      <c r="V124" s="26" t="s">
        <v>5</v>
      </c>
      <c r="W124" s="26" t="s">
        <v>36</v>
      </c>
      <c r="X124" s="26" t="s">
        <v>158</v>
      </c>
      <c r="Y124" s="26" t="s">
        <v>43</v>
      </c>
      <c r="Z124" s="26" t="s">
        <v>43</v>
      </c>
      <c r="AA124" s="26" t="s">
        <v>43</v>
      </c>
      <c r="AB124" s="26" t="s">
        <v>43</v>
      </c>
      <c r="AC124" s="26" t="s">
        <v>43</v>
      </c>
      <c r="AD124" s="26" t="s">
        <v>43</v>
      </c>
      <c r="AE124" s="26" t="s">
        <v>55</v>
      </c>
      <c r="AF124" s="26" t="s">
        <v>58</v>
      </c>
      <c r="AG124" s="26" t="s">
        <v>58</v>
      </c>
      <c r="AH124" s="26" t="s">
        <v>58</v>
      </c>
      <c r="AI124" s="26" t="s">
        <v>59</v>
      </c>
      <c r="AJ124" s="26" t="s">
        <v>59</v>
      </c>
      <c r="AK124" s="26" t="s">
        <v>70</v>
      </c>
      <c r="AL124" s="26" t="s">
        <v>160</v>
      </c>
      <c r="AM124" s="26" t="s">
        <v>231</v>
      </c>
      <c r="AN124" s="26" t="s">
        <v>89</v>
      </c>
      <c r="AO124" s="26" t="s">
        <v>192</v>
      </c>
      <c r="AP124" s="26" t="s">
        <v>104</v>
      </c>
      <c r="AQ124" s="26" t="s">
        <v>104</v>
      </c>
      <c r="AR124" s="26" t="s">
        <v>105</v>
      </c>
      <c r="AS124" s="26" t="s">
        <v>104</v>
      </c>
      <c r="AT124" s="26" t="s">
        <v>112</v>
      </c>
      <c r="AU124" s="26" t="s">
        <v>193</v>
      </c>
      <c r="AX124" s="12">
        <f t="shared" si="43"/>
        <v>123</v>
      </c>
      <c r="AY124" s="12">
        <f t="shared" si="74"/>
        <v>1</v>
      </c>
      <c r="AZ124" s="20" t="str">
        <f t="shared" si="44"/>
        <v>Anticipatoria., Criterios y estándares (Rúbrica)., Retroalimentación.</v>
      </c>
      <c r="BA124" s="12" t="str">
        <f t="shared" si="39"/>
        <v>Anticipatoria.</v>
      </c>
      <c r="BB124" s="12" t="str">
        <f t="shared" si="40"/>
        <v>Criterios y estándares (Rúbrica).</v>
      </c>
      <c r="BC124" s="12" t="str">
        <f t="shared" si="41"/>
        <v>Retroalimentación.</v>
      </c>
      <c r="BD124" s="12" t="str">
        <f t="shared" si="42"/>
        <v/>
      </c>
      <c r="BF124" s="12">
        <f t="shared" si="45"/>
        <v>1</v>
      </c>
      <c r="BG124" s="12">
        <f t="shared" si="46"/>
        <v>1</v>
      </c>
      <c r="BH124" s="12">
        <f t="shared" si="47"/>
        <v>0</v>
      </c>
      <c r="BI124" s="12">
        <f t="shared" si="48"/>
        <v>1</v>
      </c>
      <c r="BJ124" s="12">
        <f t="shared" si="49"/>
        <v>0</v>
      </c>
      <c r="BK124" s="12">
        <f t="shared" si="50"/>
        <v>3</v>
      </c>
      <c r="BL124" s="20" t="str">
        <f t="shared" si="51"/>
        <v>Reflexión, Diálogo, Claridad, Oportunidades de mejora, Retroalimentación al docente</v>
      </c>
      <c r="BM124" s="12" t="str">
        <f t="shared" si="52"/>
        <v>Reflexión</v>
      </c>
      <c r="BN124" s="12" t="str">
        <f t="shared" si="75"/>
        <v>Diálogo</v>
      </c>
      <c r="BO124" s="12" t="str">
        <f t="shared" si="53"/>
        <v>Claridad</v>
      </c>
      <c r="BP124" s="12" t="str">
        <f t="shared" si="54"/>
        <v>Oportunidades de mejora</v>
      </c>
      <c r="BQ124" s="12" t="str">
        <f t="shared" si="55"/>
        <v>Retroalimentación al docente</v>
      </c>
      <c r="BS124" s="12">
        <f t="shared" si="56"/>
        <v>1</v>
      </c>
      <c r="BT124" s="12">
        <f t="shared" si="57"/>
        <v>1</v>
      </c>
      <c r="BU124" s="12">
        <f t="shared" si="58"/>
        <v>1</v>
      </c>
      <c r="BV124" s="12">
        <f t="shared" si="59"/>
        <v>1</v>
      </c>
      <c r="BW124" s="12">
        <f t="shared" si="60"/>
        <v>1</v>
      </c>
      <c r="BX124" s="12">
        <f t="shared" si="61"/>
        <v>0</v>
      </c>
      <c r="BY124" s="12">
        <f t="shared" si="62"/>
        <v>5</v>
      </c>
      <c r="BZ124"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24" s="12" t="str">
        <f t="shared" si="64"/>
        <v>La bibliografía básica propuesta se encuentra en la biblioteca "Juan Roa Vásquez".</v>
      </c>
      <c r="CB124" s="21" t="str">
        <f t="shared" si="65"/>
        <v>La bibliografía propuesta contiene títulos de edición menor a 5 años.</v>
      </c>
      <c r="CC124" s="12" t="str">
        <f t="shared" si="66"/>
        <v>La bibliografía se presenta con una sólo sistema de referenciación (APA, Vancouver, IEEE, etc).</v>
      </c>
      <c r="CD124" s="12" t="str">
        <f t="shared" si="67"/>
        <v>La bibliografía incluye por lo menos dos títulos en una segunda lengua.</v>
      </c>
      <c r="CF124" s="12">
        <f t="shared" si="68"/>
        <v>1</v>
      </c>
      <c r="CG124" s="12">
        <f t="shared" si="69"/>
        <v>1</v>
      </c>
      <c r="CH124" s="12">
        <f t="shared" si="70"/>
        <v>1</v>
      </c>
      <c r="CI124" s="12">
        <f t="shared" si="71"/>
        <v>1</v>
      </c>
      <c r="CJ124" s="12">
        <f t="shared" si="72"/>
        <v>0</v>
      </c>
      <c r="CK124" s="12">
        <f t="shared" si="73"/>
        <v>4</v>
      </c>
    </row>
    <row r="125" spans="1:89" x14ac:dyDescent="0.25">
      <c r="A125" s="25">
        <v>43052.947408599532</v>
      </c>
      <c r="B125" s="26" t="s">
        <v>183</v>
      </c>
      <c r="C125" s="26" t="s">
        <v>426</v>
      </c>
      <c r="D125" s="26" t="s">
        <v>185</v>
      </c>
      <c r="E125" s="24"/>
      <c r="F125" s="26" t="s">
        <v>195</v>
      </c>
      <c r="G125" s="26" t="s">
        <v>427</v>
      </c>
      <c r="H125" s="26" t="s">
        <v>188</v>
      </c>
      <c r="I125" s="26" t="s">
        <v>188</v>
      </c>
      <c r="J125" s="26" t="s">
        <v>188</v>
      </c>
      <c r="K125" s="26" t="s">
        <v>188</v>
      </c>
      <c r="L125" s="26" t="s">
        <v>188</v>
      </c>
      <c r="M125" s="26" t="s">
        <v>188</v>
      </c>
      <c r="N125" s="26" t="s">
        <v>188</v>
      </c>
      <c r="O125" s="26" t="s">
        <v>188</v>
      </c>
      <c r="P125" s="26" t="s">
        <v>188</v>
      </c>
      <c r="Q125" s="26" t="s">
        <v>188</v>
      </c>
      <c r="R125" s="26" t="s">
        <v>188</v>
      </c>
      <c r="S125" s="26" t="s">
        <v>188</v>
      </c>
      <c r="T125" s="26" t="s">
        <v>188</v>
      </c>
      <c r="U125" s="26" t="s">
        <v>188</v>
      </c>
      <c r="V125" s="26" t="s">
        <v>5</v>
      </c>
      <c r="W125" s="26" t="s">
        <v>165</v>
      </c>
      <c r="X125" s="26" t="s">
        <v>158</v>
      </c>
      <c r="Y125" s="26" t="s">
        <v>190</v>
      </c>
      <c r="Z125" s="26" t="s">
        <v>43</v>
      </c>
      <c r="AA125" s="26" t="s">
        <v>190</v>
      </c>
      <c r="AB125" s="26" t="s">
        <v>190</v>
      </c>
      <c r="AC125" s="26" t="s">
        <v>190</v>
      </c>
      <c r="AD125" s="26" t="s">
        <v>43</v>
      </c>
      <c r="AE125" s="26" t="s">
        <v>55</v>
      </c>
      <c r="AF125" s="26" t="s">
        <v>56</v>
      </c>
      <c r="AG125" s="26" t="s">
        <v>58</v>
      </c>
      <c r="AH125" s="26" t="s">
        <v>58</v>
      </c>
      <c r="AI125" s="26" t="s">
        <v>59</v>
      </c>
      <c r="AJ125" s="26" t="s">
        <v>58</v>
      </c>
      <c r="AK125" s="26" t="s">
        <v>69</v>
      </c>
      <c r="AL125" s="26" t="s">
        <v>74</v>
      </c>
      <c r="AM125" s="26" t="s">
        <v>191</v>
      </c>
      <c r="AN125" s="26" t="s">
        <v>89</v>
      </c>
      <c r="AO125" s="26" t="s">
        <v>192</v>
      </c>
      <c r="AP125" s="26" t="s">
        <v>104</v>
      </c>
      <c r="AQ125" s="26" t="s">
        <v>104</v>
      </c>
      <c r="AR125" s="26" t="s">
        <v>105</v>
      </c>
      <c r="AS125" s="26" t="s">
        <v>104</v>
      </c>
      <c r="AT125" s="26" t="s">
        <v>112</v>
      </c>
      <c r="AU125" s="26" t="s">
        <v>193</v>
      </c>
      <c r="AX125" s="12">
        <f t="shared" si="43"/>
        <v>124</v>
      </c>
      <c r="AY125" s="12">
        <f t="shared" si="74"/>
        <v>0.5</v>
      </c>
      <c r="AZ125" s="20" t="str">
        <f t="shared" si="44"/>
        <v>Anticipatoria., Criterios y estándares (Rúbrica)., Autoevaluación., Retroalimentación.</v>
      </c>
      <c r="BA125" s="12" t="str">
        <f t="shared" si="39"/>
        <v>Anticipatoria.</v>
      </c>
      <c r="BB125" s="12" t="str">
        <f t="shared" si="40"/>
        <v>Criterios y estándares (Rúbrica).</v>
      </c>
      <c r="BC125" s="12" t="str">
        <f t="shared" si="41"/>
        <v>Autoevaluación.</v>
      </c>
      <c r="BD125" s="12" t="str">
        <f t="shared" si="42"/>
        <v>Retroalimentación.</v>
      </c>
      <c r="BF125" s="12">
        <f t="shared" si="45"/>
        <v>1</v>
      </c>
      <c r="BG125" s="12">
        <f t="shared" si="46"/>
        <v>1</v>
      </c>
      <c r="BH125" s="12">
        <f t="shared" si="47"/>
        <v>1</v>
      </c>
      <c r="BI125" s="12">
        <f t="shared" si="48"/>
        <v>1</v>
      </c>
      <c r="BJ125" s="12">
        <f t="shared" si="49"/>
        <v>0</v>
      </c>
      <c r="BK125" s="12">
        <f t="shared" si="50"/>
        <v>4</v>
      </c>
      <c r="BL125" s="20" t="str">
        <f t="shared" si="51"/>
        <v>Reflexión, Diálogo, Claridad, Oportunidades de mejora, Retroalimentación al docente</v>
      </c>
      <c r="BM125" s="12" t="str">
        <f t="shared" si="52"/>
        <v>Reflexión</v>
      </c>
      <c r="BN125" s="12" t="str">
        <f t="shared" si="75"/>
        <v>Diálogo</v>
      </c>
      <c r="BO125" s="12" t="str">
        <f t="shared" si="53"/>
        <v>Claridad</v>
      </c>
      <c r="BP125" s="12" t="str">
        <f t="shared" si="54"/>
        <v>Oportunidades de mejora</v>
      </c>
      <c r="BQ125" s="12" t="str">
        <f t="shared" si="55"/>
        <v>Retroalimentación al docente</v>
      </c>
      <c r="BS125" s="12">
        <f t="shared" si="56"/>
        <v>1</v>
      </c>
      <c r="BT125" s="12">
        <f t="shared" si="57"/>
        <v>1</v>
      </c>
      <c r="BU125" s="12">
        <f t="shared" si="58"/>
        <v>1</v>
      </c>
      <c r="BV125" s="12">
        <f t="shared" si="59"/>
        <v>1</v>
      </c>
      <c r="BW125" s="12">
        <f t="shared" si="60"/>
        <v>1</v>
      </c>
      <c r="BX125" s="12">
        <f t="shared" si="61"/>
        <v>0</v>
      </c>
      <c r="BY125" s="12">
        <f t="shared" si="62"/>
        <v>5</v>
      </c>
      <c r="BZ125"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25" s="12" t="str">
        <f t="shared" si="64"/>
        <v>La bibliografía básica propuesta se encuentra en la biblioteca "Juan Roa Vásquez".</v>
      </c>
      <c r="CB125" s="21" t="str">
        <f t="shared" si="65"/>
        <v>La bibliografía propuesta contiene títulos de edición menor a 5 años.</v>
      </c>
      <c r="CC125" s="12" t="str">
        <f t="shared" si="66"/>
        <v>La bibliografía se presenta con una sólo sistema de referenciación (APA, Vancouver, IEEE, etc).</v>
      </c>
      <c r="CD125" s="12" t="str">
        <f t="shared" si="67"/>
        <v>La bibliografía incluye por lo menos dos títulos en una segunda lengua.</v>
      </c>
      <c r="CF125" s="12">
        <f t="shared" si="68"/>
        <v>1</v>
      </c>
      <c r="CG125" s="12">
        <f t="shared" si="69"/>
        <v>1</v>
      </c>
      <c r="CH125" s="12">
        <f t="shared" si="70"/>
        <v>1</v>
      </c>
      <c r="CI125" s="12">
        <f t="shared" si="71"/>
        <v>1</v>
      </c>
      <c r="CJ125" s="12">
        <f t="shared" si="72"/>
        <v>0</v>
      </c>
      <c r="CK125" s="12">
        <f t="shared" si="73"/>
        <v>4</v>
      </c>
    </row>
    <row r="126" spans="1:89" x14ac:dyDescent="0.25">
      <c r="A126" s="25">
        <v>43052.956189432865</v>
      </c>
      <c r="B126" s="26" t="s">
        <v>183</v>
      </c>
      <c r="C126" s="26" t="s">
        <v>426</v>
      </c>
      <c r="D126" s="26" t="s">
        <v>185</v>
      </c>
      <c r="E126" s="24"/>
      <c r="F126" s="26" t="s">
        <v>195</v>
      </c>
      <c r="G126" s="26" t="s">
        <v>428</v>
      </c>
      <c r="H126" s="26" t="s">
        <v>188</v>
      </c>
      <c r="I126" s="26" t="s">
        <v>188</v>
      </c>
      <c r="J126" s="26" t="s">
        <v>188</v>
      </c>
      <c r="K126" s="26" t="s">
        <v>188</v>
      </c>
      <c r="L126" s="26" t="s">
        <v>188</v>
      </c>
      <c r="M126" s="26" t="s">
        <v>188</v>
      </c>
      <c r="N126" s="26" t="s">
        <v>188</v>
      </c>
      <c r="O126" s="26" t="s">
        <v>188</v>
      </c>
      <c r="P126" s="26" t="s">
        <v>188</v>
      </c>
      <c r="Q126" s="26" t="s">
        <v>188</v>
      </c>
      <c r="R126" s="26" t="s">
        <v>188</v>
      </c>
      <c r="S126" s="26" t="s">
        <v>188</v>
      </c>
      <c r="T126" s="26" t="s">
        <v>188</v>
      </c>
      <c r="U126" s="26" t="s">
        <v>188</v>
      </c>
      <c r="V126" s="26" t="s">
        <v>5</v>
      </c>
      <c r="W126" s="26" t="s">
        <v>165</v>
      </c>
      <c r="X126" s="26" t="s">
        <v>158</v>
      </c>
      <c r="Y126" s="26" t="s">
        <v>43</v>
      </c>
      <c r="Z126" s="26" t="s">
        <v>43</v>
      </c>
      <c r="AA126" s="26" t="s">
        <v>43</v>
      </c>
      <c r="AB126" s="26" t="s">
        <v>45</v>
      </c>
      <c r="AC126" s="26" t="s">
        <v>43</v>
      </c>
      <c r="AD126" s="26" t="s">
        <v>43</v>
      </c>
      <c r="AE126" s="26" t="s">
        <v>55</v>
      </c>
      <c r="AF126" s="26" t="s">
        <v>58</v>
      </c>
      <c r="AG126" s="26" t="s">
        <v>58</v>
      </c>
      <c r="AH126" s="26" t="s">
        <v>429</v>
      </c>
      <c r="AI126" s="26" t="s">
        <v>59</v>
      </c>
      <c r="AJ126" s="26" t="s">
        <v>58</v>
      </c>
      <c r="AK126" s="26" t="s">
        <v>69</v>
      </c>
      <c r="AL126" s="26" t="s">
        <v>160</v>
      </c>
      <c r="AM126" s="26" t="s">
        <v>191</v>
      </c>
      <c r="AN126" s="26" t="s">
        <v>89</v>
      </c>
      <c r="AO126" s="26" t="s">
        <v>268</v>
      </c>
      <c r="AP126" s="26" t="s">
        <v>106</v>
      </c>
      <c r="AQ126" s="26" t="s">
        <v>104</v>
      </c>
      <c r="AR126" s="26" t="s">
        <v>105</v>
      </c>
      <c r="AS126" s="26" t="s">
        <v>106</v>
      </c>
      <c r="AT126" s="26" t="s">
        <v>112</v>
      </c>
      <c r="AU126" s="26" t="s">
        <v>193</v>
      </c>
      <c r="AX126" s="12">
        <f t="shared" si="43"/>
        <v>124</v>
      </c>
      <c r="AY126" s="12">
        <f t="shared" si="74"/>
        <v>0.5</v>
      </c>
      <c r="AZ126" s="20" t="str">
        <f t="shared" si="44"/>
        <v>Anticipatoria., Criterios y estándares (Rúbrica)., Autoevaluación., Retroalimentación.</v>
      </c>
      <c r="BA126" s="12" t="str">
        <f t="shared" si="39"/>
        <v>Anticipatoria.</v>
      </c>
      <c r="BB126" s="12" t="str">
        <f t="shared" si="40"/>
        <v>Criterios y estándares (Rúbrica).</v>
      </c>
      <c r="BC126" s="12" t="str">
        <f t="shared" si="41"/>
        <v>Autoevaluación.</v>
      </c>
      <c r="BD126" s="12" t="str">
        <f t="shared" si="42"/>
        <v>Retroalimentación.</v>
      </c>
      <c r="BF126" s="12">
        <f t="shared" si="45"/>
        <v>1</v>
      </c>
      <c r="BG126" s="12">
        <f t="shared" si="46"/>
        <v>1</v>
      </c>
      <c r="BH126" s="12">
        <f t="shared" si="47"/>
        <v>1</v>
      </c>
      <c r="BI126" s="12">
        <f t="shared" si="48"/>
        <v>1</v>
      </c>
      <c r="BJ126" s="12">
        <f t="shared" si="49"/>
        <v>0</v>
      </c>
      <c r="BK126" s="12">
        <f t="shared" si="50"/>
        <v>4</v>
      </c>
      <c r="BL126" s="20" t="str">
        <f t="shared" si="51"/>
        <v>Reflexión, Diálogo, Oportunidades de mejora, Retroalimentación al docente</v>
      </c>
      <c r="BM126" s="12" t="str">
        <f t="shared" si="52"/>
        <v>Reflexión</v>
      </c>
      <c r="BN126" s="12" t="str">
        <f t="shared" si="75"/>
        <v>Diálogo</v>
      </c>
      <c r="BO126" s="12" t="str">
        <f t="shared" si="53"/>
        <v>Oportunidades de mejora</v>
      </c>
      <c r="BP126" s="12" t="str">
        <f t="shared" si="54"/>
        <v>Retroalimentación al docente</v>
      </c>
      <c r="BQ126" s="12" t="str">
        <f t="shared" si="55"/>
        <v/>
      </c>
      <c r="BS126" s="12">
        <f t="shared" si="56"/>
        <v>1</v>
      </c>
      <c r="BT126" s="12">
        <f t="shared" si="57"/>
        <v>1</v>
      </c>
      <c r="BU126" s="12">
        <f t="shared" si="58"/>
        <v>0</v>
      </c>
      <c r="BV126" s="12">
        <f t="shared" si="59"/>
        <v>1</v>
      </c>
      <c r="BW126" s="12">
        <f t="shared" si="60"/>
        <v>1</v>
      </c>
      <c r="BX126" s="12">
        <f t="shared" si="61"/>
        <v>0</v>
      </c>
      <c r="BY126" s="12">
        <f t="shared" si="62"/>
        <v>4</v>
      </c>
      <c r="BZ126"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26" s="12" t="str">
        <f t="shared" si="64"/>
        <v>La bibliografía básica propuesta se encuentra en la biblioteca "Juan Roa Vásquez".</v>
      </c>
      <c r="CB126" s="21" t="str">
        <f t="shared" si="65"/>
        <v>La bibliografía propuesta contiene títulos de edición menor a 5 años.</v>
      </c>
      <c r="CC126" s="12" t="str">
        <f t="shared" si="66"/>
        <v>La bibliografía se presenta con una sólo sistema de referenciación (APA, Vancouver, IEEE, etc).</v>
      </c>
      <c r="CD126" s="12" t="str">
        <f t="shared" si="67"/>
        <v>La bibliografía incluye por lo menos dos títulos en una segunda lengua.</v>
      </c>
      <c r="CF126" s="12">
        <f t="shared" si="68"/>
        <v>1</v>
      </c>
      <c r="CG126" s="12">
        <f t="shared" si="69"/>
        <v>1</v>
      </c>
      <c r="CH126" s="12">
        <f t="shared" si="70"/>
        <v>1</v>
      </c>
      <c r="CI126" s="12">
        <f t="shared" si="71"/>
        <v>1</v>
      </c>
      <c r="CJ126" s="12">
        <f t="shared" si="72"/>
        <v>0</v>
      </c>
      <c r="CK126" s="12">
        <f t="shared" si="73"/>
        <v>4</v>
      </c>
    </row>
    <row r="127" spans="1:89" x14ac:dyDescent="0.25">
      <c r="A127" s="25">
        <v>43053.207035763888</v>
      </c>
      <c r="B127" s="26" t="s">
        <v>183</v>
      </c>
      <c r="C127" s="26" t="s">
        <v>430</v>
      </c>
      <c r="D127" s="26" t="s">
        <v>185</v>
      </c>
      <c r="E127" s="24"/>
      <c r="F127" s="26" t="s">
        <v>201</v>
      </c>
      <c r="G127" s="26" t="s">
        <v>431</v>
      </c>
      <c r="H127" s="26" t="s">
        <v>188</v>
      </c>
      <c r="I127" s="26" t="s">
        <v>188</v>
      </c>
      <c r="J127" s="26" t="s">
        <v>188</v>
      </c>
      <c r="K127" s="26" t="s">
        <v>188</v>
      </c>
      <c r="L127" s="26" t="s">
        <v>188</v>
      </c>
      <c r="M127" s="26" t="s">
        <v>188</v>
      </c>
      <c r="N127" s="26" t="s">
        <v>188</v>
      </c>
      <c r="O127" s="26" t="s">
        <v>188</v>
      </c>
      <c r="P127" s="26" t="s">
        <v>188</v>
      </c>
      <c r="Q127" s="26" t="s">
        <v>188</v>
      </c>
      <c r="R127" s="26" t="s">
        <v>188</v>
      </c>
      <c r="S127" s="26" t="s">
        <v>188</v>
      </c>
      <c r="T127" s="26" t="s">
        <v>188</v>
      </c>
      <c r="U127" s="26" t="s">
        <v>188</v>
      </c>
      <c r="V127" s="26" t="s">
        <v>5</v>
      </c>
      <c r="W127" s="26" t="s">
        <v>162</v>
      </c>
      <c r="X127" s="26" t="s">
        <v>158</v>
      </c>
      <c r="Y127" s="26" t="s">
        <v>190</v>
      </c>
      <c r="Z127" s="26" t="s">
        <v>190</v>
      </c>
      <c r="AA127" s="26" t="s">
        <v>190</v>
      </c>
      <c r="AB127" s="26" t="s">
        <v>190</v>
      </c>
      <c r="AC127" s="26" t="s">
        <v>190</v>
      </c>
      <c r="AD127" s="26" t="s">
        <v>190</v>
      </c>
      <c r="AE127" s="26" t="s">
        <v>55</v>
      </c>
      <c r="AF127" s="26" t="s">
        <v>159</v>
      </c>
      <c r="AG127" s="26" t="s">
        <v>59</v>
      </c>
      <c r="AH127" s="26" t="s">
        <v>59</v>
      </c>
      <c r="AI127" s="26" t="s">
        <v>59</v>
      </c>
      <c r="AJ127" s="26" t="s">
        <v>59</v>
      </c>
      <c r="AK127" s="26" t="s">
        <v>71</v>
      </c>
      <c r="AL127" s="26" t="s">
        <v>163</v>
      </c>
      <c r="AM127" s="26" t="s">
        <v>191</v>
      </c>
      <c r="AN127" s="26" t="s">
        <v>90</v>
      </c>
      <c r="AO127" s="26" t="s">
        <v>192</v>
      </c>
      <c r="AP127" s="26" t="s">
        <v>106</v>
      </c>
      <c r="AQ127" s="26" t="s">
        <v>106</v>
      </c>
      <c r="AR127" s="26" t="s">
        <v>106</v>
      </c>
      <c r="AS127" s="26" t="s">
        <v>106</v>
      </c>
      <c r="AT127" s="26" t="s">
        <v>113</v>
      </c>
      <c r="AU127" s="26" t="s">
        <v>193</v>
      </c>
      <c r="AX127" s="12">
        <f t="shared" si="43"/>
        <v>126</v>
      </c>
      <c r="AY127" s="12">
        <f t="shared" si="74"/>
        <v>1</v>
      </c>
      <c r="AZ127" s="20" t="str">
        <f t="shared" si="44"/>
        <v>Anticipatoria., Criterios y estándares (Rúbrica)., Autoevaluación., Retroalimentación.</v>
      </c>
      <c r="BA127" s="12" t="str">
        <f t="shared" si="39"/>
        <v>Anticipatoria.</v>
      </c>
      <c r="BB127" s="12" t="str">
        <f t="shared" si="40"/>
        <v>Criterios y estándares (Rúbrica).</v>
      </c>
      <c r="BC127" s="12" t="str">
        <f t="shared" si="41"/>
        <v>Autoevaluación.</v>
      </c>
      <c r="BD127" s="12" t="str">
        <f t="shared" si="42"/>
        <v>Retroalimentación.</v>
      </c>
      <c r="BF127" s="12">
        <f t="shared" si="45"/>
        <v>1</v>
      </c>
      <c r="BG127" s="12">
        <f t="shared" si="46"/>
        <v>1</v>
      </c>
      <c r="BH127" s="12">
        <f t="shared" si="47"/>
        <v>1</v>
      </c>
      <c r="BI127" s="12">
        <f t="shared" si="48"/>
        <v>1</v>
      </c>
      <c r="BJ127" s="12">
        <f t="shared" si="49"/>
        <v>0</v>
      </c>
      <c r="BK127" s="12">
        <f t="shared" si="50"/>
        <v>4</v>
      </c>
      <c r="BL127" s="20" t="str">
        <f t="shared" si="51"/>
        <v>Reflexión, Diálogo, Claridad, Oportunidades de mejora, Retroalimentación al docente</v>
      </c>
      <c r="BM127" s="12" t="str">
        <f t="shared" si="52"/>
        <v>Reflexión</v>
      </c>
      <c r="BN127" s="12" t="str">
        <f t="shared" si="75"/>
        <v>Diálogo</v>
      </c>
      <c r="BO127" s="12" t="str">
        <f t="shared" si="53"/>
        <v>Claridad</v>
      </c>
      <c r="BP127" s="12" t="str">
        <f t="shared" si="54"/>
        <v>Oportunidades de mejora</v>
      </c>
      <c r="BQ127" s="12" t="str">
        <f t="shared" si="55"/>
        <v>Retroalimentación al docente</v>
      </c>
      <c r="BS127" s="12">
        <f t="shared" si="56"/>
        <v>1</v>
      </c>
      <c r="BT127" s="12">
        <f t="shared" si="57"/>
        <v>1</v>
      </c>
      <c r="BU127" s="12">
        <f t="shared" si="58"/>
        <v>1</v>
      </c>
      <c r="BV127" s="12">
        <f t="shared" si="59"/>
        <v>1</v>
      </c>
      <c r="BW127" s="12">
        <f t="shared" si="60"/>
        <v>1</v>
      </c>
      <c r="BX127" s="12">
        <f t="shared" si="61"/>
        <v>0</v>
      </c>
      <c r="BY127" s="12">
        <f t="shared" si="62"/>
        <v>5</v>
      </c>
      <c r="BZ127"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27" s="12" t="str">
        <f t="shared" si="64"/>
        <v>La bibliografía básica propuesta se encuentra en la biblioteca "Juan Roa Vásquez".</v>
      </c>
      <c r="CB127" s="21" t="str">
        <f t="shared" si="65"/>
        <v>La bibliografía propuesta contiene títulos de edición menor a 5 años.</v>
      </c>
      <c r="CC127" s="12" t="str">
        <f t="shared" si="66"/>
        <v>La bibliografía se presenta con una sólo sistema de referenciación (APA, Vancouver, IEEE, etc).</v>
      </c>
      <c r="CD127" s="12" t="str">
        <f t="shared" si="67"/>
        <v>La bibliografía incluye por lo menos dos títulos en una segunda lengua.</v>
      </c>
      <c r="CF127" s="12">
        <f t="shared" si="68"/>
        <v>1</v>
      </c>
      <c r="CG127" s="12">
        <f t="shared" si="69"/>
        <v>1</v>
      </c>
      <c r="CH127" s="12">
        <f t="shared" si="70"/>
        <v>1</v>
      </c>
      <c r="CI127" s="12">
        <f t="shared" si="71"/>
        <v>1</v>
      </c>
      <c r="CJ127" s="12">
        <f t="shared" si="72"/>
        <v>0</v>
      </c>
      <c r="CK127" s="12">
        <f t="shared" si="73"/>
        <v>4</v>
      </c>
    </row>
    <row r="128" spans="1:89" x14ac:dyDescent="0.25">
      <c r="A128" s="25">
        <v>43053.36926180555</v>
      </c>
      <c r="B128" s="26" t="s">
        <v>183</v>
      </c>
      <c r="C128" s="26" t="s">
        <v>398</v>
      </c>
      <c r="D128" s="26" t="s">
        <v>185</v>
      </c>
      <c r="E128" s="24"/>
      <c r="F128" s="26" t="s">
        <v>226</v>
      </c>
      <c r="G128" s="26" t="s">
        <v>432</v>
      </c>
      <c r="H128" s="26" t="s">
        <v>188</v>
      </c>
      <c r="I128" s="26" t="s">
        <v>188</v>
      </c>
      <c r="J128" s="26" t="s">
        <v>188</v>
      </c>
      <c r="K128" s="26" t="s">
        <v>188</v>
      </c>
      <c r="L128" s="26" t="s">
        <v>188</v>
      </c>
      <c r="M128" s="26" t="s">
        <v>188</v>
      </c>
      <c r="N128" s="26" t="s">
        <v>188</v>
      </c>
      <c r="O128" s="26" t="s">
        <v>188</v>
      </c>
      <c r="P128" s="26" t="s">
        <v>188</v>
      </c>
      <c r="Q128" s="26" t="s">
        <v>188</v>
      </c>
      <c r="R128" s="26" t="s">
        <v>188</v>
      </c>
      <c r="S128" s="26" t="s">
        <v>188</v>
      </c>
      <c r="T128" s="26" t="s">
        <v>188</v>
      </c>
      <c r="U128" s="26" t="s">
        <v>188</v>
      </c>
      <c r="V128" s="26" t="s">
        <v>5</v>
      </c>
      <c r="W128" s="26" t="s">
        <v>162</v>
      </c>
      <c r="X128" s="26" t="s">
        <v>158</v>
      </c>
      <c r="Y128" s="26" t="s">
        <v>190</v>
      </c>
      <c r="Z128" s="26" t="s">
        <v>190</v>
      </c>
      <c r="AA128" s="26" t="s">
        <v>190</v>
      </c>
      <c r="AB128" s="26" t="s">
        <v>190</v>
      </c>
      <c r="AC128" s="26" t="s">
        <v>190</v>
      </c>
      <c r="AD128" s="26" t="s">
        <v>190</v>
      </c>
      <c r="AE128" s="26" t="s">
        <v>55</v>
      </c>
      <c r="AF128" s="26" t="s">
        <v>159</v>
      </c>
      <c r="AG128" s="26" t="s">
        <v>59</v>
      </c>
      <c r="AH128" s="26" t="s">
        <v>59</v>
      </c>
      <c r="AI128" s="26" t="s">
        <v>59</v>
      </c>
      <c r="AJ128" s="26" t="s">
        <v>59</v>
      </c>
      <c r="AK128" s="26" t="s">
        <v>71</v>
      </c>
      <c r="AL128" s="26" t="s">
        <v>163</v>
      </c>
      <c r="AM128" s="26" t="s">
        <v>191</v>
      </c>
      <c r="AN128" s="26" t="s">
        <v>90</v>
      </c>
      <c r="AO128" s="26" t="s">
        <v>192</v>
      </c>
      <c r="AP128" s="26" t="s">
        <v>106</v>
      </c>
      <c r="AQ128" s="26" t="s">
        <v>106</v>
      </c>
      <c r="AR128" s="26" t="s">
        <v>106</v>
      </c>
      <c r="AS128" s="26" t="s">
        <v>106</v>
      </c>
      <c r="AT128" s="26" t="s">
        <v>113</v>
      </c>
      <c r="AU128" s="26" t="s">
        <v>193</v>
      </c>
      <c r="AX128" s="12">
        <f t="shared" si="43"/>
        <v>107</v>
      </c>
      <c r="AY128" s="12">
        <f t="shared" si="74"/>
        <v>0.5</v>
      </c>
      <c r="AZ128" s="20" t="str">
        <f t="shared" si="44"/>
        <v>Anticipatoria., Criterios y estándares (Rúbrica)., Autoevaluación., Retroalimentación.</v>
      </c>
      <c r="BA128" s="12" t="str">
        <f t="shared" si="39"/>
        <v>Anticipatoria.</v>
      </c>
      <c r="BB128" s="12" t="str">
        <f t="shared" si="40"/>
        <v>Criterios y estándares (Rúbrica).</v>
      </c>
      <c r="BC128" s="12" t="str">
        <f t="shared" si="41"/>
        <v>Autoevaluación.</v>
      </c>
      <c r="BD128" s="12" t="str">
        <f t="shared" si="42"/>
        <v>Retroalimentación.</v>
      </c>
      <c r="BF128" s="12">
        <f t="shared" si="45"/>
        <v>1</v>
      </c>
      <c r="BG128" s="12">
        <f t="shared" si="46"/>
        <v>1</v>
      </c>
      <c r="BH128" s="12">
        <f t="shared" si="47"/>
        <v>1</v>
      </c>
      <c r="BI128" s="12">
        <f t="shared" si="48"/>
        <v>1</v>
      </c>
      <c r="BJ128" s="12">
        <f t="shared" si="49"/>
        <v>0</v>
      </c>
      <c r="BK128" s="12">
        <f t="shared" si="50"/>
        <v>4</v>
      </c>
      <c r="BL128" s="20" t="str">
        <f t="shared" si="51"/>
        <v>Reflexión, Diálogo, Claridad, Oportunidades de mejora, Retroalimentación al docente</v>
      </c>
      <c r="BM128" s="12" t="str">
        <f t="shared" si="52"/>
        <v>Reflexión</v>
      </c>
      <c r="BN128" s="12" t="str">
        <f t="shared" si="75"/>
        <v>Diálogo</v>
      </c>
      <c r="BO128" s="12" t="str">
        <f t="shared" si="53"/>
        <v>Claridad</v>
      </c>
      <c r="BP128" s="12" t="str">
        <f t="shared" si="54"/>
        <v>Oportunidades de mejora</v>
      </c>
      <c r="BQ128" s="12" t="str">
        <f t="shared" si="55"/>
        <v>Retroalimentación al docente</v>
      </c>
      <c r="BS128" s="12">
        <f t="shared" si="56"/>
        <v>1</v>
      </c>
      <c r="BT128" s="12">
        <f t="shared" si="57"/>
        <v>1</v>
      </c>
      <c r="BU128" s="12">
        <f t="shared" si="58"/>
        <v>1</v>
      </c>
      <c r="BV128" s="12">
        <f t="shared" si="59"/>
        <v>1</v>
      </c>
      <c r="BW128" s="12">
        <f t="shared" si="60"/>
        <v>1</v>
      </c>
      <c r="BX128" s="12">
        <f t="shared" si="61"/>
        <v>0</v>
      </c>
      <c r="BY128" s="12">
        <f t="shared" si="62"/>
        <v>5</v>
      </c>
      <c r="BZ128" s="12" t="str">
        <f t="shared" si="6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28" s="12" t="str">
        <f t="shared" si="64"/>
        <v>La bibliografía básica propuesta se encuentra en la biblioteca "Juan Roa Vásquez".</v>
      </c>
      <c r="CB128" s="21" t="str">
        <f t="shared" si="65"/>
        <v>La bibliografía propuesta contiene títulos de edición menor a 5 años.</v>
      </c>
      <c r="CC128" s="12" t="str">
        <f t="shared" si="66"/>
        <v>La bibliografía se presenta con una sólo sistema de referenciación (APA, Vancouver, IEEE, etc).</v>
      </c>
      <c r="CD128" s="12" t="str">
        <f t="shared" si="67"/>
        <v>La bibliografía incluye por lo menos dos títulos en una segunda lengua.</v>
      </c>
      <c r="CF128" s="12">
        <f t="shared" si="68"/>
        <v>1</v>
      </c>
      <c r="CG128" s="12">
        <f t="shared" si="69"/>
        <v>1</v>
      </c>
      <c r="CH128" s="12">
        <f t="shared" si="70"/>
        <v>1</v>
      </c>
      <c r="CI128" s="12">
        <f t="shared" si="71"/>
        <v>1</v>
      </c>
      <c r="CJ128" s="12">
        <f t="shared" si="72"/>
        <v>0</v>
      </c>
      <c r="CK128" s="12">
        <f t="shared" si="73"/>
        <v>4</v>
      </c>
    </row>
    <row r="129" spans="1:89" x14ac:dyDescent="0.25">
      <c r="A129" s="25">
        <v>43053.370597349538</v>
      </c>
      <c r="B129" s="26" t="s">
        <v>183</v>
      </c>
      <c r="C129" s="26" t="s">
        <v>433</v>
      </c>
      <c r="D129" s="26" t="s">
        <v>185</v>
      </c>
      <c r="E129" s="24"/>
      <c r="F129" s="26" t="s">
        <v>212</v>
      </c>
      <c r="G129" s="26" t="s">
        <v>434</v>
      </c>
      <c r="H129" s="26" t="s">
        <v>188</v>
      </c>
      <c r="I129" s="26" t="s">
        <v>188</v>
      </c>
      <c r="J129" s="26" t="s">
        <v>188</v>
      </c>
      <c r="K129" s="26" t="s">
        <v>188</v>
      </c>
      <c r="L129" s="26" t="s">
        <v>188</v>
      </c>
      <c r="M129" s="26" t="s">
        <v>188</v>
      </c>
      <c r="N129" s="26" t="s">
        <v>188</v>
      </c>
      <c r="O129" s="26" t="s">
        <v>188</v>
      </c>
      <c r="P129" s="26" t="s">
        <v>188</v>
      </c>
      <c r="Q129" s="26" t="s">
        <v>188</v>
      </c>
      <c r="R129" s="26" t="s">
        <v>188</v>
      </c>
      <c r="S129" s="26" t="s">
        <v>188</v>
      </c>
      <c r="T129" s="26" t="s">
        <v>188</v>
      </c>
      <c r="U129" s="26" t="s">
        <v>188</v>
      </c>
      <c r="V129" s="26" t="s">
        <v>5</v>
      </c>
      <c r="W129" s="26" t="s">
        <v>36</v>
      </c>
      <c r="X129" s="26" t="s">
        <v>158</v>
      </c>
      <c r="Y129" s="26" t="s">
        <v>190</v>
      </c>
      <c r="Z129" s="26" t="s">
        <v>43</v>
      </c>
      <c r="AA129" s="26" t="s">
        <v>43</v>
      </c>
      <c r="AB129" s="26" t="s">
        <v>190</v>
      </c>
      <c r="AC129" s="26" t="s">
        <v>43</v>
      </c>
      <c r="AD129" s="26" t="s">
        <v>43</v>
      </c>
      <c r="AE129" s="26" t="s">
        <v>55</v>
      </c>
      <c r="AF129" s="26" t="s">
        <v>159</v>
      </c>
      <c r="AG129" s="26" t="s">
        <v>59</v>
      </c>
      <c r="AH129" s="26" t="s">
        <v>59</v>
      </c>
      <c r="AI129" s="26" t="s">
        <v>59</v>
      </c>
      <c r="AJ129" s="26" t="s">
        <v>59</v>
      </c>
      <c r="AK129" s="26" t="s">
        <v>69</v>
      </c>
      <c r="AL129" s="26" t="s">
        <v>163</v>
      </c>
      <c r="AM129" s="26" t="s">
        <v>191</v>
      </c>
      <c r="AN129" s="26" t="s">
        <v>89</v>
      </c>
      <c r="AO129" s="26" t="s">
        <v>192</v>
      </c>
      <c r="AP129" s="26" t="s">
        <v>104</v>
      </c>
      <c r="AQ129" s="26" t="s">
        <v>104</v>
      </c>
      <c r="AR129" s="26" t="s">
        <v>104</v>
      </c>
      <c r="AS129" s="26" t="s">
        <v>104</v>
      </c>
      <c r="AT129" s="26" t="s">
        <v>114</v>
      </c>
      <c r="AU129" s="26" t="s">
        <v>247</v>
      </c>
      <c r="AX129" s="12">
        <f t="shared" si="43"/>
        <v>128</v>
      </c>
      <c r="AY129" s="12">
        <f t="shared" si="74"/>
        <v>0.5</v>
      </c>
      <c r="AZ129" s="20" t="str">
        <f t="shared" si="44"/>
        <v>Anticipatoria., Criterios y estándares (Rúbrica)., Autoevaluación., Retroalimentación.</v>
      </c>
      <c r="BA129" s="12" t="str">
        <f t="shared" si="39"/>
        <v>Anticipatoria.</v>
      </c>
      <c r="BB129" s="12" t="str">
        <f t="shared" si="40"/>
        <v>Criterios y estándares (Rúbrica).</v>
      </c>
      <c r="BC129" s="12" t="str">
        <f t="shared" si="41"/>
        <v>Autoevaluación.</v>
      </c>
      <c r="BD129" s="12" t="str">
        <f t="shared" si="42"/>
        <v>Retroalimentación.</v>
      </c>
      <c r="BF129" s="12">
        <f t="shared" si="45"/>
        <v>1</v>
      </c>
      <c r="BG129" s="12">
        <f t="shared" si="46"/>
        <v>1</v>
      </c>
      <c r="BH129" s="12">
        <f t="shared" si="47"/>
        <v>1</v>
      </c>
      <c r="BI129" s="12">
        <f t="shared" si="48"/>
        <v>1</v>
      </c>
      <c r="BJ129" s="12">
        <f t="shared" si="49"/>
        <v>0</v>
      </c>
      <c r="BK129" s="12">
        <f t="shared" si="50"/>
        <v>4</v>
      </c>
      <c r="BL129" s="20" t="str">
        <f t="shared" si="51"/>
        <v>Reflexión, Diálogo, Claridad, Oportunidades de mejora, Retroalimentación al docente</v>
      </c>
      <c r="BM129" s="12" t="str">
        <f t="shared" si="52"/>
        <v>Reflexión</v>
      </c>
      <c r="BN129" s="12" t="str">
        <f t="shared" si="75"/>
        <v>Diálogo</v>
      </c>
      <c r="BO129" s="12" t="str">
        <f t="shared" si="53"/>
        <v>Claridad</v>
      </c>
      <c r="BP129" s="12" t="str">
        <f t="shared" si="54"/>
        <v>Oportunidades de mejora</v>
      </c>
      <c r="BQ129" s="12" t="str">
        <f t="shared" si="55"/>
        <v>Retroalimentación al docente</v>
      </c>
      <c r="BS129" s="12">
        <f t="shared" si="56"/>
        <v>1</v>
      </c>
      <c r="BT129" s="12">
        <f t="shared" si="57"/>
        <v>1</v>
      </c>
      <c r="BU129" s="12">
        <f t="shared" si="58"/>
        <v>1</v>
      </c>
      <c r="BV129" s="12">
        <f t="shared" si="59"/>
        <v>1</v>
      </c>
      <c r="BW129" s="12">
        <f t="shared" si="60"/>
        <v>1</v>
      </c>
      <c r="BX129" s="12">
        <f t="shared" si="61"/>
        <v>0</v>
      </c>
      <c r="BY129" s="12">
        <f t="shared" si="62"/>
        <v>5</v>
      </c>
      <c r="BZ129" s="12" t="str">
        <f t="shared" si="63"/>
        <v>La bibliografía básica propuesta se encuentra en la biblioteca "Juan Roa Vásquez"., La bibliografía propuesta contiene títulos de edición menor a 5 años., La bibliografía se presenta con una sólo sistema de referenciación (APA, Vancouver, IEEE, etc).</v>
      </c>
      <c r="CA129" s="12" t="str">
        <f t="shared" si="64"/>
        <v>La bibliografía básica propuesta se encuentra en la biblioteca "Juan Roa Vásquez".</v>
      </c>
      <c r="CB129" s="21" t="str">
        <f t="shared" si="65"/>
        <v>La bibliografía propuesta contiene títulos de edición menor a 5 años.</v>
      </c>
      <c r="CC129" s="12" t="str">
        <f t="shared" si="66"/>
        <v>La bibliografía se presenta con una sólo sistema de referenciación (APA, Vancouver, IEEE, etc).</v>
      </c>
      <c r="CD129" s="12" t="str">
        <f t="shared" si="67"/>
        <v/>
      </c>
      <c r="CF129" s="12">
        <f t="shared" si="68"/>
        <v>1</v>
      </c>
      <c r="CG129" s="12">
        <f t="shared" si="69"/>
        <v>1</v>
      </c>
      <c r="CH129" s="12">
        <f t="shared" si="70"/>
        <v>1</v>
      </c>
      <c r="CI129" s="12">
        <f t="shared" si="71"/>
        <v>0</v>
      </c>
      <c r="CJ129" s="12">
        <f t="shared" si="72"/>
        <v>0</v>
      </c>
      <c r="CK129" s="12">
        <f t="shared" si="73"/>
        <v>3</v>
      </c>
    </row>
    <row r="130" spans="1:89" x14ac:dyDescent="0.25">
      <c r="A130" s="25">
        <v>43053.372829872686</v>
      </c>
      <c r="B130" s="26" t="s">
        <v>183</v>
      </c>
      <c r="C130" s="26" t="s">
        <v>435</v>
      </c>
      <c r="D130" s="26" t="s">
        <v>185</v>
      </c>
      <c r="E130" s="24"/>
      <c r="F130" s="26" t="s">
        <v>436</v>
      </c>
      <c r="G130" s="26" t="s">
        <v>388</v>
      </c>
      <c r="H130" s="26" t="s">
        <v>188</v>
      </c>
      <c r="I130" s="26" t="s">
        <v>188</v>
      </c>
      <c r="J130" s="26" t="s">
        <v>188</v>
      </c>
      <c r="K130" s="26" t="s">
        <v>188</v>
      </c>
      <c r="L130" s="26" t="s">
        <v>188</v>
      </c>
      <c r="M130" s="26" t="s">
        <v>188</v>
      </c>
      <c r="N130" s="26" t="s">
        <v>188</v>
      </c>
      <c r="O130" s="26" t="s">
        <v>188</v>
      </c>
      <c r="P130" s="26" t="s">
        <v>188</v>
      </c>
      <c r="Q130" s="26" t="s">
        <v>188</v>
      </c>
      <c r="R130" s="26" t="s">
        <v>188</v>
      </c>
      <c r="S130" s="26" t="s">
        <v>188</v>
      </c>
      <c r="T130" s="26" t="s">
        <v>188</v>
      </c>
      <c r="U130" s="26" t="s">
        <v>188</v>
      </c>
      <c r="V130" s="26" t="s">
        <v>5</v>
      </c>
      <c r="W130" s="26" t="s">
        <v>165</v>
      </c>
      <c r="X130" s="26" t="s">
        <v>158</v>
      </c>
      <c r="Y130" s="26" t="s">
        <v>190</v>
      </c>
      <c r="Z130" s="26" t="s">
        <v>190</v>
      </c>
      <c r="AA130" s="26" t="s">
        <v>190</v>
      </c>
      <c r="AB130" s="26" t="s">
        <v>190</v>
      </c>
      <c r="AC130" s="26" t="s">
        <v>190</v>
      </c>
      <c r="AD130" s="26" t="s">
        <v>190</v>
      </c>
      <c r="AE130" s="26" t="s">
        <v>55</v>
      </c>
      <c r="AF130" s="26" t="s">
        <v>159</v>
      </c>
      <c r="AG130" s="26" t="s">
        <v>59</v>
      </c>
      <c r="AH130" s="26" t="s">
        <v>59</v>
      </c>
      <c r="AI130" s="26" t="s">
        <v>59</v>
      </c>
      <c r="AJ130" s="26" t="s">
        <v>59</v>
      </c>
      <c r="AK130" s="26" t="s">
        <v>71</v>
      </c>
      <c r="AL130" s="26" t="s">
        <v>160</v>
      </c>
      <c r="AM130" s="26" t="s">
        <v>231</v>
      </c>
      <c r="AN130" s="26" t="s">
        <v>89</v>
      </c>
      <c r="AO130" s="26" t="s">
        <v>192</v>
      </c>
      <c r="AP130" s="26" t="s">
        <v>106</v>
      </c>
      <c r="AQ130" s="26" t="s">
        <v>106</v>
      </c>
      <c r="AR130" s="26" t="s">
        <v>106</v>
      </c>
      <c r="AS130" s="26" t="s">
        <v>106</v>
      </c>
      <c r="AT130" s="26" t="s">
        <v>114</v>
      </c>
      <c r="AU130" s="26" t="s">
        <v>247</v>
      </c>
      <c r="AX130" s="12">
        <f t="shared" si="43"/>
        <v>129</v>
      </c>
      <c r="AY130" s="12">
        <f t="shared" si="74"/>
        <v>0.5</v>
      </c>
      <c r="AZ130" s="20" t="str">
        <f t="shared" si="44"/>
        <v>Anticipatoria., Criterios y estándares (Rúbrica)., Retroalimentación.</v>
      </c>
      <c r="BA130" s="12" t="str">
        <f t="shared" ref="BA130:BA193" si="76">IFERROR(LEFT(AZ130,FIND(".",AZ130,1)),"")</f>
        <v>Anticipatoria.</v>
      </c>
      <c r="BB130" s="12" t="str">
        <f t="shared" ref="BB130:BB193" si="77">IFERROR(MID(AZ130,FIND(",",AZ130,1)+2,FIND(".",AZ130,FIND(".",AZ130,1)+1)-(FIND(".",AZ130,1)+2)),"")</f>
        <v>Criterios y estándares (Rúbrica).</v>
      </c>
      <c r="BC130" s="12" t="str">
        <f t="shared" ref="BC130:BC193" si="78">IFERROR(MID(AZ130,FIND(".",AZ130,FIND(".",AZ130,1)+1)+3,FIND(".",AZ130,FIND(".",AZ130,FIND(".",AZ130,1)+1)+3)-(FIND(".",AZ130,FIND(".",AZ130,1)+1)+2)),"")</f>
        <v>Retroalimentación.</v>
      </c>
      <c r="BD130" s="12" t="str">
        <f t="shared" ref="BD130:BD193" si="79">IFERROR(MID(AZ130,FIND(".",AZ130,FIND(".",AZ130,FIND(".",AZ130,1)+1)+2)+3,FIND(".",AZ130,FIND(".",AZ130,FIND(".",AZ130,FIND(".",AZ130,1)+1)+2)+3+1)),"")</f>
        <v/>
      </c>
      <c r="BF130" s="12">
        <f t="shared" si="45"/>
        <v>1</v>
      </c>
      <c r="BG130" s="12">
        <f t="shared" si="46"/>
        <v>1</v>
      </c>
      <c r="BH130" s="12">
        <f t="shared" si="47"/>
        <v>0</v>
      </c>
      <c r="BI130" s="12">
        <f t="shared" si="48"/>
        <v>1</v>
      </c>
      <c r="BJ130" s="12">
        <f t="shared" si="49"/>
        <v>0</v>
      </c>
      <c r="BK130" s="12">
        <f t="shared" si="50"/>
        <v>3</v>
      </c>
      <c r="BL130" s="20" t="str">
        <f t="shared" si="51"/>
        <v>Reflexión, Diálogo, Claridad, Oportunidades de mejora, Retroalimentación al docente</v>
      </c>
      <c r="BM130" s="12" t="str">
        <f t="shared" si="52"/>
        <v>Reflexión</v>
      </c>
      <c r="BN130" s="12" t="str">
        <f t="shared" si="75"/>
        <v>Diálogo</v>
      </c>
      <c r="BO130" s="12" t="str">
        <f t="shared" si="53"/>
        <v>Claridad</v>
      </c>
      <c r="BP130" s="12" t="str">
        <f t="shared" si="54"/>
        <v>Oportunidades de mejora</v>
      </c>
      <c r="BQ130" s="12" t="str">
        <f t="shared" si="55"/>
        <v>Retroalimentación al docente</v>
      </c>
      <c r="BS130" s="12">
        <f t="shared" si="56"/>
        <v>1</v>
      </c>
      <c r="BT130" s="12">
        <f t="shared" si="57"/>
        <v>1</v>
      </c>
      <c r="BU130" s="12">
        <f t="shared" si="58"/>
        <v>1</v>
      </c>
      <c r="BV130" s="12">
        <f t="shared" si="59"/>
        <v>1</v>
      </c>
      <c r="BW130" s="12">
        <f t="shared" si="60"/>
        <v>1</v>
      </c>
      <c r="BX130" s="12">
        <f t="shared" si="61"/>
        <v>0</v>
      </c>
      <c r="BY130" s="12">
        <f t="shared" si="62"/>
        <v>5</v>
      </c>
      <c r="BZ130" s="12" t="str">
        <f t="shared" si="63"/>
        <v>La bibliografía básica propuesta se encuentra en la biblioteca "Juan Roa Vásquez"., La bibliografía propuesta contiene títulos de edición menor a 5 años., La bibliografía se presenta con una sólo sistema de referenciación (APA, Vancouver, IEEE, etc).</v>
      </c>
      <c r="CA130" s="12" t="str">
        <f t="shared" si="64"/>
        <v>La bibliografía básica propuesta se encuentra en la biblioteca "Juan Roa Vásquez".</v>
      </c>
      <c r="CB130" s="21" t="str">
        <f t="shared" si="65"/>
        <v>La bibliografía propuesta contiene títulos de edición menor a 5 años.</v>
      </c>
      <c r="CC130" s="12" t="str">
        <f t="shared" si="66"/>
        <v>La bibliografía se presenta con una sólo sistema de referenciación (APA, Vancouver, IEEE, etc).</v>
      </c>
      <c r="CD130" s="12" t="str">
        <f t="shared" si="67"/>
        <v/>
      </c>
      <c r="CF130" s="12">
        <f t="shared" si="68"/>
        <v>1</v>
      </c>
      <c r="CG130" s="12">
        <f t="shared" si="69"/>
        <v>1</v>
      </c>
      <c r="CH130" s="12">
        <f t="shared" si="70"/>
        <v>1</v>
      </c>
      <c r="CI130" s="12">
        <f t="shared" si="71"/>
        <v>0</v>
      </c>
      <c r="CJ130" s="12">
        <f t="shared" si="72"/>
        <v>0</v>
      </c>
      <c r="CK130" s="12">
        <f t="shared" si="73"/>
        <v>3</v>
      </c>
    </row>
    <row r="131" spans="1:89" x14ac:dyDescent="0.25">
      <c r="A131" s="25">
        <v>43053.376192442127</v>
      </c>
      <c r="B131" s="26" t="s">
        <v>183</v>
      </c>
      <c r="C131" s="26" t="s">
        <v>435</v>
      </c>
      <c r="D131" s="26" t="s">
        <v>185</v>
      </c>
      <c r="E131" s="24"/>
      <c r="F131" s="26" t="s">
        <v>436</v>
      </c>
      <c r="G131" s="26" t="s">
        <v>437</v>
      </c>
      <c r="H131" s="26" t="s">
        <v>188</v>
      </c>
      <c r="I131" s="26" t="s">
        <v>188</v>
      </c>
      <c r="J131" s="26" t="s">
        <v>188</v>
      </c>
      <c r="K131" s="26" t="s">
        <v>188</v>
      </c>
      <c r="L131" s="26" t="s">
        <v>188</v>
      </c>
      <c r="M131" s="26" t="s">
        <v>188</v>
      </c>
      <c r="N131" s="26" t="s">
        <v>188</v>
      </c>
      <c r="O131" s="26" t="s">
        <v>188</v>
      </c>
      <c r="P131" s="26" t="s">
        <v>188</v>
      </c>
      <c r="Q131" s="26" t="s">
        <v>188</v>
      </c>
      <c r="R131" s="26" t="s">
        <v>188</v>
      </c>
      <c r="S131" s="26" t="s">
        <v>188</v>
      </c>
      <c r="T131" s="26" t="s">
        <v>188</v>
      </c>
      <c r="U131" s="26" t="s">
        <v>188</v>
      </c>
      <c r="V131" s="26" t="s">
        <v>5</v>
      </c>
      <c r="W131" s="26" t="s">
        <v>162</v>
      </c>
      <c r="X131" s="26" t="s">
        <v>158</v>
      </c>
      <c r="Y131" s="26" t="s">
        <v>46</v>
      </c>
      <c r="Z131" s="26" t="s">
        <v>46</v>
      </c>
      <c r="AA131" s="26" t="s">
        <v>46</v>
      </c>
      <c r="AB131" s="26" t="s">
        <v>46</v>
      </c>
      <c r="AC131" s="26" t="s">
        <v>46</v>
      </c>
      <c r="AD131" s="26" t="s">
        <v>46</v>
      </c>
      <c r="AE131" s="26" t="s">
        <v>55</v>
      </c>
      <c r="AF131" s="26" t="s">
        <v>159</v>
      </c>
      <c r="AG131" s="26" t="s">
        <v>59</v>
      </c>
      <c r="AH131" s="26" t="s">
        <v>59</v>
      </c>
      <c r="AI131" s="26" t="s">
        <v>59</v>
      </c>
      <c r="AJ131" s="26" t="s">
        <v>59</v>
      </c>
      <c r="AK131" s="26" t="s">
        <v>71</v>
      </c>
      <c r="AL131" s="26" t="s">
        <v>160</v>
      </c>
      <c r="AM131" s="26" t="s">
        <v>231</v>
      </c>
      <c r="AN131" s="26" t="s">
        <v>90</v>
      </c>
      <c r="AO131" s="26" t="s">
        <v>192</v>
      </c>
      <c r="AP131" s="26" t="s">
        <v>106</v>
      </c>
      <c r="AQ131" s="26" t="s">
        <v>106</v>
      </c>
      <c r="AR131" s="26" t="s">
        <v>106</v>
      </c>
      <c r="AS131" s="26" t="s">
        <v>106</v>
      </c>
      <c r="AT131" s="26" t="s">
        <v>114</v>
      </c>
      <c r="AU131" s="26" t="s">
        <v>247</v>
      </c>
      <c r="AX131" s="12">
        <f t="shared" ref="AX131:AX194" si="80">IFERROR(MATCH(C131,$C$2:$C$2000,0),"")</f>
        <v>129</v>
      </c>
      <c r="AY131" s="12">
        <f t="shared" si="74"/>
        <v>0.5</v>
      </c>
      <c r="AZ131" s="20" t="str">
        <f t="shared" ref="AZ131:AZ194" si="81">AM131</f>
        <v>Anticipatoria., Criterios y estándares (Rúbrica)., Retroalimentación.</v>
      </c>
      <c r="BA131" s="12" t="str">
        <f t="shared" si="76"/>
        <v>Anticipatoria.</v>
      </c>
      <c r="BB131" s="12" t="str">
        <f t="shared" si="77"/>
        <v>Criterios y estándares (Rúbrica).</v>
      </c>
      <c r="BC131" s="12" t="str">
        <f t="shared" si="78"/>
        <v>Retroalimentación.</v>
      </c>
      <c r="BD131" s="12" t="str">
        <f t="shared" si="79"/>
        <v/>
      </c>
      <c r="BF131" s="12">
        <f t="shared" ref="BF131:BF194" si="82">COUNTIF(BA131:BD131,"Anticipatoria.")</f>
        <v>1</v>
      </c>
      <c r="BG131" s="12">
        <f t="shared" ref="BG131:BG194" si="83">COUNTIF(BA131:BD131,"Criterios y estándares (Rúbrica).")</f>
        <v>1</v>
      </c>
      <c r="BH131" s="12">
        <f t="shared" ref="BH131:BH194" si="84">COUNTIF(BA131:BD131,"Autoevaluación.")</f>
        <v>0</v>
      </c>
      <c r="BI131" s="12">
        <f t="shared" ref="BI131:BI194" si="85">COUNTIF(BA131:BD131,"Retroalimentación.")</f>
        <v>1</v>
      </c>
      <c r="BJ131" s="12">
        <f t="shared" ref="BJ131:BJ194" si="86">COUNTIF(BA131:BD131,"No incluye los componentes enunciados.")</f>
        <v>0</v>
      </c>
      <c r="BK131" s="12">
        <f t="shared" ref="BK131:BK194" si="87">IF(BJ131=1,1,SUM(BF131:BI131))</f>
        <v>3</v>
      </c>
      <c r="BL131" s="20" t="str">
        <f t="shared" ref="BL131:BL194" si="88">AO131</f>
        <v>Reflexión, Diálogo, Claridad, Oportunidades de mejora, Retroalimentación al docente</v>
      </c>
      <c r="BM131" s="12" t="str">
        <f t="shared" ref="BM131:BM194" si="89">IFERROR(LEFT(BL131,FIND(",",BL131,1)-1),BL131)</f>
        <v>Reflexión</v>
      </c>
      <c r="BN131" s="12" t="str">
        <f t="shared" si="75"/>
        <v>Diálogo</v>
      </c>
      <c r="BO131" s="12" t="str">
        <f t="shared" ref="BO131:BO194" si="90">IF(OR(LEN(BL131)=28,LEN(BL131)=42,LEN(BL131)=43,LEN(BL131)=44,LEN(BL131)=47,LEN(BL131)=48,LEN(BL131)=49,LEN(BL131)=62,LEN(BL131)=63,LEN(BL131)=64),RIGHT(BL131,LEN(BL131)-FIND(",",BL131,11)-1),IFERROR(MID(BL131,FIND(",",BL131,11)+2,(FIND(",",BL131,21))-(FIND(",",BL131,11)+2)),""))</f>
        <v>Claridad</v>
      </c>
      <c r="BP131" s="12" t="str">
        <f t="shared" ref="BP131:BP194" si="91">IF(OR(LEN(BL131)=53,LEN(BL131)=58,LEN(BL131)=72,LEN(BL131)=73),RIGHT(BL131,LEN(BL131)-FIND(",",BL131,20)-1),IFERROR(MID(BL131,FIND(",",BL131,20)+2,(FIND(",",BL131,30))-(FIND(",",BL131,20)+2)),""))</f>
        <v>Oportunidades de mejora</v>
      </c>
      <c r="BQ131" s="12" t="str">
        <f t="shared" ref="BQ131:BQ194" si="92">IF(OR(LEN(BL131)=62,LEN(BL131)=63,LEN(BL131)=64,LEN(BL131)=72,LEN(BL131)=73),"",IFERROR(RIGHT(BL131,LEN(BL131)-(FIND(",",BL131,30)+1)),""))</f>
        <v>Retroalimentación al docente</v>
      </c>
      <c r="BS131" s="12">
        <f t="shared" ref="BS131:BS194" si="93">COUNTIF(BM131:BQ131,"Reflexión")</f>
        <v>1</v>
      </c>
      <c r="BT131" s="12">
        <f t="shared" ref="BT131:BT194" si="94">COUNTIF(BM131:BQ131,"Diálogo")</f>
        <v>1</v>
      </c>
      <c r="BU131" s="12">
        <f t="shared" ref="BU131:BU194" si="95">COUNTIF(BM131:BQ131,"Claridad")</f>
        <v>1</v>
      </c>
      <c r="BV131" s="12">
        <f t="shared" ref="BV131:BV194" si="96">COUNTIF(BM131:BQ131,"Oportunidades de mejora")</f>
        <v>1</v>
      </c>
      <c r="BW131" s="12">
        <f t="shared" ref="BW131:BW194" si="97">COUNTIF(BM131:BQ131,"Retroalimentación al docente")</f>
        <v>1</v>
      </c>
      <c r="BX131" s="12">
        <f t="shared" ref="BX131:BX194" si="98">COUNTIF(BM131:BQ131,"No incluye los principios enunciados")</f>
        <v>0</v>
      </c>
      <c r="BY131" s="12">
        <f t="shared" ref="BY131:BY194" si="99">IF(BX131=1,1,SUM(BS131:BX131))</f>
        <v>5</v>
      </c>
      <c r="BZ131" s="12" t="str">
        <f t="shared" ref="BZ131:BZ194" si="100">AU131</f>
        <v>La bibliografía básica propuesta se encuentra en la biblioteca "Juan Roa Vásquez"., La bibliografía propuesta contiene títulos de edición menor a 5 años., La bibliografía se presenta con una sólo sistema de referenciación (APA, Vancouver, IEEE, etc).</v>
      </c>
      <c r="CA131" s="12" t="str">
        <f t="shared" ref="CA131:CA194" si="101">IFERROR(LEFT(BZ131,FIND(".",BZ131,1)),"")</f>
        <v>La bibliografía básica propuesta se encuentra en la biblioteca "Juan Roa Vásquez".</v>
      </c>
      <c r="CB131" s="21" t="str">
        <f t="shared" ref="CB131:CB194" si="102">IFERROR(MID(BZ131,FIND(".",BZ131,1)+3,(FIND(".",BZ131,100))-(FIND(".",BZ131,1)+2)),"")</f>
        <v>La bibliografía propuesta contiene títulos de edición menor a 5 años.</v>
      </c>
      <c r="CC131" s="12" t="str">
        <f t="shared" ref="CC131:CC194" si="103">IFERROR(MID(BZ131,FIND(".",BZ131,83)+3,(FIND(".",BZ131,185))-(FIND(".",BZ131,83)+2)),"")</f>
        <v>La bibliografía se presenta con una sólo sistema de referenciación (APA, Vancouver, IEEE, etc).</v>
      </c>
      <c r="CD131" s="12" t="str">
        <f t="shared" ref="CD131:CD194" si="104">IFERROR(MID(BZ131,FIND(".",BZ131,185)+3,(FIND(".",BZ131,255))-(FIND(".",BZ131,185)+1)),"")</f>
        <v/>
      </c>
      <c r="CF131" s="12">
        <f t="shared" ref="CF131:CF194" si="105">COUNTIF(CA131:CD131,"La bibliografía básica propuesta se encuentra en la biblioteca ""Juan Roa Vásquez"".")</f>
        <v>1</v>
      </c>
      <c r="CG131" s="12">
        <f t="shared" ref="CG131:CG194" si="106">COUNTIF(CA131:CD131,"La bibliografía propuesta contiene títulos de edición menor a 5 años.")</f>
        <v>1</v>
      </c>
      <c r="CH131" s="12">
        <f t="shared" ref="CH131:CH194" si="107">COUNTIF(CA131:CD131,"La bibliografía se presenta con una sólo sistema de referenciación (APA, Vancouver, IEEE, etc).")</f>
        <v>1</v>
      </c>
      <c r="CI131" s="12">
        <f t="shared" ref="CI131:CI194" si="108">COUNTIF(CA131:CD131,"La bibliografía incluye por lo menos dos títulos en una segunda lengua.")</f>
        <v>0</v>
      </c>
      <c r="CJ131" s="12">
        <f t="shared" ref="CJ131:CJ194" si="109">COUNTIF(CA131:CD131,"No incluye bibliografía.")</f>
        <v>0</v>
      </c>
      <c r="CK131" s="12">
        <f t="shared" ref="CK131:CK194" si="110">IF(CJ131=1,1,SUM(CF131:CI131))</f>
        <v>3</v>
      </c>
    </row>
    <row r="132" spans="1:89" x14ac:dyDescent="0.25">
      <c r="A132" s="25">
        <v>43053.379879942135</v>
      </c>
      <c r="B132" s="26" t="s">
        <v>183</v>
      </c>
      <c r="C132" s="26" t="s">
        <v>438</v>
      </c>
      <c r="D132" s="26" t="s">
        <v>185</v>
      </c>
      <c r="E132" s="24"/>
      <c r="F132" s="26" t="s">
        <v>436</v>
      </c>
      <c r="G132" s="26" t="s">
        <v>439</v>
      </c>
      <c r="H132" s="26" t="s">
        <v>188</v>
      </c>
      <c r="I132" s="26" t="s">
        <v>188</v>
      </c>
      <c r="J132" s="26" t="s">
        <v>188</v>
      </c>
      <c r="K132" s="26" t="s">
        <v>188</v>
      </c>
      <c r="L132" s="26" t="s">
        <v>188</v>
      </c>
      <c r="M132" s="26" t="s">
        <v>188</v>
      </c>
      <c r="N132" s="26" t="s">
        <v>188</v>
      </c>
      <c r="O132" s="26" t="s">
        <v>188</v>
      </c>
      <c r="P132" s="26" t="s">
        <v>188</v>
      </c>
      <c r="Q132" s="26" t="s">
        <v>188</v>
      </c>
      <c r="R132" s="26" t="s">
        <v>188</v>
      </c>
      <c r="S132" s="26" t="s">
        <v>188</v>
      </c>
      <c r="T132" s="26" t="s">
        <v>188</v>
      </c>
      <c r="U132" s="26" t="s">
        <v>188</v>
      </c>
      <c r="V132" s="26" t="s">
        <v>5</v>
      </c>
      <c r="W132" s="26" t="s">
        <v>162</v>
      </c>
      <c r="X132" s="26" t="s">
        <v>158</v>
      </c>
      <c r="Y132" s="26" t="s">
        <v>46</v>
      </c>
      <c r="Z132" s="26" t="s">
        <v>46</v>
      </c>
      <c r="AA132" s="26" t="s">
        <v>46</v>
      </c>
      <c r="AB132" s="26" t="s">
        <v>46</v>
      </c>
      <c r="AC132" s="26" t="s">
        <v>46</v>
      </c>
      <c r="AD132" s="26" t="s">
        <v>46</v>
      </c>
      <c r="AE132" s="26" t="s">
        <v>55</v>
      </c>
      <c r="AF132" s="26" t="s">
        <v>159</v>
      </c>
      <c r="AG132" s="26" t="s">
        <v>59</v>
      </c>
      <c r="AH132" s="26" t="s">
        <v>59</v>
      </c>
      <c r="AI132" s="26" t="s">
        <v>59</v>
      </c>
      <c r="AJ132" s="26" t="s">
        <v>59</v>
      </c>
      <c r="AK132" s="26" t="s">
        <v>71</v>
      </c>
      <c r="AL132" s="26" t="s">
        <v>163</v>
      </c>
      <c r="AM132" s="26" t="s">
        <v>228</v>
      </c>
      <c r="AN132" s="26" t="s">
        <v>89</v>
      </c>
      <c r="AO132" s="26" t="s">
        <v>192</v>
      </c>
      <c r="AP132" s="26" t="s">
        <v>106</v>
      </c>
      <c r="AQ132" s="26" t="s">
        <v>106</v>
      </c>
      <c r="AR132" s="26" t="s">
        <v>106</v>
      </c>
      <c r="AS132" s="26" t="s">
        <v>106</v>
      </c>
      <c r="AT132" s="26" t="s">
        <v>114</v>
      </c>
      <c r="AU132" s="26" t="s">
        <v>247</v>
      </c>
      <c r="AX132" s="12">
        <f t="shared" si="80"/>
        <v>131</v>
      </c>
      <c r="AY132" s="12">
        <f t="shared" si="74"/>
        <v>1</v>
      </c>
      <c r="AZ132" s="20" t="str">
        <f t="shared" si="81"/>
        <v>Anticipatoria., Criterios y estándares (Rúbrica)., Autoevaluación.</v>
      </c>
      <c r="BA132" s="12" t="str">
        <f t="shared" si="76"/>
        <v>Anticipatoria.</v>
      </c>
      <c r="BB132" s="12" t="str">
        <f t="shared" si="77"/>
        <v>Criterios y estándares (Rúbrica).</v>
      </c>
      <c r="BC132" s="12" t="str">
        <f t="shared" si="78"/>
        <v>Autoevaluación.</v>
      </c>
      <c r="BD132" s="12" t="str">
        <f t="shared" si="79"/>
        <v/>
      </c>
      <c r="BF132" s="12">
        <f t="shared" si="82"/>
        <v>1</v>
      </c>
      <c r="BG132" s="12">
        <f t="shared" si="83"/>
        <v>1</v>
      </c>
      <c r="BH132" s="12">
        <f t="shared" si="84"/>
        <v>1</v>
      </c>
      <c r="BI132" s="12">
        <f t="shared" si="85"/>
        <v>0</v>
      </c>
      <c r="BJ132" s="12">
        <f t="shared" si="86"/>
        <v>0</v>
      </c>
      <c r="BK132" s="12">
        <f t="shared" si="87"/>
        <v>3</v>
      </c>
      <c r="BL132" s="20" t="str">
        <f t="shared" si="88"/>
        <v>Reflexión, Diálogo, Claridad, Oportunidades de mejora, Retroalimentación al docente</v>
      </c>
      <c r="BM132" s="12" t="str">
        <f t="shared" si="89"/>
        <v>Reflexión</v>
      </c>
      <c r="BN132" s="12" t="str">
        <f t="shared" si="75"/>
        <v>Diálogo</v>
      </c>
      <c r="BO132" s="12" t="str">
        <f t="shared" si="90"/>
        <v>Claridad</v>
      </c>
      <c r="BP132" s="12" t="str">
        <f t="shared" si="91"/>
        <v>Oportunidades de mejora</v>
      </c>
      <c r="BQ132" s="12" t="str">
        <f t="shared" si="92"/>
        <v>Retroalimentación al docente</v>
      </c>
      <c r="BS132" s="12">
        <f t="shared" si="93"/>
        <v>1</v>
      </c>
      <c r="BT132" s="12">
        <f t="shared" si="94"/>
        <v>1</v>
      </c>
      <c r="BU132" s="12">
        <f t="shared" si="95"/>
        <v>1</v>
      </c>
      <c r="BV132" s="12">
        <f t="shared" si="96"/>
        <v>1</v>
      </c>
      <c r="BW132" s="12">
        <f t="shared" si="97"/>
        <v>1</v>
      </c>
      <c r="BX132" s="12">
        <f t="shared" si="98"/>
        <v>0</v>
      </c>
      <c r="BY132" s="12">
        <f t="shared" si="99"/>
        <v>5</v>
      </c>
      <c r="BZ132" s="12" t="str">
        <f t="shared" si="100"/>
        <v>La bibliografía básica propuesta se encuentra en la biblioteca "Juan Roa Vásquez"., La bibliografía propuesta contiene títulos de edición menor a 5 años., La bibliografía se presenta con una sólo sistema de referenciación (APA, Vancouver, IEEE, etc).</v>
      </c>
      <c r="CA132" s="12" t="str">
        <f t="shared" si="101"/>
        <v>La bibliografía básica propuesta se encuentra en la biblioteca "Juan Roa Vásquez".</v>
      </c>
      <c r="CB132" s="21" t="str">
        <f t="shared" si="102"/>
        <v>La bibliografía propuesta contiene títulos de edición menor a 5 años.</v>
      </c>
      <c r="CC132" s="12" t="str">
        <f t="shared" si="103"/>
        <v>La bibliografía se presenta con una sólo sistema de referenciación (APA, Vancouver, IEEE, etc).</v>
      </c>
      <c r="CD132" s="12" t="str">
        <f t="shared" si="104"/>
        <v/>
      </c>
      <c r="CF132" s="12">
        <f t="shared" si="105"/>
        <v>1</v>
      </c>
      <c r="CG132" s="12">
        <f t="shared" si="106"/>
        <v>1</v>
      </c>
      <c r="CH132" s="12">
        <f t="shared" si="107"/>
        <v>1</v>
      </c>
      <c r="CI132" s="12">
        <f t="shared" si="108"/>
        <v>0</v>
      </c>
      <c r="CJ132" s="12">
        <f t="shared" si="109"/>
        <v>0</v>
      </c>
      <c r="CK132" s="12">
        <f t="shared" si="110"/>
        <v>3</v>
      </c>
    </row>
    <row r="133" spans="1:89" x14ac:dyDescent="0.25">
      <c r="A133" s="25">
        <v>43053.397682881943</v>
      </c>
      <c r="B133" s="26" t="s">
        <v>183</v>
      </c>
      <c r="C133" s="26" t="s">
        <v>440</v>
      </c>
      <c r="D133" s="26" t="s">
        <v>185</v>
      </c>
      <c r="E133" s="24"/>
      <c r="F133" s="26" t="s">
        <v>320</v>
      </c>
      <c r="G133" s="26" t="s">
        <v>441</v>
      </c>
      <c r="H133" s="26" t="s">
        <v>188</v>
      </c>
      <c r="I133" s="26" t="s">
        <v>188</v>
      </c>
      <c r="J133" s="26" t="s">
        <v>188</v>
      </c>
      <c r="K133" s="26" t="s">
        <v>188</v>
      </c>
      <c r="L133" s="26" t="s">
        <v>188</v>
      </c>
      <c r="M133" s="26" t="s">
        <v>188</v>
      </c>
      <c r="N133" s="26" t="s">
        <v>188</v>
      </c>
      <c r="O133" s="26" t="s">
        <v>188</v>
      </c>
      <c r="P133" s="26" t="s">
        <v>188</v>
      </c>
      <c r="Q133" s="26" t="s">
        <v>188</v>
      </c>
      <c r="R133" s="26" t="s">
        <v>188</v>
      </c>
      <c r="S133" s="26" t="s">
        <v>188</v>
      </c>
      <c r="T133" s="26" t="s">
        <v>188</v>
      </c>
      <c r="U133" s="26" t="s">
        <v>188</v>
      </c>
      <c r="V133" s="26" t="s">
        <v>5</v>
      </c>
      <c r="W133" s="26" t="s">
        <v>162</v>
      </c>
      <c r="X133" s="26" t="s">
        <v>158</v>
      </c>
      <c r="Y133" s="26" t="s">
        <v>190</v>
      </c>
      <c r="Z133" s="26" t="s">
        <v>190</v>
      </c>
      <c r="AA133" s="26" t="s">
        <v>190</v>
      </c>
      <c r="AB133" s="26" t="s">
        <v>190</v>
      </c>
      <c r="AC133" s="26" t="s">
        <v>190</v>
      </c>
      <c r="AD133" s="26" t="s">
        <v>190</v>
      </c>
      <c r="AE133" s="26" t="s">
        <v>55</v>
      </c>
      <c r="AF133" s="26" t="s">
        <v>159</v>
      </c>
      <c r="AG133" s="26" t="s">
        <v>59</v>
      </c>
      <c r="AH133" s="26" t="s">
        <v>59</v>
      </c>
      <c r="AI133" s="26" t="s">
        <v>59</v>
      </c>
      <c r="AJ133" s="26" t="s">
        <v>59</v>
      </c>
      <c r="AK133" s="26" t="s">
        <v>71</v>
      </c>
      <c r="AL133" s="26" t="s">
        <v>163</v>
      </c>
      <c r="AM133" s="26" t="s">
        <v>206</v>
      </c>
      <c r="AN133" s="26" t="s">
        <v>89</v>
      </c>
      <c r="AO133" s="26" t="s">
        <v>192</v>
      </c>
      <c r="AP133" s="26" t="s">
        <v>106</v>
      </c>
      <c r="AQ133" s="26" t="s">
        <v>106</v>
      </c>
      <c r="AR133" s="26" t="s">
        <v>106</v>
      </c>
      <c r="AS133" s="26" t="s">
        <v>106</v>
      </c>
      <c r="AT133" s="26" t="s">
        <v>114</v>
      </c>
      <c r="AU133" s="26" t="s">
        <v>193</v>
      </c>
      <c r="AX133" s="12">
        <f t="shared" si="80"/>
        <v>132</v>
      </c>
      <c r="AY133" s="12">
        <f t="shared" si="74"/>
        <v>0.5</v>
      </c>
      <c r="AZ133" s="20" t="str">
        <f t="shared" si="81"/>
        <v>Anticipatoria., Autoevaluación., Retroalimentación.</v>
      </c>
      <c r="BA133" s="12" t="str">
        <f t="shared" si="76"/>
        <v>Anticipatoria.</v>
      </c>
      <c r="BB133" s="12" t="str">
        <f t="shared" si="77"/>
        <v>Autoevaluación.</v>
      </c>
      <c r="BC133" s="12" t="str">
        <f t="shared" si="78"/>
        <v>Retroalimentación.</v>
      </c>
      <c r="BD133" s="12" t="str">
        <f t="shared" si="79"/>
        <v/>
      </c>
      <c r="BF133" s="12">
        <f t="shared" si="82"/>
        <v>1</v>
      </c>
      <c r="BG133" s="12">
        <f t="shared" si="83"/>
        <v>0</v>
      </c>
      <c r="BH133" s="12">
        <f t="shared" si="84"/>
        <v>1</v>
      </c>
      <c r="BI133" s="12">
        <f t="shared" si="85"/>
        <v>1</v>
      </c>
      <c r="BJ133" s="12">
        <f t="shared" si="86"/>
        <v>0</v>
      </c>
      <c r="BK133" s="12">
        <f t="shared" si="87"/>
        <v>3</v>
      </c>
      <c r="BL133" s="20" t="str">
        <f t="shared" si="88"/>
        <v>Reflexión, Diálogo, Claridad, Oportunidades de mejora, Retroalimentación al docente</v>
      </c>
      <c r="BM133" s="12" t="str">
        <f t="shared" si="89"/>
        <v>Reflexión</v>
      </c>
      <c r="BN133" s="12" t="str">
        <f t="shared" si="75"/>
        <v>Diálogo</v>
      </c>
      <c r="BO133" s="12" t="str">
        <f t="shared" si="90"/>
        <v>Claridad</v>
      </c>
      <c r="BP133" s="12" t="str">
        <f t="shared" si="91"/>
        <v>Oportunidades de mejora</v>
      </c>
      <c r="BQ133" s="12" t="str">
        <f t="shared" si="92"/>
        <v>Retroalimentación al docente</v>
      </c>
      <c r="BS133" s="12">
        <f t="shared" si="93"/>
        <v>1</v>
      </c>
      <c r="BT133" s="12">
        <f t="shared" si="94"/>
        <v>1</v>
      </c>
      <c r="BU133" s="12">
        <f t="shared" si="95"/>
        <v>1</v>
      </c>
      <c r="BV133" s="12">
        <f t="shared" si="96"/>
        <v>1</v>
      </c>
      <c r="BW133" s="12">
        <f t="shared" si="97"/>
        <v>1</v>
      </c>
      <c r="BX133" s="12">
        <f t="shared" si="98"/>
        <v>0</v>
      </c>
      <c r="BY133" s="12">
        <f t="shared" si="99"/>
        <v>5</v>
      </c>
      <c r="BZ133" s="12" t="str">
        <f t="shared" si="10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33" s="12" t="str">
        <f t="shared" si="101"/>
        <v>La bibliografía básica propuesta se encuentra en la biblioteca "Juan Roa Vásquez".</v>
      </c>
      <c r="CB133" s="21" t="str">
        <f t="shared" si="102"/>
        <v>La bibliografía propuesta contiene títulos de edición menor a 5 años.</v>
      </c>
      <c r="CC133" s="12" t="str">
        <f t="shared" si="103"/>
        <v>La bibliografía se presenta con una sólo sistema de referenciación (APA, Vancouver, IEEE, etc).</v>
      </c>
      <c r="CD133" s="12" t="str">
        <f t="shared" si="104"/>
        <v>La bibliografía incluye por lo menos dos títulos en una segunda lengua.</v>
      </c>
      <c r="CF133" s="12">
        <f t="shared" si="105"/>
        <v>1</v>
      </c>
      <c r="CG133" s="12">
        <f t="shared" si="106"/>
        <v>1</v>
      </c>
      <c r="CH133" s="12">
        <f t="shared" si="107"/>
        <v>1</v>
      </c>
      <c r="CI133" s="12">
        <f t="shared" si="108"/>
        <v>1</v>
      </c>
      <c r="CJ133" s="12">
        <f t="shared" si="109"/>
        <v>0</v>
      </c>
      <c r="CK133" s="12">
        <f t="shared" si="110"/>
        <v>4</v>
      </c>
    </row>
    <row r="134" spans="1:89" x14ac:dyDescent="0.25">
      <c r="A134" s="25">
        <v>43053.404049062505</v>
      </c>
      <c r="B134" s="26" t="s">
        <v>183</v>
      </c>
      <c r="C134" s="26" t="s">
        <v>442</v>
      </c>
      <c r="D134" s="26" t="s">
        <v>185</v>
      </c>
      <c r="E134" s="24"/>
      <c r="F134" s="26" t="s">
        <v>336</v>
      </c>
      <c r="G134" s="26" t="s">
        <v>443</v>
      </c>
      <c r="H134" s="26" t="s">
        <v>188</v>
      </c>
      <c r="I134" s="26" t="s">
        <v>188</v>
      </c>
      <c r="J134" s="26" t="s">
        <v>188</v>
      </c>
      <c r="K134" s="26" t="s">
        <v>188</v>
      </c>
      <c r="L134" s="26" t="s">
        <v>188</v>
      </c>
      <c r="M134" s="26" t="s">
        <v>188</v>
      </c>
      <c r="N134" s="26" t="s">
        <v>189</v>
      </c>
      <c r="O134" s="26" t="s">
        <v>188</v>
      </c>
      <c r="P134" s="26" t="s">
        <v>188</v>
      </c>
      <c r="Q134" s="26" t="s">
        <v>188</v>
      </c>
      <c r="R134" s="26" t="s">
        <v>189</v>
      </c>
      <c r="S134" s="26" t="s">
        <v>188</v>
      </c>
      <c r="T134" s="26" t="s">
        <v>188</v>
      </c>
      <c r="U134" s="26" t="s">
        <v>188</v>
      </c>
      <c r="V134" s="26" t="s">
        <v>5</v>
      </c>
      <c r="W134" s="26" t="s">
        <v>162</v>
      </c>
      <c r="X134" s="26" t="s">
        <v>158</v>
      </c>
      <c r="Y134" s="26" t="s">
        <v>190</v>
      </c>
      <c r="Z134" s="26" t="s">
        <v>190</v>
      </c>
      <c r="AA134" s="26" t="s">
        <v>190</v>
      </c>
      <c r="AB134" s="26" t="s">
        <v>190</v>
      </c>
      <c r="AC134" s="26" t="s">
        <v>190</v>
      </c>
      <c r="AD134" s="26" t="s">
        <v>190</v>
      </c>
      <c r="AE134" s="26" t="s">
        <v>55</v>
      </c>
      <c r="AF134" s="26" t="s">
        <v>159</v>
      </c>
      <c r="AG134" s="26" t="s">
        <v>58</v>
      </c>
      <c r="AH134" s="26" t="s">
        <v>59</v>
      </c>
      <c r="AI134" s="26" t="s">
        <v>59</v>
      </c>
      <c r="AJ134" s="26" t="s">
        <v>58</v>
      </c>
      <c r="AK134" s="26" t="s">
        <v>71</v>
      </c>
      <c r="AL134" s="26" t="s">
        <v>163</v>
      </c>
      <c r="AM134" s="26" t="s">
        <v>191</v>
      </c>
      <c r="AN134" s="26" t="s">
        <v>90</v>
      </c>
      <c r="AO134" s="26" t="s">
        <v>192</v>
      </c>
      <c r="AP134" s="26" t="s">
        <v>106</v>
      </c>
      <c r="AQ134" s="26" t="s">
        <v>106</v>
      </c>
      <c r="AR134" s="26" t="s">
        <v>106</v>
      </c>
      <c r="AS134" s="26" t="s">
        <v>106</v>
      </c>
      <c r="AT134" s="26" t="s">
        <v>113</v>
      </c>
      <c r="AU134" s="26" t="s">
        <v>232</v>
      </c>
      <c r="AX134" s="12">
        <f t="shared" si="80"/>
        <v>133</v>
      </c>
      <c r="AY134" s="12">
        <f t="shared" si="74"/>
        <v>1</v>
      </c>
      <c r="AZ134" s="20" t="str">
        <f t="shared" si="81"/>
        <v>Anticipatoria., Criterios y estándares (Rúbrica)., Autoevaluación., Retroalimentación.</v>
      </c>
      <c r="BA134" s="12" t="str">
        <f t="shared" si="76"/>
        <v>Anticipatoria.</v>
      </c>
      <c r="BB134" s="12" t="str">
        <f t="shared" si="77"/>
        <v>Criterios y estándares (Rúbrica).</v>
      </c>
      <c r="BC134" s="12" t="str">
        <f t="shared" si="78"/>
        <v>Autoevaluación.</v>
      </c>
      <c r="BD134" s="12" t="str">
        <f t="shared" si="79"/>
        <v>Retroalimentación.</v>
      </c>
      <c r="BF134" s="12">
        <f t="shared" si="82"/>
        <v>1</v>
      </c>
      <c r="BG134" s="12">
        <f t="shared" si="83"/>
        <v>1</v>
      </c>
      <c r="BH134" s="12">
        <f t="shared" si="84"/>
        <v>1</v>
      </c>
      <c r="BI134" s="12">
        <f t="shared" si="85"/>
        <v>1</v>
      </c>
      <c r="BJ134" s="12">
        <f t="shared" si="86"/>
        <v>0</v>
      </c>
      <c r="BK134" s="12">
        <f t="shared" si="87"/>
        <v>4</v>
      </c>
      <c r="BL134" s="20" t="str">
        <f t="shared" si="88"/>
        <v>Reflexión, Diálogo, Claridad, Oportunidades de mejora, Retroalimentación al docente</v>
      </c>
      <c r="BM134" s="12" t="str">
        <f t="shared" si="89"/>
        <v>Reflexión</v>
      </c>
      <c r="BN134" s="12" t="str">
        <f t="shared" si="75"/>
        <v>Diálogo</v>
      </c>
      <c r="BO134" s="12" t="str">
        <f t="shared" si="90"/>
        <v>Claridad</v>
      </c>
      <c r="BP134" s="12" t="str">
        <f t="shared" si="91"/>
        <v>Oportunidades de mejora</v>
      </c>
      <c r="BQ134" s="12" t="str">
        <f t="shared" si="92"/>
        <v>Retroalimentación al docente</v>
      </c>
      <c r="BS134" s="12">
        <f t="shared" si="93"/>
        <v>1</v>
      </c>
      <c r="BT134" s="12">
        <f t="shared" si="94"/>
        <v>1</v>
      </c>
      <c r="BU134" s="12">
        <f t="shared" si="95"/>
        <v>1</v>
      </c>
      <c r="BV134" s="12">
        <f t="shared" si="96"/>
        <v>1</v>
      </c>
      <c r="BW134" s="12">
        <f t="shared" si="97"/>
        <v>1</v>
      </c>
      <c r="BX134" s="12">
        <f t="shared" si="98"/>
        <v>0</v>
      </c>
      <c r="BY134" s="12">
        <f t="shared" si="99"/>
        <v>5</v>
      </c>
      <c r="BZ134" s="12" t="str">
        <f t="shared" si="100"/>
        <v>La bibliografía básica propuesta se encuentra en la biblioteca "Juan Roa Vásquez"., La bibliografía propuesta contiene títulos de edición menor a 5 años., La bibliografía incluye por lo menos dos títulos en una segunda lengua.</v>
      </c>
      <c r="CA134" s="12" t="str">
        <f t="shared" si="101"/>
        <v>La bibliografía básica propuesta se encuentra en la biblioteca "Juan Roa Vásquez".</v>
      </c>
      <c r="CB134" s="21" t="str">
        <f t="shared" si="102"/>
        <v>La bibliografía propuesta contiene títulos de edición menor a 5 años.</v>
      </c>
      <c r="CC134" s="12" t="str">
        <f t="shared" si="103"/>
        <v>La bibliografía incluye por lo menos dos títulos en una segunda lengua.</v>
      </c>
      <c r="CD134" s="12" t="str">
        <f t="shared" si="104"/>
        <v/>
      </c>
      <c r="CF134" s="12">
        <f t="shared" si="105"/>
        <v>1</v>
      </c>
      <c r="CG134" s="12">
        <f t="shared" si="106"/>
        <v>1</v>
      </c>
      <c r="CH134" s="12">
        <f t="shared" si="107"/>
        <v>0</v>
      </c>
      <c r="CI134" s="12">
        <f t="shared" si="108"/>
        <v>1</v>
      </c>
      <c r="CJ134" s="12">
        <f t="shared" si="109"/>
        <v>0</v>
      </c>
      <c r="CK134" s="12">
        <f t="shared" si="110"/>
        <v>3</v>
      </c>
    </row>
    <row r="135" spans="1:89" x14ac:dyDescent="0.25">
      <c r="A135" s="25">
        <v>43053.415321388893</v>
      </c>
      <c r="B135" s="26" t="s">
        <v>183</v>
      </c>
      <c r="C135" s="26" t="s">
        <v>356</v>
      </c>
      <c r="D135" s="26" t="s">
        <v>185</v>
      </c>
      <c r="E135" s="24"/>
      <c r="F135" s="26" t="s">
        <v>357</v>
      </c>
      <c r="G135" s="26" t="s">
        <v>444</v>
      </c>
      <c r="H135" s="26" t="s">
        <v>188</v>
      </c>
      <c r="I135" s="26" t="s">
        <v>188</v>
      </c>
      <c r="J135" s="26" t="s">
        <v>188</v>
      </c>
      <c r="K135" s="26" t="s">
        <v>188</v>
      </c>
      <c r="L135" s="26" t="s">
        <v>188</v>
      </c>
      <c r="M135" s="26" t="s">
        <v>188</v>
      </c>
      <c r="N135" s="26" t="s">
        <v>188</v>
      </c>
      <c r="O135" s="26" t="s">
        <v>188</v>
      </c>
      <c r="P135" s="26" t="s">
        <v>188</v>
      </c>
      <c r="Q135" s="26" t="s">
        <v>188</v>
      </c>
      <c r="R135" s="26" t="s">
        <v>188</v>
      </c>
      <c r="S135" s="26" t="s">
        <v>188</v>
      </c>
      <c r="T135" s="26" t="s">
        <v>188</v>
      </c>
      <c r="U135" s="26" t="s">
        <v>188</v>
      </c>
      <c r="V135" s="26" t="s">
        <v>5</v>
      </c>
      <c r="W135" s="26" t="s">
        <v>162</v>
      </c>
      <c r="X135" s="26" t="s">
        <v>158</v>
      </c>
      <c r="Y135" s="26" t="s">
        <v>190</v>
      </c>
      <c r="Z135" s="26" t="s">
        <v>190</v>
      </c>
      <c r="AA135" s="26" t="s">
        <v>190</v>
      </c>
      <c r="AB135" s="26" t="s">
        <v>190</v>
      </c>
      <c r="AC135" s="26" t="s">
        <v>190</v>
      </c>
      <c r="AD135" s="26" t="s">
        <v>190</v>
      </c>
      <c r="AE135" s="26" t="s">
        <v>55</v>
      </c>
      <c r="AF135" s="26" t="s">
        <v>159</v>
      </c>
      <c r="AG135" s="26" t="s">
        <v>59</v>
      </c>
      <c r="AH135" s="26" t="s">
        <v>59</v>
      </c>
      <c r="AI135" s="26" t="s">
        <v>59</v>
      </c>
      <c r="AJ135" s="26" t="s">
        <v>59</v>
      </c>
      <c r="AK135" s="26" t="s">
        <v>71</v>
      </c>
      <c r="AL135" s="26" t="s">
        <v>160</v>
      </c>
      <c r="AM135" s="26" t="s">
        <v>191</v>
      </c>
      <c r="AN135" s="26" t="s">
        <v>90</v>
      </c>
      <c r="AO135" s="26" t="s">
        <v>192</v>
      </c>
      <c r="AP135" s="26" t="s">
        <v>106</v>
      </c>
      <c r="AQ135" s="26" t="s">
        <v>106</v>
      </c>
      <c r="AR135" s="26" t="s">
        <v>106</v>
      </c>
      <c r="AS135" s="26" t="s">
        <v>106</v>
      </c>
      <c r="AT135" s="26" t="s">
        <v>113</v>
      </c>
      <c r="AU135" s="26" t="s">
        <v>193</v>
      </c>
      <c r="AX135" s="12">
        <f t="shared" si="80"/>
        <v>79</v>
      </c>
      <c r="AY135" s="12">
        <f t="shared" si="74"/>
        <v>0.33333333333333331</v>
      </c>
      <c r="AZ135" s="20" t="str">
        <f t="shared" si="81"/>
        <v>Anticipatoria., Criterios y estándares (Rúbrica)., Autoevaluación., Retroalimentación.</v>
      </c>
      <c r="BA135" s="12" t="str">
        <f t="shared" si="76"/>
        <v>Anticipatoria.</v>
      </c>
      <c r="BB135" s="12" t="str">
        <f t="shared" si="77"/>
        <v>Criterios y estándares (Rúbrica).</v>
      </c>
      <c r="BC135" s="12" t="str">
        <f t="shared" si="78"/>
        <v>Autoevaluación.</v>
      </c>
      <c r="BD135" s="12" t="str">
        <f t="shared" si="79"/>
        <v>Retroalimentación.</v>
      </c>
      <c r="BF135" s="12">
        <f t="shared" si="82"/>
        <v>1</v>
      </c>
      <c r="BG135" s="12">
        <f t="shared" si="83"/>
        <v>1</v>
      </c>
      <c r="BH135" s="12">
        <f t="shared" si="84"/>
        <v>1</v>
      </c>
      <c r="BI135" s="12">
        <f t="shared" si="85"/>
        <v>1</v>
      </c>
      <c r="BJ135" s="12">
        <f t="shared" si="86"/>
        <v>0</v>
      </c>
      <c r="BK135" s="12">
        <f t="shared" si="87"/>
        <v>4</v>
      </c>
      <c r="BL135" s="20" t="str">
        <f t="shared" si="88"/>
        <v>Reflexión, Diálogo, Claridad, Oportunidades de mejora, Retroalimentación al docente</v>
      </c>
      <c r="BM135" s="12" t="str">
        <f t="shared" si="89"/>
        <v>Reflexión</v>
      </c>
      <c r="BN135" s="12" t="str">
        <f t="shared" si="75"/>
        <v>Diálogo</v>
      </c>
      <c r="BO135" s="12" t="str">
        <f t="shared" si="90"/>
        <v>Claridad</v>
      </c>
      <c r="BP135" s="12" t="str">
        <f t="shared" si="91"/>
        <v>Oportunidades de mejora</v>
      </c>
      <c r="BQ135" s="12" t="str">
        <f t="shared" si="92"/>
        <v>Retroalimentación al docente</v>
      </c>
      <c r="BS135" s="12">
        <f t="shared" si="93"/>
        <v>1</v>
      </c>
      <c r="BT135" s="12">
        <f t="shared" si="94"/>
        <v>1</v>
      </c>
      <c r="BU135" s="12">
        <f t="shared" si="95"/>
        <v>1</v>
      </c>
      <c r="BV135" s="12">
        <f t="shared" si="96"/>
        <v>1</v>
      </c>
      <c r="BW135" s="12">
        <f t="shared" si="97"/>
        <v>1</v>
      </c>
      <c r="BX135" s="12">
        <f t="shared" si="98"/>
        <v>0</v>
      </c>
      <c r="BY135" s="12">
        <f t="shared" si="99"/>
        <v>5</v>
      </c>
      <c r="BZ135" s="12" t="str">
        <f t="shared" si="10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35" s="12" t="str">
        <f t="shared" si="101"/>
        <v>La bibliografía básica propuesta se encuentra en la biblioteca "Juan Roa Vásquez".</v>
      </c>
      <c r="CB135" s="21" t="str">
        <f t="shared" si="102"/>
        <v>La bibliografía propuesta contiene títulos de edición menor a 5 años.</v>
      </c>
      <c r="CC135" s="12" t="str">
        <f t="shared" si="103"/>
        <v>La bibliografía se presenta con una sólo sistema de referenciación (APA, Vancouver, IEEE, etc).</v>
      </c>
      <c r="CD135" s="12" t="str">
        <f t="shared" si="104"/>
        <v>La bibliografía incluye por lo menos dos títulos en una segunda lengua.</v>
      </c>
      <c r="CF135" s="12">
        <f t="shared" si="105"/>
        <v>1</v>
      </c>
      <c r="CG135" s="12">
        <f t="shared" si="106"/>
        <v>1</v>
      </c>
      <c r="CH135" s="12">
        <f t="shared" si="107"/>
        <v>1</v>
      </c>
      <c r="CI135" s="12">
        <f t="shared" si="108"/>
        <v>1</v>
      </c>
      <c r="CJ135" s="12">
        <f t="shared" si="109"/>
        <v>0</v>
      </c>
      <c r="CK135" s="12">
        <f t="shared" si="110"/>
        <v>4</v>
      </c>
    </row>
    <row r="136" spans="1:89" x14ac:dyDescent="0.25">
      <c r="A136" s="25">
        <v>43053.421877650464</v>
      </c>
      <c r="B136" s="26" t="s">
        <v>183</v>
      </c>
      <c r="C136" s="26" t="s">
        <v>445</v>
      </c>
      <c r="D136" s="26" t="s">
        <v>185</v>
      </c>
      <c r="E136" s="24"/>
      <c r="F136" s="26" t="s">
        <v>212</v>
      </c>
      <c r="G136" s="26" t="s">
        <v>446</v>
      </c>
      <c r="H136" s="26" t="s">
        <v>188</v>
      </c>
      <c r="I136" s="26" t="s">
        <v>188</v>
      </c>
      <c r="J136" s="26" t="s">
        <v>188</v>
      </c>
      <c r="K136" s="26" t="s">
        <v>188</v>
      </c>
      <c r="L136" s="26" t="s">
        <v>188</v>
      </c>
      <c r="M136" s="26" t="s">
        <v>188</v>
      </c>
      <c r="N136" s="26" t="s">
        <v>188</v>
      </c>
      <c r="O136" s="26" t="s">
        <v>188</v>
      </c>
      <c r="P136" s="26" t="s">
        <v>188</v>
      </c>
      <c r="Q136" s="26" t="s">
        <v>188</v>
      </c>
      <c r="R136" s="26" t="s">
        <v>188</v>
      </c>
      <c r="S136" s="26" t="s">
        <v>188</v>
      </c>
      <c r="T136" s="26" t="s">
        <v>188</v>
      </c>
      <c r="U136" s="26" t="s">
        <v>188</v>
      </c>
      <c r="V136" s="26" t="s">
        <v>5</v>
      </c>
      <c r="W136" s="26" t="s">
        <v>162</v>
      </c>
      <c r="X136" s="26" t="s">
        <v>158</v>
      </c>
      <c r="Y136" s="26" t="s">
        <v>190</v>
      </c>
      <c r="Z136" s="26" t="s">
        <v>190</v>
      </c>
      <c r="AA136" s="26" t="s">
        <v>190</v>
      </c>
      <c r="AB136" s="26" t="s">
        <v>190</v>
      </c>
      <c r="AC136" s="26" t="s">
        <v>190</v>
      </c>
      <c r="AD136" s="26" t="s">
        <v>190</v>
      </c>
      <c r="AE136" s="26" t="s">
        <v>55</v>
      </c>
      <c r="AF136" s="26" t="s">
        <v>159</v>
      </c>
      <c r="AG136" s="26" t="s">
        <v>59</v>
      </c>
      <c r="AH136" s="26" t="s">
        <v>59</v>
      </c>
      <c r="AI136" s="26" t="s">
        <v>59</v>
      </c>
      <c r="AJ136" s="26" t="s">
        <v>59</v>
      </c>
      <c r="AK136" s="26" t="s">
        <v>71</v>
      </c>
      <c r="AL136" s="26" t="s">
        <v>163</v>
      </c>
      <c r="AM136" s="26" t="s">
        <v>264</v>
      </c>
      <c r="AN136" s="26" t="s">
        <v>90</v>
      </c>
      <c r="AO136" s="26" t="s">
        <v>265</v>
      </c>
      <c r="AP136" s="26" t="s">
        <v>106</v>
      </c>
      <c r="AQ136" s="26" t="s">
        <v>106</v>
      </c>
      <c r="AR136" s="26" t="s">
        <v>106</v>
      </c>
      <c r="AS136" s="26" t="s">
        <v>106</v>
      </c>
      <c r="AT136" s="26" t="s">
        <v>114</v>
      </c>
      <c r="AU136" s="26" t="s">
        <v>198</v>
      </c>
      <c r="AX136" s="12">
        <f t="shared" si="80"/>
        <v>135</v>
      </c>
      <c r="AY136" s="12">
        <f t="shared" si="74"/>
        <v>1</v>
      </c>
      <c r="AZ136" s="20" t="str">
        <f t="shared" si="81"/>
        <v>Autoevaluación., Retroalimentación.</v>
      </c>
      <c r="BA136" s="12" t="str">
        <f t="shared" si="76"/>
        <v>Autoevaluación.</v>
      </c>
      <c r="BB136" s="12" t="str">
        <f t="shared" si="77"/>
        <v>Retroalimentación.</v>
      </c>
      <c r="BC136" s="12" t="str">
        <f t="shared" si="78"/>
        <v/>
      </c>
      <c r="BD136" s="12" t="str">
        <f t="shared" si="79"/>
        <v/>
      </c>
      <c r="BF136" s="12">
        <f t="shared" si="82"/>
        <v>0</v>
      </c>
      <c r="BG136" s="12">
        <f t="shared" si="83"/>
        <v>0</v>
      </c>
      <c r="BH136" s="12">
        <f t="shared" si="84"/>
        <v>1</v>
      </c>
      <c r="BI136" s="12">
        <f t="shared" si="85"/>
        <v>1</v>
      </c>
      <c r="BJ136" s="12">
        <f t="shared" si="86"/>
        <v>0</v>
      </c>
      <c r="BK136" s="12">
        <f t="shared" si="87"/>
        <v>2</v>
      </c>
      <c r="BL136" s="20" t="str">
        <f t="shared" si="88"/>
        <v>Reflexión, Diálogo, Oportunidades de mejora</v>
      </c>
      <c r="BM136" s="12" t="str">
        <f t="shared" si="89"/>
        <v>Reflexión</v>
      </c>
      <c r="BN136" s="12" t="str">
        <f t="shared" si="75"/>
        <v>Diálogo</v>
      </c>
      <c r="BO136" s="12" t="str">
        <f t="shared" si="90"/>
        <v>Oportunidades de mejora</v>
      </c>
      <c r="BP136" s="12" t="str">
        <f t="shared" si="91"/>
        <v/>
      </c>
      <c r="BQ136" s="12" t="str">
        <f t="shared" si="92"/>
        <v/>
      </c>
      <c r="BS136" s="12">
        <f t="shared" si="93"/>
        <v>1</v>
      </c>
      <c r="BT136" s="12">
        <f t="shared" si="94"/>
        <v>1</v>
      </c>
      <c r="BU136" s="12">
        <f t="shared" si="95"/>
        <v>0</v>
      </c>
      <c r="BV136" s="12">
        <f t="shared" si="96"/>
        <v>1</v>
      </c>
      <c r="BW136" s="12">
        <f t="shared" si="97"/>
        <v>0</v>
      </c>
      <c r="BX136" s="12">
        <f t="shared" si="98"/>
        <v>0</v>
      </c>
      <c r="BY136" s="12">
        <f t="shared" si="99"/>
        <v>3</v>
      </c>
      <c r="BZ136" s="12" t="str">
        <f t="shared" si="100"/>
        <v>La bibliografía propuesta contiene títulos de edición menor a 5 años., La bibliografía incluye por lo menos dos títulos en una segunda lengua.</v>
      </c>
      <c r="CA136" s="12" t="str">
        <f t="shared" si="101"/>
        <v>La bibliografía propuesta contiene títulos de edición menor a 5 años.</v>
      </c>
      <c r="CB136" s="21" t="str">
        <f t="shared" si="102"/>
        <v>La bibliografía incluye por lo menos dos títulos en una segunda lengua.</v>
      </c>
      <c r="CC136" s="12" t="str">
        <f t="shared" si="103"/>
        <v/>
      </c>
      <c r="CD136" s="12" t="str">
        <f t="shared" si="104"/>
        <v/>
      </c>
      <c r="CF136" s="12">
        <f t="shared" si="105"/>
        <v>0</v>
      </c>
      <c r="CG136" s="12">
        <f t="shared" si="106"/>
        <v>1</v>
      </c>
      <c r="CH136" s="12">
        <f t="shared" si="107"/>
        <v>0</v>
      </c>
      <c r="CI136" s="12">
        <f t="shared" si="108"/>
        <v>1</v>
      </c>
      <c r="CJ136" s="12">
        <f t="shared" si="109"/>
        <v>0</v>
      </c>
      <c r="CK136" s="12">
        <f t="shared" si="110"/>
        <v>2</v>
      </c>
    </row>
    <row r="137" spans="1:89" x14ac:dyDescent="0.25">
      <c r="A137" s="25">
        <v>43053.451126087966</v>
      </c>
      <c r="B137" s="26" t="s">
        <v>183</v>
      </c>
      <c r="C137" s="26" t="s">
        <v>360</v>
      </c>
      <c r="D137" s="26" t="s">
        <v>185</v>
      </c>
      <c r="E137" s="24"/>
      <c r="F137" s="26" t="s">
        <v>212</v>
      </c>
      <c r="G137" s="26" t="s">
        <v>447</v>
      </c>
      <c r="H137" s="26" t="s">
        <v>188</v>
      </c>
      <c r="I137" s="26" t="s">
        <v>188</v>
      </c>
      <c r="J137" s="26" t="s">
        <v>188</v>
      </c>
      <c r="K137" s="26" t="s">
        <v>188</v>
      </c>
      <c r="L137" s="26" t="s">
        <v>188</v>
      </c>
      <c r="M137" s="26" t="s">
        <v>188</v>
      </c>
      <c r="N137" s="26" t="s">
        <v>189</v>
      </c>
      <c r="O137" s="26" t="s">
        <v>188</v>
      </c>
      <c r="P137" s="26" t="s">
        <v>188</v>
      </c>
      <c r="Q137" s="26" t="s">
        <v>188</v>
      </c>
      <c r="R137" s="26" t="s">
        <v>188</v>
      </c>
      <c r="S137" s="26" t="s">
        <v>188</v>
      </c>
      <c r="T137" s="26" t="s">
        <v>188</v>
      </c>
      <c r="U137" s="26" t="s">
        <v>188</v>
      </c>
      <c r="V137" s="26" t="s">
        <v>5</v>
      </c>
      <c r="W137" s="26" t="s">
        <v>36</v>
      </c>
      <c r="X137" s="26" t="s">
        <v>41</v>
      </c>
      <c r="Y137" s="26" t="s">
        <v>45</v>
      </c>
      <c r="Z137" s="26" t="s">
        <v>45</v>
      </c>
      <c r="AA137" s="26" t="s">
        <v>43</v>
      </c>
      <c r="AB137" s="26" t="s">
        <v>43</v>
      </c>
      <c r="AC137" s="26" t="s">
        <v>43</v>
      </c>
      <c r="AD137" s="26" t="s">
        <v>43</v>
      </c>
      <c r="AE137" s="26" t="s">
        <v>53</v>
      </c>
      <c r="AF137" s="26" t="s">
        <v>58</v>
      </c>
      <c r="AG137" s="26" t="s">
        <v>58</v>
      </c>
      <c r="AH137" s="26" t="s">
        <v>58</v>
      </c>
      <c r="AI137" s="26" t="s">
        <v>58</v>
      </c>
      <c r="AJ137" s="26" t="s">
        <v>58</v>
      </c>
      <c r="AK137" s="26" t="s">
        <v>69</v>
      </c>
      <c r="AL137" s="26" t="s">
        <v>74</v>
      </c>
      <c r="AM137" s="26" t="s">
        <v>228</v>
      </c>
      <c r="AN137" s="26" t="s">
        <v>88</v>
      </c>
      <c r="AO137" s="26" t="s">
        <v>210</v>
      </c>
      <c r="AP137" s="26" t="s">
        <v>105</v>
      </c>
      <c r="AQ137" s="26" t="s">
        <v>104</v>
      </c>
      <c r="AR137" s="26" t="s">
        <v>104</v>
      </c>
      <c r="AS137" s="26" t="s">
        <v>104</v>
      </c>
      <c r="AT137" s="26" t="s">
        <v>114</v>
      </c>
      <c r="AU137" s="26" t="s">
        <v>266</v>
      </c>
      <c r="AX137" s="12">
        <f t="shared" si="80"/>
        <v>81</v>
      </c>
      <c r="AY137" s="12">
        <f t="shared" si="74"/>
        <v>0.33333333333333331</v>
      </c>
      <c r="AZ137" s="20" t="str">
        <f t="shared" si="81"/>
        <v>Anticipatoria., Criterios y estándares (Rúbrica)., Autoevaluación.</v>
      </c>
      <c r="BA137" s="12" t="str">
        <f t="shared" si="76"/>
        <v>Anticipatoria.</v>
      </c>
      <c r="BB137" s="12" t="str">
        <f t="shared" si="77"/>
        <v>Criterios y estándares (Rúbrica).</v>
      </c>
      <c r="BC137" s="12" t="str">
        <f t="shared" si="78"/>
        <v>Autoevaluación.</v>
      </c>
      <c r="BD137" s="12" t="str">
        <f t="shared" si="79"/>
        <v/>
      </c>
      <c r="BF137" s="12">
        <f t="shared" si="82"/>
        <v>1</v>
      </c>
      <c r="BG137" s="12">
        <f t="shared" si="83"/>
        <v>1</v>
      </c>
      <c r="BH137" s="12">
        <f t="shared" si="84"/>
        <v>1</v>
      </c>
      <c r="BI137" s="12">
        <f t="shared" si="85"/>
        <v>0</v>
      </c>
      <c r="BJ137" s="12">
        <f t="shared" si="86"/>
        <v>0</v>
      </c>
      <c r="BK137" s="12">
        <f t="shared" si="87"/>
        <v>3</v>
      </c>
      <c r="BL137" s="20" t="str">
        <f t="shared" si="88"/>
        <v>Reflexión, Diálogo, Claridad, Oportunidades de mejora</v>
      </c>
      <c r="BM137" s="12" t="str">
        <f t="shared" si="89"/>
        <v>Reflexión</v>
      </c>
      <c r="BN137" s="12" t="str">
        <f t="shared" si="75"/>
        <v>Diálogo</v>
      </c>
      <c r="BO137" s="12" t="str">
        <f t="shared" si="90"/>
        <v>Claridad</v>
      </c>
      <c r="BP137" s="12" t="str">
        <f t="shared" si="91"/>
        <v>Oportunidades de mejora</v>
      </c>
      <c r="BQ137" s="12" t="str">
        <f t="shared" si="92"/>
        <v/>
      </c>
      <c r="BS137" s="12">
        <f t="shared" si="93"/>
        <v>1</v>
      </c>
      <c r="BT137" s="12">
        <f t="shared" si="94"/>
        <v>1</v>
      </c>
      <c r="BU137" s="12">
        <f t="shared" si="95"/>
        <v>1</v>
      </c>
      <c r="BV137" s="12">
        <f t="shared" si="96"/>
        <v>1</v>
      </c>
      <c r="BW137" s="12">
        <f t="shared" si="97"/>
        <v>0</v>
      </c>
      <c r="BX137" s="12">
        <f t="shared" si="98"/>
        <v>0</v>
      </c>
      <c r="BY137" s="12">
        <f t="shared" si="99"/>
        <v>4</v>
      </c>
      <c r="BZ137" s="12" t="str">
        <f t="shared" si="100"/>
        <v>La bibliografía propuesta contiene títulos de edición menor a 5 años., La bibliografía se presenta con una sólo sistema de referenciación (APA, Vancouver, IEEE, etc)., La bibliografía incluye por lo menos dos títulos en una segunda lengua.</v>
      </c>
      <c r="CA137" s="12" t="str">
        <f t="shared" si="101"/>
        <v>La bibliografía propuesta contiene títulos de edición menor a 5 años.</v>
      </c>
      <c r="CB137" s="21" t="str">
        <f t="shared" si="102"/>
        <v>La bibliografía se presenta con una sólo sistema de referenciación (APA, Vancouver, IEEE, etc).</v>
      </c>
      <c r="CC137" s="12" t="str">
        <f t="shared" si="103"/>
        <v>La bibliografía incluye por lo menos dos títulos en una segunda lengua.</v>
      </c>
      <c r="CD137" s="12" t="str">
        <f t="shared" si="104"/>
        <v/>
      </c>
      <c r="CF137" s="12">
        <f t="shared" si="105"/>
        <v>0</v>
      </c>
      <c r="CG137" s="12">
        <f t="shared" si="106"/>
        <v>1</v>
      </c>
      <c r="CH137" s="12">
        <f t="shared" si="107"/>
        <v>1</v>
      </c>
      <c r="CI137" s="12">
        <f t="shared" si="108"/>
        <v>1</v>
      </c>
      <c r="CJ137" s="12">
        <f t="shared" si="109"/>
        <v>0</v>
      </c>
      <c r="CK137" s="12">
        <f t="shared" si="110"/>
        <v>3</v>
      </c>
    </row>
    <row r="138" spans="1:89" x14ac:dyDescent="0.25">
      <c r="A138" s="25">
        <v>43053.468194641202</v>
      </c>
      <c r="B138" s="26" t="s">
        <v>183</v>
      </c>
      <c r="C138" s="26" t="s">
        <v>360</v>
      </c>
      <c r="D138" s="26" t="s">
        <v>185</v>
      </c>
      <c r="E138" s="24"/>
      <c r="F138" s="26" t="s">
        <v>212</v>
      </c>
      <c r="G138" s="26" t="s">
        <v>448</v>
      </c>
      <c r="H138" s="26" t="s">
        <v>188</v>
      </c>
      <c r="I138" s="26" t="s">
        <v>188</v>
      </c>
      <c r="J138" s="26" t="s">
        <v>188</v>
      </c>
      <c r="K138" s="26" t="s">
        <v>188</v>
      </c>
      <c r="L138" s="26" t="s">
        <v>188</v>
      </c>
      <c r="M138" s="26" t="s">
        <v>188</v>
      </c>
      <c r="N138" s="26" t="s">
        <v>189</v>
      </c>
      <c r="O138" s="26" t="s">
        <v>188</v>
      </c>
      <c r="P138" s="26" t="s">
        <v>188</v>
      </c>
      <c r="Q138" s="26" t="s">
        <v>188</v>
      </c>
      <c r="R138" s="26" t="s">
        <v>188</v>
      </c>
      <c r="S138" s="26" t="s">
        <v>188</v>
      </c>
      <c r="T138" s="26" t="s">
        <v>188</v>
      </c>
      <c r="U138" s="26" t="s">
        <v>188</v>
      </c>
      <c r="V138" s="26" t="s">
        <v>5</v>
      </c>
      <c r="W138" s="26" t="s">
        <v>36</v>
      </c>
      <c r="X138" s="26" t="s">
        <v>39</v>
      </c>
      <c r="Y138" s="26" t="s">
        <v>43</v>
      </c>
      <c r="Z138" s="26" t="s">
        <v>43</v>
      </c>
      <c r="AA138" s="26" t="s">
        <v>43</v>
      </c>
      <c r="AB138" s="26" t="s">
        <v>43</v>
      </c>
      <c r="AC138" s="26" t="s">
        <v>43</v>
      </c>
      <c r="AD138" s="26" t="s">
        <v>43</v>
      </c>
      <c r="AE138" s="26" t="s">
        <v>53</v>
      </c>
      <c r="AF138" s="26" t="s">
        <v>58</v>
      </c>
      <c r="AG138" s="26" t="s">
        <v>58</v>
      </c>
      <c r="AH138" s="26" t="s">
        <v>58</v>
      </c>
      <c r="AI138" s="26" t="s">
        <v>58</v>
      </c>
      <c r="AJ138" s="26" t="s">
        <v>58</v>
      </c>
      <c r="AK138" s="26" t="s">
        <v>69</v>
      </c>
      <c r="AL138" s="26" t="s">
        <v>163</v>
      </c>
      <c r="AM138" s="26" t="s">
        <v>191</v>
      </c>
      <c r="AN138" s="26" t="s">
        <v>89</v>
      </c>
      <c r="AO138" s="26" t="s">
        <v>210</v>
      </c>
      <c r="AP138" s="26" t="s">
        <v>105</v>
      </c>
      <c r="AQ138" s="26" t="s">
        <v>105</v>
      </c>
      <c r="AR138" s="26" t="s">
        <v>105</v>
      </c>
      <c r="AS138" s="26" t="s">
        <v>105</v>
      </c>
      <c r="AT138" s="26" t="s">
        <v>114</v>
      </c>
      <c r="AU138" s="26" t="s">
        <v>266</v>
      </c>
      <c r="AX138" s="12">
        <f t="shared" si="80"/>
        <v>81</v>
      </c>
      <c r="AY138" s="12">
        <f t="shared" si="74"/>
        <v>0.33333333333333331</v>
      </c>
      <c r="AZ138" s="20" t="str">
        <f t="shared" si="81"/>
        <v>Anticipatoria., Criterios y estándares (Rúbrica)., Autoevaluación., Retroalimentación.</v>
      </c>
      <c r="BA138" s="12" t="str">
        <f t="shared" si="76"/>
        <v>Anticipatoria.</v>
      </c>
      <c r="BB138" s="12" t="str">
        <f t="shared" si="77"/>
        <v>Criterios y estándares (Rúbrica).</v>
      </c>
      <c r="BC138" s="12" t="str">
        <f t="shared" si="78"/>
        <v>Autoevaluación.</v>
      </c>
      <c r="BD138" s="12" t="str">
        <f t="shared" si="79"/>
        <v>Retroalimentación.</v>
      </c>
      <c r="BF138" s="12">
        <f t="shared" si="82"/>
        <v>1</v>
      </c>
      <c r="BG138" s="12">
        <f t="shared" si="83"/>
        <v>1</v>
      </c>
      <c r="BH138" s="12">
        <f t="shared" si="84"/>
        <v>1</v>
      </c>
      <c r="BI138" s="12">
        <f t="shared" si="85"/>
        <v>1</v>
      </c>
      <c r="BJ138" s="12">
        <f t="shared" si="86"/>
        <v>0</v>
      </c>
      <c r="BK138" s="12">
        <f t="shared" si="87"/>
        <v>4</v>
      </c>
      <c r="BL138" s="20" t="str">
        <f t="shared" si="88"/>
        <v>Reflexión, Diálogo, Claridad, Oportunidades de mejora</v>
      </c>
      <c r="BM138" s="12" t="str">
        <f t="shared" si="89"/>
        <v>Reflexión</v>
      </c>
      <c r="BN138" s="12" t="str">
        <f t="shared" si="75"/>
        <v>Diálogo</v>
      </c>
      <c r="BO138" s="12" t="str">
        <f t="shared" si="90"/>
        <v>Claridad</v>
      </c>
      <c r="BP138" s="12" t="str">
        <f t="shared" si="91"/>
        <v>Oportunidades de mejora</v>
      </c>
      <c r="BQ138" s="12" t="str">
        <f t="shared" si="92"/>
        <v/>
      </c>
      <c r="BS138" s="12">
        <f t="shared" si="93"/>
        <v>1</v>
      </c>
      <c r="BT138" s="12">
        <f t="shared" si="94"/>
        <v>1</v>
      </c>
      <c r="BU138" s="12">
        <f t="shared" si="95"/>
        <v>1</v>
      </c>
      <c r="BV138" s="12">
        <f t="shared" si="96"/>
        <v>1</v>
      </c>
      <c r="BW138" s="12">
        <f t="shared" si="97"/>
        <v>0</v>
      </c>
      <c r="BX138" s="12">
        <f t="shared" si="98"/>
        <v>0</v>
      </c>
      <c r="BY138" s="12">
        <f t="shared" si="99"/>
        <v>4</v>
      </c>
      <c r="BZ138" s="12" t="str">
        <f t="shared" si="100"/>
        <v>La bibliografía propuesta contiene títulos de edición menor a 5 años., La bibliografía se presenta con una sólo sistema de referenciación (APA, Vancouver, IEEE, etc)., La bibliografía incluye por lo menos dos títulos en una segunda lengua.</v>
      </c>
      <c r="CA138" s="12" t="str">
        <f t="shared" si="101"/>
        <v>La bibliografía propuesta contiene títulos de edición menor a 5 años.</v>
      </c>
      <c r="CB138" s="21" t="str">
        <f t="shared" si="102"/>
        <v>La bibliografía se presenta con una sólo sistema de referenciación (APA, Vancouver, IEEE, etc).</v>
      </c>
      <c r="CC138" s="12" t="str">
        <f t="shared" si="103"/>
        <v>La bibliografía incluye por lo menos dos títulos en una segunda lengua.</v>
      </c>
      <c r="CD138" s="12" t="str">
        <f t="shared" si="104"/>
        <v/>
      </c>
      <c r="CF138" s="12">
        <f t="shared" si="105"/>
        <v>0</v>
      </c>
      <c r="CG138" s="12">
        <f t="shared" si="106"/>
        <v>1</v>
      </c>
      <c r="CH138" s="12">
        <f t="shared" si="107"/>
        <v>1</v>
      </c>
      <c r="CI138" s="12">
        <f t="shared" si="108"/>
        <v>1</v>
      </c>
      <c r="CJ138" s="12">
        <f t="shared" si="109"/>
        <v>0</v>
      </c>
      <c r="CK138" s="12">
        <f t="shared" si="110"/>
        <v>3</v>
      </c>
    </row>
    <row r="139" spans="1:89" x14ac:dyDescent="0.25">
      <c r="A139" s="25">
        <v>43053.555705763887</v>
      </c>
      <c r="B139" s="26" t="s">
        <v>183</v>
      </c>
      <c r="C139" s="26" t="s">
        <v>449</v>
      </c>
      <c r="D139" s="26" t="s">
        <v>185</v>
      </c>
      <c r="E139" s="24"/>
      <c r="F139" s="26" t="s">
        <v>212</v>
      </c>
      <c r="G139" s="26" t="s">
        <v>450</v>
      </c>
      <c r="H139" s="26" t="s">
        <v>188</v>
      </c>
      <c r="I139" s="26" t="s">
        <v>188</v>
      </c>
      <c r="J139" s="26" t="s">
        <v>188</v>
      </c>
      <c r="K139" s="26" t="s">
        <v>188</v>
      </c>
      <c r="L139" s="26" t="s">
        <v>188</v>
      </c>
      <c r="M139" s="26" t="s">
        <v>188</v>
      </c>
      <c r="N139" s="26" t="s">
        <v>189</v>
      </c>
      <c r="O139" s="26" t="s">
        <v>188</v>
      </c>
      <c r="P139" s="26" t="s">
        <v>188</v>
      </c>
      <c r="Q139" s="26" t="s">
        <v>188</v>
      </c>
      <c r="R139" s="26" t="s">
        <v>188</v>
      </c>
      <c r="S139" s="26" t="s">
        <v>188</v>
      </c>
      <c r="T139" s="26" t="s">
        <v>188</v>
      </c>
      <c r="U139" s="26" t="s">
        <v>188</v>
      </c>
      <c r="V139" s="26" t="s">
        <v>5</v>
      </c>
      <c r="W139" s="26" t="s">
        <v>36</v>
      </c>
      <c r="X139" s="26" t="s">
        <v>158</v>
      </c>
      <c r="Y139" s="26" t="s">
        <v>43</v>
      </c>
      <c r="Z139" s="26" t="s">
        <v>43</v>
      </c>
      <c r="AA139" s="26" t="s">
        <v>43</v>
      </c>
      <c r="AB139" s="26" t="s">
        <v>43</v>
      </c>
      <c r="AC139" s="26" t="s">
        <v>43</v>
      </c>
      <c r="AD139" s="26" t="s">
        <v>45</v>
      </c>
      <c r="AE139" s="26" t="s">
        <v>53</v>
      </c>
      <c r="AF139" s="26" t="s">
        <v>58</v>
      </c>
      <c r="AG139" s="26" t="s">
        <v>58</v>
      </c>
      <c r="AH139" s="26" t="s">
        <v>54</v>
      </c>
      <c r="AI139" s="26" t="s">
        <v>58</v>
      </c>
      <c r="AJ139" s="26" t="s">
        <v>54</v>
      </c>
      <c r="AK139" s="26" t="s">
        <v>70</v>
      </c>
      <c r="AL139" s="26" t="s">
        <v>74</v>
      </c>
      <c r="AM139" s="26" t="s">
        <v>78</v>
      </c>
      <c r="AN139" s="26" t="s">
        <v>88</v>
      </c>
      <c r="AO139" s="26" t="s">
        <v>421</v>
      </c>
      <c r="AP139" s="26" t="s">
        <v>104</v>
      </c>
      <c r="AQ139" s="26" t="s">
        <v>105</v>
      </c>
      <c r="AR139" s="26" t="s">
        <v>107</v>
      </c>
      <c r="AS139" s="26" t="s">
        <v>105</v>
      </c>
      <c r="AT139" s="26" t="s">
        <v>112</v>
      </c>
      <c r="AU139" s="26" t="s">
        <v>167</v>
      </c>
      <c r="AX139" s="12">
        <f t="shared" si="80"/>
        <v>138</v>
      </c>
      <c r="AY139" s="12">
        <f t="shared" ref="AY139:AY202" si="111">IFERROR(1/(COUNTIF($AX$2:$AX$2000,MATCH(C139,$C$2:$C$2000,0))),"")</f>
        <v>0.5</v>
      </c>
      <c r="AZ139" s="20" t="str">
        <f t="shared" si="81"/>
        <v>Anticipatoria.</v>
      </c>
      <c r="BA139" s="12" t="str">
        <f t="shared" si="76"/>
        <v>Anticipatoria.</v>
      </c>
      <c r="BB139" s="12" t="str">
        <f t="shared" si="77"/>
        <v/>
      </c>
      <c r="BC139" s="12" t="str">
        <f t="shared" si="78"/>
        <v/>
      </c>
      <c r="BD139" s="12" t="str">
        <f t="shared" si="79"/>
        <v/>
      </c>
      <c r="BF139" s="12">
        <f t="shared" si="82"/>
        <v>1</v>
      </c>
      <c r="BG139" s="12">
        <f t="shared" si="83"/>
        <v>0</v>
      </c>
      <c r="BH139" s="12">
        <f t="shared" si="84"/>
        <v>0</v>
      </c>
      <c r="BI139" s="12">
        <f t="shared" si="85"/>
        <v>0</v>
      </c>
      <c r="BJ139" s="12">
        <f t="shared" si="86"/>
        <v>0</v>
      </c>
      <c r="BK139" s="12">
        <f t="shared" si="87"/>
        <v>1</v>
      </c>
      <c r="BL139" s="20" t="str">
        <f t="shared" si="88"/>
        <v>Reflexión, Diálogo, Retroalimentación al docente</v>
      </c>
      <c r="BM139" s="12" t="str">
        <f t="shared" si="89"/>
        <v>Reflexión</v>
      </c>
      <c r="BN139" s="12" t="str">
        <f t="shared" si="75"/>
        <v>Diálogo</v>
      </c>
      <c r="BO139" s="12" t="str">
        <f t="shared" si="90"/>
        <v>Retroalimentación al docente</v>
      </c>
      <c r="BP139" s="12" t="str">
        <f t="shared" si="91"/>
        <v/>
      </c>
      <c r="BQ139" s="12" t="str">
        <f t="shared" si="92"/>
        <v/>
      </c>
      <c r="BS139" s="12">
        <f t="shared" si="93"/>
        <v>1</v>
      </c>
      <c r="BT139" s="12">
        <f t="shared" si="94"/>
        <v>1</v>
      </c>
      <c r="BU139" s="12">
        <f t="shared" si="95"/>
        <v>0</v>
      </c>
      <c r="BV139" s="12">
        <f t="shared" si="96"/>
        <v>0</v>
      </c>
      <c r="BW139" s="12">
        <f t="shared" si="97"/>
        <v>1</v>
      </c>
      <c r="BX139" s="12">
        <f t="shared" si="98"/>
        <v>0</v>
      </c>
      <c r="BY139" s="12">
        <f t="shared" si="99"/>
        <v>3</v>
      </c>
      <c r="BZ139" s="12" t="str">
        <f t="shared" si="100"/>
        <v>La bibliografía se presenta con una sólo sistema de referenciación (APA, Vancouver, IEEE, etc).</v>
      </c>
      <c r="CA139" s="12" t="str">
        <f t="shared" si="101"/>
        <v>La bibliografía se presenta con una sólo sistema de referenciación (APA, Vancouver, IEEE, etc).</v>
      </c>
      <c r="CB139" s="21" t="str">
        <f t="shared" si="102"/>
        <v/>
      </c>
      <c r="CC139" s="12" t="str">
        <f t="shared" si="103"/>
        <v/>
      </c>
      <c r="CD139" s="12" t="str">
        <f t="shared" si="104"/>
        <v/>
      </c>
      <c r="CF139" s="12">
        <f t="shared" si="105"/>
        <v>0</v>
      </c>
      <c r="CG139" s="12">
        <f t="shared" si="106"/>
        <v>0</v>
      </c>
      <c r="CH139" s="12">
        <f t="shared" si="107"/>
        <v>1</v>
      </c>
      <c r="CI139" s="12">
        <f t="shared" si="108"/>
        <v>0</v>
      </c>
      <c r="CJ139" s="12">
        <f t="shared" si="109"/>
        <v>0</v>
      </c>
      <c r="CK139" s="12">
        <f t="shared" si="110"/>
        <v>1</v>
      </c>
    </row>
    <row r="140" spans="1:89" x14ac:dyDescent="0.25">
      <c r="A140" s="25">
        <v>43053.56864759259</v>
      </c>
      <c r="B140" s="26" t="s">
        <v>183</v>
      </c>
      <c r="C140" s="26" t="s">
        <v>451</v>
      </c>
      <c r="D140" s="26" t="s">
        <v>185</v>
      </c>
      <c r="E140" s="24"/>
      <c r="F140" s="26" t="s">
        <v>315</v>
      </c>
      <c r="G140" s="26" t="s">
        <v>452</v>
      </c>
      <c r="H140" s="26" t="s">
        <v>188</v>
      </c>
      <c r="I140" s="26" t="s">
        <v>188</v>
      </c>
      <c r="J140" s="26" t="s">
        <v>188</v>
      </c>
      <c r="K140" s="26" t="s">
        <v>188</v>
      </c>
      <c r="L140" s="26" t="s">
        <v>188</v>
      </c>
      <c r="M140" s="26" t="s">
        <v>188</v>
      </c>
      <c r="N140" s="26" t="s">
        <v>188</v>
      </c>
      <c r="O140" s="26" t="s">
        <v>188</v>
      </c>
      <c r="P140" s="26" t="s">
        <v>188</v>
      </c>
      <c r="Q140" s="26" t="s">
        <v>188</v>
      </c>
      <c r="R140" s="26" t="s">
        <v>188</v>
      </c>
      <c r="S140" s="26" t="s">
        <v>188</v>
      </c>
      <c r="T140" s="26" t="s">
        <v>188</v>
      </c>
      <c r="U140" s="26" t="s">
        <v>188</v>
      </c>
      <c r="V140" s="26" t="s">
        <v>4</v>
      </c>
      <c r="W140" s="26" t="s">
        <v>162</v>
      </c>
      <c r="X140" s="26" t="s">
        <v>158</v>
      </c>
      <c r="Y140" s="26" t="s">
        <v>190</v>
      </c>
      <c r="Z140" s="26" t="s">
        <v>190</v>
      </c>
      <c r="AA140" s="26" t="s">
        <v>190</v>
      </c>
      <c r="AB140" s="26" t="s">
        <v>190</v>
      </c>
      <c r="AC140" s="26" t="s">
        <v>190</v>
      </c>
      <c r="AD140" s="26" t="s">
        <v>190</v>
      </c>
      <c r="AE140" s="26" t="s">
        <v>55</v>
      </c>
      <c r="AF140" s="26" t="s">
        <v>159</v>
      </c>
      <c r="AG140" s="26" t="s">
        <v>59</v>
      </c>
      <c r="AH140" s="26" t="s">
        <v>429</v>
      </c>
      <c r="AI140" s="26" t="s">
        <v>59</v>
      </c>
      <c r="AJ140" s="26" t="s">
        <v>67</v>
      </c>
      <c r="AK140" s="26" t="s">
        <v>69</v>
      </c>
      <c r="AL140" s="26" t="s">
        <v>74</v>
      </c>
      <c r="AM140" s="26" t="s">
        <v>412</v>
      </c>
      <c r="AN140" s="26" t="s">
        <v>89</v>
      </c>
      <c r="AO140" s="26" t="s">
        <v>268</v>
      </c>
      <c r="AP140" s="26" t="s">
        <v>106</v>
      </c>
      <c r="AQ140" s="26" t="s">
        <v>106</v>
      </c>
      <c r="AR140" s="26" t="s">
        <v>104</v>
      </c>
      <c r="AS140" s="26" t="s">
        <v>104</v>
      </c>
      <c r="AT140" s="26" t="s">
        <v>115</v>
      </c>
      <c r="AU140" s="26" t="s">
        <v>207</v>
      </c>
      <c r="AX140" s="12">
        <f t="shared" si="80"/>
        <v>139</v>
      </c>
      <c r="AY140" s="12">
        <f t="shared" si="111"/>
        <v>1</v>
      </c>
      <c r="AZ140" s="20" t="str">
        <f t="shared" si="81"/>
        <v>Anticipatoria., Retroalimentación.</v>
      </c>
      <c r="BA140" s="12" t="str">
        <f t="shared" si="76"/>
        <v>Anticipatoria.</v>
      </c>
      <c r="BB140" s="12" t="str">
        <f t="shared" si="77"/>
        <v>Retroalimentación.</v>
      </c>
      <c r="BC140" s="12" t="str">
        <f t="shared" si="78"/>
        <v/>
      </c>
      <c r="BD140" s="12" t="str">
        <f t="shared" si="79"/>
        <v/>
      </c>
      <c r="BF140" s="12">
        <f t="shared" si="82"/>
        <v>1</v>
      </c>
      <c r="BG140" s="12">
        <f t="shared" si="83"/>
        <v>0</v>
      </c>
      <c r="BH140" s="12">
        <f t="shared" si="84"/>
        <v>0</v>
      </c>
      <c r="BI140" s="12">
        <f t="shared" si="85"/>
        <v>1</v>
      </c>
      <c r="BJ140" s="12">
        <f t="shared" si="86"/>
        <v>0</v>
      </c>
      <c r="BK140" s="12">
        <f t="shared" si="87"/>
        <v>2</v>
      </c>
      <c r="BL140" s="20" t="str">
        <f t="shared" si="88"/>
        <v>Reflexión, Diálogo, Oportunidades de mejora, Retroalimentación al docente</v>
      </c>
      <c r="BM140" s="12" t="str">
        <f t="shared" si="89"/>
        <v>Reflexión</v>
      </c>
      <c r="BN140" s="12" t="str">
        <f t="shared" si="75"/>
        <v>Diálogo</v>
      </c>
      <c r="BO140" s="12" t="str">
        <f t="shared" si="90"/>
        <v>Oportunidades de mejora</v>
      </c>
      <c r="BP140" s="12" t="str">
        <f t="shared" si="91"/>
        <v>Retroalimentación al docente</v>
      </c>
      <c r="BQ140" s="12" t="str">
        <f t="shared" si="92"/>
        <v/>
      </c>
      <c r="BS140" s="12">
        <f t="shared" si="93"/>
        <v>1</v>
      </c>
      <c r="BT140" s="12">
        <f t="shared" si="94"/>
        <v>1</v>
      </c>
      <c r="BU140" s="12">
        <f t="shared" si="95"/>
        <v>0</v>
      </c>
      <c r="BV140" s="12">
        <f t="shared" si="96"/>
        <v>1</v>
      </c>
      <c r="BW140" s="12">
        <f t="shared" si="97"/>
        <v>1</v>
      </c>
      <c r="BX140" s="12">
        <f t="shared" si="98"/>
        <v>0</v>
      </c>
      <c r="BY140" s="12">
        <f t="shared" si="99"/>
        <v>4</v>
      </c>
      <c r="BZ140" s="12" t="str">
        <f t="shared" si="100"/>
        <v>La bibliografía se presenta con una sólo sistema de referenciación (APA, Vancouver, IEEE, etc)., La bibliografía incluye por lo menos dos títulos en una segunda lengua.</v>
      </c>
      <c r="CA140" s="12" t="str">
        <f t="shared" si="101"/>
        <v>La bibliografía se presenta con una sólo sistema de referenciación (APA, Vancouver, IEEE, etc).</v>
      </c>
      <c r="CB140" s="21" t="str">
        <f t="shared" si="102"/>
        <v>La bibliografía incluye por lo menos dos títulos en una segunda lengua.</v>
      </c>
      <c r="CC140" s="12" t="str">
        <f t="shared" si="103"/>
        <v/>
      </c>
      <c r="CD140" s="12" t="str">
        <f t="shared" si="104"/>
        <v/>
      </c>
      <c r="CF140" s="12">
        <f t="shared" si="105"/>
        <v>0</v>
      </c>
      <c r="CG140" s="12">
        <f t="shared" si="106"/>
        <v>0</v>
      </c>
      <c r="CH140" s="12">
        <f t="shared" si="107"/>
        <v>1</v>
      </c>
      <c r="CI140" s="12">
        <f t="shared" si="108"/>
        <v>1</v>
      </c>
      <c r="CJ140" s="12">
        <f t="shared" si="109"/>
        <v>0</v>
      </c>
      <c r="CK140" s="12">
        <f t="shared" si="110"/>
        <v>2</v>
      </c>
    </row>
    <row r="141" spans="1:89" x14ac:dyDescent="0.25">
      <c r="A141" s="25">
        <v>43053.581748587967</v>
      </c>
      <c r="B141" s="26" t="s">
        <v>183</v>
      </c>
      <c r="C141" s="26" t="s">
        <v>449</v>
      </c>
      <c r="D141" s="26" t="s">
        <v>185</v>
      </c>
      <c r="E141" s="24"/>
      <c r="F141" s="26" t="s">
        <v>212</v>
      </c>
      <c r="G141" s="26" t="s">
        <v>453</v>
      </c>
      <c r="H141" s="26" t="s">
        <v>188</v>
      </c>
      <c r="I141" s="26" t="s">
        <v>188</v>
      </c>
      <c r="J141" s="26" t="s">
        <v>188</v>
      </c>
      <c r="K141" s="26" t="s">
        <v>188</v>
      </c>
      <c r="L141" s="26" t="s">
        <v>188</v>
      </c>
      <c r="M141" s="26" t="s">
        <v>188</v>
      </c>
      <c r="N141" s="26" t="s">
        <v>189</v>
      </c>
      <c r="O141" s="26" t="s">
        <v>188</v>
      </c>
      <c r="P141" s="26" t="s">
        <v>188</v>
      </c>
      <c r="Q141" s="26" t="s">
        <v>189</v>
      </c>
      <c r="R141" s="26" t="s">
        <v>188</v>
      </c>
      <c r="S141" s="26" t="s">
        <v>188</v>
      </c>
      <c r="T141" s="26" t="s">
        <v>188</v>
      </c>
      <c r="U141" s="26" t="s">
        <v>188</v>
      </c>
      <c r="V141" s="26" t="s">
        <v>5</v>
      </c>
      <c r="W141" s="26" t="s">
        <v>36</v>
      </c>
      <c r="X141" s="26" t="s">
        <v>39</v>
      </c>
      <c r="Y141" s="26" t="s">
        <v>43</v>
      </c>
      <c r="Z141" s="26" t="s">
        <v>43</v>
      </c>
      <c r="AA141" s="26" t="s">
        <v>45</v>
      </c>
      <c r="AB141" s="26" t="s">
        <v>45</v>
      </c>
      <c r="AC141" s="26" t="s">
        <v>45</v>
      </c>
      <c r="AD141" s="26" t="s">
        <v>45</v>
      </c>
      <c r="AE141" s="26" t="s">
        <v>53</v>
      </c>
      <c r="AF141" s="26" t="s">
        <v>58</v>
      </c>
      <c r="AG141" s="26" t="s">
        <v>58</v>
      </c>
      <c r="AH141" s="26" t="s">
        <v>58</v>
      </c>
      <c r="AI141" s="26" t="s">
        <v>275</v>
      </c>
      <c r="AJ141" s="26" t="s">
        <v>54</v>
      </c>
      <c r="AK141" s="26" t="s">
        <v>72</v>
      </c>
      <c r="AL141" s="26" t="s">
        <v>75</v>
      </c>
      <c r="AM141" s="26" t="s">
        <v>78</v>
      </c>
      <c r="AN141" s="26" t="s">
        <v>87</v>
      </c>
      <c r="AO141" s="26" t="s">
        <v>97</v>
      </c>
      <c r="AP141" s="26" t="s">
        <v>105</v>
      </c>
      <c r="AQ141" s="26" t="s">
        <v>107</v>
      </c>
      <c r="AR141" s="26" t="s">
        <v>107</v>
      </c>
      <c r="AS141" s="26" t="s">
        <v>105</v>
      </c>
      <c r="AT141" s="26" t="s">
        <v>112</v>
      </c>
      <c r="AU141" s="26" t="s">
        <v>166</v>
      </c>
      <c r="AX141" s="12">
        <f t="shared" si="80"/>
        <v>138</v>
      </c>
      <c r="AY141" s="12">
        <f t="shared" si="111"/>
        <v>0.5</v>
      </c>
      <c r="AZ141" s="20" t="str">
        <f t="shared" si="81"/>
        <v>Anticipatoria.</v>
      </c>
      <c r="BA141" s="12" t="str">
        <f t="shared" si="76"/>
        <v>Anticipatoria.</v>
      </c>
      <c r="BB141" s="12" t="str">
        <f t="shared" si="77"/>
        <v/>
      </c>
      <c r="BC141" s="12" t="str">
        <f t="shared" si="78"/>
        <v/>
      </c>
      <c r="BD141" s="12" t="str">
        <f t="shared" si="79"/>
        <v/>
      </c>
      <c r="BF141" s="12">
        <f t="shared" si="82"/>
        <v>1</v>
      </c>
      <c r="BG141" s="12">
        <f t="shared" si="83"/>
        <v>0</v>
      </c>
      <c r="BH141" s="12">
        <f t="shared" si="84"/>
        <v>0</v>
      </c>
      <c r="BI141" s="12">
        <f t="shared" si="85"/>
        <v>0</v>
      </c>
      <c r="BJ141" s="12">
        <f t="shared" si="86"/>
        <v>0</v>
      </c>
      <c r="BK141" s="12">
        <f t="shared" si="87"/>
        <v>1</v>
      </c>
      <c r="BL141" s="20" t="str">
        <f t="shared" si="88"/>
        <v>Reflexión</v>
      </c>
      <c r="BM141" s="12" t="str">
        <f t="shared" si="89"/>
        <v>Reflexión</v>
      </c>
      <c r="BN141" s="12" t="e">
        <f t="shared" si="75"/>
        <v>#VALUE!</v>
      </c>
      <c r="BO141" s="12" t="str">
        <f t="shared" si="90"/>
        <v/>
      </c>
      <c r="BP141" s="12" t="str">
        <f t="shared" si="91"/>
        <v/>
      </c>
      <c r="BQ141" s="12" t="str">
        <f t="shared" si="92"/>
        <v/>
      </c>
      <c r="BS141" s="12">
        <f t="shared" si="93"/>
        <v>1</v>
      </c>
      <c r="BT141" s="12">
        <f t="shared" si="94"/>
        <v>0</v>
      </c>
      <c r="BU141" s="12">
        <f t="shared" si="95"/>
        <v>0</v>
      </c>
      <c r="BV141" s="12">
        <f t="shared" si="96"/>
        <v>0</v>
      </c>
      <c r="BW141" s="12">
        <f t="shared" si="97"/>
        <v>0</v>
      </c>
      <c r="BX141" s="12">
        <f t="shared" si="98"/>
        <v>0</v>
      </c>
      <c r="BY141" s="12">
        <f t="shared" si="99"/>
        <v>1</v>
      </c>
      <c r="BZ141" s="12" t="str">
        <f t="shared" si="100"/>
        <v>La bibliografía propuesta contiene títulos de edición menor a 5 años.</v>
      </c>
      <c r="CA141" s="12" t="str">
        <f t="shared" si="101"/>
        <v>La bibliografía propuesta contiene títulos de edición menor a 5 años.</v>
      </c>
      <c r="CB141" s="21" t="str">
        <f t="shared" si="102"/>
        <v/>
      </c>
      <c r="CC141" s="12" t="str">
        <f t="shared" si="103"/>
        <v/>
      </c>
      <c r="CD141" s="12" t="str">
        <f t="shared" si="104"/>
        <v/>
      </c>
      <c r="CF141" s="12">
        <f t="shared" si="105"/>
        <v>0</v>
      </c>
      <c r="CG141" s="12">
        <f t="shared" si="106"/>
        <v>1</v>
      </c>
      <c r="CH141" s="12">
        <f t="shared" si="107"/>
        <v>0</v>
      </c>
      <c r="CI141" s="12">
        <f t="shared" si="108"/>
        <v>0</v>
      </c>
      <c r="CJ141" s="12">
        <f t="shared" si="109"/>
        <v>0</v>
      </c>
      <c r="CK141" s="12">
        <f t="shared" si="110"/>
        <v>1</v>
      </c>
    </row>
    <row r="142" spans="1:89" x14ac:dyDescent="0.25">
      <c r="A142" s="25">
        <v>43053.582764837964</v>
      </c>
      <c r="B142" s="26" t="s">
        <v>183</v>
      </c>
      <c r="C142" s="26" t="s">
        <v>454</v>
      </c>
      <c r="D142" s="26" t="s">
        <v>185</v>
      </c>
      <c r="E142" s="24"/>
      <c r="F142" s="26" t="s">
        <v>226</v>
      </c>
      <c r="G142" s="26" t="s">
        <v>455</v>
      </c>
      <c r="H142" s="26" t="s">
        <v>188</v>
      </c>
      <c r="I142" s="26" t="s">
        <v>188</v>
      </c>
      <c r="J142" s="26" t="s">
        <v>188</v>
      </c>
      <c r="K142" s="26" t="s">
        <v>188</v>
      </c>
      <c r="L142" s="26" t="s">
        <v>188</v>
      </c>
      <c r="M142" s="26" t="s">
        <v>188</v>
      </c>
      <c r="N142" s="26" t="s">
        <v>188</v>
      </c>
      <c r="O142" s="26" t="s">
        <v>188</v>
      </c>
      <c r="P142" s="26" t="s">
        <v>188</v>
      </c>
      <c r="Q142" s="26" t="s">
        <v>188</v>
      </c>
      <c r="R142" s="26" t="s">
        <v>188</v>
      </c>
      <c r="S142" s="26" t="s">
        <v>188</v>
      </c>
      <c r="T142" s="26" t="s">
        <v>188</v>
      </c>
      <c r="U142" s="26" t="s">
        <v>188</v>
      </c>
      <c r="V142" s="26" t="s">
        <v>5</v>
      </c>
      <c r="W142" s="26" t="s">
        <v>162</v>
      </c>
      <c r="X142" s="26" t="s">
        <v>158</v>
      </c>
      <c r="Y142" s="26" t="s">
        <v>190</v>
      </c>
      <c r="Z142" s="26" t="s">
        <v>190</v>
      </c>
      <c r="AA142" s="26" t="s">
        <v>190</v>
      </c>
      <c r="AB142" s="26" t="s">
        <v>190</v>
      </c>
      <c r="AC142" s="26" t="s">
        <v>190</v>
      </c>
      <c r="AD142" s="26" t="s">
        <v>190</v>
      </c>
      <c r="AE142" s="26" t="s">
        <v>55</v>
      </c>
      <c r="AF142" s="26" t="s">
        <v>159</v>
      </c>
      <c r="AG142" s="26" t="s">
        <v>59</v>
      </c>
      <c r="AH142" s="26" t="s">
        <v>59</v>
      </c>
      <c r="AI142" s="26" t="s">
        <v>59</v>
      </c>
      <c r="AJ142" s="26" t="s">
        <v>59</v>
      </c>
      <c r="AK142" s="26" t="s">
        <v>69</v>
      </c>
      <c r="AL142" s="26" t="s">
        <v>160</v>
      </c>
      <c r="AM142" s="26" t="s">
        <v>231</v>
      </c>
      <c r="AN142" s="26" t="s">
        <v>89</v>
      </c>
      <c r="AO142" s="26" t="s">
        <v>197</v>
      </c>
      <c r="AP142" s="26" t="s">
        <v>106</v>
      </c>
      <c r="AQ142" s="26" t="s">
        <v>106</v>
      </c>
      <c r="AR142" s="26" t="s">
        <v>106</v>
      </c>
      <c r="AS142" s="26" t="s">
        <v>106</v>
      </c>
      <c r="AT142" s="26" t="s">
        <v>114</v>
      </c>
      <c r="AU142" s="26" t="s">
        <v>193</v>
      </c>
      <c r="AX142" s="12">
        <f t="shared" si="80"/>
        <v>141</v>
      </c>
      <c r="AY142" s="12">
        <f t="shared" si="111"/>
        <v>1</v>
      </c>
      <c r="AZ142" s="20" t="str">
        <f t="shared" si="81"/>
        <v>Anticipatoria., Criterios y estándares (Rúbrica)., Retroalimentación.</v>
      </c>
      <c r="BA142" s="12" t="str">
        <f t="shared" si="76"/>
        <v>Anticipatoria.</v>
      </c>
      <c r="BB142" s="12" t="str">
        <f t="shared" si="77"/>
        <v>Criterios y estándares (Rúbrica).</v>
      </c>
      <c r="BC142" s="12" t="str">
        <f t="shared" si="78"/>
        <v>Retroalimentación.</v>
      </c>
      <c r="BD142" s="12" t="str">
        <f t="shared" si="79"/>
        <v/>
      </c>
      <c r="BF142" s="12">
        <f t="shared" si="82"/>
        <v>1</v>
      </c>
      <c r="BG142" s="12">
        <f t="shared" si="83"/>
        <v>1</v>
      </c>
      <c r="BH142" s="12">
        <f t="shared" si="84"/>
        <v>0</v>
      </c>
      <c r="BI142" s="12">
        <f t="shared" si="85"/>
        <v>1</v>
      </c>
      <c r="BJ142" s="12">
        <f t="shared" si="86"/>
        <v>0</v>
      </c>
      <c r="BK142" s="12">
        <f t="shared" si="87"/>
        <v>3</v>
      </c>
      <c r="BL142" s="20" t="str">
        <f t="shared" si="88"/>
        <v>Reflexión, Diálogo, Claridad, Retroalimentación al docente</v>
      </c>
      <c r="BM142" s="12" t="str">
        <f t="shared" si="89"/>
        <v>Reflexión</v>
      </c>
      <c r="BN142" s="12" t="str">
        <f t="shared" si="75"/>
        <v>Diálogo</v>
      </c>
      <c r="BO142" s="12" t="str">
        <f t="shared" si="90"/>
        <v>Claridad</v>
      </c>
      <c r="BP142" s="12" t="str">
        <f t="shared" si="91"/>
        <v>Retroalimentación al docente</v>
      </c>
      <c r="BQ142" s="12" t="str">
        <f t="shared" si="92"/>
        <v/>
      </c>
      <c r="BS142" s="12">
        <f t="shared" si="93"/>
        <v>1</v>
      </c>
      <c r="BT142" s="12">
        <f t="shared" si="94"/>
        <v>1</v>
      </c>
      <c r="BU142" s="12">
        <f t="shared" si="95"/>
        <v>1</v>
      </c>
      <c r="BV142" s="12">
        <f t="shared" si="96"/>
        <v>0</v>
      </c>
      <c r="BW142" s="12">
        <f t="shared" si="97"/>
        <v>1</v>
      </c>
      <c r="BX142" s="12">
        <f t="shared" si="98"/>
        <v>0</v>
      </c>
      <c r="BY142" s="12">
        <f t="shared" si="99"/>
        <v>4</v>
      </c>
      <c r="BZ142" s="12" t="str">
        <f t="shared" si="10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42" s="12" t="str">
        <f t="shared" si="101"/>
        <v>La bibliografía básica propuesta se encuentra en la biblioteca "Juan Roa Vásquez".</v>
      </c>
      <c r="CB142" s="21" t="str">
        <f t="shared" si="102"/>
        <v>La bibliografía propuesta contiene títulos de edición menor a 5 años.</v>
      </c>
      <c r="CC142" s="12" t="str">
        <f t="shared" si="103"/>
        <v>La bibliografía se presenta con una sólo sistema de referenciación (APA, Vancouver, IEEE, etc).</v>
      </c>
      <c r="CD142" s="12" t="str">
        <f t="shared" si="104"/>
        <v>La bibliografía incluye por lo menos dos títulos en una segunda lengua.</v>
      </c>
      <c r="CF142" s="12">
        <f t="shared" si="105"/>
        <v>1</v>
      </c>
      <c r="CG142" s="12">
        <f t="shared" si="106"/>
        <v>1</v>
      </c>
      <c r="CH142" s="12">
        <f t="shared" si="107"/>
        <v>1</v>
      </c>
      <c r="CI142" s="12">
        <f t="shared" si="108"/>
        <v>1</v>
      </c>
      <c r="CJ142" s="12">
        <f t="shared" si="109"/>
        <v>0</v>
      </c>
      <c r="CK142" s="12">
        <f t="shared" si="110"/>
        <v>4</v>
      </c>
    </row>
    <row r="143" spans="1:89" x14ac:dyDescent="0.25">
      <c r="A143" s="25">
        <v>43053.584900150461</v>
      </c>
      <c r="B143" s="26" t="s">
        <v>183</v>
      </c>
      <c r="C143" s="26" t="s">
        <v>456</v>
      </c>
      <c r="D143" s="26" t="s">
        <v>185</v>
      </c>
      <c r="E143" s="24"/>
      <c r="F143" s="26" t="s">
        <v>226</v>
      </c>
      <c r="G143" s="26" t="s">
        <v>457</v>
      </c>
      <c r="H143" s="26" t="s">
        <v>188</v>
      </c>
      <c r="I143" s="26" t="s">
        <v>188</v>
      </c>
      <c r="J143" s="26" t="s">
        <v>188</v>
      </c>
      <c r="K143" s="26" t="s">
        <v>188</v>
      </c>
      <c r="L143" s="26" t="s">
        <v>188</v>
      </c>
      <c r="M143" s="26" t="s">
        <v>188</v>
      </c>
      <c r="N143" s="26" t="s">
        <v>188</v>
      </c>
      <c r="O143" s="26" t="s">
        <v>188</v>
      </c>
      <c r="P143" s="26" t="s">
        <v>188</v>
      </c>
      <c r="Q143" s="26" t="s">
        <v>188</v>
      </c>
      <c r="R143" s="26" t="s">
        <v>188</v>
      </c>
      <c r="S143" s="26" t="s">
        <v>188</v>
      </c>
      <c r="T143" s="26" t="s">
        <v>188</v>
      </c>
      <c r="U143" s="26" t="s">
        <v>188</v>
      </c>
      <c r="V143" s="26" t="s">
        <v>5</v>
      </c>
      <c r="W143" s="26" t="s">
        <v>162</v>
      </c>
      <c r="X143" s="26" t="s">
        <v>158</v>
      </c>
      <c r="Y143" s="26" t="s">
        <v>190</v>
      </c>
      <c r="Z143" s="26" t="s">
        <v>190</v>
      </c>
      <c r="AA143" s="26" t="s">
        <v>190</v>
      </c>
      <c r="AB143" s="26" t="s">
        <v>190</v>
      </c>
      <c r="AC143" s="26" t="s">
        <v>190</v>
      </c>
      <c r="AD143" s="26" t="s">
        <v>190</v>
      </c>
      <c r="AE143" s="26" t="s">
        <v>55</v>
      </c>
      <c r="AF143" s="26" t="s">
        <v>159</v>
      </c>
      <c r="AG143" s="26" t="s">
        <v>59</v>
      </c>
      <c r="AH143" s="26" t="s">
        <v>59</v>
      </c>
      <c r="AI143" s="26" t="s">
        <v>59</v>
      </c>
      <c r="AJ143" s="26" t="s">
        <v>59</v>
      </c>
      <c r="AK143" s="26" t="s">
        <v>69</v>
      </c>
      <c r="AL143" s="26" t="s">
        <v>160</v>
      </c>
      <c r="AM143" s="26" t="s">
        <v>191</v>
      </c>
      <c r="AN143" s="26" t="s">
        <v>90</v>
      </c>
      <c r="AO143" s="26" t="s">
        <v>244</v>
      </c>
      <c r="AP143" s="26" t="s">
        <v>106</v>
      </c>
      <c r="AQ143" s="26" t="s">
        <v>106</v>
      </c>
      <c r="AR143" s="26" t="s">
        <v>106</v>
      </c>
      <c r="AS143" s="26" t="s">
        <v>106</v>
      </c>
      <c r="AT143" s="26" t="s">
        <v>114</v>
      </c>
      <c r="AU143" s="26" t="s">
        <v>193</v>
      </c>
      <c r="AX143" s="12">
        <f t="shared" si="80"/>
        <v>142</v>
      </c>
      <c r="AY143" s="12">
        <f t="shared" si="111"/>
        <v>1</v>
      </c>
      <c r="AZ143" s="20" t="str">
        <f t="shared" si="81"/>
        <v>Anticipatoria., Criterios y estándares (Rúbrica)., Autoevaluación., Retroalimentación.</v>
      </c>
      <c r="BA143" s="12" t="str">
        <f t="shared" si="76"/>
        <v>Anticipatoria.</v>
      </c>
      <c r="BB143" s="12" t="str">
        <f t="shared" si="77"/>
        <v>Criterios y estándares (Rúbrica).</v>
      </c>
      <c r="BC143" s="12" t="str">
        <f t="shared" si="78"/>
        <v>Autoevaluación.</v>
      </c>
      <c r="BD143" s="12" t="str">
        <f t="shared" si="79"/>
        <v>Retroalimentación.</v>
      </c>
      <c r="BF143" s="12">
        <f t="shared" si="82"/>
        <v>1</v>
      </c>
      <c r="BG143" s="12">
        <f t="shared" si="83"/>
        <v>1</v>
      </c>
      <c r="BH143" s="12">
        <f t="shared" si="84"/>
        <v>1</v>
      </c>
      <c r="BI143" s="12">
        <f t="shared" si="85"/>
        <v>1</v>
      </c>
      <c r="BJ143" s="12">
        <f t="shared" si="86"/>
        <v>0</v>
      </c>
      <c r="BK143" s="12">
        <f t="shared" si="87"/>
        <v>4</v>
      </c>
      <c r="BL143" s="20" t="str">
        <f t="shared" si="88"/>
        <v>Reflexión, Claridad, Oportunidades de mejora, Retroalimentación al docente</v>
      </c>
      <c r="BM143" s="12" t="str">
        <f t="shared" si="89"/>
        <v>Reflexión</v>
      </c>
      <c r="BN143" s="12" t="str">
        <f t="shared" si="75"/>
        <v>Claridad</v>
      </c>
      <c r="BO143" s="12" t="str">
        <f t="shared" si="90"/>
        <v>Oportunidades de mejora</v>
      </c>
      <c r="BP143" s="12" t="str">
        <f t="shared" si="91"/>
        <v>Oportunidades de mejora</v>
      </c>
      <c r="BQ143" s="12" t="str">
        <f t="shared" si="92"/>
        <v>Retroalimentación al docente</v>
      </c>
      <c r="BS143" s="12">
        <f t="shared" si="93"/>
        <v>1</v>
      </c>
      <c r="BT143" s="12">
        <f t="shared" si="94"/>
        <v>0</v>
      </c>
      <c r="BU143" s="12">
        <f t="shared" si="95"/>
        <v>1</v>
      </c>
      <c r="BV143" s="12">
        <f t="shared" si="96"/>
        <v>2</v>
      </c>
      <c r="BW143" s="12">
        <f t="shared" si="97"/>
        <v>1</v>
      </c>
      <c r="BX143" s="12">
        <f t="shared" si="98"/>
        <v>0</v>
      </c>
      <c r="BY143" s="12">
        <f t="shared" si="99"/>
        <v>5</v>
      </c>
      <c r="BZ143" s="12" t="str">
        <f t="shared" si="10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43" s="12" t="str">
        <f t="shared" si="101"/>
        <v>La bibliografía básica propuesta se encuentra en la biblioteca "Juan Roa Vásquez".</v>
      </c>
      <c r="CB143" s="21" t="str">
        <f t="shared" si="102"/>
        <v>La bibliografía propuesta contiene títulos de edición menor a 5 años.</v>
      </c>
      <c r="CC143" s="12" t="str">
        <f t="shared" si="103"/>
        <v>La bibliografía se presenta con una sólo sistema de referenciación (APA, Vancouver, IEEE, etc).</v>
      </c>
      <c r="CD143" s="12" t="str">
        <f t="shared" si="104"/>
        <v>La bibliografía incluye por lo menos dos títulos en una segunda lengua.</v>
      </c>
      <c r="CF143" s="12">
        <f t="shared" si="105"/>
        <v>1</v>
      </c>
      <c r="CG143" s="12">
        <f t="shared" si="106"/>
        <v>1</v>
      </c>
      <c r="CH143" s="12">
        <f t="shared" si="107"/>
        <v>1</v>
      </c>
      <c r="CI143" s="12">
        <f t="shared" si="108"/>
        <v>1</v>
      </c>
      <c r="CJ143" s="12">
        <f t="shared" si="109"/>
        <v>0</v>
      </c>
      <c r="CK143" s="12">
        <f t="shared" si="110"/>
        <v>4</v>
      </c>
    </row>
    <row r="144" spans="1:89" x14ac:dyDescent="0.25">
      <c r="A144" s="25">
        <v>43053.644707430554</v>
      </c>
      <c r="B144" s="26" t="s">
        <v>183</v>
      </c>
      <c r="C144" s="26" t="s">
        <v>458</v>
      </c>
      <c r="D144" s="26" t="s">
        <v>185</v>
      </c>
      <c r="E144" s="24"/>
      <c r="F144" s="26" t="s">
        <v>204</v>
      </c>
      <c r="G144" s="26" t="s">
        <v>459</v>
      </c>
      <c r="H144" s="26" t="s">
        <v>188</v>
      </c>
      <c r="I144" s="26" t="s">
        <v>188</v>
      </c>
      <c r="J144" s="26" t="s">
        <v>188</v>
      </c>
      <c r="K144" s="26" t="s">
        <v>188</v>
      </c>
      <c r="L144" s="26" t="s">
        <v>188</v>
      </c>
      <c r="M144" s="26" t="s">
        <v>188</v>
      </c>
      <c r="N144" s="26" t="s">
        <v>189</v>
      </c>
      <c r="O144" s="26" t="s">
        <v>188</v>
      </c>
      <c r="P144" s="26" t="s">
        <v>188</v>
      </c>
      <c r="Q144" s="26" t="s">
        <v>188</v>
      </c>
      <c r="R144" s="26" t="s">
        <v>188</v>
      </c>
      <c r="S144" s="26" t="s">
        <v>188</v>
      </c>
      <c r="T144" s="26" t="s">
        <v>188</v>
      </c>
      <c r="U144" s="26" t="s">
        <v>188</v>
      </c>
      <c r="V144" s="26" t="s">
        <v>5</v>
      </c>
      <c r="W144" s="26" t="s">
        <v>162</v>
      </c>
      <c r="X144" s="26" t="s">
        <v>158</v>
      </c>
      <c r="Y144" s="26" t="s">
        <v>43</v>
      </c>
      <c r="Z144" s="26" t="s">
        <v>43</v>
      </c>
      <c r="AA144" s="26" t="s">
        <v>43</v>
      </c>
      <c r="AB144" s="26" t="s">
        <v>43</v>
      </c>
      <c r="AC144" s="26" t="s">
        <v>190</v>
      </c>
      <c r="AD144" s="26" t="s">
        <v>190</v>
      </c>
      <c r="AE144" s="26" t="s">
        <v>53</v>
      </c>
      <c r="AF144" s="26" t="s">
        <v>58</v>
      </c>
      <c r="AG144" s="26" t="s">
        <v>58</v>
      </c>
      <c r="AH144" s="26" t="s">
        <v>58</v>
      </c>
      <c r="AI144" s="26" t="s">
        <v>54</v>
      </c>
      <c r="AJ144" s="26" t="s">
        <v>54</v>
      </c>
      <c r="AK144" s="26" t="s">
        <v>70</v>
      </c>
      <c r="AL144" s="26" t="s">
        <v>160</v>
      </c>
      <c r="AM144" s="26" t="s">
        <v>206</v>
      </c>
      <c r="AN144" s="26" t="s">
        <v>89</v>
      </c>
      <c r="AO144" s="26" t="s">
        <v>197</v>
      </c>
      <c r="AP144" s="26" t="s">
        <v>104</v>
      </c>
      <c r="AQ144" s="26" t="s">
        <v>104</v>
      </c>
      <c r="AR144" s="26" t="s">
        <v>105</v>
      </c>
      <c r="AS144" s="26" t="s">
        <v>104</v>
      </c>
      <c r="AT144" s="26" t="s">
        <v>114</v>
      </c>
      <c r="AU144" s="26" t="s">
        <v>247</v>
      </c>
      <c r="AX144" s="12">
        <f t="shared" si="80"/>
        <v>143</v>
      </c>
      <c r="AY144" s="12">
        <f t="shared" si="111"/>
        <v>0.5</v>
      </c>
      <c r="AZ144" s="20" t="str">
        <f t="shared" si="81"/>
        <v>Anticipatoria., Autoevaluación., Retroalimentación.</v>
      </c>
      <c r="BA144" s="12" t="str">
        <f t="shared" si="76"/>
        <v>Anticipatoria.</v>
      </c>
      <c r="BB144" s="12" t="str">
        <f t="shared" si="77"/>
        <v>Autoevaluación.</v>
      </c>
      <c r="BC144" s="12" t="str">
        <f t="shared" si="78"/>
        <v>Retroalimentación.</v>
      </c>
      <c r="BD144" s="12" t="str">
        <f t="shared" si="79"/>
        <v/>
      </c>
      <c r="BF144" s="12">
        <f t="shared" si="82"/>
        <v>1</v>
      </c>
      <c r="BG144" s="12">
        <f t="shared" si="83"/>
        <v>0</v>
      </c>
      <c r="BH144" s="12">
        <f t="shared" si="84"/>
        <v>1</v>
      </c>
      <c r="BI144" s="12">
        <f t="shared" si="85"/>
        <v>1</v>
      </c>
      <c r="BJ144" s="12">
        <f t="shared" si="86"/>
        <v>0</v>
      </c>
      <c r="BK144" s="12">
        <f t="shared" si="87"/>
        <v>3</v>
      </c>
      <c r="BL144" s="20" t="str">
        <f t="shared" si="88"/>
        <v>Reflexión, Diálogo, Claridad, Retroalimentación al docente</v>
      </c>
      <c r="BM144" s="12" t="str">
        <f t="shared" si="89"/>
        <v>Reflexión</v>
      </c>
      <c r="BN144" s="12" t="str">
        <f t="shared" si="75"/>
        <v>Diálogo</v>
      </c>
      <c r="BO144" s="12" t="str">
        <f t="shared" si="90"/>
        <v>Claridad</v>
      </c>
      <c r="BP144" s="12" t="str">
        <f t="shared" si="91"/>
        <v>Retroalimentación al docente</v>
      </c>
      <c r="BQ144" s="12" t="str">
        <f t="shared" si="92"/>
        <v/>
      </c>
      <c r="BS144" s="12">
        <f t="shared" si="93"/>
        <v>1</v>
      </c>
      <c r="BT144" s="12">
        <f t="shared" si="94"/>
        <v>1</v>
      </c>
      <c r="BU144" s="12">
        <f t="shared" si="95"/>
        <v>1</v>
      </c>
      <c r="BV144" s="12">
        <f t="shared" si="96"/>
        <v>0</v>
      </c>
      <c r="BW144" s="12">
        <f t="shared" si="97"/>
        <v>1</v>
      </c>
      <c r="BX144" s="12">
        <f t="shared" si="98"/>
        <v>0</v>
      </c>
      <c r="BY144" s="12">
        <f t="shared" si="99"/>
        <v>4</v>
      </c>
      <c r="BZ144" s="12" t="str">
        <f t="shared" si="100"/>
        <v>La bibliografía básica propuesta se encuentra en la biblioteca "Juan Roa Vásquez"., La bibliografía propuesta contiene títulos de edición menor a 5 años., La bibliografía se presenta con una sólo sistema de referenciación (APA, Vancouver, IEEE, etc).</v>
      </c>
      <c r="CA144" s="12" t="str">
        <f t="shared" si="101"/>
        <v>La bibliografía básica propuesta se encuentra en la biblioteca "Juan Roa Vásquez".</v>
      </c>
      <c r="CB144" s="21" t="str">
        <f t="shared" si="102"/>
        <v>La bibliografía propuesta contiene títulos de edición menor a 5 años.</v>
      </c>
      <c r="CC144" s="12" t="str">
        <f t="shared" si="103"/>
        <v>La bibliografía se presenta con una sólo sistema de referenciación (APA, Vancouver, IEEE, etc).</v>
      </c>
      <c r="CD144" s="12" t="str">
        <f t="shared" si="104"/>
        <v/>
      </c>
      <c r="CF144" s="12">
        <f t="shared" si="105"/>
        <v>1</v>
      </c>
      <c r="CG144" s="12">
        <f t="shared" si="106"/>
        <v>1</v>
      </c>
      <c r="CH144" s="12">
        <f t="shared" si="107"/>
        <v>1</v>
      </c>
      <c r="CI144" s="12">
        <f t="shared" si="108"/>
        <v>0</v>
      </c>
      <c r="CJ144" s="12">
        <f t="shared" si="109"/>
        <v>0</v>
      </c>
      <c r="CK144" s="12">
        <f t="shared" si="110"/>
        <v>3</v>
      </c>
    </row>
    <row r="145" spans="1:89" x14ac:dyDescent="0.25">
      <c r="A145" s="25">
        <v>43053.657594895834</v>
      </c>
      <c r="B145" s="26" t="s">
        <v>183</v>
      </c>
      <c r="C145" s="26" t="s">
        <v>460</v>
      </c>
      <c r="D145" s="26" t="s">
        <v>185</v>
      </c>
      <c r="E145" s="24"/>
      <c r="F145" s="26" t="s">
        <v>238</v>
      </c>
      <c r="G145" s="26" t="s">
        <v>461</v>
      </c>
      <c r="H145" s="26" t="s">
        <v>188</v>
      </c>
      <c r="I145" s="26" t="s">
        <v>188</v>
      </c>
      <c r="J145" s="26" t="s">
        <v>188</v>
      </c>
      <c r="K145" s="26" t="s">
        <v>188</v>
      </c>
      <c r="L145" s="26" t="s">
        <v>188</v>
      </c>
      <c r="M145" s="26" t="s">
        <v>188</v>
      </c>
      <c r="N145" s="26" t="s">
        <v>188</v>
      </c>
      <c r="O145" s="26" t="s">
        <v>188</v>
      </c>
      <c r="P145" s="26" t="s">
        <v>188</v>
      </c>
      <c r="Q145" s="26" t="s">
        <v>188</v>
      </c>
      <c r="R145" s="26" t="s">
        <v>188</v>
      </c>
      <c r="S145" s="26" t="s">
        <v>188</v>
      </c>
      <c r="T145" s="26" t="s">
        <v>188</v>
      </c>
      <c r="U145" s="26" t="s">
        <v>188</v>
      </c>
      <c r="V145" s="26" t="s">
        <v>5</v>
      </c>
      <c r="W145" s="26" t="s">
        <v>162</v>
      </c>
      <c r="X145" s="26" t="s">
        <v>158</v>
      </c>
      <c r="Y145" s="26" t="s">
        <v>43</v>
      </c>
      <c r="Z145" s="26" t="s">
        <v>190</v>
      </c>
      <c r="AA145" s="26" t="s">
        <v>190</v>
      </c>
      <c r="AB145" s="26" t="s">
        <v>190</v>
      </c>
      <c r="AC145" s="26" t="s">
        <v>190</v>
      </c>
      <c r="AD145" s="26" t="s">
        <v>190</v>
      </c>
      <c r="AE145" s="26" t="s">
        <v>55</v>
      </c>
      <c r="AF145" s="26" t="s">
        <v>159</v>
      </c>
      <c r="AG145" s="26" t="s">
        <v>59</v>
      </c>
      <c r="AH145" s="26" t="s">
        <v>59</v>
      </c>
      <c r="AI145" s="26" t="s">
        <v>59</v>
      </c>
      <c r="AJ145" s="26" t="s">
        <v>59</v>
      </c>
      <c r="AK145" s="26" t="s">
        <v>71</v>
      </c>
      <c r="AL145" s="26" t="s">
        <v>163</v>
      </c>
      <c r="AM145" s="26" t="s">
        <v>218</v>
      </c>
      <c r="AN145" s="26" t="s">
        <v>90</v>
      </c>
      <c r="AO145" s="26" t="s">
        <v>192</v>
      </c>
      <c r="AP145" s="26" t="s">
        <v>106</v>
      </c>
      <c r="AQ145" s="26" t="s">
        <v>106</v>
      </c>
      <c r="AR145" s="26" t="s">
        <v>106</v>
      </c>
      <c r="AS145" s="26" t="s">
        <v>106</v>
      </c>
      <c r="AT145" s="26" t="s">
        <v>113</v>
      </c>
      <c r="AU145" s="26" t="s">
        <v>164</v>
      </c>
      <c r="AX145" s="12">
        <f t="shared" si="80"/>
        <v>144</v>
      </c>
      <c r="AY145" s="12">
        <f t="shared" si="111"/>
        <v>1</v>
      </c>
      <c r="AZ145" s="20" t="str">
        <f t="shared" si="81"/>
        <v>Criterios y estándares (Rúbrica)., Retroalimentación.</v>
      </c>
      <c r="BA145" s="12" t="str">
        <f t="shared" si="76"/>
        <v>Criterios y estándares (Rúbrica).</v>
      </c>
      <c r="BB145" s="12" t="str">
        <f t="shared" si="77"/>
        <v>Retroalimentación.</v>
      </c>
      <c r="BC145" s="12" t="str">
        <f t="shared" si="78"/>
        <v/>
      </c>
      <c r="BD145" s="12" t="str">
        <f t="shared" si="79"/>
        <v/>
      </c>
      <c r="BF145" s="12">
        <f t="shared" si="82"/>
        <v>0</v>
      </c>
      <c r="BG145" s="12">
        <f t="shared" si="83"/>
        <v>1</v>
      </c>
      <c r="BH145" s="12">
        <f t="shared" si="84"/>
        <v>0</v>
      </c>
      <c r="BI145" s="12">
        <f t="shared" si="85"/>
        <v>1</v>
      </c>
      <c r="BJ145" s="12">
        <f t="shared" si="86"/>
        <v>0</v>
      </c>
      <c r="BK145" s="12">
        <f t="shared" si="87"/>
        <v>2</v>
      </c>
      <c r="BL145" s="20" t="str">
        <f t="shared" si="88"/>
        <v>Reflexión, Diálogo, Claridad, Oportunidades de mejora, Retroalimentación al docente</v>
      </c>
      <c r="BM145" s="12" t="str">
        <f t="shared" si="89"/>
        <v>Reflexión</v>
      </c>
      <c r="BN145" s="12" t="str">
        <f t="shared" si="75"/>
        <v>Diálogo</v>
      </c>
      <c r="BO145" s="12" t="str">
        <f t="shared" si="90"/>
        <v>Claridad</v>
      </c>
      <c r="BP145" s="12" t="str">
        <f t="shared" si="91"/>
        <v>Oportunidades de mejora</v>
      </c>
      <c r="BQ145" s="12" t="str">
        <f t="shared" si="92"/>
        <v>Retroalimentación al docente</v>
      </c>
      <c r="BS145" s="12">
        <f t="shared" si="93"/>
        <v>1</v>
      </c>
      <c r="BT145" s="12">
        <f t="shared" si="94"/>
        <v>1</v>
      </c>
      <c r="BU145" s="12">
        <f t="shared" si="95"/>
        <v>1</v>
      </c>
      <c r="BV145" s="12">
        <f t="shared" si="96"/>
        <v>1</v>
      </c>
      <c r="BW145" s="12">
        <f t="shared" si="97"/>
        <v>1</v>
      </c>
      <c r="BX145" s="12">
        <f t="shared" si="98"/>
        <v>0</v>
      </c>
      <c r="BY145" s="12">
        <f t="shared" si="99"/>
        <v>5</v>
      </c>
      <c r="BZ145" s="12" t="str">
        <f t="shared" si="100"/>
        <v>La bibliografía básica propuesta se encuentra en la biblioteca "Juan Roa Vásquez".</v>
      </c>
      <c r="CA145" s="12" t="str">
        <f t="shared" si="101"/>
        <v>La bibliografía básica propuesta se encuentra en la biblioteca "Juan Roa Vásquez".</v>
      </c>
      <c r="CB145" s="21" t="str">
        <f t="shared" si="102"/>
        <v/>
      </c>
      <c r="CC145" s="12" t="str">
        <f t="shared" si="103"/>
        <v/>
      </c>
      <c r="CD145" s="12" t="str">
        <f t="shared" si="104"/>
        <v/>
      </c>
      <c r="CF145" s="12">
        <f t="shared" si="105"/>
        <v>1</v>
      </c>
      <c r="CG145" s="12">
        <f t="shared" si="106"/>
        <v>0</v>
      </c>
      <c r="CH145" s="12">
        <f t="shared" si="107"/>
        <v>0</v>
      </c>
      <c r="CI145" s="12">
        <f t="shared" si="108"/>
        <v>0</v>
      </c>
      <c r="CJ145" s="12">
        <f t="shared" si="109"/>
        <v>0</v>
      </c>
      <c r="CK145" s="12">
        <f t="shared" si="110"/>
        <v>1</v>
      </c>
    </row>
    <row r="146" spans="1:89" x14ac:dyDescent="0.25">
      <c r="A146" s="25">
        <v>43053.682902534725</v>
      </c>
      <c r="B146" s="26" t="s">
        <v>183</v>
      </c>
      <c r="C146" s="26" t="s">
        <v>462</v>
      </c>
      <c r="D146" s="26" t="s">
        <v>185</v>
      </c>
      <c r="E146" s="24"/>
      <c r="F146" s="26" t="s">
        <v>238</v>
      </c>
      <c r="G146" s="26" t="s">
        <v>463</v>
      </c>
      <c r="H146" s="26" t="s">
        <v>188</v>
      </c>
      <c r="I146" s="26" t="s">
        <v>188</v>
      </c>
      <c r="J146" s="26" t="s">
        <v>188</v>
      </c>
      <c r="K146" s="26" t="s">
        <v>188</v>
      </c>
      <c r="L146" s="26" t="s">
        <v>188</v>
      </c>
      <c r="M146" s="26" t="s">
        <v>188</v>
      </c>
      <c r="N146" s="26" t="s">
        <v>188</v>
      </c>
      <c r="O146" s="26" t="s">
        <v>188</v>
      </c>
      <c r="P146" s="26" t="s">
        <v>188</v>
      </c>
      <c r="Q146" s="26" t="s">
        <v>188</v>
      </c>
      <c r="R146" s="26" t="s">
        <v>188</v>
      </c>
      <c r="S146" s="26" t="s">
        <v>188</v>
      </c>
      <c r="T146" s="26" t="s">
        <v>188</v>
      </c>
      <c r="U146" s="26" t="s">
        <v>188</v>
      </c>
      <c r="V146" s="26" t="s">
        <v>4</v>
      </c>
      <c r="W146" s="26" t="s">
        <v>162</v>
      </c>
      <c r="X146" s="26" t="s">
        <v>158</v>
      </c>
      <c r="Y146" s="26" t="s">
        <v>190</v>
      </c>
      <c r="Z146" s="26" t="s">
        <v>190</v>
      </c>
      <c r="AA146" s="26" t="s">
        <v>190</v>
      </c>
      <c r="AB146" s="26" t="s">
        <v>190</v>
      </c>
      <c r="AC146" s="26" t="s">
        <v>190</v>
      </c>
      <c r="AD146" s="26" t="s">
        <v>190</v>
      </c>
      <c r="AE146" s="26" t="s">
        <v>55</v>
      </c>
      <c r="AF146" s="26" t="s">
        <v>159</v>
      </c>
      <c r="AG146" s="26" t="s">
        <v>59</v>
      </c>
      <c r="AH146" s="26" t="s">
        <v>59</v>
      </c>
      <c r="AI146" s="26" t="s">
        <v>59</v>
      </c>
      <c r="AJ146" s="26" t="s">
        <v>59</v>
      </c>
      <c r="AK146" s="26" t="s">
        <v>71</v>
      </c>
      <c r="AL146" s="26" t="s">
        <v>163</v>
      </c>
      <c r="AM146" s="26" t="s">
        <v>191</v>
      </c>
      <c r="AN146" s="26" t="s">
        <v>90</v>
      </c>
      <c r="AO146" s="26" t="s">
        <v>192</v>
      </c>
      <c r="AP146" s="26" t="s">
        <v>106</v>
      </c>
      <c r="AQ146" s="26" t="s">
        <v>106</v>
      </c>
      <c r="AR146" s="26" t="s">
        <v>106</v>
      </c>
      <c r="AS146" s="26" t="s">
        <v>106</v>
      </c>
      <c r="AT146" s="26" t="s">
        <v>113</v>
      </c>
      <c r="AU146" s="26" t="s">
        <v>266</v>
      </c>
      <c r="AX146" s="12">
        <f t="shared" si="80"/>
        <v>145</v>
      </c>
      <c r="AY146" s="12">
        <f t="shared" si="111"/>
        <v>0.2</v>
      </c>
      <c r="AZ146" s="20" t="str">
        <f t="shared" si="81"/>
        <v>Anticipatoria., Criterios y estándares (Rúbrica)., Autoevaluación., Retroalimentación.</v>
      </c>
      <c r="BA146" s="12" t="str">
        <f t="shared" si="76"/>
        <v>Anticipatoria.</v>
      </c>
      <c r="BB146" s="12" t="str">
        <f t="shared" si="77"/>
        <v>Criterios y estándares (Rúbrica).</v>
      </c>
      <c r="BC146" s="12" t="str">
        <f t="shared" si="78"/>
        <v>Autoevaluación.</v>
      </c>
      <c r="BD146" s="12" t="str">
        <f t="shared" si="79"/>
        <v>Retroalimentación.</v>
      </c>
      <c r="BF146" s="12">
        <f t="shared" si="82"/>
        <v>1</v>
      </c>
      <c r="BG146" s="12">
        <f t="shared" si="83"/>
        <v>1</v>
      </c>
      <c r="BH146" s="12">
        <f t="shared" si="84"/>
        <v>1</v>
      </c>
      <c r="BI146" s="12">
        <f t="shared" si="85"/>
        <v>1</v>
      </c>
      <c r="BJ146" s="12">
        <f t="shared" si="86"/>
        <v>0</v>
      </c>
      <c r="BK146" s="12">
        <f t="shared" si="87"/>
        <v>4</v>
      </c>
      <c r="BL146" s="20" t="str">
        <f t="shared" si="88"/>
        <v>Reflexión, Diálogo, Claridad, Oportunidades de mejora, Retroalimentación al docente</v>
      </c>
      <c r="BM146" s="12" t="str">
        <f t="shared" si="89"/>
        <v>Reflexión</v>
      </c>
      <c r="BN146" s="12" t="str">
        <f t="shared" si="75"/>
        <v>Diálogo</v>
      </c>
      <c r="BO146" s="12" t="str">
        <f t="shared" si="90"/>
        <v>Claridad</v>
      </c>
      <c r="BP146" s="12" t="str">
        <f t="shared" si="91"/>
        <v>Oportunidades de mejora</v>
      </c>
      <c r="BQ146" s="12" t="str">
        <f t="shared" si="92"/>
        <v>Retroalimentación al docente</v>
      </c>
      <c r="BS146" s="12">
        <f t="shared" si="93"/>
        <v>1</v>
      </c>
      <c r="BT146" s="12">
        <f t="shared" si="94"/>
        <v>1</v>
      </c>
      <c r="BU146" s="12">
        <f t="shared" si="95"/>
        <v>1</v>
      </c>
      <c r="BV146" s="12">
        <f t="shared" si="96"/>
        <v>1</v>
      </c>
      <c r="BW146" s="12">
        <f t="shared" si="97"/>
        <v>1</v>
      </c>
      <c r="BX146" s="12">
        <f t="shared" si="98"/>
        <v>0</v>
      </c>
      <c r="BY146" s="12">
        <f t="shared" si="99"/>
        <v>5</v>
      </c>
      <c r="BZ146" s="12" t="str">
        <f t="shared" si="100"/>
        <v>La bibliografía propuesta contiene títulos de edición menor a 5 años., La bibliografía se presenta con una sólo sistema de referenciación (APA, Vancouver, IEEE, etc)., La bibliografía incluye por lo menos dos títulos en una segunda lengua.</v>
      </c>
      <c r="CA146" s="12" t="str">
        <f t="shared" si="101"/>
        <v>La bibliografía propuesta contiene títulos de edición menor a 5 años.</v>
      </c>
      <c r="CB146" s="21" t="str">
        <f t="shared" si="102"/>
        <v>La bibliografía se presenta con una sólo sistema de referenciación (APA, Vancouver, IEEE, etc).</v>
      </c>
      <c r="CC146" s="12" t="str">
        <f t="shared" si="103"/>
        <v>La bibliografía incluye por lo menos dos títulos en una segunda lengua.</v>
      </c>
      <c r="CD146" s="12" t="str">
        <f t="shared" si="104"/>
        <v/>
      </c>
      <c r="CF146" s="12">
        <f t="shared" si="105"/>
        <v>0</v>
      </c>
      <c r="CG146" s="12">
        <f t="shared" si="106"/>
        <v>1</v>
      </c>
      <c r="CH146" s="12">
        <f t="shared" si="107"/>
        <v>1</v>
      </c>
      <c r="CI146" s="12">
        <f t="shared" si="108"/>
        <v>1</v>
      </c>
      <c r="CJ146" s="12">
        <f t="shared" si="109"/>
        <v>0</v>
      </c>
      <c r="CK146" s="12">
        <f t="shared" si="110"/>
        <v>3</v>
      </c>
    </row>
    <row r="147" spans="1:89" x14ac:dyDescent="0.25">
      <c r="A147" s="25">
        <v>43053.703500057869</v>
      </c>
      <c r="B147" s="26" t="s">
        <v>183</v>
      </c>
      <c r="C147" s="26" t="s">
        <v>464</v>
      </c>
      <c r="D147" s="26" t="s">
        <v>185</v>
      </c>
      <c r="E147" s="24"/>
      <c r="F147" s="26" t="s">
        <v>336</v>
      </c>
      <c r="G147" s="26" t="s">
        <v>465</v>
      </c>
      <c r="H147" s="26" t="s">
        <v>188</v>
      </c>
      <c r="I147" s="26" t="s">
        <v>188</v>
      </c>
      <c r="J147" s="26" t="s">
        <v>188</v>
      </c>
      <c r="K147" s="26" t="s">
        <v>188</v>
      </c>
      <c r="L147" s="26" t="s">
        <v>188</v>
      </c>
      <c r="M147" s="26" t="s">
        <v>188</v>
      </c>
      <c r="N147" s="26" t="s">
        <v>188</v>
      </c>
      <c r="O147" s="26" t="s">
        <v>188</v>
      </c>
      <c r="P147" s="26" t="s">
        <v>189</v>
      </c>
      <c r="Q147" s="26" t="s">
        <v>188</v>
      </c>
      <c r="R147" s="26" t="s">
        <v>188</v>
      </c>
      <c r="S147" s="26" t="s">
        <v>188</v>
      </c>
      <c r="T147" s="26" t="s">
        <v>188</v>
      </c>
      <c r="U147" s="26" t="s">
        <v>188</v>
      </c>
      <c r="V147" s="26" t="s">
        <v>5</v>
      </c>
      <c r="W147" s="26" t="s">
        <v>162</v>
      </c>
      <c r="X147" s="26" t="s">
        <v>158</v>
      </c>
      <c r="Y147" s="26" t="s">
        <v>190</v>
      </c>
      <c r="Z147" s="26" t="s">
        <v>190</v>
      </c>
      <c r="AA147" s="26" t="s">
        <v>190</v>
      </c>
      <c r="AB147" s="26" t="s">
        <v>190</v>
      </c>
      <c r="AC147" s="26" t="s">
        <v>190</v>
      </c>
      <c r="AD147" s="26" t="s">
        <v>190</v>
      </c>
      <c r="AE147" s="26" t="s">
        <v>55</v>
      </c>
      <c r="AF147" s="26" t="s">
        <v>58</v>
      </c>
      <c r="AG147" s="26" t="s">
        <v>59</v>
      </c>
      <c r="AH147" s="26" t="s">
        <v>59</v>
      </c>
      <c r="AI147" s="26" t="s">
        <v>59</v>
      </c>
      <c r="AJ147" s="26" t="s">
        <v>59</v>
      </c>
      <c r="AK147" s="26" t="s">
        <v>71</v>
      </c>
      <c r="AL147" s="26" t="s">
        <v>163</v>
      </c>
      <c r="AM147" s="26" t="s">
        <v>191</v>
      </c>
      <c r="AN147" s="26" t="s">
        <v>90</v>
      </c>
      <c r="AO147" s="26" t="s">
        <v>192</v>
      </c>
      <c r="AP147" s="26" t="s">
        <v>106</v>
      </c>
      <c r="AQ147" s="26" t="s">
        <v>106</v>
      </c>
      <c r="AR147" s="26" t="s">
        <v>106</v>
      </c>
      <c r="AS147" s="26" t="s">
        <v>106</v>
      </c>
      <c r="AT147" s="26" t="s">
        <v>113</v>
      </c>
      <c r="AU147" s="26" t="s">
        <v>260</v>
      </c>
      <c r="AX147" s="12">
        <f t="shared" si="80"/>
        <v>146</v>
      </c>
      <c r="AY147" s="12">
        <f t="shared" si="111"/>
        <v>1</v>
      </c>
      <c r="AZ147" s="20" t="str">
        <f t="shared" si="81"/>
        <v>Anticipatoria., Criterios y estándares (Rúbrica)., Autoevaluación., Retroalimentación.</v>
      </c>
      <c r="BA147" s="12" t="str">
        <f t="shared" si="76"/>
        <v>Anticipatoria.</v>
      </c>
      <c r="BB147" s="12" t="str">
        <f t="shared" si="77"/>
        <v>Criterios y estándares (Rúbrica).</v>
      </c>
      <c r="BC147" s="12" t="str">
        <f t="shared" si="78"/>
        <v>Autoevaluación.</v>
      </c>
      <c r="BD147" s="12" t="str">
        <f t="shared" si="79"/>
        <v>Retroalimentación.</v>
      </c>
      <c r="BF147" s="12">
        <f t="shared" si="82"/>
        <v>1</v>
      </c>
      <c r="BG147" s="12">
        <f t="shared" si="83"/>
        <v>1</v>
      </c>
      <c r="BH147" s="12">
        <f t="shared" si="84"/>
        <v>1</v>
      </c>
      <c r="BI147" s="12">
        <f t="shared" si="85"/>
        <v>1</v>
      </c>
      <c r="BJ147" s="12">
        <f t="shared" si="86"/>
        <v>0</v>
      </c>
      <c r="BK147" s="12">
        <f t="shared" si="87"/>
        <v>4</v>
      </c>
      <c r="BL147" s="20" t="str">
        <f t="shared" si="88"/>
        <v>Reflexión, Diálogo, Claridad, Oportunidades de mejora, Retroalimentación al docente</v>
      </c>
      <c r="BM147" s="12" t="str">
        <f t="shared" si="89"/>
        <v>Reflexión</v>
      </c>
      <c r="BN147" s="12" t="str">
        <f t="shared" si="75"/>
        <v>Diálogo</v>
      </c>
      <c r="BO147" s="12" t="str">
        <f t="shared" si="90"/>
        <v>Claridad</v>
      </c>
      <c r="BP147" s="12" t="str">
        <f t="shared" si="91"/>
        <v>Oportunidades de mejora</v>
      </c>
      <c r="BQ147" s="12" t="str">
        <f t="shared" si="92"/>
        <v>Retroalimentación al docente</v>
      </c>
      <c r="BS147" s="12">
        <f t="shared" si="93"/>
        <v>1</v>
      </c>
      <c r="BT147" s="12">
        <f t="shared" si="94"/>
        <v>1</v>
      </c>
      <c r="BU147" s="12">
        <f t="shared" si="95"/>
        <v>1</v>
      </c>
      <c r="BV147" s="12">
        <f t="shared" si="96"/>
        <v>1</v>
      </c>
      <c r="BW147" s="12">
        <f t="shared" si="97"/>
        <v>1</v>
      </c>
      <c r="BX147" s="12">
        <f t="shared" si="98"/>
        <v>0</v>
      </c>
      <c r="BY147" s="12">
        <f t="shared" si="99"/>
        <v>5</v>
      </c>
      <c r="BZ147" s="12" t="str">
        <f t="shared" si="100"/>
        <v>La bibliografía básica propuesta se encuentra en la biblioteca "Juan Roa Vásquez"., La bibliografía se presenta con una sólo sistema de referenciación (APA, Vancouver, IEEE, etc)., La bibliografía incluye por lo menos dos títulos en una segunda lengua.</v>
      </c>
      <c r="CA147" s="12" t="str">
        <f t="shared" si="101"/>
        <v>La bibliografía básica propuesta se encuentra en la biblioteca "Juan Roa Vásquez".</v>
      </c>
      <c r="CB147" s="21" t="str">
        <f t="shared" si="102"/>
        <v>La bibliografía se presenta con una sólo sistema de referenciación (APA, Vancouver, IEEE, etc).</v>
      </c>
      <c r="CC147" s="12" t="str">
        <f t="shared" si="103"/>
        <v>La bibliografía incluye por lo menos dos títulos en una segunda lengua.</v>
      </c>
      <c r="CD147" s="12" t="str">
        <f t="shared" si="104"/>
        <v/>
      </c>
      <c r="CF147" s="12">
        <f t="shared" si="105"/>
        <v>1</v>
      </c>
      <c r="CG147" s="12">
        <f t="shared" si="106"/>
        <v>0</v>
      </c>
      <c r="CH147" s="12">
        <f t="shared" si="107"/>
        <v>1</v>
      </c>
      <c r="CI147" s="12">
        <f t="shared" si="108"/>
        <v>1</v>
      </c>
      <c r="CJ147" s="12">
        <f t="shared" si="109"/>
        <v>0</v>
      </c>
      <c r="CK147" s="12">
        <f t="shared" si="110"/>
        <v>3</v>
      </c>
    </row>
    <row r="148" spans="1:89" x14ac:dyDescent="0.25">
      <c r="A148" s="25">
        <v>43053.707000972223</v>
      </c>
      <c r="B148" s="26" t="s">
        <v>183</v>
      </c>
      <c r="C148" s="26" t="s">
        <v>466</v>
      </c>
      <c r="D148" s="26" t="s">
        <v>185</v>
      </c>
      <c r="E148" s="24"/>
      <c r="F148" s="26" t="s">
        <v>436</v>
      </c>
      <c r="G148" s="26" t="s">
        <v>358</v>
      </c>
      <c r="H148" s="26" t="s">
        <v>188</v>
      </c>
      <c r="I148" s="26" t="s">
        <v>188</v>
      </c>
      <c r="J148" s="26" t="s">
        <v>188</v>
      </c>
      <c r="K148" s="26" t="s">
        <v>188</v>
      </c>
      <c r="L148" s="26" t="s">
        <v>188</v>
      </c>
      <c r="M148" s="26" t="s">
        <v>188</v>
      </c>
      <c r="N148" s="26" t="s">
        <v>188</v>
      </c>
      <c r="O148" s="26" t="s">
        <v>188</v>
      </c>
      <c r="P148" s="26" t="s">
        <v>188</v>
      </c>
      <c r="Q148" s="26" t="s">
        <v>188</v>
      </c>
      <c r="R148" s="26" t="s">
        <v>188</v>
      </c>
      <c r="S148" s="26" t="s">
        <v>188</v>
      </c>
      <c r="T148" s="26" t="s">
        <v>188</v>
      </c>
      <c r="U148" s="26" t="s">
        <v>188</v>
      </c>
      <c r="V148" s="26" t="s">
        <v>5</v>
      </c>
      <c r="W148" s="26" t="s">
        <v>165</v>
      </c>
      <c r="X148" s="26" t="s">
        <v>158</v>
      </c>
      <c r="Y148" s="26" t="s">
        <v>43</v>
      </c>
      <c r="Z148" s="26" t="s">
        <v>43</v>
      </c>
      <c r="AA148" s="26" t="s">
        <v>43</v>
      </c>
      <c r="AB148" s="26" t="s">
        <v>190</v>
      </c>
      <c r="AC148" s="26" t="s">
        <v>43</v>
      </c>
      <c r="AD148" s="26" t="s">
        <v>190</v>
      </c>
      <c r="AE148" s="26" t="s">
        <v>55</v>
      </c>
      <c r="AF148" s="26" t="s">
        <v>58</v>
      </c>
      <c r="AG148" s="26" t="s">
        <v>58</v>
      </c>
      <c r="AH148" s="26" t="s">
        <v>58</v>
      </c>
      <c r="AI148" s="26" t="s">
        <v>58</v>
      </c>
      <c r="AJ148" s="26" t="s">
        <v>58</v>
      </c>
      <c r="AK148" s="26" t="s">
        <v>69</v>
      </c>
      <c r="AL148" s="26" t="s">
        <v>160</v>
      </c>
      <c r="AM148" s="26" t="s">
        <v>206</v>
      </c>
      <c r="AN148" s="26" t="s">
        <v>89</v>
      </c>
      <c r="AO148" s="26" t="s">
        <v>467</v>
      </c>
      <c r="AP148" s="26" t="s">
        <v>106</v>
      </c>
      <c r="AQ148" s="26" t="s">
        <v>104</v>
      </c>
      <c r="AR148" s="26" t="s">
        <v>106</v>
      </c>
      <c r="AS148" s="26" t="s">
        <v>106</v>
      </c>
      <c r="AT148" s="26" t="s">
        <v>115</v>
      </c>
      <c r="AU148" s="26" t="s">
        <v>193</v>
      </c>
      <c r="AX148" s="12">
        <f t="shared" si="80"/>
        <v>147</v>
      </c>
      <c r="AY148" s="12">
        <f t="shared" si="111"/>
        <v>0.25</v>
      </c>
      <c r="AZ148" s="20" t="str">
        <f t="shared" si="81"/>
        <v>Anticipatoria., Autoevaluación., Retroalimentación.</v>
      </c>
      <c r="BA148" s="12" t="str">
        <f t="shared" si="76"/>
        <v>Anticipatoria.</v>
      </c>
      <c r="BB148" s="12" t="str">
        <f t="shared" si="77"/>
        <v>Autoevaluación.</v>
      </c>
      <c r="BC148" s="12" t="str">
        <f t="shared" si="78"/>
        <v>Retroalimentación.</v>
      </c>
      <c r="BD148" s="12" t="str">
        <f t="shared" si="79"/>
        <v/>
      </c>
      <c r="BF148" s="12">
        <f t="shared" si="82"/>
        <v>1</v>
      </c>
      <c r="BG148" s="12">
        <f t="shared" si="83"/>
        <v>0</v>
      </c>
      <c r="BH148" s="12">
        <f t="shared" si="84"/>
        <v>1</v>
      </c>
      <c r="BI148" s="12">
        <f t="shared" si="85"/>
        <v>1</v>
      </c>
      <c r="BJ148" s="12">
        <f t="shared" si="86"/>
        <v>0</v>
      </c>
      <c r="BK148" s="12">
        <f t="shared" si="87"/>
        <v>3</v>
      </c>
      <c r="BL148" s="20" t="str">
        <f t="shared" si="88"/>
        <v>Oportunidades de mejora, Retroalimentación al docente</v>
      </c>
      <c r="BM148" s="12" t="str">
        <f t="shared" si="89"/>
        <v>Oportunidades de mejora</v>
      </c>
      <c r="BN148" s="12" t="str">
        <f t="shared" si="75"/>
        <v/>
      </c>
      <c r="BO148" s="12" t="str">
        <f t="shared" si="90"/>
        <v/>
      </c>
      <c r="BP148" s="12" t="str">
        <f t="shared" si="91"/>
        <v>Retroalimentación al docente</v>
      </c>
      <c r="BQ148" s="12" t="str">
        <f t="shared" si="92"/>
        <v/>
      </c>
      <c r="BS148" s="12">
        <f t="shared" si="93"/>
        <v>0</v>
      </c>
      <c r="BT148" s="12">
        <f t="shared" si="94"/>
        <v>0</v>
      </c>
      <c r="BU148" s="12">
        <f t="shared" si="95"/>
        <v>0</v>
      </c>
      <c r="BV148" s="12">
        <f t="shared" si="96"/>
        <v>1</v>
      </c>
      <c r="BW148" s="12">
        <f t="shared" si="97"/>
        <v>1</v>
      </c>
      <c r="BX148" s="12">
        <f t="shared" si="98"/>
        <v>0</v>
      </c>
      <c r="BY148" s="12">
        <f t="shared" si="99"/>
        <v>2</v>
      </c>
      <c r="BZ148" s="12" t="str">
        <f t="shared" si="10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48" s="12" t="str">
        <f t="shared" si="101"/>
        <v>La bibliografía básica propuesta se encuentra en la biblioteca "Juan Roa Vásquez".</v>
      </c>
      <c r="CB148" s="21" t="str">
        <f t="shared" si="102"/>
        <v>La bibliografía propuesta contiene títulos de edición menor a 5 años.</v>
      </c>
      <c r="CC148" s="12" t="str">
        <f t="shared" si="103"/>
        <v>La bibliografía se presenta con una sólo sistema de referenciación (APA, Vancouver, IEEE, etc).</v>
      </c>
      <c r="CD148" s="12" t="str">
        <f t="shared" si="104"/>
        <v>La bibliografía incluye por lo menos dos títulos en una segunda lengua.</v>
      </c>
      <c r="CF148" s="12">
        <f t="shared" si="105"/>
        <v>1</v>
      </c>
      <c r="CG148" s="12">
        <f t="shared" si="106"/>
        <v>1</v>
      </c>
      <c r="CH148" s="12">
        <f t="shared" si="107"/>
        <v>1</v>
      </c>
      <c r="CI148" s="12">
        <f t="shared" si="108"/>
        <v>1</v>
      </c>
      <c r="CJ148" s="12">
        <f t="shared" si="109"/>
        <v>0</v>
      </c>
      <c r="CK148" s="12">
        <f t="shared" si="110"/>
        <v>4</v>
      </c>
    </row>
    <row r="149" spans="1:89" x14ac:dyDescent="0.25">
      <c r="A149" s="25">
        <v>43053.713958611115</v>
      </c>
      <c r="B149" s="26" t="s">
        <v>183</v>
      </c>
      <c r="C149" s="26" t="s">
        <v>466</v>
      </c>
      <c r="D149" s="26" t="s">
        <v>185</v>
      </c>
      <c r="E149" s="24"/>
      <c r="F149" s="26" t="s">
        <v>242</v>
      </c>
      <c r="G149" s="26" t="s">
        <v>468</v>
      </c>
      <c r="H149" s="26" t="s">
        <v>188</v>
      </c>
      <c r="I149" s="26" t="s">
        <v>188</v>
      </c>
      <c r="J149" s="26" t="s">
        <v>188</v>
      </c>
      <c r="K149" s="26" t="s">
        <v>188</v>
      </c>
      <c r="L149" s="26" t="s">
        <v>188</v>
      </c>
      <c r="M149" s="26" t="s">
        <v>188</v>
      </c>
      <c r="N149" s="26" t="s">
        <v>188</v>
      </c>
      <c r="O149" s="26" t="s">
        <v>188</v>
      </c>
      <c r="P149" s="26" t="s">
        <v>188</v>
      </c>
      <c r="Q149" s="26" t="s">
        <v>188</v>
      </c>
      <c r="R149" s="26" t="s">
        <v>188</v>
      </c>
      <c r="S149" s="26" t="s">
        <v>188</v>
      </c>
      <c r="T149" s="26" t="s">
        <v>188</v>
      </c>
      <c r="U149" s="26" t="s">
        <v>188</v>
      </c>
      <c r="V149" s="26" t="s">
        <v>5</v>
      </c>
      <c r="W149" s="26" t="s">
        <v>36</v>
      </c>
      <c r="X149" s="26" t="s">
        <v>39</v>
      </c>
      <c r="Y149" s="26" t="s">
        <v>190</v>
      </c>
      <c r="Z149" s="26" t="s">
        <v>190</v>
      </c>
      <c r="AA149" s="26" t="s">
        <v>190</v>
      </c>
      <c r="AB149" s="26" t="s">
        <v>43</v>
      </c>
      <c r="AC149" s="26" t="s">
        <v>190</v>
      </c>
      <c r="AD149" s="26" t="s">
        <v>190</v>
      </c>
      <c r="AE149" s="26" t="s">
        <v>53</v>
      </c>
      <c r="AF149" s="26" t="s">
        <v>58</v>
      </c>
      <c r="AG149" s="26" t="s">
        <v>58</v>
      </c>
      <c r="AH149" s="26" t="s">
        <v>58</v>
      </c>
      <c r="AI149" s="26" t="s">
        <v>58</v>
      </c>
      <c r="AJ149" s="26" t="s">
        <v>58</v>
      </c>
      <c r="AK149" s="26" t="s">
        <v>69</v>
      </c>
      <c r="AL149" s="26" t="s">
        <v>160</v>
      </c>
      <c r="AM149" s="26" t="s">
        <v>206</v>
      </c>
      <c r="AN149" s="26" t="s">
        <v>89</v>
      </c>
      <c r="AO149" s="26" t="s">
        <v>469</v>
      </c>
      <c r="AP149" s="26" t="s">
        <v>106</v>
      </c>
      <c r="AQ149" s="26" t="s">
        <v>106</v>
      </c>
      <c r="AR149" s="26" t="s">
        <v>106</v>
      </c>
      <c r="AS149" s="26" t="s">
        <v>106</v>
      </c>
      <c r="AT149" s="26" t="s">
        <v>115</v>
      </c>
      <c r="AU149" s="26" t="s">
        <v>247</v>
      </c>
      <c r="AX149" s="12">
        <f t="shared" si="80"/>
        <v>147</v>
      </c>
      <c r="AY149" s="12">
        <f t="shared" si="111"/>
        <v>0.25</v>
      </c>
      <c r="AZ149" s="20" t="str">
        <f t="shared" si="81"/>
        <v>Anticipatoria., Autoevaluación., Retroalimentación.</v>
      </c>
      <c r="BA149" s="12" t="str">
        <f t="shared" si="76"/>
        <v>Anticipatoria.</v>
      </c>
      <c r="BB149" s="12" t="str">
        <f t="shared" si="77"/>
        <v>Autoevaluación.</v>
      </c>
      <c r="BC149" s="12" t="str">
        <f t="shared" si="78"/>
        <v>Retroalimentación.</v>
      </c>
      <c r="BD149" s="12" t="str">
        <f t="shared" si="79"/>
        <v/>
      </c>
      <c r="BF149" s="12">
        <f t="shared" si="82"/>
        <v>1</v>
      </c>
      <c r="BG149" s="12">
        <f t="shared" si="83"/>
        <v>0</v>
      </c>
      <c r="BH149" s="12">
        <f t="shared" si="84"/>
        <v>1</v>
      </c>
      <c r="BI149" s="12">
        <f t="shared" si="85"/>
        <v>1</v>
      </c>
      <c r="BJ149" s="12">
        <f t="shared" si="86"/>
        <v>0</v>
      </c>
      <c r="BK149" s="12">
        <f t="shared" si="87"/>
        <v>3</v>
      </c>
      <c r="BL149" s="20" t="str">
        <f t="shared" si="88"/>
        <v>Claridad, Oportunidades de mejora, Retroalimentación al docente</v>
      </c>
      <c r="BM149" s="12" t="str">
        <f t="shared" si="89"/>
        <v>Claridad</v>
      </c>
      <c r="BN149" s="12" t="str">
        <f t="shared" si="75"/>
        <v>Oportunidades de mejora</v>
      </c>
      <c r="BO149" s="12" t="str">
        <f t="shared" si="90"/>
        <v>Retroalimentación al docente</v>
      </c>
      <c r="BP149" s="12" t="str">
        <f t="shared" si="91"/>
        <v/>
      </c>
      <c r="BQ149" s="12" t="str">
        <f t="shared" si="92"/>
        <v/>
      </c>
      <c r="BS149" s="12">
        <f t="shared" si="93"/>
        <v>0</v>
      </c>
      <c r="BT149" s="12">
        <f t="shared" si="94"/>
        <v>0</v>
      </c>
      <c r="BU149" s="12">
        <f t="shared" si="95"/>
        <v>1</v>
      </c>
      <c r="BV149" s="12">
        <f t="shared" si="96"/>
        <v>1</v>
      </c>
      <c r="BW149" s="12">
        <f t="shared" si="97"/>
        <v>1</v>
      </c>
      <c r="BX149" s="12">
        <f t="shared" si="98"/>
        <v>0</v>
      </c>
      <c r="BY149" s="12">
        <f t="shared" si="99"/>
        <v>3</v>
      </c>
      <c r="BZ149" s="12" t="str">
        <f t="shared" si="100"/>
        <v>La bibliografía básica propuesta se encuentra en la biblioteca "Juan Roa Vásquez"., La bibliografía propuesta contiene títulos de edición menor a 5 años., La bibliografía se presenta con una sólo sistema de referenciación (APA, Vancouver, IEEE, etc).</v>
      </c>
      <c r="CA149" s="12" t="str">
        <f t="shared" si="101"/>
        <v>La bibliografía básica propuesta se encuentra en la biblioteca "Juan Roa Vásquez".</v>
      </c>
      <c r="CB149" s="21" t="str">
        <f t="shared" si="102"/>
        <v>La bibliografía propuesta contiene títulos de edición menor a 5 años.</v>
      </c>
      <c r="CC149" s="12" t="str">
        <f t="shared" si="103"/>
        <v>La bibliografía se presenta con una sólo sistema de referenciación (APA, Vancouver, IEEE, etc).</v>
      </c>
      <c r="CD149" s="12" t="str">
        <f t="shared" si="104"/>
        <v/>
      </c>
      <c r="CF149" s="12">
        <f t="shared" si="105"/>
        <v>1</v>
      </c>
      <c r="CG149" s="12">
        <f t="shared" si="106"/>
        <v>1</v>
      </c>
      <c r="CH149" s="12">
        <f t="shared" si="107"/>
        <v>1</v>
      </c>
      <c r="CI149" s="12">
        <f t="shared" si="108"/>
        <v>0</v>
      </c>
      <c r="CJ149" s="12">
        <f t="shared" si="109"/>
        <v>0</v>
      </c>
      <c r="CK149" s="12">
        <f t="shared" si="110"/>
        <v>3</v>
      </c>
    </row>
    <row r="150" spans="1:89" x14ac:dyDescent="0.25">
      <c r="A150" s="25">
        <v>43053.718090775466</v>
      </c>
      <c r="B150" s="26" t="s">
        <v>183</v>
      </c>
      <c r="C150" s="26" t="s">
        <v>466</v>
      </c>
      <c r="D150" s="26" t="s">
        <v>185</v>
      </c>
      <c r="E150" s="24"/>
      <c r="F150" s="26" t="s">
        <v>242</v>
      </c>
      <c r="G150" s="26" t="s">
        <v>470</v>
      </c>
      <c r="H150" s="26" t="s">
        <v>188</v>
      </c>
      <c r="I150" s="26" t="s">
        <v>188</v>
      </c>
      <c r="J150" s="26" t="s">
        <v>188</v>
      </c>
      <c r="K150" s="26" t="s">
        <v>188</v>
      </c>
      <c r="L150" s="26" t="s">
        <v>188</v>
      </c>
      <c r="M150" s="26" t="s">
        <v>188</v>
      </c>
      <c r="N150" s="26" t="s">
        <v>188</v>
      </c>
      <c r="O150" s="26" t="s">
        <v>188</v>
      </c>
      <c r="P150" s="26" t="s">
        <v>188</v>
      </c>
      <c r="Q150" s="26" t="s">
        <v>188</v>
      </c>
      <c r="R150" s="26" t="s">
        <v>188</v>
      </c>
      <c r="S150" s="26" t="s">
        <v>188</v>
      </c>
      <c r="T150" s="26" t="s">
        <v>188</v>
      </c>
      <c r="U150" s="26" t="s">
        <v>188</v>
      </c>
      <c r="V150" s="26" t="s">
        <v>5</v>
      </c>
      <c r="W150" s="26" t="s">
        <v>36</v>
      </c>
      <c r="X150" s="26" t="s">
        <v>158</v>
      </c>
      <c r="Y150" s="26" t="s">
        <v>190</v>
      </c>
      <c r="Z150" s="26" t="s">
        <v>190</v>
      </c>
      <c r="AA150" s="26" t="s">
        <v>190</v>
      </c>
      <c r="AB150" s="26" t="s">
        <v>43</v>
      </c>
      <c r="AC150" s="26" t="s">
        <v>190</v>
      </c>
      <c r="AD150" s="26" t="s">
        <v>190</v>
      </c>
      <c r="AE150" s="26" t="s">
        <v>53</v>
      </c>
      <c r="AF150" s="26" t="s">
        <v>58</v>
      </c>
      <c r="AG150" s="26" t="s">
        <v>58</v>
      </c>
      <c r="AH150" s="26" t="s">
        <v>58</v>
      </c>
      <c r="AI150" s="26" t="s">
        <v>58</v>
      </c>
      <c r="AJ150" s="26" t="s">
        <v>58</v>
      </c>
      <c r="AK150" s="26" t="s">
        <v>69</v>
      </c>
      <c r="AL150" s="26" t="s">
        <v>160</v>
      </c>
      <c r="AM150" s="26" t="s">
        <v>206</v>
      </c>
      <c r="AN150" s="26" t="s">
        <v>89</v>
      </c>
      <c r="AO150" s="26" t="s">
        <v>467</v>
      </c>
      <c r="AP150" s="26" t="s">
        <v>106</v>
      </c>
      <c r="AQ150" s="26" t="s">
        <v>106</v>
      </c>
      <c r="AR150" s="26" t="s">
        <v>106</v>
      </c>
      <c r="AS150" s="26" t="s">
        <v>106</v>
      </c>
      <c r="AT150" s="26" t="s">
        <v>115</v>
      </c>
      <c r="AU150" s="26" t="s">
        <v>193</v>
      </c>
      <c r="AX150" s="12">
        <f t="shared" si="80"/>
        <v>147</v>
      </c>
      <c r="AY150" s="12">
        <f t="shared" si="111"/>
        <v>0.25</v>
      </c>
      <c r="AZ150" s="20" t="str">
        <f t="shared" si="81"/>
        <v>Anticipatoria., Autoevaluación., Retroalimentación.</v>
      </c>
      <c r="BA150" s="12" t="str">
        <f t="shared" si="76"/>
        <v>Anticipatoria.</v>
      </c>
      <c r="BB150" s="12" t="str">
        <f t="shared" si="77"/>
        <v>Autoevaluación.</v>
      </c>
      <c r="BC150" s="12" t="str">
        <f t="shared" si="78"/>
        <v>Retroalimentación.</v>
      </c>
      <c r="BD150" s="12" t="str">
        <f t="shared" si="79"/>
        <v/>
      </c>
      <c r="BF150" s="12">
        <f t="shared" si="82"/>
        <v>1</v>
      </c>
      <c r="BG150" s="12">
        <f t="shared" si="83"/>
        <v>0</v>
      </c>
      <c r="BH150" s="12">
        <f t="shared" si="84"/>
        <v>1</v>
      </c>
      <c r="BI150" s="12">
        <f t="shared" si="85"/>
        <v>1</v>
      </c>
      <c r="BJ150" s="12">
        <f t="shared" si="86"/>
        <v>0</v>
      </c>
      <c r="BK150" s="12">
        <f t="shared" si="87"/>
        <v>3</v>
      </c>
      <c r="BL150" s="20" t="str">
        <f t="shared" si="88"/>
        <v>Oportunidades de mejora, Retroalimentación al docente</v>
      </c>
      <c r="BM150" s="12" t="str">
        <f t="shared" si="89"/>
        <v>Oportunidades de mejora</v>
      </c>
      <c r="BN150" s="12" t="str">
        <f t="shared" si="75"/>
        <v/>
      </c>
      <c r="BO150" s="12" t="str">
        <f t="shared" si="90"/>
        <v/>
      </c>
      <c r="BP150" s="12" t="str">
        <f t="shared" si="91"/>
        <v>Retroalimentación al docente</v>
      </c>
      <c r="BQ150" s="12" t="str">
        <f t="shared" si="92"/>
        <v/>
      </c>
      <c r="BS150" s="12">
        <f t="shared" si="93"/>
        <v>0</v>
      </c>
      <c r="BT150" s="12">
        <f t="shared" si="94"/>
        <v>0</v>
      </c>
      <c r="BU150" s="12">
        <f t="shared" si="95"/>
        <v>0</v>
      </c>
      <c r="BV150" s="12">
        <f t="shared" si="96"/>
        <v>1</v>
      </c>
      <c r="BW150" s="12">
        <f t="shared" si="97"/>
        <v>1</v>
      </c>
      <c r="BX150" s="12">
        <f t="shared" si="98"/>
        <v>0</v>
      </c>
      <c r="BY150" s="12">
        <f t="shared" si="99"/>
        <v>2</v>
      </c>
      <c r="BZ150" s="12" t="str">
        <f t="shared" si="10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50" s="12" t="str">
        <f t="shared" si="101"/>
        <v>La bibliografía básica propuesta se encuentra en la biblioteca "Juan Roa Vásquez".</v>
      </c>
      <c r="CB150" s="21" t="str">
        <f t="shared" si="102"/>
        <v>La bibliografía propuesta contiene títulos de edición menor a 5 años.</v>
      </c>
      <c r="CC150" s="12" t="str">
        <f t="shared" si="103"/>
        <v>La bibliografía se presenta con una sólo sistema de referenciación (APA, Vancouver, IEEE, etc).</v>
      </c>
      <c r="CD150" s="12" t="str">
        <f t="shared" si="104"/>
        <v>La bibliografía incluye por lo menos dos títulos en una segunda lengua.</v>
      </c>
      <c r="CF150" s="12">
        <f t="shared" si="105"/>
        <v>1</v>
      </c>
      <c r="CG150" s="12">
        <f t="shared" si="106"/>
        <v>1</v>
      </c>
      <c r="CH150" s="12">
        <f t="shared" si="107"/>
        <v>1</v>
      </c>
      <c r="CI150" s="12">
        <f t="shared" si="108"/>
        <v>1</v>
      </c>
      <c r="CJ150" s="12">
        <f t="shared" si="109"/>
        <v>0</v>
      </c>
      <c r="CK150" s="12">
        <f t="shared" si="110"/>
        <v>4</v>
      </c>
    </row>
    <row r="151" spans="1:89" x14ac:dyDescent="0.25">
      <c r="A151" s="25">
        <v>43053.722824722223</v>
      </c>
      <c r="B151" s="26" t="s">
        <v>183</v>
      </c>
      <c r="C151" s="26" t="s">
        <v>466</v>
      </c>
      <c r="D151" s="26" t="s">
        <v>185</v>
      </c>
      <c r="E151" s="24"/>
      <c r="F151" s="26" t="s">
        <v>436</v>
      </c>
      <c r="G151" s="26" t="s">
        <v>358</v>
      </c>
      <c r="H151" s="26" t="s">
        <v>188</v>
      </c>
      <c r="I151" s="26" t="s">
        <v>188</v>
      </c>
      <c r="J151" s="26" t="s">
        <v>188</v>
      </c>
      <c r="K151" s="26" t="s">
        <v>188</v>
      </c>
      <c r="L151" s="26" t="s">
        <v>188</v>
      </c>
      <c r="M151" s="26" t="s">
        <v>188</v>
      </c>
      <c r="N151" s="26" t="s">
        <v>188</v>
      </c>
      <c r="O151" s="26" t="s">
        <v>188</v>
      </c>
      <c r="P151" s="26" t="s">
        <v>188</v>
      </c>
      <c r="Q151" s="26" t="s">
        <v>188</v>
      </c>
      <c r="R151" s="26" t="s">
        <v>188</v>
      </c>
      <c r="S151" s="26" t="s">
        <v>188</v>
      </c>
      <c r="T151" s="26" t="s">
        <v>188</v>
      </c>
      <c r="U151" s="26" t="s">
        <v>188</v>
      </c>
      <c r="V151" s="26" t="s">
        <v>5</v>
      </c>
      <c r="W151" s="26" t="s">
        <v>36</v>
      </c>
      <c r="X151" s="26" t="s">
        <v>158</v>
      </c>
      <c r="Y151" s="26" t="s">
        <v>190</v>
      </c>
      <c r="Z151" s="26" t="s">
        <v>190</v>
      </c>
      <c r="AA151" s="26" t="s">
        <v>190</v>
      </c>
      <c r="AB151" s="26" t="s">
        <v>43</v>
      </c>
      <c r="AC151" s="26" t="s">
        <v>190</v>
      </c>
      <c r="AD151" s="26" t="s">
        <v>190</v>
      </c>
      <c r="AE151" s="26" t="s">
        <v>55</v>
      </c>
      <c r="AF151" s="26" t="s">
        <v>58</v>
      </c>
      <c r="AG151" s="26" t="s">
        <v>58</v>
      </c>
      <c r="AH151" s="26" t="s">
        <v>58</v>
      </c>
      <c r="AI151" s="26" t="s">
        <v>58</v>
      </c>
      <c r="AJ151" s="26" t="s">
        <v>58</v>
      </c>
      <c r="AK151" s="26" t="s">
        <v>71</v>
      </c>
      <c r="AL151" s="26" t="s">
        <v>160</v>
      </c>
      <c r="AM151" s="26" t="s">
        <v>206</v>
      </c>
      <c r="AN151" s="26" t="s">
        <v>89</v>
      </c>
      <c r="AO151" s="26" t="s">
        <v>467</v>
      </c>
      <c r="AP151" s="26" t="s">
        <v>106</v>
      </c>
      <c r="AQ151" s="26" t="s">
        <v>104</v>
      </c>
      <c r="AR151" s="26" t="s">
        <v>106</v>
      </c>
      <c r="AS151" s="26" t="s">
        <v>106</v>
      </c>
      <c r="AT151" s="26" t="s">
        <v>115</v>
      </c>
      <c r="AU151" s="26" t="s">
        <v>247</v>
      </c>
      <c r="AX151" s="12">
        <f t="shared" si="80"/>
        <v>147</v>
      </c>
      <c r="AY151" s="12">
        <f t="shared" si="111"/>
        <v>0.25</v>
      </c>
      <c r="AZ151" s="20" t="str">
        <f t="shared" si="81"/>
        <v>Anticipatoria., Autoevaluación., Retroalimentación.</v>
      </c>
      <c r="BA151" s="12" t="str">
        <f t="shared" si="76"/>
        <v>Anticipatoria.</v>
      </c>
      <c r="BB151" s="12" t="str">
        <f t="shared" si="77"/>
        <v>Autoevaluación.</v>
      </c>
      <c r="BC151" s="12" t="str">
        <f t="shared" si="78"/>
        <v>Retroalimentación.</v>
      </c>
      <c r="BD151" s="12" t="str">
        <f t="shared" si="79"/>
        <v/>
      </c>
      <c r="BF151" s="12">
        <f t="shared" si="82"/>
        <v>1</v>
      </c>
      <c r="BG151" s="12">
        <f t="shared" si="83"/>
        <v>0</v>
      </c>
      <c r="BH151" s="12">
        <f t="shared" si="84"/>
        <v>1</v>
      </c>
      <c r="BI151" s="12">
        <f t="shared" si="85"/>
        <v>1</v>
      </c>
      <c r="BJ151" s="12">
        <f t="shared" si="86"/>
        <v>0</v>
      </c>
      <c r="BK151" s="12">
        <f t="shared" si="87"/>
        <v>3</v>
      </c>
      <c r="BL151" s="20" t="str">
        <f t="shared" si="88"/>
        <v>Oportunidades de mejora, Retroalimentación al docente</v>
      </c>
      <c r="BM151" s="12" t="str">
        <f t="shared" si="89"/>
        <v>Oportunidades de mejora</v>
      </c>
      <c r="BN151" s="12" t="str">
        <f t="shared" si="75"/>
        <v/>
      </c>
      <c r="BO151" s="12" t="str">
        <f t="shared" si="90"/>
        <v/>
      </c>
      <c r="BP151" s="12" t="str">
        <f t="shared" si="91"/>
        <v>Retroalimentación al docente</v>
      </c>
      <c r="BQ151" s="12" t="str">
        <f t="shared" si="92"/>
        <v/>
      </c>
      <c r="BS151" s="12">
        <f t="shared" si="93"/>
        <v>0</v>
      </c>
      <c r="BT151" s="12">
        <f t="shared" si="94"/>
        <v>0</v>
      </c>
      <c r="BU151" s="12">
        <f t="shared" si="95"/>
        <v>0</v>
      </c>
      <c r="BV151" s="12">
        <f t="shared" si="96"/>
        <v>1</v>
      </c>
      <c r="BW151" s="12">
        <f t="shared" si="97"/>
        <v>1</v>
      </c>
      <c r="BX151" s="12">
        <f t="shared" si="98"/>
        <v>0</v>
      </c>
      <c r="BY151" s="12">
        <f t="shared" si="99"/>
        <v>2</v>
      </c>
      <c r="BZ151" s="12" t="str">
        <f t="shared" si="100"/>
        <v>La bibliografía básica propuesta se encuentra en la biblioteca "Juan Roa Vásquez"., La bibliografía propuesta contiene títulos de edición menor a 5 años., La bibliografía se presenta con una sólo sistema de referenciación (APA, Vancouver, IEEE, etc).</v>
      </c>
      <c r="CA151" s="12" t="str">
        <f t="shared" si="101"/>
        <v>La bibliografía básica propuesta se encuentra en la biblioteca "Juan Roa Vásquez".</v>
      </c>
      <c r="CB151" s="21" t="str">
        <f t="shared" si="102"/>
        <v>La bibliografía propuesta contiene títulos de edición menor a 5 años.</v>
      </c>
      <c r="CC151" s="12" t="str">
        <f t="shared" si="103"/>
        <v>La bibliografía se presenta con una sólo sistema de referenciación (APA, Vancouver, IEEE, etc).</v>
      </c>
      <c r="CD151" s="12" t="str">
        <f t="shared" si="104"/>
        <v/>
      </c>
      <c r="CF151" s="12">
        <f t="shared" si="105"/>
        <v>1</v>
      </c>
      <c r="CG151" s="12">
        <f t="shared" si="106"/>
        <v>1</v>
      </c>
      <c r="CH151" s="12">
        <f t="shared" si="107"/>
        <v>1</v>
      </c>
      <c r="CI151" s="12">
        <f t="shared" si="108"/>
        <v>0</v>
      </c>
      <c r="CJ151" s="12">
        <f t="shared" si="109"/>
        <v>0</v>
      </c>
      <c r="CK151" s="12">
        <f t="shared" si="110"/>
        <v>3</v>
      </c>
    </row>
    <row r="152" spans="1:89" x14ac:dyDescent="0.25">
      <c r="A152" s="25">
        <v>43053.774818472222</v>
      </c>
      <c r="B152" s="26" t="s">
        <v>183</v>
      </c>
      <c r="C152" s="26" t="s">
        <v>471</v>
      </c>
      <c r="D152" s="26" t="s">
        <v>185</v>
      </c>
      <c r="E152" s="24"/>
      <c r="F152" s="26" t="s">
        <v>238</v>
      </c>
      <c r="G152" s="26" t="s">
        <v>472</v>
      </c>
      <c r="H152" s="26" t="s">
        <v>188</v>
      </c>
      <c r="I152" s="26" t="s">
        <v>188</v>
      </c>
      <c r="J152" s="26" t="s">
        <v>188</v>
      </c>
      <c r="K152" s="26" t="s">
        <v>188</v>
      </c>
      <c r="L152" s="26" t="s">
        <v>188</v>
      </c>
      <c r="M152" s="26" t="s">
        <v>188</v>
      </c>
      <c r="N152" s="26" t="s">
        <v>188</v>
      </c>
      <c r="O152" s="26" t="s">
        <v>188</v>
      </c>
      <c r="P152" s="26" t="s">
        <v>188</v>
      </c>
      <c r="Q152" s="26" t="s">
        <v>188</v>
      </c>
      <c r="R152" s="26" t="s">
        <v>188</v>
      </c>
      <c r="S152" s="26" t="s">
        <v>188</v>
      </c>
      <c r="T152" s="26" t="s">
        <v>188</v>
      </c>
      <c r="U152" s="26" t="s">
        <v>188</v>
      </c>
      <c r="V152" s="26" t="s">
        <v>5</v>
      </c>
      <c r="W152" s="26" t="s">
        <v>162</v>
      </c>
      <c r="X152" s="26" t="s">
        <v>158</v>
      </c>
      <c r="Y152" s="26" t="s">
        <v>190</v>
      </c>
      <c r="Z152" s="26" t="s">
        <v>190</v>
      </c>
      <c r="AA152" s="26" t="s">
        <v>190</v>
      </c>
      <c r="AB152" s="26" t="s">
        <v>190</v>
      </c>
      <c r="AC152" s="26" t="s">
        <v>190</v>
      </c>
      <c r="AD152" s="26" t="s">
        <v>190</v>
      </c>
      <c r="AE152" s="26" t="s">
        <v>53</v>
      </c>
      <c r="AF152" s="26" t="s">
        <v>159</v>
      </c>
      <c r="AG152" s="26" t="s">
        <v>59</v>
      </c>
      <c r="AH152" s="26" t="s">
        <v>59</v>
      </c>
      <c r="AI152" s="26" t="s">
        <v>59</v>
      </c>
      <c r="AJ152" s="26" t="s">
        <v>59</v>
      </c>
      <c r="AK152" s="26" t="s">
        <v>71</v>
      </c>
      <c r="AL152" s="26" t="s">
        <v>163</v>
      </c>
      <c r="AM152" s="26" t="s">
        <v>191</v>
      </c>
      <c r="AN152" s="26" t="s">
        <v>89</v>
      </c>
      <c r="AO152" s="26" t="s">
        <v>392</v>
      </c>
      <c r="AP152" s="26" t="s">
        <v>106</v>
      </c>
      <c r="AQ152" s="26" t="s">
        <v>106</v>
      </c>
      <c r="AR152" s="26" t="s">
        <v>106</v>
      </c>
      <c r="AS152" s="26" t="s">
        <v>106</v>
      </c>
      <c r="AT152" s="26" t="s">
        <v>113</v>
      </c>
      <c r="AU152" s="26" t="s">
        <v>193</v>
      </c>
      <c r="AX152" s="12">
        <f t="shared" si="80"/>
        <v>151</v>
      </c>
      <c r="AY152" s="12">
        <f t="shared" si="111"/>
        <v>0.33333333333333331</v>
      </c>
      <c r="AZ152" s="20" t="str">
        <f t="shared" si="81"/>
        <v>Anticipatoria., Criterios y estándares (Rúbrica)., Autoevaluación., Retroalimentación.</v>
      </c>
      <c r="BA152" s="12" t="str">
        <f t="shared" si="76"/>
        <v>Anticipatoria.</v>
      </c>
      <c r="BB152" s="12" t="str">
        <f t="shared" si="77"/>
        <v>Criterios y estándares (Rúbrica).</v>
      </c>
      <c r="BC152" s="12" t="str">
        <f t="shared" si="78"/>
        <v>Autoevaluación.</v>
      </c>
      <c r="BD152" s="12" t="str">
        <f t="shared" si="79"/>
        <v>Retroalimentación.</v>
      </c>
      <c r="BF152" s="12">
        <f t="shared" si="82"/>
        <v>1</v>
      </c>
      <c r="BG152" s="12">
        <f t="shared" si="83"/>
        <v>1</v>
      </c>
      <c r="BH152" s="12">
        <f t="shared" si="84"/>
        <v>1</v>
      </c>
      <c r="BI152" s="12">
        <f t="shared" si="85"/>
        <v>1</v>
      </c>
      <c r="BJ152" s="12">
        <f t="shared" si="86"/>
        <v>0</v>
      </c>
      <c r="BK152" s="12">
        <f t="shared" si="87"/>
        <v>4</v>
      </c>
      <c r="BL152" s="20" t="str">
        <f t="shared" si="88"/>
        <v>Reflexión, Claridad, Oportunidades de mejora</v>
      </c>
      <c r="BM152" s="12" t="str">
        <f t="shared" si="89"/>
        <v>Reflexión</v>
      </c>
      <c r="BN152" s="12" t="str">
        <f t="shared" si="75"/>
        <v>Claridad</v>
      </c>
      <c r="BO152" s="12" t="str">
        <f t="shared" si="90"/>
        <v>Oportunidades de mejora</v>
      </c>
      <c r="BP152" s="12" t="str">
        <f t="shared" si="91"/>
        <v/>
      </c>
      <c r="BQ152" s="12" t="str">
        <f t="shared" si="92"/>
        <v/>
      </c>
      <c r="BS152" s="12">
        <f t="shared" si="93"/>
        <v>1</v>
      </c>
      <c r="BT152" s="12">
        <f t="shared" si="94"/>
        <v>0</v>
      </c>
      <c r="BU152" s="12">
        <f t="shared" si="95"/>
        <v>1</v>
      </c>
      <c r="BV152" s="12">
        <f t="shared" si="96"/>
        <v>1</v>
      </c>
      <c r="BW152" s="12">
        <f t="shared" si="97"/>
        <v>0</v>
      </c>
      <c r="BX152" s="12">
        <f t="shared" si="98"/>
        <v>0</v>
      </c>
      <c r="BY152" s="12">
        <f t="shared" si="99"/>
        <v>3</v>
      </c>
      <c r="BZ152" s="12" t="str">
        <f t="shared" si="10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52" s="12" t="str">
        <f t="shared" si="101"/>
        <v>La bibliografía básica propuesta se encuentra en la biblioteca "Juan Roa Vásquez".</v>
      </c>
      <c r="CB152" s="21" t="str">
        <f t="shared" si="102"/>
        <v>La bibliografía propuesta contiene títulos de edición menor a 5 años.</v>
      </c>
      <c r="CC152" s="12" t="str">
        <f t="shared" si="103"/>
        <v>La bibliografía se presenta con una sólo sistema de referenciación (APA, Vancouver, IEEE, etc).</v>
      </c>
      <c r="CD152" s="12" t="str">
        <f t="shared" si="104"/>
        <v>La bibliografía incluye por lo menos dos títulos en una segunda lengua.</v>
      </c>
      <c r="CF152" s="12">
        <f t="shared" si="105"/>
        <v>1</v>
      </c>
      <c r="CG152" s="12">
        <f t="shared" si="106"/>
        <v>1</v>
      </c>
      <c r="CH152" s="12">
        <f t="shared" si="107"/>
        <v>1</v>
      </c>
      <c r="CI152" s="12">
        <f t="shared" si="108"/>
        <v>1</v>
      </c>
      <c r="CJ152" s="12">
        <f t="shared" si="109"/>
        <v>0</v>
      </c>
      <c r="CK152" s="12">
        <f t="shared" si="110"/>
        <v>4</v>
      </c>
    </row>
    <row r="153" spans="1:89" x14ac:dyDescent="0.25">
      <c r="A153" s="25">
        <v>43053.776945289355</v>
      </c>
      <c r="B153" s="26" t="s">
        <v>183</v>
      </c>
      <c r="C153" s="26" t="s">
        <v>471</v>
      </c>
      <c r="D153" s="26" t="s">
        <v>185</v>
      </c>
      <c r="E153" s="24"/>
      <c r="F153" s="26" t="s">
        <v>238</v>
      </c>
      <c r="G153" s="26" t="s">
        <v>473</v>
      </c>
      <c r="H153" s="26" t="s">
        <v>188</v>
      </c>
      <c r="I153" s="26" t="s">
        <v>188</v>
      </c>
      <c r="J153" s="26" t="s">
        <v>188</v>
      </c>
      <c r="K153" s="26" t="s">
        <v>188</v>
      </c>
      <c r="L153" s="26" t="s">
        <v>188</v>
      </c>
      <c r="M153" s="26" t="s">
        <v>188</v>
      </c>
      <c r="N153" s="26" t="s">
        <v>188</v>
      </c>
      <c r="O153" s="26" t="s">
        <v>188</v>
      </c>
      <c r="P153" s="26" t="s">
        <v>188</v>
      </c>
      <c r="Q153" s="26" t="s">
        <v>188</v>
      </c>
      <c r="R153" s="26" t="s">
        <v>188</v>
      </c>
      <c r="S153" s="26" t="s">
        <v>188</v>
      </c>
      <c r="T153" s="26" t="s">
        <v>188</v>
      </c>
      <c r="U153" s="26" t="s">
        <v>188</v>
      </c>
      <c r="V153" s="26" t="s">
        <v>5</v>
      </c>
      <c r="W153" s="26" t="s">
        <v>162</v>
      </c>
      <c r="X153" s="26" t="s">
        <v>158</v>
      </c>
      <c r="Y153" s="26" t="s">
        <v>190</v>
      </c>
      <c r="Z153" s="26" t="s">
        <v>190</v>
      </c>
      <c r="AA153" s="26" t="s">
        <v>190</v>
      </c>
      <c r="AB153" s="26" t="s">
        <v>190</v>
      </c>
      <c r="AC153" s="26" t="s">
        <v>190</v>
      </c>
      <c r="AD153" s="26" t="s">
        <v>190</v>
      </c>
      <c r="AE153" s="26" t="s">
        <v>55</v>
      </c>
      <c r="AF153" s="26" t="s">
        <v>159</v>
      </c>
      <c r="AG153" s="26" t="s">
        <v>59</v>
      </c>
      <c r="AH153" s="26" t="s">
        <v>59</v>
      </c>
      <c r="AI153" s="26" t="s">
        <v>59</v>
      </c>
      <c r="AJ153" s="26" t="s">
        <v>59</v>
      </c>
      <c r="AK153" s="26" t="s">
        <v>71</v>
      </c>
      <c r="AL153" s="26" t="s">
        <v>160</v>
      </c>
      <c r="AM153" s="26" t="s">
        <v>191</v>
      </c>
      <c r="AN153" s="26" t="s">
        <v>89</v>
      </c>
      <c r="AO153" s="26" t="s">
        <v>379</v>
      </c>
      <c r="AP153" s="26" t="s">
        <v>106</v>
      </c>
      <c r="AQ153" s="26" t="s">
        <v>106</v>
      </c>
      <c r="AR153" s="26" t="s">
        <v>106</v>
      </c>
      <c r="AS153" s="26" t="s">
        <v>106</v>
      </c>
      <c r="AT153" s="26" t="s">
        <v>113</v>
      </c>
      <c r="AU153" s="26" t="s">
        <v>193</v>
      </c>
      <c r="AX153" s="12">
        <f t="shared" si="80"/>
        <v>151</v>
      </c>
      <c r="AY153" s="12">
        <f t="shared" si="111"/>
        <v>0.33333333333333331</v>
      </c>
      <c r="AZ153" s="20" t="str">
        <f t="shared" si="81"/>
        <v>Anticipatoria., Criterios y estándares (Rúbrica)., Autoevaluación., Retroalimentación.</v>
      </c>
      <c r="BA153" s="12" t="str">
        <f t="shared" si="76"/>
        <v>Anticipatoria.</v>
      </c>
      <c r="BB153" s="12" t="str">
        <f t="shared" si="77"/>
        <v>Criterios y estándares (Rúbrica).</v>
      </c>
      <c r="BC153" s="12" t="str">
        <f t="shared" si="78"/>
        <v>Autoevaluación.</v>
      </c>
      <c r="BD153" s="12" t="str">
        <f t="shared" si="79"/>
        <v>Retroalimentación.</v>
      </c>
      <c r="BF153" s="12">
        <f t="shared" si="82"/>
        <v>1</v>
      </c>
      <c r="BG153" s="12">
        <f t="shared" si="83"/>
        <v>1</v>
      </c>
      <c r="BH153" s="12">
        <f t="shared" si="84"/>
        <v>1</v>
      </c>
      <c r="BI153" s="12">
        <f t="shared" si="85"/>
        <v>1</v>
      </c>
      <c r="BJ153" s="12">
        <f t="shared" si="86"/>
        <v>0</v>
      </c>
      <c r="BK153" s="12">
        <f t="shared" si="87"/>
        <v>4</v>
      </c>
      <c r="BL153" s="20" t="str">
        <f t="shared" si="88"/>
        <v>Reflexión, Claridad</v>
      </c>
      <c r="BM153" s="12" t="str">
        <f t="shared" si="89"/>
        <v>Reflexión</v>
      </c>
      <c r="BN153" s="12" t="str">
        <f t="shared" si="75"/>
        <v>Claridad</v>
      </c>
      <c r="BO153" s="12" t="str">
        <f t="shared" si="90"/>
        <v/>
      </c>
      <c r="BP153" s="12" t="str">
        <f t="shared" si="91"/>
        <v/>
      </c>
      <c r="BQ153" s="12" t="str">
        <f t="shared" si="92"/>
        <v/>
      </c>
      <c r="BS153" s="12">
        <f t="shared" si="93"/>
        <v>1</v>
      </c>
      <c r="BT153" s="12">
        <f t="shared" si="94"/>
        <v>0</v>
      </c>
      <c r="BU153" s="12">
        <f t="shared" si="95"/>
        <v>1</v>
      </c>
      <c r="BV153" s="12">
        <f t="shared" si="96"/>
        <v>0</v>
      </c>
      <c r="BW153" s="12">
        <f t="shared" si="97"/>
        <v>0</v>
      </c>
      <c r="BX153" s="12">
        <f t="shared" si="98"/>
        <v>0</v>
      </c>
      <c r="BY153" s="12">
        <f t="shared" si="99"/>
        <v>2</v>
      </c>
      <c r="BZ153" s="12" t="str">
        <f t="shared" si="10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53" s="12" t="str">
        <f t="shared" si="101"/>
        <v>La bibliografía básica propuesta se encuentra en la biblioteca "Juan Roa Vásquez".</v>
      </c>
      <c r="CB153" s="21" t="str">
        <f t="shared" si="102"/>
        <v>La bibliografía propuesta contiene títulos de edición menor a 5 años.</v>
      </c>
      <c r="CC153" s="12" t="str">
        <f t="shared" si="103"/>
        <v>La bibliografía se presenta con una sólo sistema de referenciación (APA, Vancouver, IEEE, etc).</v>
      </c>
      <c r="CD153" s="12" t="str">
        <f t="shared" si="104"/>
        <v>La bibliografía incluye por lo menos dos títulos en una segunda lengua.</v>
      </c>
      <c r="CF153" s="12">
        <f t="shared" si="105"/>
        <v>1</v>
      </c>
      <c r="CG153" s="12">
        <f t="shared" si="106"/>
        <v>1</v>
      </c>
      <c r="CH153" s="12">
        <f t="shared" si="107"/>
        <v>1</v>
      </c>
      <c r="CI153" s="12">
        <f t="shared" si="108"/>
        <v>1</v>
      </c>
      <c r="CJ153" s="12">
        <f t="shared" si="109"/>
        <v>0</v>
      </c>
      <c r="CK153" s="12">
        <f t="shared" si="110"/>
        <v>4</v>
      </c>
    </row>
    <row r="154" spans="1:89" x14ac:dyDescent="0.25">
      <c r="A154" s="25">
        <v>43053.780140219911</v>
      </c>
      <c r="B154" s="26" t="s">
        <v>183</v>
      </c>
      <c r="C154" s="26" t="s">
        <v>471</v>
      </c>
      <c r="D154" s="26" t="s">
        <v>185</v>
      </c>
      <c r="E154" s="24"/>
      <c r="F154" s="26" t="s">
        <v>238</v>
      </c>
      <c r="G154" s="26" t="s">
        <v>474</v>
      </c>
      <c r="H154" s="26" t="s">
        <v>188</v>
      </c>
      <c r="I154" s="26" t="s">
        <v>188</v>
      </c>
      <c r="J154" s="26" t="s">
        <v>188</v>
      </c>
      <c r="K154" s="26" t="s">
        <v>188</v>
      </c>
      <c r="L154" s="26" t="s">
        <v>188</v>
      </c>
      <c r="M154" s="26" t="s">
        <v>188</v>
      </c>
      <c r="N154" s="26" t="s">
        <v>188</v>
      </c>
      <c r="O154" s="26" t="s">
        <v>188</v>
      </c>
      <c r="P154" s="26" t="s">
        <v>188</v>
      </c>
      <c r="Q154" s="26" t="s">
        <v>188</v>
      </c>
      <c r="R154" s="26" t="s">
        <v>188</v>
      </c>
      <c r="S154" s="26" t="s">
        <v>188</v>
      </c>
      <c r="T154" s="26" t="s">
        <v>188</v>
      </c>
      <c r="U154" s="26" t="s">
        <v>188</v>
      </c>
      <c r="V154" s="26" t="s">
        <v>5</v>
      </c>
      <c r="W154" s="26" t="s">
        <v>162</v>
      </c>
      <c r="X154" s="26" t="s">
        <v>39</v>
      </c>
      <c r="Y154" s="26" t="s">
        <v>190</v>
      </c>
      <c r="Z154" s="26" t="s">
        <v>190</v>
      </c>
      <c r="AA154" s="26" t="s">
        <v>190</v>
      </c>
      <c r="AB154" s="26" t="s">
        <v>190</v>
      </c>
      <c r="AC154" s="26" t="s">
        <v>190</v>
      </c>
      <c r="AD154" s="26" t="s">
        <v>190</v>
      </c>
      <c r="AE154" s="26" t="s">
        <v>55</v>
      </c>
      <c r="AF154" s="26" t="s">
        <v>159</v>
      </c>
      <c r="AG154" s="26" t="s">
        <v>59</v>
      </c>
      <c r="AH154" s="26" t="s">
        <v>59</v>
      </c>
      <c r="AI154" s="26" t="s">
        <v>59</v>
      </c>
      <c r="AJ154" s="26" t="s">
        <v>59</v>
      </c>
      <c r="AK154" s="26" t="s">
        <v>71</v>
      </c>
      <c r="AL154" s="26" t="s">
        <v>163</v>
      </c>
      <c r="AM154" s="26" t="s">
        <v>259</v>
      </c>
      <c r="AN154" s="26" t="s">
        <v>89</v>
      </c>
      <c r="AO154" s="26" t="s">
        <v>392</v>
      </c>
      <c r="AP154" s="26" t="s">
        <v>106</v>
      </c>
      <c r="AQ154" s="26" t="s">
        <v>106</v>
      </c>
      <c r="AR154" s="26" t="s">
        <v>106</v>
      </c>
      <c r="AS154" s="26" t="s">
        <v>106</v>
      </c>
      <c r="AT154" s="26" t="s">
        <v>113</v>
      </c>
      <c r="AU154" s="26" t="s">
        <v>193</v>
      </c>
      <c r="AX154" s="12">
        <f t="shared" si="80"/>
        <v>151</v>
      </c>
      <c r="AY154" s="12">
        <f t="shared" si="111"/>
        <v>0.33333333333333331</v>
      </c>
      <c r="AZ154" s="20" t="str">
        <f t="shared" si="81"/>
        <v>Criterios y estándares (Rúbrica)., Autoevaluación., Retroalimentación.</v>
      </c>
      <c r="BA154" s="12" t="str">
        <f t="shared" si="76"/>
        <v>Criterios y estándares (Rúbrica).</v>
      </c>
      <c r="BB154" s="12" t="str">
        <f t="shared" si="77"/>
        <v>Autoevaluación.</v>
      </c>
      <c r="BC154" s="12" t="str">
        <f t="shared" si="78"/>
        <v>Retroalimentación.</v>
      </c>
      <c r="BD154" s="12" t="str">
        <f t="shared" si="79"/>
        <v/>
      </c>
      <c r="BF154" s="12">
        <f t="shared" si="82"/>
        <v>0</v>
      </c>
      <c r="BG154" s="12">
        <f t="shared" si="83"/>
        <v>1</v>
      </c>
      <c r="BH154" s="12">
        <f t="shared" si="84"/>
        <v>1</v>
      </c>
      <c r="BI154" s="12">
        <f t="shared" si="85"/>
        <v>1</v>
      </c>
      <c r="BJ154" s="12">
        <f t="shared" si="86"/>
        <v>0</v>
      </c>
      <c r="BK154" s="12">
        <f t="shared" si="87"/>
        <v>3</v>
      </c>
      <c r="BL154" s="20" t="str">
        <f t="shared" si="88"/>
        <v>Reflexión, Claridad, Oportunidades de mejora</v>
      </c>
      <c r="BM154" s="12" t="str">
        <f t="shared" si="89"/>
        <v>Reflexión</v>
      </c>
      <c r="BN154" s="12" t="str">
        <f t="shared" si="75"/>
        <v>Claridad</v>
      </c>
      <c r="BO154" s="12" t="str">
        <f t="shared" si="90"/>
        <v>Oportunidades de mejora</v>
      </c>
      <c r="BP154" s="12" t="str">
        <f t="shared" si="91"/>
        <v/>
      </c>
      <c r="BQ154" s="12" t="str">
        <f t="shared" si="92"/>
        <v/>
      </c>
      <c r="BS154" s="12">
        <f t="shared" si="93"/>
        <v>1</v>
      </c>
      <c r="BT154" s="12">
        <f t="shared" si="94"/>
        <v>0</v>
      </c>
      <c r="BU154" s="12">
        <f t="shared" si="95"/>
        <v>1</v>
      </c>
      <c r="BV154" s="12">
        <f t="shared" si="96"/>
        <v>1</v>
      </c>
      <c r="BW154" s="12">
        <f t="shared" si="97"/>
        <v>0</v>
      </c>
      <c r="BX154" s="12">
        <f t="shared" si="98"/>
        <v>0</v>
      </c>
      <c r="BY154" s="12">
        <f t="shared" si="99"/>
        <v>3</v>
      </c>
      <c r="BZ154" s="12" t="str">
        <f t="shared" si="10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54" s="12" t="str">
        <f t="shared" si="101"/>
        <v>La bibliografía básica propuesta se encuentra en la biblioteca "Juan Roa Vásquez".</v>
      </c>
      <c r="CB154" s="21" t="str">
        <f t="shared" si="102"/>
        <v>La bibliografía propuesta contiene títulos de edición menor a 5 años.</v>
      </c>
      <c r="CC154" s="12" t="str">
        <f t="shared" si="103"/>
        <v>La bibliografía se presenta con una sólo sistema de referenciación (APA, Vancouver, IEEE, etc).</v>
      </c>
      <c r="CD154" s="12" t="str">
        <f t="shared" si="104"/>
        <v>La bibliografía incluye por lo menos dos títulos en una segunda lengua.</v>
      </c>
      <c r="CF154" s="12">
        <f t="shared" si="105"/>
        <v>1</v>
      </c>
      <c r="CG154" s="12">
        <f t="shared" si="106"/>
        <v>1</v>
      </c>
      <c r="CH154" s="12">
        <f t="shared" si="107"/>
        <v>1</v>
      </c>
      <c r="CI154" s="12">
        <f t="shared" si="108"/>
        <v>1</v>
      </c>
      <c r="CJ154" s="12">
        <f t="shared" si="109"/>
        <v>0</v>
      </c>
      <c r="CK154" s="12">
        <f t="shared" si="110"/>
        <v>4</v>
      </c>
    </row>
    <row r="155" spans="1:89" x14ac:dyDescent="0.25">
      <c r="A155" s="25">
        <v>43053.784152662032</v>
      </c>
      <c r="B155" s="26" t="s">
        <v>183</v>
      </c>
      <c r="C155" s="26" t="s">
        <v>475</v>
      </c>
      <c r="D155" s="26" t="s">
        <v>185</v>
      </c>
      <c r="E155" s="24"/>
      <c r="F155" s="26" t="s">
        <v>201</v>
      </c>
      <c r="G155" s="26" t="s">
        <v>476</v>
      </c>
      <c r="H155" s="26" t="s">
        <v>188</v>
      </c>
      <c r="I155" s="26" t="s">
        <v>188</v>
      </c>
      <c r="J155" s="26" t="s">
        <v>188</v>
      </c>
      <c r="K155" s="26" t="s">
        <v>188</v>
      </c>
      <c r="L155" s="26" t="s">
        <v>188</v>
      </c>
      <c r="M155" s="26" t="s">
        <v>188</v>
      </c>
      <c r="N155" s="26" t="s">
        <v>188</v>
      </c>
      <c r="O155" s="26" t="s">
        <v>188</v>
      </c>
      <c r="P155" s="26" t="s">
        <v>188</v>
      </c>
      <c r="Q155" s="26" t="s">
        <v>188</v>
      </c>
      <c r="R155" s="26" t="s">
        <v>188</v>
      </c>
      <c r="S155" s="26" t="s">
        <v>188</v>
      </c>
      <c r="T155" s="26" t="s">
        <v>188</v>
      </c>
      <c r="U155" s="26" t="s">
        <v>188</v>
      </c>
      <c r="V155" s="26" t="s">
        <v>4</v>
      </c>
      <c r="W155" s="26" t="s">
        <v>36</v>
      </c>
      <c r="X155" s="26" t="s">
        <v>158</v>
      </c>
      <c r="Y155" s="26" t="s">
        <v>190</v>
      </c>
      <c r="Z155" s="26" t="s">
        <v>190</v>
      </c>
      <c r="AA155" s="26" t="s">
        <v>190</v>
      </c>
      <c r="AB155" s="26" t="s">
        <v>190</v>
      </c>
      <c r="AC155" s="26" t="s">
        <v>190</v>
      </c>
      <c r="AD155" s="26" t="s">
        <v>190</v>
      </c>
      <c r="AE155" s="26" t="s">
        <v>55</v>
      </c>
      <c r="AF155" s="26" t="s">
        <v>159</v>
      </c>
      <c r="AG155" s="26" t="s">
        <v>59</v>
      </c>
      <c r="AH155" s="26" t="s">
        <v>59</v>
      </c>
      <c r="AI155" s="26" t="s">
        <v>59</v>
      </c>
      <c r="AJ155" s="26" t="s">
        <v>59</v>
      </c>
      <c r="AK155" s="26" t="s">
        <v>71</v>
      </c>
      <c r="AL155" s="26" t="s">
        <v>163</v>
      </c>
      <c r="AM155" s="26" t="s">
        <v>231</v>
      </c>
      <c r="AN155" s="26" t="s">
        <v>89</v>
      </c>
      <c r="AO155" s="26" t="s">
        <v>210</v>
      </c>
      <c r="AP155" s="26" t="s">
        <v>104</v>
      </c>
      <c r="AQ155" s="26" t="s">
        <v>104</v>
      </c>
      <c r="AR155" s="26" t="s">
        <v>104</v>
      </c>
      <c r="AS155" s="26" t="s">
        <v>104</v>
      </c>
      <c r="AT155" s="26" t="s">
        <v>114</v>
      </c>
      <c r="AU155" s="26" t="s">
        <v>200</v>
      </c>
      <c r="AX155" s="12">
        <f t="shared" si="80"/>
        <v>154</v>
      </c>
      <c r="AY155" s="12">
        <f t="shared" si="111"/>
        <v>0.33333333333333331</v>
      </c>
      <c r="AZ155" s="20" t="str">
        <f t="shared" si="81"/>
        <v>Anticipatoria., Criterios y estándares (Rúbrica)., Retroalimentación.</v>
      </c>
      <c r="BA155" s="12" t="str">
        <f t="shared" si="76"/>
        <v>Anticipatoria.</v>
      </c>
      <c r="BB155" s="12" t="str">
        <f t="shared" si="77"/>
        <v>Criterios y estándares (Rúbrica).</v>
      </c>
      <c r="BC155" s="12" t="str">
        <f t="shared" si="78"/>
        <v>Retroalimentación.</v>
      </c>
      <c r="BD155" s="12" t="str">
        <f t="shared" si="79"/>
        <v/>
      </c>
      <c r="BF155" s="12">
        <f t="shared" si="82"/>
        <v>1</v>
      </c>
      <c r="BG155" s="12">
        <f t="shared" si="83"/>
        <v>1</v>
      </c>
      <c r="BH155" s="12">
        <f t="shared" si="84"/>
        <v>0</v>
      </c>
      <c r="BI155" s="12">
        <f t="shared" si="85"/>
        <v>1</v>
      </c>
      <c r="BJ155" s="12">
        <f t="shared" si="86"/>
        <v>0</v>
      </c>
      <c r="BK155" s="12">
        <f t="shared" si="87"/>
        <v>3</v>
      </c>
      <c r="BL155" s="20" t="str">
        <f t="shared" si="88"/>
        <v>Reflexión, Diálogo, Claridad, Oportunidades de mejora</v>
      </c>
      <c r="BM155" s="12" t="str">
        <f t="shared" si="89"/>
        <v>Reflexión</v>
      </c>
      <c r="BN155" s="12" t="str">
        <f t="shared" ref="BN155:BN218" si="112">IF(OR(LEN(BL155)&gt;35,MID(BL155,19,1)=",",MID(BL155,1,1)="0"),IFERROR(MID(BL155,FIND(",",BL155,1)+2,(FIND(",",BL155,11))-(FIND(",",BL155,1)+2)),""),IF(OR(MID(BL155,1,3)="Opo",MID(BL155,1,3)="Ret"),"",RIGHT(BL155,LEN(BL155)-FIND(",",BL155,1)-1)))</f>
        <v>Diálogo</v>
      </c>
      <c r="BO155" s="12" t="str">
        <f t="shared" si="90"/>
        <v>Claridad</v>
      </c>
      <c r="BP155" s="12" t="str">
        <f t="shared" si="91"/>
        <v>Oportunidades de mejora</v>
      </c>
      <c r="BQ155" s="12" t="str">
        <f t="shared" si="92"/>
        <v/>
      </c>
      <c r="BS155" s="12">
        <f t="shared" si="93"/>
        <v>1</v>
      </c>
      <c r="BT155" s="12">
        <f t="shared" si="94"/>
        <v>1</v>
      </c>
      <c r="BU155" s="12">
        <f t="shared" si="95"/>
        <v>1</v>
      </c>
      <c r="BV155" s="12">
        <f t="shared" si="96"/>
        <v>1</v>
      </c>
      <c r="BW155" s="12">
        <f t="shared" si="97"/>
        <v>0</v>
      </c>
      <c r="BX155" s="12">
        <f t="shared" si="98"/>
        <v>0</v>
      </c>
      <c r="BY155" s="12">
        <f t="shared" si="99"/>
        <v>4</v>
      </c>
      <c r="BZ155" s="12" t="str">
        <f t="shared" si="100"/>
        <v>La bibliografía básica propuesta se encuentra en la biblioteca "Juan Roa Vásquez"., La bibliografía propuesta contiene títulos de edición menor a 5 años.</v>
      </c>
      <c r="CA155" s="12" t="str">
        <f t="shared" si="101"/>
        <v>La bibliografía básica propuesta se encuentra en la biblioteca "Juan Roa Vásquez".</v>
      </c>
      <c r="CB155" s="21" t="str">
        <f t="shared" si="102"/>
        <v>La bibliografía propuesta contiene títulos de edición menor a 5 años.</v>
      </c>
      <c r="CC155" s="12" t="str">
        <f t="shared" si="103"/>
        <v/>
      </c>
      <c r="CD155" s="12" t="str">
        <f t="shared" si="104"/>
        <v/>
      </c>
      <c r="CF155" s="12">
        <f t="shared" si="105"/>
        <v>1</v>
      </c>
      <c r="CG155" s="12">
        <f t="shared" si="106"/>
        <v>1</v>
      </c>
      <c r="CH155" s="12">
        <f t="shared" si="107"/>
        <v>0</v>
      </c>
      <c r="CI155" s="12">
        <f t="shared" si="108"/>
        <v>0</v>
      </c>
      <c r="CJ155" s="12">
        <f t="shared" si="109"/>
        <v>0</v>
      </c>
      <c r="CK155" s="12">
        <f t="shared" si="110"/>
        <v>2</v>
      </c>
    </row>
    <row r="156" spans="1:89" x14ac:dyDescent="0.25">
      <c r="A156" s="25">
        <v>43053.789359537041</v>
      </c>
      <c r="B156" s="26" t="s">
        <v>183</v>
      </c>
      <c r="C156" s="26" t="s">
        <v>475</v>
      </c>
      <c r="D156" s="26" t="s">
        <v>185</v>
      </c>
      <c r="E156" s="24"/>
      <c r="F156" s="26" t="s">
        <v>204</v>
      </c>
      <c r="G156" s="26" t="s">
        <v>477</v>
      </c>
      <c r="H156" s="26" t="s">
        <v>188</v>
      </c>
      <c r="I156" s="26" t="s">
        <v>188</v>
      </c>
      <c r="J156" s="26" t="s">
        <v>188</v>
      </c>
      <c r="K156" s="26" t="s">
        <v>188</v>
      </c>
      <c r="L156" s="26" t="s">
        <v>188</v>
      </c>
      <c r="M156" s="26" t="s">
        <v>188</v>
      </c>
      <c r="N156" s="26" t="s">
        <v>188</v>
      </c>
      <c r="O156" s="26" t="s">
        <v>188</v>
      </c>
      <c r="P156" s="26" t="s">
        <v>188</v>
      </c>
      <c r="Q156" s="26" t="s">
        <v>188</v>
      </c>
      <c r="R156" s="26" t="s">
        <v>188</v>
      </c>
      <c r="S156" s="26" t="s">
        <v>188</v>
      </c>
      <c r="T156" s="26" t="s">
        <v>188</v>
      </c>
      <c r="U156" s="26" t="s">
        <v>188</v>
      </c>
      <c r="V156" s="26" t="s">
        <v>4</v>
      </c>
      <c r="W156" s="26" t="s">
        <v>36</v>
      </c>
      <c r="X156" s="26" t="s">
        <v>158</v>
      </c>
      <c r="Y156" s="26" t="s">
        <v>190</v>
      </c>
      <c r="Z156" s="26" t="s">
        <v>190</v>
      </c>
      <c r="AA156" s="26" t="s">
        <v>190</v>
      </c>
      <c r="AB156" s="26" t="s">
        <v>190</v>
      </c>
      <c r="AC156" s="26" t="s">
        <v>190</v>
      </c>
      <c r="AD156" s="26" t="s">
        <v>190</v>
      </c>
      <c r="AE156" s="26" t="s">
        <v>55</v>
      </c>
      <c r="AF156" s="26" t="s">
        <v>58</v>
      </c>
      <c r="AG156" s="26" t="s">
        <v>59</v>
      </c>
      <c r="AH156" s="26" t="s">
        <v>59</v>
      </c>
      <c r="AI156" s="26" t="s">
        <v>59</v>
      </c>
      <c r="AJ156" s="26" t="s">
        <v>59</v>
      </c>
      <c r="AK156" s="26" t="s">
        <v>71</v>
      </c>
      <c r="AL156" s="26" t="s">
        <v>160</v>
      </c>
      <c r="AM156" s="26" t="s">
        <v>206</v>
      </c>
      <c r="AN156" s="26" t="s">
        <v>89</v>
      </c>
      <c r="AO156" s="26" t="s">
        <v>265</v>
      </c>
      <c r="AP156" s="26" t="s">
        <v>106</v>
      </c>
      <c r="AQ156" s="26" t="s">
        <v>106</v>
      </c>
      <c r="AR156" s="26" t="s">
        <v>106</v>
      </c>
      <c r="AS156" s="26" t="s">
        <v>106</v>
      </c>
      <c r="AT156" s="26" t="s">
        <v>114</v>
      </c>
      <c r="AU156" s="26" t="s">
        <v>200</v>
      </c>
      <c r="AX156" s="12">
        <f t="shared" si="80"/>
        <v>154</v>
      </c>
      <c r="AY156" s="12">
        <f t="shared" si="111"/>
        <v>0.33333333333333331</v>
      </c>
      <c r="AZ156" s="20" t="str">
        <f t="shared" si="81"/>
        <v>Anticipatoria., Autoevaluación., Retroalimentación.</v>
      </c>
      <c r="BA156" s="12" t="str">
        <f t="shared" si="76"/>
        <v>Anticipatoria.</v>
      </c>
      <c r="BB156" s="12" t="str">
        <f t="shared" si="77"/>
        <v>Autoevaluación.</v>
      </c>
      <c r="BC156" s="12" t="str">
        <f t="shared" si="78"/>
        <v>Retroalimentación.</v>
      </c>
      <c r="BD156" s="12" t="str">
        <f t="shared" si="79"/>
        <v/>
      </c>
      <c r="BF156" s="12">
        <f t="shared" si="82"/>
        <v>1</v>
      </c>
      <c r="BG156" s="12">
        <f t="shared" si="83"/>
        <v>0</v>
      </c>
      <c r="BH156" s="12">
        <f t="shared" si="84"/>
        <v>1</v>
      </c>
      <c r="BI156" s="12">
        <f t="shared" si="85"/>
        <v>1</v>
      </c>
      <c r="BJ156" s="12">
        <f t="shared" si="86"/>
        <v>0</v>
      </c>
      <c r="BK156" s="12">
        <f t="shared" si="87"/>
        <v>3</v>
      </c>
      <c r="BL156" s="20" t="str">
        <f t="shared" si="88"/>
        <v>Reflexión, Diálogo, Oportunidades de mejora</v>
      </c>
      <c r="BM156" s="12" t="str">
        <f t="shared" si="89"/>
        <v>Reflexión</v>
      </c>
      <c r="BN156" s="12" t="str">
        <f t="shared" si="112"/>
        <v>Diálogo</v>
      </c>
      <c r="BO156" s="12" t="str">
        <f t="shared" si="90"/>
        <v>Oportunidades de mejora</v>
      </c>
      <c r="BP156" s="12" t="str">
        <f t="shared" si="91"/>
        <v/>
      </c>
      <c r="BQ156" s="12" t="str">
        <f t="shared" si="92"/>
        <v/>
      </c>
      <c r="BS156" s="12">
        <f t="shared" si="93"/>
        <v>1</v>
      </c>
      <c r="BT156" s="12">
        <f t="shared" si="94"/>
        <v>1</v>
      </c>
      <c r="BU156" s="12">
        <f t="shared" si="95"/>
        <v>0</v>
      </c>
      <c r="BV156" s="12">
        <f t="shared" si="96"/>
        <v>1</v>
      </c>
      <c r="BW156" s="12">
        <f t="shared" si="97"/>
        <v>0</v>
      </c>
      <c r="BX156" s="12">
        <f t="shared" si="98"/>
        <v>0</v>
      </c>
      <c r="BY156" s="12">
        <f t="shared" si="99"/>
        <v>3</v>
      </c>
      <c r="BZ156" s="12" t="str">
        <f t="shared" si="100"/>
        <v>La bibliografía básica propuesta se encuentra en la biblioteca "Juan Roa Vásquez"., La bibliografía propuesta contiene títulos de edición menor a 5 años.</v>
      </c>
      <c r="CA156" s="12" t="str">
        <f t="shared" si="101"/>
        <v>La bibliografía básica propuesta se encuentra en la biblioteca "Juan Roa Vásquez".</v>
      </c>
      <c r="CB156" s="21" t="str">
        <f t="shared" si="102"/>
        <v>La bibliografía propuesta contiene títulos de edición menor a 5 años.</v>
      </c>
      <c r="CC156" s="12" t="str">
        <f t="shared" si="103"/>
        <v/>
      </c>
      <c r="CD156" s="12" t="str">
        <f t="shared" si="104"/>
        <v/>
      </c>
      <c r="CF156" s="12">
        <f t="shared" si="105"/>
        <v>1</v>
      </c>
      <c r="CG156" s="12">
        <f t="shared" si="106"/>
        <v>1</v>
      </c>
      <c r="CH156" s="12">
        <f t="shared" si="107"/>
        <v>0</v>
      </c>
      <c r="CI156" s="12">
        <f t="shared" si="108"/>
        <v>0</v>
      </c>
      <c r="CJ156" s="12">
        <f t="shared" si="109"/>
        <v>0</v>
      </c>
      <c r="CK156" s="12">
        <f t="shared" si="110"/>
        <v>2</v>
      </c>
    </row>
    <row r="157" spans="1:89" x14ac:dyDescent="0.25">
      <c r="A157" s="25">
        <v>43053.792557187495</v>
      </c>
      <c r="B157" s="26" t="s">
        <v>183</v>
      </c>
      <c r="C157" s="26" t="s">
        <v>475</v>
      </c>
      <c r="D157" s="26" t="s">
        <v>185</v>
      </c>
      <c r="E157" s="24"/>
      <c r="F157" s="26" t="s">
        <v>242</v>
      </c>
      <c r="G157" s="26" t="s">
        <v>478</v>
      </c>
      <c r="H157" s="26" t="s">
        <v>188</v>
      </c>
      <c r="I157" s="26" t="s">
        <v>188</v>
      </c>
      <c r="J157" s="26" t="s">
        <v>188</v>
      </c>
      <c r="K157" s="26" t="s">
        <v>188</v>
      </c>
      <c r="L157" s="26" t="s">
        <v>189</v>
      </c>
      <c r="M157" s="26" t="s">
        <v>188</v>
      </c>
      <c r="N157" s="26" t="s">
        <v>188</v>
      </c>
      <c r="O157" s="26" t="s">
        <v>188</v>
      </c>
      <c r="P157" s="26" t="s">
        <v>188</v>
      </c>
      <c r="Q157" s="26" t="s">
        <v>188</v>
      </c>
      <c r="R157" s="26" t="s">
        <v>188</v>
      </c>
      <c r="S157" s="26" t="s">
        <v>188</v>
      </c>
      <c r="T157" s="26" t="s">
        <v>188</v>
      </c>
      <c r="U157" s="26" t="s">
        <v>188</v>
      </c>
      <c r="V157" s="26" t="s">
        <v>4</v>
      </c>
      <c r="W157" s="26" t="s">
        <v>162</v>
      </c>
      <c r="X157" s="26" t="s">
        <v>158</v>
      </c>
      <c r="Y157" s="26" t="s">
        <v>190</v>
      </c>
      <c r="Z157" s="26" t="s">
        <v>190</v>
      </c>
      <c r="AA157" s="26" t="s">
        <v>190</v>
      </c>
      <c r="AB157" s="26" t="s">
        <v>190</v>
      </c>
      <c r="AC157" s="26" t="s">
        <v>190</v>
      </c>
      <c r="AD157" s="26" t="s">
        <v>190</v>
      </c>
      <c r="AE157" s="26" t="s">
        <v>55</v>
      </c>
      <c r="AF157" s="26" t="s">
        <v>159</v>
      </c>
      <c r="AG157" s="26" t="s">
        <v>59</v>
      </c>
      <c r="AH157" s="26" t="s">
        <v>59</v>
      </c>
      <c r="AI157" s="26" t="s">
        <v>59</v>
      </c>
      <c r="AJ157" s="26" t="s">
        <v>59</v>
      </c>
      <c r="AK157" s="26" t="s">
        <v>71</v>
      </c>
      <c r="AL157" s="26" t="s">
        <v>163</v>
      </c>
      <c r="AM157" s="26" t="s">
        <v>206</v>
      </c>
      <c r="AN157" s="26" t="s">
        <v>90</v>
      </c>
      <c r="AO157" s="26" t="s">
        <v>210</v>
      </c>
      <c r="AP157" s="26" t="s">
        <v>106</v>
      </c>
      <c r="AQ157" s="26" t="s">
        <v>106</v>
      </c>
      <c r="AR157" s="26" t="s">
        <v>106</v>
      </c>
      <c r="AS157" s="26" t="s">
        <v>106</v>
      </c>
      <c r="AT157" s="26" t="s">
        <v>114</v>
      </c>
      <c r="AU157" s="26" t="s">
        <v>200</v>
      </c>
      <c r="AX157" s="12">
        <f t="shared" si="80"/>
        <v>154</v>
      </c>
      <c r="AY157" s="12">
        <f t="shared" si="111"/>
        <v>0.33333333333333331</v>
      </c>
      <c r="AZ157" s="20" t="str">
        <f t="shared" si="81"/>
        <v>Anticipatoria., Autoevaluación., Retroalimentación.</v>
      </c>
      <c r="BA157" s="12" t="str">
        <f t="shared" si="76"/>
        <v>Anticipatoria.</v>
      </c>
      <c r="BB157" s="12" t="str">
        <f t="shared" si="77"/>
        <v>Autoevaluación.</v>
      </c>
      <c r="BC157" s="12" t="str">
        <f t="shared" si="78"/>
        <v>Retroalimentación.</v>
      </c>
      <c r="BD157" s="12" t="str">
        <f t="shared" si="79"/>
        <v/>
      </c>
      <c r="BF157" s="12">
        <f t="shared" si="82"/>
        <v>1</v>
      </c>
      <c r="BG157" s="12">
        <f t="shared" si="83"/>
        <v>0</v>
      </c>
      <c r="BH157" s="12">
        <f t="shared" si="84"/>
        <v>1</v>
      </c>
      <c r="BI157" s="12">
        <f t="shared" si="85"/>
        <v>1</v>
      </c>
      <c r="BJ157" s="12">
        <f t="shared" si="86"/>
        <v>0</v>
      </c>
      <c r="BK157" s="12">
        <f t="shared" si="87"/>
        <v>3</v>
      </c>
      <c r="BL157" s="20" t="str">
        <f t="shared" si="88"/>
        <v>Reflexión, Diálogo, Claridad, Oportunidades de mejora</v>
      </c>
      <c r="BM157" s="12" t="str">
        <f t="shared" si="89"/>
        <v>Reflexión</v>
      </c>
      <c r="BN157" s="12" t="str">
        <f t="shared" si="112"/>
        <v>Diálogo</v>
      </c>
      <c r="BO157" s="12" t="str">
        <f t="shared" si="90"/>
        <v>Claridad</v>
      </c>
      <c r="BP157" s="12" t="str">
        <f t="shared" si="91"/>
        <v>Oportunidades de mejora</v>
      </c>
      <c r="BQ157" s="12" t="str">
        <f t="shared" si="92"/>
        <v/>
      </c>
      <c r="BS157" s="12">
        <f t="shared" si="93"/>
        <v>1</v>
      </c>
      <c r="BT157" s="12">
        <f t="shared" si="94"/>
        <v>1</v>
      </c>
      <c r="BU157" s="12">
        <f t="shared" si="95"/>
        <v>1</v>
      </c>
      <c r="BV157" s="12">
        <f t="shared" si="96"/>
        <v>1</v>
      </c>
      <c r="BW157" s="12">
        <f t="shared" si="97"/>
        <v>0</v>
      </c>
      <c r="BX157" s="12">
        <f t="shared" si="98"/>
        <v>0</v>
      </c>
      <c r="BY157" s="12">
        <f t="shared" si="99"/>
        <v>4</v>
      </c>
      <c r="BZ157" s="12" t="str">
        <f t="shared" si="100"/>
        <v>La bibliografía básica propuesta se encuentra en la biblioteca "Juan Roa Vásquez"., La bibliografía propuesta contiene títulos de edición menor a 5 años.</v>
      </c>
      <c r="CA157" s="12" t="str">
        <f t="shared" si="101"/>
        <v>La bibliografía básica propuesta se encuentra en la biblioteca "Juan Roa Vásquez".</v>
      </c>
      <c r="CB157" s="21" t="str">
        <f t="shared" si="102"/>
        <v>La bibliografía propuesta contiene títulos de edición menor a 5 años.</v>
      </c>
      <c r="CC157" s="12" t="str">
        <f t="shared" si="103"/>
        <v/>
      </c>
      <c r="CD157" s="12" t="str">
        <f t="shared" si="104"/>
        <v/>
      </c>
      <c r="CF157" s="12">
        <f t="shared" si="105"/>
        <v>1</v>
      </c>
      <c r="CG157" s="12">
        <f t="shared" si="106"/>
        <v>1</v>
      </c>
      <c r="CH157" s="12">
        <f t="shared" si="107"/>
        <v>0</v>
      </c>
      <c r="CI157" s="12">
        <f t="shared" si="108"/>
        <v>0</v>
      </c>
      <c r="CJ157" s="12">
        <f t="shared" si="109"/>
        <v>0</v>
      </c>
      <c r="CK157" s="12">
        <f t="shared" si="110"/>
        <v>2</v>
      </c>
    </row>
    <row r="158" spans="1:89" x14ac:dyDescent="0.25">
      <c r="A158" s="25">
        <v>43053.862779097224</v>
      </c>
      <c r="B158" s="26" t="s">
        <v>183</v>
      </c>
      <c r="C158" s="26" t="s">
        <v>479</v>
      </c>
      <c r="D158" s="26" t="s">
        <v>185</v>
      </c>
      <c r="E158" s="24"/>
      <c r="F158" s="26" t="s">
        <v>195</v>
      </c>
      <c r="G158" s="26" t="s">
        <v>480</v>
      </c>
      <c r="H158" s="26" t="s">
        <v>188</v>
      </c>
      <c r="I158" s="26" t="s">
        <v>188</v>
      </c>
      <c r="J158" s="26" t="s">
        <v>188</v>
      </c>
      <c r="K158" s="26" t="s">
        <v>188</v>
      </c>
      <c r="L158" s="26" t="s">
        <v>188</v>
      </c>
      <c r="M158" s="26" t="s">
        <v>188</v>
      </c>
      <c r="N158" s="26" t="s">
        <v>188</v>
      </c>
      <c r="O158" s="26" t="s">
        <v>188</v>
      </c>
      <c r="P158" s="26" t="s">
        <v>188</v>
      </c>
      <c r="Q158" s="26" t="s">
        <v>188</v>
      </c>
      <c r="R158" s="26" t="s">
        <v>188</v>
      </c>
      <c r="S158" s="26" t="s">
        <v>188</v>
      </c>
      <c r="T158" s="26" t="s">
        <v>188</v>
      </c>
      <c r="U158" s="26" t="s">
        <v>188</v>
      </c>
      <c r="V158" s="26" t="s">
        <v>5</v>
      </c>
      <c r="W158" s="26" t="s">
        <v>162</v>
      </c>
      <c r="X158" s="26" t="s">
        <v>158</v>
      </c>
      <c r="Y158" s="26" t="s">
        <v>190</v>
      </c>
      <c r="Z158" s="26" t="s">
        <v>190</v>
      </c>
      <c r="AA158" s="26" t="s">
        <v>190</v>
      </c>
      <c r="AB158" s="26" t="s">
        <v>190</v>
      </c>
      <c r="AC158" s="26" t="s">
        <v>190</v>
      </c>
      <c r="AD158" s="26" t="s">
        <v>190</v>
      </c>
      <c r="AE158" s="26" t="s">
        <v>55</v>
      </c>
      <c r="AF158" s="26" t="s">
        <v>159</v>
      </c>
      <c r="AG158" s="26" t="s">
        <v>59</v>
      </c>
      <c r="AH158" s="26" t="s">
        <v>59</v>
      </c>
      <c r="AI158" s="26" t="s">
        <v>59</v>
      </c>
      <c r="AJ158" s="26" t="s">
        <v>59</v>
      </c>
      <c r="AK158" s="26" t="s">
        <v>71</v>
      </c>
      <c r="AL158" s="26" t="s">
        <v>163</v>
      </c>
      <c r="AM158" s="26" t="s">
        <v>191</v>
      </c>
      <c r="AN158" s="26" t="s">
        <v>90</v>
      </c>
      <c r="AO158" s="26" t="s">
        <v>192</v>
      </c>
      <c r="AP158" s="26" t="s">
        <v>106</v>
      </c>
      <c r="AQ158" s="26" t="s">
        <v>106</v>
      </c>
      <c r="AR158" s="26" t="s">
        <v>106</v>
      </c>
      <c r="AS158" s="26" t="s">
        <v>106</v>
      </c>
      <c r="AT158" s="26" t="s">
        <v>113</v>
      </c>
      <c r="AU158" s="26" t="s">
        <v>193</v>
      </c>
      <c r="AX158" s="12">
        <f t="shared" si="80"/>
        <v>157</v>
      </c>
      <c r="AY158" s="12">
        <f t="shared" si="111"/>
        <v>0.33333333333333331</v>
      </c>
      <c r="AZ158" s="20" t="str">
        <f t="shared" si="81"/>
        <v>Anticipatoria., Criterios y estándares (Rúbrica)., Autoevaluación., Retroalimentación.</v>
      </c>
      <c r="BA158" s="12" t="str">
        <f t="shared" si="76"/>
        <v>Anticipatoria.</v>
      </c>
      <c r="BB158" s="12" t="str">
        <f t="shared" si="77"/>
        <v>Criterios y estándares (Rúbrica).</v>
      </c>
      <c r="BC158" s="12" t="str">
        <f t="shared" si="78"/>
        <v>Autoevaluación.</v>
      </c>
      <c r="BD158" s="12" t="str">
        <f t="shared" si="79"/>
        <v>Retroalimentación.</v>
      </c>
      <c r="BF158" s="12">
        <f t="shared" si="82"/>
        <v>1</v>
      </c>
      <c r="BG158" s="12">
        <f t="shared" si="83"/>
        <v>1</v>
      </c>
      <c r="BH158" s="12">
        <f t="shared" si="84"/>
        <v>1</v>
      </c>
      <c r="BI158" s="12">
        <f t="shared" si="85"/>
        <v>1</v>
      </c>
      <c r="BJ158" s="12">
        <f t="shared" si="86"/>
        <v>0</v>
      </c>
      <c r="BK158" s="12">
        <f t="shared" si="87"/>
        <v>4</v>
      </c>
      <c r="BL158" s="20" t="str">
        <f t="shared" si="88"/>
        <v>Reflexión, Diálogo, Claridad, Oportunidades de mejora, Retroalimentación al docente</v>
      </c>
      <c r="BM158" s="12" t="str">
        <f t="shared" si="89"/>
        <v>Reflexión</v>
      </c>
      <c r="BN158" s="12" t="str">
        <f t="shared" si="112"/>
        <v>Diálogo</v>
      </c>
      <c r="BO158" s="12" t="str">
        <f t="shared" si="90"/>
        <v>Claridad</v>
      </c>
      <c r="BP158" s="12" t="str">
        <f t="shared" si="91"/>
        <v>Oportunidades de mejora</v>
      </c>
      <c r="BQ158" s="12" t="str">
        <f t="shared" si="92"/>
        <v>Retroalimentación al docente</v>
      </c>
      <c r="BS158" s="12">
        <f t="shared" si="93"/>
        <v>1</v>
      </c>
      <c r="BT158" s="12">
        <f t="shared" si="94"/>
        <v>1</v>
      </c>
      <c r="BU158" s="12">
        <f t="shared" si="95"/>
        <v>1</v>
      </c>
      <c r="BV158" s="12">
        <f t="shared" si="96"/>
        <v>1</v>
      </c>
      <c r="BW158" s="12">
        <f t="shared" si="97"/>
        <v>1</v>
      </c>
      <c r="BX158" s="12">
        <f t="shared" si="98"/>
        <v>0</v>
      </c>
      <c r="BY158" s="12">
        <f t="shared" si="99"/>
        <v>5</v>
      </c>
      <c r="BZ158" s="12" t="str">
        <f t="shared" si="10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58" s="12" t="str">
        <f t="shared" si="101"/>
        <v>La bibliografía básica propuesta se encuentra en la biblioteca "Juan Roa Vásquez".</v>
      </c>
      <c r="CB158" s="21" t="str">
        <f t="shared" si="102"/>
        <v>La bibliografía propuesta contiene títulos de edición menor a 5 años.</v>
      </c>
      <c r="CC158" s="12" t="str">
        <f t="shared" si="103"/>
        <v>La bibliografía se presenta con una sólo sistema de referenciación (APA, Vancouver, IEEE, etc).</v>
      </c>
      <c r="CD158" s="12" t="str">
        <f t="shared" si="104"/>
        <v>La bibliografía incluye por lo menos dos títulos en una segunda lengua.</v>
      </c>
      <c r="CF158" s="12">
        <f t="shared" si="105"/>
        <v>1</v>
      </c>
      <c r="CG158" s="12">
        <f t="shared" si="106"/>
        <v>1</v>
      </c>
      <c r="CH158" s="12">
        <f t="shared" si="107"/>
        <v>1</v>
      </c>
      <c r="CI158" s="12">
        <f t="shared" si="108"/>
        <v>1</v>
      </c>
      <c r="CJ158" s="12">
        <f t="shared" si="109"/>
        <v>0</v>
      </c>
      <c r="CK158" s="12">
        <f t="shared" si="110"/>
        <v>4</v>
      </c>
    </row>
    <row r="159" spans="1:89" x14ac:dyDescent="0.25">
      <c r="A159" s="25">
        <v>43053.867215833336</v>
      </c>
      <c r="B159" s="26" t="s">
        <v>183</v>
      </c>
      <c r="C159" s="26" t="s">
        <v>479</v>
      </c>
      <c r="D159" s="26" t="s">
        <v>185</v>
      </c>
      <c r="E159" s="24"/>
      <c r="F159" s="26" t="s">
        <v>195</v>
      </c>
      <c r="G159" s="26" t="s">
        <v>481</v>
      </c>
      <c r="H159" s="26" t="s">
        <v>188</v>
      </c>
      <c r="I159" s="26" t="s">
        <v>188</v>
      </c>
      <c r="J159" s="26" t="s">
        <v>188</v>
      </c>
      <c r="K159" s="26" t="s">
        <v>188</v>
      </c>
      <c r="L159" s="26" t="s">
        <v>188</v>
      </c>
      <c r="M159" s="26" t="s">
        <v>188</v>
      </c>
      <c r="N159" s="26" t="s">
        <v>188</v>
      </c>
      <c r="O159" s="26" t="s">
        <v>188</v>
      </c>
      <c r="P159" s="26" t="s">
        <v>188</v>
      </c>
      <c r="Q159" s="26" t="s">
        <v>188</v>
      </c>
      <c r="R159" s="26" t="s">
        <v>188</v>
      </c>
      <c r="S159" s="26" t="s">
        <v>188</v>
      </c>
      <c r="T159" s="26" t="s">
        <v>188</v>
      </c>
      <c r="U159" s="26" t="s">
        <v>188</v>
      </c>
      <c r="V159" s="26" t="s">
        <v>5</v>
      </c>
      <c r="W159" s="26" t="s">
        <v>162</v>
      </c>
      <c r="X159" s="26" t="s">
        <v>158</v>
      </c>
      <c r="Y159" s="26" t="s">
        <v>190</v>
      </c>
      <c r="Z159" s="26" t="s">
        <v>190</v>
      </c>
      <c r="AA159" s="26" t="s">
        <v>190</v>
      </c>
      <c r="AB159" s="26" t="s">
        <v>190</v>
      </c>
      <c r="AC159" s="26" t="s">
        <v>190</v>
      </c>
      <c r="AD159" s="26" t="s">
        <v>190</v>
      </c>
      <c r="AE159" s="26" t="s">
        <v>55</v>
      </c>
      <c r="AF159" s="26" t="s">
        <v>159</v>
      </c>
      <c r="AG159" s="26" t="s">
        <v>59</v>
      </c>
      <c r="AH159" s="26" t="s">
        <v>59</v>
      </c>
      <c r="AI159" s="26" t="s">
        <v>59</v>
      </c>
      <c r="AJ159" s="26" t="s">
        <v>59</v>
      </c>
      <c r="AK159" s="26" t="s">
        <v>71</v>
      </c>
      <c r="AL159" s="26" t="s">
        <v>163</v>
      </c>
      <c r="AM159" s="26" t="s">
        <v>191</v>
      </c>
      <c r="AN159" s="26" t="s">
        <v>90</v>
      </c>
      <c r="AO159" s="26" t="s">
        <v>192</v>
      </c>
      <c r="AP159" s="26" t="s">
        <v>106</v>
      </c>
      <c r="AQ159" s="26" t="s">
        <v>106</v>
      </c>
      <c r="AR159" s="26" t="s">
        <v>106</v>
      </c>
      <c r="AS159" s="26" t="s">
        <v>106</v>
      </c>
      <c r="AT159" s="26" t="s">
        <v>113</v>
      </c>
      <c r="AU159" s="26" t="s">
        <v>193</v>
      </c>
      <c r="AX159" s="12">
        <f t="shared" si="80"/>
        <v>157</v>
      </c>
      <c r="AY159" s="12">
        <f t="shared" si="111"/>
        <v>0.33333333333333331</v>
      </c>
      <c r="AZ159" s="20" t="str">
        <f t="shared" si="81"/>
        <v>Anticipatoria., Criterios y estándares (Rúbrica)., Autoevaluación., Retroalimentación.</v>
      </c>
      <c r="BA159" s="12" t="str">
        <f t="shared" si="76"/>
        <v>Anticipatoria.</v>
      </c>
      <c r="BB159" s="12" t="str">
        <f t="shared" si="77"/>
        <v>Criterios y estándares (Rúbrica).</v>
      </c>
      <c r="BC159" s="12" t="str">
        <f t="shared" si="78"/>
        <v>Autoevaluación.</v>
      </c>
      <c r="BD159" s="12" t="str">
        <f t="shared" si="79"/>
        <v>Retroalimentación.</v>
      </c>
      <c r="BF159" s="12">
        <f t="shared" si="82"/>
        <v>1</v>
      </c>
      <c r="BG159" s="12">
        <f t="shared" si="83"/>
        <v>1</v>
      </c>
      <c r="BH159" s="12">
        <f t="shared" si="84"/>
        <v>1</v>
      </c>
      <c r="BI159" s="12">
        <f t="shared" si="85"/>
        <v>1</v>
      </c>
      <c r="BJ159" s="12">
        <f t="shared" si="86"/>
        <v>0</v>
      </c>
      <c r="BK159" s="12">
        <f t="shared" si="87"/>
        <v>4</v>
      </c>
      <c r="BL159" s="20" t="str">
        <f t="shared" si="88"/>
        <v>Reflexión, Diálogo, Claridad, Oportunidades de mejora, Retroalimentación al docente</v>
      </c>
      <c r="BM159" s="12" t="str">
        <f t="shared" si="89"/>
        <v>Reflexión</v>
      </c>
      <c r="BN159" s="12" t="str">
        <f t="shared" si="112"/>
        <v>Diálogo</v>
      </c>
      <c r="BO159" s="12" t="str">
        <f t="shared" si="90"/>
        <v>Claridad</v>
      </c>
      <c r="BP159" s="12" t="str">
        <f t="shared" si="91"/>
        <v>Oportunidades de mejora</v>
      </c>
      <c r="BQ159" s="12" t="str">
        <f t="shared" si="92"/>
        <v>Retroalimentación al docente</v>
      </c>
      <c r="BS159" s="12">
        <f t="shared" si="93"/>
        <v>1</v>
      </c>
      <c r="BT159" s="12">
        <f t="shared" si="94"/>
        <v>1</v>
      </c>
      <c r="BU159" s="12">
        <f t="shared" si="95"/>
        <v>1</v>
      </c>
      <c r="BV159" s="12">
        <f t="shared" si="96"/>
        <v>1</v>
      </c>
      <c r="BW159" s="12">
        <f t="shared" si="97"/>
        <v>1</v>
      </c>
      <c r="BX159" s="12">
        <f t="shared" si="98"/>
        <v>0</v>
      </c>
      <c r="BY159" s="12">
        <f t="shared" si="99"/>
        <v>5</v>
      </c>
      <c r="BZ159" s="12" t="str">
        <f t="shared" si="10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59" s="12" t="str">
        <f t="shared" si="101"/>
        <v>La bibliografía básica propuesta se encuentra en la biblioteca "Juan Roa Vásquez".</v>
      </c>
      <c r="CB159" s="21" t="str">
        <f t="shared" si="102"/>
        <v>La bibliografía propuesta contiene títulos de edición menor a 5 años.</v>
      </c>
      <c r="CC159" s="12" t="str">
        <f t="shared" si="103"/>
        <v>La bibliografía se presenta con una sólo sistema de referenciación (APA, Vancouver, IEEE, etc).</v>
      </c>
      <c r="CD159" s="12" t="str">
        <f t="shared" si="104"/>
        <v>La bibliografía incluye por lo menos dos títulos en una segunda lengua.</v>
      </c>
      <c r="CF159" s="12">
        <f t="shared" si="105"/>
        <v>1</v>
      </c>
      <c r="CG159" s="12">
        <f t="shared" si="106"/>
        <v>1</v>
      </c>
      <c r="CH159" s="12">
        <f t="shared" si="107"/>
        <v>1</v>
      </c>
      <c r="CI159" s="12">
        <f t="shared" si="108"/>
        <v>1</v>
      </c>
      <c r="CJ159" s="12">
        <f t="shared" si="109"/>
        <v>0</v>
      </c>
      <c r="CK159" s="12">
        <f t="shared" si="110"/>
        <v>4</v>
      </c>
    </row>
    <row r="160" spans="1:89" x14ac:dyDescent="0.25">
      <c r="A160" s="25">
        <v>43053.870189027773</v>
      </c>
      <c r="B160" s="26" t="s">
        <v>183</v>
      </c>
      <c r="C160" s="26" t="s">
        <v>479</v>
      </c>
      <c r="D160" s="26" t="s">
        <v>185</v>
      </c>
      <c r="E160" s="24"/>
      <c r="F160" s="26" t="s">
        <v>195</v>
      </c>
      <c r="G160" s="26" t="s">
        <v>482</v>
      </c>
      <c r="H160" s="26" t="s">
        <v>188</v>
      </c>
      <c r="I160" s="26" t="s">
        <v>188</v>
      </c>
      <c r="J160" s="26" t="s">
        <v>188</v>
      </c>
      <c r="K160" s="26" t="s">
        <v>188</v>
      </c>
      <c r="L160" s="26" t="s">
        <v>188</v>
      </c>
      <c r="M160" s="26" t="s">
        <v>188</v>
      </c>
      <c r="N160" s="26" t="s">
        <v>188</v>
      </c>
      <c r="O160" s="26" t="s">
        <v>188</v>
      </c>
      <c r="P160" s="26" t="s">
        <v>188</v>
      </c>
      <c r="Q160" s="26" t="s">
        <v>188</v>
      </c>
      <c r="R160" s="26" t="s">
        <v>188</v>
      </c>
      <c r="S160" s="26" t="s">
        <v>188</v>
      </c>
      <c r="T160" s="26" t="s">
        <v>188</v>
      </c>
      <c r="U160" s="26" t="s">
        <v>188</v>
      </c>
      <c r="V160" s="26" t="s">
        <v>5</v>
      </c>
      <c r="W160" s="26" t="s">
        <v>162</v>
      </c>
      <c r="X160" s="26" t="s">
        <v>158</v>
      </c>
      <c r="Y160" s="26" t="s">
        <v>190</v>
      </c>
      <c r="Z160" s="26" t="s">
        <v>190</v>
      </c>
      <c r="AA160" s="26" t="s">
        <v>190</v>
      </c>
      <c r="AB160" s="26" t="s">
        <v>190</v>
      </c>
      <c r="AC160" s="26" t="s">
        <v>190</v>
      </c>
      <c r="AD160" s="26" t="s">
        <v>190</v>
      </c>
      <c r="AE160" s="26" t="s">
        <v>55</v>
      </c>
      <c r="AF160" s="26" t="s">
        <v>159</v>
      </c>
      <c r="AG160" s="26" t="s">
        <v>59</v>
      </c>
      <c r="AH160" s="26" t="s">
        <v>59</v>
      </c>
      <c r="AI160" s="26" t="s">
        <v>59</v>
      </c>
      <c r="AJ160" s="26" t="s">
        <v>59</v>
      </c>
      <c r="AK160" s="26" t="s">
        <v>71</v>
      </c>
      <c r="AL160" s="26" t="s">
        <v>163</v>
      </c>
      <c r="AM160" s="26" t="s">
        <v>191</v>
      </c>
      <c r="AN160" s="26" t="s">
        <v>90</v>
      </c>
      <c r="AO160" s="26" t="s">
        <v>192</v>
      </c>
      <c r="AP160" s="26" t="s">
        <v>106</v>
      </c>
      <c r="AQ160" s="26" t="s">
        <v>106</v>
      </c>
      <c r="AR160" s="26" t="s">
        <v>106</v>
      </c>
      <c r="AS160" s="26" t="s">
        <v>106</v>
      </c>
      <c r="AT160" s="26" t="s">
        <v>113</v>
      </c>
      <c r="AU160" s="26" t="s">
        <v>193</v>
      </c>
      <c r="AX160" s="12">
        <f t="shared" si="80"/>
        <v>157</v>
      </c>
      <c r="AY160" s="12">
        <f t="shared" si="111"/>
        <v>0.33333333333333331</v>
      </c>
      <c r="AZ160" s="20" t="str">
        <f t="shared" si="81"/>
        <v>Anticipatoria., Criterios y estándares (Rúbrica)., Autoevaluación., Retroalimentación.</v>
      </c>
      <c r="BA160" s="12" t="str">
        <f t="shared" si="76"/>
        <v>Anticipatoria.</v>
      </c>
      <c r="BB160" s="12" t="str">
        <f t="shared" si="77"/>
        <v>Criterios y estándares (Rúbrica).</v>
      </c>
      <c r="BC160" s="12" t="str">
        <f t="shared" si="78"/>
        <v>Autoevaluación.</v>
      </c>
      <c r="BD160" s="12" t="str">
        <f t="shared" si="79"/>
        <v>Retroalimentación.</v>
      </c>
      <c r="BF160" s="12">
        <f t="shared" si="82"/>
        <v>1</v>
      </c>
      <c r="BG160" s="12">
        <f t="shared" si="83"/>
        <v>1</v>
      </c>
      <c r="BH160" s="12">
        <f t="shared" si="84"/>
        <v>1</v>
      </c>
      <c r="BI160" s="12">
        <f t="shared" si="85"/>
        <v>1</v>
      </c>
      <c r="BJ160" s="12">
        <f t="shared" si="86"/>
        <v>0</v>
      </c>
      <c r="BK160" s="12">
        <f t="shared" si="87"/>
        <v>4</v>
      </c>
      <c r="BL160" s="20" t="str">
        <f t="shared" si="88"/>
        <v>Reflexión, Diálogo, Claridad, Oportunidades de mejora, Retroalimentación al docente</v>
      </c>
      <c r="BM160" s="12" t="str">
        <f t="shared" si="89"/>
        <v>Reflexión</v>
      </c>
      <c r="BN160" s="12" t="str">
        <f t="shared" si="112"/>
        <v>Diálogo</v>
      </c>
      <c r="BO160" s="12" t="str">
        <f t="shared" si="90"/>
        <v>Claridad</v>
      </c>
      <c r="BP160" s="12" t="str">
        <f t="shared" si="91"/>
        <v>Oportunidades de mejora</v>
      </c>
      <c r="BQ160" s="12" t="str">
        <f t="shared" si="92"/>
        <v>Retroalimentación al docente</v>
      </c>
      <c r="BS160" s="12">
        <f t="shared" si="93"/>
        <v>1</v>
      </c>
      <c r="BT160" s="12">
        <f t="shared" si="94"/>
        <v>1</v>
      </c>
      <c r="BU160" s="12">
        <f t="shared" si="95"/>
        <v>1</v>
      </c>
      <c r="BV160" s="12">
        <f t="shared" si="96"/>
        <v>1</v>
      </c>
      <c r="BW160" s="12">
        <f t="shared" si="97"/>
        <v>1</v>
      </c>
      <c r="BX160" s="12">
        <f t="shared" si="98"/>
        <v>0</v>
      </c>
      <c r="BY160" s="12">
        <f t="shared" si="99"/>
        <v>5</v>
      </c>
      <c r="BZ160" s="12" t="str">
        <f t="shared" si="10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60" s="12" t="str">
        <f t="shared" si="101"/>
        <v>La bibliografía básica propuesta se encuentra en la biblioteca "Juan Roa Vásquez".</v>
      </c>
      <c r="CB160" s="21" t="str">
        <f t="shared" si="102"/>
        <v>La bibliografía propuesta contiene títulos de edición menor a 5 años.</v>
      </c>
      <c r="CC160" s="12" t="str">
        <f t="shared" si="103"/>
        <v>La bibliografía se presenta con una sólo sistema de referenciación (APA, Vancouver, IEEE, etc).</v>
      </c>
      <c r="CD160" s="12" t="str">
        <f t="shared" si="104"/>
        <v>La bibliografía incluye por lo menos dos títulos en una segunda lengua.</v>
      </c>
      <c r="CF160" s="12">
        <f t="shared" si="105"/>
        <v>1</v>
      </c>
      <c r="CG160" s="12">
        <f t="shared" si="106"/>
        <v>1</v>
      </c>
      <c r="CH160" s="12">
        <f t="shared" si="107"/>
        <v>1</v>
      </c>
      <c r="CI160" s="12">
        <f t="shared" si="108"/>
        <v>1</v>
      </c>
      <c r="CJ160" s="12">
        <f t="shared" si="109"/>
        <v>0</v>
      </c>
      <c r="CK160" s="12">
        <f t="shared" si="110"/>
        <v>4</v>
      </c>
    </row>
    <row r="161" spans="1:89" x14ac:dyDescent="0.25">
      <c r="A161" s="25">
        <v>43054.30021778935</v>
      </c>
      <c r="B161" s="26" t="s">
        <v>183</v>
      </c>
      <c r="C161" s="26" t="s">
        <v>483</v>
      </c>
      <c r="D161" s="26" t="s">
        <v>185</v>
      </c>
      <c r="E161" s="24"/>
      <c r="F161" s="26" t="s">
        <v>223</v>
      </c>
      <c r="G161" s="26" t="s">
        <v>484</v>
      </c>
      <c r="H161" s="26" t="s">
        <v>188</v>
      </c>
      <c r="I161" s="26" t="s">
        <v>188</v>
      </c>
      <c r="J161" s="26" t="s">
        <v>188</v>
      </c>
      <c r="K161" s="26" t="s">
        <v>188</v>
      </c>
      <c r="L161" s="26" t="s">
        <v>188</v>
      </c>
      <c r="M161" s="26" t="s">
        <v>188</v>
      </c>
      <c r="N161" s="26" t="s">
        <v>189</v>
      </c>
      <c r="O161" s="26" t="s">
        <v>188</v>
      </c>
      <c r="P161" s="26" t="s">
        <v>188</v>
      </c>
      <c r="Q161" s="26" t="s">
        <v>188</v>
      </c>
      <c r="R161" s="26" t="s">
        <v>188</v>
      </c>
      <c r="S161" s="26" t="s">
        <v>188</v>
      </c>
      <c r="T161" s="26" t="s">
        <v>188</v>
      </c>
      <c r="U161" s="26" t="s">
        <v>189</v>
      </c>
      <c r="V161" s="26" t="s">
        <v>4</v>
      </c>
      <c r="W161" s="26" t="s">
        <v>36</v>
      </c>
      <c r="X161" s="26" t="s">
        <v>158</v>
      </c>
      <c r="Y161" s="26" t="s">
        <v>43</v>
      </c>
      <c r="Z161" s="26" t="s">
        <v>43</v>
      </c>
      <c r="AA161" s="26" t="s">
        <v>43</v>
      </c>
      <c r="AB161" s="26" t="s">
        <v>43</v>
      </c>
      <c r="AC161" s="26" t="s">
        <v>43</v>
      </c>
      <c r="AD161" s="26" t="s">
        <v>43</v>
      </c>
      <c r="AE161" s="26" t="s">
        <v>53</v>
      </c>
      <c r="AF161" s="26" t="s">
        <v>58</v>
      </c>
      <c r="AG161" s="26" t="s">
        <v>58</v>
      </c>
      <c r="AH161" s="26" t="s">
        <v>58</v>
      </c>
      <c r="AI161" s="26" t="s">
        <v>58</v>
      </c>
      <c r="AJ161" s="26" t="s">
        <v>58</v>
      </c>
      <c r="AK161" s="26" t="s">
        <v>69</v>
      </c>
      <c r="AL161" s="26" t="s">
        <v>74</v>
      </c>
      <c r="AM161" s="26" t="s">
        <v>78</v>
      </c>
      <c r="AN161" s="26" t="s">
        <v>88</v>
      </c>
      <c r="AO161" s="26" t="s">
        <v>210</v>
      </c>
      <c r="AP161" s="26" t="s">
        <v>105</v>
      </c>
      <c r="AQ161" s="26" t="s">
        <v>105</v>
      </c>
      <c r="AR161" s="26" t="s">
        <v>105</v>
      </c>
      <c r="AS161" s="26" t="s">
        <v>105</v>
      </c>
      <c r="AT161" s="26" t="s">
        <v>114</v>
      </c>
      <c r="AU161" s="26" t="s">
        <v>164</v>
      </c>
      <c r="AX161" s="12">
        <f t="shared" si="80"/>
        <v>160</v>
      </c>
      <c r="AY161" s="12">
        <f t="shared" si="111"/>
        <v>0.16666666666666666</v>
      </c>
      <c r="AZ161" s="20" t="str">
        <f t="shared" si="81"/>
        <v>Anticipatoria.</v>
      </c>
      <c r="BA161" s="12" t="str">
        <f t="shared" si="76"/>
        <v>Anticipatoria.</v>
      </c>
      <c r="BB161" s="12" t="str">
        <f t="shared" si="77"/>
        <v/>
      </c>
      <c r="BC161" s="12" t="str">
        <f t="shared" si="78"/>
        <v/>
      </c>
      <c r="BD161" s="12" t="str">
        <f t="shared" si="79"/>
        <v/>
      </c>
      <c r="BF161" s="12">
        <f t="shared" si="82"/>
        <v>1</v>
      </c>
      <c r="BG161" s="12">
        <f t="shared" si="83"/>
        <v>0</v>
      </c>
      <c r="BH161" s="12">
        <f t="shared" si="84"/>
        <v>0</v>
      </c>
      <c r="BI161" s="12">
        <f t="shared" si="85"/>
        <v>0</v>
      </c>
      <c r="BJ161" s="12">
        <f t="shared" si="86"/>
        <v>0</v>
      </c>
      <c r="BK161" s="12">
        <f t="shared" si="87"/>
        <v>1</v>
      </c>
      <c r="BL161" s="20" t="str">
        <f t="shared" si="88"/>
        <v>Reflexión, Diálogo, Claridad, Oportunidades de mejora</v>
      </c>
      <c r="BM161" s="12" t="str">
        <f t="shared" si="89"/>
        <v>Reflexión</v>
      </c>
      <c r="BN161" s="12" t="str">
        <f t="shared" si="112"/>
        <v>Diálogo</v>
      </c>
      <c r="BO161" s="12" t="str">
        <f t="shared" si="90"/>
        <v>Claridad</v>
      </c>
      <c r="BP161" s="12" t="str">
        <f t="shared" si="91"/>
        <v>Oportunidades de mejora</v>
      </c>
      <c r="BQ161" s="12" t="str">
        <f t="shared" si="92"/>
        <v/>
      </c>
      <c r="BS161" s="12">
        <f t="shared" si="93"/>
        <v>1</v>
      </c>
      <c r="BT161" s="12">
        <f t="shared" si="94"/>
        <v>1</v>
      </c>
      <c r="BU161" s="12">
        <f t="shared" si="95"/>
        <v>1</v>
      </c>
      <c r="BV161" s="12">
        <f t="shared" si="96"/>
        <v>1</v>
      </c>
      <c r="BW161" s="12">
        <f t="shared" si="97"/>
        <v>0</v>
      </c>
      <c r="BX161" s="12">
        <f t="shared" si="98"/>
        <v>0</v>
      </c>
      <c r="BY161" s="12">
        <f t="shared" si="99"/>
        <v>4</v>
      </c>
      <c r="BZ161" s="12" t="str">
        <f t="shared" si="100"/>
        <v>La bibliografía básica propuesta se encuentra en la biblioteca "Juan Roa Vásquez".</v>
      </c>
      <c r="CA161" s="12" t="str">
        <f t="shared" si="101"/>
        <v>La bibliografía básica propuesta se encuentra en la biblioteca "Juan Roa Vásquez".</v>
      </c>
      <c r="CB161" s="21" t="str">
        <f t="shared" si="102"/>
        <v/>
      </c>
      <c r="CC161" s="12" t="str">
        <f t="shared" si="103"/>
        <v/>
      </c>
      <c r="CD161" s="12" t="str">
        <f t="shared" si="104"/>
        <v/>
      </c>
      <c r="CF161" s="12">
        <f t="shared" si="105"/>
        <v>1</v>
      </c>
      <c r="CG161" s="12">
        <f t="shared" si="106"/>
        <v>0</v>
      </c>
      <c r="CH161" s="12">
        <f t="shared" si="107"/>
        <v>0</v>
      </c>
      <c r="CI161" s="12">
        <f t="shared" si="108"/>
        <v>0</v>
      </c>
      <c r="CJ161" s="12">
        <f t="shared" si="109"/>
        <v>0</v>
      </c>
      <c r="CK161" s="12">
        <f t="shared" si="110"/>
        <v>1</v>
      </c>
    </row>
    <row r="162" spans="1:89" x14ac:dyDescent="0.25">
      <c r="A162" s="25">
        <v>43054.304613796296</v>
      </c>
      <c r="B162" s="26" t="s">
        <v>183</v>
      </c>
      <c r="C162" s="26" t="s">
        <v>483</v>
      </c>
      <c r="D162" s="26" t="s">
        <v>185</v>
      </c>
      <c r="E162" s="24"/>
      <c r="F162" s="26" t="s">
        <v>223</v>
      </c>
      <c r="G162" s="26" t="s">
        <v>485</v>
      </c>
      <c r="H162" s="26" t="s">
        <v>188</v>
      </c>
      <c r="I162" s="26" t="s">
        <v>188</v>
      </c>
      <c r="J162" s="26" t="s">
        <v>188</v>
      </c>
      <c r="K162" s="26" t="s">
        <v>188</v>
      </c>
      <c r="L162" s="26" t="s">
        <v>188</v>
      </c>
      <c r="M162" s="26" t="s">
        <v>188</v>
      </c>
      <c r="N162" s="26" t="s">
        <v>189</v>
      </c>
      <c r="O162" s="26" t="s">
        <v>188</v>
      </c>
      <c r="P162" s="26" t="s">
        <v>188</v>
      </c>
      <c r="Q162" s="26" t="s">
        <v>188</v>
      </c>
      <c r="R162" s="26" t="s">
        <v>189</v>
      </c>
      <c r="S162" s="26" t="s">
        <v>188</v>
      </c>
      <c r="T162" s="26" t="s">
        <v>189</v>
      </c>
      <c r="U162" s="26" t="s">
        <v>189</v>
      </c>
      <c r="V162" s="26" t="s">
        <v>4</v>
      </c>
      <c r="W162" s="26" t="s">
        <v>36</v>
      </c>
      <c r="X162" s="26" t="s">
        <v>39</v>
      </c>
      <c r="Y162" s="26" t="s">
        <v>43</v>
      </c>
      <c r="Z162" s="26" t="s">
        <v>43</v>
      </c>
      <c r="AA162" s="26" t="s">
        <v>43</v>
      </c>
      <c r="AB162" s="26" t="s">
        <v>43</v>
      </c>
      <c r="AC162" s="26" t="s">
        <v>43</v>
      </c>
      <c r="AD162" s="26" t="s">
        <v>43</v>
      </c>
      <c r="AE162" s="26" t="s">
        <v>53</v>
      </c>
      <c r="AF162" s="26" t="s">
        <v>58</v>
      </c>
      <c r="AG162" s="26" t="s">
        <v>58</v>
      </c>
      <c r="AH162" s="26" t="s">
        <v>58</v>
      </c>
      <c r="AI162" s="26" t="s">
        <v>58</v>
      </c>
      <c r="AJ162" s="26" t="s">
        <v>58</v>
      </c>
      <c r="AK162" s="26" t="s">
        <v>69</v>
      </c>
      <c r="AL162" s="26" t="s">
        <v>160</v>
      </c>
      <c r="AM162" s="26" t="s">
        <v>78</v>
      </c>
      <c r="AN162" s="26" t="s">
        <v>88</v>
      </c>
      <c r="AO162" s="26" t="s">
        <v>210</v>
      </c>
      <c r="AP162" s="26" t="s">
        <v>105</v>
      </c>
      <c r="AQ162" s="26" t="s">
        <v>105</v>
      </c>
      <c r="AR162" s="26" t="s">
        <v>105</v>
      </c>
      <c r="AS162" s="26" t="s">
        <v>105</v>
      </c>
      <c r="AT162" s="26" t="s">
        <v>114</v>
      </c>
      <c r="AU162" s="26" t="s">
        <v>164</v>
      </c>
      <c r="AX162" s="12">
        <f t="shared" si="80"/>
        <v>160</v>
      </c>
      <c r="AY162" s="12">
        <f t="shared" si="111"/>
        <v>0.16666666666666666</v>
      </c>
      <c r="AZ162" s="20" t="str">
        <f t="shared" si="81"/>
        <v>Anticipatoria.</v>
      </c>
      <c r="BA162" s="12" t="str">
        <f t="shared" si="76"/>
        <v>Anticipatoria.</v>
      </c>
      <c r="BB162" s="12" t="str">
        <f t="shared" si="77"/>
        <v/>
      </c>
      <c r="BC162" s="12" t="str">
        <f t="shared" si="78"/>
        <v/>
      </c>
      <c r="BD162" s="12" t="str">
        <f t="shared" si="79"/>
        <v/>
      </c>
      <c r="BF162" s="12">
        <f t="shared" si="82"/>
        <v>1</v>
      </c>
      <c r="BG162" s="12">
        <f t="shared" si="83"/>
        <v>0</v>
      </c>
      <c r="BH162" s="12">
        <f t="shared" si="84"/>
        <v>0</v>
      </c>
      <c r="BI162" s="12">
        <f t="shared" si="85"/>
        <v>0</v>
      </c>
      <c r="BJ162" s="12">
        <f t="shared" si="86"/>
        <v>0</v>
      </c>
      <c r="BK162" s="12">
        <f t="shared" si="87"/>
        <v>1</v>
      </c>
      <c r="BL162" s="20" t="str">
        <f t="shared" si="88"/>
        <v>Reflexión, Diálogo, Claridad, Oportunidades de mejora</v>
      </c>
      <c r="BM162" s="12" t="str">
        <f t="shared" si="89"/>
        <v>Reflexión</v>
      </c>
      <c r="BN162" s="12" t="str">
        <f t="shared" si="112"/>
        <v>Diálogo</v>
      </c>
      <c r="BO162" s="12" t="str">
        <f t="shared" si="90"/>
        <v>Claridad</v>
      </c>
      <c r="BP162" s="12" t="str">
        <f t="shared" si="91"/>
        <v>Oportunidades de mejora</v>
      </c>
      <c r="BQ162" s="12" t="str">
        <f t="shared" si="92"/>
        <v/>
      </c>
      <c r="BS162" s="12">
        <f t="shared" si="93"/>
        <v>1</v>
      </c>
      <c r="BT162" s="12">
        <f t="shared" si="94"/>
        <v>1</v>
      </c>
      <c r="BU162" s="12">
        <f t="shared" si="95"/>
        <v>1</v>
      </c>
      <c r="BV162" s="12">
        <f t="shared" si="96"/>
        <v>1</v>
      </c>
      <c r="BW162" s="12">
        <f t="shared" si="97"/>
        <v>0</v>
      </c>
      <c r="BX162" s="12">
        <f t="shared" si="98"/>
        <v>0</v>
      </c>
      <c r="BY162" s="12">
        <f t="shared" si="99"/>
        <v>4</v>
      </c>
      <c r="BZ162" s="12" t="str">
        <f t="shared" si="100"/>
        <v>La bibliografía básica propuesta se encuentra en la biblioteca "Juan Roa Vásquez".</v>
      </c>
      <c r="CA162" s="12" t="str">
        <f t="shared" si="101"/>
        <v>La bibliografía básica propuesta se encuentra en la biblioteca "Juan Roa Vásquez".</v>
      </c>
      <c r="CB162" s="21" t="str">
        <f t="shared" si="102"/>
        <v/>
      </c>
      <c r="CC162" s="12" t="str">
        <f t="shared" si="103"/>
        <v/>
      </c>
      <c r="CD162" s="12" t="str">
        <f t="shared" si="104"/>
        <v/>
      </c>
      <c r="CF162" s="12">
        <f t="shared" si="105"/>
        <v>1</v>
      </c>
      <c r="CG162" s="12">
        <f t="shared" si="106"/>
        <v>0</v>
      </c>
      <c r="CH162" s="12">
        <f t="shared" si="107"/>
        <v>0</v>
      </c>
      <c r="CI162" s="12">
        <f t="shared" si="108"/>
        <v>0</v>
      </c>
      <c r="CJ162" s="12">
        <f t="shared" si="109"/>
        <v>0</v>
      </c>
      <c r="CK162" s="12">
        <f t="shared" si="110"/>
        <v>1</v>
      </c>
    </row>
    <row r="163" spans="1:89" x14ac:dyDescent="0.25">
      <c r="A163" s="25">
        <v>43054.306134837963</v>
      </c>
      <c r="B163" s="26" t="s">
        <v>183</v>
      </c>
      <c r="C163" s="26" t="s">
        <v>483</v>
      </c>
      <c r="D163" s="26" t="s">
        <v>185</v>
      </c>
      <c r="E163" s="24"/>
      <c r="F163" s="26" t="s">
        <v>223</v>
      </c>
      <c r="G163" s="26" t="s">
        <v>486</v>
      </c>
      <c r="H163" s="26" t="s">
        <v>188</v>
      </c>
      <c r="I163" s="26" t="s">
        <v>188</v>
      </c>
      <c r="J163" s="26" t="s">
        <v>188</v>
      </c>
      <c r="K163" s="26" t="s">
        <v>188</v>
      </c>
      <c r="L163" s="26" t="s">
        <v>188</v>
      </c>
      <c r="M163" s="26" t="s">
        <v>188</v>
      </c>
      <c r="N163" s="26" t="s">
        <v>189</v>
      </c>
      <c r="O163" s="26" t="s">
        <v>188</v>
      </c>
      <c r="P163" s="26" t="s">
        <v>188</v>
      </c>
      <c r="Q163" s="26" t="s">
        <v>188</v>
      </c>
      <c r="R163" s="26" t="s">
        <v>189</v>
      </c>
      <c r="S163" s="26" t="s">
        <v>188</v>
      </c>
      <c r="T163" s="26" t="s">
        <v>189</v>
      </c>
      <c r="U163" s="26" t="s">
        <v>189</v>
      </c>
      <c r="V163" s="26" t="s">
        <v>4</v>
      </c>
      <c r="W163" s="26" t="s">
        <v>36</v>
      </c>
      <c r="X163" s="26" t="s">
        <v>39</v>
      </c>
      <c r="Y163" s="26" t="s">
        <v>43</v>
      </c>
      <c r="Z163" s="26" t="s">
        <v>43</v>
      </c>
      <c r="AA163" s="26" t="s">
        <v>43</v>
      </c>
      <c r="AB163" s="26" t="s">
        <v>43</v>
      </c>
      <c r="AC163" s="26" t="s">
        <v>43</v>
      </c>
      <c r="AD163" s="26" t="s">
        <v>43</v>
      </c>
      <c r="AE163" s="26" t="s">
        <v>53</v>
      </c>
      <c r="AF163" s="26" t="s">
        <v>58</v>
      </c>
      <c r="AG163" s="26" t="s">
        <v>58</v>
      </c>
      <c r="AH163" s="26" t="s">
        <v>58</v>
      </c>
      <c r="AI163" s="26" t="s">
        <v>58</v>
      </c>
      <c r="AJ163" s="26" t="s">
        <v>58</v>
      </c>
      <c r="AK163" s="26" t="s">
        <v>69</v>
      </c>
      <c r="AL163" s="26" t="s">
        <v>74</v>
      </c>
      <c r="AM163" s="26" t="s">
        <v>78</v>
      </c>
      <c r="AN163" s="26" t="s">
        <v>88</v>
      </c>
      <c r="AO163" s="26" t="s">
        <v>210</v>
      </c>
      <c r="AP163" s="26" t="s">
        <v>105</v>
      </c>
      <c r="AQ163" s="26" t="s">
        <v>105</v>
      </c>
      <c r="AR163" s="26" t="s">
        <v>105</v>
      </c>
      <c r="AS163" s="26" t="s">
        <v>105</v>
      </c>
      <c r="AT163" s="26" t="s">
        <v>114</v>
      </c>
      <c r="AU163" s="26" t="s">
        <v>164</v>
      </c>
      <c r="AX163" s="12">
        <f t="shared" si="80"/>
        <v>160</v>
      </c>
      <c r="AY163" s="12">
        <f t="shared" si="111"/>
        <v>0.16666666666666666</v>
      </c>
      <c r="AZ163" s="20" t="str">
        <f t="shared" si="81"/>
        <v>Anticipatoria.</v>
      </c>
      <c r="BA163" s="12" t="str">
        <f t="shared" si="76"/>
        <v>Anticipatoria.</v>
      </c>
      <c r="BB163" s="12" t="str">
        <f t="shared" si="77"/>
        <v/>
      </c>
      <c r="BC163" s="12" t="str">
        <f t="shared" si="78"/>
        <v/>
      </c>
      <c r="BD163" s="12" t="str">
        <f t="shared" si="79"/>
        <v/>
      </c>
      <c r="BF163" s="12">
        <f t="shared" si="82"/>
        <v>1</v>
      </c>
      <c r="BG163" s="12">
        <f t="shared" si="83"/>
        <v>0</v>
      </c>
      <c r="BH163" s="12">
        <f t="shared" si="84"/>
        <v>0</v>
      </c>
      <c r="BI163" s="12">
        <f t="shared" si="85"/>
        <v>0</v>
      </c>
      <c r="BJ163" s="12">
        <f t="shared" si="86"/>
        <v>0</v>
      </c>
      <c r="BK163" s="12">
        <f t="shared" si="87"/>
        <v>1</v>
      </c>
      <c r="BL163" s="20" t="str">
        <f t="shared" si="88"/>
        <v>Reflexión, Diálogo, Claridad, Oportunidades de mejora</v>
      </c>
      <c r="BM163" s="12" t="str">
        <f t="shared" si="89"/>
        <v>Reflexión</v>
      </c>
      <c r="BN163" s="12" t="str">
        <f t="shared" si="112"/>
        <v>Diálogo</v>
      </c>
      <c r="BO163" s="12" t="str">
        <f t="shared" si="90"/>
        <v>Claridad</v>
      </c>
      <c r="BP163" s="12" t="str">
        <f t="shared" si="91"/>
        <v>Oportunidades de mejora</v>
      </c>
      <c r="BQ163" s="12" t="str">
        <f t="shared" si="92"/>
        <v/>
      </c>
      <c r="BS163" s="12">
        <f t="shared" si="93"/>
        <v>1</v>
      </c>
      <c r="BT163" s="12">
        <f t="shared" si="94"/>
        <v>1</v>
      </c>
      <c r="BU163" s="12">
        <f t="shared" si="95"/>
        <v>1</v>
      </c>
      <c r="BV163" s="12">
        <f t="shared" si="96"/>
        <v>1</v>
      </c>
      <c r="BW163" s="12">
        <f t="shared" si="97"/>
        <v>0</v>
      </c>
      <c r="BX163" s="12">
        <f t="shared" si="98"/>
        <v>0</v>
      </c>
      <c r="BY163" s="12">
        <f t="shared" si="99"/>
        <v>4</v>
      </c>
      <c r="BZ163" s="12" t="str">
        <f t="shared" si="100"/>
        <v>La bibliografía básica propuesta se encuentra en la biblioteca "Juan Roa Vásquez".</v>
      </c>
      <c r="CA163" s="12" t="str">
        <f t="shared" si="101"/>
        <v>La bibliografía básica propuesta se encuentra en la biblioteca "Juan Roa Vásquez".</v>
      </c>
      <c r="CB163" s="21" t="str">
        <f t="shared" si="102"/>
        <v/>
      </c>
      <c r="CC163" s="12" t="str">
        <f t="shared" si="103"/>
        <v/>
      </c>
      <c r="CD163" s="12" t="str">
        <f t="shared" si="104"/>
        <v/>
      </c>
      <c r="CF163" s="12">
        <f t="shared" si="105"/>
        <v>1</v>
      </c>
      <c r="CG163" s="12">
        <f t="shared" si="106"/>
        <v>0</v>
      </c>
      <c r="CH163" s="12">
        <f t="shared" si="107"/>
        <v>0</v>
      </c>
      <c r="CI163" s="12">
        <f t="shared" si="108"/>
        <v>0</v>
      </c>
      <c r="CJ163" s="12">
        <f t="shared" si="109"/>
        <v>0</v>
      </c>
      <c r="CK163" s="12">
        <f t="shared" si="110"/>
        <v>1</v>
      </c>
    </row>
    <row r="164" spans="1:89" x14ac:dyDescent="0.25">
      <c r="A164" s="25">
        <v>43054.30829108796</v>
      </c>
      <c r="B164" s="26" t="s">
        <v>183</v>
      </c>
      <c r="C164" s="26" t="s">
        <v>483</v>
      </c>
      <c r="D164" s="26" t="s">
        <v>185</v>
      </c>
      <c r="E164" s="24"/>
      <c r="F164" s="26" t="s">
        <v>282</v>
      </c>
      <c r="G164" s="26" t="s">
        <v>487</v>
      </c>
      <c r="H164" s="26" t="s">
        <v>188</v>
      </c>
      <c r="I164" s="26" t="s">
        <v>188</v>
      </c>
      <c r="J164" s="26" t="s">
        <v>188</v>
      </c>
      <c r="K164" s="26" t="s">
        <v>188</v>
      </c>
      <c r="L164" s="26" t="s">
        <v>188</v>
      </c>
      <c r="M164" s="26" t="s">
        <v>188</v>
      </c>
      <c r="N164" s="26" t="s">
        <v>189</v>
      </c>
      <c r="O164" s="26" t="s">
        <v>188</v>
      </c>
      <c r="P164" s="26" t="s">
        <v>188</v>
      </c>
      <c r="Q164" s="26" t="s">
        <v>188</v>
      </c>
      <c r="R164" s="26" t="s">
        <v>189</v>
      </c>
      <c r="S164" s="26" t="s">
        <v>188</v>
      </c>
      <c r="T164" s="26" t="s">
        <v>188</v>
      </c>
      <c r="U164" s="26" t="s">
        <v>188</v>
      </c>
      <c r="V164" s="26" t="s">
        <v>5</v>
      </c>
      <c r="W164" s="26" t="s">
        <v>36</v>
      </c>
      <c r="X164" s="26" t="s">
        <v>39</v>
      </c>
      <c r="Y164" s="26" t="s">
        <v>43</v>
      </c>
      <c r="Z164" s="26" t="s">
        <v>43</v>
      </c>
      <c r="AA164" s="26" t="s">
        <v>43</v>
      </c>
      <c r="AB164" s="26" t="s">
        <v>43</v>
      </c>
      <c r="AC164" s="26" t="s">
        <v>43</v>
      </c>
      <c r="AD164" s="26" t="s">
        <v>43</v>
      </c>
      <c r="AE164" s="26" t="s">
        <v>53</v>
      </c>
      <c r="AF164" s="26" t="s">
        <v>58</v>
      </c>
      <c r="AG164" s="26" t="s">
        <v>58</v>
      </c>
      <c r="AH164" s="26" t="s">
        <v>58</v>
      </c>
      <c r="AI164" s="26" t="s">
        <v>58</v>
      </c>
      <c r="AJ164" s="26" t="s">
        <v>58</v>
      </c>
      <c r="AK164" s="26" t="s">
        <v>69</v>
      </c>
      <c r="AL164" s="26" t="s">
        <v>74</v>
      </c>
      <c r="AM164" s="26" t="s">
        <v>191</v>
      </c>
      <c r="AN164" s="26" t="s">
        <v>89</v>
      </c>
      <c r="AO164" s="26" t="s">
        <v>210</v>
      </c>
      <c r="AP164" s="26" t="s">
        <v>105</v>
      </c>
      <c r="AQ164" s="26" t="s">
        <v>105</v>
      </c>
      <c r="AR164" s="26" t="s">
        <v>105</v>
      </c>
      <c r="AS164" s="26" t="s">
        <v>105</v>
      </c>
      <c r="AT164" s="26" t="s">
        <v>114</v>
      </c>
      <c r="AU164" s="26" t="s">
        <v>164</v>
      </c>
      <c r="AX164" s="12">
        <f t="shared" si="80"/>
        <v>160</v>
      </c>
      <c r="AY164" s="12">
        <f t="shared" si="111"/>
        <v>0.16666666666666666</v>
      </c>
      <c r="AZ164" s="20" t="str">
        <f t="shared" si="81"/>
        <v>Anticipatoria., Criterios y estándares (Rúbrica)., Autoevaluación., Retroalimentación.</v>
      </c>
      <c r="BA164" s="12" t="str">
        <f t="shared" si="76"/>
        <v>Anticipatoria.</v>
      </c>
      <c r="BB164" s="12" t="str">
        <f t="shared" si="77"/>
        <v>Criterios y estándares (Rúbrica).</v>
      </c>
      <c r="BC164" s="12" t="str">
        <f t="shared" si="78"/>
        <v>Autoevaluación.</v>
      </c>
      <c r="BD164" s="12" t="str">
        <f t="shared" si="79"/>
        <v>Retroalimentación.</v>
      </c>
      <c r="BF164" s="12">
        <f t="shared" si="82"/>
        <v>1</v>
      </c>
      <c r="BG164" s="12">
        <f t="shared" si="83"/>
        <v>1</v>
      </c>
      <c r="BH164" s="12">
        <f t="shared" si="84"/>
        <v>1</v>
      </c>
      <c r="BI164" s="12">
        <f t="shared" si="85"/>
        <v>1</v>
      </c>
      <c r="BJ164" s="12">
        <f t="shared" si="86"/>
        <v>0</v>
      </c>
      <c r="BK164" s="12">
        <f t="shared" si="87"/>
        <v>4</v>
      </c>
      <c r="BL164" s="20" t="str">
        <f t="shared" si="88"/>
        <v>Reflexión, Diálogo, Claridad, Oportunidades de mejora</v>
      </c>
      <c r="BM164" s="12" t="str">
        <f t="shared" si="89"/>
        <v>Reflexión</v>
      </c>
      <c r="BN164" s="12" t="str">
        <f t="shared" si="112"/>
        <v>Diálogo</v>
      </c>
      <c r="BO164" s="12" t="str">
        <f t="shared" si="90"/>
        <v>Claridad</v>
      </c>
      <c r="BP164" s="12" t="str">
        <f t="shared" si="91"/>
        <v>Oportunidades de mejora</v>
      </c>
      <c r="BQ164" s="12" t="str">
        <f t="shared" si="92"/>
        <v/>
      </c>
      <c r="BS164" s="12">
        <f t="shared" si="93"/>
        <v>1</v>
      </c>
      <c r="BT164" s="12">
        <f t="shared" si="94"/>
        <v>1</v>
      </c>
      <c r="BU164" s="12">
        <f t="shared" si="95"/>
        <v>1</v>
      </c>
      <c r="BV164" s="12">
        <f t="shared" si="96"/>
        <v>1</v>
      </c>
      <c r="BW164" s="12">
        <f t="shared" si="97"/>
        <v>0</v>
      </c>
      <c r="BX164" s="12">
        <f t="shared" si="98"/>
        <v>0</v>
      </c>
      <c r="BY164" s="12">
        <f t="shared" si="99"/>
        <v>4</v>
      </c>
      <c r="BZ164" s="12" t="str">
        <f t="shared" si="100"/>
        <v>La bibliografía básica propuesta se encuentra en la biblioteca "Juan Roa Vásquez".</v>
      </c>
      <c r="CA164" s="12" t="str">
        <f t="shared" si="101"/>
        <v>La bibliografía básica propuesta se encuentra en la biblioteca "Juan Roa Vásquez".</v>
      </c>
      <c r="CB164" s="21" t="str">
        <f t="shared" si="102"/>
        <v/>
      </c>
      <c r="CC164" s="12" t="str">
        <f t="shared" si="103"/>
        <v/>
      </c>
      <c r="CD164" s="12" t="str">
        <f t="shared" si="104"/>
        <v/>
      </c>
      <c r="CF164" s="12">
        <f t="shared" si="105"/>
        <v>1</v>
      </c>
      <c r="CG164" s="12">
        <f t="shared" si="106"/>
        <v>0</v>
      </c>
      <c r="CH164" s="12">
        <f t="shared" si="107"/>
        <v>0</v>
      </c>
      <c r="CI164" s="12">
        <f t="shared" si="108"/>
        <v>0</v>
      </c>
      <c r="CJ164" s="12">
        <f t="shared" si="109"/>
        <v>0</v>
      </c>
      <c r="CK164" s="12">
        <f t="shared" si="110"/>
        <v>1</v>
      </c>
    </row>
    <row r="165" spans="1:89" x14ac:dyDescent="0.25">
      <c r="A165" s="25">
        <v>43054.311171388894</v>
      </c>
      <c r="B165" s="26" t="s">
        <v>183</v>
      </c>
      <c r="C165" s="26" t="s">
        <v>483</v>
      </c>
      <c r="D165" s="26" t="s">
        <v>185</v>
      </c>
      <c r="E165" s="24"/>
      <c r="F165" s="26" t="s">
        <v>282</v>
      </c>
      <c r="G165" s="26" t="s">
        <v>488</v>
      </c>
      <c r="H165" s="26" t="s">
        <v>188</v>
      </c>
      <c r="I165" s="26" t="s">
        <v>188</v>
      </c>
      <c r="J165" s="26" t="s">
        <v>188</v>
      </c>
      <c r="K165" s="26" t="s">
        <v>188</v>
      </c>
      <c r="L165" s="26" t="s">
        <v>188</v>
      </c>
      <c r="M165" s="26" t="s">
        <v>188</v>
      </c>
      <c r="N165" s="26" t="s">
        <v>189</v>
      </c>
      <c r="O165" s="26" t="s">
        <v>188</v>
      </c>
      <c r="P165" s="26" t="s">
        <v>188</v>
      </c>
      <c r="Q165" s="26" t="s">
        <v>189</v>
      </c>
      <c r="R165" s="26" t="s">
        <v>189</v>
      </c>
      <c r="S165" s="26" t="s">
        <v>188</v>
      </c>
      <c r="T165" s="26" t="s">
        <v>188</v>
      </c>
      <c r="U165" s="26" t="s">
        <v>188</v>
      </c>
      <c r="V165" s="26" t="s">
        <v>5</v>
      </c>
      <c r="W165" s="26" t="s">
        <v>36</v>
      </c>
      <c r="X165" s="26" t="s">
        <v>39</v>
      </c>
      <c r="Y165" s="26" t="s">
        <v>43</v>
      </c>
      <c r="Z165" s="26" t="s">
        <v>43</v>
      </c>
      <c r="AA165" s="26" t="s">
        <v>43</v>
      </c>
      <c r="AB165" s="26" t="s">
        <v>43</v>
      </c>
      <c r="AC165" s="26" t="s">
        <v>43</v>
      </c>
      <c r="AD165" s="26" t="s">
        <v>43</v>
      </c>
      <c r="AE165" s="26" t="s">
        <v>53</v>
      </c>
      <c r="AF165" s="26" t="s">
        <v>58</v>
      </c>
      <c r="AG165" s="26" t="s">
        <v>58</v>
      </c>
      <c r="AH165" s="26" t="s">
        <v>58</v>
      </c>
      <c r="AI165" s="26" t="s">
        <v>58</v>
      </c>
      <c r="AJ165" s="26" t="s">
        <v>58</v>
      </c>
      <c r="AK165" s="26" t="s">
        <v>69</v>
      </c>
      <c r="AL165" s="26" t="s">
        <v>160</v>
      </c>
      <c r="AM165" s="26" t="s">
        <v>191</v>
      </c>
      <c r="AN165" s="26" t="s">
        <v>89</v>
      </c>
      <c r="AO165" s="26" t="s">
        <v>210</v>
      </c>
      <c r="AP165" s="26" t="s">
        <v>105</v>
      </c>
      <c r="AQ165" s="26" t="s">
        <v>105</v>
      </c>
      <c r="AR165" s="26" t="s">
        <v>105</v>
      </c>
      <c r="AS165" s="26" t="s">
        <v>105</v>
      </c>
      <c r="AT165" s="26" t="s">
        <v>114</v>
      </c>
      <c r="AU165" s="26" t="s">
        <v>164</v>
      </c>
      <c r="AX165" s="12">
        <f t="shared" si="80"/>
        <v>160</v>
      </c>
      <c r="AY165" s="12">
        <f t="shared" si="111"/>
        <v>0.16666666666666666</v>
      </c>
      <c r="AZ165" s="20" t="str">
        <f t="shared" si="81"/>
        <v>Anticipatoria., Criterios y estándares (Rúbrica)., Autoevaluación., Retroalimentación.</v>
      </c>
      <c r="BA165" s="12" t="str">
        <f t="shared" si="76"/>
        <v>Anticipatoria.</v>
      </c>
      <c r="BB165" s="12" t="str">
        <f t="shared" si="77"/>
        <v>Criterios y estándares (Rúbrica).</v>
      </c>
      <c r="BC165" s="12" t="str">
        <f t="shared" si="78"/>
        <v>Autoevaluación.</v>
      </c>
      <c r="BD165" s="12" t="str">
        <f t="shared" si="79"/>
        <v>Retroalimentación.</v>
      </c>
      <c r="BF165" s="12">
        <f t="shared" si="82"/>
        <v>1</v>
      </c>
      <c r="BG165" s="12">
        <f t="shared" si="83"/>
        <v>1</v>
      </c>
      <c r="BH165" s="12">
        <f t="shared" si="84"/>
        <v>1</v>
      </c>
      <c r="BI165" s="12">
        <f t="shared" si="85"/>
        <v>1</v>
      </c>
      <c r="BJ165" s="12">
        <f t="shared" si="86"/>
        <v>0</v>
      </c>
      <c r="BK165" s="12">
        <f t="shared" si="87"/>
        <v>4</v>
      </c>
      <c r="BL165" s="20" t="str">
        <f t="shared" si="88"/>
        <v>Reflexión, Diálogo, Claridad, Oportunidades de mejora</v>
      </c>
      <c r="BM165" s="12" t="str">
        <f t="shared" si="89"/>
        <v>Reflexión</v>
      </c>
      <c r="BN165" s="12" t="str">
        <f t="shared" si="112"/>
        <v>Diálogo</v>
      </c>
      <c r="BO165" s="12" t="str">
        <f t="shared" si="90"/>
        <v>Claridad</v>
      </c>
      <c r="BP165" s="12" t="str">
        <f t="shared" si="91"/>
        <v>Oportunidades de mejora</v>
      </c>
      <c r="BQ165" s="12" t="str">
        <f t="shared" si="92"/>
        <v/>
      </c>
      <c r="BS165" s="12">
        <f t="shared" si="93"/>
        <v>1</v>
      </c>
      <c r="BT165" s="12">
        <f t="shared" si="94"/>
        <v>1</v>
      </c>
      <c r="BU165" s="12">
        <f t="shared" si="95"/>
        <v>1</v>
      </c>
      <c r="BV165" s="12">
        <f t="shared" si="96"/>
        <v>1</v>
      </c>
      <c r="BW165" s="12">
        <f t="shared" si="97"/>
        <v>0</v>
      </c>
      <c r="BX165" s="12">
        <f t="shared" si="98"/>
        <v>0</v>
      </c>
      <c r="BY165" s="12">
        <f t="shared" si="99"/>
        <v>4</v>
      </c>
      <c r="BZ165" s="12" t="str">
        <f t="shared" si="100"/>
        <v>La bibliografía básica propuesta se encuentra en la biblioteca "Juan Roa Vásquez".</v>
      </c>
      <c r="CA165" s="12" t="str">
        <f t="shared" si="101"/>
        <v>La bibliografía básica propuesta se encuentra en la biblioteca "Juan Roa Vásquez".</v>
      </c>
      <c r="CB165" s="21" t="str">
        <f t="shared" si="102"/>
        <v/>
      </c>
      <c r="CC165" s="12" t="str">
        <f t="shared" si="103"/>
        <v/>
      </c>
      <c r="CD165" s="12" t="str">
        <f t="shared" si="104"/>
        <v/>
      </c>
      <c r="CF165" s="12">
        <f t="shared" si="105"/>
        <v>1</v>
      </c>
      <c r="CG165" s="12">
        <f t="shared" si="106"/>
        <v>0</v>
      </c>
      <c r="CH165" s="12">
        <f t="shared" si="107"/>
        <v>0</v>
      </c>
      <c r="CI165" s="12">
        <f t="shared" si="108"/>
        <v>0</v>
      </c>
      <c r="CJ165" s="12">
        <f t="shared" si="109"/>
        <v>0</v>
      </c>
      <c r="CK165" s="12">
        <f t="shared" si="110"/>
        <v>1</v>
      </c>
    </row>
    <row r="166" spans="1:89" x14ac:dyDescent="0.25">
      <c r="A166" s="25">
        <v>43054.313913715276</v>
      </c>
      <c r="B166" s="26" t="s">
        <v>183</v>
      </c>
      <c r="C166" s="26" t="s">
        <v>483</v>
      </c>
      <c r="D166" s="26" t="s">
        <v>185</v>
      </c>
      <c r="E166" s="24"/>
      <c r="F166" s="26" t="s">
        <v>223</v>
      </c>
      <c r="G166" s="26" t="s">
        <v>489</v>
      </c>
      <c r="H166" s="26" t="s">
        <v>188</v>
      </c>
      <c r="I166" s="26" t="s">
        <v>188</v>
      </c>
      <c r="J166" s="26" t="s">
        <v>188</v>
      </c>
      <c r="K166" s="26" t="s">
        <v>188</v>
      </c>
      <c r="L166" s="26" t="s">
        <v>188</v>
      </c>
      <c r="M166" s="26" t="s">
        <v>188</v>
      </c>
      <c r="N166" s="26" t="s">
        <v>189</v>
      </c>
      <c r="O166" s="26" t="s">
        <v>188</v>
      </c>
      <c r="P166" s="26" t="s">
        <v>188</v>
      </c>
      <c r="Q166" s="26" t="s">
        <v>189</v>
      </c>
      <c r="R166" s="26" t="s">
        <v>189</v>
      </c>
      <c r="S166" s="26" t="s">
        <v>188</v>
      </c>
      <c r="T166" s="26" t="s">
        <v>188</v>
      </c>
      <c r="U166" s="26" t="s">
        <v>188</v>
      </c>
      <c r="V166" s="26" t="s">
        <v>5</v>
      </c>
      <c r="W166" s="26" t="s">
        <v>36</v>
      </c>
      <c r="X166" s="26" t="s">
        <v>39</v>
      </c>
      <c r="Y166" s="26" t="s">
        <v>43</v>
      </c>
      <c r="Z166" s="26" t="s">
        <v>43</v>
      </c>
      <c r="AA166" s="26" t="s">
        <v>43</v>
      </c>
      <c r="AB166" s="26" t="s">
        <v>43</v>
      </c>
      <c r="AC166" s="26" t="s">
        <v>43</v>
      </c>
      <c r="AD166" s="26" t="s">
        <v>43</v>
      </c>
      <c r="AE166" s="26" t="s">
        <v>53</v>
      </c>
      <c r="AF166" s="26" t="s">
        <v>58</v>
      </c>
      <c r="AG166" s="26" t="s">
        <v>58</v>
      </c>
      <c r="AH166" s="26" t="s">
        <v>58</v>
      </c>
      <c r="AI166" s="26" t="s">
        <v>58</v>
      </c>
      <c r="AJ166" s="26" t="s">
        <v>58</v>
      </c>
      <c r="AK166" s="26" t="s">
        <v>69</v>
      </c>
      <c r="AL166" s="26" t="s">
        <v>160</v>
      </c>
      <c r="AM166" s="26" t="s">
        <v>228</v>
      </c>
      <c r="AN166" s="26" t="s">
        <v>88</v>
      </c>
      <c r="AO166" s="26" t="s">
        <v>210</v>
      </c>
      <c r="AP166" s="26" t="s">
        <v>105</v>
      </c>
      <c r="AQ166" s="26" t="s">
        <v>105</v>
      </c>
      <c r="AR166" s="26" t="s">
        <v>105</v>
      </c>
      <c r="AS166" s="26" t="s">
        <v>105</v>
      </c>
      <c r="AT166" s="26" t="s">
        <v>114</v>
      </c>
      <c r="AU166" s="26" t="s">
        <v>164</v>
      </c>
      <c r="AX166" s="12">
        <f t="shared" si="80"/>
        <v>160</v>
      </c>
      <c r="AY166" s="12">
        <f t="shared" si="111"/>
        <v>0.16666666666666666</v>
      </c>
      <c r="AZ166" s="20" t="str">
        <f t="shared" si="81"/>
        <v>Anticipatoria., Criterios y estándares (Rúbrica)., Autoevaluación.</v>
      </c>
      <c r="BA166" s="12" t="str">
        <f t="shared" si="76"/>
        <v>Anticipatoria.</v>
      </c>
      <c r="BB166" s="12" t="str">
        <f t="shared" si="77"/>
        <v>Criterios y estándares (Rúbrica).</v>
      </c>
      <c r="BC166" s="12" t="str">
        <f t="shared" si="78"/>
        <v>Autoevaluación.</v>
      </c>
      <c r="BD166" s="12" t="str">
        <f t="shared" si="79"/>
        <v/>
      </c>
      <c r="BF166" s="12">
        <f t="shared" si="82"/>
        <v>1</v>
      </c>
      <c r="BG166" s="12">
        <f t="shared" si="83"/>
        <v>1</v>
      </c>
      <c r="BH166" s="12">
        <f t="shared" si="84"/>
        <v>1</v>
      </c>
      <c r="BI166" s="12">
        <f t="shared" si="85"/>
        <v>0</v>
      </c>
      <c r="BJ166" s="12">
        <f t="shared" si="86"/>
        <v>0</v>
      </c>
      <c r="BK166" s="12">
        <f t="shared" si="87"/>
        <v>3</v>
      </c>
      <c r="BL166" s="20" t="str">
        <f t="shared" si="88"/>
        <v>Reflexión, Diálogo, Claridad, Oportunidades de mejora</v>
      </c>
      <c r="BM166" s="12" t="str">
        <f t="shared" si="89"/>
        <v>Reflexión</v>
      </c>
      <c r="BN166" s="12" t="str">
        <f t="shared" si="112"/>
        <v>Diálogo</v>
      </c>
      <c r="BO166" s="12" t="str">
        <f t="shared" si="90"/>
        <v>Claridad</v>
      </c>
      <c r="BP166" s="12" t="str">
        <f t="shared" si="91"/>
        <v>Oportunidades de mejora</v>
      </c>
      <c r="BQ166" s="12" t="str">
        <f t="shared" si="92"/>
        <v/>
      </c>
      <c r="BS166" s="12">
        <f t="shared" si="93"/>
        <v>1</v>
      </c>
      <c r="BT166" s="12">
        <f t="shared" si="94"/>
        <v>1</v>
      </c>
      <c r="BU166" s="12">
        <f t="shared" si="95"/>
        <v>1</v>
      </c>
      <c r="BV166" s="12">
        <f t="shared" si="96"/>
        <v>1</v>
      </c>
      <c r="BW166" s="12">
        <f t="shared" si="97"/>
        <v>0</v>
      </c>
      <c r="BX166" s="12">
        <f t="shared" si="98"/>
        <v>0</v>
      </c>
      <c r="BY166" s="12">
        <f t="shared" si="99"/>
        <v>4</v>
      </c>
      <c r="BZ166" s="12" t="str">
        <f t="shared" si="100"/>
        <v>La bibliografía básica propuesta se encuentra en la biblioteca "Juan Roa Vásquez".</v>
      </c>
      <c r="CA166" s="12" t="str">
        <f t="shared" si="101"/>
        <v>La bibliografía básica propuesta se encuentra en la biblioteca "Juan Roa Vásquez".</v>
      </c>
      <c r="CB166" s="21" t="str">
        <f t="shared" si="102"/>
        <v/>
      </c>
      <c r="CC166" s="12" t="str">
        <f t="shared" si="103"/>
        <v/>
      </c>
      <c r="CD166" s="12" t="str">
        <f t="shared" si="104"/>
        <v/>
      </c>
      <c r="CF166" s="12">
        <f t="shared" si="105"/>
        <v>1</v>
      </c>
      <c r="CG166" s="12">
        <f t="shared" si="106"/>
        <v>0</v>
      </c>
      <c r="CH166" s="12">
        <f t="shared" si="107"/>
        <v>0</v>
      </c>
      <c r="CI166" s="12">
        <f t="shared" si="108"/>
        <v>0</v>
      </c>
      <c r="CJ166" s="12">
        <f t="shared" si="109"/>
        <v>0</v>
      </c>
      <c r="CK166" s="12">
        <f t="shared" si="110"/>
        <v>1</v>
      </c>
    </row>
    <row r="167" spans="1:89" x14ac:dyDescent="0.25">
      <c r="A167" s="25">
        <v>43054.383358043982</v>
      </c>
      <c r="B167" s="26" t="s">
        <v>183</v>
      </c>
      <c r="C167" s="26" t="s">
        <v>229</v>
      </c>
      <c r="D167" s="26" t="s">
        <v>185</v>
      </c>
      <c r="E167" s="24"/>
      <c r="F167" s="26" t="s">
        <v>201</v>
      </c>
      <c r="G167" s="26" t="s">
        <v>490</v>
      </c>
      <c r="H167" s="26" t="s">
        <v>188</v>
      </c>
      <c r="I167" s="26" t="s">
        <v>188</v>
      </c>
      <c r="J167" s="26" t="s">
        <v>188</v>
      </c>
      <c r="K167" s="26" t="s">
        <v>188</v>
      </c>
      <c r="L167" s="26" t="s">
        <v>188</v>
      </c>
      <c r="M167" s="26" t="s">
        <v>188</v>
      </c>
      <c r="N167" s="26" t="s">
        <v>188</v>
      </c>
      <c r="O167" s="26" t="s">
        <v>188</v>
      </c>
      <c r="P167" s="26" t="s">
        <v>188</v>
      </c>
      <c r="Q167" s="26" t="s">
        <v>188</v>
      </c>
      <c r="R167" s="26" t="s">
        <v>188</v>
      </c>
      <c r="S167" s="26" t="s">
        <v>188</v>
      </c>
      <c r="T167" s="26" t="s">
        <v>188</v>
      </c>
      <c r="U167" s="26" t="s">
        <v>188</v>
      </c>
      <c r="V167" s="26" t="s">
        <v>5</v>
      </c>
      <c r="W167" s="26" t="s">
        <v>36</v>
      </c>
      <c r="X167" s="26" t="s">
        <v>158</v>
      </c>
      <c r="Y167" s="26" t="s">
        <v>190</v>
      </c>
      <c r="Z167" s="26" t="s">
        <v>190</v>
      </c>
      <c r="AA167" s="26" t="s">
        <v>190</v>
      </c>
      <c r="AB167" s="26" t="s">
        <v>190</v>
      </c>
      <c r="AC167" s="26" t="s">
        <v>190</v>
      </c>
      <c r="AD167" s="26" t="s">
        <v>190</v>
      </c>
      <c r="AE167" s="26" t="s">
        <v>53</v>
      </c>
      <c r="AF167" s="26" t="s">
        <v>159</v>
      </c>
      <c r="AG167" s="26" t="s">
        <v>59</v>
      </c>
      <c r="AH167" s="26" t="s">
        <v>59</v>
      </c>
      <c r="AI167" s="26" t="s">
        <v>59</v>
      </c>
      <c r="AJ167" s="26" t="s">
        <v>59</v>
      </c>
      <c r="AK167" s="26" t="s">
        <v>71</v>
      </c>
      <c r="AL167" s="26" t="s">
        <v>160</v>
      </c>
      <c r="AM167" s="26" t="s">
        <v>206</v>
      </c>
      <c r="AN167" s="26" t="s">
        <v>89</v>
      </c>
      <c r="AO167" s="26" t="s">
        <v>265</v>
      </c>
      <c r="AP167" s="26" t="s">
        <v>104</v>
      </c>
      <c r="AQ167" s="26" t="s">
        <v>104</v>
      </c>
      <c r="AR167" s="26" t="s">
        <v>104</v>
      </c>
      <c r="AS167" s="26" t="s">
        <v>104</v>
      </c>
      <c r="AT167" s="26" t="s">
        <v>114</v>
      </c>
      <c r="AU167" s="26" t="s">
        <v>198</v>
      </c>
      <c r="AX167" s="12">
        <f t="shared" si="80"/>
        <v>12</v>
      </c>
      <c r="AY167" s="12">
        <f t="shared" si="111"/>
        <v>0.5</v>
      </c>
      <c r="AZ167" s="20" t="str">
        <f t="shared" si="81"/>
        <v>Anticipatoria., Autoevaluación., Retroalimentación.</v>
      </c>
      <c r="BA167" s="12" t="str">
        <f t="shared" si="76"/>
        <v>Anticipatoria.</v>
      </c>
      <c r="BB167" s="12" t="str">
        <f t="shared" si="77"/>
        <v>Autoevaluación.</v>
      </c>
      <c r="BC167" s="12" t="str">
        <f t="shared" si="78"/>
        <v>Retroalimentación.</v>
      </c>
      <c r="BD167" s="12" t="str">
        <f t="shared" si="79"/>
        <v/>
      </c>
      <c r="BF167" s="12">
        <f t="shared" si="82"/>
        <v>1</v>
      </c>
      <c r="BG167" s="12">
        <f t="shared" si="83"/>
        <v>0</v>
      </c>
      <c r="BH167" s="12">
        <f t="shared" si="84"/>
        <v>1</v>
      </c>
      <c r="BI167" s="12">
        <f t="shared" si="85"/>
        <v>1</v>
      </c>
      <c r="BJ167" s="12">
        <f t="shared" si="86"/>
        <v>0</v>
      </c>
      <c r="BK167" s="12">
        <f t="shared" si="87"/>
        <v>3</v>
      </c>
      <c r="BL167" s="20" t="str">
        <f t="shared" si="88"/>
        <v>Reflexión, Diálogo, Oportunidades de mejora</v>
      </c>
      <c r="BM167" s="12" t="str">
        <f t="shared" si="89"/>
        <v>Reflexión</v>
      </c>
      <c r="BN167" s="12" t="str">
        <f t="shared" si="112"/>
        <v>Diálogo</v>
      </c>
      <c r="BO167" s="12" t="str">
        <f t="shared" si="90"/>
        <v>Oportunidades de mejora</v>
      </c>
      <c r="BP167" s="12" t="str">
        <f t="shared" si="91"/>
        <v/>
      </c>
      <c r="BQ167" s="12" t="str">
        <f t="shared" si="92"/>
        <v/>
      </c>
      <c r="BS167" s="12">
        <f t="shared" si="93"/>
        <v>1</v>
      </c>
      <c r="BT167" s="12">
        <f t="shared" si="94"/>
        <v>1</v>
      </c>
      <c r="BU167" s="12">
        <f t="shared" si="95"/>
        <v>0</v>
      </c>
      <c r="BV167" s="12">
        <f t="shared" si="96"/>
        <v>1</v>
      </c>
      <c r="BW167" s="12">
        <f t="shared" si="97"/>
        <v>0</v>
      </c>
      <c r="BX167" s="12">
        <f t="shared" si="98"/>
        <v>0</v>
      </c>
      <c r="BY167" s="12">
        <f t="shared" si="99"/>
        <v>3</v>
      </c>
      <c r="BZ167" s="12" t="str">
        <f t="shared" si="100"/>
        <v>La bibliografía propuesta contiene títulos de edición menor a 5 años., La bibliografía incluye por lo menos dos títulos en una segunda lengua.</v>
      </c>
      <c r="CA167" s="12" t="str">
        <f t="shared" si="101"/>
        <v>La bibliografía propuesta contiene títulos de edición menor a 5 años.</v>
      </c>
      <c r="CB167" s="21" t="str">
        <f t="shared" si="102"/>
        <v>La bibliografía incluye por lo menos dos títulos en una segunda lengua.</v>
      </c>
      <c r="CC167" s="12" t="str">
        <f t="shared" si="103"/>
        <v/>
      </c>
      <c r="CD167" s="12" t="str">
        <f t="shared" si="104"/>
        <v/>
      </c>
      <c r="CF167" s="12">
        <f t="shared" si="105"/>
        <v>0</v>
      </c>
      <c r="CG167" s="12">
        <f t="shared" si="106"/>
        <v>1</v>
      </c>
      <c r="CH167" s="12">
        <f t="shared" si="107"/>
        <v>0</v>
      </c>
      <c r="CI167" s="12">
        <f t="shared" si="108"/>
        <v>1</v>
      </c>
      <c r="CJ167" s="12">
        <f t="shared" si="109"/>
        <v>0</v>
      </c>
      <c r="CK167" s="12">
        <f t="shared" si="110"/>
        <v>2</v>
      </c>
    </row>
    <row r="168" spans="1:89" x14ac:dyDescent="0.25">
      <c r="A168" s="25">
        <v>43054.426819884262</v>
      </c>
      <c r="B168" s="26" t="s">
        <v>183</v>
      </c>
      <c r="C168" s="26" t="s">
        <v>491</v>
      </c>
      <c r="D168" s="26" t="s">
        <v>185</v>
      </c>
      <c r="E168" s="24"/>
      <c r="F168" s="26" t="s">
        <v>242</v>
      </c>
      <c r="G168" s="26" t="s">
        <v>362</v>
      </c>
      <c r="H168" s="26" t="s">
        <v>188</v>
      </c>
      <c r="I168" s="26" t="s">
        <v>188</v>
      </c>
      <c r="J168" s="26" t="s">
        <v>188</v>
      </c>
      <c r="K168" s="26" t="s">
        <v>188</v>
      </c>
      <c r="L168" s="26" t="s">
        <v>188</v>
      </c>
      <c r="M168" s="26" t="s">
        <v>188</v>
      </c>
      <c r="N168" s="26" t="s">
        <v>188</v>
      </c>
      <c r="O168" s="26" t="s">
        <v>188</v>
      </c>
      <c r="P168" s="26" t="s">
        <v>188</v>
      </c>
      <c r="Q168" s="26" t="s">
        <v>188</v>
      </c>
      <c r="R168" s="26" t="s">
        <v>188</v>
      </c>
      <c r="S168" s="26" t="s">
        <v>188</v>
      </c>
      <c r="T168" s="26" t="s">
        <v>188</v>
      </c>
      <c r="U168" s="26" t="s">
        <v>188</v>
      </c>
      <c r="V168" s="26" t="s">
        <v>5</v>
      </c>
      <c r="W168" s="26" t="s">
        <v>162</v>
      </c>
      <c r="X168" s="26" t="s">
        <v>158</v>
      </c>
      <c r="Y168" s="26" t="s">
        <v>190</v>
      </c>
      <c r="Z168" s="26" t="s">
        <v>190</v>
      </c>
      <c r="AA168" s="26" t="s">
        <v>190</v>
      </c>
      <c r="AB168" s="26" t="s">
        <v>190</v>
      </c>
      <c r="AC168" s="26" t="s">
        <v>190</v>
      </c>
      <c r="AD168" s="26" t="s">
        <v>190</v>
      </c>
      <c r="AE168" s="26" t="s">
        <v>55</v>
      </c>
      <c r="AF168" s="26" t="s">
        <v>159</v>
      </c>
      <c r="AG168" s="26" t="s">
        <v>59</v>
      </c>
      <c r="AH168" s="26" t="s">
        <v>59</v>
      </c>
      <c r="AI168" s="26" t="s">
        <v>59</v>
      </c>
      <c r="AJ168" s="26" t="s">
        <v>59</v>
      </c>
      <c r="AK168" s="26" t="s">
        <v>71</v>
      </c>
      <c r="AL168" s="26" t="s">
        <v>163</v>
      </c>
      <c r="AM168" s="26" t="s">
        <v>231</v>
      </c>
      <c r="AN168" s="26" t="s">
        <v>90</v>
      </c>
      <c r="AO168" s="26" t="s">
        <v>210</v>
      </c>
      <c r="AP168" s="26" t="s">
        <v>104</v>
      </c>
      <c r="AQ168" s="26" t="s">
        <v>104</v>
      </c>
      <c r="AR168" s="26" t="s">
        <v>104</v>
      </c>
      <c r="AS168" s="26" t="s">
        <v>104</v>
      </c>
      <c r="AT168" s="26" t="s">
        <v>114</v>
      </c>
      <c r="AU168" s="26" t="s">
        <v>247</v>
      </c>
      <c r="AX168" s="12">
        <f t="shared" si="80"/>
        <v>167</v>
      </c>
      <c r="AY168" s="12">
        <f t="shared" si="111"/>
        <v>0.5</v>
      </c>
      <c r="AZ168" s="20" t="str">
        <f t="shared" si="81"/>
        <v>Anticipatoria., Criterios y estándares (Rúbrica)., Retroalimentación.</v>
      </c>
      <c r="BA168" s="12" t="str">
        <f t="shared" si="76"/>
        <v>Anticipatoria.</v>
      </c>
      <c r="BB168" s="12" t="str">
        <f t="shared" si="77"/>
        <v>Criterios y estándares (Rúbrica).</v>
      </c>
      <c r="BC168" s="12" t="str">
        <f t="shared" si="78"/>
        <v>Retroalimentación.</v>
      </c>
      <c r="BD168" s="12" t="str">
        <f t="shared" si="79"/>
        <v/>
      </c>
      <c r="BF168" s="12">
        <f t="shared" si="82"/>
        <v>1</v>
      </c>
      <c r="BG168" s="12">
        <f t="shared" si="83"/>
        <v>1</v>
      </c>
      <c r="BH168" s="12">
        <f t="shared" si="84"/>
        <v>0</v>
      </c>
      <c r="BI168" s="12">
        <f t="shared" si="85"/>
        <v>1</v>
      </c>
      <c r="BJ168" s="12">
        <f t="shared" si="86"/>
        <v>0</v>
      </c>
      <c r="BK168" s="12">
        <f t="shared" si="87"/>
        <v>3</v>
      </c>
      <c r="BL168" s="20" t="str">
        <f t="shared" si="88"/>
        <v>Reflexión, Diálogo, Claridad, Oportunidades de mejora</v>
      </c>
      <c r="BM168" s="12" t="str">
        <f t="shared" si="89"/>
        <v>Reflexión</v>
      </c>
      <c r="BN168" s="12" t="str">
        <f t="shared" si="112"/>
        <v>Diálogo</v>
      </c>
      <c r="BO168" s="12" t="str">
        <f t="shared" si="90"/>
        <v>Claridad</v>
      </c>
      <c r="BP168" s="12" t="str">
        <f t="shared" si="91"/>
        <v>Oportunidades de mejora</v>
      </c>
      <c r="BQ168" s="12" t="str">
        <f t="shared" si="92"/>
        <v/>
      </c>
      <c r="BS168" s="12">
        <f t="shared" si="93"/>
        <v>1</v>
      </c>
      <c r="BT168" s="12">
        <f t="shared" si="94"/>
        <v>1</v>
      </c>
      <c r="BU168" s="12">
        <f t="shared" si="95"/>
        <v>1</v>
      </c>
      <c r="BV168" s="12">
        <f t="shared" si="96"/>
        <v>1</v>
      </c>
      <c r="BW168" s="12">
        <f t="shared" si="97"/>
        <v>0</v>
      </c>
      <c r="BX168" s="12">
        <f t="shared" si="98"/>
        <v>0</v>
      </c>
      <c r="BY168" s="12">
        <f t="shared" si="99"/>
        <v>4</v>
      </c>
      <c r="BZ168" s="12" t="str">
        <f t="shared" si="100"/>
        <v>La bibliografía básica propuesta se encuentra en la biblioteca "Juan Roa Vásquez"., La bibliografía propuesta contiene títulos de edición menor a 5 años., La bibliografía se presenta con una sólo sistema de referenciación (APA, Vancouver, IEEE, etc).</v>
      </c>
      <c r="CA168" s="12" t="str">
        <f t="shared" si="101"/>
        <v>La bibliografía básica propuesta se encuentra en la biblioteca "Juan Roa Vásquez".</v>
      </c>
      <c r="CB168" s="21" t="str">
        <f t="shared" si="102"/>
        <v>La bibliografía propuesta contiene títulos de edición menor a 5 años.</v>
      </c>
      <c r="CC168" s="12" t="str">
        <f t="shared" si="103"/>
        <v>La bibliografía se presenta con una sólo sistema de referenciación (APA, Vancouver, IEEE, etc).</v>
      </c>
      <c r="CD168" s="12" t="str">
        <f t="shared" si="104"/>
        <v/>
      </c>
      <c r="CF168" s="12">
        <f t="shared" si="105"/>
        <v>1</v>
      </c>
      <c r="CG168" s="12">
        <f t="shared" si="106"/>
        <v>1</v>
      </c>
      <c r="CH168" s="12">
        <f t="shared" si="107"/>
        <v>1</v>
      </c>
      <c r="CI168" s="12">
        <f t="shared" si="108"/>
        <v>0</v>
      </c>
      <c r="CJ168" s="12">
        <f t="shared" si="109"/>
        <v>0</v>
      </c>
      <c r="CK168" s="12">
        <f t="shared" si="110"/>
        <v>3</v>
      </c>
    </row>
    <row r="169" spans="1:89" x14ac:dyDescent="0.25">
      <c r="A169" s="25">
        <v>43054.429258645832</v>
      </c>
      <c r="B169" s="26" t="s">
        <v>183</v>
      </c>
      <c r="C169" s="26" t="s">
        <v>491</v>
      </c>
      <c r="D169" s="26" t="s">
        <v>185</v>
      </c>
      <c r="E169" s="24"/>
      <c r="F169" s="26" t="s">
        <v>242</v>
      </c>
      <c r="G169" s="26" t="s">
        <v>288</v>
      </c>
      <c r="H169" s="26" t="s">
        <v>188</v>
      </c>
      <c r="I169" s="26" t="s">
        <v>188</v>
      </c>
      <c r="J169" s="26" t="s">
        <v>188</v>
      </c>
      <c r="K169" s="26" t="s">
        <v>188</v>
      </c>
      <c r="L169" s="26" t="s">
        <v>188</v>
      </c>
      <c r="M169" s="26" t="s">
        <v>188</v>
      </c>
      <c r="N169" s="26" t="s">
        <v>188</v>
      </c>
      <c r="O169" s="26" t="s">
        <v>188</v>
      </c>
      <c r="P169" s="26" t="s">
        <v>188</v>
      </c>
      <c r="Q169" s="26" t="s">
        <v>188</v>
      </c>
      <c r="R169" s="26" t="s">
        <v>188</v>
      </c>
      <c r="S169" s="26" t="s">
        <v>188</v>
      </c>
      <c r="T169" s="26" t="s">
        <v>188</v>
      </c>
      <c r="U169" s="26" t="s">
        <v>188</v>
      </c>
      <c r="V169" s="26" t="s">
        <v>5</v>
      </c>
      <c r="W169" s="26" t="s">
        <v>162</v>
      </c>
      <c r="X169" s="26" t="s">
        <v>158</v>
      </c>
      <c r="Y169" s="26" t="s">
        <v>190</v>
      </c>
      <c r="Z169" s="26" t="s">
        <v>190</v>
      </c>
      <c r="AA169" s="26" t="s">
        <v>190</v>
      </c>
      <c r="AB169" s="26" t="s">
        <v>190</v>
      </c>
      <c r="AC169" s="26" t="s">
        <v>190</v>
      </c>
      <c r="AD169" s="26" t="s">
        <v>190</v>
      </c>
      <c r="AE169" s="26" t="s">
        <v>55</v>
      </c>
      <c r="AF169" s="26" t="s">
        <v>159</v>
      </c>
      <c r="AG169" s="26" t="s">
        <v>59</v>
      </c>
      <c r="AH169" s="26" t="s">
        <v>59</v>
      </c>
      <c r="AI169" s="26" t="s">
        <v>59</v>
      </c>
      <c r="AJ169" s="26" t="s">
        <v>59</v>
      </c>
      <c r="AK169" s="26" t="s">
        <v>71</v>
      </c>
      <c r="AL169" s="26" t="s">
        <v>160</v>
      </c>
      <c r="AM169" s="26" t="s">
        <v>191</v>
      </c>
      <c r="AN169" s="26" t="s">
        <v>90</v>
      </c>
      <c r="AO169" s="26" t="s">
        <v>210</v>
      </c>
      <c r="AP169" s="26" t="s">
        <v>104</v>
      </c>
      <c r="AQ169" s="26" t="s">
        <v>104</v>
      </c>
      <c r="AR169" s="26" t="s">
        <v>104</v>
      </c>
      <c r="AS169" s="26" t="s">
        <v>104</v>
      </c>
      <c r="AT169" s="26" t="s">
        <v>113</v>
      </c>
      <c r="AU169" s="26" t="s">
        <v>247</v>
      </c>
      <c r="AX169" s="12">
        <f t="shared" si="80"/>
        <v>167</v>
      </c>
      <c r="AY169" s="12">
        <f t="shared" si="111"/>
        <v>0.5</v>
      </c>
      <c r="AZ169" s="20" t="str">
        <f t="shared" si="81"/>
        <v>Anticipatoria., Criterios y estándares (Rúbrica)., Autoevaluación., Retroalimentación.</v>
      </c>
      <c r="BA169" s="12" t="str">
        <f t="shared" si="76"/>
        <v>Anticipatoria.</v>
      </c>
      <c r="BB169" s="12" t="str">
        <f t="shared" si="77"/>
        <v>Criterios y estándares (Rúbrica).</v>
      </c>
      <c r="BC169" s="12" t="str">
        <f t="shared" si="78"/>
        <v>Autoevaluación.</v>
      </c>
      <c r="BD169" s="12" t="str">
        <f t="shared" si="79"/>
        <v>Retroalimentación.</v>
      </c>
      <c r="BF169" s="12">
        <f t="shared" si="82"/>
        <v>1</v>
      </c>
      <c r="BG169" s="12">
        <f t="shared" si="83"/>
        <v>1</v>
      </c>
      <c r="BH169" s="12">
        <f t="shared" si="84"/>
        <v>1</v>
      </c>
      <c r="BI169" s="12">
        <f t="shared" si="85"/>
        <v>1</v>
      </c>
      <c r="BJ169" s="12">
        <f t="shared" si="86"/>
        <v>0</v>
      </c>
      <c r="BK169" s="12">
        <f t="shared" si="87"/>
        <v>4</v>
      </c>
      <c r="BL169" s="20" t="str">
        <f t="shared" si="88"/>
        <v>Reflexión, Diálogo, Claridad, Oportunidades de mejora</v>
      </c>
      <c r="BM169" s="12" t="str">
        <f t="shared" si="89"/>
        <v>Reflexión</v>
      </c>
      <c r="BN169" s="12" t="str">
        <f t="shared" si="112"/>
        <v>Diálogo</v>
      </c>
      <c r="BO169" s="12" t="str">
        <f t="shared" si="90"/>
        <v>Claridad</v>
      </c>
      <c r="BP169" s="12" t="str">
        <f t="shared" si="91"/>
        <v>Oportunidades de mejora</v>
      </c>
      <c r="BQ169" s="12" t="str">
        <f t="shared" si="92"/>
        <v/>
      </c>
      <c r="BS169" s="12">
        <f t="shared" si="93"/>
        <v>1</v>
      </c>
      <c r="BT169" s="12">
        <f t="shared" si="94"/>
        <v>1</v>
      </c>
      <c r="BU169" s="12">
        <f t="shared" si="95"/>
        <v>1</v>
      </c>
      <c r="BV169" s="12">
        <f t="shared" si="96"/>
        <v>1</v>
      </c>
      <c r="BW169" s="12">
        <f t="shared" si="97"/>
        <v>0</v>
      </c>
      <c r="BX169" s="12">
        <f t="shared" si="98"/>
        <v>0</v>
      </c>
      <c r="BY169" s="12">
        <f t="shared" si="99"/>
        <v>4</v>
      </c>
      <c r="BZ169" s="12" t="str">
        <f t="shared" si="100"/>
        <v>La bibliografía básica propuesta se encuentra en la biblioteca "Juan Roa Vásquez"., La bibliografía propuesta contiene títulos de edición menor a 5 años., La bibliografía se presenta con una sólo sistema de referenciación (APA, Vancouver, IEEE, etc).</v>
      </c>
      <c r="CA169" s="12" t="str">
        <f t="shared" si="101"/>
        <v>La bibliografía básica propuesta se encuentra en la biblioteca "Juan Roa Vásquez".</v>
      </c>
      <c r="CB169" s="21" t="str">
        <f t="shared" si="102"/>
        <v>La bibliografía propuesta contiene títulos de edición menor a 5 años.</v>
      </c>
      <c r="CC169" s="12" t="str">
        <f t="shared" si="103"/>
        <v>La bibliografía se presenta con una sólo sistema de referenciación (APA, Vancouver, IEEE, etc).</v>
      </c>
      <c r="CD169" s="12" t="str">
        <f t="shared" si="104"/>
        <v/>
      </c>
      <c r="CF169" s="12">
        <f t="shared" si="105"/>
        <v>1</v>
      </c>
      <c r="CG169" s="12">
        <f t="shared" si="106"/>
        <v>1</v>
      </c>
      <c r="CH169" s="12">
        <f t="shared" si="107"/>
        <v>1</v>
      </c>
      <c r="CI169" s="12">
        <f t="shared" si="108"/>
        <v>0</v>
      </c>
      <c r="CJ169" s="12">
        <f t="shared" si="109"/>
        <v>0</v>
      </c>
      <c r="CK169" s="12">
        <f t="shared" si="110"/>
        <v>3</v>
      </c>
    </row>
    <row r="170" spans="1:89" x14ac:dyDescent="0.25">
      <c r="A170" s="25">
        <v>43054.503800833336</v>
      </c>
      <c r="B170" s="26" t="s">
        <v>183</v>
      </c>
      <c r="C170" s="26" t="s">
        <v>492</v>
      </c>
      <c r="D170" s="26" t="s">
        <v>185</v>
      </c>
      <c r="E170" s="24"/>
      <c r="F170" s="26" t="s">
        <v>238</v>
      </c>
      <c r="G170" s="26" t="s">
        <v>493</v>
      </c>
      <c r="H170" s="26" t="s">
        <v>188</v>
      </c>
      <c r="I170" s="26" t="s">
        <v>188</v>
      </c>
      <c r="J170" s="26" t="s">
        <v>188</v>
      </c>
      <c r="K170" s="26" t="s">
        <v>188</v>
      </c>
      <c r="L170" s="26" t="s">
        <v>188</v>
      </c>
      <c r="M170" s="26" t="s">
        <v>188</v>
      </c>
      <c r="N170" s="26" t="s">
        <v>188</v>
      </c>
      <c r="O170" s="26" t="s">
        <v>188</v>
      </c>
      <c r="P170" s="26" t="s">
        <v>188</v>
      </c>
      <c r="Q170" s="26" t="s">
        <v>188</v>
      </c>
      <c r="R170" s="26" t="s">
        <v>188</v>
      </c>
      <c r="S170" s="26" t="s">
        <v>188</v>
      </c>
      <c r="T170" s="26" t="s">
        <v>188</v>
      </c>
      <c r="U170" s="26" t="s">
        <v>188</v>
      </c>
      <c r="V170" s="26" t="s">
        <v>5</v>
      </c>
      <c r="W170" s="26" t="s">
        <v>162</v>
      </c>
      <c r="X170" s="26" t="s">
        <v>158</v>
      </c>
      <c r="Y170" s="26" t="s">
        <v>190</v>
      </c>
      <c r="Z170" s="26" t="s">
        <v>190</v>
      </c>
      <c r="AA170" s="26" t="s">
        <v>190</v>
      </c>
      <c r="AB170" s="26" t="s">
        <v>190</v>
      </c>
      <c r="AC170" s="26" t="s">
        <v>190</v>
      </c>
      <c r="AD170" s="26" t="s">
        <v>190</v>
      </c>
      <c r="AE170" s="26" t="s">
        <v>55</v>
      </c>
      <c r="AF170" s="26" t="s">
        <v>159</v>
      </c>
      <c r="AG170" s="26" t="s">
        <v>59</v>
      </c>
      <c r="AH170" s="26" t="s">
        <v>59</v>
      </c>
      <c r="AI170" s="26" t="s">
        <v>59</v>
      </c>
      <c r="AJ170" s="26" t="s">
        <v>59</v>
      </c>
      <c r="AK170" s="26" t="s">
        <v>71</v>
      </c>
      <c r="AL170" s="26" t="s">
        <v>163</v>
      </c>
      <c r="AM170" s="26" t="s">
        <v>259</v>
      </c>
      <c r="AN170" s="26" t="s">
        <v>90</v>
      </c>
      <c r="AO170" s="26" t="s">
        <v>192</v>
      </c>
      <c r="AP170" s="26" t="s">
        <v>106</v>
      </c>
      <c r="AQ170" s="26" t="s">
        <v>106</v>
      </c>
      <c r="AR170" s="26" t="s">
        <v>106</v>
      </c>
      <c r="AS170" s="26" t="s">
        <v>106</v>
      </c>
      <c r="AT170" s="26" t="s">
        <v>113</v>
      </c>
      <c r="AU170" s="26" t="s">
        <v>193</v>
      </c>
      <c r="AX170" s="12">
        <f t="shared" si="80"/>
        <v>169</v>
      </c>
      <c r="AY170" s="12">
        <f t="shared" si="111"/>
        <v>1</v>
      </c>
      <c r="AZ170" s="20" t="str">
        <f t="shared" si="81"/>
        <v>Criterios y estándares (Rúbrica)., Autoevaluación., Retroalimentación.</v>
      </c>
      <c r="BA170" s="12" t="str">
        <f t="shared" si="76"/>
        <v>Criterios y estándares (Rúbrica).</v>
      </c>
      <c r="BB170" s="12" t="str">
        <f t="shared" si="77"/>
        <v>Autoevaluación.</v>
      </c>
      <c r="BC170" s="12" t="str">
        <f t="shared" si="78"/>
        <v>Retroalimentación.</v>
      </c>
      <c r="BD170" s="12" t="str">
        <f t="shared" si="79"/>
        <v/>
      </c>
      <c r="BF170" s="12">
        <f t="shared" si="82"/>
        <v>0</v>
      </c>
      <c r="BG170" s="12">
        <f t="shared" si="83"/>
        <v>1</v>
      </c>
      <c r="BH170" s="12">
        <f t="shared" si="84"/>
        <v>1</v>
      </c>
      <c r="BI170" s="12">
        <f t="shared" si="85"/>
        <v>1</v>
      </c>
      <c r="BJ170" s="12">
        <f t="shared" si="86"/>
        <v>0</v>
      </c>
      <c r="BK170" s="12">
        <f t="shared" si="87"/>
        <v>3</v>
      </c>
      <c r="BL170" s="20" t="str">
        <f t="shared" si="88"/>
        <v>Reflexión, Diálogo, Claridad, Oportunidades de mejora, Retroalimentación al docente</v>
      </c>
      <c r="BM170" s="12" t="str">
        <f t="shared" si="89"/>
        <v>Reflexión</v>
      </c>
      <c r="BN170" s="12" t="str">
        <f t="shared" si="112"/>
        <v>Diálogo</v>
      </c>
      <c r="BO170" s="12" t="str">
        <f t="shared" si="90"/>
        <v>Claridad</v>
      </c>
      <c r="BP170" s="12" t="str">
        <f t="shared" si="91"/>
        <v>Oportunidades de mejora</v>
      </c>
      <c r="BQ170" s="12" t="str">
        <f t="shared" si="92"/>
        <v>Retroalimentación al docente</v>
      </c>
      <c r="BS170" s="12">
        <f t="shared" si="93"/>
        <v>1</v>
      </c>
      <c r="BT170" s="12">
        <f t="shared" si="94"/>
        <v>1</v>
      </c>
      <c r="BU170" s="12">
        <f t="shared" si="95"/>
        <v>1</v>
      </c>
      <c r="BV170" s="12">
        <f t="shared" si="96"/>
        <v>1</v>
      </c>
      <c r="BW170" s="12">
        <f t="shared" si="97"/>
        <v>1</v>
      </c>
      <c r="BX170" s="12">
        <f t="shared" si="98"/>
        <v>0</v>
      </c>
      <c r="BY170" s="12">
        <f t="shared" si="99"/>
        <v>5</v>
      </c>
      <c r="BZ170" s="12" t="str">
        <f t="shared" si="10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70" s="12" t="str">
        <f t="shared" si="101"/>
        <v>La bibliografía básica propuesta se encuentra en la biblioteca "Juan Roa Vásquez".</v>
      </c>
      <c r="CB170" s="21" t="str">
        <f t="shared" si="102"/>
        <v>La bibliografía propuesta contiene títulos de edición menor a 5 años.</v>
      </c>
      <c r="CC170" s="12" t="str">
        <f t="shared" si="103"/>
        <v>La bibliografía se presenta con una sólo sistema de referenciación (APA, Vancouver, IEEE, etc).</v>
      </c>
      <c r="CD170" s="12" t="str">
        <f t="shared" si="104"/>
        <v>La bibliografía incluye por lo menos dos títulos en una segunda lengua.</v>
      </c>
      <c r="CF170" s="12">
        <f t="shared" si="105"/>
        <v>1</v>
      </c>
      <c r="CG170" s="12">
        <f t="shared" si="106"/>
        <v>1</v>
      </c>
      <c r="CH170" s="12">
        <f t="shared" si="107"/>
        <v>1</v>
      </c>
      <c r="CI170" s="12">
        <f t="shared" si="108"/>
        <v>1</v>
      </c>
      <c r="CJ170" s="12">
        <f t="shared" si="109"/>
        <v>0</v>
      </c>
      <c r="CK170" s="12">
        <f t="shared" si="110"/>
        <v>4</v>
      </c>
    </row>
    <row r="171" spans="1:89" x14ac:dyDescent="0.25">
      <c r="A171" s="25">
        <v>43054.516100983798</v>
      </c>
      <c r="B171" s="26" t="s">
        <v>183</v>
      </c>
      <c r="C171" s="26" t="s">
        <v>494</v>
      </c>
      <c r="D171" s="26" t="s">
        <v>185</v>
      </c>
      <c r="E171" s="24"/>
      <c r="F171" s="26" t="s">
        <v>238</v>
      </c>
      <c r="G171" s="26" t="s">
        <v>495</v>
      </c>
      <c r="H171" s="26" t="s">
        <v>188</v>
      </c>
      <c r="I171" s="26" t="s">
        <v>188</v>
      </c>
      <c r="J171" s="26" t="s">
        <v>188</v>
      </c>
      <c r="K171" s="26" t="s">
        <v>188</v>
      </c>
      <c r="L171" s="26" t="s">
        <v>188</v>
      </c>
      <c r="M171" s="26" t="s">
        <v>188</v>
      </c>
      <c r="N171" s="26" t="s">
        <v>188</v>
      </c>
      <c r="O171" s="26" t="s">
        <v>188</v>
      </c>
      <c r="P171" s="26" t="s">
        <v>188</v>
      </c>
      <c r="Q171" s="26" t="s">
        <v>188</v>
      </c>
      <c r="R171" s="26" t="s">
        <v>188</v>
      </c>
      <c r="S171" s="26" t="s">
        <v>188</v>
      </c>
      <c r="T171" s="26" t="s">
        <v>188</v>
      </c>
      <c r="U171" s="26" t="s">
        <v>188</v>
      </c>
      <c r="V171" s="26" t="s">
        <v>5</v>
      </c>
      <c r="W171" s="26" t="s">
        <v>162</v>
      </c>
      <c r="X171" s="26" t="s">
        <v>158</v>
      </c>
      <c r="Y171" s="26" t="s">
        <v>190</v>
      </c>
      <c r="Z171" s="26" t="s">
        <v>190</v>
      </c>
      <c r="AA171" s="26" t="s">
        <v>190</v>
      </c>
      <c r="AB171" s="26" t="s">
        <v>190</v>
      </c>
      <c r="AC171" s="26" t="s">
        <v>190</v>
      </c>
      <c r="AD171" s="26" t="s">
        <v>190</v>
      </c>
      <c r="AE171" s="26" t="s">
        <v>55</v>
      </c>
      <c r="AF171" s="26" t="s">
        <v>159</v>
      </c>
      <c r="AG171" s="26" t="s">
        <v>59</v>
      </c>
      <c r="AH171" s="26" t="s">
        <v>59</v>
      </c>
      <c r="AI171" s="26" t="s">
        <v>59</v>
      </c>
      <c r="AJ171" s="26" t="s">
        <v>59</v>
      </c>
      <c r="AK171" s="26" t="s">
        <v>71</v>
      </c>
      <c r="AL171" s="26" t="s">
        <v>163</v>
      </c>
      <c r="AM171" s="26" t="s">
        <v>191</v>
      </c>
      <c r="AN171" s="26" t="s">
        <v>90</v>
      </c>
      <c r="AO171" s="26" t="s">
        <v>192</v>
      </c>
      <c r="AP171" s="26" t="s">
        <v>105</v>
      </c>
      <c r="AQ171" s="26" t="s">
        <v>107</v>
      </c>
      <c r="AR171" s="26" t="s">
        <v>107</v>
      </c>
      <c r="AS171" s="26" t="s">
        <v>107</v>
      </c>
      <c r="AT171" s="26" t="s">
        <v>113</v>
      </c>
      <c r="AU171" s="26" t="s">
        <v>166</v>
      </c>
      <c r="AX171" s="12">
        <f t="shared" si="80"/>
        <v>170</v>
      </c>
      <c r="AY171" s="12">
        <f t="shared" si="111"/>
        <v>0.33333333333333331</v>
      </c>
      <c r="AZ171" s="20" t="str">
        <f t="shared" si="81"/>
        <v>Anticipatoria., Criterios y estándares (Rúbrica)., Autoevaluación., Retroalimentación.</v>
      </c>
      <c r="BA171" s="12" t="str">
        <f t="shared" si="76"/>
        <v>Anticipatoria.</v>
      </c>
      <c r="BB171" s="12" t="str">
        <f t="shared" si="77"/>
        <v>Criterios y estándares (Rúbrica).</v>
      </c>
      <c r="BC171" s="12" t="str">
        <f t="shared" si="78"/>
        <v>Autoevaluación.</v>
      </c>
      <c r="BD171" s="12" t="str">
        <f t="shared" si="79"/>
        <v>Retroalimentación.</v>
      </c>
      <c r="BF171" s="12">
        <f t="shared" si="82"/>
        <v>1</v>
      </c>
      <c r="BG171" s="12">
        <f t="shared" si="83"/>
        <v>1</v>
      </c>
      <c r="BH171" s="12">
        <f t="shared" si="84"/>
        <v>1</v>
      </c>
      <c r="BI171" s="12">
        <f t="shared" si="85"/>
        <v>1</v>
      </c>
      <c r="BJ171" s="12">
        <f t="shared" si="86"/>
        <v>0</v>
      </c>
      <c r="BK171" s="12">
        <f t="shared" si="87"/>
        <v>4</v>
      </c>
      <c r="BL171" s="20" t="str">
        <f t="shared" si="88"/>
        <v>Reflexión, Diálogo, Claridad, Oportunidades de mejora, Retroalimentación al docente</v>
      </c>
      <c r="BM171" s="12" t="str">
        <f t="shared" si="89"/>
        <v>Reflexión</v>
      </c>
      <c r="BN171" s="12" t="str">
        <f t="shared" si="112"/>
        <v>Diálogo</v>
      </c>
      <c r="BO171" s="12" t="str">
        <f t="shared" si="90"/>
        <v>Claridad</v>
      </c>
      <c r="BP171" s="12" t="str">
        <f t="shared" si="91"/>
        <v>Oportunidades de mejora</v>
      </c>
      <c r="BQ171" s="12" t="str">
        <f t="shared" si="92"/>
        <v>Retroalimentación al docente</v>
      </c>
      <c r="BS171" s="12">
        <f t="shared" si="93"/>
        <v>1</v>
      </c>
      <c r="BT171" s="12">
        <f t="shared" si="94"/>
        <v>1</v>
      </c>
      <c r="BU171" s="12">
        <f t="shared" si="95"/>
        <v>1</v>
      </c>
      <c r="BV171" s="12">
        <f t="shared" si="96"/>
        <v>1</v>
      </c>
      <c r="BW171" s="12">
        <f t="shared" si="97"/>
        <v>1</v>
      </c>
      <c r="BX171" s="12">
        <f t="shared" si="98"/>
        <v>0</v>
      </c>
      <c r="BY171" s="12">
        <f t="shared" si="99"/>
        <v>5</v>
      </c>
      <c r="BZ171" s="12" t="str">
        <f t="shared" si="100"/>
        <v>La bibliografía propuesta contiene títulos de edición menor a 5 años.</v>
      </c>
      <c r="CA171" s="12" t="str">
        <f t="shared" si="101"/>
        <v>La bibliografía propuesta contiene títulos de edición menor a 5 años.</v>
      </c>
      <c r="CB171" s="21" t="str">
        <f t="shared" si="102"/>
        <v/>
      </c>
      <c r="CC171" s="12" t="str">
        <f t="shared" si="103"/>
        <v/>
      </c>
      <c r="CD171" s="12" t="str">
        <f t="shared" si="104"/>
        <v/>
      </c>
      <c r="CF171" s="12">
        <f t="shared" si="105"/>
        <v>0</v>
      </c>
      <c r="CG171" s="12">
        <f t="shared" si="106"/>
        <v>1</v>
      </c>
      <c r="CH171" s="12">
        <f t="shared" si="107"/>
        <v>0</v>
      </c>
      <c r="CI171" s="12">
        <f t="shared" si="108"/>
        <v>0</v>
      </c>
      <c r="CJ171" s="12">
        <f t="shared" si="109"/>
        <v>0</v>
      </c>
      <c r="CK171" s="12">
        <f t="shared" si="110"/>
        <v>1</v>
      </c>
    </row>
    <row r="172" spans="1:89" x14ac:dyDescent="0.25">
      <c r="A172" s="25">
        <v>43054.517011238422</v>
      </c>
      <c r="B172" s="26" t="s">
        <v>183</v>
      </c>
      <c r="C172" s="26" t="s">
        <v>496</v>
      </c>
      <c r="D172" s="26" t="s">
        <v>185</v>
      </c>
      <c r="E172" s="24"/>
      <c r="F172" s="26" t="s">
        <v>371</v>
      </c>
      <c r="G172" s="26" t="s">
        <v>497</v>
      </c>
      <c r="H172" s="26" t="s">
        <v>188</v>
      </c>
      <c r="I172" s="26" t="s">
        <v>188</v>
      </c>
      <c r="J172" s="26" t="s">
        <v>188</v>
      </c>
      <c r="K172" s="26" t="s">
        <v>188</v>
      </c>
      <c r="L172" s="26" t="s">
        <v>188</v>
      </c>
      <c r="M172" s="26" t="s">
        <v>188</v>
      </c>
      <c r="N172" s="26" t="s">
        <v>189</v>
      </c>
      <c r="O172" s="26" t="s">
        <v>188</v>
      </c>
      <c r="P172" s="26" t="s">
        <v>188</v>
      </c>
      <c r="Q172" s="26" t="s">
        <v>188</v>
      </c>
      <c r="R172" s="26" t="s">
        <v>188</v>
      </c>
      <c r="S172" s="26" t="s">
        <v>188</v>
      </c>
      <c r="T172" s="26" t="s">
        <v>188</v>
      </c>
      <c r="U172" s="26" t="s">
        <v>188</v>
      </c>
      <c r="V172" s="26" t="s">
        <v>5</v>
      </c>
      <c r="W172" s="26" t="s">
        <v>165</v>
      </c>
      <c r="X172" s="26" t="s">
        <v>158</v>
      </c>
      <c r="Y172" s="26" t="s">
        <v>190</v>
      </c>
      <c r="Z172" s="26" t="s">
        <v>190</v>
      </c>
      <c r="AA172" s="26" t="s">
        <v>190</v>
      </c>
      <c r="AB172" s="26" t="s">
        <v>190</v>
      </c>
      <c r="AC172" s="26" t="s">
        <v>190</v>
      </c>
      <c r="AD172" s="26" t="s">
        <v>190</v>
      </c>
      <c r="AE172" s="26" t="s">
        <v>55</v>
      </c>
      <c r="AF172" s="26" t="s">
        <v>159</v>
      </c>
      <c r="AG172" s="26" t="s">
        <v>59</v>
      </c>
      <c r="AH172" s="26" t="s">
        <v>59</v>
      </c>
      <c r="AI172" s="26" t="s">
        <v>59</v>
      </c>
      <c r="AJ172" s="26" t="s">
        <v>59</v>
      </c>
      <c r="AK172" s="26" t="s">
        <v>71</v>
      </c>
      <c r="AL172" s="26" t="s">
        <v>74</v>
      </c>
      <c r="AM172" s="26" t="s">
        <v>412</v>
      </c>
      <c r="AN172" s="26" t="s">
        <v>90</v>
      </c>
      <c r="AO172" s="26" t="s">
        <v>192</v>
      </c>
      <c r="AP172" s="26" t="s">
        <v>106</v>
      </c>
      <c r="AQ172" s="26" t="s">
        <v>106</v>
      </c>
      <c r="AR172" s="26" t="s">
        <v>106</v>
      </c>
      <c r="AS172" s="26" t="s">
        <v>106</v>
      </c>
      <c r="AT172" s="26" t="s">
        <v>114</v>
      </c>
      <c r="AU172" s="26" t="s">
        <v>232</v>
      </c>
      <c r="AX172" s="12">
        <f t="shared" si="80"/>
        <v>171</v>
      </c>
      <c r="AY172" s="12">
        <f t="shared" si="111"/>
        <v>0.33333333333333331</v>
      </c>
      <c r="AZ172" s="20" t="str">
        <f t="shared" si="81"/>
        <v>Anticipatoria., Retroalimentación.</v>
      </c>
      <c r="BA172" s="12" t="str">
        <f t="shared" si="76"/>
        <v>Anticipatoria.</v>
      </c>
      <c r="BB172" s="12" t="str">
        <f t="shared" si="77"/>
        <v>Retroalimentación.</v>
      </c>
      <c r="BC172" s="12" t="str">
        <f t="shared" si="78"/>
        <v/>
      </c>
      <c r="BD172" s="12" t="str">
        <f t="shared" si="79"/>
        <v/>
      </c>
      <c r="BF172" s="12">
        <f t="shared" si="82"/>
        <v>1</v>
      </c>
      <c r="BG172" s="12">
        <f t="shared" si="83"/>
        <v>0</v>
      </c>
      <c r="BH172" s="12">
        <f t="shared" si="84"/>
        <v>0</v>
      </c>
      <c r="BI172" s="12">
        <f t="shared" si="85"/>
        <v>1</v>
      </c>
      <c r="BJ172" s="12">
        <f t="shared" si="86"/>
        <v>0</v>
      </c>
      <c r="BK172" s="12">
        <f t="shared" si="87"/>
        <v>2</v>
      </c>
      <c r="BL172" s="20" t="str">
        <f t="shared" si="88"/>
        <v>Reflexión, Diálogo, Claridad, Oportunidades de mejora, Retroalimentación al docente</v>
      </c>
      <c r="BM172" s="12" t="str">
        <f t="shared" si="89"/>
        <v>Reflexión</v>
      </c>
      <c r="BN172" s="12" t="str">
        <f t="shared" si="112"/>
        <v>Diálogo</v>
      </c>
      <c r="BO172" s="12" t="str">
        <f t="shared" si="90"/>
        <v>Claridad</v>
      </c>
      <c r="BP172" s="12" t="str">
        <f t="shared" si="91"/>
        <v>Oportunidades de mejora</v>
      </c>
      <c r="BQ172" s="12" t="str">
        <f t="shared" si="92"/>
        <v>Retroalimentación al docente</v>
      </c>
      <c r="BS172" s="12">
        <f t="shared" si="93"/>
        <v>1</v>
      </c>
      <c r="BT172" s="12">
        <f t="shared" si="94"/>
        <v>1</v>
      </c>
      <c r="BU172" s="12">
        <f t="shared" si="95"/>
        <v>1</v>
      </c>
      <c r="BV172" s="12">
        <f t="shared" si="96"/>
        <v>1</v>
      </c>
      <c r="BW172" s="12">
        <f t="shared" si="97"/>
        <v>1</v>
      </c>
      <c r="BX172" s="12">
        <f t="shared" si="98"/>
        <v>0</v>
      </c>
      <c r="BY172" s="12">
        <f t="shared" si="99"/>
        <v>5</v>
      </c>
      <c r="BZ172" s="12" t="str">
        <f t="shared" si="100"/>
        <v>La bibliografía básica propuesta se encuentra en la biblioteca "Juan Roa Vásquez"., La bibliografía propuesta contiene títulos de edición menor a 5 años., La bibliografía incluye por lo menos dos títulos en una segunda lengua.</v>
      </c>
      <c r="CA172" s="12" t="str">
        <f t="shared" si="101"/>
        <v>La bibliografía básica propuesta se encuentra en la biblioteca "Juan Roa Vásquez".</v>
      </c>
      <c r="CB172" s="21" t="str">
        <f t="shared" si="102"/>
        <v>La bibliografía propuesta contiene títulos de edición menor a 5 años.</v>
      </c>
      <c r="CC172" s="12" t="str">
        <f t="shared" si="103"/>
        <v>La bibliografía incluye por lo menos dos títulos en una segunda lengua.</v>
      </c>
      <c r="CD172" s="12" t="str">
        <f t="shared" si="104"/>
        <v/>
      </c>
      <c r="CF172" s="12">
        <f t="shared" si="105"/>
        <v>1</v>
      </c>
      <c r="CG172" s="12">
        <f t="shared" si="106"/>
        <v>1</v>
      </c>
      <c r="CH172" s="12">
        <f t="shared" si="107"/>
        <v>0</v>
      </c>
      <c r="CI172" s="12">
        <f t="shared" si="108"/>
        <v>1</v>
      </c>
      <c r="CJ172" s="12">
        <f t="shared" si="109"/>
        <v>0</v>
      </c>
      <c r="CK172" s="12">
        <f t="shared" si="110"/>
        <v>3</v>
      </c>
    </row>
    <row r="173" spans="1:89" x14ac:dyDescent="0.25">
      <c r="A173" s="25">
        <v>43054.520881527773</v>
      </c>
      <c r="B173" s="26" t="s">
        <v>183</v>
      </c>
      <c r="C173" s="26" t="s">
        <v>494</v>
      </c>
      <c r="D173" s="26" t="s">
        <v>185</v>
      </c>
      <c r="E173" s="24"/>
      <c r="F173" s="26" t="s">
        <v>238</v>
      </c>
      <c r="G173" s="26" t="s">
        <v>498</v>
      </c>
      <c r="H173" s="26" t="s">
        <v>188</v>
      </c>
      <c r="I173" s="26" t="s">
        <v>188</v>
      </c>
      <c r="J173" s="26" t="s">
        <v>188</v>
      </c>
      <c r="K173" s="26" t="s">
        <v>188</v>
      </c>
      <c r="L173" s="26" t="s">
        <v>188</v>
      </c>
      <c r="M173" s="26" t="s">
        <v>188</v>
      </c>
      <c r="N173" s="26" t="s">
        <v>188</v>
      </c>
      <c r="O173" s="26" t="s">
        <v>188</v>
      </c>
      <c r="P173" s="26" t="s">
        <v>188</v>
      </c>
      <c r="Q173" s="26" t="s">
        <v>188</v>
      </c>
      <c r="R173" s="26" t="s">
        <v>188</v>
      </c>
      <c r="S173" s="26" t="s">
        <v>188</v>
      </c>
      <c r="T173" s="26" t="s">
        <v>188</v>
      </c>
      <c r="U173" s="26" t="s">
        <v>188</v>
      </c>
      <c r="V173" s="26" t="s">
        <v>5</v>
      </c>
      <c r="W173" s="26" t="s">
        <v>162</v>
      </c>
      <c r="X173" s="26" t="s">
        <v>158</v>
      </c>
      <c r="Y173" s="26" t="s">
        <v>190</v>
      </c>
      <c r="Z173" s="26" t="s">
        <v>190</v>
      </c>
      <c r="AA173" s="26" t="s">
        <v>190</v>
      </c>
      <c r="AB173" s="26" t="s">
        <v>190</v>
      </c>
      <c r="AC173" s="26" t="s">
        <v>190</v>
      </c>
      <c r="AD173" s="26" t="s">
        <v>190</v>
      </c>
      <c r="AE173" s="26" t="s">
        <v>55</v>
      </c>
      <c r="AF173" s="26" t="s">
        <v>159</v>
      </c>
      <c r="AG173" s="26" t="s">
        <v>59</v>
      </c>
      <c r="AH173" s="26" t="s">
        <v>59</v>
      </c>
      <c r="AI173" s="26" t="s">
        <v>59</v>
      </c>
      <c r="AJ173" s="26" t="s">
        <v>59</v>
      </c>
      <c r="AK173" s="26" t="s">
        <v>71</v>
      </c>
      <c r="AL173" s="26" t="s">
        <v>160</v>
      </c>
      <c r="AM173" s="26" t="s">
        <v>191</v>
      </c>
      <c r="AN173" s="26" t="s">
        <v>90</v>
      </c>
      <c r="AO173" s="26" t="s">
        <v>192</v>
      </c>
      <c r="AP173" s="26" t="s">
        <v>107</v>
      </c>
      <c r="AQ173" s="26" t="s">
        <v>107</v>
      </c>
      <c r="AR173" s="26" t="s">
        <v>107</v>
      </c>
      <c r="AS173" s="26" t="s">
        <v>107</v>
      </c>
      <c r="AT173" s="26" t="s">
        <v>113</v>
      </c>
      <c r="AU173" s="26" t="s">
        <v>166</v>
      </c>
      <c r="AX173" s="12">
        <f t="shared" si="80"/>
        <v>170</v>
      </c>
      <c r="AY173" s="12">
        <f t="shared" si="111"/>
        <v>0.33333333333333331</v>
      </c>
      <c r="AZ173" s="20" t="str">
        <f t="shared" si="81"/>
        <v>Anticipatoria., Criterios y estándares (Rúbrica)., Autoevaluación., Retroalimentación.</v>
      </c>
      <c r="BA173" s="12" t="str">
        <f t="shared" si="76"/>
        <v>Anticipatoria.</v>
      </c>
      <c r="BB173" s="12" t="str">
        <f t="shared" si="77"/>
        <v>Criterios y estándares (Rúbrica).</v>
      </c>
      <c r="BC173" s="12" t="str">
        <f t="shared" si="78"/>
        <v>Autoevaluación.</v>
      </c>
      <c r="BD173" s="12" t="str">
        <f t="shared" si="79"/>
        <v>Retroalimentación.</v>
      </c>
      <c r="BF173" s="12">
        <f t="shared" si="82"/>
        <v>1</v>
      </c>
      <c r="BG173" s="12">
        <f t="shared" si="83"/>
        <v>1</v>
      </c>
      <c r="BH173" s="12">
        <f t="shared" si="84"/>
        <v>1</v>
      </c>
      <c r="BI173" s="12">
        <f t="shared" si="85"/>
        <v>1</v>
      </c>
      <c r="BJ173" s="12">
        <f t="shared" si="86"/>
        <v>0</v>
      </c>
      <c r="BK173" s="12">
        <f t="shared" si="87"/>
        <v>4</v>
      </c>
      <c r="BL173" s="20" t="str">
        <f t="shared" si="88"/>
        <v>Reflexión, Diálogo, Claridad, Oportunidades de mejora, Retroalimentación al docente</v>
      </c>
      <c r="BM173" s="12" t="str">
        <f t="shared" si="89"/>
        <v>Reflexión</v>
      </c>
      <c r="BN173" s="12" t="str">
        <f t="shared" si="112"/>
        <v>Diálogo</v>
      </c>
      <c r="BO173" s="12" t="str">
        <f t="shared" si="90"/>
        <v>Claridad</v>
      </c>
      <c r="BP173" s="12" t="str">
        <f t="shared" si="91"/>
        <v>Oportunidades de mejora</v>
      </c>
      <c r="BQ173" s="12" t="str">
        <f t="shared" si="92"/>
        <v>Retroalimentación al docente</v>
      </c>
      <c r="BS173" s="12">
        <f t="shared" si="93"/>
        <v>1</v>
      </c>
      <c r="BT173" s="12">
        <f t="shared" si="94"/>
        <v>1</v>
      </c>
      <c r="BU173" s="12">
        <f t="shared" si="95"/>
        <v>1</v>
      </c>
      <c r="BV173" s="12">
        <f t="shared" si="96"/>
        <v>1</v>
      </c>
      <c r="BW173" s="12">
        <f t="shared" si="97"/>
        <v>1</v>
      </c>
      <c r="BX173" s="12">
        <f t="shared" si="98"/>
        <v>0</v>
      </c>
      <c r="BY173" s="12">
        <f t="shared" si="99"/>
        <v>5</v>
      </c>
      <c r="BZ173" s="12" t="str">
        <f t="shared" si="100"/>
        <v>La bibliografía propuesta contiene títulos de edición menor a 5 años.</v>
      </c>
      <c r="CA173" s="12" t="str">
        <f t="shared" si="101"/>
        <v>La bibliografía propuesta contiene títulos de edición menor a 5 años.</v>
      </c>
      <c r="CB173" s="21" t="str">
        <f t="shared" si="102"/>
        <v/>
      </c>
      <c r="CC173" s="12" t="str">
        <f t="shared" si="103"/>
        <v/>
      </c>
      <c r="CD173" s="12" t="str">
        <f t="shared" si="104"/>
        <v/>
      </c>
      <c r="CF173" s="12">
        <f t="shared" si="105"/>
        <v>0</v>
      </c>
      <c r="CG173" s="12">
        <f t="shared" si="106"/>
        <v>1</v>
      </c>
      <c r="CH173" s="12">
        <f t="shared" si="107"/>
        <v>0</v>
      </c>
      <c r="CI173" s="12">
        <f t="shared" si="108"/>
        <v>0</v>
      </c>
      <c r="CJ173" s="12">
        <f t="shared" si="109"/>
        <v>0</v>
      </c>
      <c r="CK173" s="12">
        <f t="shared" si="110"/>
        <v>1</v>
      </c>
    </row>
    <row r="174" spans="1:89" x14ac:dyDescent="0.25">
      <c r="A174" s="25">
        <v>43054.569996759259</v>
      </c>
      <c r="B174" s="26" t="s">
        <v>183</v>
      </c>
      <c r="C174" s="26" t="s">
        <v>494</v>
      </c>
      <c r="D174" s="26" t="s">
        <v>185</v>
      </c>
      <c r="E174" s="24"/>
      <c r="F174" s="26" t="s">
        <v>238</v>
      </c>
      <c r="G174" s="26" t="s">
        <v>499</v>
      </c>
      <c r="H174" s="26" t="s">
        <v>188</v>
      </c>
      <c r="I174" s="26" t="s">
        <v>188</v>
      </c>
      <c r="J174" s="26" t="s">
        <v>188</v>
      </c>
      <c r="K174" s="26" t="s">
        <v>188</v>
      </c>
      <c r="L174" s="26" t="s">
        <v>188</v>
      </c>
      <c r="M174" s="26" t="s">
        <v>188</v>
      </c>
      <c r="N174" s="26" t="s">
        <v>188</v>
      </c>
      <c r="O174" s="26" t="s">
        <v>188</v>
      </c>
      <c r="P174" s="26" t="s">
        <v>188</v>
      </c>
      <c r="Q174" s="26" t="s">
        <v>188</v>
      </c>
      <c r="R174" s="26" t="s">
        <v>188</v>
      </c>
      <c r="S174" s="26" t="s">
        <v>188</v>
      </c>
      <c r="T174" s="26" t="s">
        <v>188</v>
      </c>
      <c r="U174" s="26" t="s">
        <v>188</v>
      </c>
      <c r="V174" s="26" t="s">
        <v>5</v>
      </c>
      <c r="W174" s="26" t="s">
        <v>162</v>
      </c>
      <c r="X174" s="26" t="s">
        <v>158</v>
      </c>
      <c r="Y174" s="26" t="s">
        <v>190</v>
      </c>
      <c r="Z174" s="26" t="s">
        <v>190</v>
      </c>
      <c r="AA174" s="26" t="s">
        <v>190</v>
      </c>
      <c r="AB174" s="26" t="s">
        <v>190</v>
      </c>
      <c r="AC174" s="26" t="s">
        <v>190</v>
      </c>
      <c r="AD174" s="26" t="s">
        <v>190</v>
      </c>
      <c r="AE174" s="26" t="s">
        <v>55</v>
      </c>
      <c r="AF174" s="26" t="s">
        <v>159</v>
      </c>
      <c r="AG174" s="26" t="s">
        <v>59</v>
      </c>
      <c r="AH174" s="26" t="s">
        <v>59</v>
      </c>
      <c r="AI174" s="26" t="s">
        <v>59</v>
      </c>
      <c r="AJ174" s="26" t="s">
        <v>59</v>
      </c>
      <c r="AK174" s="26" t="s">
        <v>71</v>
      </c>
      <c r="AL174" s="26" t="s">
        <v>163</v>
      </c>
      <c r="AM174" s="26" t="s">
        <v>191</v>
      </c>
      <c r="AN174" s="26" t="s">
        <v>90</v>
      </c>
      <c r="AO174" s="26" t="s">
        <v>192</v>
      </c>
      <c r="AP174" s="26" t="s">
        <v>107</v>
      </c>
      <c r="AQ174" s="26" t="s">
        <v>107</v>
      </c>
      <c r="AR174" s="26" t="s">
        <v>107</v>
      </c>
      <c r="AS174" s="26" t="s">
        <v>107</v>
      </c>
      <c r="AT174" s="26" t="s">
        <v>114</v>
      </c>
      <c r="AU174" s="26" t="s">
        <v>166</v>
      </c>
      <c r="AX174" s="12">
        <f t="shared" si="80"/>
        <v>170</v>
      </c>
      <c r="AY174" s="12">
        <f t="shared" si="111"/>
        <v>0.33333333333333331</v>
      </c>
      <c r="AZ174" s="20" t="str">
        <f t="shared" si="81"/>
        <v>Anticipatoria., Criterios y estándares (Rúbrica)., Autoevaluación., Retroalimentación.</v>
      </c>
      <c r="BA174" s="12" t="str">
        <f t="shared" si="76"/>
        <v>Anticipatoria.</v>
      </c>
      <c r="BB174" s="12" t="str">
        <f t="shared" si="77"/>
        <v>Criterios y estándares (Rúbrica).</v>
      </c>
      <c r="BC174" s="12" t="str">
        <f t="shared" si="78"/>
        <v>Autoevaluación.</v>
      </c>
      <c r="BD174" s="12" t="str">
        <f t="shared" si="79"/>
        <v>Retroalimentación.</v>
      </c>
      <c r="BF174" s="12">
        <f t="shared" si="82"/>
        <v>1</v>
      </c>
      <c r="BG174" s="12">
        <f t="shared" si="83"/>
        <v>1</v>
      </c>
      <c r="BH174" s="12">
        <f t="shared" si="84"/>
        <v>1</v>
      </c>
      <c r="BI174" s="12">
        <f t="shared" si="85"/>
        <v>1</v>
      </c>
      <c r="BJ174" s="12">
        <f t="shared" si="86"/>
        <v>0</v>
      </c>
      <c r="BK174" s="12">
        <f t="shared" si="87"/>
        <v>4</v>
      </c>
      <c r="BL174" s="20" t="str">
        <f t="shared" si="88"/>
        <v>Reflexión, Diálogo, Claridad, Oportunidades de mejora, Retroalimentación al docente</v>
      </c>
      <c r="BM174" s="12" t="str">
        <f t="shared" si="89"/>
        <v>Reflexión</v>
      </c>
      <c r="BN174" s="12" t="str">
        <f t="shared" si="112"/>
        <v>Diálogo</v>
      </c>
      <c r="BO174" s="12" t="str">
        <f t="shared" si="90"/>
        <v>Claridad</v>
      </c>
      <c r="BP174" s="12" t="str">
        <f t="shared" si="91"/>
        <v>Oportunidades de mejora</v>
      </c>
      <c r="BQ174" s="12" t="str">
        <f t="shared" si="92"/>
        <v>Retroalimentación al docente</v>
      </c>
      <c r="BS174" s="12">
        <f t="shared" si="93"/>
        <v>1</v>
      </c>
      <c r="BT174" s="12">
        <f t="shared" si="94"/>
        <v>1</v>
      </c>
      <c r="BU174" s="12">
        <f t="shared" si="95"/>
        <v>1</v>
      </c>
      <c r="BV174" s="12">
        <f t="shared" si="96"/>
        <v>1</v>
      </c>
      <c r="BW174" s="12">
        <f t="shared" si="97"/>
        <v>1</v>
      </c>
      <c r="BX174" s="12">
        <f t="shared" si="98"/>
        <v>0</v>
      </c>
      <c r="BY174" s="12">
        <f t="shared" si="99"/>
        <v>5</v>
      </c>
      <c r="BZ174" s="12" t="str">
        <f t="shared" si="100"/>
        <v>La bibliografía propuesta contiene títulos de edición menor a 5 años.</v>
      </c>
      <c r="CA174" s="12" t="str">
        <f t="shared" si="101"/>
        <v>La bibliografía propuesta contiene títulos de edición menor a 5 años.</v>
      </c>
      <c r="CB174" s="21" t="str">
        <f t="shared" si="102"/>
        <v/>
      </c>
      <c r="CC174" s="12" t="str">
        <f t="shared" si="103"/>
        <v/>
      </c>
      <c r="CD174" s="12" t="str">
        <f t="shared" si="104"/>
        <v/>
      </c>
      <c r="CF174" s="12">
        <f t="shared" si="105"/>
        <v>0</v>
      </c>
      <c r="CG174" s="12">
        <f t="shared" si="106"/>
        <v>1</v>
      </c>
      <c r="CH174" s="12">
        <f t="shared" si="107"/>
        <v>0</v>
      </c>
      <c r="CI174" s="12">
        <f t="shared" si="108"/>
        <v>0</v>
      </c>
      <c r="CJ174" s="12">
        <f t="shared" si="109"/>
        <v>0</v>
      </c>
      <c r="CK174" s="12">
        <f t="shared" si="110"/>
        <v>1</v>
      </c>
    </row>
    <row r="175" spans="1:89" x14ac:dyDescent="0.25">
      <c r="A175" s="25">
        <v>43054.58595768518</v>
      </c>
      <c r="B175" s="26" t="s">
        <v>183</v>
      </c>
      <c r="C175" s="26" t="s">
        <v>458</v>
      </c>
      <c r="D175" s="26" t="s">
        <v>185</v>
      </c>
      <c r="E175" s="24"/>
      <c r="F175" s="26" t="s">
        <v>204</v>
      </c>
      <c r="G175" s="26" t="s">
        <v>500</v>
      </c>
      <c r="H175" s="26" t="s">
        <v>188</v>
      </c>
      <c r="I175" s="26" t="s">
        <v>188</v>
      </c>
      <c r="J175" s="26" t="s">
        <v>188</v>
      </c>
      <c r="K175" s="26" t="s">
        <v>188</v>
      </c>
      <c r="L175" s="26" t="s">
        <v>188</v>
      </c>
      <c r="M175" s="26" t="s">
        <v>188</v>
      </c>
      <c r="N175" s="26" t="s">
        <v>189</v>
      </c>
      <c r="O175" s="26" t="s">
        <v>188</v>
      </c>
      <c r="P175" s="26" t="s">
        <v>188</v>
      </c>
      <c r="Q175" s="26" t="s">
        <v>188</v>
      </c>
      <c r="R175" s="26" t="s">
        <v>188</v>
      </c>
      <c r="S175" s="26" t="s">
        <v>188</v>
      </c>
      <c r="T175" s="26" t="s">
        <v>188</v>
      </c>
      <c r="U175" s="26" t="s">
        <v>188</v>
      </c>
      <c r="V175" s="26" t="s">
        <v>5</v>
      </c>
      <c r="W175" s="26" t="s">
        <v>162</v>
      </c>
      <c r="X175" s="26" t="s">
        <v>158</v>
      </c>
      <c r="Y175" s="26" t="s">
        <v>43</v>
      </c>
      <c r="Z175" s="26" t="s">
        <v>190</v>
      </c>
      <c r="AA175" s="26" t="s">
        <v>190</v>
      </c>
      <c r="AB175" s="26" t="s">
        <v>190</v>
      </c>
      <c r="AC175" s="26" t="s">
        <v>190</v>
      </c>
      <c r="AD175" s="26" t="s">
        <v>190</v>
      </c>
      <c r="AE175" s="26" t="s">
        <v>53</v>
      </c>
      <c r="AF175" s="26" t="s">
        <v>159</v>
      </c>
      <c r="AG175" s="26" t="s">
        <v>58</v>
      </c>
      <c r="AH175" s="26" t="s">
        <v>58</v>
      </c>
      <c r="AI175" s="26" t="s">
        <v>58</v>
      </c>
      <c r="AJ175" s="26" t="s">
        <v>58</v>
      </c>
      <c r="AK175" s="26" t="s">
        <v>71</v>
      </c>
      <c r="AL175" s="26" t="s">
        <v>74</v>
      </c>
      <c r="AM175" s="26" t="s">
        <v>231</v>
      </c>
      <c r="AN175" s="26" t="s">
        <v>89</v>
      </c>
      <c r="AO175" s="26" t="s">
        <v>192</v>
      </c>
      <c r="AP175" s="26" t="s">
        <v>106</v>
      </c>
      <c r="AQ175" s="26" t="s">
        <v>104</v>
      </c>
      <c r="AR175" s="26" t="s">
        <v>104</v>
      </c>
      <c r="AS175" s="26" t="s">
        <v>106</v>
      </c>
      <c r="AT175" s="26" t="s">
        <v>114</v>
      </c>
      <c r="AU175" s="26" t="s">
        <v>284</v>
      </c>
      <c r="AX175" s="12">
        <f t="shared" si="80"/>
        <v>143</v>
      </c>
      <c r="AY175" s="12">
        <f t="shared" si="111"/>
        <v>0.5</v>
      </c>
      <c r="AZ175" s="20" t="str">
        <f t="shared" si="81"/>
        <v>Anticipatoria., Criterios y estándares (Rúbrica)., Retroalimentación.</v>
      </c>
      <c r="BA175" s="12" t="str">
        <f t="shared" si="76"/>
        <v>Anticipatoria.</v>
      </c>
      <c r="BB175" s="12" t="str">
        <f t="shared" si="77"/>
        <v>Criterios y estándares (Rúbrica).</v>
      </c>
      <c r="BC175" s="12" t="str">
        <f t="shared" si="78"/>
        <v>Retroalimentación.</v>
      </c>
      <c r="BD175" s="12" t="str">
        <f t="shared" si="79"/>
        <v/>
      </c>
      <c r="BF175" s="12">
        <f t="shared" si="82"/>
        <v>1</v>
      </c>
      <c r="BG175" s="12">
        <f t="shared" si="83"/>
        <v>1</v>
      </c>
      <c r="BH175" s="12">
        <f t="shared" si="84"/>
        <v>0</v>
      </c>
      <c r="BI175" s="12">
        <f t="shared" si="85"/>
        <v>1</v>
      </c>
      <c r="BJ175" s="12">
        <f t="shared" si="86"/>
        <v>0</v>
      </c>
      <c r="BK175" s="12">
        <f t="shared" si="87"/>
        <v>3</v>
      </c>
      <c r="BL175" s="20" t="str">
        <f t="shared" si="88"/>
        <v>Reflexión, Diálogo, Claridad, Oportunidades de mejora, Retroalimentación al docente</v>
      </c>
      <c r="BM175" s="12" t="str">
        <f t="shared" si="89"/>
        <v>Reflexión</v>
      </c>
      <c r="BN175" s="12" t="str">
        <f t="shared" si="112"/>
        <v>Diálogo</v>
      </c>
      <c r="BO175" s="12" t="str">
        <f t="shared" si="90"/>
        <v>Claridad</v>
      </c>
      <c r="BP175" s="12" t="str">
        <f t="shared" si="91"/>
        <v>Oportunidades de mejora</v>
      </c>
      <c r="BQ175" s="12" t="str">
        <f t="shared" si="92"/>
        <v>Retroalimentación al docente</v>
      </c>
      <c r="BS175" s="12">
        <f t="shared" si="93"/>
        <v>1</v>
      </c>
      <c r="BT175" s="12">
        <f t="shared" si="94"/>
        <v>1</v>
      </c>
      <c r="BU175" s="12">
        <f t="shared" si="95"/>
        <v>1</v>
      </c>
      <c r="BV175" s="12">
        <f t="shared" si="96"/>
        <v>1</v>
      </c>
      <c r="BW175" s="12">
        <f t="shared" si="97"/>
        <v>1</v>
      </c>
      <c r="BX175" s="12">
        <f t="shared" si="98"/>
        <v>0</v>
      </c>
      <c r="BY175" s="12">
        <f t="shared" si="99"/>
        <v>5</v>
      </c>
      <c r="BZ175" s="12" t="str">
        <f t="shared" si="100"/>
        <v>La bibliografía básica propuesta se encuentra en la biblioteca "Juan Roa Vásquez"., La bibliografía se presenta con una sólo sistema de referenciación (APA, Vancouver, IEEE, etc).</v>
      </c>
      <c r="CA175" s="12" t="str">
        <f t="shared" si="101"/>
        <v>La bibliografía básica propuesta se encuentra en la biblioteca "Juan Roa Vásquez".</v>
      </c>
      <c r="CB175" s="21" t="str">
        <f t="shared" si="102"/>
        <v>La bibliografía se presenta con una sólo sistema de referenciación (APA, Vancouver, IEEE, etc).</v>
      </c>
      <c r="CC175" s="12" t="str">
        <f t="shared" si="103"/>
        <v/>
      </c>
      <c r="CD175" s="12" t="str">
        <f t="shared" si="104"/>
        <v/>
      </c>
      <c r="CF175" s="12">
        <f t="shared" si="105"/>
        <v>1</v>
      </c>
      <c r="CG175" s="12">
        <f t="shared" si="106"/>
        <v>0</v>
      </c>
      <c r="CH175" s="12">
        <f t="shared" si="107"/>
        <v>1</v>
      </c>
      <c r="CI175" s="12">
        <f t="shared" si="108"/>
        <v>0</v>
      </c>
      <c r="CJ175" s="12">
        <f t="shared" si="109"/>
        <v>0</v>
      </c>
      <c r="CK175" s="12">
        <f t="shared" si="110"/>
        <v>2</v>
      </c>
    </row>
    <row r="176" spans="1:89" x14ac:dyDescent="0.25">
      <c r="A176" s="25">
        <v>43054.658112847217</v>
      </c>
      <c r="B176" s="26" t="s">
        <v>183</v>
      </c>
      <c r="C176" s="26" t="s">
        <v>501</v>
      </c>
      <c r="D176" s="26" t="s">
        <v>185</v>
      </c>
      <c r="E176" s="24"/>
      <c r="F176" s="26" t="s">
        <v>195</v>
      </c>
      <c r="G176" s="26" t="s">
        <v>502</v>
      </c>
      <c r="H176" s="26" t="s">
        <v>188</v>
      </c>
      <c r="I176" s="26" t="s">
        <v>188</v>
      </c>
      <c r="J176" s="26" t="s">
        <v>188</v>
      </c>
      <c r="K176" s="26" t="s">
        <v>188</v>
      </c>
      <c r="L176" s="26" t="s">
        <v>188</v>
      </c>
      <c r="M176" s="26" t="s">
        <v>188</v>
      </c>
      <c r="N176" s="26" t="s">
        <v>188</v>
      </c>
      <c r="O176" s="26" t="s">
        <v>188</v>
      </c>
      <c r="P176" s="26" t="s">
        <v>188</v>
      </c>
      <c r="Q176" s="26" t="s">
        <v>188</v>
      </c>
      <c r="R176" s="26" t="s">
        <v>188</v>
      </c>
      <c r="S176" s="26" t="s">
        <v>188</v>
      </c>
      <c r="T176" s="26" t="s">
        <v>188</v>
      </c>
      <c r="U176" s="26" t="s">
        <v>188</v>
      </c>
      <c r="V176" s="26" t="s">
        <v>5</v>
      </c>
      <c r="W176" s="26" t="s">
        <v>162</v>
      </c>
      <c r="X176" s="26" t="s">
        <v>158</v>
      </c>
      <c r="Y176" s="26" t="s">
        <v>190</v>
      </c>
      <c r="Z176" s="26" t="s">
        <v>190</v>
      </c>
      <c r="AA176" s="26" t="s">
        <v>190</v>
      </c>
      <c r="AB176" s="26" t="s">
        <v>190</v>
      </c>
      <c r="AC176" s="26" t="s">
        <v>190</v>
      </c>
      <c r="AD176" s="26" t="s">
        <v>190</v>
      </c>
      <c r="AE176" s="26" t="s">
        <v>55</v>
      </c>
      <c r="AF176" s="26" t="s">
        <v>159</v>
      </c>
      <c r="AG176" s="26" t="s">
        <v>59</v>
      </c>
      <c r="AH176" s="26" t="s">
        <v>59</v>
      </c>
      <c r="AI176" s="26" t="s">
        <v>59</v>
      </c>
      <c r="AJ176" s="26" t="s">
        <v>59</v>
      </c>
      <c r="AK176" s="26" t="s">
        <v>71</v>
      </c>
      <c r="AL176" s="26" t="s">
        <v>163</v>
      </c>
      <c r="AM176" s="26" t="s">
        <v>264</v>
      </c>
      <c r="AN176" s="26" t="s">
        <v>90</v>
      </c>
      <c r="AO176" s="26" t="s">
        <v>467</v>
      </c>
      <c r="AP176" s="26" t="s">
        <v>106</v>
      </c>
      <c r="AQ176" s="26" t="s">
        <v>106</v>
      </c>
      <c r="AR176" s="26" t="s">
        <v>106</v>
      </c>
      <c r="AS176" s="26" t="s">
        <v>106</v>
      </c>
      <c r="AT176" s="26" t="s">
        <v>114</v>
      </c>
      <c r="AU176" s="26" t="s">
        <v>198</v>
      </c>
      <c r="AX176" s="12">
        <f t="shared" si="80"/>
        <v>175</v>
      </c>
      <c r="AY176" s="12">
        <f t="shared" si="111"/>
        <v>0.25</v>
      </c>
      <c r="AZ176" s="20" t="str">
        <f t="shared" si="81"/>
        <v>Autoevaluación., Retroalimentación.</v>
      </c>
      <c r="BA176" s="12" t="str">
        <f t="shared" si="76"/>
        <v>Autoevaluación.</v>
      </c>
      <c r="BB176" s="12" t="str">
        <f t="shared" si="77"/>
        <v>Retroalimentación.</v>
      </c>
      <c r="BC176" s="12" t="str">
        <f t="shared" si="78"/>
        <v/>
      </c>
      <c r="BD176" s="12" t="str">
        <f t="shared" si="79"/>
        <v/>
      </c>
      <c r="BF176" s="12">
        <f t="shared" si="82"/>
        <v>0</v>
      </c>
      <c r="BG176" s="12">
        <f t="shared" si="83"/>
        <v>0</v>
      </c>
      <c r="BH176" s="12">
        <f t="shared" si="84"/>
        <v>1</v>
      </c>
      <c r="BI176" s="12">
        <f t="shared" si="85"/>
        <v>1</v>
      </c>
      <c r="BJ176" s="12">
        <f t="shared" si="86"/>
        <v>0</v>
      </c>
      <c r="BK176" s="12">
        <f t="shared" si="87"/>
        <v>2</v>
      </c>
      <c r="BL176" s="20" t="str">
        <f t="shared" si="88"/>
        <v>Oportunidades de mejora, Retroalimentación al docente</v>
      </c>
      <c r="BM176" s="12" t="str">
        <f t="shared" si="89"/>
        <v>Oportunidades de mejora</v>
      </c>
      <c r="BN176" s="12" t="str">
        <f t="shared" si="112"/>
        <v/>
      </c>
      <c r="BO176" s="12" t="str">
        <f t="shared" si="90"/>
        <v/>
      </c>
      <c r="BP176" s="12" t="str">
        <f t="shared" si="91"/>
        <v>Retroalimentación al docente</v>
      </c>
      <c r="BQ176" s="12" t="str">
        <f t="shared" si="92"/>
        <v/>
      </c>
      <c r="BS176" s="12">
        <f t="shared" si="93"/>
        <v>0</v>
      </c>
      <c r="BT176" s="12">
        <f t="shared" si="94"/>
        <v>0</v>
      </c>
      <c r="BU176" s="12">
        <f t="shared" si="95"/>
        <v>0</v>
      </c>
      <c r="BV176" s="12">
        <f t="shared" si="96"/>
        <v>1</v>
      </c>
      <c r="BW176" s="12">
        <f t="shared" si="97"/>
        <v>1</v>
      </c>
      <c r="BX176" s="12">
        <f t="shared" si="98"/>
        <v>0</v>
      </c>
      <c r="BY176" s="12">
        <f t="shared" si="99"/>
        <v>2</v>
      </c>
      <c r="BZ176" s="12" t="str">
        <f t="shared" si="100"/>
        <v>La bibliografía propuesta contiene títulos de edición menor a 5 años., La bibliografía incluye por lo menos dos títulos en una segunda lengua.</v>
      </c>
      <c r="CA176" s="12" t="str">
        <f t="shared" si="101"/>
        <v>La bibliografía propuesta contiene títulos de edición menor a 5 años.</v>
      </c>
      <c r="CB176" s="21" t="str">
        <f t="shared" si="102"/>
        <v>La bibliografía incluye por lo menos dos títulos en una segunda lengua.</v>
      </c>
      <c r="CC176" s="12" t="str">
        <f t="shared" si="103"/>
        <v/>
      </c>
      <c r="CD176" s="12" t="str">
        <f t="shared" si="104"/>
        <v/>
      </c>
      <c r="CF176" s="12">
        <f t="shared" si="105"/>
        <v>0</v>
      </c>
      <c r="CG176" s="12">
        <f t="shared" si="106"/>
        <v>1</v>
      </c>
      <c r="CH176" s="12">
        <f t="shared" si="107"/>
        <v>0</v>
      </c>
      <c r="CI176" s="12">
        <f t="shared" si="108"/>
        <v>1</v>
      </c>
      <c r="CJ176" s="12">
        <f t="shared" si="109"/>
        <v>0</v>
      </c>
      <c r="CK176" s="12">
        <f t="shared" si="110"/>
        <v>2</v>
      </c>
    </row>
    <row r="177" spans="1:89" x14ac:dyDescent="0.25">
      <c r="A177" s="25">
        <v>43054.660282430559</v>
      </c>
      <c r="B177" s="26" t="s">
        <v>183</v>
      </c>
      <c r="C177" s="26" t="s">
        <v>501</v>
      </c>
      <c r="D177" s="26" t="s">
        <v>185</v>
      </c>
      <c r="E177" s="24"/>
      <c r="F177" s="26" t="s">
        <v>195</v>
      </c>
      <c r="G177" s="26" t="s">
        <v>503</v>
      </c>
      <c r="H177" s="26" t="s">
        <v>188</v>
      </c>
      <c r="I177" s="26" t="s">
        <v>188</v>
      </c>
      <c r="J177" s="26" t="s">
        <v>188</v>
      </c>
      <c r="K177" s="26" t="s">
        <v>188</v>
      </c>
      <c r="L177" s="26" t="s">
        <v>188</v>
      </c>
      <c r="M177" s="26" t="s">
        <v>188</v>
      </c>
      <c r="N177" s="26" t="s">
        <v>188</v>
      </c>
      <c r="O177" s="26" t="s">
        <v>188</v>
      </c>
      <c r="P177" s="26" t="s">
        <v>188</v>
      </c>
      <c r="Q177" s="26" t="s">
        <v>188</v>
      </c>
      <c r="R177" s="26" t="s">
        <v>188</v>
      </c>
      <c r="S177" s="26" t="s">
        <v>188</v>
      </c>
      <c r="T177" s="26" t="s">
        <v>188</v>
      </c>
      <c r="U177" s="26" t="s">
        <v>188</v>
      </c>
      <c r="V177" s="26" t="s">
        <v>5</v>
      </c>
      <c r="W177" s="26" t="s">
        <v>162</v>
      </c>
      <c r="X177" s="26" t="s">
        <v>158</v>
      </c>
      <c r="Y177" s="26" t="s">
        <v>190</v>
      </c>
      <c r="Z177" s="26" t="s">
        <v>190</v>
      </c>
      <c r="AA177" s="26" t="s">
        <v>190</v>
      </c>
      <c r="AB177" s="26" t="s">
        <v>190</v>
      </c>
      <c r="AC177" s="26" t="s">
        <v>190</v>
      </c>
      <c r="AD177" s="26" t="s">
        <v>190</v>
      </c>
      <c r="AE177" s="26" t="s">
        <v>55</v>
      </c>
      <c r="AF177" s="26" t="s">
        <v>159</v>
      </c>
      <c r="AG177" s="26" t="s">
        <v>59</v>
      </c>
      <c r="AH177" s="26" t="s">
        <v>59</v>
      </c>
      <c r="AI177" s="26" t="s">
        <v>59</v>
      </c>
      <c r="AJ177" s="26" t="s">
        <v>59</v>
      </c>
      <c r="AK177" s="26" t="s">
        <v>71</v>
      </c>
      <c r="AL177" s="26" t="s">
        <v>163</v>
      </c>
      <c r="AM177" s="26" t="s">
        <v>259</v>
      </c>
      <c r="AN177" s="26" t="s">
        <v>90</v>
      </c>
      <c r="AO177" s="26" t="s">
        <v>192</v>
      </c>
      <c r="AP177" s="26" t="s">
        <v>106</v>
      </c>
      <c r="AQ177" s="26" t="s">
        <v>106</v>
      </c>
      <c r="AR177" s="26" t="s">
        <v>106</v>
      </c>
      <c r="AS177" s="26" t="s">
        <v>106</v>
      </c>
      <c r="AT177" s="26" t="s">
        <v>114</v>
      </c>
      <c r="AU177" s="26" t="s">
        <v>198</v>
      </c>
      <c r="AX177" s="12">
        <f t="shared" si="80"/>
        <v>175</v>
      </c>
      <c r="AY177" s="12">
        <f t="shared" si="111"/>
        <v>0.25</v>
      </c>
      <c r="AZ177" s="20" t="str">
        <f t="shared" si="81"/>
        <v>Criterios y estándares (Rúbrica)., Autoevaluación., Retroalimentación.</v>
      </c>
      <c r="BA177" s="12" t="str">
        <f t="shared" si="76"/>
        <v>Criterios y estándares (Rúbrica).</v>
      </c>
      <c r="BB177" s="12" t="str">
        <f t="shared" si="77"/>
        <v>Autoevaluación.</v>
      </c>
      <c r="BC177" s="12" t="str">
        <f t="shared" si="78"/>
        <v>Retroalimentación.</v>
      </c>
      <c r="BD177" s="12" t="str">
        <f t="shared" si="79"/>
        <v/>
      </c>
      <c r="BF177" s="12">
        <f t="shared" si="82"/>
        <v>0</v>
      </c>
      <c r="BG177" s="12">
        <f t="shared" si="83"/>
        <v>1</v>
      </c>
      <c r="BH177" s="12">
        <f t="shared" si="84"/>
        <v>1</v>
      </c>
      <c r="BI177" s="12">
        <f t="shared" si="85"/>
        <v>1</v>
      </c>
      <c r="BJ177" s="12">
        <f t="shared" si="86"/>
        <v>0</v>
      </c>
      <c r="BK177" s="12">
        <f t="shared" si="87"/>
        <v>3</v>
      </c>
      <c r="BL177" s="20" t="str">
        <f t="shared" si="88"/>
        <v>Reflexión, Diálogo, Claridad, Oportunidades de mejora, Retroalimentación al docente</v>
      </c>
      <c r="BM177" s="12" t="str">
        <f t="shared" si="89"/>
        <v>Reflexión</v>
      </c>
      <c r="BN177" s="12" t="str">
        <f t="shared" si="112"/>
        <v>Diálogo</v>
      </c>
      <c r="BO177" s="12" t="str">
        <f t="shared" si="90"/>
        <v>Claridad</v>
      </c>
      <c r="BP177" s="12" t="str">
        <f t="shared" si="91"/>
        <v>Oportunidades de mejora</v>
      </c>
      <c r="BQ177" s="12" t="str">
        <f t="shared" si="92"/>
        <v>Retroalimentación al docente</v>
      </c>
      <c r="BS177" s="12">
        <f t="shared" si="93"/>
        <v>1</v>
      </c>
      <c r="BT177" s="12">
        <f t="shared" si="94"/>
        <v>1</v>
      </c>
      <c r="BU177" s="12">
        <f t="shared" si="95"/>
        <v>1</v>
      </c>
      <c r="BV177" s="12">
        <f t="shared" si="96"/>
        <v>1</v>
      </c>
      <c r="BW177" s="12">
        <f t="shared" si="97"/>
        <v>1</v>
      </c>
      <c r="BX177" s="12">
        <f t="shared" si="98"/>
        <v>0</v>
      </c>
      <c r="BY177" s="12">
        <f t="shared" si="99"/>
        <v>5</v>
      </c>
      <c r="BZ177" s="12" t="str">
        <f t="shared" si="100"/>
        <v>La bibliografía propuesta contiene títulos de edición menor a 5 años., La bibliografía incluye por lo menos dos títulos en una segunda lengua.</v>
      </c>
      <c r="CA177" s="12" t="str">
        <f t="shared" si="101"/>
        <v>La bibliografía propuesta contiene títulos de edición menor a 5 años.</v>
      </c>
      <c r="CB177" s="21" t="str">
        <f t="shared" si="102"/>
        <v>La bibliografía incluye por lo menos dos títulos en una segunda lengua.</v>
      </c>
      <c r="CC177" s="12" t="str">
        <f t="shared" si="103"/>
        <v/>
      </c>
      <c r="CD177" s="12" t="str">
        <f t="shared" si="104"/>
        <v/>
      </c>
      <c r="CF177" s="12">
        <f t="shared" si="105"/>
        <v>0</v>
      </c>
      <c r="CG177" s="12">
        <f t="shared" si="106"/>
        <v>1</v>
      </c>
      <c r="CH177" s="12">
        <f t="shared" si="107"/>
        <v>0</v>
      </c>
      <c r="CI177" s="12">
        <f t="shared" si="108"/>
        <v>1</v>
      </c>
      <c r="CJ177" s="12">
        <f t="shared" si="109"/>
        <v>0</v>
      </c>
      <c r="CK177" s="12">
        <f t="shared" si="110"/>
        <v>2</v>
      </c>
    </row>
    <row r="178" spans="1:89" x14ac:dyDescent="0.25">
      <c r="A178" s="25">
        <v>43054.661779270835</v>
      </c>
      <c r="B178" s="26" t="s">
        <v>183</v>
      </c>
      <c r="C178" s="26" t="s">
        <v>501</v>
      </c>
      <c r="D178" s="26" t="s">
        <v>185</v>
      </c>
      <c r="E178" s="24"/>
      <c r="F178" s="26" t="s">
        <v>195</v>
      </c>
      <c r="G178" s="26" t="s">
        <v>504</v>
      </c>
      <c r="H178" s="26" t="s">
        <v>188</v>
      </c>
      <c r="I178" s="26" t="s">
        <v>188</v>
      </c>
      <c r="J178" s="26" t="s">
        <v>188</v>
      </c>
      <c r="K178" s="26" t="s">
        <v>188</v>
      </c>
      <c r="L178" s="26" t="s">
        <v>188</v>
      </c>
      <c r="M178" s="26" t="s">
        <v>188</v>
      </c>
      <c r="N178" s="26" t="s">
        <v>188</v>
      </c>
      <c r="O178" s="26" t="s">
        <v>188</v>
      </c>
      <c r="P178" s="26" t="s">
        <v>188</v>
      </c>
      <c r="Q178" s="26" t="s">
        <v>188</v>
      </c>
      <c r="R178" s="26" t="s">
        <v>188</v>
      </c>
      <c r="S178" s="26" t="s">
        <v>188</v>
      </c>
      <c r="T178" s="26" t="s">
        <v>188</v>
      </c>
      <c r="U178" s="26" t="s">
        <v>188</v>
      </c>
      <c r="V178" s="26" t="s">
        <v>5</v>
      </c>
      <c r="W178" s="26" t="s">
        <v>162</v>
      </c>
      <c r="X178" s="26" t="s">
        <v>158</v>
      </c>
      <c r="Y178" s="26" t="s">
        <v>190</v>
      </c>
      <c r="Z178" s="26" t="s">
        <v>190</v>
      </c>
      <c r="AA178" s="26" t="s">
        <v>190</v>
      </c>
      <c r="AB178" s="26" t="s">
        <v>190</v>
      </c>
      <c r="AC178" s="26" t="s">
        <v>190</v>
      </c>
      <c r="AD178" s="26" t="s">
        <v>190</v>
      </c>
      <c r="AE178" s="26" t="s">
        <v>55</v>
      </c>
      <c r="AF178" s="26" t="s">
        <v>159</v>
      </c>
      <c r="AG178" s="26" t="s">
        <v>59</v>
      </c>
      <c r="AH178" s="26" t="s">
        <v>59</v>
      </c>
      <c r="AI178" s="26" t="s">
        <v>59</v>
      </c>
      <c r="AJ178" s="26" t="s">
        <v>59</v>
      </c>
      <c r="AK178" s="26" t="s">
        <v>71</v>
      </c>
      <c r="AL178" s="26" t="s">
        <v>163</v>
      </c>
      <c r="AM178" s="26" t="s">
        <v>259</v>
      </c>
      <c r="AN178" s="26" t="s">
        <v>90</v>
      </c>
      <c r="AO178" s="26" t="s">
        <v>268</v>
      </c>
      <c r="AP178" s="26" t="s">
        <v>106</v>
      </c>
      <c r="AQ178" s="26" t="s">
        <v>106</v>
      </c>
      <c r="AR178" s="26" t="s">
        <v>106</v>
      </c>
      <c r="AS178" s="26" t="s">
        <v>106</v>
      </c>
      <c r="AT178" s="26" t="s">
        <v>114</v>
      </c>
      <c r="AU178" s="26" t="s">
        <v>198</v>
      </c>
      <c r="AX178" s="12">
        <f t="shared" si="80"/>
        <v>175</v>
      </c>
      <c r="AY178" s="12">
        <f t="shared" si="111"/>
        <v>0.25</v>
      </c>
      <c r="AZ178" s="20" t="str">
        <f t="shared" si="81"/>
        <v>Criterios y estándares (Rúbrica)., Autoevaluación., Retroalimentación.</v>
      </c>
      <c r="BA178" s="12" t="str">
        <f t="shared" si="76"/>
        <v>Criterios y estándares (Rúbrica).</v>
      </c>
      <c r="BB178" s="12" t="str">
        <f t="shared" si="77"/>
        <v>Autoevaluación.</v>
      </c>
      <c r="BC178" s="12" t="str">
        <f t="shared" si="78"/>
        <v>Retroalimentación.</v>
      </c>
      <c r="BD178" s="12" t="str">
        <f t="shared" si="79"/>
        <v/>
      </c>
      <c r="BF178" s="12">
        <f t="shared" si="82"/>
        <v>0</v>
      </c>
      <c r="BG178" s="12">
        <f t="shared" si="83"/>
        <v>1</v>
      </c>
      <c r="BH178" s="12">
        <f t="shared" si="84"/>
        <v>1</v>
      </c>
      <c r="BI178" s="12">
        <f t="shared" si="85"/>
        <v>1</v>
      </c>
      <c r="BJ178" s="12">
        <f t="shared" si="86"/>
        <v>0</v>
      </c>
      <c r="BK178" s="12">
        <f t="shared" si="87"/>
        <v>3</v>
      </c>
      <c r="BL178" s="20" t="str">
        <f t="shared" si="88"/>
        <v>Reflexión, Diálogo, Oportunidades de mejora, Retroalimentación al docente</v>
      </c>
      <c r="BM178" s="12" t="str">
        <f t="shared" si="89"/>
        <v>Reflexión</v>
      </c>
      <c r="BN178" s="12" t="str">
        <f t="shared" si="112"/>
        <v>Diálogo</v>
      </c>
      <c r="BO178" s="12" t="str">
        <f t="shared" si="90"/>
        <v>Oportunidades de mejora</v>
      </c>
      <c r="BP178" s="12" t="str">
        <f t="shared" si="91"/>
        <v>Retroalimentación al docente</v>
      </c>
      <c r="BQ178" s="12" t="str">
        <f t="shared" si="92"/>
        <v/>
      </c>
      <c r="BS178" s="12">
        <f t="shared" si="93"/>
        <v>1</v>
      </c>
      <c r="BT178" s="12">
        <f t="shared" si="94"/>
        <v>1</v>
      </c>
      <c r="BU178" s="12">
        <f t="shared" si="95"/>
        <v>0</v>
      </c>
      <c r="BV178" s="12">
        <f t="shared" si="96"/>
        <v>1</v>
      </c>
      <c r="BW178" s="12">
        <f t="shared" si="97"/>
        <v>1</v>
      </c>
      <c r="BX178" s="12">
        <f t="shared" si="98"/>
        <v>0</v>
      </c>
      <c r="BY178" s="12">
        <f t="shared" si="99"/>
        <v>4</v>
      </c>
      <c r="BZ178" s="12" t="str">
        <f t="shared" si="100"/>
        <v>La bibliografía propuesta contiene títulos de edición menor a 5 años., La bibliografía incluye por lo menos dos títulos en una segunda lengua.</v>
      </c>
      <c r="CA178" s="12" t="str">
        <f t="shared" si="101"/>
        <v>La bibliografía propuesta contiene títulos de edición menor a 5 años.</v>
      </c>
      <c r="CB178" s="21" t="str">
        <f t="shared" si="102"/>
        <v>La bibliografía incluye por lo menos dos títulos en una segunda lengua.</v>
      </c>
      <c r="CC178" s="12" t="str">
        <f t="shared" si="103"/>
        <v/>
      </c>
      <c r="CD178" s="12" t="str">
        <f t="shared" si="104"/>
        <v/>
      </c>
      <c r="CF178" s="12">
        <f t="shared" si="105"/>
        <v>0</v>
      </c>
      <c r="CG178" s="12">
        <f t="shared" si="106"/>
        <v>1</v>
      </c>
      <c r="CH178" s="12">
        <f t="shared" si="107"/>
        <v>0</v>
      </c>
      <c r="CI178" s="12">
        <f t="shared" si="108"/>
        <v>1</v>
      </c>
      <c r="CJ178" s="12">
        <f t="shared" si="109"/>
        <v>0</v>
      </c>
      <c r="CK178" s="12">
        <f t="shared" si="110"/>
        <v>2</v>
      </c>
    </row>
    <row r="179" spans="1:89" x14ac:dyDescent="0.25">
      <c r="A179" s="25">
        <v>43054.662896122682</v>
      </c>
      <c r="B179" s="26" t="s">
        <v>183</v>
      </c>
      <c r="C179" s="26" t="s">
        <v>501</v>
      </c>
      <c r="D179" s="26" t="s">
        <v>185</v>
      </c>
      <c r="E179" s="24"/>
      <c r="F179" s="26" t="s">
        <v>195</v>
      </c>
      <c r="G179" s="26" t="s">
        <v>505</v>
      </c>
      <c r="H179" s="26" t="s">
        <v>188</v>
      </c>
      <c r="I179" s="26" t="s">
        <v>188</v>
      </c>
      <c r="J179" s="26" t="s">
        <v>188</v>
      </c>
      <c r="K179" s="26" t="s">
        <v>188</v>
      </c>
      <c r="L179" s="26" t="s">
        <v>188</v>
      </c>
      <c r="M179" s="26" t="s">
        <v>188</v>
      </c>
      <c r="N179" s="26" t="s">
        <v>188</v>
      </c>
      <c r="O179" s="26" t="s">
        <v>188</v>
      </c>
      <c r="P179" s="26" t="s">
        <v>188</v>
      </c>
      <c r="Q179" s="26" t="s">
        <v>188</v>
      </c>
      <c r="R179" s="26" t="s">
        <v>188</v>
      </c>
      <c r="S179" s="26" t="s">
        <v>188</v>
      </c>
      <c r="T179" s="26" t="s">
        <v>188</v>
      </c>
      <c r="U179" s="26" t="s">
        <v>188</v>
      </c>
      <c r="V179" s="26" t="s">
        <v>5</v>
      </c>
      <c r="W179" s="26" t="s">
        <v>162</v>
      </c>
      <c r="X179" s="26" t="s">
        <v>158</v>
      </c>
      <c r="Y179" s="26" t="s">
        <v>190</v>
      </c>
      <c r="Z179" s="26" t="s">
        <v>190</v>
      </c>
      <c r="AA179" s="26" t="s">
        <v>190</v>
      </c>
      <c r="AB179" s="26" t="s">
        <v>190</v>
      </c>
      <c r="AC179" s="26" t="s">
        <v>190</v>
      </c>
      <c r="AD179" s="26" t="s">
        <v>190</v>
      </c>
      <c r="AE179" s="26" t="s">
        <v>55</v>
      </c>
      <c r="AF179" s="26" t="s">
        <v>159</v>
      </c>
      <c r="AG179" s="26" t="s">
        <v>59</v>
      </c>
      <c r="AH179" s="26" t="s">
        <v>59</v>
      </c>
      <c r="AI179" s="26" t="s">
        <v>59</v>
      </c>
      <c r="AJ179" s="26" t="s">
        <v>59</v>
      </c>
      <c r="AK179" s="26" t="s">
        <v>71</v>
      </c>
      <c r="AL179" s="26" t="s">
        <v>163</v>
      </c>
      <c r="AM179" s="26" t="s">
        <v>259</v>
      </c>
      <c r="AN179" s="26" t="s">
        <v>90</v>
      </c>
      <c r="AO179" s="26" t="s">
        <v>268</v>
      </c>
      <c r="AP179" s="26" t="s">
        <v>106</v>
      </c>
      <c r="AQ179" s="26" t="s">
        <v>106</v>
      </c>
      <c r="AR179" s="26" t="s">
        <v>106</v>
      </c>
      <c r="AS179" s="26" t="s">
        <v>106</v>
      </c>
      <c r="AT179" s="26" t="s">
        <v>113</v>
      </c>
      <c r="AU179" s="26" t="s">
        <v>198</v>
      </c>
      <c r="AX179" s="12">
        <f t="shared" si="80"/>
        <v>175</v>
      </c>
      <c r="AY179" s="12">
        <f t="shared" si="111"/>
        <v>0.25</v>
      </c>
      <c r="AZ179" s="20" t="str">
        <f t="shared" si="81"/>
        <v>Criterios y estándares (Rúbrica)., Autoevaluación., Retroalimentación.</v>
      </c>
      <c r="BA179" s="12" t="str">
        <f t="shared" si="76"/>
        <v>Criterios y estándares (Rúbrica).</v>
      </c>
      <c r="BB179" s="12" t="str">
        <f t="shared" si="77"/>
        <v>Autoevaluación.</v>
      </c>
      <c r="BC179" s="12" t="str">
        <f t="shared" si="78"/>
        <v>Retroalimentación.</v>
      </c>
      <c r="BD179" s="12" t="str">
        <f t="shared" si="79"/>
        <v/>
      </c>
      <c r="BF179" s="12">
        <f t="shared" si="82"/>
        <v>0</v>
      </c>
      <c r="BG179" s="12">
        <f t="shared" si="83"/>
        <v>1</v>
      </c>
      <c r="BH179" s="12">
        <f t="shared" si="84"/>
        <v>1</v>
      </c>
      <c r="BI179" s="12">
        <f t="shared" si="85"/>
        <v>1</v>
      </c>
      <c r="BJ179" s="12">
        <f t="shared" si="86"/>
        <v>0</v>
      </c>
      <c r="BK179" s="12">
        <f t="shared" si="87"/>
        <v>3</v>
      </c>
      <c r="BL179" s="20" t="str">
        <f t="shared" si="88"/>
        <v>Reflexión, Diálogo, Oportunidades de mejora, Retroalimentación al docente</v>
      </c>
      <c r="BM179" s="12" t="str">
        <f t="shared" si="89"/>
        <v>Reflexión</v>
      </c>
      <c r="BN179" s="12" t="str">
        <f t="shared" si="112"/>
        <v>Diálogo</v>
      </c>
      <c r="BO179" s="12" t="str">
        <f t="shared" si="90"/>
        <v>Oportunidades de mejora</v>
      </c>
      <c r="BP179" s="12" t="str">
        <f t="shared" si="91"/>
        <v>Retroalimentación al docente</v>
      </c>
      <c r="BQ179" s="12" t="str">
        <f t="shared" si="92"/>
        <v/>
      </c>
      <c r="BS179" s="12">
        <f t="shared" si="93"/>
        <v>1</v>
      </c>
      <c r="BT179" s="12">
        <f t="shared" si="94"/>
        <v>1</v>
      </c>
      <c r="BU179" s="12">
        <f t="shared" si="95"/>
        <v>0</v>
      </c>
      <c r="BV179" s="12">
        <f t="shared" si="96"/>
        <v>1</v>
      </c>
      <c r="BW179" s="12">
        <f t="shared" si="97"/>
        <v>1</v>
      </c>
      <c r="BX179" s="12">
        <f t="shared" si="98"/>
        <v>0</v>
      </c>
      <c r="BY179" s="12">
        <f t="shared" si="99"/>
        <v>4</v>
      </c>
      <c r="BZ179" s="12" t="str">
        <f t="shared" si="100"/>
        <v>La bibliografía propuesta contiene títulos de edición menor a 5 años., La bibliografía incluye por lo menos dos títulos en una segunda lengua.</v>
      </c>
      <c r="CA179" s="12" t="str">
        <f t="shared" si="101"/>
        <v>La bibliografía propuesta contiene títulos de edición menor a 5 años.</v>
      </c>
      <c r="CB179" s="21" t="str">
        <f t="shared" si="102"/>
        <v>La bibliografía incluye por lo menos dos títulos en una segunda lengua.</v>
      </c>
      <c r="CC179" s="12" t="str">
        <f t="shared" si="103"/>
        <v/>
      </c>
      <c r="CD179" s="12" t="str">
        <f t="shared" si="104"/>
        <v/>
      </c>
      <c r="CF179" s="12">
        <f t="shared" si="105"/>
        <v>0</v>
      </c>
      <c r="CG179" s="12">
        <f t="shared" si="106"/>
        <v>1</v>
      </c>
      <c r="CH179" s="12">
        <f t="shared" si="107"/>
        <v>0</v>
      </c>
      <c r="CI179" s="12">
        <f t="shared" si="108"/>
        <v>1</v>
      </c>
      <c r="CJ179" s="12">
        <f t="shared" si="109"/>
        <v>0</v>
      </c>
      <c r="CK179" s="12">
        <f t="shared" si="110"/>
        <v>2</v>
      </c>
    </row>
    <row r="180" spans="1:89" x14ac:dyDescent="0.25">
      <c r="A180" s="25">
        <v>43054.704996759261</v>
      </c>
      <c r="B180" s="26" t="s">
        <v>183</v>
      </c>
      <c r="C180" s="26" t="s">
        <v>506</v>
      </c>
      <c r="D180" s="26" t="s">
        <v>185</v>
      </c>
      <c r="E180" s="24"/>
      <c r="F180" s="26" t="s">
        <v>204</v>
      </c>
      <c r="G180" s="26" t="s">
        <v>507</v>
      </c>
      <c r="H180" s="26" t="s">
        <v>188</v>
      </c>
      <c r="I180" s="26" t="s">
        <v>188</v>
      </c>
      <c r="J180" s="26" t="s">
        <v>188</v>
      </c>
      <c r="K180" s="26" t="s">
        <v>188</v>
      </c>
      <c r="L180" s="26" t="s">
        <v>188</v>
      </c>
      <c r="M180" s="26" t="s">
        <v>188</v>
      </c>
      <c r="N180" s="26" t="s">
        <v>189</v>
      </c>
      <c r="O180" s="26" t="s">
        <v>188</v>
      </c>
      <c r="P180" s="26" t="s">
        <v>188</v>
      </c>
      <c r="Q180" s="26" t="s">
        <v>188</v>
      </c>
      <c r="R180" s="26" t="s">
        <v>189</v>
      </c>
      <c r="S180" s="26" t="s">
        <v>188</v>
      </c>
      <c r="T180" s="26" t="s">
        <v>188</v>
      </c>
      <c r="U180" s="26" t="s">
        <v>188</v>
      </c>
      <c r="V180" s="26" t="s">
        <v>5</v>
      </c>
      <c r="W180" s="26" t="s">
        <v>162</v>
      </c>
      <c r="X180" s="26" t="s">
        <v>158</v>
      </c>
      <c r="Y180" s="26" t="s">
        <v>43</v>
      </c>
      <c r="Z180" s="26" t="s">
        <v>43</v>
      </c>
      <c r="AA180" s="26" t="s">
        <v>43</v>
      </c>
      <c r="AB180" s="26" t="s">
        <v>43</v>
      </c>
      <c r="AC180" s="26" t="s">
        <v>43</v>
      </c>
      <c r="AD180" s="26" t="s">
        <v>43</v>
      </c>
      <c r="AE180" s="26" t="s">
        <v>55</v>
      </c>
      <c r="AF180" s="26" t="s">
        <v>58</v>
      </c>
      <c r="AG180" s="26" t="s">
        <v>58</v>
      </c>
      <c r="AH180" s="26" t="s">
        <v>58</v>
      </c>
      <c r="AI180" s="26" t="s">
        <v>58</v>
      </c>
      <c r="AJ180" s="26" t="s">
        <v>67</v>
      </c>
      <c r="AK180" s="26" t="s">
        <v>70</v>
      </c>
      <c r="AL180" s="26" t="s">
        <v>160</v>
      </c>
      <c r="AM180" s="26" t="s">
        <v>191</v>
      </c>
      <c r="AN180" s="26" t="s">
        <v>90</v>
      </c>
      <c r="AO180" s="26" t="s">
        <v>192</v>
      </c>
      <c r="AP180" s="26" t="s">
        <v>106</v>
      </c>
      <c r="AQ180" s="26" t="s">
        <v>104</v>
      </c>
      <c r="AR180" s="26" t="s">
        <v>104</v>
      </c>
      <c r="AS180" s="26" t="s">
        <v>104</v>
      </c>
      <c r="AT180" s="26" t="s">
        <v>115</v>
      </c>
      <c r="AU180" s="26" t="s">
        <v>200</v>
      </c>
      <c r="AX180" s="12">
        <f t="shared" si="80"/>
        <v>179</v>
      </c>
      <c r="AY180" s="12">
        <f t="shared" si="111"/>
        <v>1</v>
      </c>
      <c r="AZ180" s="20" t="str">
        <f t="shared" si="81"/>
        <v>Anticipatoria., Criterios y estándares (Rúbrica)., Autoevaluación., Retroalimentación.</v>
      </c>
      <c r="BA180" s="12" t="str">
        <f t="shared" si="76"/>
        <v>Anticipatoria.</v>
      </c>
      <c r="BB180" s="12" t="str">
        <f t="shared" si="77"/>
        <v>Criterios y estándares (Rúbrica).</v>
      </c>
      <c r="BC180" s="12" t="str">
        <f t="shared" si="78"/>
        <v>Autoevaluación.</v>
      </c>
      <c r="BD180" s="12" t="str">
        <f t="shared" si="79"/>
        <v>Retroalimentación.</v>
      </c>
      <c r="BF180" s="12">
        <f t="shared" si="82"/>
        <v>1</v>
      </c>
      <c r="BG180" s="12">
        <f t="shared" si="83"/>
        <v>1</v>
      </c>
      <c r="BH180" s="12">
        <f t="shared" si="84"/>
        <v>1</v>
      </c>
      <c r="BI180" s="12">
        <f t="shared" si="85"/>
        <v>1</v>
      </c>
      <c r="BJ180" s="12">
        <f t="shared" si="86"/>
        <v>0</v>
      </c>
      <c r="BK180" s="12">
        <f t="shared" si="87"/>
        <v>4</v>
      </c>
      <c r="BL180" s="20" t="str">
        <f t="shared" si="88"/>
        <v>Reflexión, Diálogo, Claridad, Oportunidades de mejora, Retroalimentación al docente</v>
      </c>
      <c r="BM180" s="12" t="str">
        <f t="shared" si="89"/>
        <v>Reflexión</v>
      </c>
      <c r="BN180" s="12" t="str">
        <f t="shared" si="112"/>
        <v>Diálogo</v>
      </c>
      <c r="BO180" s="12" t="str">
        <f t="shared" si="90"/>
        <v>Claridad</v>
      </c>
      <c r="BP180" s="12" t="str">
        <f t="shared" si="91"/>
        <v>Oportunidades de mejora</v>
      </c>
      <c r="BQ180" s="12" t="str">
        <f t="shared" si="92"/>
        <v>Retroalimentación al docente</v>
      </c>
      <c r="BS180" s="12">
        <f t="shared" si="93"/>
        <v>1</v>
      </c>
      <c r="BT180" s="12">
        <f t="shared" si="94"/>
        <v>1</v>
      </c>
      <c r="BU180" s="12">
        <f t="shared" si="95"/>
        <v>1</v>
      </c>
      <c r="BV180" s="12">
        <f t="shared" si="96"/>
        <v>1</v>
      </c>
      <c r="BW180" s="12">
        <f t="shared" si="97"/>
        <v>1</v>
      </c>
      <c r="BX180" s="12">
        <f t="shared" si="98"/>
        <v>0</v>
      </c>
      <c r="BY180" s="12">
        <f t="shared" si="99"/>
        <v>5</v>
      </c>
      <c r="BZ180" s="12" t="str">
        <f t="shared" si="100"/>
        <v>La bibliografía básica propuesta se encuentra en la biblioteca "Juan Roa Vásquez"., La bibliografía propuesta contiene títulos de edición menor a 5 años.</v>
      </c>
      <c r="CA180" s="12" t="str">
        <f t="shared" si="101"/>
        <v>La bibliografía básica propuesta se encuentra en la biblioteca "Juan Roa Vásquez".</v>
      </c>
      <c r="CB180" s="21" t="str">
        <f t="shared" si="102"/>
        <v>La bibliografía propuesta contiene títulos de edición menor a 5 años.</v>
      </c>
      <c r="CC180" s="12" t="str">
        <f t="shared" si="103"/>
        <v/>
      </c>
      <c r="CD180" s="12" t="str">
        <f t="shared" si="104"/>
        <v/>
      </c>
      <c r="CF180" s="12">
        <f t="shared" si="105"/>
        <v>1</v>
      </c>
      <c r="CG180" s="12">
        <f t="shared" si="106"/>
        <v>1</v>
      </c>
      <c r="CH180" s="12">
        <f t="shared" si="107"/>
        <v>0</v>
      </c>
      <c r="CI180" s="12">
        <f t="shared" si="108"/>
        <v>0</v>
      </c>
      <c r="CJ180" s="12">
        <f t="shared" si="109"/>
        <v>0</v>
      </c>
      <c r="CK180" s="12">
        <f t="shared" si="110"/>
        <v>2</v>
      </c>
    </row>
    <row r="181" spans="1:89" x14ac:dyDescent="0.25">
      <c r="A181" s="25">
        <v>43054.709189247689</v>
      </c>
      <c r="B181" s="26" t="s">
        <v>183</v>
      </c>
      <c r="C181" s="26" t="s">
        <v>508</v>
      </c>
      <c r="D181" s="26" t="s">
        <v>185</v>
      </c>
      <c r="E181" s="24"/>
      <c r="F181" s="26" t="s">
        <v>204</v>
      </c>
      <c r="G181" s="26" t="s">
        <v>509</v>
      </c>
      <c r="H181" s="26" t="s">
        <v>188</v>
      </c>
      <c r="I181" s="26" t="s">
        <v>188</v>
      </c>
      <c r="J181" s="26" t="s">
        <v>188</v>
      </c>
      <c r="K181" s="26" t="s">
        <v>188</v>
      </c>
      <c r="L181" s="26" t="s">
        <v>188</v>
      </c>
      <c r="M181" s="26" t="s">
        <v>188</v>
      </c>
      <c r="N181" s="26" t="s">
        <v>189</v>
      </c>
      <c r="O181" s="26" t="s">
        <v>188</v>
      </c>
      <c r="P181" s="26" t="s">
        <v>188</v>
      </c>
      <c r="Q181" s="26" t="s">
        <v>189</v>
      </c>
      <c r="R181" s="26" t="s">
        <v>189</v>
      </c>
      <c r="S181" s="26" t="s">
        <v>188</v>
      </c>
      <c r="T181" s="26" t="s">
        <v>188</v>
      </c>
      <c r="U181" s="26" t="s">
        <v>188</v>
      </c>
      <c r="V181" s="26" t="s">
        <v>5</v>
      </c>
      <c r="W181" s="26" t="s">
        <v>162</v>
      </c>
      <c r="X181" s="26" t="s">
        <v>158</v>
      </c>
      <c r="Y181" s="26" t="s">
        <v>43</v>
      </c>
      <c r="Z181" s="26" t="s">
        <v>43</v>
      </c>
      <c r="AA181" s="26" t="s">
        <v>43</v>
      </c>
      <c r="AB181" s="26" t="s">
        <v>43</v>
      </c>
      <c r="AC181" s="26" t="s">
        <v>43</v>
      </c>
      <c r="AD181" s="26" t="s">
        <v>43</v>
      </c>
      <c r="AE181" s="26" t="s">
        <v>55</v>
      </c>
      <c r="AF181" s="26" t="s">
        <v>58</v>
      </c>
      <c r="AG181" s="26" t="s">
        <v>58</v>
      </c>
      <c r="AH181" s="26" t="s">
        <v>58</v>
      </c>
      <c r="AI181" s="26" t="s">
        <v>58</v>
      </c>
      <c r="AJ181" s="26" t="s">
        <v>67</v>
      </c>
      <c r="AK181" s="26" t="s">
        <v>70</v>
      </c>
      <c r="AL181" s="26" t="s">
        <v>160</v>
      </c>
      <c r="AM181" s="26" t="s">
        <v>191</v>
      </c>
      <c r="AN181" s="26" t="s">
        <v>90</v>
      </c>
      <c r="AO181" s="26" t="s">
        <v>192</v>
      </c>
      <c r="AP181" s="26" t="s">
        <v>106</v>
      </c>
      <c r="AQ181" s="26" t="s">
        <v>104</v>
      </c>
      <c r="AR181" s="26" t="s">
        <v>104</v>
      </c>
      <c r="AS181" s="26" t="s">
        <v>104</v>
      </c>
      <c r="AT181" s="26" t="s">
        <v>115</v>
      </c>
      <c r="AU181" s="26" t="s">
        <v>200</v>
      </c>
      <c r="AX181" s="12">
        <f t="shared" si="80"/>
        <v>180</v>
      </c>
      <c r="AY181" s="12">
        <f t="shared" si="111"/>
        <v>1</v>
      </c>
      <c r="AZ181" s="20" t="str">
        <f t="shared" si="81"/>
        <v>Anticipatoria., Criterios y estándares (Rúbrica)., Autoevaluación., Retroalimentación.</v>
      </c>
      <c r="BA181" s="12" t="str">
        <f t="shared" si="76"/>
        <v>Anticipatoria.</v>
      </c>
      <c r="BB181" s="12" t="str">
        <f t="shared" si="77"/>
        <v>Criterios y estándares (Rúbrica).</v>
      </c>
      <c r="BC181" s="12" t="str">
        <f t="shared" si="78"/>
        <v>Autoevaluación.</v>
      </c>
      <c r="BD181" s="12" t="str">
        <f t="shared" si="79"/>
        <v>Retroalimentación.</v>
      </c>
      <c r="BF181" s="12">
        <f t="shared" si="82"/>
        <v>1</v>
      </c>
      <c r="BG181" s="12">
        <f t="shared" si="83"/>
        <v>1</v>
      </c>
      <c r="BH181" s="12">
        <f t="shared" si="84"/>
        <v>1</v>
      </c>
      <c r="BI181" s="12">
        <f t="shared" si="85"/>
        <v>1</v>
      </c>
      <c r="BJ181" s="12">
        <f t="shared" si="86"/>
        <v>0</v>
      </c>
      <c r="BK181" s="12">
        <f t="shared" si="87"/>
        <v>4</v>
      </c>
      <c r="BL181" s="20" t="str">
        <f t="shared" si="88"/>
        <v>Reflexión, Diálogo, Claridad, Oportunidades de mejora, Retroalimentación al docente</v>
      </c>
      <c r="BM181" s="12" t="str">
        <f t="shared" si="89"/>
        <v>Reflexión</v>
      </c>
      <c r="BN181" s="12" t="str">
        <f t="shared" si="112"/>
        <v>Diálogo</v>
      </c>
      <c r="BO181" s="12" t="str">
        <f t="shared" si="90"/>
        <v>Claridad</v>
      </c>
      <c r="BP181" s="12" t="str">
        <f t="shared" si="91"/>
        <v>Oportunidades de mejora</v>
      </c>
      <c r="BQ181" s="12" t="str">
        <f t="shared" si="92"/>
        <v>Retroalimentación al docente</v>
      </c>
      <c r="BS181" s="12">
        <f t="shared" si="93"/>
        <v>1</v>
      </c>
      <c r="BT181" s="12">
        <f t="shared" si="94"/>
        <v>1</v>
      </c>
      <c r="BU181" s="12">
        <f t="shared" si="95"/>
        <v>1</v>
      </c>
      <c r="BV181" s="12">
        <f t="shared" si="96"/>
        <v>1</v>
      </c>
      <c r="BW181" s="12">
        <f t="shared" si="97"/>
        <v>1</v>
      </c>
      <c r="BX181" s="12">
        <f t="shared" si="98"/>
        <v>0</v>
      </c>
      <c r="BY181" s="12">
        <f t="shared" si="99"/>
        <v>5</v>
      </c>
      <c r="BZ181" s="12" t="str">
        <f t="shared" si="100"/>
        <v>La bibliografía básica propuesta se encuentra en la biblioteca "Juan Roa Vásquez"., La bibliografía propuesta contiene títulos de edición menor a 5 años.</v>
      </c>
      <c r="CA181" s="12" t="str">
        <f t="shared" si="101"/>
        <v>La bibliografía básica propuesta se encuentra en la biblioteca "Juan Roa Vásquez".</v>
      </c>
      <c r="CB181" s="21" t="str">
        <f t="shared" si="102"/>
        <v>La bibliografía propuesta contiene títulos de edición menor a 5 años.</v>
      </c>
      <c r="CC181" s="12" t="str">
        <f t="shared" si="103"/>
        <v/>
      </c>
      <c r="CD181" s="12" t="str">
        <f t="shared" si="104"/>
        <v/>
      </c>
      <c r="CF181" s="12">
        <f t="shared" si="105"/>
        <v>1</v>
      </c>
      <c r="CG181" s="12">
        <f t="shared" si="106"/>
        <v>1</v>
      </c>
      <c r="CH181" s="12">
        <f t="shared" si="107"/>
        <v>0</v>
      </c>
      <c r="CI181" s="12">
        <f t="shared" si="108"/>
        <v>0</v>
      </c>
      <c r="CJ181" s="12">
        <f t="shared" si="109"/>
        <v>0</v>
      </c>
      <c r="CK181" s="12">
        <f t="shared" si="110"/>
        <v>2</v>
      </c>
    </row>
    <row r="182" spans="1:89" x14ac:dyDescent="0.25">
      <c r="A182" s="25">
        <v>43054.770312407403</v>
      </c>
      <c r="B182" s="26" t="s">
        <v>183</v>
      </c>
      <c r="C182" s="26" t="s">
        <v>203</v>
      </c>
      <c r="D182" s="26" t="s">
        <v>185</v>
      </c>
      <c r="E182" s="24"/>
      <c r="F182" s="26" t="s">
        <v>201</v>
      </c>
      <c r="G182" s="26" t="s">
        <v>510</v>
      </c>
      <c r="H182" s="26" t="s">
        <v>188</v>
      </c>
      <c r="I182" s="26" t="s">
        <v>188</v>
      </c>
      <c r="J182" s="26" t="s">
        <v>188</v>
      </c>
      <c r="K182" s="26" t="s">
        <v>188</v>
      </c>
      <c r="L182" s="26" t="s">
        <v>188</v>
      </c>
      <c r="M182" s="26" t="s">
        <v>188</v>
      </c>
      <c r="N182" s="26" t="s">
        <v>189</v>
      </c>
      <c r="O182" s="26" t="s">
        <v>188</v>
      </c>
      <c r="P182" s="26" t="s">
        <v>188</v>
      </c>
      <c r="Q182" s="26" t="s">
        <v>188</v>
      </c>
      <c r="R182" s="26" t="s">
        <v>189</v>
      </c>
      <c r="S182" s="26" t="s">
        <v>188</v>
      </c>
      <c r="T182" s="26" t="s">
        <v>188</v>
      </c>
      <c r="U182" s="26" t="s">
        <v>188</v>
      </c>
      <c r="V182" s="26" t="s">
        <v>5</v>
      </c>
      <c r="W182" s="26" t="s">
        <v>162</v>
      </c>
      <c r="X182" s="26" t="s">
        <v>158</v>
      </c>
      <c r="Y182" s="26" t="s">
        <v>190</v>
      </c>
      <c r="Z182" s="26" t="s">
        <v>43</v>
      </c>
      <c r="AA182" s="26" t="s">
        <v>190</v>
      </c>
      <c r="AB182" s="26" t="s">
        <v>190</v>
      </c>
      <c r="AC182" s="26" t="s">
        <v>43</v>
      </c>
      <c r="AD182" s="26" t="s">
        <v>43</v>
      </c>
      <c r="AE182" s="26" t="s">
        <v>53</v>
      </c>
      <c r="AF182" s="26" t="s">
        <v>58</v>
      </c>
      <c r="AG182" s="26" t="s">
        <v>59</v>
      </c>
      <c r="AH182" s="26" t="s">
        <v>59</v>
      </c>
      <c r="AI182" s="26" t="s">
        <v>59</v>
      </c>
      <c r="AJ182" s="26" t="s">
        <v>59</v>
      </c>
      <c r="AK182" s="26" t="s">
        <v>71</v>
      </c>
      <c r="AL182" s="26" t="s">
        <v>160</v>
      </c>
      <c r="AM182" s="26" t="s">
        <v>206</v>
      </c>
      <c r="AN182" s="26" t="s">
        <v>89</v>
      </c>
      <c r="AO182" s="26" t="s">
        <v>210</v>
      </c>
      <c r="AP182" s="26" t="s">
        <v>104</v>
      </c>
      <c r="AQ182" s="26" t="s">
        <v>104</v>
      </c>
      <c r="AR182" s="26" t="s">
        <v>104</v>
      </c>
      <c r="AS182" s="26" t="s">
        <v>106</v>
      </c>
      <c r="AT182" s="26" t="s">
        <v>114</v>
      </c>
      <c r="AU182" s="26" t="s">
        <v>260</v>
      </c>
      <c r="AX182" s="12">
        <f t="shared" si="80"/>
        <v>5</v>
      </c>
      <c r="AY182" s="12">
        <f t="shared" si="111"/>
        <v>0.25</v>
      </c>
      <c r="AZ182" s="20" t="str">
        <f t="shared" si="81"/>
        <v>Anticipatoria., Autoevaluación., Retroalimentación.</v>
      </c>
      <c r="BA182" s="12" t="str">
        <f t="shared" si="76"/>
        <v>Anticipatoria.</v>
      </c>
      <c r="BB182" s="12" t="str">
        <f t="shared" si="77"/>
        <v>Autoevaluación.</v>
      </c>
      <c r="BC182" s="12" t="str">
        <f t="shared" si="78"/>
        <v>Retroalimentación.</v>
      </c>
      <c r="BD182" s="12" t="str">
        <f t="shared" si="79"/>
        <v/>
      </c>
      <c r="BF182" s="12">
        <f t="shared" si="82"/>
        <v>1</v>
      </c>
      <c r="BG182" s="12">
        <f t="shared" si="83"/>
        <v>0</v>
      </c>
      <c r="BH182" s="12">
        <f t="shared" si="84"/>
        <v>1</v>
      </c>
      <c r="BI182" s="12">
        <f t="shared" si="85"/>
        <v>1</v>
      </c>
      <c r="BJ182" s="12">
        <f t="shared" si="86"/>
        <v>0</v>
      </c>
      <c r="BK182" s="12">
        <f t="shared" si="87"/>
        <v>3</v>
      </c>
      <c r="BL182" s="20" t="str">
        <f t="shared" si="88"/>
        <v>Reflexión, Diálogo, Claridad, Oportunidades de mejora</v>
      </c>
      <c r="BM182" s="12" t="str">
        <f t="shared" si="89"/>
        <v>Reflexión</v>
      </c>
      <c r="BN182" s="12" t="str">
        <f t="shared" si="112"/>
        <v>Diálogo</v>
      </c>
      <c r="BO182" s="12" t="str">
        <f t="shared" si="90"/>
        <v>Claridad</v>
      </c>
      <c r="BP182" s="12" t="str">
        <f t="shared" si="91"/>
        <v>Oportunidades de mejora</v>
      </c>
      <c r="BQ182" s="12" t="str">
        <f t="shared" si="92"/>
        <v/>
      </c>
      <c r="BS182" s="12">
        <f t="shared" si="93"/>
        <v>1</v>
      </c>
      <c r="BT182" s="12">
        <f t="shared" si="94"/>
        <v>1</v>
      </c>
      <c r="BU182" s="12">
        <f t="shared" si="95"/>
        <v>1</v>
      </c>
      <c r="BV182" s="12">
        <f t="shared" si="96"/>
        <v>1</v>
      </c>
      <c r="BW182" s="12">
        <f t="shared" si="97"/>
        <v>0</v>
      </c>
      <c r="BX182" s="12">
        <f t="shared" si="98"/>
        <v>0</v>
      </c>
      <c r="BY182" s="12">
        <f t="shared" si="99"/>
        <v>4</v>
      </c>
      <c r="BZ182" s="12" t="str">
        <f t="shared" si="100"/>
        <v>La bibliografía básica propuesta se encuentra en la biblioteca "Juan Roa Vásquez"., La bibliografía se presenta con una sólo sistema de referenciación (APA, Vancouver, IEEE, etc)., La bibliografía incluye por lo menos dos títulos en una segunda lengua.</v>
      </c>
      <c r="CA182" s="12" t="str">
        <f t="shared" si="101"/>
        <v>La bibliografía básica propuesta se encuentra en la biblioteca "Juan Roa Vásquez".</v>
      </c>
      <c r="CB182" s="21" t="str">
        <f t="shared" si="102"/>
        <v>La bibliografía se presenta con una sólo sistema de referenciación (APA, Vancouver, IEEE, etc).</v>
      </c>
      <c r="CC182" s="12" t="str">
        <f t="shared" si="103"/>
        <v>La bibliografía incluye por lo menos dos títulos en una segunda lengua.</v>
      </c>
      <c r="CD182" s="12" t="str">
        <f t="shared" si="104"/>
        <v/>
      </c>
      <c r="CF182" s="12">
        <f t="shared" si="105"/>
        <v>1</v>
      </c>
      <c r="CG182" s="12">
        <f t="shared" si="106"/>
        <v>0</v>
      </c>
      <c r="CH182" s="12">
        <f t="shared" si="107"/>
        <v>1</v>
      </c>
      <c r="CI182" s="12">
        <f t="shared" si="108"/>
        <v>1</v>
      </c>
      <c r="CJ182" s="12">
        <f t="shared" si="109"/>
        <v>0</v>
      </c>
      <c r="CK182" s="12">
        <f t="shared" si="110"/>
        <v>3</v>
      </c>
    </row>
    <row r="183" spans="1:89" x14ac:dyDescent="0.25">
      <c r="A183" s="25">
        <v>43054.789974837964</v>
      </c>
      <c r="B183" s="26" t="s">
        <v>183</v>
      </c>
      <c r="C183" s="26" t="s">
        <v>203</v>
      </c>
      <c r="D183" s="26" t="s">
        <v>185</v>
      </c>
      <c r="E183" s="24"/>
      <c r="F183" s="26" t="s">
        <v>204</v>
      </c>
      <c r="G183" s="26" t="s">
        <v>511</v>
      </c>
      <c r="H183" s="26" t="s">
        <v>188</v>
      </c>
      <c r="I183" s="26" t="s">
        <v>188</v>
      </c>
      <c r="J183" s="26" t="s">
        <v>188</v>
      </c>
      <c r="K183" s="26" t="s">
        <v>188</v>
      </c>
      <c r="L183" s="26" t="s">
        <v>188</v>
      </c>
      <c r="M183" s="26" t="s">
        <v>188</v>
      </c>
      <c r="N183" s="26" t="s">
        <v>189</v>
      </c>
      <c r="O183" s="26" t="s">
        <v>188</v>
      </c>
      <c r="P183" s="26" t="s">
        <v>188</v>
      </c>
      <c r="Q183" s="26" t="s">
        <v>188</v>
      </c>
      <c r="R183" s="26" t="s">
        <v>189</v>
      </c>
      <c r="S183" s="26" t="s">
        <v>188</v>
      </c>
      <c r="T183" s="26" t="s">
        <v>188</v>
      </c>
      <c r="U183" s="26" t="s">
        <v>188</v>
      </c>
      <c r="V183" s="26" t="s">
        <v>5</v>
      </c>
      <c r="W183" s="26" t="s">
        <v>36</v>
      </c>
      <c r="X183" s="26" t="s">
        <v>40</v>
      </c>
      <c r="Y183" s="26" t="s">
        <v>43</v>
      </c>
      <c r="Z183" s="26" t="s">
        <v>43</v>
      </c>
      <c r="AA183" s="26" t="s">
        <v>45</v>
      </c>
      <c r="AB183" s="26" t="s">
        <v>43</v>
      </c>
      <c r="AC183" s="26" t="s">
        <v>43</v>
      </c>
      <c r="AD183" s="26" t="s">
        <v>43</v>
      </c>
      <c r="AE183" s="26" t="s">
        <v>56</v>
      </c>
      <c r="AF183" s="26" t="s">
        <v>58</v>
      </c>
      <c r="AG183" s="26" t="s">
        <v>58</v>
      </c>
      <c r="AH183" s="26" t="s">
        <v>59</v>
      </c>
      <c r="AI183" s="26" t="s">
        <v>59</v>
      </c>
      <c r="AJ183" s="26" t="s">
        <v>59</v>
      </c>
      <c r="AK183" s="26" t="s">
        <v>69</v>
      </c>
      <c r="AL183" s="26" t="s">
        <v>160</v>
      </c>
      <c r="AM183" s="26" t="s">
        <v>206</v>
      </c>
      <c r="AN183" s="26" t="s">
        <v>89</v>
      </c>
      <c r="AO183" s="26" t="s">
        <v>210</v>
      </c>
      <c r="AP183" s="26" t="s">
        <v>104</v>
      </c>
      <c r="AQ183" s="26" t="s">
        <v>106</v>
      </c>
      <c r="AR183" s="26" t="s">
        <v>106</v>
      </c>
      <c r="AS183" s="26" t="s">
        <v>106</v>
      </c>
      <c r="AT183" s="26" t="s">
        <v>114</v>
      </c>
      <c r="AU183" s="26" t="s">
        <v>284</v>
      </c>
      <c r="AX183" s="12">
        <f t="shared" si="80"/>
        <v>5</v>
      </c>
      <c r="AY183" s="12">
        <f t="shared" si="111"/>
        <v>0.25</v>
      </c>
      <c r="AZ183" s="20" t="str">
        <f t="shared" si="81"/>
        <v>Anticipatoria., Autoevaluación., Retroalimentación.</v>
      </c>
      <c r="BA183" s="12" t="str">
        <f t="shared" si="76"/>
        <v>Anticipatoria.</v>
      </c>
      <c r="BB183" s="12" t="str">
        <f t="shared" si="77"/>
        <v>Autoevaluación.</v>
      </c>
      <c r="BC183" s="12" t="str">
        <f t="shared" si="78"/>
        <v>Retroalimentación.</v>
      </c>
      <c r="BD183" s="12" t="str">
        <f t="shared" si="79"/>
        <v/>
      </c>
      <c r="BF183" s="12">
        <f t="shared" si="82"/>
        <v>1</v>
      </c>
      <c r="BG183" s="12">
        <f t="shared" si="83"/>
        <v>0</v>
      </c>
      <c r="BH183" s="12">
        <f t="shared" si="84"/>
        <v>1</v>
      </c>
      <c r="BI183" s="12">
        <f t="shared" si="85"/>
        <v>1</v>
      </c>
      <c r="BJ183" s="12">
        <f t="shared" si="86"/>
        <v>0</v>
      </c>
      <c r="BK183" s="12">
        <f t="shared" si="87"/>
        <v>3</v>
      </c>
      <c r="BL183" s="20" t="str">
        <f t="shared" si="88"/>
        <v>Reflexión, Diálogo, Claridad, Oportunidades de mejora</v>
      </c>
      <c r="BM183" s="12" t="str">
        <f t="shared" si="89"/>
        <v>Reflexión</v>
      </c>
      <c r="BN183" s="12" t="str">
        <f t="shared" si="112"/>
        <v>Diálogo</v>
      </c>
      <c r="BO183" s="12" t="str">
        <f t="shared" si="90"/>
        <v>Claridad</v>
      </c>
      <c r="BP183" s="12" t="str">
        <f t="shared" si="91"/>
        <v>Oportunidades de mejora</v>
      </c>
      <c r="BQ183" s="12" t="str">
        <f t="shared" si="92"/>
        <v/>
      </c>
      <c r="BS183" s="12">
        <f t="shared" si="93"/>
        <v>1</v>
      </c>
      <c r="BT183" s="12">
        <f t="shared" si="94"/>
        <v>1</v>
      </c>
      <c r="BU183" s="12">
        <f t="shared" si="95"/>
        <v>1</v>
      </c>
      <c r="BV183" s="12">
        <f t="shared" si="96"/>
        <v>1</v>
      </c>
      <c r="BW183" s="12">
        <f t="shared" si="97"/>
        <v>0</v>
      </c>
      <c r="BX183" s="12">
        <f t="shared" si="98"/>
        <v>0</v>
      </c>
      <c r="BY183" s="12">
        <f t="shared" si="99"/>
        <v>4</v>
      </c>
      <c r="BZ183" s="12" t="str">
        <f t="shared" si="100"/>
        <v>La bibliografía básica propuesta se encuentra en la biblioteca "Juan Roa Vásquez"., La bibliografía se presenta con una sólo sistema de referenciación (APA, Vancouver, IEEE, etc).</v>
      </c>
      <c r="CA183" s="12" t="str">
        <f t="shared" si="101"/>
        <v>La bibliografía básica propuesta se encuentra en la biblioteca "Juan Roa Vásquez".</v>
      </c>
      <c r="CB183" s="21" t="str">
        <f t="shared" si="102"/>
        <v>La bibliografía se presenta con una sólo sistema de referenciación (APA, Vancouver, IEEE, etc).</v>
      </c>
      <c r="CC183" s="12" t="str">
        <f t="shared" si="103"/>
        <v/>
      </c>
      <c r="CD183" s="12" t="str">
        <f t="shared" si="104"/>
        <v/>
      </c>
      <c r="CF183" s="12">
        <f t="shared" si="105"/>
        <v>1</v>
      </c>
      <c r="CG183" s="12">
        <f t="shared" si="106"/>
        <v>0</v>
      </c>
      <c r="CH183" s="12">
        <f t="shared" si="107"/>
        <v>1</v>
      </c>
      <c r="CI183" s="12">
        <f t="shared" si="108"/>
        <v>0</v>
      </c>
      <c r="CJ183" s="12">
        <f t="shared" si="109"/>
        <v>0</v>
      </c>
      <c r="CK183" s="12">
        <f t="shared" si="110"/>
        <v>2</v>
      </c>
    </row>
    <row r="184" spans="1:89" x14ac:dyDescent="0.25">
      <c r="A184" s="25">
        <v>43054.820804907409</v>
      </c>
      <c r="B184" s="26" t="s">
        <v>183</v>
      </c>
      <c r="C184" s="26" t="s">
        <v>330</v>
      </c>
      <c r="D184" s="26" t="s">
        <v>185</v>
      </c>
      <c r="E184" s="24"/>
      <c r="F184" s="26" t="s">
        <v>226</v>
      </c>
      <c r="G184" s="26" t="s">
        <v>512</v>
      </c>
      <c r="H184" s="26" t="s">
        <v>188</v>
      </c>
      <c r="I184" s="26" t="s">
        <v>188</v>
      </c>
      <c r="J184" s="26" t="s">
        <v>188</v>
      </c>
      <c r="K184" s="26" t="s">
        <v>188</v>
      </c>
      <c r="L184" s="26" t="s">
        <v>188</v>
      </c>
      <c r="M184" s="26" t="s">
        <v>188</v>
      </c>
      <c r="N184" s="26" t="s">
        <v>188</v>
      </c>
      <c r="O184" s="26" t="s">
        <v>188</v>
      </c>
      <c r="P184" s="26" t="s">
        <v>188</v>
      </c>
      <c r="Q184" s="26" t="s">
        <v>188</v>
      </c>
      <c r="R184" s="26" t="s">
        <v>188</v>
      </c>
      <c r="S184" s="26" t="s">
        <v>188</v>
      </c>
      <c r="T184" s="26" t="s">
        <v>188</v>
      </c>
      <c r="U184" s="26" t="s">
        <v>188</v>
      </c>
      <c r="V184" s="26" t="s">
        <v>5</v>
      </c>
      <c r="W184" s="26" t="s">
        <v>162</v>
      </c>
      <c r="X184" s="26" t="s">
        <v>158</v>
      </c>
      <c r="Y184" s="26" t="s">
        <v>190</v>
      </c>
      <c r="Z184" s="26" t="s">
        <v>190</v>
      </c>
      <c r="AA184" s="26" t="s">
        <v>190</v>
      </c>
      <c r="AB184" s="26" t="s">
        <v>190</v>
      </c>
      <c r="AC184" s="26" t="s">
        <v>190</v>
      </c>
      <c r="AD184" s="26" t="s">
        <v>190</v>
      </c>
      <c r="AE184" s="26" t="s">
        <v>55</v>
      </c>
      <c r="AF184" s="26" t="s">
        <v>159</v>
      </c>
      <c r="AG184" s="26" t="s">
        <v>59</v>
      </c>
      <c r="AH184" s="26" t="s">
        <v>59</v>
      </c>
      <c r="AI184" s="26" t="s">
        <v>59</v>
      </c>
      <c r="AJ184" s="26" t="s">
        <v>59</v>
      </c>
      <c r="AK184" s="26" t="s">
        <v>71</v>
      </c>
      <c r="AL184" s="26" t="s">
        <v>163</v>
      </c>
      <c r="AM184" s="26" t="s">
        <v>191</v>
      </c>
      <c r="AN184" s="26" t="s">
        <v>90</v>
      </c>
      <c r="AO184" s="26" t="s">
        <v>192</v>
      </c>
      <c r="AP184" s="26" t="s">
        <v>106</v>
      </c>
      <c r="AQ184" s="26" t="s">
        <v>106</v>
      </c>
      <c r="AR184" s="26" t="s">
        <v>106</v>
      </c>
      <c r="AS184" s="26" t="s">
        <v>106</v>
      </c>
      <c r="AT184" s="26" t="s">
        <v>113</v>
      </c>
      <c r="AU184" s="26" t="s">
        <v>193</v>
      </c>
      <c r="AX184" s="12">
        <f t="shared" si="80"/>
        <v>64</v>
      </c>
      <c r="AY184" s="12">
        <f t="shared" si="111"/>
        <v>0.33333333333333331</v>
      </c>
      <c r="AZ184" s="20" t="str">
        <f t="shared" si="81"/>
        <v>Anticipatoria., Criterios y estándares (Rúbrica)., Autoevaluación., Retroalimentación.</v>
      </c>
      <c r="BA184" s="12" t="str">
        <f t="shared" si="76"/>
        <v>Anticipatoria.</v>
      </c>
      <c r="BB184" s="12" t="str">
        <f t="shared" si="77"/>
        <v>Criterios y estándares (Rúbrica).</v>
      </c>
      <c r="BC184" s="12" t="str">
        <f t="shared" si="78"/>
        <v>Autoevaluación.</v>
      </c>
      <c r="BD184" s="12" t="str">
        <f t="shared" si="79"/>
        <v>Retroalimentación.</v>
      </c>
      <c r="BF184" s="12">
        <f t="shared" si="82"/>
        <v>1</v>
      </c>
      <c r="BG184" s="12">
        <f t="shared" si="83"/>
        <v>1</v>
      </c>
      <c r="BH184" s="12">
        <f t="shared" si="84"/>
        <v>1</v>
      </c>
      <c r="BI184" s="12">
        <f t="shared" si="85"/>
        <v>1</v>
      </c>
      <c r="BJ184" s="12">
        <f t="shared" si="86"/>
        <v>0</v>
      </c>
      <c r="BK184" s="12">
        <f t="shared" si="87"/>
        <v>4</v>
      </c>
      <c r="BL184" s="20" t="str">
        <f t="shared" si="88"/>
        <v>Reflexión, Diálogo, Claridad, Oportunidades de mejora, Retroalimentación al docente</v>
      </c>
      <c r="BM184" s="12" t="str">
        <f t="shared" si="89"/>
        <v>Reflexión</v>
      </c>
      <c r="BN184" s="12" t="str">
        <f t="shared" si="112"/>
        <v>Diálogo</v>
      </c>
      <c r="BO184" s="12" t="str">
        <f t="shared" si="90"/>
        <v>Claridad</v>
      </c>
      <c r="BP184" s="12" t="str">
        <f t="shared" si="91"/>
        <v>Oportunidades de mejora</v>
      </c>
      <c r="BQ184" s="12" t="str">
        <f t="shared" si="92"/>
        <v>Retroalimentación al docente</v>
      </c>
      <c r="BS184" s="12">
        <f t="shared" si="93"/>
        <v>1</v>
      </c>
      <c r="BT184" s="12">
        <f t="shared" si="94"/>
        <v>1</v>
      </c>
      <c r="BU184" s="12">
        <f t="shared" si="95"/>
        <v>1</v>
      </c>
      <c r="BV184" s="12">
        <f t="shared" si="96"/>
        <v>1</v>
      </c>
      <c r="BW184" s="12">
        <f t="shared" si="97"/>
        <v>1</v>
      </c>
      <c r="BX184" s="12">
        <f t="shared" si="98"/>
        <v>0</v>
      </c>
      <c r="BY184" s="12">
        <f t="shared" si="99"/>
        <v>5</v>
      </c>
      <c r="BZ184" s="12" t="str">
        <f t="shared" si="10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84" s="12" t="str">
        <f t="shared" si="101"/>
        <v>La bibliografía básica propuesta se encuentra en la biblioteca "Juan Roa Vásquez".</v>
      </c>
      <c r="CB184" s="21" t="str">
        <f t="shared" si="102"/>
        <v>La bibliografía propuesta contiene títulos de edición menor a 5 años.</v>
      </c>
      <c r="CC184" s="12" t="str">
        <f t="shared" si="103"/>
        <v>La bibliografía se presenta con una sólo sistema de referenciación (APA, Vancouver, IEEE, etc).</v>
      </c>
      <c r="CD184" s="12" t="str">
        <f t="shared" si="104"/>
        <v>La bibliografía incluye por lo menos dos títulos en una segunda lengua.</v>
      </c>
      <c r="CF184" s="12">
        <f t="shared" si="105"/>
        <v>1</v>
      </c>
      <c r="CG184" s="12">
        <f t="shared" si="106"/>
        <v>1</v>
      </c>
      <c r="CH184" s="12">
        <f t="shared" si="107"/>
        <v>1</v>
      </c>
      <c r="CI184" s="12">
        <f t="shared" si="108"/>
        <v>1</v>
      </c>
      <c r="CJ184" s="12">
        <f t="shared" si="109"/>
        <v>0</v>
      </c>
      <c r="CK184" s="12">
        <f t="shared" si="110"/>
        <v>4</v>
      </c>
    </row>
    <row r="185" spans="1:89" x14ac:dyDescent="0.25">
      <c r="A185" s="25">
        <v>43054.821584687495</v>
      </c>
      <c r="B185" s="26" t="s">
        <v>183</v>
      </c>
      <c r="C185" s="26" t="s">
        <v>301</v>
      </c>
      <c r="D185" s="26" t="s">
        <v>185</v>
      </c>
      <c r="E185" s="24"/>
      <c r="F185" s="26" t="s">
        <v>436</v>
      </c>
      <c r="G185" s="26" t="s">
        <v>513</v>
      </c>
      <c r="H185" s="26" t="s">
        <v>188</v>
      </c>
      <c r="I185" s="26" t="s">
        <v>188</v>
      </c>
      <c r="J185" s="26" t="s">
        <v>188</v>
      </c>
      <c r="K185" s="26" t="s">
        <v>188</v>
      </c>
      <c r="L185" s="26" t="s">
        <v>188</v>
      </c>
      <c r="M185" s="26" t="s">
        <v>188</v>
      </c>
      <c r="N185" s="26" t="s">
        <v>188</v>
      </c>
      <c r="O185" s="26" t="s">
        <v>188</v>
      </c>
      <c r="P185" s="26" t="s">
        <v>188</v>
      </c>
      <c r="Q185" s="26" t="s">
        <v>188</v>
      </c>
      <c r="R185" s="26" t="s">
        <v>188</v>
      </c>
      <c r="S185" s="26" t="s">
        <v>188</v>
      </c>
      <c r="T185" s="26" t="s">
        <v>188</v>
      </c>
      <c r="U185" s="26" t="s">
        <v>188</v>
      </c>
      <c r="V185" s="26" t="s">
        <v>5</v>
      </c>
      <c r="W185" s="26" t="s">
        <v>162</v>
      </c>
      <c r="X185" s="26" t="s">
        <v>158</v>
      </c>
      <c r="Y185" s="26" t="s">
        <v>190</v>
      </c>
      <c r="Z185" s="26" t="s">
        <v>190</v>
      </c>
      <c r="AA185" s="26" t="s">
        <v>190</v>
      </c>
      <c r="AB185" s="26" t="s">
        <v>190</v>
      </c>
      <c r="AC185" s="26" t="s">
        <v>190</v>
      </c>
      <c r="AD185" s="26" t="s">
        <v>190</v>
      </c>
      <c r="AE185" s="26" t="s">
        <v>55</v>
      </c>
      <c r="AF185" s="26" t="s">
        <v>159</v>
      </c>
      <c r="AG185" s="26" t="s">
        <v>59</v>
      </c>
      <c r="AH185" s="26" t="s">
        <v>59</v>
      </c>
      <c r="AI185" s="26" t="s">
        <v>59</v>
      </c>
      <c r="AJ185" s="26" t="s">
        <v>59</v>
      </c>
      <c r="AK185" s="26" t="s">
        <v>71</v>
      </c>
      <c r="AL185" s="26" t="s">
        <v>163</v>
      </c>
      <c r="AM185" s="26" t="s">
        <v>191</v>
      </c>
      <c r="AN185" s="26" t="s">
        <v>90</v>
      </c>
      <c r="AO185" s="26" t="s">
        <v>192</v>
      </c>
      <c r="AP185" s="26" t="s">
        <v>106</v>
      </c>
      <c r="AQ185" s="26" t="s">
        <v>106</v>
      </c>
      <c r="AR185" s="26" t="s">
        <v>106</v>
      </c>
      <c r="AS185" s="26" t="s">
        <v>106</v>
      </c>
      <c r="AT185" s="26" t="s">
        <v>113</v>
      </c>
      <c r="AU185" s="26" t="s">
        <v>249</v>
      </c>
      <c r="AX185" s="12">
        <f t="shared" si="80"/>
        <v>47</v>
      </c>
      <c r="AY185" s="12">
        <f t="shared" si="111"/>
        <v>0.33333333333333331</v>
      </c>
      <c r="AZ185" s="20" t="str">
        <f t="shared" si="81"/>
        <v>Anticipatoria., Criterios y estándares (Rúbrica)., Autoevaluación., Retroalimentación.</v>
      </c>
      <c r="BA185" s="12" t="str">
        <f t="shared" si="76"/>
        <v>Anticipatoria.</v>
      </c>
      <c r="BB185" s="12" t="str">
        <f t="shared" si="77"/>
        <v>Criterios y estándares (Rúbrica).</v>
      </c>
      <c r="BC185" s="12" t="str">
        <f t="shared" si="78"/>
        <v>Autoevaluación.</v>
      </c>
      <c r="BD185" s="12" t="str">
        <f t="shared" si="79"/>
        <v>Retroalimentación.</v>
      </c>
      <c r="BF185" s="12">
        <f t="shared" si="82"/>
        <v>1</v>
      </c>
      <c r="BG185" s="12">
        <f t="shared" si="83"/>
        <v>1</v>
      </c>
      <c r="BH185" s="12">
        <f t="shared" si="84"/>
        <v>1</v>
      </c>
      <c r="BI185" s="12">
        <f t="shared" si="85"/>
        <v>1</v>
      </c>
      <c r="BJ185" s="12">
        <f t="shared" si="86"/>
        <v>0</v>
      </c>
      <c r="BK185" s="12">
        <f t="shared" si="87"/>
        <v>4</v>
      </c>
      <c r="BL185" s="20" t="str">
        <f t="shared" si="88"/>
        <v>Reflexión, Diálogo, Claridad, Oportunidades de mejora, Retroalimentación al docente</v>
      </c>
      <c r="BM185" s="12" t="str">
        <f t="shared" si="89"/>
        <v>Reflexión</v>
      </c>
      <c r="BN185" s="12" t="str">
        <f t="shared" si="112"/>
        <v>Diálogo</v>
      </c>
      <c r="BO185" s="12" t="str">
        <f t="shared" si="90"/>
        <v>Claridad</v>
      </c>
      <c r="BP185" s="12" t="str">
        <f t="shared" si="91"/>
        <v>Oportunidades de mejora</v>
      </c>
      <c r="BQ185" s="12" t="str">
        <f t="shared" si="92"/>
        <v>Retroalimentación al docente</v>
      </c>
      <c r="BS185" s="12">
        <f t="shared" si="93"/>
        <v>1</v>
      </c>
      <c r="BT185" s="12">
        <f t="shared" si="94"/>
        <v>1</v>
      </c>
      <c r="BU185" s="12">
        <f t="shared" si="95"/>
        <v>1</v>
      </c>
      <c r="BV185" s="12">
        <f t="shared" si="96"/>
        <v>1</v>
      </c>
      <c r="BW185" s="12">
        <f t="shared" si="97"/>
        <v>1</v>
      </c>
      <c r="BX185" s="12">
        <f t="shared" si="98"/>
        <v>0</v>
      </c>
      <c r="BY185" s="12">
        <f t="shared" si="99"/>
        <v>5</v>
      </c>
      <c r="BZ185" s="12" t="str">
        <f t="shared" si="100"/>
        <v>La bibliografía básica propuesta se encuentra en la biblioteca "Juan Roa Vásquez"., La bibliografía incluye por lo menos dos títulos en una segunda lengua.</v>
      </c>
      <c r="CA185" s="12" t="str">
        <f t="shared" si="101"/>
        <v>La bibliografía básica propuesta se encuentra en la biblioteca "Juan Roa Vásquez".</v>
      </c>
      <c r="CB185" s="21" t="str">
        <f t="shared" si="102"/>
        <v>La bibliografía incluye por lo menos dos títulos en una segunda lengua.</v>
      </c>
      <c r="CC185" s="12" t="str">
        <f t="shared" si="103"/>
        <v/>
      </c>
      <c r="CD185" s="12" t="str">
        <f t="shared" si="104"/>
        <v/>
      </c>
      <c r="CF185" s="12">
        <f t="shared" si="105"/>
        <v>1</v>
      </c>
      <c r="CG185" s="12">
        <f t="shared" si="106"/>
        <v>0</v>
      </c>
      <c r="CH185" s="12">
        <f t="shared" si="107"/>
        <v>0</v>
      </c>
      <c r="CI185" s="12">
        <f t="shared" si="108"/>
        <v>1</v>
      </c>
      <c r="CJ185" s="12">
        <f t="shared" si="109"/>
        <v>0</v>
      </c>
      <c r="CK185" s="12">
        <f t="shared" si="110"/>
        <v>2</v>
      </c>
    </row>
    <row r="186" spans="1:89" x14ac:dyDescent="0.25">
      <c r="A186" s="25">
        <v>43054.824725289349</v>
      </c>
      <c r="B186" s="26" t="s">
        <v>183</v>
      </c>
      <c r="C186" s="26" t="s">
        <v>301</v>
      </c>
      <c r="D186" s="26" t="s">
        <v>185</v>
      </c>
      <c r="E186" s="24"/>
      <c r="F186" s="26" t="s">
        <v>186</v>
      </c>
      <c r="G186" s="26" t="s">
        <v>514</v>
      </c>
      <c r="H186" s="26" t="s">
        <v>188</v>
      </c>
      <c r="I186" s="26" t="s">
        <v>188</v>
      </c>
      <c r="J186" s="26" t="s">
        <v>188</v>
      </c>
      <c r="K186" s="26" t="s">
        <v>188</v>
      </c>
      <c r="L186" s="26" t="s">
        <v>188</v>
      </c>
      <c r="M186" s="26" t="s">
        <v>188</v>
      </c>
      <c r="N186" s="26" t="s">
        <v>188</v>
      </c>
      <c r="O186" s="26" t="s">
        <v>188</v>
      </c>
      <c r="P186" s="26" t="s">
        <v>188</v>
      </c>
      <c r="Q186" s="26" t="s">
        <v>188</v>
      </c>
      <c r="R186" s="26" t="s">
        <v>188</v>
      </c>
      <c r="S186" s="26" t="s">
        <v>188</v>
      </c>
      <c r="T186" s="26" t="s">
        <v>188</v>
      </c>
      <c r="U186" s="26" t="s">
        <v>188</v>
      </c>
      <c r="V186" s="26" t="s">
        <v>5</v>
      </c>
      <c r="W186" s="26" t="s">
        <v>162</v>
      </c>
      <c r="X186" s="26" t="s">
        <v>158</v>
      </c>
      <c r="Y186" s="26" t="s">
        <v>190</v>
      </c>
      <c r="Z186" s="26" t="s">
        <v>190</v>
      </c>
      <c r="AA186" s="26" t="s">
        <v>190</v>
      </c>
      <c r="AB186" s="26" t="s">
        <v>190</v>
      </c>
      <c r="AC186" s="26" t="s">
        <v>190</v>
      </c>
      <c r="AD186" s="26" t="s">
        <v>190</v>
      </c>
      <c r="AE186" s="26" t="s">
        <v>55</v>
      </c>
      <c r="AF186" s="26" t="s">
        <v>159</v>
      </c>
      <c r="AG186" s="26" t="s">
        <v>59</v>
      </c>
      <c r="AH186" s="26" t="s">
        <v>59</v>
      </c>
      <c r="AI186" s="26" t="s">
        <v>59</v>
      </c>
      <c r="AJ186" s="26" t="s">
        <v>59</v>
      </c>
      <c r="AK186" s="26" t="s">
        <v>71</v>
      </c>
      <c r="AL186" s="26" t="s">
        <v>163</v>
      </c>
      <c r="AM186" s="26" t="s">
        <v>191</v>
      </c>
      <c r="AN186" s="26" t="s">
        <v>90</v>
      </c>
      <c r="AO186" s="26" t="s">
        <v>192</v>
      </c>
      <c r="AP186" s="26" t="s">
        <v>106</v>
      </c>
      <c r="AQ186" s="26" t="s">
        <v>106</v>
      </c>
      <c r="AR186" s="26" t="s">
        <v>106</v>
      </c>
      <c r="AS186" s="26" t="s">
        <v>106</v>
      </c>
      <c r="AT186" s="26" t="s">
        <v>113</v>
      </c>
      <c r="AU186" s="26" t="s">
        <v>232</v>
      </c>
      <c r="AX186" s="12">
        <f t="shared" si="80"/>
        <v>47</v>
      </c>
      <c r="AY186" s="12">
        <f t="shared" si="111"/>
        <v>0.33333333333333331</v>
      </c>
      <c r="AZ186" s="20" t="str">
        <f t="shared" si="81"/>
        <v>Anticipatoria., Criterios y estándares (Rúbrica)., Autoevaluación., Retroalimentación.</v>
      </c>
      <c r="BA186" s="12" t="str">
        <f t="shared" si="76"/>
        <v>Anticipatoria.</v>
      </c>
      <c r="BB186" s="12" t="str">
        <f t="shared" si="77"/>
        <v>Criterios y estándares (Rúbrica).</v>
      </c>
      <c r="BC186" s="12" t="str">
        <f t="shared" si="78"/>
        <v>Autoevaluación.</v>
      </c>
      <c r="BD186" s="12" t="str">
        <f t="shared" si="79"/>
        <v>Retroalimentación.</v>
      </c>
      <c r="BF186" s="12">
        <f t="shared" si="82"/>
        <v>1</v>
      </c>
      <c r="BG186" s="12">
        <f t="shared" si="83"/>
        <v>1</v>
      </c>
      <c r="BH186" s="12">
        <f t="shared" si="84"/>
        <v>1</v>
      </c>
      <c r="BI186" s="12">
        <f t="shared" si="85"/>
        <v>1</v>
      </c>
      <c r="BJ186" s="12">
        <f t="shared" si="86"/>
        <v>0</v>
      </c>
      <c r="BK186" s="12">
        <f t="shared" si="87"/>
        <v>4</v>
      </c>
      <c r="BL186" s="20" t="str">
        <f t="shared" si="88"/>
        <v>Reflexión, Diálogo, Claridad, Oportunidades de mejora, Retroalimentación al docente</v>
      </c>
      <c r="BM186" s="12" t="str">
        <f t="shared" si="89"/>
        <v>Reflexión</v>
      </c>
      <c r="BN186" s="12" t="str">
        <f t="shared" si="112"/>
        <v>Diálogo</v>
      </c>
      <c r="BO186" s="12" t="str">
        <f t="shared" si="90"/>
        <v>Claridad</v>
      </c>
      <c r="BP186" s="12" t="str">
        <f t="shared" si="91"/>
        <v>Oportunidades de mejora</v>
      </c>
      <c r="BQ186" s="12" t="str">
        <f t="shared" si="92"/>
        <v>Retroalimentación al docente</v>
      </c>
      <c r="BS186" s="12">
        <f t="shared" si="93"/>
        <v>1</v>
      </c>
      <c r="BT186" s="12">
        <f t="shared" si="94"/>
        <v>1</v>
      </c>
      <c r="BU186" s="12">
        <f t="shared" si="95"/>
        <v>1</v>
      </c>
      <c r="BV186" s="12">
        <f t="shared" si="96"/>
        <v>1</v>
      </c>
      <c r="BW186" s="12">
        <f t="shared" si="97"/>
        <v>1</v>
      </c>
      <c r="BX186" s="12">
        <f t="shared" si="98"/>
        <v>0</v>
      </c>
      <c r="BY186" s="12">
        <f t="shared" si="99"/>
        <v>5</v>
      </c>
      <c r="BZ186" s="12" t="str">
        <f t="shared" si="100"/>
        <v>La bibliografía básica propuesta se encuentra en la biblioteca "Juan Roa Vásquez"., La bibliografía propuesta contiene títulos de edición menor a 5 años., La bibliografía incluye por lo menos dos títulos en una segunda lengua.</v>
      </c>
      <c r="CA186" s="12" t="str">
        <f t="shared" si="101"/>
        <v>La bibliografía básica propuesta se encuentra en la biblioteca "Juan Roa Vásquez".</v>
      </c>
      <c r="CB186" s="21" t="str">
        <f t="shared" si="102"/>
        <v>La bibliografía propuesta contiene títulos de edición menor a 5 años.</v>
      </c>
      <c r="CC186" s="12" t="str">
        <f t="shared" si="103"/>
        <v>La bibliografía incluye por lo menos dos títulos en una segunda lengua.</v>
      </c>
      <c r="CD186" s="12" t="str">
        <f t="shared" si="104"/>
        <v/>
      </c>
      <c r="CF186" s="12">
        <f t="shared" si="105"/>
        <v>1</v>
      </c>
      <c r="CG186" s="12">
        <f t="shared" si="106"/>
        <v>1</v>
      </c>
      <c r="CH186" s="12">
        <f t="shared" si="107"/>
        <v>0</v>
      </c>
      <c r="CI186" s="12">
        <f t="shared" si="108"/>
        <v>1</v>
      </c>
      <c r="CJ186" s="12">
        <f t="shared" si="109"/>
        <v>0</v>
      </c>
      <c r="CK186" s="12">
        <f t="shared" si="110"/>
        <v>3</v>
      </c>
    </row>
    <row r="187" spans="1:89" x14ac:dyDescent="0.25">
      <c r="A187" s="25">
        <v>43054.892580185187</v>
      </c>
      <c r="B187" s="26" t="s">
        <v>183</v>
      </c>
      <c r="C187" s="26" t="s">
        <v>496</v>
      </c>
      <c r="D187" s="26" t="s">
        <v>185</v>
      </c>
      <c r="E187" s="24"/>
      <c r="F187" s="26" t="s">
        <v>242</v>
      </c>
      <c r="G187" s="26" t="s">
        <v>515</v>
      </c>
      <c r="H187" s="26" t="s">
        <v>188</v>
      </c>
      <c r="I187" s="26" t="s">
        <v>188</v>
      </c>
      <c r="J187" s="26" t="s">
        <v>188</v>
      </c>
      <c r="K187" s="26" t="s">
        <v>188</v>
      </c>
      <c r="L187" s="26" t="s">
        <v>188</v>
      </c>
      <c r="M187" s="26" t="s">
        <v>188</v>
      </c>
      <c r="N187" s="26" t="s">
        <v>189</v>
      </c>
      <c r="O187" s="26" t="s">
        <v>188</v>
      </c>
      <c r="P187" s="26" t="s">
        <v>189</v>
      </c>
      <c r="Q187" s="26" t="s">
        <v>188</v>
      </c>
      <c r="R187" s="26" t="s">
        <v>188</v>
      </c>
      <c r="S187" s="26" t="s">
        <v>188</v>
      </c>
      <c r="T187" s="26" t="s">
        <v>188</v>
      </c>
      <c r="U187" s="26" t="s">
        <v>188</v>
      </c>
      <c r="V187" s="26" t="s">
        <v>5</v>
      </c>
      <c r="W187" s="26" t="s">
        <v>165</v>
      </c>
      <c r="X187" s="26" t="s">
        <v>158</v>
      </c>
      <c r="Y187" s="26" t="s">
        <v>190</v>
      </c>
      <c r="Z187" s="26" t="s">
        <v>190</v>
      </c>
      <c r="AA187" s="26" t="s">
        <v>190</v>
      </c>
      <c r="AB187" s="26" t="s">
        <v>190</v>
      </c>
      <c r="AC187" s="26" t="s">
        <v>190</v>
      </c>
      <c r="AD187" s="26" t="s">
        <v>190</v>
      </c>
      <c r="AE187" s="26" t="s">
        <v>55</v>
      </c>
      <c r="AF187" s="26" t="s">
        <v>159</v>
      </c>
      <c r="AG187" s="26" t="s">
        <v>59</v>
      </c>
      <c r="AH187" s="26" t="s">
        <v>59</v>
      </c>
      <c r="AI187" s="26" t="s">
        <v>59</v>
      </c>
      <c r="AJ187" s="26" t="s">
        <v>59</v>
      </c>
      <c r="AK187" s="26" t="s">
        <v>71</v>
      </c>
      <c r="AL187" s="26" t="s">
        <v>163</v>
      </c>
      <c r="AM187" s="26" t="s">
        <v>206</v>
      </c>
      <c r="AN187" s="26" t="s">
        <v>90</v>
      </c>
      <c r="AO187" s="26" t="s">
        <v>192</v>
      </c>
      <c r="AP187" s="26" t="s">
        <v>106</v>
      </c>
      <c r="AQ187" s="26" t="s">
        <v>106</v>
      </c>
      <c r="AR187" s="26" t="s">
        <v>106</v>
      </c>
      <c r="AS187" s="26" t="s">
        <v>106</v>
      </c>
      <c r="AT187" s="26" t="s">
        <v>114</v>
      </c>
      <c r="AU187" s="26" t="s">
        <v>249</v>
      </c>
      <c r="AX187" s="12">
        <f t="shared" si="80"/>
        <v>171</v>
      </c>
      <c r="AY187" s="12">
        <f t="shared" si="111"/>
        <v>0.33333333333333331</v>
      </c>
      <c r="AZ187" s="20" t="str">
        <f t="shared" si="81"/>
        <v>Anticipatoria., Autoevaluación., Retroalimentación.</v>
      </c>
      <c r="BA187" s="12" t="str">
        <f t="shared" si="76"/>
        <v>Anticipatoria.</v>
      </c>
      <c r="BB187" s="12" t="str">
        <f t="shared" si="77"/>
        <v>Autoevaluación.</v>
      </c>
      <c r="BC187" s="12" t="str">
        <f t="shared" si="78"/>
        <v>Retroalimentación.</v>
      </c>
      <c r="BD187" s="12" t="str">
        <f t="shared" si="79"/>
        <v/>
      </c>
      <c r="BF187" s="12">
        <f t="shared" si="82"/>
        <v>1</v>
      </c>
      <c r="BG187" s="12">
        <f t="shared" si="83"/>
        <v>0</v>
      </c>
      <c r="BH187" s="12">
        <f t="shared" si="84"/>
        <v>1</v>
      </c>
      <c r="BI187" s="12">
        <f t="shared" si="85"/>
        <v>1</v>
      </c>
      <c r="BJ187" s="12">
        <f t="shared" si="86"/>
        <v>0</v>
      </c>
      <c r="BK187" s="12">
        <f t="shared" si="87"/>
        <v>3</v>
      </c>
      <c r="BL187" s="20" t="str">
        <f t="shared" si="88"/>
        <v>Reflexión, Diálogo, Claridad, Oportunidades de mejora, Retroalimentación al docente</v>
      </c>
      <c r="BM187" s="12" t="str">
        <f t="shared" si="89"/>
        <v>Reflexión</v>
      </c>
      <c r="BN187" s="12" t="str">
        <f t="shared" si="112"/>
        <v>Diálogo</v>
      </c>
      <c r="BO187" s="12" t="str">
        <f t="shared" si="90"/>
        <v>Claridad</v>
      </c>
      <c r="BP187" s="12" t="str">
        <f t="shared" si="91"/>
        <v>Oportunidades de mejora</v>
      </c>
      <c r="BQ187" s="12" t="str">
        <f t="shared" si="92"/>
        <v>Retroalimentación al docente</v>
      </c>
      <c r="BS187" s="12">
        <f t="shared" si="93"/>
        <v>1</v>
      </c>
      <c r="BT187" s="12">
        <f t="shared" si="94"/>
        <v>1</v>
      </c>
      <c r="BU187" s="12">
        <f t="shared" si="95"/>
        <v>1</v>
      </c>
      <c r="BV187" s="12">
        <f t="shared" si="96"/>
        <v>1</v>
      </c>
      <c r="BW187" s="12">
        <f t="shared" si="97"/>
        <v>1</v>
      </c>
      <c r="BX187" s="12">
        <f t="shared" si="98"/>
        <v>0</v>
      </c>
      <c r="BY187" s="12">
        <f t="shared" si="99"/>
        <v>5</v>
      </c>
      <c r="BZ187" s="12" t="str">
        <f t="shared" si="100"/>
        <v>La bibliografía básica propuesta se encuentra en la biblioteca "Juan Roa Vásquez"., La bibliografía incluye por lo menos dos títulos en una segunda lengua.</v>
      </c>
      <c r="CA187" s="12" t="str">
        <f t="shared" si="101"/>
        <v>La bibliografía básica propuesta se encuentra en la biblioteca "Juan Roa Vásquez".</v>
      </c>
      <c r="CB187" s="21" t="str">
        <f t="shared" si="102"/>
        <v>La bibliografía incluye por lo menos dos títulos en una segunda lengua.</v>
      </c>
      <c r="CC187" s="12" t="str">
        <f t="shared" si="103"/>
        <v/>
      </c>
      <c r="CD187" s="12" t="str">
        <f t="shared" si="104"/>
        <v/>
      </c>
      <c r="CF187" s="12">
        <f t="shared" si="105"/>
        <v>1</v>
      </c>
      <c r="CG187" s="12">
        <f t="shared" si="106"/>
        <v>0</v>
      </c>
      <c r="CH187" s="12">
        <f t="shared" si="107"/>
        <v>0</v>
      </c>
      <c r="CI187" s="12">
        <f t="shared" si="108"/>
        <v>1</v>
      </c>
      <c r="CJ187" s="12">
        <f t="shared" si="109"/>
        <v>0</v>
      </c>
      <c r="CK187" s="12">
        <f t="shared" si="110"/>
        <v>2</v>
      </c>
    </row>
    <row r="188" spans="1:89" x14ac:dyDescent="0.25">
      <c r="A188" s="25">
        <v>43054.900377615741</v>
      </c>
      <c r="B188" s="26" t="s">
        <v>183</v>
      </c>
      <c r="C188" s="26" t="s">
        <v>496</v>
      </c>
      <c r="D188" s="26" t="s">
        <v>185</v>
      </c>
      <c r="E188" s="24"/>
      <c r="F188" s="26" t="s">
        <v>242</v>
      </c>
      <c r="G188" s="26" t="s">
        <v>516</v>
      </c>
      <c r="H188" s="26" t="s">
        <v>188</v>
      </c>
      <c r="I188" s="26" t="s">
        <v>188</v>
      </c>
      <c r="J188" s="26" t="s">
        <v>188</v>
      </c>
      <c r="K188" s="26" t="s">
        <v>188</v>
      </c>
      <c r="L188" s="26" t="s">
        <v>188</v>
      </c>
      <c r="M188" s="26" t="s">
        <v>188</v>
      </c>
      <c r="N188" s="26" t="s">
        <v>189</v>
      </c>
      <c r="O188" s="26" t="s">
        <v>188</v>
      </c>
      <c r="P188" s="26" t="s">
        <v>188</v>
      </c>
      <c r="Q188" s="26" t="s">
        <v>188</v>
      </c>
      <c r="R188" s="26" t="s">
        <v>188</v>
      </c>
      <c r="S188" s="26" t="s">
        <v>188</v>
      </c>
      <c r="T188" s="26" t="s">
        <v>189</v>
      </c>
      <c r="U188" s="26" t="s">
        <v>189</v>
      </c>
      <c r="V188" s="26" t="s">
        <v>4</v>
      </c>
      <c r="W188" s="26" t="s">
        <v>162</v>
      </c>
      <c r="X188" s="26" t="s">
        <v>158</v>
      </c>
      <c r="Y188" s="26" t="s">
        <v>190</v>
      </c>
      <c r="Z188" s="26" t="s">
        <v>190</v>
      </c>
      <c r="AA188" s="26" t="s">
        <v>190</v>
      </c>
      <c r="AB188" s="26" t="s">
        <v>190</v>
      </c>
      <c r="AC188" s="26" t="s">
        <v>190</v>
      </c>
      <c r="AD188" s="26" t="s">
        <v>190</v>
      </c>
      <c r="AE188" s="26" t="s">
        <v>55</v>
      </c>
      <c r="AF188" s="26" t="s">
        <v>159</v>
      </c>
      <c r="AG188" s="26" t="s">
        <v>59</v>
      </c>
      <c r="AH188" s="26" t="s">
        <v>59</v>
      </c>
      <c r="AI188" s="26" t="s">
        <v>59</v>
      </c>
      <c r="AJ188" s="26" t="s">
        <v>59</v>
      </c>
      <c r="AK188" s="26" t="s">
        <v>71</v>
      </c>
      <c r="AL188" s="26" t="s">
        <v>163</v>
      </c>
      <c r="AM188" s="26" t="s">
        <v>206</v>
      </c>
      <c r="AN188" s="26" t="s">
        <v>89</v>
      </c>
      <c r="AO188" s="26" t="s">
        <v>192</v>
      </c>
      <c r="AP188" s="26" t="s">
        <v>106</v>
      </c>
      <c r="AQ188" s="26" t="s">
        <v>106</v>
      </c>
      <c r="AR188" s="26" t="s">
        <v>106</v>
      </c>
      <c r="AS188" s="26" t="s">
        <v>106</v>
      </c>
      <c r="AT188" s="26" t="s">
        <v>112</v>
      </c>
      <c r="AU188" s="26" t="s">
        <v>249</v>
      </c>
      <c r="AX188" s="12">
        <f t="shared" si="80"/>
        <v>171</v>
      </c>
      <c r="AY188" s="12">
        <f t="shared" si="111"/>
        <v>0.33333333333333331</v>
      </c>
      <c r="AZ188" s="20" t="str">
        <f t="shared" si="81"/>
        <v>Anticipatoria., Autoevaluación., Retroalimentación.</v>
      </c>
      <c r="BA188" s="12" t="str">
        <f t="shared" si="76"/>
        <v>Anticipatoria.</v>
      </c>
      <c r="BB188" s="12" t="str">
        <f t="shared" si="77"/>
        <v>Autoevaluación.</v>
      </c>
      <c r="BC188" s="12" t="str">
        <f t="shared" si="78"/>
        <v>Retroalimentación.</v>
      </c>
      <c r="BD188" s="12" t="str">
        <f t="shared" si="79"/>
        <v/>
      </c>
      <c r="BF188" s="12">
        <f t="shared" si="82"/>
        <v>1</v>
      </c>
      <c r="BG188" s="12">
        <f t="shared" si="83"/>
        <v>0</v>
      </c>
      <c r="BH188" s="12">
        <f t="shared" si="84"/>
        <v>1</v>
      </c>
      <c r="BI188" s="12">
        <f t="shared" si="85"/>
        <v>1</v>
      </c>
      <c r="BJ188" s="12">
        <f t="shared" si="86"/>
        <v>0</v>
      </c>
      <c r="BK188" s="12">
        <f t="shared" si="87"/>
        <v>3</v>
      </c>
      <c r="BL188" s="20" t="str">
        <f t="shared" si="88"/>
        <v>Reflexión, Diálogo, Claridad, Oportunidades de mejora, Retroalimentación al docente</v>
      </c>
      <c r="BM188" s="12" t="str">
        <f t="shared" si="89"/>
        <v>Reflexión</v>
      </c>
      <c r="BN188" s="12" t="str">
        <f t="shared" si="112"/>
        <v>Diálogo</v>
      </c>
      <c r="BO188" s="12" t="str">
        <f t="shared" si="90"/>
        <v>Claridad</v>
      </c>
      <c r="BP188" s="12" t="str">
        <f t="shared" si="91"/>
        <v>Oportunidades de mejora</v>
      </c>
      <c r="BQ188" s="12" t="str">
        <f t="shared" si="92"/>
        <v>Retroalimentación al docente</v>
      </c>
      <c r="BS188" s="12">
        <f t="shared" si="93"/>
        <v>1</v>
      </c>
      <c r="BT188" s="12">
        <f t="shared" si="94"/>
        <v>1</v>
      </c>
      <c r="BU188" s="12">
        <f t="shared" si="95"/>
        <v>1</v>
      </c>
      <c r="BV188" s="12">
        <f t="shared" si="96"/>
        <v>1</v>
      </c>
      <c r="BW188" s="12">
        <f t="shared" si="97"/>
        <v>1</v>
      </c>
      <c r="BX188" s="12">
        <f t="shared" si="98"/>
        <v>0</v>
      </c>
      <c r="BY188" s="12">
        <f t="shared" si="99"/>
        <v>5</v>
      </c>
      <c r="BZ188" s="12" t="str">
        <f t="shared" si="100"/>
        <v>La bibliografía básica propuesta se encuentra en la biblioteca "Juan Roa Vásquez"., La bibliografía incluye por lo menos dos títulos en una segunda lengua.</v>
      </c>
      <c r="CA188" s="12" t="str">
        <f t="shared" si="101"/>
        <v>La bibliografía básica propuesta se encuentra en la biblioteca "Juan Roa Vásquez".</v>
      </c>
      <c r="CB188" s="21" t="str">
        <f t="shared" si="102"/>
        <v>La bibliografía incluye por lo menos dos títulos en una segunda lengua.</v>
      </c>
      <c r="CC188" s="12" t="str">
        <f t="shared" si="103"/>
        <v/>
      </c>
      <c r="CD188" s="12" t="str">
        <f t="shared" si="104"/>
        <v/>
      </c>
      <c r="CF188" s="12">
        <f t="shared" si="105"/>
        <v>1</v>
      </c>
      <c r="CG188" s="12">
        <f t="shared" si="106"/>
        <v>0</v>
      </c>
      <c r="CH188" s="12">
        <f t="shared" si="107"/>
        <v>0</v>
      </c>
      <c r="CI188" s="12">
        <f t="shared" si="108"/>
        <v>1</v>
      </c>
      <c r="CJ188" s="12">
        <f t="shared" si="109"/>
        <v>0</v>
      </c>
      <c r="CK188" s="12">
        <f t="shared" si="110"/>
        <v>2</v>
      </c>
    </row>
    <row r="189" spans="1:89" x14ac:dyDescent="0.25">
      <c r="A189" s="25">
        <v>43055.202640162039</v>
      </c>
      <c r="B189" s="26" t="s">
        <v>183</v>
      </c>
      <c r="C189" s="26" t="s">
        <v>517</v>
      </c>
      <c r="D189" s="26" t="s">
        <v>185</v>
      </c>
      <c r="E189" s="24"/>
      <c r="F189" s="26" t="s">
        <v>208</v>
      </c>
      <c r="G189" s="26" t="s">
        <v>518</v>
      </c>
      <c r="H189" s="26" t="s">
        <v>188</v>
      </c>
      <c r="I189" s="26" t="s">
        <v>188</v>
      </c>
      <c r="J189" s="26" t="s">
        <v>188</v>
      </c>
      <c r="K189" s="26" t="s">
        <v>188</v>
      </c>
      <c r="L189" s="26" t="s">
        <v>188</v>
      </c>
      <c r="M189" s="26" t="s">
        <v>188</v>
      </c>
      <c r="N189" s="26" t="s">
        <v>189</v>
      </c>
      <c r="O189" s="26" t="s">
        <v>188</v>
      </c>
      <c r="P189" s="26" t="s">
        <v>188</v>
      </c>
      <c r="Q189" s="26" t="s">
        <v>188</v>
      </c>
      <c r="R189" s="26" t="s">
        <v>188</v>
      </c>
      <c r="S189" s="26" t="s">
        <v>188</v>
      </c>
      <c r="T189" s="26" t="s">
        <v>189</v>
      </c>
      <c r="U189" s="26" t="s">
        <v>188</v>
      </c>
      <c r="V189" s="26" t="s">
        <v>5</v>
      </c>
      <c r="W189" s="26" t="s">
        <v>162</v>
      </c>
      <c r="X189" s="26" t="s">
        <v>158</v>
      </c>
      <c r="Y189" s="26" t="s">
        <v>43</v>
      </c>
      <c r="Z189" s="26" t="s">
        <v>190</v>
      </c>
      <c r="AA189" s="26" t="s">
        <v>190</v>
      </c>
      <c r="AB189" s="26" t="s">
        <v>43</v>
      </c>
      <c r="AC189" s="26" t="s">
        <v>190</v>
      </c>
      <c r="AD189" s="26" t="s">
        <v>190</v>
      </c>
      <c r="AE189" s="26" t="s">
        <v>53</v>
      </c>
      <c r="AF189" s="26" t="s">
        <v>159</v>
      </c>
      <c r="AG189" s="26" t="s">
        <v>58</v>
      </c>
      <c r="AH189" s="26" t="s">
        <v>58</v>
      </c>
      <c r="AI189" s="26" t="s">
        <v>59</v>
      </c>
      <c r="AJ189" s="26" t="s">
        <v>59</v>
      </c>
      <c r="AK189" s="26" t="s">
        <v>71</v>
      </c>
      <c r="AL189" s="26" t="s">
        <v>160</v>
      </c>
      <c r="AM189" s="26" t="s">
        <v>191</v>
      </c>
      <c r="AN189" s="26" t="s">
        <v>90</v>
      </c>
      <c r="AO189" s="26" t="s">
        <v>192</v>
      </c>
      <c r="AP189" s="26" t="s">
        <v>104</v>
      </c>
      <c r="AQ189" s="26" t="s">
        <v>106</v>
      </c>
      <c r="AR189" s="26" t="s">
        <v>106</v>
      </c>
      <c r="AS189" s="26" t="s">
        <v>106</v>
      </c>
      <c r="AT189" s="26" t="s">
        <v>114</v>
      </c>
      <c r="AU189" s="26" t="s">
        <v>232</v>
      </c>
      <c r="AX189" s="12">
        <f t="shared" si="80"/>
        <v>188</v>
      </c>
      <c r="AY189" s="12">
        <f t="shared" si="111"/>
        <v>1</v>
      </c>
      <c r="AZ189" s="20" t="str">
        <f t="shared" si="81"/>
        <v>Anticipatoria., Criterios y estándares (Rúbrica)., Autoevaluación., Retroalimentación.</v>
      </c>
      <c r="BA189" s="12" t="str">
        <f t="shared" si="76"/>
        <v>Anticipatoria.</v>
      </c>
      <c r="BB189" s="12" t="str">
        <f t="shared" si="77"/>
        <v>Criterios y estándares (Rúbrica).</v>
      </c>
      <c r="BC189" s="12" t="str">
        <f t="shared" si="78"/>
        <v>Autoevaluación.</v>
      </c>
      <c r="BD189" s="12" t="str">
        <f t="shared" si="79"/>
        <v>Retroalimentación.</v>
      </c>
      <c r="BF189" s="12">
        <f t="shared" si="82"/>
        <v>1</v>
      </c>
      <c r="BG189" s="12">
        <f t="shared" si="83"/>
        <v>1</v>
      </c>
      <c r="BH189" s="12">
        <f t="shared" si="84"/>
        <v>1</v>
      </c>
      <c r="BI189" s="12">
        <f t="shared" si="85"/>
        <v>1</v>
      </c>
      <c r="BJ189" s="12">
        <f t="shared" si="86"/>
        <v>0</v>
      </c>
      <c r="BK189" s="12">
        <f t="shared" si="87"/>
        <v>4</v>
      </c>
      <c r="BL189" s="20" t="str">
        <f t="shared" si="88"/>
        <v>Reflexión, Diálogo, Claridad, Oportunidades de mejora, Retroalimentación al docente</v>
      </c>
      <c r="BM189" s="12" t="str">
        <f t="shared" si="89"/>
        <v>Reflexión</v>
      </c>
      <c r="BN189" s="12" t="str">
        <f t="shared" si="112"/>
        <v>Diálogo</v>
      </c>
      <c r="BO189" s="12" t="str">
        <f t="shared" si="90"/>
        <v>Claridad</v>
      </c>
      <c r="BP189" s="12" t="str">
        <f t="shared" si="91"/>
        <v>Oportunidades de mejora</v>
      </c>
      <c r="BQ189" s="12" t="str">
        <f t="shared" si="92"/>
        <v>Retroalimentación al docente</v>
      </c>
      <c r="BS189" s="12">
        <f t="shared" si="93"/>
        <v>1</v>
      </c>
      <c r="BT189" s="12">
        <f t="shared" si="94"/>
        <v>1</v>
      </c>
      <c r="BU189" s="12">
        <f t="shared" si="95"/>
        <v>1</v>
      </c>
      <c r="BV189" s="12">
        <f t="shared" si="96"/>
        <v>1</v>
      </c>
      <c r="BW189" s="12">
        <f t="shared" si="97"/>
        <v>1</v>
      </c>
      <c r="BX189" s="12">
        <f t="shared" si="98"/>
        <v>0</v>
      </c>
      <c r="BY189" s="12">
        <f t="shared" si="99"/>
        <v>5</v>
      </c>
      <c r="BZ189" s="12" t="str">
        <f t="shared" si="100"/>
        <v>La bibliografía básica propuesta se encuentra en la biblioteca "Juan Roa Vásquez"., La bibliografía propuesta contiene títulos de edición menor a 5 años., La bibliografía incluye por lo menos dos títulos en una segunda lengua.</v>
      </c>
      <c r="CA189" s="12" t="str">
        <f t="shared" si="101"/>
        <v>La bibliografía básica propuesta se encuentra en la biblioteca "Juan Roa Vásquez".</v>
      </c>
      <c r="CB189" s="21" t="str">
        <f t="shared" si="102"/>
        <v>La bibliografía propuesta contiene títulos de edición menor a 5 años.</v>
      </c>
      <c r="CC189" s="12" t="str">
        <f t="shared" si="103"/>
        <v>La bibliografía incluye por lo menos dos títulos en una segunda lengua.</v>
      </c>
      <c r="CD189" s="12" t="str">
        <f t="shared" si="104"/>
        <v/>
      </c>
      <c r="CF189" s="12">
        <f t="shared" si="105"/>
        <v>1</v>
      </c>
      <c r="CG189" s="12">
        <f t="shared" si="106"/>
        <v>1</v>
      </c>
      <c r="CH189" s="12">
        <f t="shared" si="107"/>
        <v>0</v>
      </c>
      <c r="CI189" s="12">
        <f t="shared" si="108"/>
        <v>1</v>
      </c>
      <c r="CJ189" s="12">
        <f t="shared" si="109"/>
        <v>0</v>
      </c>
      <c r="CK189" s="12">
        <f t="shared" si="110"/>
        <v>3</v>
      </c>
    </row>
    <row r="190" spans="1:89" x14ac:dyDescent="0.25">
      <c r="A190" s="25">
        <v>43055.208595300923</v>
      </c>
      <c r="B190" s="26" t="s">
        <v>183</v>
      </c>
      <c r="C190" s="26" t="s">
        <v>519</v>
      </c>
      <c r="D190" s="26" t="s">
        <v>185</v>
      </c>
      <c r="E190" s="24"/>
      <c r="F190" s="26" t="s">
        <v>208</v>
      </c>
      <c r="G190" s="26" t="s">
        <v>520</v>
      </c>
      <c r="H190" s="26" t="s">
        <v>188</v>
      </c>
      <c r="I190" s="26" t="s">
        <v>188</v>
      </c>
      <c r="J190" s="26" t="s">
        <v>188</v>
      </c>
      <c r="K190" s="26" t="s">
        <v>188</v>
      </c>
      <c r="L190" s="26" t="s">
        <v>188</v>
      </c>
      <c r="M190" s="26" t="s">
        <v>188</v>
      </c>
      <c r="N190" s="26" t="s">
        <v>189</v>
      </c>
      <c r="O190" s="26" t="s">
        <v>188</v>
      </c>
      <c r="P190" s="26" t="s">
        <v>188</v>
      </c>
      <c r="Q190" s="26" t="s">
        <v>188</v>
      </c>
      <c r="R190" s="26" t="s">
        <v>188</v>
      </c>
      <c r="S190" s="26" t="s">
        <v>188</v>
      </c>
      <c r="T190" s="26" t="s">
        <v>188</v>
      </c>
      <c r="U190" s="26" t="s">
        <v>188</v>
      </c>
      <c r="V190" s="26" t="s">
        <v>5</v>
      </c>
      <c r="W190" s="26" t="s">
        <v>162</v>
      </c>
      <c r="X190" s="26" t="s">
        <v>158</v>
      </c>
      <c r="Y190" s="26" t="s">
        <v>43</v>
      </c>
      <c r="Z190" s="26" t="s">
        <v>43</v>
      </c>
      <c r="AA190" s="26" t="s">
        <v>190</v>
      </c>
      <c r="AB190" s="26" t="s">
        <v>190</v>
      </c>
      <c r="AC190" s="26" t="s">
        <v>43</v>
      </c>
      <c r="AD190" s="26" t="s">
        <v>190</v>
      </c>
      <c r="AE190" s="26" t="s">
        <v>53</v>
      </c>
      <c r="AF190" s="26" t="s">
        <v>58</v>
      </c>
      <c r="AG190" s="26" t="s">
        <v>58</v>
      </c>
      <c r="AH190" s="26" t="s">
        <v>58</v>
      </c>
      <c r="AI190" s="26" t="s">
        <v>59</v>
      </c>
      <c r="AJ190" s="26" t="s">
        <v>59</v>
      </c>
      <c r="AK190" s="26" t="s">
        <v>69</v>
      </c>
      <c r="AL190" s="26" t="s">
        <v>160</v>
      </c>
      <c r="AM190" s="26" t="s">
        <v>191</v>
      </c>
      <c r="AN190" s="26" t="s">
        <v>89</v>
      </c>
      <c r="AO190" s="26" t="s">
        <v>192</v>
      </c>
      <c r="AP190" s="26" t="s">
        <v>104</v>
      </c>
      <c r="AQ190" s="26" t="s">
        <v>106</v>
      </c>
      <c r="AR190" s="26" t="s">
        <v>104</v>
      </c>
      <c r="AS190" s="26" t="s">
        <v>104</v>
      </c>
      <c r="AT190" s="26" t="s">
        <v>113</v>
      </c>
      <c r="AU190" s="26" t="s">
        <v>193</v>
      </c>
      <c r="AX190" s="12">
        <f t="shared" si="80"/>
        <v>189</v>
      </c>
      <c r="AY190" s="12">
        <f t="shared" si="111"/>
        <v>0.25</v>
      </c>
      <c r="AZ190" s="20" t="str">
        <f t="shared" si="81"/>
        <v>Anticipatoria., Criterios y estándares (Rúbrica)., Autoevaluación., Retroalimentación.</v>
      </c>
      <c r="BA190" s="12" t="str">
        <f t="shared" si="76"/>
        <v>Anticipatoria.</v>
      </c>
      <c r="BB190" s="12" t="str">
        <f t="shared" si="77"/>
        <v>Criterios y estándares (Rúbrica).</v>
      </c>
      <c r="BC190" s="12" t="str">
        <f t="shared" si="78"/>
        <v>Autoevaluación.</v>
      </c>
      <c r="BD190" s="12" t="str">
        <f t="shared" si="79"/>
        <v>Retroalimentación.</v>
      </c>
      <c r="BF190" s="12">
        <f t="shared" si="82"/>
        <v>1</v>
      </c>
      <c r="BG190" s="12">
        <f t="shared" si="83"/>
        <v>1</v>
      </c>
      <c r="BH190" s="12">
        <f t="shared" si="84"/>
        <v>1</v>
      </c>
      <c r="BI190" s="12">
        <f t="shared" si="85"/>
        <v>1</v>
      </c>
      <c r="BJ190" s="12">
        <f t="shared" si="86"/>
        <v>0</v>
      </c>
      <c r="BK190" s="12">
        <f t="shared" si="87"/>
        <v>4</v>
      </c>
      <c r="BL190" s="20" t="str">
        <f t="shared" si="88"/>
        <v>Reflexión, Diálogo, Claridad, Oportunidades de mejora, Retroalimentación al docente</v>
      </c>
      <c r="BM190" s="12" t="str">
        <f t="shared" si="89"/>
        <v>Reflexión</v>
      </c>
      <c r="BN190" s="12" t="str">
        <f t="shared" si="112"/>
        <v>Diálogo</v>
      </c>
      <c r="BO190" s="12" t="str">
        <f t="shared" si="90"/>
        <v>Claridad</v>
      </c>
      <c r="BP190" s="12" t="str">
        <f t="shared" si="91"/>
        <v>Oportunidades de mejora</v>
      </c>
      <c r="BQ190" s="12" t="str">
        <f t="shared" si="92"/>
        <v>Retroalimentación al docente</v>
      </c>
      <c r="BS190" s="12">
        <f t="shared" si="93"/>
        <v>1</v>
      </c>
      <c r="BT190" s="12">
        <f t="shared" si="94"/>
        <v>1</v>
      </c>
      <c r="BU190" s="12">
        <f t="shared" si="95"/>
        <v>1</v>
      </c>
      <c r="BV190" s="12">
        <f t="shared" si="96"/>
        <v>1</v>
      </c>
      <c r="BW190" s="12">
        <f t="shared" si="97"/>
        <v>1</v>
      </c>
      <c r="BX190" s="12">
        <f t="shared" si="98"/>
        <v>0</v>
      </c>
      <c r="BY190" s="12">
        <f t="shared" si="99"/>
        <v>5</v>
      </c>
      <c r="BZ190" s="12" t="str">
        <f t="shared" si="10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90" s="12" t="str">
        <f t="shared" si="101"/>
        <v>La bibliografía básica propuesta se encuentra en la biblioteca "Juan Roa Vásquez".</v>
      </c>
      <c r="CB190" s="21" t="str">
        <f t="shared" si="102"/>
        <v>La bibliografía propuesta contiene títulos de edición menor a 5 años.</v>
      </c>
      <c r="CC190" s="12" t="str">
        <f t="shared" si="103"/>
        <v>La bibliografía se presenta con una sólo sistema de referenciación (APA, Vancouver, IEEE, etc).</v>
      </c>
      <c r="CD190" s="12" t="str">
        <f t="shared" si="104"/>
        <v>La bibliografía incluye por lo menos dos títulos en una segunda lengua.</v>
      </c>
      <c r="CF190" s="12">
        <f t="shared" si="105"/>
        <v>1</v>
      </c>
      <c r="CG190" s="12">
        <f t="shared" si="106"/>
        <v>1</v>
      </c>
      <c r="CH190" s="12">
        <f t="shared" si="107"/>
        <v>1</v>
      </c>
      <c r="CI190" s="12">
        <f t="shared" si="108"/>
        <v>1</v>
      </c>
      <c r="CJ190" s="12">
        <f t="shared" si="109"/>
        <v>0</v>
      </c>
      <c r="CK190" s="12">
        <f t="shared" si="110"/>
        <v>4</v>
      </c>
    </row>
    <row r="191" spans="1:89" x14ac:dyDescent="0.25">
      <c r="A191" s="25">
        <v>43055.329549027781</v>
      </c>
      <c r="B191" s="26" t="s">
        <v>183</v>
      </c>
      <c r="C191" s="26" t="s">
        <v>521</v>
      </c>
      <c r="D191" s="26" t="s">
        <v>185</v>
      </c>
      <c r="E191" s="24"/>
      <c r="F191" s="26" t="s">
        <v>336</v>
      </c>
      <c r="G191" s="26" t="s">
        <v>522</v>
      </c>
      <c r="H191" s="26" t="s">
        <v>188</v>
      </c>
      <c r="I191" s="26" t="s">
        <v>188</v>
      </c>
      <c r="J191" s="26" t="s">
        <v>188</v>
      </c>
      <c r="K191" s="26" t="s">
        <v>188</v>
      </c>
      <c r="L191" s="26" t="s">
        <v>188</v>
      </c>
      <c r="M191" s="26" t="s">
        <v>188</v>
      </c>
      <c r="N191" s="26" t="s">
        <v>188</v>
      </c>
      <c r="O191" s="26" t="s">
        <v>188</v>
      </c>
      <c r="P191" s="26" t="s">
        <v>189</v>
      </c>
      <c r="Q191" s="26" t="s">
        <v>188</v>
      </c>
      <c r="R191" s="26" t="s">
        <v>188</v>
      </c>
      <c r="S191" s="26" t="s">
        <v>188</v>
      </c>
      <c r="T191" s="26" t="s">
        <v>188</v>
      </c>
      <c r="U191" s="26" t="s">
        <v>188</v>
      </c>
      <c r="V191" s="26" t="s">
        <v>5</v>
      </c>
      <c r="W191" s="26" t="s">
        <v>162</v>
      </c>
      <c r="X191" s="26" t="s">
        <v>158</v>
      </c>
      <c r="Y191" s="26" t="s">
        <v>190</v>
      </c>
      <c r="Z191" s="26" t="s">
        <v>190</v>
      </c>
      <c r="AA191" s="26" t="s">
        <v>190</v>
      </c>
      <c r="AB191" s="26" t="s">
        <v>190</v>
      </c>
      <c r="AC191" s="26" t="s">
        <v>190</v>
      </c>
      <c r="AD191" s="26" t="s">
        <v>190</v>
      </c>
      <c r="AE191" s="26" t="s">
        <v>55</v>
      </c>
      <c r="AF191" s="26" t="s">
        <v>159</v>
      </c>
      <c r="AG191" s="26" t="s">
        <v>59</v>
      </c>
      <c r="AH191" s="26" t="s">
        <v>59</v>
      </c>
      <c r="AI191" s="26" t="s">
        <v>59</v>
      </c>
      <c r="AJ191" s="26" t="s">
        <v>59</v>
      </c>
      <c r="AK191" s="26" t="s">
        <v>71</v>
      </c>
      <c r="AL191" s="26" t="s">
        <v>160</v>
      </c>
      <c r="AM191" s="26" t="s">
        <v>191</v>
      </c>
      <c r="AN191" s="26" t="s">
        <v>90</v>
      </c>
      <c r="AO191" s="26" t="s">
        <v>192</v>
      </c>
      <c r="AP191" s="26" t="s">
        <v>106</v>
      </c>
      <c r="AQ191" s="26" t="s">
        <v>106</v>
      </c>
      <c r="AR191" s="26" t="s">
        <v>106</v>
      </c>
      <c r="AS191" s="26" t="s">
        <v>106</v>
      </c>
      <c r="AT191" s="26" t="s">
        <v>114</v>
      </c>
      <c r="AU191" s="26" t="s">
        <v>260</v>
      </c>
      <c r="AX191" s="12">
        <f t="shared" si="80"/>
        <v>190</v>
      </c>
      <c r="AY191" s="12">
        <f t="shared" si="111"/>
        <v>0.5</v>
      </c>
      <c r="AZ191" s="20" t="str">
        <f t="shared" si="81"/>
        <v>Anticipatoria., Criterios y estándares (Rúbrica)., Autoevaluación., Retroalimentación.</v>
      </c>
      <c r="BA191" s="12" t="str">
        <f t="shared" si="76"/>
        <v>Anticipatoria.</v>
      </c>
      <c r="BB191" s="12" t="str">
        <f t="shared" si="77"/>
        <v>Criterios y estándares (Rúbrica).</v>
      </c>
      <c r="BC191" s="12" t="str">
        <f t="shared" si="78"/>
        <v>Autoevaluación.</v>
      </c>
      <c r="BD191" s="12" t="str">
        <f t="shared" si="79"/>
        <v>Retroalimentación.</v>
      </c>
      <c r="BF191" s="12">
        <f t="shared" si="82"/>
        <v>1</v>
      </c>
      <c r="BG191" s="12">
        <f t="shared" si="83"/>
        <v>1</v>
      </c>
      <c r="BH191" s="12">
        <f t="shared" si="84"/>
        <v>1</v>
      </c>
      <c r="BI191" s="12">
        <f t="shared" si="85"/>
        <v>1</v>
      </c>
      <c r="BJ191" s="12">
        <f t="shared" si="86"/>
        <v>0</v>
      </c>
      <c r="BK191" s="12">
        <f t="shared" si="87"/>
        <v>4</v>
      </c>
      <c r="BL191" s="20" t="str">
        <f t="shared" si="88"/>
        <v>Reflexión, Diálogo, Claridad, Oportunidades de mejora, Retroalimentación al docente</v>
      </c>
      <c r="BM191" s="12" t="str">
        <f t="shared" si="89"/>
        <v>Reflexión</v>
      </c>
      <c r="BN191" s="12" t="str">
        <f t="shared" si="112"/>
        <v>Diálogo</v>
      </c>
      <c r="BO191" s="12" t="str">
        <f t="shared" si="90"/>
        <v>Claridad</v>
      </c>
      <c r="BP191" s="12" t="str">
        <f t="shared" si="91"/>
        <v>Oportunidades de mejora</v>
      </c>
      <c r="BQ191" s="12" t="str">
        <f t="shared" si="92"/>
        <v>Retroalimentación al docente</v>
      </c>
      <c r="BS191" s="12">
        <f t="shared" si="93"/>
        <v>1</v>
      </c>
      <c r="BT191" s="12">
        <f t="shared" si="94"/>
        <v>1</v>
      </c>
      <c r="BU191" s="12">
        <f t="shared" si="95"/>
        <v>1</v>
      </c>
      <c r="BV191" s="12">
        <f t="shared" si="96"/>
        <v>1</v>
      </c>
      <c r="BW191" s="12">
        <f t="shared" si="97"/>
        <v>1</v>
      </c>
      <c r="BX191" s="12">
        <f t="shared" si="98"/>
        <v>0</v>
      </c>
      <c r="BY191" s="12">
        <f t="shared" si="99"/>
        <v>5</v>
      </c>
      <c r="BZ191" s="12" t="str">
        <f t="shared" si="100"/>
        <v>La bibliografía básica propuesta se encuentra en la biblioteca "Juan Roa Vásquez"., La bibliografía se presenta con una sólo sistema de referenciación (APA, Vancouver, IEEE, etc)., La bibliografía incluye por lo menos dos títulos en una segunda lengua.</v>
      </c>
      <c r="CA191" s="12" t="str">
        <f t="shared" si="101"/>
        <v>La bibliografía básica propuesta se encuentra en la biblioteca "Juan Roa Vásquez".</v>
      </c>
      <c r="CB191" s="21" t="str">
        <f t="shared" si="102"/>
        <v>La bibliografía se presenta con una sólo sistema de referenciación (APA, Vancouver, IEEE, etc).</v>
      </c>
      <c r="CC191" s="12" t="str">
        <f t="shared" si="103"/>
        <v>La bibliografía incluye por lo menos dos títulos en una segunda lengua.</v>
      </c>
      <c r="CD191" s="12" t="str">
        <f t="shared" si="104"/>
        <v/>
      </c>
      <c r="CF191" s="12">
        <f t="shared" si="105"/>
        <v>1</v>
      </c>
      <c r="CG191" s="12">
        <f t="shared" si="106"/>
        <v>0</v>
      </c>
      <c r="CH191" s="12">
        <f t="shared" si="107"/>
        <v>1</v>
      </c>
      <c r="CI191" s="12">
        <f t="shared" si="108"/>
        <v>1</v>
      </c>
      <c r="CJ191" s="12">
        <f t="shared" si="109"/>
        <v>0</v>
      </c>
      <c r="CK191" s="12">
        <f t="shared" si="110"/>
        <v>3</v>
      </c>
    </row>
    <row r="192" spans="1:89" x14ac:dyDescent="0.25">
      <c r="A192" s="25">
        <v>43055.344054664354</v>
      </c>
      <c r="B192" s="26" t="s">
        <v>183</v>
      </c>
      <c r="C192" s="26" t="s">
        <v>523</v>
      </c>
      <c r="D192" s="26" t="s">
        <v>185</v>
      </c>
      <c r="E192" s="24"/>
      <c r="F192" s="26" t="s">
        <v>201</v>
      </c>
      <c r="G192" s="26" t="s">
        <v>524</v>
      </c>
      <c r="H192" s="26" t="s">
        <v>188</v>
      </c>
      <c r="I192" s="26" t="s">
        <v>189</v>
      </c>
      <c r="J192" s="26" t="s">
        <v>188</v>
      </c>
      <c r="K192" s="26" t="s">
        <v>188</v>
      </c>
      <c r="L192" s="26" t="s">
        <v>188</v>
      </c>
      <c r="M192" s="26" t="s">
        <v>188</v>
      </c>
      <c r="N192" s="26" t="s">
        <v>189</v>
      </c>
      <c r="O192" s="26" t="s">
        <v>188</v>
      </c>
      <c r="P192" s="26" t="s">
        <v>188</v>
      </c>
      <c r="Q192" s="26" t="s">
        <v>188</v>
      </c>
      <c r="R192" s="26" t="s">
        <v>188</v>
      </c>
      <c r="S192" s="26" t="s">
        <v>188</v>
      </c>
      <c r="T192" s="26" t="s">
        <v>188</v>
      </c>
      <c r="U192" s="26" t="s">
        <v>188</v>
      </c>
      <c r="V192" s="26" t="s">
        <v>5</v>
      </c>
      <c r="W192" s="26" t="s">
        <v>162</v>
      </c>
      <c r="X192" s="26" t="s">
        <v>158</v>
      </c>
      <c r="Y192" s="26" t="s">
        <v>43</v>
      </c>
      <c r="Z192" s="26" t="s">
        <v>43</v>
      </c>
      <c r="AA192" s="26" t="s">
        <v>43</v>
      </c>
      <c r="AB192" s="26" t="s">
        <v>43</v>
      </c>
      <c r="AC192" s="26" t="s">
        <v>43</v>
      </c>
      <c r="AD192" s="26" t="s">
        <v>43</v>
      </c>
      <c r="AE192" s="26" t="s">
        <v>53</v>
      </c>
      <c r="AF192" s="26" t="s">
        <v>54</v>
      </c>
      <c r="AG192" s="26" t="s">
        <v>58</v>
      </c>
      <c r="AH192" s="26" t="s">
        <v>58</v>
      </c>
      <c r="AI192" s="26" t="s">
        <v>58</v>
      </c>
      <c r="AJ192" s="26" t="s">
        <v>59</v>
      </c>
      <c r="AK192" s="26" t="s">
        <v>70</v>
      </c>
      <c r="AL192" s="26" t="s">
        <v>160</v>
      </c>
      <c r="AM192" s="26" t="s">
        <v>214</v>
      </c>
      <c r="AN192" s="26" t="s">
        <v>89</v>
      </c>
      <c r="AO192" s="26" t="s">
        <v>265</v>
      </c>
      <c r="AP192" s="26" t="s">
        <v>105</v>
      </c>
      <c r="AQ192" s="26" t="s">
        <v>107</v>
      </c>
      <c r="AR192" s="26" t="s">
        <v>105</v>
      </c>
      <c r="AS192" s="26" t="s">
        <v>105</v>
      </c>
      <c r="AT192" s="26" t="s">
        <v>114</v>
      </c>
      <c r="AU192" s="26" t="s">
        <v>247</v>
      </c>
      <c r="AX192" s="12">
        <f t="shared" si="80"/>
        <v>191</v>
      </c>
      <c r="AY192" s="12">
        <f t="shared" si="111"/>
        <v>1</v>
      </c>
      <c r="AZ192" s="20" t="str">
        <f t="shared" si="81"/>
        <v>Criterios y estándares (Rúbrica)., Autoevaluación.</v>
      </c>
      <c r="BA192" s="12" t="str">
        <f t="shared" si="76"/>
        <v>Criterios y estándares (Rúbrica).</v>
      </c>
      <c r="BB192" s="12" t="str">
        <f t="shared" si="77"/>
        <v>Autoevaluación.</v>
      </c>
      <c r="BC192" s="12" t="str">
        <f t="shared" si="78"/>
        <v/>
      </c>
      <c r="BD192" s="12" t="str">
        <f t="shared" si="79"/>
        <v/>
      </c>
      <c r="BF192" s="12">
        <f t="shared" si="82"/>
        <v>0</v>
      </c>
      <c r="BG192" s="12">
        <f t="shared" si="83"/>
        <v>1</v>
      </c>
      <c r="BH192" s="12">
        <f t="shared" si="84"/>
        <v>1</v>
      </c>
      <c r="BI192" s="12">
        <f t="shared" si="85"/>
        <v>0</v>
      </c>
      <c r="BJ192" s="12">
        <f t="shared" si="86"/>
        <v>0</v>
      </c>
      <c r="BK192" s="12">
        <f t="shared" si="87"/>
        <v>2</v>
      </c>
      <c r="BL192" s="20" t="str">
        <f t="shared" si="88"/>
        <v>Reflexión, Diálogo, Oportunidades de mejora</v>
      </c>
      <c r="BM192" s="12" t="str">
        <f t="shared" si="89"/>
        <v>Reflexión</v>
      </c>
      <c r="BN192" s="12" t="str">
        <f t="shared" si="112"/>
        <v>Diálogo</v>
      </c>
      <c r="BO192" s="12" t="str">
        <f t="shared" si="90"/>
        <v>Oportunidades de mejora</v>
      </c>
      <c r="BP192" s="12" t="str">
        <f t="shared" si="91"/>
        <v/>
      </c>
      <c r="BQ192" s="12" t="str">
        <f t="shared" si="92"/>
        <v/>
      </c>
      <c r="BS192" s="12">
        <f t="shared" si="93"/>
        <v>1</v>
      </c>
      <c r="BT192" s="12">
        <f t="shared" si="94"/>
        <v>1</v>
      </c>
      <c r="BU192" s="12">
        <f t="shared" si="95"/>
        <v>0</v>
      </c>
      <c r="BV192" s="12">
        <f t="shared" si="96"/>
        <v>1</v>
      </c>
      <c r="BW192" s="12">
        <f t="shared" si="97"/>
        <v>0</v>
      </c>
      <c r="BX192" s="12">
        <f t="shared" si="98"/>
        <v>0</v>
      </c>
      <c r="BY192" s="12">
        <f t="shared" si="99"/>
        <v>3</v>
      </c>
      <c r="BZ192" s="12" t="str">
        <f t="shared" si="100"/>
        <v>La bibliografía básica propuesta se encuentra en la biblioteca "Juan Roa Vásquez"., La bibliografía propuesta contiene títulos de edición menor a 5 años., La bibliografía se presenta con una sólo sistema de referenciación (APA, Vancouver, IEEE, etc).</v>
      </c>
      <c r="CA192" s="12" t="str">
        <f t="shared" si="101"/>
        <v>La bibliografía básica propuesta se encuentra en la biblioteca "Juan Roa Vásquez".</v>
      </c>
      <c r="CB192" s="21" t="str">
        <f t="shared" si="102"/>
        <v>La bibliografía propuesta contiene títulos de edición menor a 5 años.</v>
      </c>
      <c r="CC192" s="12" t="str">
        <f t="shared" si="103"/>
        <v>La bibliografía se presenta con una sólo sistema de referenciación (APA, Vancouver, IEEE, etc).</v>
      </c>
      <c r="CD192" s="12" t="str">
        <f t="shared" si="104"/>
        <v/>
      </c>
      <c r="CF192" s="12">
        <f t="shared" si="105"/>
        <v>1</v>
      </c>
      <c r="CG192" s="12">
        <f t="shared" si="106"/>
        <v>1</v>
      </c>
      <c r="CH192" s="12">
        <f t="shared" si="107"/>
        <v>1</v>
      </c>
      <c r="CI192" s="12">
        <f t="shared" si="108"/>
        <v>0</v>
      </c>
      <c r="CJ192" s="12">
        <f t="shared" si="109"/>
        <v>0</v>
      </c>
      <c r="CK192" s="12">
        <f t="shared" si="110"/>
        <v>3</v>
      </c>
    </row>
    <row r="193" spans="1:89" x14ac:dyDescent="0.25">
      <c r="A193" s="25">
        <v>43055.359276608797</v>
      </c>
      <c r="B193" s="26" t="s">
        <v>183</v>
      </c>
      <c r="C193" s="26" t="s">
        <v>525</v>
      </c>
      <c r="D193" s="26" t="s">
        <v>185</v>
      </c>
      <c r="E193" s="24"/>
      <c r="F193" s="26" t="s">
        <v>238</v>
      </c>
      <c r="G193" s="26" t="s">
        <v>526</v>
      </c>
      <c r="H193" s="26" t="s">
        <v>188</v>
      </c>
      <c r="I193" s="26" t="s">
        <v>188</v>
      </c>
      <c r="J193" s="26" t="s">
        <v>188</v>
      </c>
      <c r="K193" s="26" t="s">
        <v>188</v>
      </c>
      <c r="L193" s="26" t="s">
        <v>188</v>
      </c>
      <c r="M193" s="26" t="s">
        <v>188</v>
      </c>
      <c r="N193" s="26" t="s">
        <v>188</v>
      </c>
      <c r="O193" s="26" t="s">
        <v>188</v>
      </c>
      <c r="P193" s="26" t="s">
        <v>188</v>
      </c>
      <c r="Q193" s="26" t="s">
        <v>188</v>
      </c>
      <c r="R193" s="26" t="s">
        <v>188</v>
      </c>
      <c r="S193" s="26" t="s">
        <v>188</v>
      </c>
      <c r="T193" s="26" t="s">
        <v>188</v>
      </c>
      <c r="U193" s="26" t="s">
        <v>188</v>
      </c>
      <c r="V193" s="26" t="s">
        <v>5</v>
      </c>
      <c r="W193" s="26" t="s">
        <v>162</v>
      </c>
      <c r="X193" s="26" t="s">
        <v>158</v>
      </c>
      <c r="Y193" s="26" t="s">
        <v>190</v>
      </c>
      <c r="Z193" s="26" t="s">
        <v>190</v>
      </c>
      <c r="AA193" s="26" t="s">
        <v>190</v>
      </c>
      <c r="AB193" s="26" t="s">
        <v>190</v>
      </c>
      <c r="AC193" s="26" t="s">
        <v>190</v>
      </c>
      <c r="AD193" s="26" t="s">
        <v>190</v>
      </c>
      <c r="AE193" s="26" t="s">
        <v>55</v>
      </c>
      <c r="AF193" s="26" t="s">
        <v>159</v>
      </c>
      <c r="AG193" s="26" t="s">
        <v>59</v>
      </c>
      <c r="AH193" s="26" t="s">
        <v>59</v>
      </c>
      <c r="AI193" s="26" t="s">
        <v>59</v>
      </c>
      <c r="AJ193" s="26" t="s">
        <v>59</v>
      </c>
      <c r="AK193" s="26" t="s">
        <v>71</v>
      </c>
      <c r="AL193" s="26" t="s">
        <v>163</v>
      </c>
      <c r="AM193" s="26" t="s">
        <v>191</v>
      </c>
      <c r="AN193" s="26" t="s">
        <v>90</v>
      </c>
      <c r="AO193" s="26" t="s">
        <v>192</v>
      </c>
      <c r="AP193" s="26" t="s">
        <v>106</v>
      </c>
      <c r="AQ193" s="26" t="s">
        <v>106</v>
      </c>
      <c r="AR193" s="26" t="s">
        <v>106</v>
      </c>
      <c r="AS193" s="26" t="s">
        <v>106</v>
      </c>
      <c r="AT193" s="26" t="s">
        <v>113</v>
      </c>
      <c r="AU193" s="26" t="s">
        <v>193</v>
      </c>
      <c r="AX193" s="12">
        <f t="shared" si="80"/>
        <v>192</v>
      </c>
      <c r="AY193" s="12">
        <f t="shared" si="111"/>
        <v>1</v>
      </c>
      <c r="AZ193" s="20" t="str">
        <f t="shared" si="81"/>
        <v>Anticipatoria., Criterios y estándares (Rúbrica)., Autoevaluación., Retroalimentación.</v>
      </c>
      <c r="BA193" s="12" t="str">
        <f t="shared" si="76"/>
        <v>Anticipatoria.</v>
      </c>
      <c r="BB193" s="12" t="str">
        <f t="shared" si="77"/>
        <v>Criterios y estándares (Rúbrica).</v>
      </c>
      <c r="BC193" s="12" t="str">
        <f t="shared" si="78"/>
        <v>Autoevaluación.</v>
      </c>
      <c r="BD193" s="12" t="str">
        <f t="shared" si="79"/>
        <v>Retroalimentación.</v>
      </c>
      <c r="BF193" s="12">
        <f t="shared" si="82"/>
        <v>1</v>
      </c>
      <c r="BG193" s="12">
        <f t="shared" si="83"/>
        <v>1</v>
      </c>
      <c r="BH193" s="12">
        <f t="shared" si="84"/>
        <v>1</v>
      </c>
      <c r="BI193" s="12">
        <f t="shared" si="85"/>
        <v>1</v>
      </c>
      <c r="BJ193" s="12">
        <f t="shared" si="86"/>
        <v>0</v>
      </c>
      <c r="BK193" s="12">
        <f t="shared" si="87"/>
        <v>4</v>
      </c>
      <c r="BL193" s="20" t="str">
        <f t="shared" si="88"/>
        <v>Reflexión, Diálogo, Claridad, Oportunidades de mejora, Retroalimentación al docente</v>
      </c>
      <c r="BM193" s="12" t="str">
        <f t="shared" si="89"/>
        <v>Reflexión</v>
      </c>
      <c r="BN193" s="12" t="str">
        <f t="shared" si="112"/>
        <v>Diálogo</v>
      </c>
      <c r="BO193" s="12" t="str">
        <f t="shared" si="90"/>
        <v>Claridad</v>
      </c>
      <c r="BP193" s="12" t="str">
        <f t="shared" si="91"/>
        <v>Oportunidades de mejora</v>
      </c>
      <c r="BQ193" s="12" t="str">
        <f t="shared" si="92"/>
        <v>Retroalimentación al docente</v>
      </c>
      <c r="BS193" s="12">
        <f t="shared" si="93"/>
        <v>1</v>
      </c>
      <c r="BT193" s="12">
        <f t="shared" si="94"/>
        <v>1</v>
      </c>
      <c r="BU193" s="12">
        <f t="shared" si="95"/>
        <v>1</v>
      </c>
      <c r="BV193" s="12">
        <f t="shared" si="96"/>
        <v>1</v>
      </c>
      <c r="BW193" s="12">
        <f t="shared" si="97"/>
        <v>1</v>
      </c>
      <c r="BX193" s="12">
        <f t="shared" si="98"/>
        <v>0</v>
      </c>
      <c r="BY193" s="12">
        <f t="shared" si="99"/>
        <v>5</v>
      </c>
      <c r="BZ193" s="12" t="str">
        <f t="shared" si="10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93" s="12" t="str">
        <f t="shared" si="101"/>
        <v>La bibliografía básica propuesta se encuentra en la biblioteca "Juan Roa Vásquez".</v>
      </c>
      <c r="CB193" s="21" t="str">
        <f t="shared" si="102"/>
        <v>La bibliografía propuesta contiene títulos de edición menor a 5 años.</v>
      </c>
      <c r="CC193" s="12" t="str">
        <f t="shared" si="103"/>
        <v>La bibliografía se presenta con una sólo sistema de referenciación (APA, Vancouver, IEEE, etc).</v>
      </c>
      <c r="CD193" s="12" t="str">
        <f t="shared" si="104"/>
        <v>La bibliografía incluye por lo menos dos títulos en una segunda lengua.</v>
      </c>
      <c r="CF193" s="12">
        <f t="shared" si="105"/>
        <v>1</v>
      </c>
      <c r="CG193" s="12">
        <f t="shared" si="106"/>
        <v>1</v>
      </c>
      <c r="CH193" s="12">
        <f t="shared" si="107"/>
        <v>1</v>
      </c>
      <c r="CI193" s="12">
        <f t="shared" si="108"/>
        <v>1</v>
      </c>
      <c r="CJ193" s="12">
        <f t="shared" si="109"/>
        <v>0</v>
      </c>
      <c r="CK193" s="12">
        <f t="shared" si="110"/>
        <v>4</v>
      </c>
    </row>
    <row r="194" spans="1:89" x14ac:dyDescent="0.25">
      <c r="A194" s="25">
        <v>43055.388394016205</v>
      </c>
      <c r="B194" s="26" t="s">
        <v>183</v>
      </c>
      <c r="C194" s="26" t="s">
        <v>527</v>
      </c>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c r="AI194" s="24"/>
      <c r="AJ194" s="24"/>
      <c r="AK194" s="24"/>
      <c r="AL194" s="24"/>
      <c r="AM194" s="24"/>
      <c r="AN194" s="24"/>
      <c r="AO194" s="24"/>
      <c r="AP194" s="24"/>
      <c r="AQ194" s="24"/>
      <c r="AR194" s="24"/>
      <c r="AS194" s="24"/>
      <c r="AT194" s="24"/>
      <c r="AU194" s="24"/>
      <c r="AX194" s="12">
        <f t="shared" si="80"/>
        <v>193</v>
      </c>
      <c r="AY194" s="12">
        <f t="shared" si="111"/>
        <v>0.33333333333333331</v>
      </c>
      <c r="AZ194" s="20">
        <f t="shared" si="81"/>
        <v>0</v>
      </c>
      <c r="BA194" s="12" t="str">
        <f t="shared" ref="BA194:BA257" si="113">IFERROR(LEFT(AZ194,FIND(".",AZ194,1)),"")</f>
        <v/>
      </c>
      <c r="BB194" s="12" t="str">
        <f t="shared" ref="BB194:BB257" si="114">IFERROR(MID(AZ194,FIND(",",AZ194,1)+2,FIND(".",AZ194,FIND(".",AZ194,1)+1)-(FIND(".",AZ194,1)+2)),"")</f>
        <v/>
      </c>
      <c r="BC194" s="12" t="str">
        <f t="shared" ref="BC194:BC257" si="115">IFERROR(MID(AZ194,FIND(".",AZ194,FIND(".",AZ194,1)+1)+3,FIND(".",AZ194,FIND(".",AZ194,FIND(".",AZ194,1)+1)+3)-(FIND(".",AZ194,FIND(".",AZ194,1)+1)+2)),"")</f>
        <v/>
      </c>
      <c r="BD194" s="12" t="str">
        <f t="shared" ref="BD194:BD257" si="116">IFERROR(MID(AZ194,FIND(".",AZ194,FIND(".",AZ194,FIND(".",AZ194,1)+1)+2)+3,FIND(".",AZ194,FIND(".",AZ194,FIND(".",AZ194,FIND(".",AZ194,1)+1)+2)+3+1)),"")</f>
        <v/>
      </c>
      <c r="BF194" s="12">
        <f t="shared" si="82"/>
        <v>0</v>
      </c>
      <c r="BG194" s="12">
        <f t="shared" si="83"/>
        <v>0</v>
      </c>
      <c r="BH194" s="12">
        <f t="shared" si="84"/>
        <v>0</v>
      </c>
      <c r="BI194" s="12">
        <f t="shared" si="85"/>
        <v>0</v>
      </c>
      <c r="BJ194" s="12">
        <f t="shared" si="86"/>
        <v>0</v>
      </c>
      <c r="BK194" s="12">
        <f t="shared" si="87"/>
        <v>0</v>
      </c>
      <c r="BL194" s="20">
        <f t="shared" si="88"/>
        <v>0</v>
      </c>
      <c r="BM194" s="12">
        <f t="shared" si="89"/>
        <v>0</v>
      </c>
      <c r="BN194" s="12" t="str">
        <f t="shared" si="112"/>
        <v/>
      </c>
      <c r="BO194" s="12" t="str">
        <f t="shared" si="90"/>
        <v/>
      </c>
      <c r="BP194" s="12" t="str">
        <f t="shared" si="91"/>
        <v/>
      </c>
      <c r="BQ194" s="12" t="str">
        <f t="shared" si="92"/>
        <v/>
      </c>
      <c r="BS194" s="12">
        <f t="shared" si="93"/>
        <v>0</v>
      </c>
      <c r="BT194" s="12">
        <f t="shared" si="94"/>
        <v>0</v>
      </c>
      <c r="BU194" s="12">
        <f t="shared" si="95"/>
        <v>0</v>
      </c>
      <c r="BV194" s="12">
        <f t="shared" si="96"/>
        <v>0</v>
      </c>
      <c r="BW194" s="12">
        <f t="shared" si="97"/>
        <v>0</v>
      </c>
      <c r="BX194" s="12">
        <f t="shared" si="98"/>
        <v>0</v>
      </c>
      <c r="BY194" s="12">
        <f t="shared" si="99"/>
        <v>0</v>
      </c>
      <c r="BZ194" s="12">
        <f t="shared" si="100"/>
        <v>0</v>
      </c>
      <c r="CA194" s="12" t="str">
        <f t="shared" si="101"/>
        <v/>
      </c>
      <c r="CB194" s="21" t="str">
        <f t="shared" si="102"/>
        <v/>
      </c>
      <c r="CC194" s="12" t="str">
        <f t="shared" si="103"/>
        <v/>
      </c>
      <c r="CD194" s="12" t="str">
        <f t="shared" si="104"/>
        <v/>
      </c>
      <c r="CF194" s="12">
        <f t="shared" si="105"/>
        <v>0</v>
      </c>
      <c r="CG194" s="12">
        <f t="shared" si="106"/>
        <v>0</v>
      </c>
      <c r="CH194" s="12">
        <f t="shared" si="107"/>
        <v>0</v>
      </c>
      <c r="CI194" s="12">
        <f t="shared" si="108"/>
        <v>0</v>
      </c>
      <c r="CJ194" s="12">
        <f t="shared" si="109"/>
        <v>0</v>
      </c>
      <c r="CK194" s="12">
        <f t="shared" si="110"/>
        <v>0</v>
      </c>
    </row>
    <row r="195" spans="1:89" x14ac:dyDescent="0.25">
      <c r="A195" s="25">
        <v>43055.38878731482</v>
      </c>
      <c r="B195" s="26" t="s">
        <v>183</v>
      </c>
      <c r="C195" s="26" t="s">
        <v>527</v>
      </c>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c r="AK195" s="24"/>
      <c r="AL195" s="24"/>
      <c r="AM195" s="24"/>
      <c r="AN195" s="24"/>
      <c r="AO195" s="24"/>
      <c r="AP195" s="24"/>
      <c r="AQ195" s="24"/>
      <c r="AR195" s="24"/>
      <c r="AS195" s="24"/>
      <c r="AT195" s="24"/>
      <c r="AU195" s="24"/>
      <c r="AX195" s="12">
        <f t="shared" ref="AX195:AX258" si="117">IFERROR(MATCH(C195,$C$2:$C$2000,0),"")</f>
        <v>193</v>
      </c>
      <c r="AY195" s="12">
        <f t="shared" si="111"/>
        <v>0.33333333333333331</v>
      </c>
      <c r="AZ195" s="20">
        <f t="shared" ref="AZ195:AZ258" si="118">AM195</f>
        <v>0</v>
      </c>
      <c r="BA195" s="12" t="str">
        <f t="shared" si="113"/>
        <v/>
      </c>
      <c r="BB195" s="12" t="str">
        <f t="shared" si="114"/>
        <v/>
      </c>
      <c r="BC195" s="12" t="str">
        <f t="shared" si="115"/>
        <v/>
      </c>
      <c r="BD195" s="12" t="str">
        <f t="shared" si="116"/>
        <v/>
      </c>
      <c r="BF195" s="12">
        <f t="shared" ref="BF195:BF258" si="119">COUNTIF(BA195:BD195,"Anticipatoria.")</f>
        <v>0</v>
      </c>
      <c r="BG195" s="12">
        <f t="shared" ref="BG195:BG258" si="120">COUNTIF(BA195:BD195,"Criterios y estándares (Rúbrica).")</f>
        <v>0</v>
      </c>
      <c r="BH195" s="12">
        <f t="shared" ref="BH195:BH258" si="121">COUNTIF(BA195:BD195,"Autoevaluación.")</f>
        <v>0</v>
      </c>
      <c r="BI195" s="12">
        <f t="shared" ref="BI195:BI258" si="122">COUNTIF(BA195:BD195,"Retroalimentación.")</f>
        <v>0</v>
      </c>
      <c r="BJ195" s="12">
        <f t="shared" ref="BJ195:BJ258" si="123">COUNTIF(BA195:BD195,"No incluye los componentes enunciados.")</f>
        <v>0</v>
      </c>
      <c r="BK195" s="12">
        <f t="shared" ref="BK195:BK258" si="124">IF(BJ195=1,1,SUM(BF195:BI195))</f>
        <v>0</v>
      </c>
      <c r="BL195" s="20">
        <f t="shared" ref="BL195:BL258" si="125">AO195</f>
        <v>0</v>
      </c>
      <c r="BM195" s="12">
        <f t="shared" ref="BM195:BM258" si="126">IFERROR(LEFT(BL195,FIND(",",BL195,1)-1),BL195)</f>
        <v>0</v>
      </c>
      <c r="BN195" s="12" t="str">
        <f t="shared" si="112"/>
        <v/>
      </c>
      <c r="BO195" s="12" t="str">
        <f t="shared" ref="BO195:BO258" si="127">IF(OR(LEN(BL195)=28,LEN(BL195)=42,LEN(BL195)=43,LEN(BL195)=44,LEN(BL195)=47,LEN(BL195)=48,LEN(BL195)=49,LEN(BL195)=62,LEN(BL195)=63,LEN(BL195)=64),RIGHT(BL195,LEN(BL195)-FIND(",",BL195,11)-1),IFERROR(MID(BL195,FIND(",",BL195,11)+2,(FIND(",",BL195,21))-(FIND(",",BL195,11)+2)),""))</f>
        <v/>
      </c>
      <c r="BP195" s="12" t="str">
        <f t="shared" ref="BP195:BP258" si="128">IF(OR(LEN(BL195)=53,LEN(BL195)=58,LEN(BL195)=72,LEN(BL195)=73),RIGHT(BL195,LEN(BL195)-FIND(",",BL195,20)-1),IFERROR(MID(BL195,FIND(",",BL195,20)+2,(FIND(",",BL195,30))-(FIND(",",BL195,20)+2)),""))</f>
        <v/>
      </c>
      <c r="BQ195" s="12" t="str">
        <f t="shared" ref="BQ195:BQ258" si="129">IF(OR(LEN(BL195)=62,LEN(BL195)=63,LEN(BL195)=64,LEN(BL195)=72,LEN(BL195)=73),"",IFERROR(RIGHT(BL195,LEN(BL195)-(FIND(",",BL195,30)+1)),""))</f>
        <v/>
      </c>
      <c r="BS195" s="12">
        <f t="shared" ref="BS195:BS258" si="130">COUNTIF(BM195:BQ195,"Reflexión")</f>
        <v>0</v>
      </c>
      <c r="BT195" s="12">
        <f t="shared" ref="BT195:BT258" si="131">COUNTIF(BM195:BQ195,"Diálogo")</f>
        <v>0</v>
      </c>
      <c r="BU195" s="12">
        <f t="shared" ref="BU195:BU258" si="132">COUNTIF(BM195:BQ195,"Claridad")</f>
        <v>0</v>
      </c>
      <c r="BV195" s="12">
        <f t="shared" ref="BV195:BV258" si="133">COUNTIF(BM195:BQ195,"Oportunidades de mejora")</f>
        <v>0</v>
      </c>
      <c r="BW195" s="12">
        <f t="shared" ref="BW195:BW258" si="134">COUNTIF(BM195:BQ195,"Retroalimentación al docente")</f>
        <v>0</v>
      </c>
      <c r="BX195" s="12">
        <f t="shared" ref="BX195:BX258" si="135">COUNTIF(BM195:BQ195,"No incluye los principios enunciados")</f>
        <v>0</v>
      </c>
      <c r="BY195" s="12">
        <f t="shared" ref="BY195:BY258" si="136">IF(BX195=1,1,SUM(BS195:BX195))</f>
        <v>0</v>
      </c>
      <c r="BZ195" s="12">
        <f t="shared" ref="BZ195:BZ258" si="137">AU195</f>
        <v>0</v>
      </c>
      <c r="CA195" s="12" t="str">
        <f t="shared" ref="CA195:CA258" si="138">IFERROR(LEFT(BZ195,FIND(".",BZ195,1)),"")</f>
        <v/>
      </c>
      <c r="CB195" s="21" t="str">
        <f t="shared" ref="CB195:CB258" si="139">IFERROR(MID(BZ195,FIND(".",BZ195,1)+3,(FIND(".",BZ195,100))-(FIND(".",BZ195,1)+2)),"")</f>
        <v/>
      </c>
      <c r="CC195" s="12" t="str">
        <f t="shared" ref="CC195:CC258" si="140">IFERROR(MID(BZ195,FIND(".",BZ195,83)+3,(FIND(".",BZ195,185))-(FIND(".",BZ195,83)+2)),"")</f>
        <v/>
      </c>
      <c r="CD195" s="12" t="str">
        <f t="shared" ref="CD195:CD258" si="141">IFERROR(MID(BZ195,FIND(".",BZ195,185)+3,(FIND(".",BZ195,255))-(FIND(".",BZ195,185)+1)),"")</f>
        <v/>
      </c>
      <c r="CF195" s="12">
        <f t="shared" ref="CF195:CF258" si="142">COUNTIF(CA195:CD195,"La bibliografía básica propuesta se encuentra en la biblioteca ""Juan Roa Vásquez"".")</f>
        <v>0</v>
      </c>
      <c r="CG195" s="12">
        <f t="shared" ref="CG195:CG258" si="143">COUNTIF(CA195:CD195,"La bibliografía propuesta contiene títulos de edición menor a 5 años.")</f>
        <v>0</v>
      </c>
      <c r="CH195" s="12">
        <f t="shared" ref="CH195:CH258" si="144">COUNTIF(CA195:CD195,"La bibliografía se presenta con una sólo sistema de referenciación (APA, Vancouver, IEEE, etc).")</f>
        <v>0</v>
      </c>
      <c r="CI195" s="12">
        <f t="shared" ref="CI195:CI258" si="145">COUNTIF(CA195:CD195,"La bibliografía incluye por lo menos dos títulos en una segunda lengua.")</f>
        <v>0</v>
      </c>
      <c r="CJ195" s="12">
        <f t="shared" ref="CJ195:CJ258" si="146">COUNTIF(CA195:CD195,"No incluye bibliografía.")</f>
        <v>0</v>
      </c>
      <c r="CK195" s="12">
        <f t="shared" ref="CK195:CK258" si="147">IF(CJ195=1,1,SUM(CF195:CI195))</f>
        <v>0</v>
      </c>
    </row>
    <row r="196" spans="1:89" x14ac:dyDescent="0.25">
      <c r="A196" s="25">
        <v>43055.428821956019</v>
      </c>
      <c r="B196" s="26" t="s">
        <v>183</v>
      </c>
      <c r="C196" s="26" t="s">
        <v>433</v>
      </c>
      <c r="D196" s="26" t="s">
        <v>185</v>
      </c>
      <c r="E196" s="24"/>
      <c r="F196" s="26" t="s">
        <v>212</v>
      </c>
      <c r="G196" s="26" t="s">
        <v>434</v>
      </c>
      <c r="H196" s="26" t="s">
        <v>188</v>
      </c>
      <c r="I196" s="26" t="s">
        <v>188</v>
      </c>
      <c r="J196" s="26" t="s">
        <v>188</v>
      </c>
      <c r="K196" s="26" t="s">
        <v>188</v>
      </c>
      <c r="L196" s="26" t="s">
        <v>188</v>
      </c>
      <c r="M196" s="26" t="s">
        <v>188</v>
      </c>
      <c r="N196" s="26" t="s">
        <v>188</v>
      </c>
      <c r="O196" s="26" t="s">
        <v>188</v>
      </c>
      <c r="P196" s="26" t="s">
        <v>188</v>
      </c>
      <c r="Q196" s="26" t="s">
        <v>188</v>
      </c>
      <c r="R196" s="26" t="s">
        <v>188</v>
      </c>
      <c r="S196" s="26" t="s">
        <v>188</v>
      </c>
      <c r="T196" s="26" t="s">
        <v>188</v>
      </c>
      <c r="U196" s="26" t="s">
        <v>188</v>
      </c>
      <c r="V196" s="26" t="s">
        <v>5</v>
      </c>
      <c r="W196" s="26" t="s">
        <v>162</v>
      </c>
      <c r="X196" s="26" t="s">
        <v>158</v>
      </c>
      <c r="Y196" s="26" t="s">
        <v>190</v>
      </c>
      <c r="Z196" s="26" t="s">
        <v>190</v>
      </c>
      <c r="AA196" s="26" t="s">
        <v>190</v>
      </c>
      <c r="AB196" s="26" t="s">
        <v>190</v>
      </c>
      <c r="AC196" s="26" t="s">
        <v>190</v>
      </c>
      <c r="AD196" s="26" t="s">
        <v>190</v>
      </c>
      <c r="AE196" s="26" t="s">
        <v>55</v>
      </c>
      <c r="AF196" s="26" t="s">
        <v>159</v>
      </c>
      <c r="AG196" s="26" t="s">
        <v>59</v>
      </c>
      <c r="AH196" s="26" t="s">
        <v>59</v>
      </c>
      <c r="AI196" s="26" t="s">
        <v>59</v>
      </c>
      <c r="AJ196" s="26" t="s">
        <v>59</v>
      </c>
      <c r="AK196" s="26" t="s">
        <v>71</v>
      </c>
      <c r="AL196" s="26" t="s">
        <v>160</v>
      </c>
      <c r="AM196" s="26" t="s">
        <v>191</v>
      </c>
      <c r="AN196" s="26" t="s">
        <v>89</v>
      </c>
      <c r="AO196" s="26" t="s">
        <v>210</v>
      </c>
      <c r="AP196" s="26" t="s">
        <v>104</v>
      </c>
      <c r="AQ196" s="26" t="s">
        <v>104</v>
      </c>
      <c r="AR196" s="26" t="s">
        <v>106</v>
      </c>
      <c r="AS196" s="26" t="s">
        <v>106</v>
      </c>
      <c r="AT196" s="26" t="s">
        <v>114</v>
      </c>
      <c r="AU196" s="26" t="s">
        <v>247</v>
      </c>
      <c r="AX196" s="12">
        <f t="shared" si="117"/>
        <v>128</v>
      </c>
      <c r="AY196" s="12">
        <f t="shared" si="111"/>
        <v>0.5</v>
      </c>
      <c r="AZ196" s="20" t="str">
        <f t="shared" si="118"/>
        <v>Anticipatoria., Criterios y estándares (Rúbrica)., Autoevaluación., Retroalimentación.</v>
      </c>
      <c r="BA196" s="12" t="str">
        <f t="shared" si="113"/>
        <v>Anticipatoria.</v>
      </c>
      <c r="BB196" s="12" t="str">
        <f t="shared" si="114"/>
        <v>Criterios y estándares (Rúbrica).</v>
      </c>
      <c r="BC196" s="12" t="str">
        <f t="shared" si="115"/>
        <v>Autoevaluación.</v>
      </c>
      <c r="BD196" s="12" t="str">
        <f t="shared" si="116"/>
        <v>Retroalimentación.</v>
      </c>
      <c r="BF196" s="12">
        <f t="shared" si="119"/>
        <v>1</v>
      </c>
      <c r="BG196" s="12">
        <f t="shared" si="120"/>
        <v>1</v>
      </c>
      <c r="BH196" s="12">
        <f t="shared" si="121"/>
        <v>1</v>
      </c>
      <c r="BI196" s="12">
        <f t="shared" si="122"/>
        <v>1</v>
      </c>
      <c r="BJ196" s="12">
        <f t="shared" si="123"/>
        <v>0</v>
      </c>
      <c r="BK196" s="12">
        <f t="shared" si="124"/>
        <v>4</v>
      </c>
      <c r="BL196" s="20" t="str">
        <f t="shared" si="125"/>
        <v>Reflexión, Diálogo, Claridad, Oportunidades de mejora</v>
      </c>
      <c r="BM196" s="12" t="str">
        <f t="shared" si="126"/>
        <v>Reflexión</v>
      </c>
      <c r="BN196" s="12" t="str">
        <f t="shared" si="112"/>
        <v>Diálogo</v>
      </c>
      <c r="BO196" s="12" t="str">
        <f t="shared" si="127"/>
        <v>Claridad</v>
      </c>
      <c r="BP196" s="12" t="str">
        <f t="shared" si="128"/>
        <v>Oportunidades de mejora</v>
      </c>
      <c r="BQ196" s="12" t="str">
        <f t="shared" si="129"/>
        <v/>
      </c>
      <c r="BS196" s="12">
        <f t="shared" si="130"/>
        <v>1</v>
      </c>
      <c r="BT196" s="12">
        <f t="shared" si="131"/>
        <v>1</v>
      </c>
      <c r="BU196" s="12">
        <f t="shared" si="132"/>
        <v>1</v>
      </c>
      <c r="BV196" s="12">
        <f t="shared" si="133"/>
        <v>1</v>
      </c>
      <c r="BW196" s="12">
        <f t="shared" si="134"/>
        <v>0</v>
      </c>
      <c r="BX196" s="12">
        <f t="shared" si="135"/>
        <v>0</v>
      </c>
      <c r="BY196" s="12">
        <f t="shared" si="136"/>
        <v>4</v>
      </c>
      <c r="BZ196" s="12" t="str">
        <f t="shared" si="137"/>
        <v>La bibliografía básica propuesta se encuentra en la biblioteca "Juan Roa Vásquez"., La bibliografía propuesta contiene títulos de edición menor a 5 años., La bibliografía se presenta con una sólo sistema de referenciación (APA, Vancouver, IEEE, etc).</v>
      </c>
      <c r="CA196" s="12" t="str">
        <f t="shared" si="138"/>
        <v>La bibliografía básica propuesta se encuentra en la biblioteca "Juan Roa Vásquez".</v>
      </c>
      <c r="CB196" s="21" t="str">
        <f t="shared" si="139"/>
        <v>La bibliografía propuesta contiene títulos de edición menor a 5 años.</v>
      </c>
      <c r="CC196" s="12" t="str">
        <f t="shared" si="140"/>
        <v>La bibliografía se presenta con una sólo sistema de referenciación (APA, Vancouver, IEEE, etc).</v>
      </c>
      <c r="CD196" s="12" t="str">
        <f t="shared" si="141"/>
        <v/>
      </c>
      <c r="CF196" s="12">
        <f t="shared" si="142"/>
        <v>1</v>
      </c>
      <c r="CG196" s="12">
        <f t="shared" si="143"/>
        <v>1</v>
      </c>
      <c r="CH196" s="12">
        <f t="shared" si="144"/>
        <v>1</v>
      </c>
      <c r="CI196" s="12">
        <f t="shared" si="145"/>
        <v>0</v>
      </c>
      <c r="CJ196" s="12">
        <f t="shared" si="146"/>
        <v>0</v>
      </c>
      <c r="CK196" s="12">
        <f t="shared" si="147"/>
        <v>3</v>
      </c>
    </row>
    <row r="197" spans="1:89" x14ac:dyDescent="0.25">
      <c r="A197" s="25">
        <v>43055.459838645838</v>
      </c>
      <c r="B197" s="26" t="s">
        <v>183</v>
      </c>
      <c r="C197" s="26" t="s">
        <v>528</v>
      </c>
      <c r="D197" s="26" t="s">
        <v>185</v>
      </c>
      <c r="E197" s="24"/>
      <c r="F197" s="26" t="s">
        <v>212</v>
      </c>
      <c r="G197" s="26" t="s">
        <v>529</v>
      </c>
      <c r="H197" s="26" t="s">
        <v>188</v>
      </c>
      <c r="I197" s="26" t="s">
        <v>188</v>
      </c>
      <c r="J197" s="26" t="s">
        <v>188</v>
      </c>
      <c r="K197" s="26" t="s">
        <v>188</v>
      </c>
      <c r="L197" s="26" t="s">
        <v>188</v>
      </c>
      <c r="M197" s="26" t="s">
        <v>188</v>
      </c>
      <c r="N197" s="26" t="s">
        <v>188</v>
      </c>
      <c r="O197" s="26" t="s">
        <v>188</v>
      </c>
      <c r="P197" s="26" t="s">
        <v>188</v>
      </c>
      <c r="Q197" s="26" t="s">
        <v>188</v>
      </c>
      <c r="R197" s="26" t="s">
        <v>188</v>
      </c>
      <c r="S197" s="26" t="s">
        <v>188</v>
      </c>
      <c r="T197" s="26" t="s">
        <v>188</v>
      </c>
      <c r="U197" s="26" t="s">
        <v>188</v>
      </c>
      <c r="V197" s="26" t="s">
        <v>5</v>
      </c>
      <c r="W197" s="26" t="s">
        <v>162</v>
      </c>
      <c r="X197" s="26" t="s">
        <v>158</v>
      </c>
      <c r="Y197" s="26" t="s">
        <v>190</v>
      </c>
      <c r="Z197" s="26" t="s">
        <v>190</v>
      </c>
      <c r="AA197" s="26" t="s">
        <v>190</v>
      </c>
      <c r="AB197" s="26" t="s">
        <v>190</v>
      </c>
      <c r="AC197" s="26" t="s">
        <v>190</v>
      </c>
      <c r="AD197" s="26" t="s">
        <v>190</v>
      </c>
      <c r="AE197" s="26" t="s">
        <v>55</v>
      </c>
      <c r="AF197" s="26" t="s">
        <v>159</v>
      </c>
      <c r="AG197" s="26" t="s">
        <v>59</v>
      </c>
      <c r="AH197" s="26" t="s">
        <v>59</v>
      </c>
      <c r="AI197" s="26" t="s">
        <v>59</v>
      </c>
      <c r="AJ197" s="26" t="s">
        <v>59</v>
      </c>
      <c r="AK197" s="26" t="s">
        <v>71</v>
      </c>
      <c r="AL197" s="26" t="s">
        <v>163</v>
      </c>
      <c r="AM197" s="26" t="s">
        <v>206</v>
      </c>
      <c r="AN197" s="26" t="s">
        <v>90</v>
      </c>
      <c r="AO197" s="26" t="s">
        <v>268</v>
      </c>
      <c r="AP197" s="26" t="s">
        <v>106</v>
      </c>
      <c r="AQ197" s="26" t="s">
        <v>106</v>
      </c>
      <c r="AR197" s="26" t="s">
        <v>106</v>
      </c>
      <c r="AS197" s="26" t="s">
        <v>106</v>
      </c>
      <c r="AT197" s="26" t="s">
        <v>114</v>
      </c>
      <c r="AU197" s="26" t="s">
        <v>219</v>
      </c>
      <c r="AX197" s="12">
        <f t="shared" si="117"/>
        <v>196</v>
      </c>
      <c r="AY197" s="12">
        <f t="shared" si="111"/>
        <v>1</v>
      </c>
      <c r="AZ197" s="20" t="str">
        <f t="shared" si="118"/>
        <v>Anticipatoria., Autoevaluación., Retroalimentación.</v>
      </c>
      <c r="BA197" s="12" t="str">
        <f t="shared" si="113"/>
        <v>Anticipatoria.</v>
      </c>
      <c r="BB197" s="12" t="str">
        <f t="shared" si="114"/>
        <v>Autoevaluación.</v>
      </c>
      <c r="BC197" s="12" t="str">
        <f t="shared" si="115"/>
        <v>Retroalimentación.</v>
      </c>
      <c r="BD197" s="12" t="str">
        <f t="shared" si="116"/>
        <v/>
      </c>
      <c r="BF197" s="12">
        <f t="shared" si="119"/>
        <v>1</v>
      </c>
      <c r="BG197" s="12">
        <f t="shared" si="120"/>
        <v>0</v>
      </c>
      <c r="BH197" s="12">
        <f t="shared" si="121"/>
        <v>1</v>
      </c>
      <c r="BI197" s="12">
        <f t="shared" si="122"/>
        <v>1</v>
      </c>
      <c r="BJ197" s="12">
        <f t="shared" si="123"/>
        <v>0</v>
      </c>
      <c r="BK197" s="12">
        <f t="shared" si="124"/>
        <v>3</v>
      </c>
      <c r="BL197" s="20" t="str">
        <f t="shared" si="125"/>
        <v>Reflexión, Diálogo, Oportunidades de mejora, Retroalimentación al docente</v>
      </c>
      <c r="BM197" s="12" t="str">
        <f t="shared" si="126"/>
        <v>Reflexión</v>
      </c>
      <c r="BN197" s="12" t="str">
        <f t="shared" si="112"/>
        <v>Diálogo</v>
      </c>
      <c r="BO197" s="12" t="str">
        <f t="shared" si="127"/>
        <v>Oportunidades de mejora</v>
      </c>
      <c r="BP197" s="12" t="str">
        <f t="shared" si="128"/>
        <v>Retroalimentación al docente</v>
      </c>
      <c r="BQ197" s="12" t="str">
        <f t="shared" si="129"/>
        <v/>
      </c>
      <c r="BS197" s="12">
        <f t="shared" si="130"/>
        <v>1</v>
      </c>
      <c r="BT197" s="12">
        <f t="shared" si="131"/>
        <v>1</v>
      </c>
      <c r="BU197" s="12">
        <f t="shared" si="132"/>
        <v>0</v>
      </c>
      <c r="BV197" s="12">
        <f t="shared" si="133"/>
        <v>1</v>
      </c>
      <c r="BW197" s="12">
        <f t="shared" si="134"/>
        <v>1</v>
      </c>
      <c r="BX197" s="12">
        <f t="shared" si="135"/>
        <v>0</v>
      </c>
      <c r="BY197" s="12">
        <f t="shared" si="136"/>
        <v>4</v>
      </c>
      <c r="BZ197" s="12" t="str">
        <f t="shared" si="137"/>
        <v>La bibliografía propuesta contiene títulos de edición menor a 5 años., La bibliografía se presenta con una sólo sistema de referenciación (APA, Vancouver, IEEE, etc).</v>
      </c>
      <c r="CA197" s="12" t="str">
        <f t="shared" si="138"/>
        <v>La bibliografía propuesta contiene títulos de edición menor a 5 años.</v>
      </c>
      <c r="CB197" s="21" t="str">
        <f t="shared" si="139"/>
        <v>La bibliografía se presenta con una sólo sistema de referenciación (APA, Vancouver, IEEE, etc).</v>
      </c>
      <c r="CC197" s="12" t="str">
        <f t="shared" si="140"/>
        <v/>
      </c>
      <c r="CD197" s="12" t="str">
        <f t="shared" si="141"/>
        <v/>
      </c>
      <c r="CF197" s="12">
        <f t="shared" si="142"/>
        <v>0</v>
      </c>
      <c r="CG197" s="12">
        <f t="shared" si="143"/>
        <v>1</v>
      </c>
      <c r="CH197" s="12">
        <f t="shared" si="144"/>
        <v>1</v>
      </c>
      <c r="CI197" s="12">
        <f t="shared" si="145"/>
        <v>0</v>
      </c>
      <c r="CJ197" s="12">
        <f t="shared" si="146"/>
        <v>0</v>
      </c>
      <c r="CK197" s="12">
        <f t="shared" si="147"/>
        <v>2</v>
      </c>
    </row>
    <row r="198" spans="1:89" x14ac:dyDescent="0.25">
      <c r="A198" s="25">
        <v>43055.501718449072</v>
      </c>
      <c r="B198" s="26" t="s">
        <v>183</v>
      </c>
      <c r="C198" s="26" t="s">
        <v>530</v>
      </c>
      <c r="D198" s="26" t="s">
        <v>185</v>
      </c>
      <c r="E198" s="24"/>
      <c r="F198" s="26" t="s">
        <v>212</v>
      </c>
      <c r="G198" s="26" t="s">
        <v>531</v>
      </c>
      <c r="H198" s="26" t="s">
        <v>188</v>
      </c>
      <c r="I198" s="26" t="s">
        <v>188</v>
      </c>
      <c r="J198" s="26" t="s">
        <v>188</v>
      </c>
      <c r="K198" s="26" t="s">
        <v>188</v>
      </c>
      <c r="L198" s="26" t="s">
        <v>188</v>
      </c>
      <c r="M198" s="26" t="s">
        <v>188</v>
      </c>
      <c r="N198" s="26" t="s">
        <v>188</v>
      </c>
      <c r="O198" s="26" t="s">
        <v>188</v>
      </c>
      <c r="P198" s="26" t="s">
        <v>188</v>
      </c>
      <c r="Q198" s="26" t="s">
        <v>188</v>
      </c>
      <c r="R198" s="26" t="s">
        <v>188</v>
      </c>
      <c r="S198" s="26" t="s">
        <v>188</v>
      </c>
      <c r="T198" s="26" t="s">
        <v>189</v>
      </c>
      <c r="U198" s="26" t="s">
        <v>189</v>
      </c>
      <c r="V198" s="26" t="s">
        <v>5</v>
      </c>
      <c r="W198" s="26" t="s">
        <v>162</v>
      </c>
      <c r="X198" s="26" t="s">
        <v>158</v>
      </c>
      <c r="Y198" s="26" t="s">
        <v>190</v>
      </c>
      <c r="Z198" s="26" t="s">
        <v>190</v>
      </c>
      <c r="AA198" s="26" t="s">
        <v>190</v>
      </c>
      <c r="AB198" s="26" t="s">
        <v>190</v>
      </c>
      <c r="AC198" s="26" t="s">
        <v>190</v>
      </c>
      <c r="AD198" s="26" t="s">
        <v>190</v>
      </c>
      <c r="AE198" s="26" t="s">
        <v>55</v>
      </c>
      <c r="AF198" s="26" t="s">
        <v>159</v>
      </c>
      <c r="AG198" s="26" t="s">
        <v>59</v>
      </c>
      <c r="AH198" s="26" t="s">
        <v>59</v>
      </c>
      <c r="AI198" s="26" t="s">
        <v>59</v>
      </c>
      <c r="AJ198" s="26" t="s">
        <v>59</v>
      </c>
      <c r="AK198" s="26" t="s">
        <v>70</v>
      </c>
      <c r="AL198" s="26" t="s">
        <v>160</v>
      </c>
      <c r="AM198" s="26" t="s">
        <v>191</v>
      </c>
      <c r="AN198" s="26" t="s">
        <v>90</v>
      </c>
      <c r="AO198" s="26" t="s">
        <v>192</v>
      </c>
      <c r="AP198" s="26" t="s">
        <v>104</v>
      </c>
      <c r="AQ198" s="26" t="s">
        <v>104</v>
      </c>
      <c r="AR198" s="26" t="s">
        <v>104</v>
      </c>
      <c r="AS198" s="26" t="s">
        <v>104</v>
      </c>
      <c r="AT198" s="26" t="s">
        <v>112</v>
      </c>
      <c r="AU198" s="26" t="s">
        <v>193</v>
      </c>
      <c r="AX198" s="12">
        <f t="shared" si="117"/>
        <v>197</v>
      </c>
      <c r="AY198" s="12">
        <f t="shared" si="111"/>
        <v>1</v>
      </c>
      <c r="AZ198" s="20" t="str">
        <f t="shared" si="118"/>
        <v>Anticipatoria., Criterios y estándares (Rúbrica)., Autoevaluación., Retroalimentación.</v>
      </c>
      <c r="BA198" s="12" t="str">
        <f t="shared" si="113"/>
        <v>Anticipatoria.</v>
      </c>
      <c r="BB198" s="12" t="str">
        <f t="shared" si="114"/>
        <v>Criterios y estándares (Rúbrica).</v>
      </c>
      <c r="BC198" s="12" t="str">
        <f t="shared" si="115"/>
        <v>Autoevaluación.</v>
      </c>
      <c r="BD198" s="12" t="str">
        <f t="shared" si="116"/>
        <v>Retroalimentación.</v>
      </c>
      <c r="BF198" s="12">
        <f t="shared" si="119"/>
        <v>1</v>
      </c>
      <c r="BG198" s="12">
        <f t="shared" si="120"/>
        <v>1</v>
      </c>
      <c r="BH198" s="12">
        <f t="shared" si="121"/>
        <v>1</v>
      </c>
      <c r="BI198" s="12">
        <f t="shared" si="122"/>
        <v>1</v>
      </c>
      <c r="BJ198" s="12">
        <f t="shared" si="123"/>
        <v>0</v>
      </c>
      <c r="BK198" s="12">
        <f t="shared" si="124"/>
        <v>4</v>
      </c>
      <c r="BL198" s="20" t="str">
        <f t="shared" si="125"/>
        <v>Reflexión, Diálogo, Claridad, Oportunidades de mejora, Retroalimentación al docente</v>
      </c>
      <c r="BM198" s="12" t="str">
        <f t="shared" si="126"/>
        <v>Reflexión</v>
      </c>
      <c r="BN198" s="12" t="str">
        <f t="shared" si="112"/>
        <v>Diálogo</v>
      </c>
      <c r="BO198" s="12" t="str">
        <f t="shared" si="127"/>
        <v>Claridad</v>
      </c>
      <c r="BP198" s="12" t="str">
        <f t="shared" si="128"/>
        <v>Oportunidades de mejora</v>
      </c>
      <c r="BQ198" s="12" t="str">
        <f t="shared" si="129"/>
        <v>Retroalimentación al docente</v>
      </c>
      <c r="BS198" s="12">
        <f t="shared" si="130"/>
        <v>1</v>
      </c>
      <c r="BT198" s="12">
        <f t="shared" si="131"/>
        <v>1</v>
      </c>
      <c r="BU198" s="12">
        <f t="shared" si="132"/>
        <v>1</v>
      </c>
      <c r="BV198" s="12">
        <f t="shared" si="133"/>
        <v>1</v>
      </c>
      <c r="BW198" s="12">
        <f t="shared" si="134"/>
        <v>1</v>
      </c>
      <c r="BX198" s="12">
        <f t="shared" si="135"/>
        <v>0</v>
      </c>
      <c r="BY198" s="12">
        <f t="shared" si="136"/>
        <v>5</v>
      </c>
      <c r="BZ198" s="12" t="str">
        <f t="shared" si="13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98" s="12" t="str">
        <f t="shared" si="138"/>
        <v>La bibliografía básica propuesta se encuentra en la biblioteca "Juan Roa Vásquez".</v>
      </c>
      <c r="CB198" s="21" t="str">
        <f t="shared" si="139"/>
        <v>La bibliografía propuesta contiene títulos de edición menor a 5 años.</v>
      </c>
      <c r="CC198" s="12" t="str">
        <f t="shared" si="140"/>
        <v>La bibliografía se presenta con una sólo sistema de referenciación (APA, Vancouver, IEEE, etc).</v>
      </c>
      <c r="CD198" s="12" t="str">
        <f t="shared" si="141"/>
        <v>La bibliografía incluye por lo menos dos títulos en una segunda lengua.</v>
      </c>
      <c r="CF198" s="12">
        <f t="shared" si="142"/>
        <v>1</v>
      </c>
      <c r="CG198" s="12">
        <f t="shared" si="143"/>
        <v>1</v>
      </c>
      <c r="CH198" s="12">
        <f t="shared" si="144"/>
        <v>1</v>
      </c>
      <c r="CI198" s="12">
        <f t="shared" si="145"/>
        <v>1</v>
      </c>
      <c r="CJ198" s="12">
        <f t="shared" si="146"/>
        <v>0</v>
      </c>
      <c r="CK198" s="12">
        <f t="shared" si="147"/>
        <v>4</v>
      </c>
    </row>
    <row r="199" spans="1:89" x14ac:dyDescent="0.25">
      <c r="A199" s="25">
        <v>43055.507916064817</v>
      </c>
      <c r="B199" s="26" t="s">
        <v>183</v>
      </c>
      <c r="C199" s="26" t="s">
        <v>532</v>
      </c>
      <c r="D199" s="26" t="s">
        <v>185</v>
      </c>
      <c r="E199" s="24"/>
      <c r="F199" s="26" t="s">
        <v>371</v>
      </c>
      <c r="G199" s="26" t="s">
        <v>533</v>
      </c>
      <c r="H199" s="26" t="s">
        <v>188</v>
      </c>
      <c r="I199" s="26" t="s">
        <v>188</v>
      </c>
      <c r="J199" s="26" t="s">
        <v>188</v>
      </c>
      <c r="K199" s="26" t="s">
        <v>188</v>
      </c>
      <c r="L199" s="26" t="s">
        <v>188</v>
      </c>
      <c r="M199" s="26" t="s">
        <v>188</v>
      </c>
      <c r="N199" s="26" t="s">
        <v>188</v>
      </c>
      <c r="O199" s="26" t="s">
        <v>188</v>
      </c>
      <c r="P199" s="26" t="s">
        <v>188</v>
      </c>
      <c r="Q199" s="26" t="s">
        <v>188</v>
      </c>
      <c r="R199" s="26" t="s">
        <v>188</v>
      </c>
      <c r="S199" s="26" t="s">
        <v>188</v>
      </c>
      <c r="T199" s="26" t="s">
        <v>188</v>
      </c>
      <c r="U199" s="26" t="s">
        <v>188</v>
      </c>
      <c r="V199" s="26" t="s">
        <v>5</v>
      </c>
      <c r="W199" s="26" t="s">
        <v>162</v>
      </c>
      <c r="X199" s="26" t="s">
        <v>158</v>
      </c>
      <c r="Y199" s="26" t="s">
        <v>190</v>
      </c>
      <c r="Z199" s="26" t="s">
        <v>190</v>
      </c>
      <c r="AA199" s="26" t="s">
        <v>190</v>
      </c>
      <c r="AB199" s="26" t="s">
        <v>190</v>
      </c>
      <c r="AC199" s="26" t="s">
        <v>190</v>
      </c>
      <c r="AD199" s="26" t="s">
        <v>190</v>
      </c>
      <c r="AE199" s="26" t="s">
        <v>55</v>
      </c>
      <c r="AF199" s="26" t="s">
        <v>159</v>
      </c>
      <c r="AG199" s="26" t="s">
        <v>59</v>
      </c>
      <c r="AH199" s="26" t="s">
        <v>59</v>
      </c>
      <c r="AI199" s="26" t="s">
        <v>59</v>
      </c>
      <c r="AJ199" s="26" t="s">
        <v>59</v>
      </c>
      <c r="AK199" s="26" t="s">
        <v>71</v>
      </c>
      <c r="AL199" s="26" t="s">
        <v>163</v>
      </c>
      <c r="AM199" s="26" t="s">
        <v>206</v>
      </c>
      <c r="AN199" s="26" t="s">
        <v>90</v>
      </c>
      <c r="AO199" s="26" t="s">
        <v>306</v>
      </c>
      <c r="AP199" s="26" t="s">
        <v>106</v>
      </c>
      <c r="AQ199" s="26" t="s">
        <v>106</v>
      </c>
      <c r="AR199" s="26" t="s">
        <v>106</v>
      </c>
      <c r="AS199" s="26" t="s">
        <v>106</v>
      </c>
      <c r="AT199" s="26" t="s">
        <v>113</v>
      </c>
      <c r="AU199" s="26" t="s">
        <v>193</v>
      </c>
      <c r="AX199" s="12">
        <f t="shared" si="117"/>
        <v>198</v>
      </c>
      <c r="AY199" s="12">
        <f t="shared" si="111"/>
        <v>0.5</v>
      </c>
      <c r="AZ199" s="20" t="str">
        <f t="shared" si="118"/>
        <v>Anticipatoria., Autoevaluación., Retroalimentación.</v>
      </c>
      <c r="BA199" s="12" t="str">
        <f t="shared" si="113"/>
        <v>Anticipatoria.</v>
      </c>
      <c r="BB199" s="12" t="str">
        <f t="shared" si="114"/>
        <v>Autoevaluación.</v>
      </c>
      <c r="BC199" s="12" t="str">
        <f t="shared" si="115"/>
        <v>Retroalimentación.</v>
      </c>
      <c r="BD199" s="12" t="str">
        <f t="shared" si="116"/>
        <v/>
      </c>
      <c r="BF199" s="12">
        <f t="shared" si="119"/>
        <v>1</v>
      </c>
      <c r="BG199" s="12">
        <f t="shared" si="120"/>
        <v>0</v>
      </c>
      <c r="BH199" s="12">
        <f t="shared" si="121"/>
        <v>1</v>
      </c>
      <c r="BI199" s="12">
        <f t="shared" si="122"/>
        <v>1</v>
      </c>
      <c r="BJ199" s="12">
        <f t="shared" si="123"/>
        <v>0</v>
      </c>
      <c r="BK199" s="12">
        <f t="shared" si="124"/>
        <v>3</v>
      </c>
      <c r="BL199" s="20" t="str">
        <f t="shared" si="125"/>
        <v>Diálogo, Claridad, Oportunidades de mejora, Retroalimentación al docente</v>
      </c>
      <c r="BM199" s="12" t="str">
        <f t="shared" si="126"/>
        <v>Diálogo</v>
      </c>
      <c r="BN199" s="12" t="str">
        <f t="shared" si="112"/>
        <v>Claridad</v>
      </c>
      <c r="BO199" s="12" t="str">
        <f t="shared" si="127"/>
        <v>Oportunidades de mejora</v>
      </c>
      <c r="BP199" s="12" t="str">
        <f t="shared" si="128"/>
        <v>Retroalimentación al docente</v>
      </c>
      <c r="BQ199" s="12" t="str">
        <f t="shared" si="129"/>
        <v/>
      </c>
      <c r="BS199" s="12">
        <f t="shared" si="130"/>
        <v>0</v>
      </c>
      <c r="BT199" s="12">
        <f t="shared" si="131"/>
        <v>1</v>
      </c>
      <c r="BU199" s="12">
        <f t="shared" si="132"/>
        <v>1</v>
      </c>
      <c r="BV199" s="12">
        <f t="shared" si="133"/>
        <v>1</v>
      </c>
      <c r="BW199" s="12">
        <f t="shared" si="134"/>
        <v>1</v>
      </c>
      <c r="BX199" s="12">
        <f t="shared" si="135"/>
        <v>0</v>
      </c>
      <c r="BY199" s="12">
        <f t="shared" si="136"/>
        <v>4</v>
      </c>
      <c r="BZ199" s="12" t="str">
        <f t="shared" si="13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99" s="12" t="str">
        <f t="shared" si="138"/>
        <v>La bibliografía básica propuesta se encuentra en la biblioteca "Juan Roa Vásquez".</v>
      </c>
      <c r="CB199" s="21" t="str">
        <f t="shared" si="139"/>
        <v>La bibliografía propuesta contiene títulos de edición menor a 5 años.</v>
      </c>
      <c r="CC199" s="12" t="str">
        <f t="shared" si="140"/>
        <v>La bibliografía se presenta con una sólo sistema de referenciación (APA, Vancouver, IEEE, etc).</v>
      </c>
      <c r="CD199" s="12" t="str">
        <f t="shared" si="141"/>
        <v>La bibliografía incluye por lo menos dos títulos en una segunda lengua.</v>
      </c>
      <c r="CF199" s="12">
        <f t="shared" si="142"/>
        <v>1</v>
      </c>
      <c r="CG199" s="12">
        <f t="shared" si="143"/>
        <v>1</v>
      </c>
      <c r="CH199" s="12">
        <f t="shared" si="144"/>
        <v>1</v>
      </c>
      <c r="CI199" s="12">
        <f t="shared" si="145"/>
        <v>1</v>
      </c>
      <c r="CJ199" s="12">
        <f t="shared" si="146"/>
        <v>0</v>
      </c>
      <c r="CK199" s="12">
        <f t="shared" si="147"/>
        <v>4</v>
      </c>
    </row>
    <row r="200" spans="1:89" x14ac:dyDescent="0.25">
      <c r="A200" s="25">
        <v>43055.586854699075</v>
      </c>
      <c r="B200" s="26" t="s">
        <v>183</v>
      </c>
      <c r="C200" s="26" t="s">
        <v>534</v>
      </c>
      <c r="D200" s="26" t="s">
        <v>185</v>
      </c>
      <c r="E200" s="24"/>
      <c r="F200" s="26" t="s">
        <v>336</v>
      </c>
      <c r="G200" s="26" t="s">
        <v>535</v>
      </c>
      <c r="H200" s="26" t="s">
        <v>188</v>
      </c>
      <c r="I200" s="26" t="s">
        <v>188</v>
      </c>
      <c r="J200" s="26" t="s">
        <v>188</v>
      </c>
      <c r="K200" s="26" t="s">
        <v>188</v>
      </c>
      <c r="L200" s="26" t="s">
        <v>188</v>
      </c>
      <c r="M200" s="26" t="s">
        <v>188</v>
      </c>
      <c r="N200" s="26" t="s">
        <v>188</v>
      </c>
      <c r="O200" s="26" t="s">
        <v>188</v>
      </c>
      <c r="P200" s="26" t="s">
        <v>188</v>
      </c>
      <c r="Q200" s="26" t="s">
        <v>188</v>
      </c>
      <c r="R200" s="26" t="s">
        <v>188</v>
      </c>
      <c r="S200" s="26" t="s">
        <v>188</v>
      </c>
      <c r="T200" s="26" t="s">
        <v>188</v>
      </c>
      <c r="U200" s="26" t="s">
        <v>188</v>
      </c>
      <c r="V200" s="26" t="s">
        <v>5</v>
      </c>
      <c r="W200" s="26" t="s">
        <v>162</v>
      </c>
      <c r="X200" s="26" t="s">
        <v>158</v>
      </c>
      <c r="Y200" s="26" t="s">
        <v>190</v>
      </c>
      <c r="Z200" s="26" t="s">
        <v>190</v>
      </c>
      <c r="AA200" s="26" t="s">
        <v>190</v>
      </c>
      <c r="AB200" s="26" t="s">
        <v>190</v>
      </c>
      <c r="AC200" s="26" t="s">
        <v>190</v>
      </c>
      <c r="AD200" s="26" t="s">
        <v>190</v>
      </c>
      <c r="AE200" s="26" t="s">
        <v>55</v>
      </c>
      <c r="AF200" s="26" t="s">
        <v>159</v>
      </c>
      <c r="AG200" s="26" t="s">
        <v>59</v>
      </c>
      <c r="AH200" s="26" t="s">
        <v>59</v>
      </c>
      <c r="AI200" s="26" t="s">
        <v>59</v>
      </c>
      <c r="AJ200" s="26" t="s">
        <v>59</v>
      </c>
      <c r="AK200" s="26" t="s">
        <v>71</v>
      </c>
      <c r="AL200" s="26" t="s">
        <v>160</v>
      </c>
      <c r="AM200" s="26" t="s">
        <v>206</v>
      </c>
      <c r="AN200" s="26" t="s">
        <v>90</v>
      </c>
      <c r="AO200" s="26" t="s">
        <v>192</v>
      </c>
      <c r="AP200" s="26" t="s">
        <v>106</v>
      </c>
      <c r="AQ200" s="26" t="s">
        <v>106</v>
      </c>
      <c r="AR200" s="26" t="s">
        <v>106</v>
      </c>
      <c r="AS200" s="26" t="s">
        <v>106</v>
      </c>
      <c r="AT200" s="26" t="s">
        <v>114</v>
      </c>
      <c r="AU200" s="26" t="s">
        <v>193</v>
      </c>
      <c r="AX200" s="12">
        <f t="shared" si="117"/>
        <v>199</v>
      </c>
      <c r="AY200" s="12">
        <f t="shared" si="111"/>
        <v>0.2</v>
      </c>
      <c r="AZ200" s="20" t="str">
        <f t="shared" si="118"/>
        <v>Anticipatoria., Autoevaluación., Retroalimentación.</v>
      </c>
      <c r="BA200" s="12" t="str">
        <f t="shared" si="113"/>
        <v>Anticipatoria.</v>
      </c>
      <c r="BB200" s="12" t="str">
        <f t="shared" si="114"/>
        <v>Autoevaluación.</v>
      </c>
      <c r="BC200" s="12" t="str">
        <f t="shared" si="115"/>
        <v>Retroalimentación.</v>
      </c>
      <c r="BD200" s="12" t="str">
        <f t="shared" si="116"/>
        <v/>
      </c>
      <c r="BF200" s="12">
        <f t="shared" si="119"/>
        <v>1</v>
      </c>
      <c r="BG200" s="12">
        <f t="shared" si="120"/>
        <v>0</v>
      </c>
      <c r="BH200" s="12">
        <f t="shared" si="121"/>
        <v>1</v>
      </c>
      <c r="BI200" s="12">
        <f t="shared" si="122"/>
        <v>1</v>
      </c>
      <c r="BJ200" s="12">
        <f t="shared" si="123"/>
        <v>0</v>
      </c>
      <c r="BK200" s="12">
        <f t="shared" si="124"/>
        <v>3</v>
      </c>
      <c r="BL200" s="20" t="str">
        <f t="shared" si="125"/>
        <v>Reflexión, Diálogo, Claridad, Oportunidades de mejora, Retroalimentación al docente</v>
      </c>
      <c r="BM200" s="12" t="str">
        <f t="shared" si="126"/>
        <v>Reflexión</v>
      </c>
      <c r="BN200" s="12" t="str">
        <f t="shared" si="112"/>
        <v>Diálogo</v>
      </c>
      <c r="BO200" s="12" t="str">
        <f t="shared" si="127"/>
        <v>Claridad</v>
      </c>
      <c r="BP200" s="12" t="str">
        <f t="shared" si="128"/>
        <v>Oportunidades de mejora</v>
      </c>
      <c r="BQ200" s="12" t="str">
        <f t="shared" si="129"/>
        <v>Retroalimentación al docente</v>
      </c>
      <c r="BS200" s="12">
        <f t="shared" si="130"/>
        <v>1</v>
      </c>
      <c r="BT200" s="12">
        <f t="shared" si="131"/>
        <v>1</v>
      </c>
      <c r="BU200" s="12">
        <f t="shared" si="132"/>
        <v>1</v>
      </c>
      <c r="BV200" s="12">
        <f t="shared" si="133"/>
        <v>1</v>
      </c>
      <c r="BW200" s="12">
        <f t="shared" si="134"/>
        <v>1</v>
      </c>
      <c r="BX200" s="12">
        <f t="shared" si="135"/>
        <v>0</v>
      </c>
      <c r="BY200" s="12">
        <f t="shared" si="136"/>
        <v>5</v>
      </c>
      <c r="BZ200" s="12" t="str">
        <f t="shared" si="13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00" s="12" t="str">
        <f t="shared" si="138"/>
        <v>La bibliografía básica propuesta se encuentra en la biblioteca "Juan Roa Vásquez".</v>
      </c>
      <c r="CB200" s="21" t="str">
        <f t="shared" si="139"/>
        <v>La bibliografía propuesta contiene títulos de edición menor a 5 años.</v>
      </c>
      <c r="CC200" s="12" t="str">
        <f t="shared" si="140"/>
        <v>La bibliografía se presenta con una sólo sistema de referenciación (APA, Vancouver, IEEE, etc).</v>
      </c>
      <c r="CD200" s="12" t="str">
        <f t="shared" si="141"/>
        <v>La bibliografía incluye por lo menos dos títulos en una segunda lengua.</v>
      </c>
      <c r="CF200" s="12">
        <f t="shared" si="142"/>
        <v>1</v>
      </c>
      <c r="CG200" s="12">
        <f t="shared" si="143"/>
        <v>1</v>
      </c>
      <c r="CH200" s="12">
        <f t="shared" si="144"/>
        <v>1</v>
      </c>
      <c r="CI200" s="12">
        <f t="shared" si="145"/>
        <v>1</v>
      </c>
      <c r="CJ200" s="12">
        <f t="shared" si="146"/>
        <v>0</v>
      </c>
      <c r="CK200" s="12">
        <f t="shared" si="147"/>
        <v>4</v>
      </c>
    </row>
    <row r="201" spans="1:89" x14ac:dyDescent="0.25">
      <c r="A201" s="25">
        <v>43055.59068898148</v>
      </c>
      <c r="B201" s="26" t="s">
        <v>183</v>
      </c>
      <c r="C201" s="26" t="s">
        <v>536</v>
      </c>
      <c r="D201" s="26" t="s">
        <v>185</v>
      </c>
      <c r="E201" s="24"/>
      <c r="F201" s="26" t="s">
        <v>336</v>
      </c>
      <c r="G201" s="26" t="s">
        <v>537</v>
      </c>
      <c r="H201" s="26" t="s">
        <v>188</v>
      </c>
      <c r="I201" s="26" t="s">
        <v>188</v>
      </c>
      <c r="J201" s="26" t="s">
        <v>188</v>
      </c>
      <c r="K201" s="26" t="s">
        <v>188</v>
      </c>
      <c r="L201" s="26" t="s">
        <v>188</v>
      </c>
      <c r="M201" s="26" t="s">
        <v>188</v>
      </c>
      <c r="N201" s="26" t="s">
        <v>188</v>
      </c>
      <c r="O201" s="26" t="s">
        <v>188</v>
      </c>
      <c r="P201" s="26" t="s">
        <v>188</v>
      </c>
      <c r="Q201" s="26" t="s">
        <v>188</v>
      </c>
      <c r="R201" s="26" t="s">
        <v>188</v>
      </c>
      <c r="S201" s="26" t="s">
        <v>188</v>
      </c>
      <c r="T201" s="26" t="s">
        <v>188</v>
      </c>
      <c r="U201" s="26" t="s">
        <v>188</v>
      </c>
      <c r="V201" s="26" t="s">
        <v>5</v>
      </c>
      <c r="W201" s="26" t="s">
        <v>162</v>
      </c>
      <c r="X201" s="26" t="s">
        <v>158</v>
      </c>
      <c r="Y201" s="26" t="s">
        <v>190</v>
      </c>
      <c r="Z201" s="26" t="s">
        <v>190</v>
      </c>
      <c r="AA201" s="26" t="s">
        <v>190</v>
      </c>
      <c r="AB201" s="26" t="s">
        <v>190</v>
      </c>
      <c r="AC201" s="26" t="s">
        <v>190</v>
      </c>
      <c r="AD201" s="26" t="s">
        <v>190</v>
      </c>
      <c r="AE201" s="26" t="s">
        <v>55</v>
      </c>
      <c r="AF201" s="26" t="s">
        <v>159</v>
      </c>
      <c r="AG201" s="26" t="s">
        <v>59</v>
      </c>
      <c r="AH201" s="26" t="s">
        <v>59</v>
      </c>
      <c r="AI201" s="26" t="s">
        <v>59</v>
      </c>
      <c r="AJ201" s="26" t="s">
        <v>59</v>
      </c>
      <c r="AK201" s="26" t="s">
        <v>71</v>
      </c>
      <c r="AL201" s="26" t="s">
        <v>160</v>
      </c>
      <c r="AM201" s="26" t="s">
        <v>206</v>
      </c>
      <c r="AN201" s="26" t="s">
        <v>90</v>
      </c>
      <c r="AO201" s="26" t="s">
        <v>192</v>
      </c>
      <c r="AP201" s="26" t="s">
        <v>106</v>
      </c>
      <c r="AQ201" s="26" t="s">
        <v>106</v>
      </c>
      <c r="AR201" s="26" t="s">
        <v>106</v>
      </c>
      <c r="AS201" s="26" t="s">
        <v>106</v>
      </c>
      <c r="AT201" s="26" t="s">
        <v>113</v>
      </c>
      <c r="AU201" s="26" t="s">
        <v>193</v>
      </c>
      <c r="AX201" s="12">
        <f t="shared" si="117"/>
        <v>199</v>
      </c>
      <c r="AY201" s="12">
        <f t="shared" si="111"/>
        <v>0.2</v>
      </c>
      <c r="AZ201" s="20" t="str">
        <f t="shared" si="118"/>
        <v>Anticipatoria., Autoevaluación., Retroalimentación.</v>
      </c>
      <c r="BA201" s="12" t="str">
        <f t="shared" si="113"/>
        <v>Anticipatoria.</v>
      </c>
      <c r="BB201" s="12" t="str">
        <f t="shared" si="114"/>
        <v>Autoevaluación.</v>
      </c>
      <c r="BC201" s="12" t="str">
        <f t="shared" si="115"/>
        <v>Retroalimentación.</v>
      </c>
      <c r="BD201" s="12" t="str">
        <f t="shared" si="116"/>
        <v/>
      </c>
      <c r="BF201" s="12">
        <f t="shared" si="119"/>
        <v>1</v>
      </c>
      <c r="BG201" s="12">
        <f t="shared" si="120"/>
        <v>0</v>
      </c>
      <c r="BH201" s="12">
        <f t="shared" si="121"/>
        <v>1</v>
      </c>
      <c r="BI201" s="12">
        <f t="shared" si="122"/>
        <v>1</v>
      </c>
      <c r="BJ201" s="12">
        <f t="shared" si="123"/>
        <v>0</v>
      </c>
      <c r="BK201" s="12">
        <f t="shared" si="124"/>
        <v>3</v>
      </c>
      <c r="BL201" s="20" t="str">
        <f t="shared" si="125"/>
        <v>Reflexión, Diálogo, Claridad, Oportunidades de mejora, Retroalimentación al docente</v>
      </c>
      <c r="BM201" s="12" t="str">
        <f t="shared" si="126"/>
        <v>Reflexión</v>
      </c>
      <c r="BN201" s="12" t="str">
        <f t="shared" si="112"/>
        <v>Diálogo</v>
      </c>
      <c r="BO201" s="12" t="str">
        <f t="shared" si="127"/>
        <v>Claridad</v>
      </c>
      <c r="BP201" s="12" t="str">
        <f t="shared" si="128"/>
        <v>Oportunidades de mejora</v>
      </c>
      <c r="BQ201" s="12" t="str">
        <f t="shared" si="129"/>
        <v>Retroalimentación al docente</v>
      </c>
      <c r="BS201" s="12">
        <f t="shared" si="130"/>
        <v>1</v>
      </c>
      <c r="BT201" s="12">
        <f t="shared" si="131"/>
        <v>1</v>
      </c>
      <c r="BU201" s="12">
        <f t="shared" si="132"/>
        <v>1</v>
      </c>
      <c r="BV201" s="12">
        <f t="shared" si="133"/>
        <v>1</v>
      </c>
      <c r="BW201" s="12">
        <f t="shared" si="134"/>
        <v>1</v>
      </c>
      <c r="BX201" s="12">
        <f t="shared" si="135"/>
        <v>0</v>
      </c>
      <c r="BY201" s="12">
        <f t="shared" si="136"/>
        <v>5</v>
      </c>
      <c r="BZ201" s="12" t="str">
        <f t="shared" si="13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01" s="12" t="str">
        <f t="shared" si="138"/>
        <v>La bibliografía básica propuesta se encuentra en la biblioteca "Juan Roa Vásquez".</v>
      </c>
      <c r="CB201" s="21" t="str">
        <f t="shared" si="139"/>
        <v>La bibliografía propuesta contiene títulos de edición menor a 5 años.</v>
      </c>
      <c r="CC201" s="12" t="str">
        <f t="shared" si="140"/>
        <v>La bibliografía se presenta con una sólo sistema de referenciación (APA, Vancouver, IEEE, etc).</v>
      </c>
      <c r="CD201" s="12" t="str">
        <f t="shared" si="141"/>
        <v>La bibliografía incluye por lo menos dos títulos en una segunda lengua.</v>
      </c>
      <c r="CF201" s="12">
        <f t="shared" si="142"/>
        <v>1</v>
      </c>
      <c r="CG201" s="12">
        <f t="shared" si="143"/>
        <v>1</v>
      </c>
      <c r="CH201" s="12">
        <f t="shared" si="144"/>
        <v>1</v>
      </c>
      <c r="CI201" s="12">
        <f t="shared" si="145"/>
        <v>1</v>
      </c>
      <c r="CJ201" s="12">
        <f t="shared" si="146"/>
        <v>0</v>
      </c>
      <c r="CK201" s="12">
        <f t="shared" si="147"/>
        <v>4</v>
      </c>
    </row>
    <row r="202" spans="1:89" x14ac:dyDescent="0.25">
      <c r="A202" s="25">
        <v>43055.592639178241</v>
      </c>
      <c r="B202" s="26" t="s">
        <v>183</v>
      </c>
      <c r="C202" s="26" t="s">
        <v>538</v>
      </c>
      <c r="D202" s="26" t="s">
        <v>185</v>
      </c>
      <c r="E202" s="24"/>
      <c r="F202" s="26" t="s">
        <v>242</v>
      </c>
      <c r="G202" s="26" t="s">
        <v>539</v>
      </c>
      <c r="H202" s="26" t="s">
        <v>188</v>
      </c>
      <c r="I202" s="26" t="s">
        <v>188</v>
      </c>
      <c r="J202" s="26" t="s">
        <v>188</v>
      </c>
      <c r="K202" s="26" t="s">
        <v>188</v>
      </c>
      <c r="L202" s="26" t="s">
        <v>188</v>
      </c>
      <c r="M202" s="26" t="s">
        <v>188</v>
      </c>
      <c r="N202" s="26" t="s">
        <v>188</v>
      </c>
      <c r="O202" s="26" t="s">
        <v>188</v>
      </c>
      <c r="P202" s="26" t="s">
        <v>188</v>
      </c>
      <c r="Q202" s="26" t="s">
        <v>188</v>
      </c>
      <c r="R202" s="26" t="s">
        <v>188</v>
      </c>
      <c r="S202" s="26" t="s">
        <v>188</v>
      </c>
      <c r="T202" s="26" t="s">
        <v>188</v>
      </c>
      <c r="U202" s="26" t="s">
        <v>188</v>
      </c>
      <c r="V202" s="26" t="s">
        <v>5</v>
      </c>
      <c r="W202" s="26" t="s">
        <v>162</v>
      </c>
      <c r="X202" s="26" t="s">
        <v>158</v>
      </c>
      <c r="Y202" s="26" t="s">
        <v>190</v>
      </c>
      <c r="Z202" s="26" t="s">
        <v>190</v>
      </c>
      <c r="AA202" s="26" t="s">
        <v>190</v>
      </c>
      <c r="AB202" s="26" t="s">
        <v>190</v>
      </c>
      <c r="AC202" s="26" t="s">
        <v>190</v>
      </c>
      <c r="AD202" s="26" t="s">
        <v>190</v>
      </c>
      <c r="AE202" s="26" t="s">
        <v>55</v>
      </c>
      <c r="AF202" s="26" t="s">
        <v>159</v>
      </c>
      <c r="AG202" s="26" t="s">
        <v>59</v>
      </c>
      <c r="AH202" s="26" t="s">
        <v>59</v>
      </c>
      <c r="AI202" s="26" t="s">
        <v>59</v>
      </c>
      <c r="AJ202" s="26" t="s">
        <v>59</v>
      </c>
      <c r="AK202" s="26" t="s">
        <v>71</v>
      </c>
      <c r="AL202" s="26" t="s">
        <v>163</v>
      </c>
      <c r="AM202" s="26" t="s">
        <v>191</v>
      </c>
      <c r="AN202" s="26" t="s">
        <v>90</v>
      </c>
      <c r="AO202" s="26" t="s">
        <v>192</v>
      </c>
      <c r="AP202" s="26" t="s">
        <v>106</v>
      </c>
      <c r="AQ202" s="26" t="s">
        <v>106</v>
      </c>
      <c r="AR202" s="26" t="s">
        <v>106</v>
      </c>
      <c r="AS202" s="26" t="s">
        <v>106</v>
      </c>
      <c r="AT202" s="26" t="s">
        <v>114</v>
      </c>
      <c r="AU202" s="26" t="s">
        <v>200</v>
      </c>
      <c r="AX202" s="12">
        <f t="shared" si="117"/>
        <v>201</v>
      </c>
      <c r="AY202" s="12">
        <f t="shared" si="111"/>
        <v>0.33333333333333331</v>
      </c>
      <c r="AZ202" s="20" t="str">
        <f t="shared" si="118"/>
        <v>Anticipatoria., Criterios y estándares (Rúbrica)., Autoevaluación., Retroalimentación.</v>
      </c>
      <c r="BA202" s="12" t="str">
        <f t="shared" si="113"/>
        <v>Anticipatoria.</v>
      </c>
      <c r="BB202" s="12" t="str">
        <f t="shared" si="114"/>
        <v>Criterios y estándares (Rúbrica).</v>
      </c>
      <c r="BC202" s="12" t="str">
        <f t="shared" si="115"/>
        <v>Autoevaluación.</v>
      </c>
      <c r="BD202" s="12" t="str">
        <f t="shared" si="116"/>
        <v>Retroalimentación.</v>
      </c>
      <c r="BF202" s="12">
        <f t="shared" si="119"/>
        <v>1</v>
      </c>
      <c r="BG202" s="12">
        <f t="shared" si="120"/>
        <v>1</v>
      </c>
      <c r="BH202" s="12">
        <f t="shared" si="121"/>
        <v>1</v>
      </c>
      <c r="BI202" s="12">
        <f t="shared" si="122"/>
        <v>1</v>
      </c>
      <c r="BJ202" s="12">
        <f t="shared" si="123"/>
        <v>0</v>
      </c>
      <c r="BK202" s="12">
        <f t="shared" si="124"/>
        <v>4</v>
      </c>
      <c r="BL202" s="20" t="str">
        <f t="shared" si="125"/>
        <v>Reflexión, Diálogo, Claridad, Oportunidades de mejora, Retroalimentación al docente</v>
      </c>
      <c r="BM202" s="12" t="str">
        <f t="shared" si="126"/>
        <v>Reflexión</v>
      </c>
      <c r="BN202" s="12" t="str">
        <f t="shared" si="112"/>
        <v>Diálogo</v>
      </c>
      <c r="BO202" s="12" t="str">
        <f t="shared" si="127"/>
        <v>Claridad</v>
      </c>
      <c r="BP202" s="12" t="str">
        <f t="shared" si="128"/>
        <v>Oportunidades de mejora</v>
      </c>
      <c r="BQ202" s="12" t="str">
        <f t="shared" si="129"/>
        <v>Retroalimentación al docente</v>
      </c>
      <c r="BS202" s="12">
        <f t="shared" si="130"/>
        <v>1</v>
      </c>
      <c r="BT202" s="12">
        <f t="shared" si="131"/>
        <v>1</v>
      </c>
      <c r="BU202" s="12">
        <f t="shared" si="132"/>
        <v>1</v>
      </c>
      <c r="BV202" s="12">
        <f t="shared" si="133"/>
        <v>1</v>
      </c>
      <c r="BW202" s="12">
        <f t="shared" si="134"/>
        <v>1</v>
      </c>
      <c r="BX202" s="12">
        <f t="shared" si="135"/>
        <v>0</v>
      </c>
      <c r="BY202" s="12">
        <f t="shared" si="136"/>
        <v>5</v>
      </c>
      <c r="BZ202" s="12" t="str">
        <f t="shared" si="137"/>
        <v>La bibliografía básica propuesta se encuentra en la biblioteca "Juan Roa Vásquez"., La bibliografía propuesta contiene títulos de edición menor a 5 años.</v>
      </c>
      <c r="CA202" s="12" t="str">
        <f t="shared" si="138"/>
        <v>La bibliografía básica propuesta se encuentra en la biblioteca "Juan Roa Vásquez".</v>
      </c>
      <c r="CB202" s="21" t="str">
        <f t="shared" si="139"/>
        <v>La bibliografía propuesta contiene títulos de edición menor a 5 años.</v>
      </c>
      <c r="CC202" s="12" t="str">
        <f t="shared" si="140"/>
        <v/>
      </c>
      <c r="CD202" s="12" t="str">
        <f t="shared" si="141"/>
        <v/>
      </c>
      <c r="CF202" s="12">
        <f t="shared" si="142"/>
        <v>1</v>
      </c>
      <c r="CG202" s="12">
        <f t="shared" si="143"/>
        <v>1</v>
      </c>
      <c r="CH202" s="12">
        <f t="shared" si="144"/>
        <v>0</v>
      </c>
      <c r="CI202" s="12">
        <f t="shared" si="145"/>
        <v>0</v>
      </c>
      <c r="CJ202" s="12">
        <f t="shared" si="146"/>
        <v>0</v>
      </c>
      <c r="CK202" s="12">
        <f t="shared" si="147"/>
        <v>2</v>
      </c>
    </row>
    <row r="203" spans="1:89" x14ac:dyDescent="0.25">
      <c r="A203" s="25">
        <v>43055.594237314814</v>
      </c>
      <c r="B203" s="26" t="s">
        <v>183</v>
      </c>
      <c r="C203" s="26" t="s">
        <v>540</v>
      </c>
      <c r="D203" s="26" t="s">
        <v>185</v>
      </c>
      <c r="E203" s="24"/>
      <c r="F203" s="26" t="s">
        <v>204</v>
      </c>
      <c r="G203" s="26" t="s">
        <v>541</v>
      </c>
      <c r="H203" s="26" t="s">
        <v>188</v>
      </c>
      <c r="I203" s="26" t="s">
        <v>188</v>
      </c>
      <c r="J203" s="26" t="s">
        <v>188</v>
      </c>
      <c r="K203" s="26" t="s">
        <v>188</v>
      </c>
      <c r="L203" s="26" t="s">
        <v>188</v>
      </c>
      <c r="M203" s="26" t="s">
        <v>188</v>
      </c>
      <c r="N203" s="26" t="s">
        <v>188</v>
      </c>
      <c r="O203" s="26" t="s">
        <v>188</v>
      </c>
      <c r="P203" s="26" t="s">
        <v>188</v>
      </c>
      <c r="Q203" s="26" t="s">
        <v>188</v>
      </c>
      <c r="R203" s="26" t="s">
        <v>188</v>
      </c>
      <c r="S203" s="26" t="s">
        <v>188</v>
      </c>
      <c r="T203" s="26" t="s">
        <v>188</v>
      </c>
      <c r="U203" s="26" t="s">
        <v>188</v>
      </c>
      <c r="V203" s="26" t="s">
        <v>5</v>
      </c>
      <c r="W203" s="26" t="s">
        <v>162</v>
      </c>
      <c r="X203" s="26" t="s">
        <v>158</v>
      </c>
      <c r="Y203" s="26" t="s">
        <v>190</v>
      </c>
      <c r="Z203" s="26" t="s">
        <v>190</v>
      </c>
      <c r="AA203" s="26" t="s">
        <v>190</v>
      </c>
      <c r="AB203" s="26" t="s">
        <v>190</v>
      </c>
      <c r="AC203" s="26" t="s">
        <v>190</v>
      </c>
      <c r="AD203" s="26" t="s">
        <v>190</v>
      </c>
      <c r="AE203" s="26" t="s">
        <v>55</v>
      </c>
      <c r="AF203" s="26" t="s">
        <v>159</v>
      </c>
      <c r="AG203" s="26" t="s">
        <v>59</v>
      </c>
      <c r="AH203" s="26" t="s">
        <v>59</v>
      </c>
      <c r="AI203" s="26" t="s">
        <v>59</v>
      </c>
      <c r="AJ203" s="26" t="s">
        <v>59</v>
      </c>
      <c r="AK203" s="26" t="s">
        <v>71</v>
      </c>
      <c r="AL203" s="26" t="s">
        <v>163</v>
      </c>
      <c r="AM203" s="26" t="s">
        <v>191</v>
      </c>
      <c r="AN203" s="26" t="s">
        <v>90</v>
      </c>
      <c r="AO203" s="26" t="s">
        <v>192</v>
      </c>
      <c r="AP203" s="26" t="s">
        <v>106</v>
      </c>
      <c r="AQ203" s="26" t="s">
        <v>106</v>
      </c>
      <c r="AR203" s="26" t="s">
        <v>106</v>
      </c>
      <c r="AS203" s="26" t="s">
        <v>106</v>
      </c>
      <c r="AT203" s="26" t="s">
        <v>114</v>
      </c>
      <c r="AU203" s="26" t="s">
        <v>200</v>
      </c>
      <c r="AX203" s="12">
        <f t="shared" si="117"/>
        <v>202</v>
      </c>
      <c r="AY203" s="12">
        <f t="shared" ref="AY203:AY266" si="148">IFERROR(1/(COUNTIF($AX$2:$AX$2000,MATCH(C203,$C$2:$C$2000,0))),"")</f>
        <v>1</v>
      </c>
      <c r="AZ203" s="20" t="str">
        <f t="shared" si="118"/>
        <v>Anticipatoria., Criterios y estándares (Rúbrica)., Autoevaluación., Retroalimentación.</v>
      </c>
      <c r="BA203" s="12" t="str">
        <f t="shared" si="113"/>
        <v>Anticipatoria.</v>
      </c>
      <c r="BB203" s="12" t="str">
        <f t="shared" si="114"/>
        <v>Criterios y estándares (Rúbrica).</v>
      </c>
      <c r="BC203" s="12" t="str">
        <f t="shared" si="115"/>
        <v>Autoevaluación.</v>
      </c>
      <c r="BD203" s="12" t="str">
        <f t="shared" si="116"/>
        <v>Retroalimentación.</v>
      </c>
      <c r="BF203" s="12">
        <f t="shared" si="119"/>
        <v>1</v>
      </c>
      <c r="BG203" s="12">
        <f t="shared" si="120"/>
        <v>1</v>
      </c>
      <c r="BH203" s="12">
        <f t="shared" si="121"/>
        <v>1</v>
      </c>
      <c r="BI203" s="12">
        <f t="shared" si="122"/>
        <v>1</v>
      </c>
      <c r="BJ203" s="12">
        <f t="shared" si="123"/>
        <v>0</v>
      </c>
      <c r="BK203" s="12">
        <f t="shared" si="124"/>
        <v>4</v>
      </c>
      <c r="BL203" s="20" t="str">
        <f t="shared" si="125"/>
        <v>Reflexión, Diálogo, Claridad, Oportunidades de mejora, Retroalimentación al docente</v>
      </c>
      <c r="BM203" s="12" t="str">
        <f t="shared" si="126"/>
        <v>Reflexión</v>
      </c>
      <c r="BN203" s="12" t="str">
        <f t="shared" si="112"/>
        <v>Diálogo</v>
      </c>
      <c r="BO203" s="12" t="str">
        <f t="shared" si="127"/>
        <v>Claridad</v>
      </c>
      <c r="BP203" s="12" t="str">
        <f t="shared" si="128"/>
        <v>Oportunidades de mejora</v>
      </c>
      <c r="BQ203" s="12" t="str">
        <f t="shared" si="129"/>
        <v>Retroalimentación al docente</v>
      </c>
      <c r="BS203" s="12">
        <f t="shared" si="130"/>
        <v>1</v>
      </c>
      <c r="BT203" s="12">
        <f t="shared" si="131"/>
        <v>1</v>
      </c>
      <c r="BU203" s="12">
        <f t="shared" si="132"/>
        <v>1</v>
      </c>
      <c r="BV203" s="12">
        <f t="shared" si="133"/>
        <v>1</v>
      </c>
      <c r="BW203" s="12">
        <f t="shared" si="134"/>
        <v>1</v>
      </c>
      <c r="BX203" s="12">
        <f t="shared" si="135"/>
        <v>0</v>
      </c>
      <c r="BY203" s="12">
        <f t="shared" si="136"/>
        <v>5</v>
      </c>
      <c r="BZ203" s="12" t="str">
        <f t="shared" si="137"/>
        <v>La bibliografía básica propuesta se encuentra en la biblioteca "Juan Roa Vásquez"., La bibliografía propuesta contiene títulos de edición menor a 5 años.</v>
      </c>
      <c r="CA203" s="12" t="str">
        <f t="shared" si="138"/>
        <v>La bibliografía básica propuesta se encuentra en la biblioteca "Juan Roa Vásquez".</v>
      </c>
      <c r="CB203" s="21" t="str">
        <f t="shared" si="139"/>
        <v>La bibliografía propuesta contiene títulos de edición menor a 5 años.</v>
      </c>
      <c r="CC203" s="12" t="str">
        <f t="shared" si="140"/>
        <v/>
      </c>
      <c r="CD203" s="12" t="str">
        <f t="shared" si="141"/>
        <v/>
      </c>
      <c r="CF203" s="12">
        <f t="shared" si="142"/>
        <v>1</v>
      </c>
      <c r="CG203" s="12">
        <f t="shared" si="143"/>
        <v>1</v>
      </c>
      <c r="CH203" s="12">
        <f t="shared" si="144"/>
        <v>0</v>
      </c>
      <c r="CI203" s="12">
        <f t="shared" si="145"/>
        <v>0</v>
      </c>
      <c r="CJ203" s="12">
        <f t="shared" si="146"/>
        <v>0</v>
      </c>
      <c r="CK203" s="12">
        <f t="shared" si="147"/>
        <v>2</v>
      </c>
    </row>
    <row r="204" spans="1:89" x14ac:dyDescent="0.25">
      <c r="A204" s="25">
        <v>43055.595693090276</v>
      </c>
      <c r="B204" s="26" t="s">
        <v>183</v>
      </c>
      <c r="C204" s="26" t="s">
        <v>542</v>
      </c>
      <c r="D204" s="26" t="s">
        <v>185</v>
      </c>
      <c r="E204" s="24"/>
      <c r="F204" s="26" t="s">
        <v>242</v>
      </c>
      <c r="G204" s="26" t="s">
        <v>543</v>
      </c>
      <c r="H204" s="26" t="s">
        <v>188</v>
      </c>
      <c r="I204" s="26" t="s">
        <v>188</v>
      </c>
      <c r="J204" s="26" t="s">
        <v>188</v>
      </c>
      <c r="K204" s="26" t="s">
        <v>188</v>
      </c>
      <c r="L204" s="26" t="s">
        <v>188</v>
      </c>
      <c r="M204" s="26" t="s">
        <v>188</v>
      </c>
      <c r="N204" s="26" t="s">
        <v>188</v>
      </c>
      <c r="O204" s="26" t="s">
        <v>188</v>
      </c>
      <c r="P204" s="26" t="s">
        <v>188</v>
      </c>
      <c r="Q204" s="26" t="s">
        <v>188</v>
      </c>
      <c r="R204" s="26" t="s">
        <v>188</v>
      </c>
      <c r="S204" s="26" t="s">
        <v>188</v>
      </c>
      <c r="T204" s="26" t="s">
        <v>188</v>
      </c>
      <c r="U204" s="26" t="s">
        <v>188</v>
      </c>
      <c r="V204" s="26" t="s">
        <v>5</v>
      </c>
      <c r="W204" s="26" t="s">
        <v>162</v>
      </c>
      <c r="X204" s="26" t="s">
        <v>158</v>
      </c>
      <c r="Y204" s="26" t="s">
        <v>190</v>
      </c>
      <c r="Z204" s="26" t="s">
        <v>190</v>
      </c>
      <c r="AA204" s="26" t="s">
        <v>190</v>
      </c>
      <c r="AB204" s="26" t="s">
        <v>190</v>
      </c>
      <c r="AC204" s="26" t="s">
        <v>190</v>
      </c>
      <c r="AD204" s="26" t="s">
        <v>190</v>
      </c>
      <c r="AE204" s="26" t="s">
        <v>55</v>
      </c>
      <c r="AF204" s="26" t="s">
        <v>159</v>
      </c>
      <c r="AG204" s="26" t="s">
        <v>59</v>
      </c>
      <c r="AH204" s="26" t="s">
        <v>59</v>
      </c>
      <c r="AI204" s="26" t="s">
        <v>59</v>
      </c>
      <c r="AJ204" s="26" t="s">
        <v>59</v>
      </c>
      <c r="AK204" s="26" t="s">
        <v>71</v>
      </c>
      <c r="AL204" s="26" t="s">
        <v>163</v>
      </c>
      <c r="AM204" s="26" t="s">
        <v>191</v>
      </c>
      <c r="AN204" s="26" t="s">
        <v>90</v>
      </c>
      <c r="AO204" s="26" t="s">
        <v>306</v>
      </c>
      <c r="AP204" s="26" t="s">
        <v>106</v>
      </c>
      <c r="AQ204" s="26" t="s">
        <v>106</v>
      </c>
      <c r="AR204" s="26" t="s">
        <v>106</v>
      </c>
      <c r="AS204" s="26" t="s">
        <v>106</v>
      </c>
      <c r="AT204" s="26" t="s">
        <v>114</v>
      </c>
      <c r="AU204" s="26" t="s">
        <v>200</v>
      </c>
      <c r="AX204" s="12">
        <f t="shared" si="117"/>
        <v>203</v>
      </c>
      <c r="AY204" s="12">
        <f t="shared" si="148"/>
        <v>1</v>
      </c>
      <c r="AZ204" s="20" t="str">
        <f t="shared" si="118"/>
        <v>Anticipatoria., Criterios y estándares (Rúbrica)., Autoevaluación., Retroalimentación.</v>
      </c>
      <c r="BA204" s="12" t="str">
        <f t="shared" si="113"/>
        <v>Anticipatoria.</v>
      </c>
      <c r="BB204" s="12" t="str">
        <f t="shared" si="114"/>
        <v>Criterios y estándares (Rúbrica).</v>
      </c>
      <c r="BC204" s="12" t="str">
        <f t="shared" si="115"/>
        <v>Autoevaluación.</v>
      </c>
      <c r="BD204" s="12" t="str">
        <f t="shared" si="116"/>
        <v>Retroalimentación.</v>
      </c>
      <c r="BF204" s="12">
        <f t="shared" si="119"/>
        <v>1</v>
      </c>
      <c r="BG204" s="12">
        <f t="shared" si="120"/>
        <v>1</v>
      </c>
      <c r="BH204" s="12">
        <f t="shared" si="121"/>
        <v>1</v>
      </c>
      <c r="BI204" s="12">
        <f t="shared" si="122"/>
        <v>1</v>
      </c>
      <c r="BJ204" s="12">
        <f t="shared" si="123"/>
        <v>0</v>
      </c>
      <c r="BK204" s="12">
        <f t="shared" si="124"/>
        <v>4</v>
      </c>
      <c r="BL204" s="20" t="str">
        <f t="shared" si="125"/>
        <v>Diálogo, Claridad, Oportunidades de mejora, Retroalimentación al docente</v>
      </c>
      <c r="BM204" s="12" t="str">
        <f t="shared" si="126"/>
        <v>Diálogo</v>
      </c>
      <c r="BN204" s="12" t="str">
        <f t="shared" si="112"/>
        <v>Claridad</v>
      </c>
      <c r="BO204" s="12" t="str">
        <f t="shared" si="127"/>
        <v>Oportunidades de mejora</v>
      </c>
      <c r="BP204" s="12" t="str">
        <f t="shared" si="128"/>
        <v>Retroalimentación al docente</v>
      </c>
      <c r="BQ204" s="12" t="str">
        <f t="shared" si="129"/>
        <v/>
      </c>
      <c r="BS204" s="12">
        <f t="shared" si="130"/>
        <v>0</v>
      </c>
      <c r="BT204" s="12">
        <f t="shared" si="131"/>
        <v>1</v>
      </c>
      <c r="BU204" s="12">
        <f t="shared" si="132"/>
        <v>1</v>
      </c>
      <c r="BV204" s="12">
        <f t="shared" si="133"/>
        <v>1</v>
      </c>
      <c r="BW204" s="12">
        <f t="shared" si="134"/>
        <v>1</v>
      </c>
      <c r="BX204" s="12">
        <f t="shared" si="135"/>
        <v>0</v>
      </c>
      <c r="BY204" s="12">
        <f t="shared" si="136"/>
        <v>4</v>
      </c>
      <c r="BZ204" s="12" t="str">
        <f t="shared" si="137"/>
        <v>La bibliografía básica propuesta se encuentra en la biblioteca "Juan Roa Vásquez"., La bibliografía propuesta contiene títulos de edición menor a 5 años.</v>
      </c>
      <c r="CA204" s="12" t="str">
        <f t="shared" si="138"/>
        <v>La bibliografía básica propuesta se encuentra en la biblioteca "Juan Roa Vásquez".</v>
      </c>
      <c r="CB204" s="21" t="str">
        <f t="shared" si="139"/>
        <v>La bibliografía propuesta contiene títulos de edición menor a 5 años.</v>
      </c>
      <c r="CC204" s="12" t="str">
        <f t="shared" si="140"/>
        <v/>
      </c>
      <c r="CD204" s="12" t="str">
        <f t="shared" si="141"/>
        <v/>
      </c>
      <c r="CF204" s="12">
        <f t="shared" si="142"/>
        <v>1</v>
      </c>
      <c r="CG204" s="12">
        <f t="shared" si="143"/>
        <v>1</v>
      </c>
      <c r="CH204" s="12">
        <f t="shared" si="144"/>
        <v>0</v>
      </c>
      <c r="CI204" s="12">
        <f t="shared" si="145"/>
        <v>0</v>
      </c>
      <c r="CJ204" s="12">
        <f t="shared" si="146"/>
        <v>0</v>
      </c>
      <c r="CK204" s="12">
        <f t="shared" si="147"/>
        <v>2</v>
      </c>
    </row>
    <row r="205" spans="1:89" x14ac:dyDescent="0.25">
      <c r="A205" s="25">
        <v>43055.597200636577</v>
      </c>
      <c r="B205" s="26" t="s">
        <v>183</v>
      </c>
      <c r="C205" s="26" t="s">
        <v>538</v>
      </c>
      <c r="D205" s="26" t="s">
        <v>185</v>
      </c>
      <c r="E205" s="24"/>
      <c r="F205" s="26" t="s">
        <v>242</v>
      </c>
      <c r="G205" s="26" t="s">
        <v>544</v>
      </c>
      <c r="H205" s="26" t="s">
        <v>188</v>
      </c>
      <c r="I205" s="26" t="s">
        <v>188</v>
      </c>
      <c r="J205" s="26" t="s">
        <v>188</v>
      </c>
      <c r="K205" s="26" t="s">
        <v>188</v>
      </c>
      <c r="L205" s="26" t="s">
        <v>188</v>
      </c>
      <c r="M205" s="26" t="s">
        <v>188</v>
      </c>
      <c r="N205" s="26" t="s">
        <v>188</v>
      </c>
      <c r="O205" s="26" t="s">
        <v>188</v>
      </c>
      <c r="P205" s="26" t="s">
        <v>188</v>
      </c>
      <c r="Q205" s="26" t="s">
        <v>188</v>
      </c>
      <c r="R205" s="26" t="s">
        <v>188</v>
      </c>
      <c r="S205" s="26" t="s">
        <v>188</v>
      </c>
      <c r="T205" s="26" t="s">
        <v>188</v>
      </c>
      <c r="U205" s="26" t="s">
        <v>188</v>
      </c>
      <c r="V205" s="26" t="s">
        <v>5</v>
      </c>
      <c r="W205" s="26" t="s">
        <v>162</v>
      </c>
      <c r="X205" s="26" t="s">
        <v>158</v>
      </c>
      <c r="Y205" s="26" t="s">
        <v>190</v>
      </c>
      <c r="Z205" s="26" t="s">
        <v>190</v>
      </c>
      <c r="AA205" s="26" t="s">
        <v>190</v>
      </c>
      <c r="AB205" s="26" t="s">
        <v>190</v>
      </c>
      <c r="AC205" s="26" t="s">
        <v>190</v>
      </c>
      <c r="AD205" s="26" t="s">
        <v>190</v>
      </c>
      <c r="AE205" s="26" t="s">
        <v>55</v>
      </c>
      <c r="AF205" s="26" t="s">
        <v>159</v>
      </c>
      <c r="AG205" s="26" t="s">
        <v>59</v>
      </c>
      <c r="AH205" s="26" t="s">
        <v>59</v>
      </c>
      <c r="AI205" s="26" t="s">
        <v>59</v>
      </c>
      <c r="AJ205" s="26" t="s">
        <v>59</v>
      </c>
      <c r="AK205" s="26" t="s">
        <v>71</v>
      </c>
      <c r="AL205" s="26" t="s">
        <v>163</v>
      </c>
      <c r="AM205" s="26" t="s">
        <v>191</v>
      </c>
      <c r="AN205" s="26" t="s">
        <v>90</v>
      </c>
      <c r="AO205" s="26" t="s">
        <v>192</v>
      </c>
      <c r="AP205" s="26" t="s">
        <v>106</v>
      </c>
      <c r="AQ205" s="26" t="s">
        <v>106</v>
      </c>
      <c r="AR205" s="26" t="s">
        <v>106</v>
      </c>
      <c r="AS205" s="26" t="s">
        <v>106</v>
      </c>
      <c r="AT205" s="26" t="s">
        <v>113</v>
      </c>
      <c r="AU205" s="26" t="s">
        <v>200</v>
      </c>
      <c r="AX205" s="12">
        <f t="shared" si="117"/>
        <v>201</v>
      </c>
      <c r="AY205" s="12">
        <f t="shared" si="148"/>
        <v>0.33333333333333331</v>
      </c>
      <c r="AZ205" s="20" t="str">
        <f t="shared" si="118"/>
        <v>Anticipatoria., Criterios y estándares (Rúbrica)., Autoevaluación., Retroalimentación.</v>
      </c>
      <c r="BA205" s="12" t="str">
        <f t="shared" si="113"/>
        <v>Anticipatoria.</v>
      </c>
      <c r="BB205" s="12" t="str">
        <f t="shared" si="114"/>
        <v>Criterios y estándares (Rúbrica).</v>
      </c>
      <c r="BC205" s="12" t="str">
        <f t="shared" si="115"/>
        <v>Autoevaluación.</v>
      </c>
      <c r="BD205" s="12" t="str">
        <f t="shared" si="116"/>
        <v>Retroalimentación.</v>
      </c>
      <c r="BF205" s="12">
        <f t="shared" si="119"/>
        <v>1</v>
      </c>
      <c r="BG205" s="12">
        <f t="shared" si="120"/>
        <v>1</v>
      </c>
      <c r="BH205" s="12">
        <f t="shared" si="121"/>
        <v>1</v>
      </c>
      <c r="BI205" s="12">
        <f t="shared" si="122"/>
        <v>1</v>
      </c>
      <c r="BJ205" s="12">
        <f t="shared" si="123"/>
        <v>0</v>
      </c>
      <c r="BK205" s="12">
        <f t="shared" si="124"/>
        <v>4</v>
      </c>
      <c r="BL205" s="20" t="str">
        <f t="shared" si="125"/>
        <v>Reflexión, Diálogo, Claridad, Oportunidades de mejora, Retroalimentación al docente</v>
      </c>
      <c r="BM205" s="12" t="str">
        <f t="shared" si="126"/>
        <v>Reflexión</v>
      </c>
      <c r="BN205" s="12" t="str">
        <f t="shared" si="112"/>
        <v>Diálogo</v>
      </c>
      <c r="BO205" s="12" t="str">
        <f t="shared" si="127"/>
        <v>Claridad</v>
      </c>
      <c r="BP205" s="12" t="str">
        <f t="shared" si="128"/>
        <v>Oportunidades de mejora</v>
      </c>
      <c r="BQ205" s="12" t="str">
        <f t="shared" si="129"/>
        <v>Retroalimentación al docente</v>
      </c>
      <c r="BS205" s="12">
        <f t="shared" si="130"/>
        <v>1</v>
      </c>
      <c r="BT205" s="12">
        <f t="shared" si="131"/>
        <v>1</v>
      </c>
      <c r="BU205" s="12">
        <f t="shared" si="132"/>
        <v>1</v>
      </c>
      <c r="BV205" s="12">
        <f t="shared" si="133"/>
        <v>1</v>
      </c>
      <c r="BW205" s="12">
        <f t="shared" si="134"/>
        <v>1</v>
      </c>
      <c r="BX205" s="12">
        <f t="shared" si="135"/>
        <v>0</v>
      </c>
      <c r="BY205" s="12">
        <f t="shared" si="136"/>
        <v>5</v>
      </c>
      <c r="BZ205" s="12" t="str">
        <f t="shared" si="137"/>
        <v>La bibliografía básica propuesta se encuentra en la biblioteca "Juan Roa Vásquez"., La bibliografía propuesta contiene títulos de edición menor a 5 años.</v>
      </c>
      <c r="CA205" s="12" t="str">
        <f t="shared" si="138"/>
        <v>La bibliografía básica propuesta se encuentra en la biblioteca "Juan Roa Vásquez".</v>
      </c>
      <c r="CB205" s="21" t="str">
        <f t="shared" si="139"/>
        <v>La bibliografía propuesta contiene títulos de edición menor a 5 años.</v>
      </c>
      <c r="CC205" s="12" t="str">
        <f t="shared" si="140"/>
        <v/>
      </c>
      <c r="CD205" s="12" t="str">
        <f t="shared" si="141"/>
        <v/>
      </c>
      <c r="CF205" s="12">
        <f t="shared" si="142"/>
        <v>1</v>
      </c>
      <c r="CG205" s="12">
        <f t="shared" si="143"/>
        <v>1</v>
      </c>
      <c r="CH205" s="12">
        <f t="shared" si="144"/>
        <v>0</v>
      </c>
      <c r="CI205" s="12">
        <f t="shared" si="145"/>
        <v>0</v>
      </c>
      <c r="CJ205" s="12">
        <f t="shared" si="146"/>
        <v>0</v>
      </c>
      <c r="CK205" s="12">
        <f t="shared" si="147"/>
        <v>2</v>
      </c>
    </row>
    <row r="206" spans="1:89" x14ac:dyDescent="0.25">
      <c r="A206" s="25">
        <v>43055.598581053244</v>
      </c>
      <c r="B206" s="26" t="s">
        <v>183</v>
      </c>
      <c r="C206" s="26" t="s">
        <v>538</v>
      </c>
      <c r="D206" s="26" t="s">
        <v>185</v>
      </c>
      <c r="E206" s="24"/>
      <c r="F206" s="26" t="s">
        <v>242</v>
      </c>
      <c r="G206" s="26" t="s">
        <v>545</v>
      </c>
      <c r="H206" s="26" t="s">
        <v>188</v>
      </c>
      <c r="I206" s="26" t="s">
        <v>188</v>
      </c>
      <c r="J206" s="26" t="s">
        <v>188</v>
      </c>
      <c r="K206" s="26" t="s">
        <v>188</v>
      </c>
      <c r="L206" s="26" t="s">
        <v>188</v>
      </c>
      <c r="M206" s="26" t="s">
        <v>188</v>
      </c>
      <c r="N206" s="26" t="s">
        <v>188</v>
      </c>
      <c r="O206" s="26" t="s">
        <v>188</v>
      </c>
      <c r="P206" s="26" t="s">
        <v>188</v>
      </c>
      <c r="Q206" s="26" t="s">
        <v>188</v>
      </c>
      <c r="R206" s="26" t="s">
        <v>188</v>
      </c>
      <c r="S206" s="26" t="s">
        <v>188</v>
      </c>
      <c r="T206" s="26" t="s">
        <v>188</v>
      </c>
      <c r="U206" s="26" t="s">
        <v>188</v>
      </c>
      <c r="V206" s="26" t="s">
        <v>5</v>
      </c>
      <c r="W206" s="26" t="s">
        <v>162</v>
      </c>
      <c r="X206" s="26" t="s">
        <v>158</v>
      </c>
      <c r="Y206" s="26" t="s">
        <v>190</v>
      </c>
      <c r="Z206" s="26" t="s">
        <v>190</v>
      </c>
      <c r="AA206" s="26" t="s">
        <v>190</v>
      </c>
      <c r="AB206" s="26" t="s">
        <v>190</v>
      </c>
      <c r="AC206" s="26" t="s">
        <v>190</v>
      </c>
      <c r="AD206" s="26" t="s">
        <v>190</v>
      </c>
      <c r="AE206" s="26" t="s">
        <v>55</v>
      </c>
      <c r="AF206" s="26" t="s">
        <v>159</v>
      </c>
      <c r="AG206" s="26" t="s">
        <v>59</v>
      </c>
      <c r="AH206" s="26" t="s">
        <v>59</v>
      </c>
      <c r="AI206" s="26" t="s">
        <v>59</v>
      </c>
      <c r="AJ206" s="26" t="s">
        <v>59</v>
      </c>
      <c r="AK206" s="26" t="s">
        <v>71</v>
      </c>
      <c r="AL206" s="26" t="s">
        <v>163</v>
      </c>
      <c r="AM206" s="26" t="s">
        <v>191</v>
      </c>
      <c r="AN206" s="26" t="s">
        <v>90</v>
      </c>
      <c r="AO206" s="26" t="s">
        <v>192</v>
      </c>
      <c r="AP206" s="26" t="s">
        <v>106</v>
      </c>
      <c r="AQ206" s="26" t="s">
        <v>106</v>
      </c>
      <c r="AR206" s="26" t="s">
        <v>106</v>
      </c>
      <c r="AS206" s="26" t="s">
        <v>106</v>
      </c>
      <c r="AT206" s="26" t="s">
        <v>114</v>
      </c>
      <c r="AU206" s="26" t="s">
        <v>200</v>
      </c>
      <c r="AX206" s="12">
        <f t="shared" si="117"/>
        <v>201</v>
      </c>
      <c r="AY206" s="12">
        <f t="shared" si="148"/>
        <v>0.33333333333333331</v>
      </c>
      <c r="AZ206" s="20" t="str">
        <f t="shared" si="118"/>
        <v>Anticipatoria., Criterios y estándares (Rúbrica)., Autoevaluación., Retroalimentación.</v>
      </c>
      <c r="BA206" s="12" t="str">
        <f t="shared" si="113"/>
        <v>Anticipatoria.</v>
      </c>
      <c r="BB206" s="12" t="str">
        <f t="shared" si="114"/>
        <v>Criterios y estándares (Rúbrica).</v>
      </c>
      <c r="BC206" s="12" t="str">
        <f t="shared" si="115"/>
        <v>Autoevaluación.</v>
      </c>
      <c r="BD206" s="12" t="str">
        <f t="shared" si="116"/>
        <v>Retroalimentación.</v>
      </c>
      <c r="BF206" s="12">
        <f t="shared" si="119"/>
        <v>1</v>
      </c>
      <c r="BG206" s="12">
        <f t="shared" si="120"/>
        <v>1</v>
      </c>
      <c r="BH206" s="12">
        <f t="shared" si="121"/>
        <v>1</v>
      </c>
      <c r="BI206" s="12">
        <f t="shared" si="122"/>
        <v>1</v>
      </c>
      <c r="BJ206" s="12">
        <f t="shared" si="123"/>
        <v>0</v>
      </c>
      <c r="BK206" s="12">
        <f t="shared" si="124"/>
        <v>4</v>
      </c>
      <c r="BL206" s="20" t="str">
        <f t="shared" si="125"/>
        <v>Reflexión, Diálogo, Claridad, Oportunidades de mejora, Retroalimentación al docente</v>
      </c>
      <c r="BM206" s="12" t="str">
        <f t="shared" si="126"/>
        <v>Reflexión</v>
      </c>
      <c r="BN206" s="12" t="str">
        <f t="shared" si="112"/>
        <v>Diálogo</v>
      </c>
      <c r="BO206" s="12" t="str">
        <f t="shared" si="127"/>
        <v>Claridad</v>
      </c>
      <c r="BP206" s="12" t="str">
        <f t="shared" si="128"/>
        <v>Oportunidades de mejora</v>
      </c>
      <c r="BQ206" s="12" t="str">
        <f t="shared" si="129"/>
        <v>Retroalimentación al docente</v>
      </c>
      <c r="BS206" s="12">
        <f t="shared" si="130"/>
        <v>1</v>
      </c>
      <c r="BT206" s="12">
        <f t="shared" si="131"/>
        <v>1</v>
      </c>
      <c r="BU206" s="12">
        <f t="shared" si="132"/>
        <v>1</v>
      </c>
      <c r="BV206" s="12">
        <f t="shared" si="133"/>
        <v>1</v>
      </c>
      <c r="BW206" s="12">
        <f t="shared" si="134"/>
        <v>1</v>
      </c>
      <c r="BX206" s="12">
        <f t="shared" si="135"/>
        <v>0</v>
      </c>
      <c r="BY206" s="12">
        <f t="shared" si="136"/>
        <v>5</v>
      </c>
      <c r="BZ206" s="12" t="str">
        <f t="shared" si="137"/>
        <v>La bibliografía básica propuesta se encuentra en la biblioteca "Juan Roa Vásquez"., La bibliografía propuesta contiene títulos de edición menor a 5 años.</v>
      </c>
      <c r="CA206" s="12" t="str">
        <f t="shared" si="138"/>
        <v>La bibliografía básica propuesta se encuentra en la biblioteca "Juan Roa Vásquez".</v>
      </c>
      <c r="CB206" s="21" t="str">
        <f t="shared" si="139"/>
        <v>La bibliografía propuesta contiene títulos de edición menor a 5 años.</v>
      </c>
      <c r="CC206" s="12" t="str">
        <f t="shared" si="140"/>
        <v/>
      </c>
      <c r="CD206" s="12" t="str">
        <f t="shared" si="141"/>
        <v/>
      </c>
      <c r="CF206" s="12">
        <f t="shared" si="142"/>
        <v>1</v>
      </c>
      <c r="CG206" s="12">
        <f t="shared" si="143"/>
        <v>1</v>
      </c>
      <c r="CH206" s="12">
        <f t="shared" si="144"/>
        <v>0</v>
      </c>
      <c r="CI206" s="12">
        <f t="shared" si="145"/>
        <v>0</v>
      </c>
      <c r="CJ206" s="12">
        <f t="shared" si="146"/>
        <v>0</v>
      </c>
      <c r="CK206" s="12">
        <f t="shared" si="147"/>
        <v>2</v>
      </c>
    </row>
    <row r="207" spans="1:89" x14ac:dyDescent="0.25">
      <c r="A207" s="25">
        <v>43055.606613692129</v>
      </c>
      <c r="B207" s="26" t="s">
        <v>183</v>
      </c>
      <c r="C207" s="26" t="s">
        <v>546</v>
      </c>
      <c r="D207" s="26" t="s">
        <v>185</v>
      </c>
      <c r="E207" s="24"/>
      <c r="F207" s="26" t="s">
        <v>336</v>
      </c>
      <c r="G207" s="26" t="s">
        <v>547</v>
      </c>
      <c r="H207" s="26" t="s">
        <v>188</v>
      </c>
      <c r="I207" s="26" t="s">
        <v>188</v>
      </c>
      <c r="J207" s="26" t="s">
        <v>188</v>
      </c>
      <c r="K207" s="26" t="s">
        <v>188</v>
      </c>
      <c r="L207" s="26" t="s">
        <v>188</v>
      </c>
      <c r="M207" s="26" t="s">
        <v>188</v>
      </c>
      <c r="N207" s="26" t="s">
        <v>188</v>
      </c>
      <c r="O207" s="26" t="s">
        <v>188</v>
      </c>
      <c r="P207" s="26" t="s">
        <v>189</v>
      </c>
      <c r="Q207" s="26" t="s">
        <v>188</v>
      </c>
      <c r="R207" s="26" t="s">
        <v>189</v>
      </c>
      <c r="S207" s="26" t="s">
        <v>188</v>
      </c>
      <c r="T207" s="26" t="s">
        <v>188</v>
      </c>
      <c r="U207" s="26" t="s">
        <v>188</v>
      </c>
      <c r="V207" s="26" t="s">
        <v>5</v>
      </c>
      <c r="W207" s="26" t="s">
        <v>162</v>
      </c>
      <c r="X207" s="26" t="s">
        <v>158</v>
      </c>
      <c r="Y207" s="26" t="s">
        <v>43</v>
      </c>
      <c r="Z207" s="26" t="s">
        <v>43</v>
      </c>
      <c r="AA207" s="26" t="s">
        <v>43</v>
      </c>
      <c r="AB207" s="26" t="s">
        <v>190</v>
      </c>
      <c r="AC207" s="26" t="s">
        <v>43</v>
      </c>
      <c r="AD207" s="26" t="s">
        <v>190</v>
      </c>
      <c r="AE207" s="26" t="s">
        <v>53</v>
      </c>
      <c r="AF207" s="26" t="s">
        <v>159</v>
      </c>
      <c r="AG207" s="26" t="s">
        <v>59</v>
      </c>
      <c r="AH207" s="26" t="s">
        <v>58</v>
      </c>
      <c r="AI207" s="26" t="s">
        <v>58</v>
      </c>
      <c r="AJ207" s="26" t="s">
        <v>58</v>
      </c>
      <c r="AK207" s="26" t="s">
        <v>71</v>
      </c>
      <c r="AL207" s="26" t="s">
        <v>74</v>
      </c>
      <c r="AM207" s="26" t="s">
        <v>231</v>
      </c>
      <c r="AN207" s="26" t="s">
        <v>89</v>
      </c>
      <c r="AO207" s="26" t="s">
        <v>192</v>
      </c>
      <c r="AP207" s="26" t="s">
        <v>104</v>
      </c>
      <c r="AQ207" s="26" t="s">
        <v>105</v>
      </c>
      <c r="AR207" s="26" t="s">
        <v>104</v>
      </c>
      <c r="AS207" s="26" t="s">
        <v>106</v>
      </c>
      <c r="AT207" s="26" t="s">
        <v>114</v>
      </c>
      <c r="AU207" s="26" t="s">
        <v>247</v>
      </c>
      <c r="AX207" s="12">
        <f t="shared" si="117"/>
        <v>206</v>
      </c>
      <c r="AY207" s="12">
        <f t="shared" si="148"/>
        <v>1</v>
      </c>
      <c r="AZ207" s="20" t="str">
        <f t="shared" si="118"/>
        <v>Anticipatoria., Criterios y estándares (Rúbrica)., Retroalimentación.</v>
      </c>
      <c r="BA207" s="12" t="str">
        <f t="shared" si="113"/>
        <v>Anticipatoria.</v>
      </c>
      <c r="BB207" s="12" t="str">
        <f t="shared" si="114"/>
        <v>Criterios y estándares (Rúbrica).</v>
      </c>
      <c r="BC207" s="12" t="str">
        <f t="shared" si="115"/>
        <v>Retroalimentación.</v>
      </c>
      <c r="BD207" s="12" t="str">
        <f t="shared" si="116"/>
        <v/>
      </c>
      <c r="BF207" s="12">
        <f t="shared" si="119"/>
        <v>1</v>
      </c>
      <c r="BG207" s="12">
        <f t="shared" si="120"/>
        <v>1</v>
      </c>
      <c r="BH207" s="12">
        <f t="shared" si="121"/>
        <v>0</v>
      </c>
      <c r="BI207" s="12">
        <f t="shared" si="122"/>
        <v>1</v>
      </c>
      <c r="BJ207" s="12">
        <f t="shared" si="123"/>
        <v>0</v>
      </c>
      <c r="BK207" s="12">
        <f t="shared" si="124"/>
        <v>3</v>
      </c>
      <c r="BL207" s="20" t="str">
        <f t="shared" si="125"/>
        <v>Reflexión, Diálogo, Claridad, Oportunidades de mejora, Retroalimentación al docente</v>
      </c>
      <c r="BM207" s="12" t="str">
        <f t="shared" si="126"/>
        <v>Reflexión</v>
      </c>
      <c r="BN207" s="12" t="str">
        <f t="shared" si="112"/>
        <v>Diálogo</v>
      </c>
      <c r="BO207" s="12" t="str">
        <f t="shared" si="127"/>
        <v>Claridad</v>
      </c>
      <c r="BP207" s="12" t="str">
        <f t="shared" si="128"/>
        <v>Oportunidades de mejora</v>
      </c>
      <c r="BQ207" s="12" t="str">
        <f t="shared" si="129"/>
        <v>Retroalimentación al docente</v>
      </c>
      <c r="BS207" s="12">
        <f t="shared" si="130"/>
        <v>1</v>
      </c>
      <c r="BT207" s="12">
        <f t="shared" si="131"/>
        <v>1</v>
      </c>
      <c r="BU207" s="12">
        <f t="shared" si="132"/>
        <v>1</v>
      </c>
      <c r="BV207" s="12">
        <f t="shared" si="133"/>
        <v>1</v>
      </c>
      <c r="BW207" s="12">
        <f t="shared" si="134"/>
        <v>1</v>
      </c>
      <c r="BX207" s="12">
        <f t="shared" si="135"/>
        <v>0</v>
      </c>
      <c r="BY207" s="12">
        <f t="shared" si="136"/>
        <v>5</v>
      </c>
      <c r="BZ207" s="12" t="str">
        <f t="shared" si="137"/>
        <v>La bibliografía básica propuesta se encuentra en la biblioteca "Juan Roa Vásquez"., La bibliografía propuesta contiene títulos de edición menor a 5 años., La bibliografía se presenta con una sólo sistema de referenciación (APA, Vancouver, IEEE, etc).</v>
      </c>
      <c r="CA207" s="12" t="str">
        <f t="shared" si="138"/>
        <v>La bibliografía básica propuesta se encuentra en la biblioteca "Juan Roa Vásquez".</v>
      </c>
      <c r="CB207" s="21" t="str">
        <f t="shared" si="139"/>
        <v>La bibliografía propuesta contiene títulos de edición menor a 5 años.</v>
      </c>
      <c r="CC207" s="12" t="str">
        <f t="shared" si="140"/>
        <v>La bibliografía se presenta con una sólo sistema de referenciación (APA, Vancouver, IEEE, etc).</v>
      </c>
      <c r="CD207" s="12" t="str">
        <f t="shared" si="141"/>
        <v/>
      </c>
      <c r="CF207" s="12">
        <f t="shared" si="142"/>
        <v>1</v>
      </c>
      <c r="CG207" s="12">
        <f t="shared" si="143"/>
        <v>1</v>
      </c>
      <c r="CH207" s="12">
        <f t="shared" si="144"/>
        <v>1</v>
      </c>
      <c r="CI207" s="12">
        <f t="shared" si="145"/>
        <v>0</v>
      </c>
      <c r="CJ207" s="12">
        <f t="shared" si="146"/>
        <v>0</v>
      </c>
      <c r="CK207" s="12">
        <f t="shared" si="147"/>
        <v>3</v>
      </c>
    </row>
    <row r="208" spans="1:89" x14ac:dyDescent="0.25">
      <c r="A208" s="25">
        <v>43055.606664930558</v>
      </c>
      <c r="B208" s="26" t="s">
        <v>183</v>
      </c>
      <c r="C208" s="26" t="s">
        <v>548</v>
      </c>
      <c r="D208" s="26" t="s">
        <v>185</v>
      </c>
      <c r="E208" s="24"/>
      <c r="F208" s="26" t="s">
        <v>186</v>
      </c>
      <c r="G208" s="26" t="s">
        <v>549</v>
      </c>
      <c r="H208" s="26" t="s">
        <v>188</v>
      </c>
      <c r="I208" s="26" t="s">
        <v>188</v>
      </c>
      <c r="J208" s="26" t="s">
        <v>188</v>
      </c>
      <c r="K208" s="26" t="s">
        <v>188</v>
      </c>
      <c r="L208" s="26" t="s">
        <v>188</v>
      </c>
      <c r="M208" s="26" t="s">
        <v>188</v>
      </c>
      <c r="N208" s="26" t="s">
        <v>188</v>
      </c>
      <c r="O208" s="26" t="s">
        <v>188</v>
      </c>
      <c r="P208" s="26" t="s">
        <v>188</v>
      </c>
      <c r="Q208" s="26" t="s">
        <v>188</v>
      </c>
      <c r="R208" s="26" t="s">
        <v>188</v>
      </c>
      <c r="S208" s="26" t="s">
        <v>188</v>
      </c>
      <c r="T208" s="26" t="s">
        <v>188</v>
      </c>
      <c r="U208" s="26" t="s">
        <v>188</v>
      </c>
      <c r="V208" s="26" t="s">
        <v>5</v>
      </c>
      <c r="W208" s="26" t="s">
        <v>162</v>
      </c>
      <c r="X208" s="26" t="s">
        <v>158</v>
      </c>
      <c r="Y208" s="26" t="s">
        <v>190</v>
      </c>
      <c r="Z208" s="26" t="s">
        <v>190</v>
      </c>
      <c r="AA208" s="26" t="s">
        <v>190</v>
      </c>
      <c r="AB208" s="26" t="s">
        <v>43</v>
      </c>
      <c r="AC208" s="26" t="s">
        <v>190</v>
      </c>
      <c r="AD208" s="26" t="s">
        <v>190</v>
      </c>
      <c r="AE208" s="26" t="s">
        <v>53</v>
      </c>
      <c r="AF208" s="26" t="s">
        <v>159</v>
      </c>
      <c r="AG208" s="26" t="s">
        <v>59</v>
      </c>
      <c r="AH208" s="26" t="s">
        <v>58</v>
      </c>
      <c r="AI208" s="26" t="s">
        <v>59</v>
      </c>
      <c r="AJ208" s="26" t="s">
        <v>59</v>
      </c>
      <c r="AK208" s="26" t="s">
        <v>69</v>
      </c>
      <c r="AL208" s="26" t="s">
        <v>160</v>
      </c>
      <c r="AM208" s="26" t="s">
        <v>259</v>
      </c>
      <c r="AN208" s="26" t="s">
        <v>89</v>
      </c>
      <c r="AO208" s="26" t="s">
        <v>210</v>
      </c>
      <c r="AP208" s="26" t="s">
        <v>106</v>
      </c>
      <c r="AQ208" s="26" t="s">
        <v>104</v>
      </c>
      <c r="AR208" s="26" t="s">
        <v>106</v>
      </c>
      <c r="AS208" s="26" t="s">
        <v>106</v>
      </c>
      <c r="AT208" s="26" t="s">
        <v>114</v>
      </c>
      <c r="AU208" s="26" t="s">
        <v>193</v>
      </c>
      <c r="AX208" s="12">
        <f t="shared" si="117"/>
        <v>207</v>
      </c>
      <c r="AY208" s="12">
        <f t="shared" si="148"/>
        <v>1</v>
      </c>
      <c r="AZ208" s="20" t="str">
        <f t="shared" si="118"/>
        <v>Criterios y estándares (Rúbrica)., Autoevaluación., Retroalimentación.</v>
      </c>
      <c r="BA208" s="12" t="str">
        <f t="shared" si="113"/>
        <v>Criterios y estándares (Rúbrica).</v>
      </c>
      <c r="BB208" s="12" t="str">
        <f t="shared" si="114"/>
        <v>Autoevaluación.</v>
      </c>
      <c r="BC208" s="12" t="str">
        <f t="shared" si="115"/>
        <v>Retroalimentación.</v>
      </c>
      <c r="BD208" s="12" t="str">
        <f t="shared" si="116"/>
        <v/>
      </c>
      <c r="BF208" s="12">
        <f t="shared" si="119"/>
        <v>0</v>
      </c>
      <c r="BG208" s="12">
        <f t="shared" si="120"/>
        <v>1</v>
      </c>
      <c r="BH208" s="12">
        <f t="shared" si="121"/>
        <v>1</v>
      </c>
      <c r="BI208" s="12">
        <f t="shared" si="122"/>
        <v>1</v>
      </c>
      <c r="BJ208" s="12">
        <f t="shared" si="123"/>
        <v>0</v>
      </c>
      <c r="BK208" s="12">
        <f t="shared" si="124"/>
        <v>3</v>
      </c>
      <c r="BL208" s="20" t="str">
        <f t="shared" si="125"/>
        <v>Reflexión, Diálogo, Claridad, Oportunidades de mejora</v>
      </c>
      <c r="BM208" s="12" t="str">
        <f t="shared" si="126"/>
        <v>Reflexión</v>
      </c>
      <c r="BN208" s="12" t="str">
        <f t="shared" si="112"/>
        <v>Diálogo</v>
      </c>
      <c r="BO208" s="12" t="str">
        <f t="shared" si="127"/>
        <v>Claridad</v>
      </c>
      <c r="BP208" s="12" t="str">
        <f t="shared" si="128"/>
        <v>Oportunidades de mejora</v>
      </c>
      <c r="BQ208" s="12" t="str">
        <f t="shared" si="129"/>
        <v/>
      </c>
      <c r="BS208" s="12">
        <f t="shared" si="130"/>
        <v>1</v>
      </c>
      <c r="BT208" s="12">
        <f t="shared" si="131"/>
        <v>1</v>
      </c>
      <c r="BU208" s="12">
        <f t="shared" si="132"/>
        <v>1</v>
      </c>
      <c r="BV208" s="12">
        <f t="shared" si="133"/>
        <v>1</v>
      </c>
      <c r="BW208" s="12">
        <f t="shared" si="134"/>
        <v>0</v>
      </c>
      <c r="BX208" s="12">
        <f t="shared" si="135"/>
        <v>0</v>
      </c>
      <c r="BY208" s="12">
        <f t="shared" si="136"/>
        <v>4</v>
      </c>
      <c r="BZ208" s="12" t="str">
        <f t="shared" si="13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08" s="12" t="str">
        <f t="shared" si="138"/>
        <v>La bibliografía básica propuesta se encuentra en la biblioteca "Juan Roa Vásquez".</v>
      </c>
      <c r="CB208" s="21" t="str">
        <f t="shared" si="139"/>
        <v>La bibliografía propuesta contiene títulos de edición menor a 5 años.</v>
      </c>
      <c r="CC208" s="12" t="str">
        <f t="shared" si="140"/>
        <v>La bibliografía se presenta con una sólo sistema de referenciación (APA, Vancouver, IEEE, etc).</v>
      </c>
      <c r="CD208" s="12" t="str">
        <f t="shared" si="141"/>
        <v>La bibliografía incluye por lo menos dos títulos en una segunda lengua.</v>
      </c>
      <c r="CF208" s="12">
        <f t="shared" si="142"/>
        <v>1</v>
      </c>
      <c r="CG208" s="12">
        <f t="shared" si="143"/>
        <v>1</v>
      </c>
      <c r="CH208" s="12">
        <f t="shared" si="144"/>
        <v>1</v>
      </c>
      <c r="CI208" s="12">
        <f t="shared" si="145"/>
        <v>1</v>
      </c>
      <c r="CJ208" s="12">
        <f t="shared" si="146"/>
        <v>0</v>
      </c>
      <c r="CK208" s="12">
        <f t="shared" si="147"/>
        <v>4</v>
      </c>
    </row>
    <row r="209" spans="1:89" x14ac:dyDescent="0.25">
      <c r="A209" s="25">
        <v>43055.614646238428</v>
      </c>
      <c r="B209" s="26" t="s">
        <v>183</v>
      </c>
      <c r="C209" s="26" t="s">
        <v>550</v>
      </c>
      <c r="D209" s="26" t="s">
        <v>185</v>
      </c>
      <c r="E209" s="24"/>
      <c r="F209" s="26" t="s">
        <v>186</v>
      </c>
      <c r="G209" s="26" t="s">
        <v>551</v>
      </c>
      <c r="H209" s="26" t="s">
        <v>188</v>
      </c>
      <c r="I209" s="26" t="s">
        <v>188</v>
      </c>
      <c r="J209" s="26" t="s">
        <v>188</v>
      </c>
      <c r="K209" s="26" t="s">
        <v>188</v>
      </c>
      <c r="L209" s="26" t="s">
        <v>188</v>
      </c>
      <c r="M209" s="26" t="s">
        <v>188</v>
      </c>
      <c r="N209" s="26" t="s">
        <v>188</v>
      </c>
      <c r="O209" s="26" t="s">
        <v>188</v>
      </c>
      <c r="P209" s="26" t="s">
        <v>188</v>
      </c>
      <c r="Q209" s="26" t="s">
        <v>188</v>
      </c>
      <c r="R209" s="26" t="s">
        <v>188</v>
      </c>
      <c r="S209" s="26" t="s">
        <v>188</v>
      </c>
      <c r="T209" s="26" t="s">
        <v>188</v>
      </c>
      <c r="U209" s="26" t="s">
        <v>188</v>
      </c>
      <c r="V209" s="26" t="s">
        <v>5</v>
      </c>
      <c r="W209" s="26" t="s">
        <v>162</v>
      </c>
      <c r="X209" s="26" t="s">
        <v>158</v>
      </c>
      <c r="Y209" s="26" t="s">
        <v>190</v>
      </c>
      <c r="Z209" s="26" t="s">
        <v>190</v>
      </c>
      <c r="AA209" s="26" t="s">
        <v>190</v>
      </c>
      <c r="AB209" s="26" t="s">
        <v>43</v>
      </c>
      <c r="AC209" s="26" t="s">
        <v>43</v>
      </c>
      <c r="AD209" s="26" t="s">
        <v>190</v>
      </c>
      <c r="AE209" s="26" t="s">
        <v>55</v>
      </c>
      <c r="AF209" s="26" t="s">
        <v>159</v>
      </c>
      <c r="AG209" s="26" t="s">
        <v>59</v>
      </c>
      <c r="AH209" s="26" t="s">
        <v>58</v>
      </c>
      <c r="AI209" s="26" t="s">
        <v>58</v>
      </c>
      <c r="AJ209" s="26" t="s">
        <v>59</v>
      </c>
      <c r="AK209" s="26" t="s">
        <v>71</v>
      </c>
      <c r="AL209" s="26" t="s">
        <v>160</v>
      </c>
      <c r="AM209" s="26" t="s">
        <v>259</v>
      </c>
      <c r="AN209" s="26" t="s">
        <v>89</v>
      </c>
      <c r="AO209" s="26" t="s">
        <v>192</v>
      </c>
      <c r="AP209" s="26" t="s">
        <v>106</v>
      </c>
      <c r="AQ209" s="26" t="s">
        <v>104</v>
      </c>
      <c r="AR209" s="26" t="s">
        <v>106</v>
      </c>
      <c r="AS209" s="26" t="s">
        <v>106</v>
      </c>
      <c r="AT209" s="26" t="s">
        <v>114</v>
      </c>
      <c r="AU209" s="26" t="s">
        <v>193</v>
      </c>
      <c r="AX209" s="12">
        <f t="shared" si="117"/>
        <v>208</v>
      </c>
      <c r="AY209" s="12">
        <f t="shared" si="148"/>
        <v>1</v>
      </c>
      <c r="AZ209" s="20" t="str">
        <f t="shared" si="118"/>
        <v>Criterios y estándares (Rúbrica)., Autoevaluación., Retroalimentación.</v>
      </c>
      <c r="BA209" s="12" t="str">
        <f t="shared" si="113"/>
        <v>Criterios y estándares (Rúbrica).</v>
      </c>
      <c r="BB209" s="12" t="str">
        <f t="shared" si="114"/>
        <v>Autoevaluación.</v>
      </c>
      <c r="BC209" s="12" t="str">
        <f t="shared" si="115"/>
        <v>Retroalimentación.</v>
      </c>
      <c r="BD209" s="12" t="str">
        <f t="shared" si="116"/>
        <v/>
      </c>
      <c r="BF209" s="12">
        <f t="shared" si="119"/>
        <v>0</v>
      </c>
      <c r="BG209" s="12">
        <f t="shared" si="120"/>
        <v>1</v>
      </c>
      <c r="BH209" s="12">
        <f t="shared" si="121"/>
        <v>1</v>
      </c>
      <c r="BI209" s="12">
        <f t="shared" si="122"/>
        <v>1</v>
      </c>
      <c r="BJ209" s="12">
        <f t="shared" si="123"/>
        <v>0</v>
      </c>
      <c r="BK209" s="12">
        <f t="shared" si="124"/>
        <v>3</v>
      </c>
      <c r="BL209" s="20" t="str">
        <f t="shared" si="125"/>
        <v>Reflexión, Diálogo, Claridad, Oportunidades de mejora, Retroalimentación al docente</v>
      </c>
      <c r="BM209" s="12" t="str">
        <f t="shared" si="126"/>
        <v>Reflexión</v>
      </c>
      <c r="BN209" s="12" t="str">
        <f t="shared" si="112"/>
        <v>Diálogo</v>
      </c>
      <c r="BO209" s="12" t="str">
        <f t="shared" si="127"/>
        <v>Claridad</v>
      </c>
      <c r="BP209" s="12" t="str">
        <f t="shared" si="128"/>
        <v>Oportunidades de mejora</v>
      </c>
      <c r="BQ209" s="12" t="str">
        <f t="shared" si="129"/>
        <v>Retroalimentación al docente</v>
      </c>
      <c r="BS209" s="12">
        <f t="shared" si="130"/>
        <v>1</v>
      </c>
      <c r="BT209" s="12">
        <f t="shared" si="131"/>
        <v>1</v>
      </c>
      <c r="BU209" s="12">
        <f t="shared" si="132"/>
        <v>1</v>
      </c>
      <c r="BV209" s="12">
        <f t="shared" si="133"/>
        <v>1</v>
      </c>
      <c r="BW209" s="12">
        <f t="shared" si="134"/>
        <v>1</v>
      </c>
      <c r="BX209" s="12">
        <f t="shared" si="135"/>
        <v>0</v>
      </c>
      <c r="BY209" s="12">
        <f t="shared" si="136"/>
        <v>5</v>
      </c>
      <c r="BZ209" s="12" t="str">
        <f t="shared" si="13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09" s="12" t="str">
        <f t="shared" si="138"/>
        <v>La bibliografía básica propuesta se encuentra en la biblioteca "Juan Roa Vásquez".</v>
      </c>
      <c r="CB209" s="21" t="str">
        <f t="shared" si="139"/>
        <v>La bibliografía propuesta contiene títulos de edición menor a 5 años.</v>
      </c>
      <c r="CC209" s="12" t="str">
        <f t="shared" si="140"/>
        <v>La bibliografía se presenta con una sólo sistema de referenciación (APA, Vancouver, IEEE, etc).</v>
      </c>
      <c r="CD209" s="12" t="str">
        <f t="shared" si="141"/>
        <v>La bibliografía incluye por lo menos dos títulos en una segunda lengua.</v>
      </c>
      <c r="CF209" s="12">
        <f t="shared" si="142"/>
        <v>1</v>
      </c>
      <c r="CG209" s="12">
        <f t="shared" si="143"/>
        <v>1</v>
      </c>
      <c r="CH209" s="12">
        <f t="shared" si="144"/>
        <v>1</v>
      </c>
      <c r="CI209" s="12">
        <f t="shared" si="145"/>
        <v>1</v>
      </c>
      <c r="CJ209" s="12">
        <f t="shared" si="146"/>
        <v>0</v>
      </c>
      <c r="CK209" s="12">
        <f t="shared" si="147"/>
        <v>4</v>
      </c>
    </row>
    <row r="210" spans="1:89" x14ac:dyDescent="0.25">
      <c r="A210" s="25">
        <v>43055.617874189818</v>
      </c>
      <c r="B210" s="26" t="s">
        <v>183</v>
      </c>
      <c r="C210" s="26" t="s">
        <v>552</v>
      </c>
      <c r="D210" s="26" t="s">
        <v>185</v>
      </c>
      <c r="E210" s="24"/>
      <c r="F210" s="26" t="s">
        <v>201</v>
      </c>
      <c r="G210" s="26" t="s">
        <v>473</v>
      </c>
      <c r="H210" s="26" t="s">
        <v>188</v>
      </c>
      <c r="I210" s="26" t="s">
        <v>188</v>
      </c>
      <c r="J210" s="26" t="s">
        <v>188</v>
      </c>
      <c r="K210" s="26" t="s">
        <v>188</v>
      </c>
      <c r="L210" s="26" t="s">
        <v>188</v>
      </c>
      <c r="M210" s="26" t="s">
        <v>188</v>
      </c>
      <c r="N210" s="26" t="s">
        <v>188</v>
      </c>
      <c r="O210" s="26" t="s">
        <v>188</v>
      </c>
      <c r="P210" s="26" t="s">
        <v>188</v>
      </c>
      <c r="Q210" s="26" t="s">
        <v>188</v>
      </c>
      <c r="R210" s="26" t="s">
        <v>188</v>
      </c>
      <c r="S210" s="26" t="s">
        <v>188</v>
      </c>
      <c r="T210" s="26" t="s">
        <v>188</v>
      </c>
      <c r="U210" s="26" t="s">
        <v>188</v>
      </c>
      <c r="V210" s="26" t="s">
        <v>5</v>
      </c>
      <c r="W210" s="26" t="s">
        <v>162</v>
      </c>
      <c r="X210" s="26" t="s">
        <v>158</v>
      </c>
      <c r="Y210" s="26" t="s">
        <v>190</v>
      </c>
      <c r="Z210" s="26" t="s">
        <v>43</v>
      </c>
      <c r="AA210" s="26" t="s">
        <v>190</v>
      </c>
      <c r="AB210" s="26" t="s">
        <v>43</v>
      </c>
      <c r="AC210" s="26" t="s">
        <v>190</v>
      </c>
      <c r="AD210" s="26" t="s">
        <v>190</v>
      </c>
      <c r="AE210" s="26" t="s">
        <v>55</v>
      </c>
      <c r="AF210" s="26" t="s">
        <v>58</v>
      </c>
      <c r="AG210" s="26" t="s">
        <v>59</v>
      </c>
      <c r="AH210" s="26" t="s">
        <v>58</v>
      </c>
      <c r="AI210" s="26" t="s">
        <v>58</v>
      </c>
      <c r="AJ210" s="26" t="s">
        <v>59</v>
      </c>
      <c r="AK210" s="26" t="s">
        <v>71</v>
      </c>
      <c r="AL210" s="26" t="s">
        <v>160</v>
      </c>
      <c r="AM210" s="26" t="s">
        <v>259</v>
      </c>
      <c r="AN210" s="26" t="s">
        <v>89</v>
      </c>
      <c r="AO210" s="26" t="s">
        <v>192</v>
      </c>
      <c r="AP210" s="26" t="s">
        <v>106</v>
      </c>
      <c r="AQ210" s="26" t="s">
        <v>106</v>
      </c>
      <c r="AR210" s="26" t="s">
        <v>104</v>
      </c>
      <c r="AS210" s="26" t="s">
        <v>104</v>
      </c>
      <c r="AT210" s="26" t="s">
        <v>114</v>
      </c>
      <c r="AU210" s="26" t="s">
        <v>247</v>
      </c>
      <c r="AX210" s="12">
        <f t="shared" si="117"/>
        <v>209</v>
      </c>
      <c r="AY210" s="12">
        <f t="shared" si="148"/>
        <v>1</v>
      </c>
      <c r="AZ210" s="20" t="str">
        <f t="shared" si="118"/>
        <v>Criterios y estándares (Rúbrica)., Autoevaluación., Retroalimentación.</v>
      </c>
      <c r="BA210" s="12" t="str">
        <f t="shared" si="113"/>
        <v>Criterios y estándares (Rúbrica).</v>
      </c>
      <c r="BB210" s="12" t="str">
        <f t="shared" si="114"/>
        <v>Autoevaluación.</v>
      </c>
      <c r="BC210" s="12" t="str">
        <f t="shared" si="115"/>
        <v>Retroalimentación.</v>
      </c>
      <c r="BD210" s="12" t="str">
        <f t="shared" si="116"/>
        <v/>
      </c>
      <c r="BF210" s="12">
        <f t="shared" si="119"/>
        <v>0</v>
      </c>
      <c r="BG210" s="12">
        <f t="shared" si="120"/>
        <v>1</v>
      </c>
      <c r="BH210" s="12">
        <f t="shared" si="121"/>
        <v>1</v>
      </c>
      <c r="BI210" s="12">
        <f t="shared" si="122"/>
        <v>1</v>
      </c>
      <c r="BJ210" s="12">
        <f t="shared" si="123"/>
        <v>0</v>
      </c>
      <c r="BK210" s="12">
        <f t="shared" si="124"/>
        <v>3</v>
      </c>
      <c r="BL210" s="20" t="str">
        <f t="shared" si="125"/>
        <v>Reflexión, Diálogo, Claridad, Oportunidades de mejora, Retroalimentación al docente</v>
      </c>
      <c r="BM210" s="12" t="str">
        <f t="shared" si="126"/>
        <v>Reflexión</v>
      </c>
      <c r="BN210" s="12" t="str">
        <f t="shared" si="112"/>
        <v>Diálogo</v>
      </c>
      <c r="BO210" s="12" t="str">
        <f t="shared" si="127"/>
        <v>Claridad</v>
      </c>
      <c r="BP210" s="12" t="str">
        <f t="shared" si="128"/>
        <v>Oportunidades de mejora</v>
      </c>
      <c r="BQ210" s="12" t="str">
        <f t="shared" si="129"/>
        <v>Retroalimentación al docente</v>
      </c>
      <c r="BS210" s="12">
        <f t="shared" si="130"/>
        <v>1</v>
      </c>
      <c r="BT210" s="12">
        <f t="shared" si="131"/>
        <v>1</v>
      </c>
      <c r="BU210" s="12">
        <f t="shared" si="132"/>
        <v>1</v>
      </c>
      <c r="BV210" s="12">
        <f t="shared" si="133"/>
        <v>1</v>
      </c>
      <c r="BW210" s="12">
        <f t="shared" si="134"/>
        <v>1</v>
      </c>
      <c r="BX210" s="12">
        <f t="shared" si="135"/>
        <v>0</v>
      </c>
      <c r="BY210" s="12">
        <f t="shared" si="136"/>
        <v>5</v>
      </c>
      <c r="BZ210" s="12" t="str">
        <f t="shared" si="137"/>
        <v>La bibliografía básica propuesta se encuentra en la biblioteca "Juan Roa Vásquez"., La bibliografía propuesta contiene títulos de edición menor a 5 años., La bibliografía se presenta con una sólo sistema de referenciación (APA, Vancouver, IEEE, etc).</v>
      </c>
      <c r="CA210" s="12" t="str">
        <f t="shared" si="138"/>
        <v>La bibliografía básica propuesta se encuentra en la biblioteca "Juan Roa Vásquez".</v>
      </c>
      <c r="CB210" s="21" t="str">
        <f t="shared" si="139"/>
        <v>La bibliografía propuesta contiene títulos de edición menor a 5 años.</v>
      </c>
      <c r="CC210" s="12" t="str">
        <f t="shared" si="140"/>
        <v>La bibliografía se presenta con una sólo sistema de referenciación (APA, Vancouver, IEEE, etc).</v>
      </c>
      <c r="CD210" s="12" t="str">
        <f t="shared" si="141"/>
        <v/>
      </c>
      <c r="CF210" s="12">
        <f t="shared" si="142"/>
        <v>1</v>
      </c>
      <c r="CG210" s="12">
        <f t="shared" si="143"/>
        <v>1</v>
      </c>
      <c r="CH210" s="12">
        <f t="shared" si="144"/>
        <v>1</v>
      </c>
      <c r="CI210" s="12">
        <f t="shared" si="145"/>
        <v>0</v>
      </c>
      <c r="CJ210" s="12">
        <f t="shared" si="146"/>
        <v>0</v>
      </c>
      <c r="CK210" s="12">
        <f t="shared" si="147"/>
        <v>3</v>
      </c>
    </row>
    <row r="211" spans="1:89" x14ac:dyDescent="0.25">
      <c r="A211" s="25">
        <v>43055.632206064816</v>
      </c>
      <c r="B211" s="26" t="s">
        <v>183</v>
      </c>
      <c r="C211" s="26" t="s">
        <v>553</v>
      </c>
      <c r="D211" s="26" t="s">
        <v>185</v>
      </c>
      <c r="E211" s="24"/>
      <c r="F211" s="26" t="s">
        <v>223</v>
      </c>
      <c r="G211" s="26" t="s">
        <v>554</v>
      </c>
      <c r="H211" s="26" t="s">
        <v>188</v>
      </c>
      <c r="I211" s="26" t="s">
        <v>188</v>
      </c>
      <c r="J211" s="26" t="s">
        <v>188</v>
      </c>
      <c r="K211" s="26" t="s">
        <v>188</v>
      </c>
      <c r="L211" s="26" t="s">
        <v>188</v>
      </c>
      <c r="M211" s="26" t="s">
        <v>188</v>
      </c>
      <c r="N211" s="26" t="s">
        <v>188</v>
      </c>
      <c r="O211" s="26" t="s">
        <v>188</v>
      </c>
      <c r="P211" s="26" t="s">
        <v>188</v>
      </c>
      <c r="Q211" s="26" t="s">
        <v>188</v>
      </c>
      <c r="R211" s="26" t="s">
        <v>188</v>
      </c>
      <c r="S211" s="26" t="s">
        <v>188</v>
      </c>
      <c r="T211" s="26" t="s">
        <v>188</v>
      </c>
      <c r="U211" s="26" t="s">
        <v>188</v>
      </c>
      <c r="V211" s="26" t="s">
        <v>5</v>
      </c>
      <c r="W211" s="26" t="s">
        <v>162</v>
      </c>
      <c r="X211" s="26" t="s">
        <v>158</v>
      </c>
      <c r="Y211" s="26" t="s">
        <v>190</v>
      </c>
      <c r="Z211" s="26" t="s">
        <v>190</v>
      </c>
      <c r="AA211" s="26" t="s">
        <v>190</v>
      </c>
      <c r="AB211" s="26" t="s">
        <v>190</v>
      </c>
      <c r="AC211" s="26" t="s">
        <v>190</v>
      </c>
      <c r="AD211" s="26" t="s">
        <v>190</v>
      </c>
      <c r="AE211" s="26" t="s">
        <v>55</v>
      </c>
      <c r="AF211" s="26" t="s">
        <v>159</v>
      </c>
      <c r="AG211" s="26" t="s">
        <v>59</v>
      </c>
      <c r="AH211" s="26" t="s">
        <v>59</v>
      </c>
      <c r="AI211" s="26" t="s">
        <v>59</v>
      </c>
      <c r="AJ211" s="26" t="s">
        <v>59</v>
      </c>
      <c r="AK211" s="26" t="s">
        <v>71</v>
      </c>
      <c r="AL211" s="26" t="s">
        <v>163</v>
      </c>
      <c r="AM211" s="26" t="s">
        <v>231</v>
      </c>
      <c r="AN211" s="26" t="s">
        <v>90</v>
      </c>
      <c r="AO211" s="26" t="s">
        <v>192</v>
      </c>
      <c r="AP211" s="26" t="s">
        <v>106</v>
      </c>
      <c r="AQ211" s="26" t="s">
        <v>106</v>
      </c>
      <c r="AR211" s="26" t="s">
        <v>106</v>
      </c>
      <c r="AS211" s="26" t="s">
        <v>106</v>
      </c>
      <c r="AT211" s="26" t="s">
        <v>113</v>
      </c>
      <c r="AU211" s="26" t="s">
        <v>247</v>
      </c>
      <c r="AX211" s="12">
        <f t="shared" si="117"/>
        <v>210</v>
      </c>
      <c r="AY211" s="12">
        <f t="shared" si="148"/>
        <v>1</v>
      </c>
      <c r="AZ211" s="20" t="str">
        <f t="shared" si="118"/>
        <v>Anticipatoria., Criterios y estándares (Rúbrica)., Retroalimentación.</v>
      </c>
      <c r="BA211" s="12" t="str">
        <f t="shared" si="113"/>
        <v>Anticipatoria.</v>
      </c>
      <c r="BB211" s="12" t="str">
        <f t="shared" si="114"/>
        <v>Criterios y estándares (Rúbrica).</v>
      </c>
      <c r="BC211" s="12" t="str">
        <f t="shared" si="115"/>
        <v>Retroalimentación.</v>
      </c>
      <c r="BD211" s="12" t="str">
        <f t="shared" si="116"/>
        <v/>
      </c>
      <c r="BF211" s="12">
        <f t="shared" si="119"/>
        <v>1</v>
      </c>
      <c r="BG211" s="12">
        <f t="shared" si="120"/>
        <v>1</v>
      </c>
      <c r="BH211" s="12">
        <f t="shared" si="121"/>
        <v>0</v>
      </c>
      <c r="BI211" s="12">
        <f t="shared" si="122"/>
        <v>1</v>
      </c>
      <c r="BJ211" s="12">
        <f t="shared" si="123"/>
        <v>0</v>
      </c>
      <c r="BK211" s="12">
        <f t="shared" si="124"/>
        <v>3</v>
      </c>
      <c r="BL211" s="20" t="str">
        <f t="shared" si="125"/>
        <v>Reflexión, Diálogo, Claridad, Oportunidades de mejora, Retroalimentación al docente</v>
      </c>
      <c r="BM211" s="12" t="str">
        <f t="shared" si="126"/>
        <v>Reflexión</v>
      </c>
      <c r="BN211" s="12" t="str">
        <f t="shared" si="112"/>
        <v>Diálogo</v>
      </c>
      <c r="BO211" s="12" t="str">
        <f t="shared" si="127"/>
        <v>Claridad</v>
      </c>
      <c r="BP211" s="12" t="str">
        <f t="shared" si="128"/>
        <v>Oportunidades de mejora</v>
      </c>
      <c r="BQ211" s="12" t="str">
        <f t="shared" si="129"/>
        <v>Retroalimentación al docente</v>
      </c>
      <c r="BS211" s="12">
        <f t="shared" si="130"/>
        <v>1</v>
      </c>
      <c r="BT211" s="12">
        <f t="shared" si="131"/>
        <v>1</v>
      </c>
      <c r="BU211" s="12">
        <f t="shared" si="132"/>
        <v>1</v>
      </c>
      <c r="BV211" s="12">
        <f t="shared" si="133"/>
        <v>1</v>
      </c>
      <c r="BW211" s="12">
        <f t="shared" si="134"/>
        <v>1</v>
      </c>
      <c r="BX211" s="12">
        <f t="shared" si="135"/>
        <v>0</v>
      </c>
      <c r="BY211" s="12">
        <f t="shared" si="136"/>
        <v>5</v>
      </c>
      <c r="BZ211" s="12" t="str">
        <f t="shared" si="137"/>
        <v>La bibliografía básica propuesta se encuentra en la biblioteca "Juan Roa Vásquez"., La bibliografía propuesta contiene títulos de edición menor a 5 años., La bibliografía se presenta con una sólo sistema de referenciación (APA, Vancouver, IEEE, etc).</v>
      </c>
      <c r="CA211" s="12" t="str">
        <f t="shared" si="138"/>
        <v>La bibliografía básica propuesta se encuentra en la biblioteca "Juan Roa Vásquez".</v>
      </c>
      <c r="CB211" s="21" t="str">
        <f t="shared" si="139"/>
        <v>La bibliografía propuesta contiene títulos de edición menor a 5 años.</v>
      </c>
      <c r="CC211" s="12" t="str">
        <f t="shared" si="140"/>
        <v>La bibliografía se presenta con una sólo sistema de referenciación (APA, Vancouver, IEEE, etc).</v>
      </c>
      <c r="CD211" s="12" t="str">
        <f t="shared" si="141"/>
        <v/>
      </c>
      <c r="CF211" s="12">
        <f t="shared" si="142"/>
        <v>1</v>
      </c>
      <c r="CG211" s="12">
        <f t="shared" si="143"/>
        <v>1</v>
      </c>
      <c r="CH211" s="12">
        <f t="shared" si="144"/>
        <v>1</v>
      </c>
      <c r="CI211" s="12">
        <f t="shared" si="145"/>
        <v>0</v>
      </c>
      <c r="CJ211" s="12">
        <f t="shared" si="146"/>
        <v>0</v>
      </c>
      <c r="CK211" s="12">
        <f t="shared" si="147"/>
        <v>3</v>
      </c>
    </row>
    <row r="212" spans="1:89" x14ac:dyDescent="0.25">
      <c r="A212" s="25">
        <v>43055.67618318287</v>
      </c>
      <c r="B212" s="26" t="s">
        <v>183</v>
      </c>
      <c r="C212" s="26" t="s">
        <v>555</v>
      </c>
      <c r="D212" s="26" t="s">
        <v>185</v>
      </c>
      <c r="E212" s="24"/>
      <c r="F212" s="26" t="s">
        <v>238</v>
      </c>
      <c r="G212" s="26" t="s">
        <v>556</v>
      </c>
      <c r="H212" s="26" t="s">
        <v>188</v>
      </c>
      <c r="I212" s="26" t="s">
        <v>188</v>
      </c>
      <c r="J212" s="26" t="s">
        <v>188</v>
      </c>
      <c r="K212" s="26" t="s">
        <v>188</v>
      </c>
      <c r="L212" s="26" t="s">
        <v>188</v>
      </c>
      <c r="M212" s="26" t="s">
        <v>188</v>
      </c>
      <c r="N212" s="26" t="s">
        <v>188</v>
      </c>
      <c r="O212" s="26" t="s">
        <v>188</v>
      </c>
      <c r="P212" s="26" t="s">
        <v>188</v>
      </c>
      <c r="Q212" s="26" t="s">
        <v>188</v>
      </c>
      <c r="R212" s="26" t="s">
        <v>188</v>
      </c>
      <c r="S212" s="26" t="s">
        <v>188</v>
      </c>
      <c r="T212" s="26" t="s">
        <v>188</v>
      </c>
      <c r="U212" s="26" t="s">
        <v>188</v>
      </c>
      <c r="V212" s="26" t="s">
        <v>5</v>
      </c>
      <c r="W212" s="26" t="s">
        <v>162</v>
      </c>
      <c r="X212" s="26" t="s">
        <v>158</v>
      </c>
      <c r="Y212" s="26" t="s">
        <v>190</v>
      </c>
      <c r="Z212" s="26" t="s">
        <v>190</v>
      </c>
      <c r="AA212" s="26" t="s">
        <v>190</v>
      </c>
      <c r="AB212" s="26" t="s">
        <v>190</v>
      </c>
      <c r="AC212" s="26" t="s">
        <v>190</v>
      </c>
      <c r="AD212" s="26" t="s">
        <v>190</v>
      </c>
      <c r="AE212" s="26" t="s">
        <v>55</v>
      </c>
      <c r="AF212" s="26" t="s">
        <v>159</v>
      </c>
      <c r="AG212" s="26" t="s">
        <v>59</v>
      </c>
      <c r="AH212" s="26" t="s">
        <v>59</v>
      </c>
      <c r="AI212" s="26" t="s">
        <v>59</v>
      </c>
      <c r="AJ212" s="26" t="s">
        <v>59</v>
      </c>
      <c r="AK212" s="26" t="s">
        <v>71</v>
      </c>
      <c r="AL212" s="26" t="s">
        <v>160</v>
      </c>
      <c r="AM212" s="26" t="s">
        <v>191</v>
      </c>
      <c r="AN212" s="26" t="s">
        <v>89</v>
      </c>
      <c r="AO212" s="26" t="s">
        <v>192</v>
      </c>
      <c r="AP212" s="26" t="s">
        <v>104</v>
      </c>
      <c r="AQ212" s="26" t="s">
        <v>104</v>
      </c>
      <c r="AR212" s="26" t="s">
        <v>104</v>
      </c>
      <c r="AS212" s="26" t="s">
        <v>104</v>
      </c>
      <c r="AT212" s="26" t="s">
        <v>113</v>
      </c>
      <c r="AU212" s="26" t="s">
        <v>193</v>
      </c>
      <c r="AX212" s="12">
        <f t="shared" si="117"/>
        <v>211</v>
      </c>
      <c r="AY212" s="12">
        <f t="shared" si="148"/>
        <v>1</v>
      </c>
      <c r="AZ212" s="20" t="str">
        <f t="shared" si="118"/>
        <v>Anticipatoria., Criterios y estándares (Rúbrica)., Autoevaluación., Retroalimentación.</v>
      </c>
      <c r="BA212" s="12" t="str">
        <f t="shared" si="113"/>
        <v>Anticipatoria.</v>
      </c>
      <c r="BB212" s="12" t="str">
        <f t="shared" si="114"/>
        <v>Criterios y estándares (Rúbrica).</v>
      </c>
      <c r="BC212" s="12" t="str">
        <f t="shared" si="115"/>
        <v>Autoevaluación.</v>
      </c>
      <c r="BD212" s="12" t="str">
        <f t="shared" si="116"/>
        <v>Retroalimentación.</v>
      </c>
      <c r="BF212" s="12">
        <f t="shared" si="119"/>
        <v>1</v>
      </c>
      <c r="BG212" s="12">
        <f t="shared" si="120"/>
        <v>1</v>
      </c>
      <c r="BH212" s="12">
        <f t="shared" si="121"/>
        <v>1</v>
      </c>
      <c r="BI212" s="12">
        <f t="shared" si="122"/>
        <v>1</v>
      </c>
      <c r="BJ212" s="12">
        <f t="shared" si="123"/>
        <v>0</v>
      </c>
      <c r="BK212" s="12">
        <f t="shared" si="124"/>
        <v>4</v>
      </c>
      <c r="BL212" s="20" t="str">
        <f t="shared" si="125"/>
        <v>Reflexión, Diálogo, Claridad, Oportunidades de mejora, Retroalimentación al docente</v>
      </c>
      <c r="BM212" s="12" t="str">
        <f t="shared" si="126"/>
        <v>Reflexión</v>
      </c>
      <c r="BN212" s="12" t="str">
        <f t="shared" si="112"/>
        <v>Diálogo</v>
      </c>
      <c r="BO212" s="12" t="str">
        <f t="shared" si="127"/>
        <v>Claridad</v>
      </c>
      <c r="BP212" s="12" t="str">
        <f t="shared" si="128"/>
        <v>Oportunidades de mejora</v>
      </c>
      <c r="BQ212" s="12" t="str">
        <f t="shared" si="129"/>
        <v>Retroalimentación al docente</v>
      </c>
      <c r="BS212" s="12">
        <f t="shared" si="130"/>
        <v>1</v>
      </c>
      <c r="BT212" s="12">
        <f t="shared" si="131"/>
        <v>1</v>
      </c>
      <c r="BU212" s="12">
        <f t="shared" si="132"/>
        <v>1</v>
      </c>
      <c r="BV212" s="12">
        <f t="shared" si="133"/>
        <v>1</v>
      </c>
      <c r="BW212" s="12">
        <f t="shared" si="134"/>
        <v>1</v>
      </c>
      <c r="BX212" s="12">
        <f t="shared" si="135"/>
        <v>0</v>
      </c>
      <c r="BY212" s="12">
        <f t="shared" si="136"/>
        <v>5</v>
      </c>
      <c r="BZ212" s="12" t="str">
        <f t="shared" si="13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12" s="12" t="str">
        <f t="shared" si="138"/>
        <v>La bibliografía básica propuesta se encuentra en la biblioteca "Juan Roa Vásquez".</v>
      </c>
      <c r="CB212" s="21" t="str">
        <f t="shared" si="139"/>
        <v>La bibliografía propuesta contiene títulos de edición menor a 5 años.</v>
      </c>
      <c r="CC212" s="12" t="str">
        <f t="shared" si="140"/>
        <v>La bibliografía se presenta con una sólo sistema de referenciación (APA, Vancouver, IEEE, etc).</v>
      </c>
      <c r="CD212" s="12" t="str">
        <f t="shared" si="141"/>
        <v>La bibliografía incluye por lo menos dos títulos en una segunda lengua.</v>
      </c>
      <c r="CF212" s="12">
        <f t="shared" si="142"/>
        <v>1</v>
      </c>
      <c r="CG212" s="12">
        <f t="shared" si="143"/>
        <v>1</v>
      </c>
      <c r="CH212" s="12">
        <f t="shared" si="144"/>
        <v>1</v>
      </c>
      <c r="CI212" s="12">
        <f t="shared" si="145"/>
        <v>1</v>
      </c>
      <c r="CJ212" s="12">
        <f t="shared" si="146"/>
        <v>0</v>
      </c>
      <c r="CK212" s="12">
        <f t="shared" si="147"/>
        <v>4</v>
      </c>
    </row>
    <row r="213" spans="1:89" x14ac:dyDescent="0.25">
      <c r="A213" s="25">
        <v>43055.716165300924</v>
      </c>
      <c r="B213" s="26" t="s">
        <v>183</v>
      </c>
      <c r="C213" s="26" t="s">
        <v>557</v>
      </c>
      <c r="D213" s="26" t="s">
        <v>185</v>
      </c>
      <c r="E213" s="24"/>
      <c r="F213" s="26" t="s">
        <v>212</v>
      </c>
      <c r="G213" s="26" t="s">
        <v>558</v>
      </c>
      <c r="H213" s="26" t="s">
        <v>188</v>
      </c>
      <c r="I213" s="26" t="s">
        <v>188</v>
      </c>
      <c r="J213" s="26" t="s">
        <v>188</v>
      </c>
      <c r="K213" s="26" t="s">
        <v>188</v>
      </c>
      <c r="L213" s="26" t="s">
        <v>188</v>
      </c>
      <c r="M213" s="26" t="s">
        <v>188</v>
      </c>
      <c r="N213" s="26" t="s">
        <v>188</v>
      </c>
      <c r="O213" s="26" t="s">
        <v>188</v>
      </c>
      <c r="P213" s="26" t="s">
        <v>188</v>
      </c>
      <c r="Q213" s="26" t="s">
        <v>188</v>
      </c>
      <c r="R213" s="26" t="s">
        <v>188</v>
      </c>
      <c r="S213" s="26" t="s">
        <v>188</v>
      </c>
      <c r="T213" s="26" t="s">
        <v>188</v>
      </c>
      <c r="U213" s="26" t="s">
        <v>188</v>
      </c>
      <c r="V213" s="26" t="s">
        <v>5</v>
      </c>
      <c r="W213" s="26" t="s">
        <v>162</v>
      </c>
      <c r="X213" s="26" t="s">
        <v>39</v>
      </c>
      <c r="Y213" s="26" t="s">
        <v>190</v>
      </c>
      <c r="Z213" s="26" t="s">
        <v>190</v>
      </c>
      <c r="AA213" s="26" t="s">
        <v>190</v>
      </c>
      <c r="AB213" s="26" t="s">
        <v>190</v>
      </c>
      <c r="AC213" s="26" t="s">
        <v>190</v>
      </c>
      <c r="AD213" s="26" t="s">
        <v>190</v>
      </c>
      <c r="AE213" s="26" t="s">
        <v>55</v>
      </c>
      <c r="AF213" s="26" t="s">
        <v>159</v>
      </c>
      <c r="AG213" s="26" t="s">
        <v>59</v>
      </c>
      <c r="AH213" s="26" t="s">
        <v>58</v>
      </c>
      <c r="AI213" s="26" t="s">
        <v>54</v>
      </c>
      <c r="AJ213" s="26" t="s">
        <v>58</v>
      </c>
      <c r="AK213" s="26" t="s">
        <v>69</v>
      </c>
      <c r="AL213" s="26" t="s">
        <v>160</v>
      </c>
      <c r="AM213" s="26" t="s">
        <v>191</v>
      </c>
      <c r="AN213" s="26" t="s">
        <v>90</v>
      </c>
      <c r="AO213" s="26" t="s">
        <v>210</v>
      </c>
      <c r="AP213" s="26" t="s">
        <v>104</v>
      </c>
      <c r="AQ213" s="26" t="s">
        <v>104</v>
      </c>
      <c r="AR213" s="26" t="s">
        <v>104</v>
      </c>
      <c r="AS213" s="26" t="s">
        <v>104</v>
      </c>
      <c r="AT213" s="26" t="s">
        <v>114</v>
      </c>
      <c r="AU213" s="26" t="s">
        <v>232</v>
      </c>
      <c r="AX213" s="12">
        <f t="shared" si="117"/>
        <v>212</v>
      </c>
      <c r="AY213" s="12">
        <f t="shared" si="148"/>
        <v>1</v>
      </c>
      <c r="AZ213" s="20" t="str">
        <f t="shared" si="118"/>
        <v>Anticipatoria., Criterios y estándares (Rúbrica)., Autoevaluación., Retroalimentación.</v>
      </c>
      <c r="BA213" s="12" t="str">
        <f t="shared" si="113"/>
        <v>Anticipatoria.</v>
      </c>
      <c r="BB213" s="12" t="str">
        <f t="shared" si="114"/>
        <v>Criterios y estándares (Rúbrica).</v>
      </c>
      <c r="BC213" s="12" t="str">
        <f t="shared" si="115"/>
        <v>Autoevaluación.</v>
      </c>
      <c r="BD213" s="12" t="str">
        <f t="shared" si="116"/>
        <v>Retroalimentación.</v>
      </c>
      <c r="BF213" s="12">
        <f t="shared" si="119"/>
        <v>1</v>
      </c>
      <c r="BG213" s="12">
        <f t="shared" si="120"/>
        <v>1</v>
      </c>
      <c r="BH213" s="12">
        <f t="shared" si="121"/>
        <v>1</v>
      </c>
      <c r="BI213" s="12">
        <f t="shared" si="122"/>
        <v>1</v>
      </c>
      <c r="BJ213" s="12">
        <f t="shared" si="123"/>
        <v>0</v>
      </c>
      <c r="BK213" s="12">
        <f t="shared" si="124"/>
        <v>4</v>
      </c>
      <c r="BL213" s="20" t="str">
        <f t="shared" si="125"/>
        <v>Reflexión, Diálogo, Claridad, Oportunidades de mejora</v>
      </c>
      <c r="BM213" s="12" t="str">
        <f t="shared" si="126"/>
        <v>Reflexión</v>
      </c>
      <c r="BN213" s="12" t="str">
        <f t="shared" si="112"/>
        <v>Diálogo</v>
      </c>
      <c r="BO213" s="12" t="str">
        <f t="shared" si="127"/>
        <v>Claridad</v>
      </c>
      <c r="BP213" s="12" t="str">
        <f t="shared" si="128"/>
        <v>Oportunidades de mejora</v>
      </c>
      <c r="BQ213" s="12" t="str">
        <f t="shared" si="129"/>
        <v/>
      </c>
      <c r="BS213" s="12">
        <f t="shared" si="130"/>
        <v>1</v>
      </c>
      <c r="BT213" s="12">
        <f t="shared" si="131"/>
        <v>1</v>
      </c>
      <c r="BU213" s="12">
        <f t="shared" si="132"/>
        <v>1</v>
      </c>
      <c r="BV213" s="12">
        <f t="shared" si="133"/>
        <v>1</v>
      </c>
      <c r="BW213" s="12">
        <f t="shared" si="134"/>
        <v>0</v>
      </c>
      <c r="BX213" s="12">
        <f t="shared" si="135"/>
        <v>0</v>
      </c>
      <c r="BY213" s="12">
        <f t="shared" si="136"/>
        <v>4</v>
      </c>
      <c r="BZ213" s="12" t="str">
        <f t="shared" si="137"/>
        <v>La bibliografía básica propuesta se encuentra en la biblioteca "Juan Roa Vásquez"., La bibliografía propuesta contiene títulos de edición menor a 5 años., La bibliografía incluye por lo menos dos títulos en una segunda lengua.</v>
      </c>
      <c r="CA213" s="12" t="str">
        <f t="shared" si="138"/>
        <v>La bibliografía básica propuesta se encuentra en la biblioteca "Juan Roa Vásquez".</v>
      </c>
      <c r="CB213" s="21" t="str">
        <f t="shared" si="139"/>
        <v>La bibliografía propuesta contiene títulos de edición menor a 5 años.</v>
      </c>
      <c r="CC213" s="12" t="str">
        <f t="shared" si="140"/>
        <v>La bibliografía incluye por lo menos dos títulos en una segunda lengua.</v>
      </c>
      <c r="CD213" s="12" t="str">
        <f t="shared" si="141"/>
        <v/>
      </c>
      <c r="CF213" s="12">
        <f t="shared" si="142"/>
        <v>1</v>
      </c>
      <c r="CG213" s="12">
        <f t="shared" si="143"/>
        <v>1</v>
      </c>
      <c r="CH213" s="12">
        <f t="shared" si="144"/>
        <v>0</v>
      </c>
      <c r="CI213" s="12">
        <f t="shared" si="145"/>
        <v>1</v>
      </c>
      <c r="CJ213" s="12">
        <f t="shared" si="146"/>
        <v>0</v>
      </c>
      <c r="CK213" s="12">
        <f t="shared" si="147"/>
        <v>3</v>
      </c>
    </row>
    <row r="214" spans="1:89" x14ac:dyDescent="0.25">
      <c r="A214" s="25">
        <v>43055.716769583334</v>
      </c>
      <c r="B214" s="26" t="s">
        <v>183</v>
      </c>
      <c r="C214" s="26" t="s">
        <v>559</v>
      </c>
      <c r="D214" s="26" t="s">
        <v>185</v>
      </c>
      <c r="E214" s="24"/>
      <c r="F214" s="26" t="s">
        <v>212</v>
      </c>
      <c r="G214" s="26" t="s">
        <v>560</v>
      </c>
      <c r="H214" s="26" t="s">
        <v>188</v>
      </c>
      <c r="I214" s="26" t="s">
        <v>188</v>
      </c>
      <c r="J214" s="26" t="s">
        <v>188</v>
      </c>
      <c r="K214" s="26" t="s">
        <v>188</v>
      </c>
      <c r="L214" s="26" t="s">
        <v>188</v>
      </c>
      <c r="M214" s="26" t="s">
        <v>188</v>
      </c>
      <c r="N214" s="26" t="s">
        <v>188</v>
      </c>
      <c r="O214" s="26" t="s">
        <v>188</v>
      </c>
      <c r="P214" s="26" t="s">
        <v>188</v>
      </c>
      <c r="Q214" s="26" t="s">
        <v>188</v>
      </c>
      <c r="R214" s="26" t="s">
        <v>188</v>
      </c>
      <c r="S214" s="26" t="s">
        <v>188</v>
      </c>
      <c r="T214" s="26" t="s">
        <v>188</v>
      </c>
      <c r="U214" s="26" t="s">
        <v>188</v>
      </c>
      <c r="V214" s="26" t="s">
        <v>4</v>
      </c>
      <c r="W214" s="26" t="s">
        <v>36</v>
      </c>
      <c r="X214" s="26" t="s">
        <v>158</v>
      </c>
      <c r="Y214" s="26" t="s">
        <v>43</v>
      </c>
      <c r="Z214" s="26" t="s">
        <v>43</v>
      </c>
      <c r="AA214" s="26" t="s">
        <v>45</v>
      </c>
      <c r="AB214" s="26" t="s">
        <v>45</v>
      </c>
      <c r="AC214" s="26" t="s">
        <v>43</v>
      </c>
      <c r="AD214" s="26" t="s">
        <v>43</v>
      </c>
      <c r="AE214" s="26" t="s">
        <v>53</v>
      </c>
      <c r="AF214" s="26" t="s">
        <v>58</v>
      </c>
      <c r="AG214" s="26" t="s">
        <v>54</v>
      </c>
      <c r="AH214" s="26" t="s">
        <v>54</v>
      </c>
      <c r="AI214" s="26" t="s">
        <v>58</v>
      </c>
      <c r="AJ214" s="26" t="s">
        <v>58</v>
      </c>
      <c r="AK214" s="26" t="s">
        <v>69</v>
      </c>
      <c r="AL214" s="26" t="s">
        <v>160</v>
      </c>
      <c r="AM214" s="26" t="s">
        <v>191</v>
      </c>
      <c r="AN214" s="26" t="s">
        <v>89</v>
      </c>
      <c r="AO214" s="26" t="s">
        <v>265</v>
      </c>
      <c r="AP214" s="26" t="s">
        <v>104</v>
      </c>
      <c r="AQ214" s="26" t="s">
        <v>104</v>
      </c>
      <c r="AR214" s="26" t="s">
        <v>104</v>
      </c>
      <c r="AS214" s="26" t="s">
        <v>105</v>
      </c>
      <c r="AT214" s="26" t="s">
        <v>114</v>
      </c>
      <c r="AU214" s="26" t="s">
        <v>161</v>
      </c>
      <c r="AX214" s="12">
        <f t="shared" si="117"/>
        <v>213</v>
      </c>
      <c r="AY214" s="12">
        <f t="shared" si="148"/>
        <v>1</v>
      </c>
      <c r="AZ214" s="20" t="str">
        <f t="shared" si="118"/>
        <v>Anticipatoria., Criterios y estándares (Rúbrica)., Autoevaluación., Retroalimentación.</v>
      </c>
      <c r="BA214" s="12" t="str">
        <f t="shared" si="113"/>
        <v>Anticipatoria.</v>
      </c>
      <c r="BB214" s="12" t="str">
        <f t="shared" si="114"/>
        <v>Criterios y estándares (Rúbrica).</v>
      </c>
      <c r="BC214" s="12" t="str">
        <f t="shared" si="115"/>
        <v>Autoevaluación.</v>
      </c>
      <c r="BD214" s="12" t="str">
        <f t="shared" si="116"/>
        <v>Retroalimentación.</v>
      </c>
      <c r="BF214" s="12">
        <f t="shared" si="119"/>
        <v>1</v>
      </c>
      <c r="BG214" s="12">
        <f t="shared" si="120"/>
        <v>1</v>
      </c>
      <c r="BH214" s="12">
        <f t="shared" si="121"/>
        <v>1</v>
      </c>
      <c r="BI214" s="12">
        <f t="shared" si="122"/>
        <v>1</v>
      </c>
      <c r="BJ214" s="12">
        <f t="shared" si="123"/>
        <v>0</v>
      </c>
      <c r="BK214" s="12">
        <f t="shared" si="124"/>
        <v>4</v>
      </c>
      <c r="BL214" s="20" t="str">
        <f t="shared" si="125"/>
        <v>Reflexión, Diálogo, Oportunidades de mejora</v>
      </c>
      <c r="BM214" s="12" t="str">
        <f t="shared" si="126"/>
        <v>Reflexión</v>
      </c>
      <c r="BN214" s="12" t="str">
        <f t="shared" si="112"/>
        <v>Diálogo</v>
      </c>
      <c r="BO214" s="12" t="str">
        <f t="shared" si="127"/>
        <v>Oportunidades de mejora</v>
      </c>
      <c r="BP214" s="12" t="str">
        <f t="shared" si="128"/>
        <v/>
      </c>
      <c r="BQ214" s="12" t="str">
        <f t="shared" si="129"/>
        <v/>
      </c>
      <c r="BS214" s="12">
        <f t="shared" si="130"/>
        <v>1</v>
      </c>
      <c r="BT214" s="12">
        <f t="shared" si="131"/>
        <v>1</v>
      </c>
      <c r="BU214" s="12">
        <f t="shared" si="132"/>
        <v>0</v>
      </c>
      <c r="BV214" s="12">
        <f t="shared" si="133"/>
        <v>1</v>
      </c>
      <c r="BW214" s="12">
        <f t="shared" si="134"/>
        <v>0</v>
      </c>
      <c r="BX214" s="12">
        <f t="shared" si="135"/>
        <v>0</v>
      </c>
      <c r="BY214" s="12">
        <f t="shared" si="136"/>
        <v>3</v>
      </c>
      <c r="BZ214" s="12" t="str">
        <f t="shared" si="137"/>
        <v>La bibliografía incluye por lo menos dos títulos en una segunda lengua.</v>
      </c>
      <c r="CA214" s="12" t="str">
        <f t="shared" si="138"/>
        <v>La bibliografía incluye por lo menos dos títulos en una segunda lengua.</v>
      </c>
      <c r="CB214" s="21" t="str">
        <f t="shared" si="139"/>
        <v/>
      </c>
      <c r="CC214" s="12" t="str">
        <f t="shared" si="140"/>
        <v/>
      </c>
      <c r="CD214" s="12" t="str">
        <f t="shared" si="141"/>
        <v/>
      </c>
      <c r="CF214" s="12">
        <f t="shared" si="142"/>
        <v>0</v>
      </c>
      <c r="CG214" s="12">
        <f t="shared" si="143"/>
        <v>0</v>
      </c>
      <c r="CH214" s="12">
        <f t="shared" si="144"/>
        <v>0</v>
      </c>
      <c r="CI214" s="12">
        <f t="shared" si="145"/>
        <v>1</v>
      </c>
      <c r="CJ214" s="12">
        <f t="shared" si="146"/>
        <v>0</v>
      </c>
      <c r="CK214" s="12">
        <f t="shared" si="147"/>
        <v>1</v>
      </c>
    </row>
    <row r="215" spans="1:89" x14ac:dyDescent="0.25">
      <c r="A215" s="25">
        <v>43055.751691805555</v>
      </c>
      <c r="B215" s="26" t="s">
        <v>183</v>
      </c>
      <c r="C215" s="26" t="s">
        <v>561</v>
      </c>
      <c r="D215" s="26" t="s">
        <v>185</v>
      </c>
      <c r="E215" s="24"/>
      <c r="F215" s="26" t="s">
        <v>212</v>
      </c>
      <c r="G215" s="26" t="s">
        <v>562</v>
      </c>
      <c r="H215" s="26" t="s">
        <v>188</v>
      </c>
      <c r="I215" s="26" t="s">
        <v>188</v>
      </c>
      <c r="J215" s="26" t="s">
        <v>188</v>
      </c>
      <c r="K215" s="26" t="s">
        <v>188</v>
      </c>
      <c r="L215" s="26" t="s">
        <v>188</v>
      </c>
      <c r="M215" s="26" t="s">
        <v>188</v>
      </c>
      <c r="N215" s="26" t="s">
        <v>188</v>
      </c>
      <c r="O215" s="26" t="s">
        <v>188</v>
      </c>
      <c r="P215" s="26" t="s">
        <v>188</v>
      </c>
      <c r="Q215" s="26" t="s">
        <v>189</v>
      </c>
      <c r="R215" s="26" t="s">
        <v>189</v>
      </c>
      <c r="S215" s="26" t="s">
        <v>189</v>
      </c>
      <c r="T215" s="26" t="s">
        <v>189</v>
      </c>
      <c r="U215" s="26" t="s">
        <v>189</v>
      </c>
      <c r="V215" s="26" t="s">
        <v>4</v>
      </c>
      <c r="W215" s="26" t="s">
        <v>162</v>
      </c>
      <c r="X215" s="26" t="s">
        <v>158</v>
      </c>
      <c r="Y215" s="26" t="s">
        <v>190</v>
      </c>
      <c r="Z215" s="26" t="s">
        <v>190</v>
      </c>
      <c r="AA215" s="26" t="s">
        <v>190</v>
      </c>
      <c r="AB215" s="26" t="s">
        <v>190</v>
      </c>
      <c r="AC215" s="26" t="s">
        <v>190</v>
      </c>
      <c r="AD215" s="26" t="s">
        <v>190</v>
      </c>
      <c r="AE215" s="26" t="s">
        <v>55</v>
      </c>
      <c r="AF215" s="26" t="s">
        <v>159</v>
      </c>
      <c r="AG215" s="26" t="s">
        <v>59</v>
      </c>
      <c r="AH215" s="26" t="s">
        <v>59</v>
      </c>
      <c r="AI215" s="26" t="s">
        <v>59</v>
      </c>
      <c r="AJ215" s="26" t="s">
        <v>59</v>
      </c>
      <c r="AK215" s="26" t="s">
        <v>71</v>
      </c>
      <c r="AL215" s="26" t="s">
        <v>74</v>
      </c>
      <c r="AM215" s="26" t="s">
        <v>412</v>
      </c>
      <c r="AN215" s="26" t="s">
        <v>90</v>
      </c>
      <c r="AO215" s="26" t="s">
        <v>192</v>
      </c>
      <c r="AP215" s="26" t="s">
        <v>106</v>
      </c>
      <c r="AQ215" s="26" t="s">
        <v>106</v>
      </c>
      <c r="AR215" s="26" t="s">
        <v>106</v>
      </c>
      <c r="AS215" s="26" t="s">
        <v>106</v>
      </c>
      <c r="AT215" s="26" t="s">
        <v>114</v>
      </c>
      <c r="AU215" s="26" t="s">
        <v>200</v>
      </c>
      <c r="AX215" s="12">
        <f t="shared" si="117"/>
        <v>214</v>
      </c>
      <c r="AY215" s="12">
        <f t="shared" si="148"/>
        <v>0.5</v>
      </c>
      <c r="AZ215" s="20" t="str">
        <f t="shared" si="118"/>
        <v>Anticipatoria., Retroalimentación.</v>
      </c>
      <c r="BA215" s="12" t="str">
        <f t="shared" si="113"/>
        <v>Anticipatoria.</v>
      </c>
      <c r="BB215" s="12" t="str">
        <f t="shared" si="114"/>
        <v>Retroalimentación.</v>
      </c>
      <c r="BC215" s="12" t="str">
        <f t="shared" si="115"/>
        <v/>
      </c>
      <c r="BD215" s="12" t="str">
        <f t="shared" si="116"/>
        <v/>
      </c>
      <c r="BF215" s="12">
        <f t="shared" si="119"/>
        <v>1</v>
      </c>
      <c r="BG215" s="12">
        <f t="shared" si="120"/>
        <v>0</v>
      </c>
      <c r="BH215" s="12">
        <f t="shared" si="121"/>
        <v>0</v>
      </c>
      <c r="BI215" s="12">
        <f t="shared" si="122"/>
        <v>1</v>
      </c>
      <c r="BJ215" s="12">
        <f t="shared" si="123"/>
        <v>0</v>
      </c>
      <c r="BK215" s="12">
        <f t="shared" si="124"/>
        <v>2</v>
      </c>
      <c r="BL215" s="20" t="str">
        <f t="shared" si="125"/>
        <v>Reflexión, Diálogo, Claridad, Oportunidades de mejora, Retroalimentación al docente</v>
      </c>
      <c r="BM215" s="12" t="str">
        <f t="shared" si="126"/>
        <v>Reflexión</v>
      </c>
      <c r="BN215" s="12" t="str">
        <f t="shared" si="112"/>
        <v>Diálogo</v>
      </c>
      <c r="BO215" s="12" t="str">
        <f t="shared" si="127"/>
        <v>Claridad</v>
      </c>
      <c r="BP215" s="12" t="str">
        <f t="shared" si="128"/>
        <v>Oportunidades de mejora</v>
      </c>
      <c r="BQ215" s="12" t="str">
        <f t="shared" si="129"/>
        <v>Retroalimentación al docente</v>
      </c>
      <c r="BS215" s="12">
        <f t="shared" si="130"/>
        <v>1</v>
      </c>
      <c r="BT215" s="12">
        <f t="shared" si="131"/>
        <v>1</v>
      </c>
      <c r="BU215" s="12">
        <f t="shared" si="132"/>
        <v>1</v>
      </c>
      <c r="BV215" s="12">
        <f t="shared" si="133"/>
        <v>1</v>
      </c>
      <c r="BW215" s="12">
        <f t="shared" si="134"/>
        <v>1</v>
      </c>
      <c r="BX215" s="12">
        <f t="shared" si="135"/>
        <v>0</v>
      </c>
      <c r="BY215" s="12">
        <f t="shared" si="136"/>
        <v>5</v>
      </c>
      <c r="BZ215" s="12" t="str">
        <f t="shared" si="137"/>
        <v>La bibliografía básica propuesta se encuentra en la biblioteca "Juan Roa Vásquez"., La bibliografía propuesta contiene títulos de edición menor a 5 años.</v>
      </c>
      <c r="CA215" s="12" t="str">
        <f t="shared" si="138"/>
        <v>La bibliografía básica propuesta se encuentra en la biblioteca "Juan Roa Vásquez".</v>
      </c>
      <c r="CB215" s="21" t="str">
        <f t="shared" si="139"/>
        <v>La bibliografía propuesta contiene títulos de edición menor a 5 años.</v>
      </c>
      <c r="CC215" s="12" t="str">
        <f t="shared" si="140"/>
        <v/>
      </c>
      <c r="CD215" s="12" t="str">
        <f t="shared" si="141"/>
        <v/>
      </c>
      <c r="CF215" s="12">
        <f t="shared" si="142"/>
        <v>1</v>
      </c>
      <c r="CG215" s="12">
        <f t="shared" si="143"/>
        <v>1</v>
      </c>
      <c r="CH215" s="12">
        <f t="shared" si="144"/>
        <v>0</v>
      </c>
      <c r="CI215" s="12">
        <f t="shared" si="145"/>
        <v>0</v>
      </c>
      <c r="CJ215" s="12">
        <f t="shared" si="146"/>
        <v>0</v>
      </c>
      <c r="CK215" s="12">
        <f t="shared" si="147"/>
        <v>2</v>
      </c>
    </row>
    <row r="216" spans="1:89" x14ac:dyDescent="0.25">
      <c r="A216" s="25">
        <v>43055.756545243057</v>
      </c>
      <c r="B216" s="26" t="s">
        <v>183</v>
      </c>
      <c r="C216" s="26" t="s">
        <v>563</v>
      </c>
      <c r="D216" s="26" t="s">
        <v>185</v>
      </c>
      <c r="E216" s="24"/>
      <c r="F216" s="26" t="s">
        <v>212</v>
      </c>
      <c r="G216" s="26" t="s">
        <v>564</v>
      </c>
      <c r="H216" s="26" t="s">
        <v>189</v>
      </c>
      <c r="I216" s="26" t="s">
        <v>188</v>
      </c>
      <c r="J216" s="26" t="s">
        <v>189</v>
      </c>
      <c r="K216" s="26" t="s">
        <v>188</v>
      </c>
      <c r="L216" s="26" t="s">
        <v>188</v>
      </c>
      <c r="M216" s="26" t="s">
        <v>188</v>
      </c>
      <c r="N216" s="26" t="s">
        <v>189</v>
      </c>
      <c r="O216" s="26" t="s">
        <v>188</v>
      </c>
      <c r="P216" s="26" t="s">
        <v>188</v>
      </c>
      <c r="Q216" s="26" t="s">
        <v>189</v>
      </c>
      <c r="R216" s="26" t="s">
        <v>189</v>
      </c>
      <c r="S216" s="26" t="s">
        <v>188</v>
      </c>
      <c r="T216" s="26" t="s">
        <v>188</v>
      </c>
      <c r="U216" s="26" t="s">
        <v>188</v>
      </c>
      <c r="V216" s="26" t="s">
        <v>5</v>
      </c>
      <c r="W216" s="26" t="s">
        <v>162</v>
      </c>
      <c r="X216" s="26" t="s">
        <v>158</v>
      </c>
      <c r="Y216" s="26" t="s">
        <v>43</v>
      </c>
      <c r="Z216" s="26" t="s">
        <v>43</v>
      </c>
      <c r="AA216" s="26" t="s">
        <v>43</v>
      </c>
      <c r="AB216" s="26" t="s">
        <v>43</v>
      </c>
      <c r="AC216" s="26" t="s">
        <v>43</v>
      </c>
      <c r="AD216" s="26" t="s">
        <v>43</v>
      </c>
      <c r="AE216" s="26" t="s">
        <v>55</v>
      </c>
      <c r="AF216" s="26" t="s">
        <v>159</v>
      </c>
      <c r="AG216" s="26" t="s">
        <v>59</v>
      </c>
      <c r="AH216" s="26" t="s">
        <v>59</v>
      </c>
      <c r="AI216" s="26" t="s">
        <v>59</v>
      </c>
      <c r="AJ216" s="26" t="s">
        <v>59</v>
      </c>
      <c r="AK216" s="26" t="s">
        <v>69</v>
      </c>
      <c r="AL216" s="26" t="s">
        <v>160</v>
      </c>
      <c r="AM216" s="26" t="s">
        <v>206</v>
      </c>
      <c r="AN216" s="26" t="s">
        <v>89</v>
      </c>
      <c r="AO216" s="26" t="s">
        <v>276</v>
      </c>
      <c r="AP216" s="26" t="s">
        <v>105</v>
      </c>
      <c r="AQ216" s="26" t="s">
        <v>105</v>
      </c>
      <c r="AR216" s="26" t="s">
        <v>105</v>
      </c>
      <c r="AS216" s="26" t="s">
        <v>105</v>
      </c>
      <c r="AT216" s="26" t="s">
        <v>114</v>
      </c>
      <c r="AU216" s="26" t="s">
        <v>260</v>
      </c>
      <c r="AX216" s="12">
        <f t="shared" si="117"/>
        <v>215</v>
      </c>
      <c r="AY216" s="12">
        <f t="shared" si="148"/>
        <v>1</v>
      </c>
      <c r="AZ216" s="20" t="str">
        <f t="shared" si="118"/>
        <v>Anticipatoria., Autoevaluación., Retroalimentación.</v>
      </c>
      <c r="BA216" s="12" t="str">
        <f t="shared" si="113"/>
        <v>Anticipatoria.</v>
      </c>
      <c r="BB216" s="12" t="str">
        <f t="shared" si="114"/>
        <v>Autoevaluación.</v>
      </c>
      <c r="BC216" s="12" t="str">
        <f t="shared" si="115"/>
        <v>Retroalimentación.</v>
      </c>
      <c r="BD216" s="12" t="str">
        <f t="shared" si="116"/>
        <v/>
      </c>
      <c r="BF216" s="12">
        <f t="shared" si="119"/>
        <v>1</v>
      </c>
      <c r="BG216" s="12">
        <f t="shared" si="120"/>
        <v>0</v>
      </c>
      <c r="BH216" s="12">
        <f t="shared" si="121"/>
        <v>1</v>
      </c>
      <c r="BI216" s="12">
        <f t="shared" si="122"/>
        <v>1</v>
      </c>
      <c r="BJ216" s="12">
        <f t="shared" si="123"/>
        <v>0</v>
      </c>
      <c r="BK216" s="12">
        <f t="shared" si="124"/>
        <v>3</v>
      </c>
      <c r="BL216" s="20" t="str">
        <f t="shared" si="125"/>
        <v>Reflexión, Diálogo, Claridad</v>
      </c>
      <c r="BM216" s="12" t="str">
        <f t="shared" si="126"/>
        <v>Reflexión</v>
      </c>
      <c r="BN216" s="12" t="str">
        <f t="shared" si="112"/>
        <v>Diálogo</v>
      </c>
      <c r="BO216" s="12" t="str">
        <f t="shared" si="127"/>
        <v>Claridad</v>
      </c>
      <c r="BP216" s="12" t="str">
        <f t="shared" si="128"/>
        <v/>
      </c>
      <c r="BQ216" s="12" t="str">
        <f t="shared" si="129"/>
        <v/>
      </c>
      <c r="BS216" s="12">
        <f t="shared" si="130"/>
        <v>1</v>
      </c>
      <c r="BT216" s="12">
        <f t="shared" si="131"/>
        <v>1</v>
      </c>
      <c r="BU216" s="12">
        <f t="shared" si="132"/>
        <v>1</v>
      </c>
      <c r="BV216" s="12">
        <f t="shared" si="133"/>
        <v>0</v>
      </c>
      <c r="BW216" s="12">
        <f t="shared" si="134"/>
        <v>0</v>
      </c>
      <c r="BX216" s="12">
        <f t="shared" si="135"/>
        <v>0</v>
      </c>
      <c r="BY216" s="12">
        <f t="shared" si="136"/>
        <v>3</v>
      </c>
      <c r="BZ216" s="12" t="str">
        <f t="shared" si="137"/>
        <v>La bibliografía básica propuesta se encuentra en la biblioteca "Juan Roa Vásquez"., La bibliografía se presenta con una sólo sistema de referenciación (APA, Vancouver, IEEE, etc)., La bibliografía incluye por lo menos dos títulos en una segunda lengua.</v>
      </c>
      <c r="CA216" s="12" t="str">
        <f t="shared" si="138"/>
        <v>La bibliografía básica propuesta se encuentra en la biblioteca "Juan Roa Vásquez".</v>
      </c>
      <c r="CB216" s="21" t="str">
        <f t="shared" si="139"/>
        <v>La bibliografía se presenta con una sólo sistema de referenciación (APA, Vancouver, IEEE, etc).</v>
      </c>
      <c r="CC216" s="12" t="str">
        <f t="shared" si="140"/>
        <v>La bibliografía incluye por lo menos dos títulos en una segunda lengua.</v>
      </c>
      <c r="CD216" s="12" t="str">
        <f t="shared" si="141"/>
        <v/>
      </c>
      <c r="CF216" s="12">
        <f t="shared" si="142"/>
        <v>1</v>
      </c>
      <c r="CG216" s="12">
        <f t="shared" si="143"/>
        <v>0</v>
      </c>
      <c r="CH216" s="12">
        <f t="shared" si="144"/>
        <v>1</v>
      </c>
      <c r="CI216" s="12">
        <f t="shared" si="145"/>
        <v>1</v>
      </c>
      <c r="CJ216" s="12">
        <f t="shared" si="146"/>
        <v>0</v>
      </c>
      <c r="CK216" s="12">
        <f t="shared" si="147"/>
        <v>3</v>
      </c>
    </row>
    <row r="217" spans="1:89" x14ac:dyDescent="0.25">
      <c r="A217" s="25">
        <v>43055.759437233792</v>
      </c>
      <c r="B217" s="26" t="s">
        <v>183</v>
      </c>
      <c r="C217" s="26" t="s">
        <v>561</v>
      </c>
      <c r="D217" s="26" t="s">
        <v>185</v>
      </c>
      <c r="E217" s="24"/>
      <c r="F217" s="26" t="s">
        <v>212</v>
      </c>
      <c r="G217" s="26" t="s">
        <v>565</v>
      </c>
      <c r="H217" s="26" t="s">
        <v>188</v>
      </c>
      <c r="I217" s="26" t="s">
        <v>188</v>
      </c>
      <c r="J217" s="26" t="s">
        <v>188</v>
      </c>
      <c r="K217" s="26" t="s">
        <v>188</v>
      </c>
      <c r="L217" s="26" t="s">
        <v>188</v>
      </c>
      <c r="M217" s="26" t="s">
        <v>188</v>
      </c>
      <c r="N217" s="26" t="s">
        <v>189</v>
      </c>
      <c r="O217" s="26" t="s">
        <v>188</v>
      </c>
      <c r="P217" s="26" t="s">
        <v>188</v>
      </c>
      <c r="Q217" s="26" t="s">
        <v>189</v>
      </c>
      <c r="R217" s="26" t="s">
        <v>189</v>
      </c>
      <c r="S217" s="26" t="s">
        <v>188</v>
      </c>
      <c r="T217" s="26" t="s">
        <v>188</v>
      </c>
      <c r="U217" s="26" t="s">
        <v>188</v>
      </c>
      <c r="V217" s="26" t="s">
        <v>5</v>
      </c>
      <c r="W217" s="26" t="s">
        <v>162</v>
      </c>
      <c r="X217" s="26" t="s">
        <v>158</v>
      </c>
      <c r="Y217" s="26" t="s">
        <v>43</v>
      </c>
      <c r="Z217" s="26" t="s">
        <v>43</v>
      </c>
      <c r="AA217" s="26" t="s">
        <v>43</v>
      </c>
      <c r="AB217" s="26" t="s">
        <v>43</v>
      </c>
      <c r="AC217" s="26" t="s">
        <v>43</v>
      </c>
      <c r="AD217" s="26" t="s">
        <v>43</v>
      </c>
      <c r="AE217" s="26" t="s">
        <v>55</v>
      </c>
      <c r="AF217" s="26" t="s">
        <v>159</v>
      </c>
      <c r="AG217" s="26" t="s">
        <v>59</v>
      </c>
      <c r="AH217" s="26" t="s">
        <v>59</v>
      </c>
      <c r="AI217" s="26" t="s">
        <v>59</v>
      </c>
      <c r="AJ217" s="26" t="s">
        <v>59</v>
      </c>
      <c r="AK217" s="26" t="s">
        <v>71</v>
      </c>
      <c r="AL217" s="26" t="s">
        <v>160</v>
      </c>
      <c r="AM217" s="26" t="s">
        <v>206</v>
      </c>
      <c r="AN217" s="26" t="s">
        <v>89</v>
      </c>
      <c r="AO217" s="26" t="s">
        <v>276</v>
      </c>
      <c r="AP217" s="26" t="s">
        <v>106</v>
      </c>
      <c r="AQ217" s="26" t="s">
        <v>106</v>
      </c>
      <c r="AR217" s="26" t="s">
        <v>106</v>
      </c>
      <c r="AS217" s="26" t="s">
        <v>106</v>
      </c>
      <c r="AT217" s="26" t="s">
        <v>113</v>
      </c>
      <c r="AU217" s="26" t="s">
        <v>193</v>
      </c>
      <c r="AX217" s="12">
        <f t="shared" si="117"/>
        <v>214</v>
      </c>
      <c r="AY217" s="12">
        <f t="shared" si="148"/>
        <v>0.5</v>
      </c>
      <c r="AZ217" s="20" t="str">
        <f t="shared" si="118"/>
        <v>Anticipatoria., Autoevaluación., Retroalimentación.</v>
      </c>
      <c r="BA217" s="12" t="str">
        <f t="shared" si="113"/>
        <v>Anticipatoria.</v>
      </c>
      <c r="BB217" s="12" t="str">
        <f t="shared" si="114"/>
        <v>Autoevaluación.</v>
      </c>
      <c r="BC217" s="12" t="str">
        <f t="shared" si="115"/>
        <v>Retroalimentación.</v>
      </c>
      <c r="BD217" s="12" t="str">
        <f t="shared" si="116"/>
        <v/>
      </c>
      <c r="BF217" s="12">
        <f t="shared" si="119"/>
        <v>1</v>
      </c>
      <c r="BG217" s="12">
        <f t="shared" si="120"/>
        <v>0</v>
      </c>
      <c r="BH217" s="12">
        <f t="shared" si="121"/>
        <v>1</v>
      </c>
      <c r="BI217" s="12">
        <f t="shared" si="122"/>
        <v>1</v>
      </c>
      <c r="BJ217" s="12">
        <f t="shared" si="123"/>
        <v>0</v>
      </c>
      <c r="BK217" s="12">
        <f t="shared" si="124"/>
        <v>3</v>
      </c>
      <c r="BL217" s="20" t="str">
        <f t="shared" si="125"/>
        <v>Reflexión, Diálogo, Claridad</v>
      </c>
      <c r="BM217" s="12" t="str">
        <f t="shared" si="126"/>
        <v>Reflexión</v>
      </c>
      <c r="BN217" s="12" t="str">
        <f t="shared" si="112"/>
        <v>Diálogo</v>
      </c>
      <c r="BO217" s="12" t="str">
        <f t="shared" si="127"/>
        <v>Claridad</v>
      </c>
      <c r="BP217" s="12" t="str">
        <f t="shared" si="128"/>
        <v/>
      </c>
      <c r="BQ217" s="12" t="str">
        <f t="shared" si="129"/>
        <v/>
      </c>
      <c r="BS217" s="12">
        <f t="shared" si="130"/>
        <v>1</v>
      </c>
      <c r="BT217" s="12">
        <f t="shared" si="131"/>
        <v>1</v>
      </c>
      <c r="BU217" s="12">
        <f t="shared" si="132"/>
        <v>1</v>
      </c>
      <c r="BV217" s="12">
        <f t="shared" si="133"/>
        <v>0</v>
      </c>
      <c r="BW217" s="12">
        <f t="shared" si="134"/>
        <v>0</v>
      </c>
      <c r="BX217" s="12">
        <f t="shared" si="135"/>
        <v>0</v>
      </c>
      <c r="BY217" s="12">
        <f t="shared" si="136"/>
        <v>3</v>
      </c>
      <c r="BZ217" s="12" t="str">
        <f t="shared" si="13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17" s="12" t="str">
        <f t="shared" si="138"/>
        <v>La bibliografía básica propuesta se encuentra en la biblioteca "Juan Roa Vásquez".</v>
      </c>
      <c r="CB217" s="21" t="str">
        <f t="shared" si="139"/>
        <v>La bibliografía propuesta contiene títulos de edición menor a 5 años.</v>
      </c>
      <c r="CC217" s="12" t="str">
        <f t="shared" si="140"/>
        <v>La bibliografía se presenta con una sólo sistema de referenciación (APA, Vancouver, IEEE, etc).</v>
      </c>
      <c r="CD217" s="12" t="str">
        <f t="shared" si="141"/>
        <v>La bibliografía incluye por lo menos dos títulos en una segunda lengua.</v>
      </c>
      <c r="CF217" s="12">
        <f t="shared" si="142"/>
        <v>1</v>
      </c>
      <c r="CG217" s="12">
        <f t="shared" si="143"/>
        <v>1</v>
      </c>
      <c r="CH217" s="12">
        <f t="shared" si="144"/>
        <v>1</v>
      </c>
      <c r="CI217" s="12">
        <f t="shared" si="145"/>
        <v>1</v>
      </c>
      <c r="CJ217" s="12">
        <f t="shared" si="146"/>
        <v>0</v>
      </c>
      <c r="CK217" s="12">
        <f t="shared" si="147"/>
        <v>4</v>
      </c>
    </row>
    <row r="218" spans="1:89" x14ac:dyDescent="0.25">
      <c r="A218" s="25">
        <v>43055.900258298614</v>
      </c>
      <c r="B218" s="26" t="s">
        <v>183</v>
      </c>
      <c r="C218" s="26" t="s">
        <v>566</v>
      </c>
      <c r="D218" s="26" t="s">
        <v>185</v>
      </c>
      <c r="E218" s="24"/>
      <c r="F218" s="26" t="s">
        <v>201</v>
      </c>
      <c r="G218" s="26" t="s">
        <v>567</v>
      </c>
      <c r="H218" s="26" t="s">
        <v>188</v>
      </c>
      <c r="I218" s="26" t="s">
        <v>188</v>
      </c>
      <c r="J218" s="26" t="s">
        <v>188</v>
      </c>
      <c r="K218" s="26" t="s">
        <v>188</v>
      </c>
      <c r="L218" s="26" t="s">
        <v>188</v>
      </c>
      <c r="M218" s="26" t="s">
        <v>188</v>
      </c>
      <c r="N218" s="26" t="s">
        <v>188</v>
      </c>
      <c r="O218" s="26" t="s">
        <v>188</v>
      </c>
      <c r="P218" s="26" t="s">
        <v>188</v>
      </c>
      <c r="Q218" s="26" t="s">
        <v>188</v>
      </c>
      <c r="R218" s="26" t="s">
        <v>188</v>
      </c>
      <c r="S218" s="26" t="s">
        <v>188</v>
      </c>
      <c r="T218" s="26" t="s">
        <v>188</v>
      </c>
      <c r="U218" s="26" t="s">
        <v>188</v>
      </c>
      <c r="V218" s="26" t="s">
        <v>5</v>
      </c>
      <c r="W218" s="26" t="s">
        <v>162</v>
      </c>
      <c r="X218" s="26" t="s">
        <v>158</v>
      </c>
      <c r="Y218" s="26" t="s">
        <v>43</v>
      </c>
      <c r="Z218" s="26" t="s">
        <v>190</v>
      </c>
      <c r="AA218" s="26" t="s">
        <v>190</v>
      </c>
      <c r="AB218" s="26" t="s">
        <v>190</v>
      </c>
      <c r="AC218" s="26" t="s">
        <v>190</v>
      </c>
      <c r="AD218" s="26" t="s">
        <v>190</v>
      </c>
      <c r="AE218" s="26" t="s">
        <v>55</v>
      </c>
      <c r="AF218" s="26" t="s">
        <v>58</v>
      </c>
      <c r="AG218" s="26" t="s">
        <v>58</v>
      </c>
      <c r="AH218" s="26" t="s">
        <v>59</v>
      </c>
      <c r="AI218" s="26" t="s">
        <v>59</v>
      </c>
      <c r="AJ218" s="26" t="s">
        <v>59</v>
      </c>
      <c r="AK218" s="26" t="s">
        <v>71</v>
      </c>
      <c r="AL218" s="26" t="s">
        <v>160</v>
      </c>
      <c r="AM218" s="26" t="s">
        <v>206</v>
      </c>
      <c r="AN218" s="26" t="s">
        <v>90</v>
      </c>
      <c r="AO218" s="26" t="s">
        <v>192</v>
      </c>
      <c r="AP218" s="26" t="s">
        <v>106</v>
      </c>
      <c r="AQ218" s="26" t="s">
        <v>106</v>
      </c>
      <c r="AR218" s="26" t="s">
        <v>104</v>
      </c>
      <c r="AS218" s="26" t="s">
        <v>106</v>
      </c>
      <c r="AT218" s="26" t="s">
        <v>114</v>
      </c>
      <c r="AU218" s="26" t="s">
        <v>193</v>
      </c>
      <c r="AX218" s="12">
        <f t="shared" si="117"/>
        <v>217</v>
      </c>
      <c r="AY218" s="12">
        <f t="shared" si="148"/>
        <v>0.5</v>
      </c>
      <c r="AZ218" s="20" t="str">
        <f t="shared" si="118"/>
        <v>Anticipatoria., Autoevaluación., Retroalimentación.</v>
      </c>
      <c r="BA218" s="12" t="str">
        <f t="shared" si="113"/>
        <v>Anticipatoria.</v>
      </c>
      <c r="BB218" s="12" t="str">
        <f t="shared" si="114"/>
        <v>Autoevaluación.</v>
      </c>
      <c r="BC218" s="12" t="str">
        <f t="shared" si="115"/>
        <v>Retroalimentación.</v>
      </c>
      <c r="BD218" s="12" t="str">
        <f t="shared" si="116"/>
        <v/>
      </c>
      <c r="BF218" s="12">
        <f t="shared" si="119"/>
        <v>1</v>
      </c>
      <c r="BG218" s="12">
        <f t="shared" si="120"/>
        <v>0</v>
      </c>
      <c r="BH218" s="12">
        <f t="shared" si="121"/>
        <v>1</v>
      </c>
      <c r="BI218" s="12">
        <f t="shared" si="122"/>
        <v>1</v>
      </c>
      <c r="BJ218" s="12">
        <f t="shared" si="123"/>
        <v>0</v>
      </c>
      <c r="BK218" s="12">
        <f t="shared" si="124"/>
        <v>3</v>
      </c>
      <c r="BL218" s="20" t="str">
        <f t="shared" si="125"/>
        <v>Reflexión, Diálogo, Claridad, Oportunidades de mejora, Retroalimentación al docente</v>
      </c>
      <c r="BM218" s="12" t="str">
        <f t="shared" si="126"/>
        <v>Reflexión</v>
      </c>
      <c r="BN218" s="12" t="str">
        <f t="shared" si="112"/>
        <v>Diálogo</v>
      </c>
      <c r="BO218" s="12" t="str">
        <f t="shared" si="127"/>
        <v>Claridad</v>
      </c>
      <c r="BP218" s="12" t="str">
        <f t="shared" si="128"/>
        <v>Oportunidades de mejora</v>
      </c>
      <c r="BQ218" s="12" t="str">
        <f t="shared" si="129"/>
        <v>Retroalimentación al docente</v>
      </c>
      <c r="BS218" s="12">
        <f t="shared" si="130"/>
        <v>1</v>
      </c>
      <c r="BT218" s="12">
        <f t="shared" si="131"/>
        <v>1</v>
      </c>
      <c r="BU218" s="12">
        <f t="shared" si="132"/>
        <v>1</v>
      </c>
      <c r="BV218" s="12">
        <f t="shared" si="133"/>
        <v>1</v>
      </c>
      <c r="BW218" s="12">
        <f t="shared" si="134"/>
        <v>1</v>
      </c>
      <c r="BX218" s="12">
        <f t="shared" si="135"/>
        <v>0</v>
      </c>
      <c r="BY218" s="12">
        <f t="shared" si="136"/>
        <v>5</v>
      </c>
      <c r="BZ218" s="12" t="str">
        <f t="shared" si="13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18" s="12" t="str">
        <f t="shared" si="138"/>
        <v>La bibliografía básica propuesta se encuentra en la biblioteca "Juan Roa Vásquez".</v>
      </c>
      <c r="CB218" s="21" t="str">
        <f t="shared" si="139"/>
        <v>La bibliografía propuesta contiene títulos de edición menor a 5 años.</v>
      </c>
      <c r="CC218" s="12" t="str">
        <f t="shared" si="140"/>
        <v>La bibliografía se presenta con una sólo sistema de referenciación (APA, Vancouver, IEEE, etc).</v>
      </c>
      <c r="CD218" s="12" t="str">
        <f t="shared" si="141"/>
        <v>La bibliografía incluye por lo menos dos títulos en una segunda lengua.</v>
      </c>
      <c r="CF218" s="12">
        <f t="shared" si="142"/>
        <v>1</v>
      </c>
      <c r="CG218" s="12">
        <f t="shared" si="143"/>
        <v>1</v>
      </c>
      <c r="CH218" s="12">
        <f t="shared" si="144"/>
        <v>1</v>
      </c>
      <c r="CI218" s="12">
        <f t="shared" si="145"/>
        <v>1</v>
      </c>
      <c r="CJ218" s="12">
        <f t="shared" si="146"/>
        <v>0</v>
      </c>
      <c r="CK218" s="12">
        <f t="shared" si="147"/>
        <v>4</v>
      </c>
    </row>
    <row r="219" spans="1:89" x14ac:dyDescent="0.25">
      <c r="A219" s="25">
        <v>43055.903113726847</v>
      </c>
      <c r="B219" s="26" t="s">
        <v>183</v>
      </c>
      <c r="C219" s="26" t="s">
        <v>566</v>
      </c>
      <c r="D219" s="26" t="s">
        <v>185</v>
      </c>
      <c r="E219" s="24"/>
      <c r="F219" s="26" t="s">
        <v>201</v>
      </c>
      <c r="G219" s="26" t="s">
        <v>568</v>
      </c>
      <c r="H219" s="26" t="s">
        <v>188</v>
      </c>
      <c r="I219" s="26" t="s">
        <v>188</v>
      </c>
      <c r="J219" s="26" t="s">
        <v>188</v>
      </c>
      <c r="K219" s="26" t="s">
        <v>188</v>
      </c>
      <c r="L219" s="26" t="s">
        <v>188</v>
      </c>
      <c r="M219" s="26" t="s">
        <v>188</v>
      </c>
      <c r="N219" s="26" t="s">
        <v>188</v>
      </c>
      <c r="O219" s="26" t="s">
        <v>188</v>
      </c>
      <c r="P219" s="26" t="s">
        <v>188</v>
      </c>
      <c r="Q219" s="26" t="s">
        <v>188</v>
      </c>
      <c r="R219" s="26" t="s">
        <v>188</v>
      </c>
      <c r="S219" s="26" t="s">
        <v>188</v>
      </c>
      <c r="T219" s="26" t="s">
        <v>188</v>
      </c>
      <c r="U219" s="26" t="s">
        <v>188</v>
      </c>
      <c r="V219" s="26" t="s">
        <v>5</v>
      </c>
      <c r="W219" s="26" t="s">
        <v>162</v>
      </c>
      <c r="X219" s="26" t="s">
        <v>158</v>
      </c>
      <c r="Y219" s="26" t="s">
        <v>190</v>
      </c>
      <c r="Z219" s="26" t="s">
        <v>43</v>
      </c>
      <c r="AA219" s="26" t="s">
        <v>190</v>
      </c>
      <c r="AB219" s="26" t="s">
        <v>190</v>
      </c>
      <c r="AC219" s="26" t="s">
        <v>190</v>
      </c>
      <c r="AD219" s="26" t="s">
        <v>190</v>
      </c>
      <c r="AE219" s="26" t="s">
        <v>55</v>
      </c>
      <c r="AF219" s="26" t="s">
        <v>58</v>
      </c>
      <c r="AG219" s="26" t="s">
        <v>59</v>
      </c>
      <c r="AH219" s="26" t="s">
        <v>59</v>
      </c>
      <c r="AI219" s="26" t="s">
        <v>59</v>
      </c>
      <c r="AJ219" s="26" t="s">
        <v>59</v>
      </c>
      <c r="AK219" s="26" t="s">
        <v>71</v>
      </c>
      <c r="AL219" s="26" t="s">
        <v>160</v>
      </c>
      <c r="AM219" s="26" t="s">
        <v>206</v>
      </c>
      <c r="AN219" s="26" t="s">
        <v>90</v>
      </c>
      <c r="AO219" s="26" t="s">
        <v>192</v>
      </c>
      <c r="AP219" s="26" t="s">
        <v>106</v>
      </c>
      <c r="AQ219" s="26" t="s">
        <v>106</v>
      </c>
      <c r="AR219" s="26" t="s">
        <v>106</v>
      </c>
      <c r="AS219" s="26" t="s">
        <v>106</v>
      </c>
      <c r="AT219" s="26" t="s">
        <v>114</v>
      </c>
      <c r="AU219" s="26" t="s">
        <v>193</v>
      </c>
      <c r="AX219" s="12">
        <f t="shared" si="117"/>
        <v>217</v>
      </c>
      <c r="AY219" s="12">
        <f t="shared" si="148"/>
        <v>0.5</v>
      </c>
      <c r="AZ219" s="20" t="str">
        <f t="shared" si="118"/>
        <v>Anticipatoria., Autoevaluación., Retroalimentación.</v>
      </c>
      <c r="BA219" s="12" t="str">
        <f t="shared" si="113"/>
        <v>Anticipatoria.</v>
      </c>
      <c r="BB219" s="12" t="str">
        <f t="shared" si="114"/>
        <v>Autoevaluación.</v>
      </c>
      <c r="BC219" s="12" t="str">
        <f t="shared" si="115"/>
        <v>Retroalimentación.</v>
      </c>
      <c r="BD219" s="12" t="str">
        <f t="shared" si="116"/>
        <v/>
      </c>
      <c r="BF219" s="12">
        <f t="shared" si="119"/>
        <v>1</v>
      </c>
      <c r="BG219" s="12">
        <f t="shared" si="120"/>
        <v>0</v>
      </c>
      <c r="BH219" s="12">
        <f t="shared" si="121"/>
        <v>1</v>
      </c>
      <c r="BI219" s="12">
        <f t="shared" si="122"/>
        <v>1</v>
      </c>
      <c r="BJ219" s="12">
        <f t="shared" si="123"/>
        <v>0</v>
      </c>
      <c r="BK219" s="12">
        <f t="shared" si="124"/>
        <v>3</v>
      </c>
      <c r="BL219" s="20" t="str">
        <f t="shared" si="125"/>
        <v>Reflexión, Diálogo, Claridad, Oportunidades de mejora, Retroalimentación al docente</v>
      </c>
      <c r="BM219" s="12" t="str">
        <f t="shared" si="126"/>
        <v>Reflexión</v>
      </c>
      <c r="BN219" s="12" t="str">
        <f t="shared" ref="BN219:BN282" si="149">IF(OR(LEN(BL219)&gt;35,MID(BL219,19,1)=",",MID(BL219,1,1)="0"),IFERROR(MID(BL219,FIND(",",BL219,1)+2,(FIND(",",BL219,11))-(FIND(",",BL219,1)+2)),""),IF(OR(MID(BL219,1,3)="Opo",MID(BL219,1,3)="Ret"),"",RIGHT(BL219,LEN(BL219)-FIND(",",BL219,1)-1)))</f>
        <v>Diálogo</v>
      </c>
      <c r="BO219" s="12" t="str">
        <f t="shared" si="127"/>
        <v>Claridad</v>
      </c>
      <c r="BP219" s="12" t="str">
        <f t="shared" si="128"/>
        <v>Oportunidades de mejora</v>
      </c>
      <c r="BQ219" s="12" t="str">
        <f t="shared" si="129"/>
        <v>Retroalimentación al docente</v>
      </c>
      <c r="BS219" s="12">
        <f t="shared" si="130"/>
        <v>1</v>
      </c>
      <c r="BT219" s="12">
        <f t="shared" si="131"/>
        <v>1</v>
      </c>
      <c r="BU219" s="12">
        <f t="shared" si="132"/>
        <v>1</v>
      </c>
      <c r="BV219" s="12">
        <f t="shared" si="133"/>
        <v>1</v>
      </c>
      <c r="BW219" s="12">
        <f t="shared" si="134"/>
        <v>1</v>
      </c>
      <c r="BX219" s="12">
        <f t="shared" si="135"/>
        <v>0</v>
      </c>
      <c r="BY219" s="12">
        <f t="shared" si="136"/>
        <v>5</v>
      </c>
      <c r="BZ219" s="12" t="str">
        <f t="shared" si="13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19" s="12" t="str">
        <f t="shared" si="138"/>
        <v>La bibliografía básica propuesta se encuentra en la biblioteca "Juan Roa Vásquez".</v>
      </c>
      <c r="CB219" s="21" t="str">
        <f t="shared" si="139"/>
        <v>La bibliografía propuesta contiene títulos de edición menor a 5 años.</v>
      </c>
      <c r="CC219" s="12" t="str">
        <f t="shared" si="140"/>
        <v>La bibliografía se presenta con una sólo sistema de referenciación (APA, Vancouver, IEEE, etc).</v>
      </c>
      <c r="CD219" s="12" t="str">
        <f t="shared" si="141"/>
        <v>La bibliografía incluye por lo menos dos títulos en una segunda lengua.</v>
      </c>
      <c r="CF219" s="12">
        <f t="shared" si="142"/>
        <v>1</v>
      </c>
      <c r="CG219" s="12">
        <f t="shared" si="143"/>
        <v>1</v>
      </c>
      <c r="CH219" s="12">
        <f t="shared" si="144"/>
        <v>1</v>
      </c>
      <c r="CI219" s="12">
        <f t="shared" si="145"/>
        <v>1</v>
      </c>
      <c r="CJ219" s="12">
        <f t="shared" si="146"/>
        <v>0</v>
      </c>
      <c r="CK219" s="12">
        <f t="shared" si="147"/>
        <v>4</v>
      </c>
    </row>
    <row r="220" spans="1:89" x14ac:dyDescent="0.25">
      <c r="A220" s="25">
        <v>43055.929703541668</v>
      </c>
      <c r="B220" s="26" t="s">
        <v>183</v>
      </c>
      <c r="C220" s="26" t="s">
        <v>569</v>
      </c>
      <c r="D220" s="26" t="s">
        <v>185</v>
      </c>
      <c r="E220" s="24"/>
      <c r="F220" s="26" t="s">
        <v>238</v>
      </c>
      <c r="G220" s="26" t="s">
        <v>570</v>
      </c>
      <c r="H220" s="26" t="s">
        <v>188</v>
      </c>
      <c r="I220" s="26" t="s">
        <v>188</v>
      </c>
      <c r="J220" s="26" t="s">
        <v>188</v>
      </c>
      <c r="K220" s="26" t="s">
        <v>188</v>
      </c>
      <c r="L220" s="26" t="s">
        <v>188</v>
      </c>
      <c r="M220" s="26" t="s">
        <v>188</v>
      </c>
      <c r="N220" s="26" t="s">
        <v>189</v>
      </c>
      <c r="O220" s="26" t="s">
        <v>188</v>
      </c>
      <c r="P220" s="26" t="s">
        <v>188</v>
      </c>
      <c r="Q220" s="26" t="s">
        <v>188</v>
      </c>
      <c r="R220" s="26" t="s">
        <v>188</v>
      </c>
      <c r="S220" s="26" t="s">
        <v>188</v>
      </c>
      <c r="T220" s="26" t="s">
        <v>188</v>
      </c>
      <c r="U220" s="26" t="s">
        <v>188</v>
      </c>
      <c r="V220" s="26" t="s">
        <v>5</v>
      </c>
      <c r="W220" s="26" t="s">
        <v>162</v>
      </c>
      <c r="X220" s="26" t="s">
        <v>158</v>
      </c>
      <c r="Y220" s="26" t="s">
        <v>190</v>
      </c>
      <c r="Z220" s="26" t="s">
        <v>190</v>
      </c>
      <c r="AA220" s="26" t="s">
        <v>190</v>
      </c>
      <c r="AB220" s="26" t="s">
        <v>190</v>
      </c>
      <c r="AC220" s="26" t="s">
        <v>190</v>
      </c>
      <c r="AD220" s="26" t="s">
        <v>190</v>
      </c>
      <c r="AE220" s="26" t="s">
        <v>55</v>
      </c>
      <c r="AF220" s="26" t="s">
        <v>159</v>
      </c>
      <c r="AG220" s="26" t="s">
        <v>59</v>
      </c>
      <c r="AH220" s="26" t="s">
        <v>59</v>
      </c>
      <c r="AI220" s="26" t="s">
        <v>59</v>
      </c>
      <c r="AJ220" s="26" t="s">
        <v>59</v>
      </c>
      <c r="AK220" s="26" t="s">
        <v>71</v>
      </c>
      <c r="AL220" s="26" t="s">
        <v>160</v>
      </c>
      <c r="AM220" s="26" t="s">
        <v>191</v>
      </c>
      <c r="AN220" s="26" t="s">
        <v>90</v>
      </c>
      <c r="AO220" s="26" t="s">
        <v>210</v>
      </c>
      <c r="AP220" s="26" t="s">
        <v>106</v>
      </c>
      <c r="AQ220" s="26" t="s">
        <v>106</v>
      </c>
      <c r="AR220" s="26" t="s">
        <v>104</v>
      </c>
      <c r="AS220" s="26" t="s">
        <v>106</v>
      </c>
      <c r="AT220" s="26" t="s">
        <v>114</v>
      </c>
      <c r="AU220" s="26" t="s">
        <v>260</v>
      </c>
      <c r="AX220" s="12">
        <f t="shared" si="117"/>
        <v>219</v>
      </c>
      <c r="AY220" s="12">
        <f t="shared" si="148"/>
        <v>0.5</v>
      </c>
      <c r="AZ220" s="20" t="str">
        <f t="shared" si="118"/>
        <v>Anticipatoria., Criterios y estándares (Rúbrica)., Autoevaluación., Retroalimentación.</v>
      </c>
      <c r="BA220" s="12" t="str">
        <f t="shared" si="113"/>
        <v>Anticipatoria.</v>
      </c>
      <c r="BB220" s="12" t="str">
        <f t="shared" si="114"/>
        <v>Criterios y estándares (Rúbrica).</v>
      </c>
      <c r="BC220" s="12" t="str">
        <f t="shared" si="115"/>
        <v>Autoevaluación.</v>
      </c>
      <c r="BD220" s="12" t="str">
        <f t="shared" si="116"/>
        <v>Retroalimentación.</v>
      </c>
      <c r="BF220" s="12">
        <f t="shared" si="119"/>
        <v>1</v>
      </c>
      <c r="BG220" s="12">
        <f t="shared" si="120"/>
        <v>1</v>
      </c>
      <c r="BH220" s="12">
        <f t="shared" si="121"/>
        <v>1</v>
      </c>
      <c r="BI220" s="12">
        <f t="shared" si="122"/>
        <v>1</v>
      </c>
      <c r="BJ220" s="12">
        <f t="shared" si="123"/>
        <v>0</v>
      </c>
      <c r="BK220" s="12">
        <f t="shared" si="124"/>
        <v>4</v>
      </c>
      <c r="BL220" s="20" t="str">
        <f t="shared" si="125"/>
        <v>Reflexión, Diálogo, Claridad, Oportunidades de mejora</v>
      </c>
      <c r="BM220" s="12" t="str">
        <f t="shared" si="126"/>
        <v>Reflexión</v>
      </c>
      <c r="BN220" s="12" t="str">
        <f t="shared" si="149"/>
        <v>Diálogo</v>
      </c>
      <c r="BO220" s="12" t="str">
        <f t="shared" si="127"/>
        <v>Claridad</v>
      </c>
      <c r="BP220" s="12" t="str">
        <f t="shared" si="128"/>
        <v>Oportunidades de mejora</v>
      </c>
      <c r="BQ220" s="12" t="str">
        <f t="shared" si="129"/>
        <v/>
      </c>
      <c r="BS220" s="12">
        <f t="shared" si="130"/>
        <v>1</v>
      </c>
      <c r="BT220" s="12">
        <f t="shared" si="131"/>
        <v>1</v>
      </c>
      <c r="BU220" s="12">
        <f t="shared" si="132"/>
        <v>1</v>
      </c>
      <c r="BV220" s="12">
        <f t="shared" si="133"/>
        <v>1</v>
      </c>
      <c r="BW220" s="12">
        <f t="shared" si="134"/>
        <v>0</v>
      </c>
      <c r="BX220" s="12">
        <f t="shared" si="135"/>
        <v>0</v>
      </c>
      <c r="BY220" s="12">
        <f t="shared" si="136"/>
        <v>4</v>
      </c>
      <c r="BZ220" s="12" t="str">
        <f t="shared" si="137"/>
        <v>La bibliografía básica propuesta se encuentra en la biblioteca "Juan Roa Vásquez"., La bibliografía se presenta con una sólo sistema de referenciación (APA, Vancouver, IEEE, etc)., La bibliografía incluye por lo menos dos títulos en una segunda lengua.</v>
      </c>
      <c r="CA220" s="12" t="str">
        <f t="shared" si="138"/>
        <v>La bibliografía básica propuesta se encuentra en la biblioteca "Juan Roa Vásquez".</v>
      </c>
      <c r="CB220" s="21" t="str">
        <f t="shared" si="139"/>
        <v>La bibliografía se presenta con una sólo sistema de referenciación (APA, Vancouver, IEEE, etc).</v>
      </c>
      <c r="CC220" s="12" t="str">
        <f t="shared" si="140"/>
        <v>La bibliografía incluye por lo menos dos títulos en una segunda lengua.</v>
      </c>
      <c r="CD220" s="12" t="str">
        <f t="shared" si="141"/>
        <v/>
      </c>
      <c r="CF220" s="12">
        <f t="shared" si="142"/>
        <v>1</v>
      </c>
      <c r="CG220" s="12">
        <f t="shared" si="143"/>
        <v>0</v>
      </c>
      <c r="CH220" s="12">
        <f t="shared" si="144"/>
        <v>1</v>
      </c>
      <c r="CI220" s="12">
        <f t="shared" si="145"/>
        <v>1</v>
      </c>
      <c r="CJ220" s="12">
        <f t="shared" si="146"/>
        <v>0</v>
      </c>
      <c r="CK220" s="12">
        <f t="shared" si="147"/>
        <v>3</v>
      </c>
    </row>
    <row r="221" spans="1:89" x14ac:dyDescent="0.25">
      <c r="A221" s="25">
        <v>43055.931813946758</v>
      </c>
      <c r="B221" s="26" t="s">
        <v>183</v>
      </c>
      <c r="C221" s="26" t="s">
        <v>569</v>
      </c>
      <c r="D221" s="26" t="s">
        <v>185</v>
      </c>
      <c r="E221" s="24"/>
      <c r="F221" s="26" t="s">
        <v>238</v>
      </c>
      <c r="G221" s="26" t="s">
        <v>571</v>
      </c>
      <c r="H221" s="26" t="s">
        <v>188</v>
      </c>
      <c r="I221" s="26" t="s">
        <v>188</v>
      </c>
      <c r="J221" s="26" t="s">
        <v>188</v>
      </c>
      <c r="K221" s="26" t="s">
        <v>188</v>
      </c>
      <c r="L221" s="26" t="s">
        <v>188</v>
      </c>
      <c r="M221" s="26" t="s">
        <v>188</v>
      </c>
      <c r="N221" s="26" t="s">
        <v>189</v>
      </c>
      <c r="O221" s="26" t="s">
        <v>188</v>
      </c>
      <c r="P221" s="26" t="s">
        <v>188</v>
      </c>
      <c r="Q221" s="26" t="s">
        <v>188</v>
      </c>
      <c r="R221" s="26" t="s">
        <v>188</v>
      </c>
      <c r="S221" s="26" t="s">
        <v>188</v>
      </c>
      <c r="T221" s="26" t="s">
        <v>188</v>
      </c>
      <c r="U221" s="26" t="s">
        <v>188</v>
      </c>
      <c r="V221" s="26" t="s">
        <v>5</v>
      </c>
      <c r="W221" s="26" t="s">
        <v>162</v>
      </c>
      <c r="X221" s="26" t="s">
        <v>158</v>
      </c>
      <c r="Y221" s="26" t="s">
        <v>190</v>
      </c>
      <c r="Z221" s="26" t="s">
        <v>190</v>
      </c>
      <c r="AA221" s="26" t="s">
        <v>190</v>
      </c>
      <c r="AB221" s="26" t="s">
        <v>190</v>
      </c>
      <c r="AC221" s="26" t="s">
        <v>190</v>
      </c>
      <c r="AD221" s="26" t="s">
        <v>190</v>
      </c>
      <c r="AE221" s="26" t="s">
        <v>55</v>
      </c>
      <c r="AF221" s="26" t="s">
        <v>159</v>
      </c>
      <c r="AG221" s="26" t="s">
        <v>59</v>
      </c>
      <c r="AH221" s="26" t="s">
        <v>59</v>
      </c>
      <c r="AI221" s="26" t="s">
        <v>59</v>
      </c>
      <c r="AJ221" s="26" t="s">
        <v>59</v>
      </c>
      <c r="AK221" s="26" t="s">
        <v>71</v>
      </c>
      <c r="AL221" s="26" t="s">
        <v>160</v>
      </c>
      <c r="AM221" s="26" t="s">
        <v>191</v>
      </c>
      <c r="AN221" s="26" t="s">
        <v>90</v>
      </c>
      <c r="AO221" s="26" t="s">
        <v>210</v>
      </c>
      <c r="AP221" s="26" t="s">
        <v>106</v>
      </c>
      <c r="AQ221" s="26" t="s">
        <v>106</v>
      </c>
      <c r="AR221" s="26" t="s">
        <v>104</v>
      </c>
      <c r="AS221" s="26" t="s">
        <v>106</v>
      </c>
      <c r="AT221" s="26" t="s">
        <v>114</v>
      </c>
      <c r="AU221" s="26" t="s">
        <v>260</v>
      </c>
      <c r="AX221" s="12">
        <f t="shared" si="117"/>
        <v>219</v>
      </c>
      <c r="AY221" s="12">
        <f t="shared" si="148"/>
        <v>0.5</v>
      </c>
      <c r="AZ221" s="20" t="str">
        <f t="shared" si="118"/>
        <v>Anticipatoria., Criterios y estándares (Rúbrica)., Autoevaluación., Retroalimentación.</v>
      </c>
      <c r="BA221" s="12" t="str">
        <f t="shared" si="113"/>
        <v>Anticipatoria.</v>
      </c>
      <c r="BB221" s="12" t="str">
        <f t="shared" si="114"/>
        <v>Criterios y estándares (Rúbrica).</v>
      </c>
      <c r="BC221" s="12" t="str">
        <f t="shared" si="115"/>
        <v>Autoevaluación.</v>
      </c>
      <c r="BD221" s="12" t="str">
        <f t="shared" si="116"/>
        <v>Retroalimentación.</v>
      </c>
      <c r="BF221" s="12">
        <f t="shared" si="119"/>
        <v>1</v>
      </c>
      <c r="BG221" s="12">
        <f t="shared" si="120"/>
        <v>1</v>
      </c>
      <c r="BH221" s="12">
        <f t="shared" si="121"/>
        <v>1</v>
      </c>
      <c r="BI221" s="12">
        <f t="shared" si="122"/>
        <v>1</v>
      </c>
      <c r="BJ221" s="12">
        <f t="shared" si="123"/>
        <v>0</v>
      </c>
      <c r="BK221" s="12">
        <f t="shared" si="124"/>
        <v>4</v>
      </c>
      <c r="BL221" s="20" t="str">
        <f t="shared" si="125"/>
        <v>Reflexión, Diálogo, Claridad, Oportunidades de mejora</v>
      </c>
      <c r="BM221" s="12" t="str">
        <f t="shared" si="126"/>
        <v>Reflexión</v>
      </c>
      <c r="BN221" s="12" t="str">
        <f t="shared" si="149"/>
        <v>Diálogo</v>
      </c>
      <c r="BO221" s="12" t="str">
        <f t="shared" si="127"/>
        <v>Claridad</v>
      </c>
      <c r="BP221" s="12" t="str">
        <f t="shared" si="128"/>
        <v>Oportunidades de mejora</v>
      </c>
      <c r="BQ221" s="12" t="str">
        <f t="shared" si="129"/>
        <v/>
      </c>
      <c r="BS221" s="12">
        <f t="shared" si="130"/>
        <v>1</v>
      </c>
      <c r="BT221" s="12">
        <f t="shared" si="131"/>
        <v>1</v>
      </c>
      <c r="BU221" s="12">
        <f t="shared" si="132"/>
        <v>1</v>
      </c>
      <c r="BV221" s="12">
        <f t="shared" si="133"/>
        <v>1</v>
      </c>
      <c r="BW221" s="12">
        <f t="shared" si="134"/>
        <v>0</v>
      </c>
      <c r="BX221" s="12">
        <f t="shared" si="135"/>
        <v>0</v>
      </c>
      <c r="BY221" s="12">
        <f t="shared" si="136"/>
        <v>4</v>
      </c>
      <c r="BZ221" s="12" t="str">
        <f t="shared" si="137"/>
        <v>La bibliografía básica propuesta se encuentra en la biblioteca "Juan Roa Vásquez"., La bibliografía se presenta con una sólo sistema de referenciación (APA, Vancouver, IEEE, etc)., La bibliografía incluye por lo menos dos títulos en una segunda lengua.</v>
      </c>
      <c r="CA221" s="12" t="str">
        <f t="shared" si="138"/>
        <v>La bibliografía básica propuesta se encuentra en la biblioteca "Juan Roa Vásquez".</v>
      </c>
      <c r="CB221" s="21" t="str">
        <f t="shared" si="139"/>
        <v>La bibliografía se presenta con una sólo sistema de referenciación (APA, Vancouver, IEEE, etc).</v>
      </c>
      <c r="CC221" s="12" t="str">
        <f t="shared" si="140"/>
        <v>La bibliografía incluye por lo menos dos títulos en una segunda lengua.</v>
      </c>
      <c r="CD221" s="12" t="str">
        <f t="shared" si="141"/>
        <v/>
      </c>
      <c r="CF221" s="12">
        <f t="shared" si="142"/>
        <v>1</v>
      </c>
      <c r="CG221" s="12">
        <f t="shared" si="143"/>
        <v>0</v>
      </c>
      <c r="CH221" s="12">
        <f t="shared" si="144"/>
        <v>1</v>
      </c>
      <c r="CI221" s="12">
        <f t="shared" si="145"/>
        <v>1</v>
      </c>
      <c r="CJ221" s="12">
        <f t="shared" si="146"/>
        <v>0</v>
      </c>
      <c r="CK221" s="12">
        <f t="shared" si="147"/>
        <v>3</v>
      </c>
    </row>
    <row r="222" spans="1:89" x14ac:dyDescent="0.25">
      <c r="A222" s="25">
        <v>43055.967412592596</v>
      </c>
      <c r="B222" s="26" t="s">
        <v>183</v>
      </c>
      <c r="C222" s="26" t="s">
        <v>572</v>
      </c>
      <c r="D222" s="26" t="s">
        <v>185</v>
      </c>
      <c r="E222" s="24"/>
      <c r="F222" s="26" t="s">
        <v>357</v>
      </c>
      <c r="G222" s="26" t="s">
        <v>573</v>
      </c>
      <c r="H222" s="26" t="s">
        <v>188</v>
      </c>
      <c r="I222" s="26" t="s">
        <v>188</v>
      </c>
      <c r="J222" s="26" t="s">
        <v>188</v>
      </c>
      <c r="K222" s="26" t="s">
        <v>188</v>
      </c>
      <c r="L222" s="26" t="s">
        <v>189</v>
      </c>
      <c r="M222" s="26" t="s">
        <v>188</v>
      </c>
      <c r="N222" s="26" t="s">
        <v>189</v>
      </c>
      <c r="O222" s="26" t="s">
        <v>188</v>
      </c>
      <c r="P222" s="26" t="s">
        <v>189</v>
      </c>
      <c r="Q222" s="26" t="s">
        <v>188</v>
      </c>
      <c r="R222" s="26" t="s">
        <v>189</v>
      </c>
      <c r="S222" s="26" t="s">
        <v>188</v>
      </c>
      <c r="T222" s="26" t="s">
        <v>188</v>
      </c>
      <c r="U222" s="26" t="s">
        <v>188</v>
      </c>
      <c r="V222" s="26" t="s">
        <v>5</v>
      </c>
      <c r="W222" s="26" t="s">
        <v>162</v>
      </c>
      <c r="X222" s="26" t="s">
        <v>158</v>
      </c>
      <c r="Y222" s="26" t="s">
        <v>190</v>
      </c>
      <c r="Z222" s="26" t="s">
        <v>190</v>
      </c>
      <c r="AA222" s="26" t="s">
        <v>190</v>
      </c>
      <c r="AB222" s="26" t="s">
        <v>190</v>
      </c>
      <c r="AC222" s="26" t="s">
        <v>190</v>
      </c>
      <c r="AD222" s="26" t="s">
        <v>190</v>
      </c>
      <c r="AE222" s="26" t="s">
        <v>55</v>
      </c>
      <c r="AF222" s="26" t="s">
        <v>159</v>
      </c>
      <c r="AG222" s="26" t="s">
        <v>59</v>
      </c>
      <c r="AH222" s="26" t="s">
        <v>59</v>
      </c>
      <c r="AI222" s="26" t="s">
        <v>59</v>
      </c>
      <c r="AJ222" s="26" t="s">
        <v>59</v>
      </c>
      <c r="AK222" s="26" t="s">
        <v>71</v>
      </c>
      <c r="AL222" s="26" t="s">
        <v>163</v>
      </c>
      <c r="AM222" s="26" t="s">
        <v>206</v>
      </c>
      <c r="AN222" s="26" t="s">
        <v>90</v>
      </c>
      <c r="AO222" s="26" t="s">
        <v>192</v>
      </c>
      <c r="AP222" s="26" t="s">
        <v>104</v>
      </c>
      <c r="AQ222" s="26" t="s">
        <v>106</v>
      </c>
      <c r="AR222" s="26" t="s">
        <v>104</v>
      </c>
      <c r="AS222" s="26" t="s">
        <v>104</v>
      </c>
      <c r="AT222" s="26" t="s">
        <v>114</v>
      </c>
      <c r="AU222" s="26" t="s">
        <v>260</v>
      </c>
      <c r="AX222" s="12">
        <f t="shared" si="117"/>
        <v>221</v>
      </c>
      <c r="AY222" s="12">
        <f t="shared" si="148"/>
        <v>0.5</v>
      </c>
      <c r="AZ222" s="20" t="str">
        <f t="shared" si="118"/>
        <v>Anticipatoria., Autoevaluación., Retroalimentación.</v>
      </c>
      <c r="BA222" s="12" t="str">
        <f t="shared" si="113"/>
        <v>Anticipatoria.</v>
      </c>
      <c r="BB222" s="12" t="str">
        <f t="shared" si="114"/>
        <v>Autoevaluación.</v>
      </c>
      <c r="BC222" s="12" t="str">
        <f t="shared" si="115"/>
        <v>Retroalimentación.</v>
      </c>
      <c r="BD222" s="12" t="str">
        <f t="shared" si="116"/>
        <v/>
      </c>
      <c r="BF222" s="12">
        <f t="shared" si="119"/>
        <v>1</v>
      </c>
      <c r="BG222" s="12">
        <f t="shared" si="120"/>
        <v>0</v>
      </c>
      <c r="BH222" s="12">
        <f t="shared" si="121"/>
        <v>1</v>
      </c>
      <c r="BI222" s="12">
        <f t="shared" si="122"/>
        <v>1</v>
      </c>
      <c r="BJ222" s="12">
        <f t="shared" si="123"/>
        <v>0</v>
      </c>
      <c r="BK222" s="12">
        <f t="shared" si="124"/>
        <v>3</v>
      </c>
      <c r="BL222" s="20" t="str">
        <f t="shared" si="125"/>
        <v>Reflexión, Diálogo, Claridad, Oportunidades de mejora, Retroalimentación al docente</v>
      </c>
      <c r="BM222" s="12" t="str">
        <f t="shared" si="126"/>
        <v>Reflexión</v>
      </c>
      <c r="BN222" s="12" t="str">
        <f t="shared" si="149"/>
        <v>Diálogo</v>
      </c>
      <c r="BO222" s="12" t="str">
        <f t="shared" si="127"/>
        <v>Claridad</v>
      </c>
      <c r="BP222" s="12" t="str">
        <f t="shared" si="128"/>
        <v>Oportunidades de mejora</v>
      </c>
      <c r="BQ222" s="12" t="str">
        <f t="shared" si="129"/>
        <v>Retroalimentación al docente</v>
      </c>
      <c r="BS222" s="12">
        <f t="shared" si="130"/>
        <v>1</v>
      </c>
      <c r="BT222" s="12">
        <f t="shared" si="131"/>
        <v>1</v>
      </c>
      <c r="BU222" s="12">
        <f t="shared" si="132"/>
        <v>1</v>
      </c>
      <c r="BV222" s="12">
        <f t="shared" si="133"/>
        <v>1</v>
      </c>
      <c r="BW222" s="12">
        <f t="shared" si="134"/>
        <v>1</v>
      </c>
      <c r="BX222" s="12">
        <f t="shared" si="135"/>
        <v>0</v>
      </c>
      <c r="BY222" s="12">
        <f t="shared" si="136"/>
        <v>5</v>
      </c>
      <c r="BZ222" s="12" t="str">
        <f t="shared" si="137"/>
        <v>La bibliografía básica propuesta se encuentra en la biblioteca "Juan Roa Vásquez"., La bibliografía se presenta con una sólo sistema de referenciación (APA, Vancouver, IEEE, etc)., La bibliografía incluye por lo menos dos títulos en una segunda lengua.</v>
      </c>
      <c r="CA222" s="12" t="str">
        <f t="shared" si="138"/>
        <v>La bibliografía básica propuesta se encuentra en la biblioteca "Juan Roa Vásquez".</v>
      </c>
      <c r="CB222" s="21" t="str">
        <f t="shared" si="139"/>
        <v>La bibliografía se presenta con una sólo sistema de referenciación (APA, Vancouver, IEEE, etc).</v>
      </c>
      <c r="CC222" s="12" t="str">
        <f t="shared" si="140"/>
        <v>La bibliografía incluye por lo menos dos títulos en una segunda lengua.</v>
      </c>
      <c r="CD222" s="12" t="str">
        <f t="shared" si="141"/>
        <v/>
      </c>
      <c r="CF222" s="12">
        <f t="shared" si="142"/>
        <v>1</v>
      </c>
      <c r="CG222" s="12">
        <f t="shared" si="143"/>
        <v>0</v>
      </c>
      <c r="CH222" s="12">
        <f t="shared" si="144"/>
        <v>1</v>
      </c>
      <c r="CI222" s="12">
        <f t="shared" si="145"/>
        <v>1</v>
      </c>
      <c r="CJ222" s="12">
        <f t="shared" si="146"/>
        <v>0</v>
      </c>
      <c r="CK222" s="12">
        <f t="shared" si="147"/>
        <v>3</v>
      </c>
    </row>
    <row r="223" spans="1:89" x14ac:dyDescent="0.25">
      <c r="A223" s="25">
        <v>43055.976965439811</v>
      </c>
      <c r="B223" s="26" t="s">
        <v>183</v>
      </c>
      <c r="C223" s="26" t="s">
        <v>572</v>
      </c>
      <c r="D223" s="26" t="s">
        <v>185</v>
      </c>
      <c r="E223" s="24"/>
      <c r="F223" s="26" t="s">
        <v>371</v>
      </c>
      <c r="G223" s="26" t="s">
        <v>574</v>
      </c>
      <c r="H223" s="26" t="s">
        <v>188</v>
      </c>
      <c r="I223" s="26" t="s">
        <v>188</v>
      </c>
      <c r="J223" s="26" t="s">
        <v>188</v>
      </c>
      <c r="K223" s="26" t="s">
        <v>188</v>
      </c>
      <c r="L223" s="26" t="s">
        <v>188</v>
      </c>
      <c r="M223" s="26" t="s">
        <v>188</v>
      </c>
      <c r="N223" s="26" t="s">
        <v>189</v>
      </c>
      <c r="O223" s="26" t="s">
        <v>188</v>
      </c>
      <c r="P223" s="26" t="s">
        <v>188</v>
      </c>
      <c r="Q223" s="26" t="s">
        <v>188</v>
      </c>
      <c r="R223" s="26" t="s">
        <v>189</v>
      </c>
      <c r="S223" s="26" t="s">
        <v>188</v>
      </c>
      <c r="T223" s="26" t="s">
        <v>188</v>
      </c>
      <c r="U223" s="26" t="s">
        <v>188</v>
      </c>
      <c r="V223" s="26" t="s">
        <v>5</v>
      </c>
      <c r="W223" s="26" t="s">
        <v>162</v>
      </c>
      <c r="X223" s="26" t="s">
        <v>158</v>
      </c>
      <c r="Y223" s="26" t="s">
        <v>190</v>
      </c>
      <c r="Z223" s="26" t="s">
        <v>190</v>
      </c>
      <c r="AA223" s="26" t="s">
        <v>190</v>
      </c>
      <c r="AB223" s="26" t="s">
        <v>190</v>
      </c>
      <c r="AC223" s="26" t="s">
        <v>190</v>
      </c>
      <c r="AD223" s="26" t="s">
        <v>190</v>
      </c>
      <c r="AE223" s="26" t="s">
        <v>55</v>
      </c>
      <c r="AF223" s="26" t="s">
        <v>159</v>
      </c>
      <c r="AG223" s="26" t="s">
        <v>59</v>
      </c>
      <c r="AH223" s="26" t="s">
        <v>59</v>
      </c>
      <c r="AI223" s="26" t="s">
        <v>59</v>
      </c>
      <c r="AJ223" s="26" t="s">
        <v>59</v>
      </c>
      <c r="AK223" s="26" t="s">
        <v>71</v>
      </c>
      <c r="AL223" s="26" t="s">
        <v>163</v>
      </c>
      <c r="AM223" s="26" t="s">
        <v>191</v>
      </c>
      <c r="AN223" s="26" t="s">
        <v>89</v>
      </c>
      <c r="AO223" s="26" t="s">
        <v>192</v>
      </c>
      <c r="AP223" s="26" t="s">
        <v>106</v>
      </c>
      <c r="AQ223" s="26" t="s">
        <v>106</v>
      </c>
      <c r="AR223" s="26" t="s">
        <v>106</v>
      </c>
      <c r="AS223" s="26" t="s">
        <v>106</v>
      </c>
      <c r="AT223" s="26" t="s">
        <v>114</v>
      </c>
      <c r="AU223" s="26" t="s">
        <v>284</v>
      </c>
      <c r="AX223" s="12">
        <f t="shared" si="117"/>
        <v>221</v>
      </c>
      <c r="AY223" s="12">
        <f t="shared" si="148"/>
        <v>0.5</v>
      </c>
      <c r="AZ223" s="20" t="str">
        <f t="shared" si="118"/>
        <v>Anticipatoria., Criterios y estándares (Rúbrica)., Autoevaluación., Retroalimentación.</v>
      </c>
      <c r="BA223" s="12" t="str">
        <f t="shared" si="113"/>
        <v>Anticipatoria.</v>
      </c>
      <c r="BB223" s="12" t="str">
        <f t="shared" si="114"/>
        <v>Criterios y estándares (Rúbrica).</v>
      </c>
      <c r="BC223" s="12" t="str">
        <f t="shared" si="115"/>
        <v>Autoevaluación.</v>
      </c>
      <c r="BD223" s="12" t="str">
        <f t="shared" si="116"/>
        <v>Retroalimentación.</v>
      </c>
      <c r="BF223" s="12">
        <f t="shared" si="119"/>
        <v>1</v>
      </c>
      <c r="BG223" s="12">
        <f t="shared" si="120"/>
        <v>1</v>
      </c>
      <c r="BH223" s="12">
        <f t="shared" si="121"/>
        <v>1</v>
      </c>
      <c r="BI223" s="12">
        <f t="shared" si="122"/>
        <v>1</v>
      </c>
      <c r="BJ223" s="12">
        <f t="shared" si="123"/>
        <v>0</v>
      </c>
      <c r="BK223" s="12">
        <f t="shared" si="124"/>
        <v>4</v>
      </c>
      <c r="BL223" s="20" t="str">
        <f t="shared" si="125"/>
        <v>Reflexión, Diálogo, Claridad, Oportunidades de mejora, Retroalimentación al docente</v>
      </c>
      <c r="BM223" s="12" t="str">
        <f t="shared" si="126"/>
        <v>Reflexión</v>
      </c>
      <c r="BN223" s="12" t="str">
        <f t="shared" si="149"/>
        <v>Diálogo</v>
      </c>
      <c r="BO223" s="12" t="str">
        <f t="shared" si="127"/>
        <v>Claridad</v>
      </c>
      <c r="BP223" s="12" t="str">
        <f t="shared" si="128"/>
        <v>Oportunidades de mejora</v>
      </c>
      <c r="BQ223" s="12" t="str">
        <f t="shared" si="129"/>
        <v>Retroalimentación al docente</v>
      </c>
      <c r="BS223" s="12">
        <f t="shared" si="130"/>
        <v>1</v>
      </c>
      <c r="BT223" s="12">
        <f t="shared" si="131"/>
        <v>1</v>
      </c>
      <c r="BU223" s="12">
        <f t="shared" si="132"/>
        <v>1</v>
      </c>
      <c r="BV223" s="12">
        <f t="shared" si="133"/>
        <v>1</v>
      </c>
      <c r="BW223" s="12">
        <f t="shared" si="134"/>
        <v>1</v>
      </c>
      <c r="BX223" s="12">
        <f t="shared" si="135"/>
        <v>0</v>
      </c>
      <c r="BY223" s="12">
        <f t="shared" si="136"/>
        <v>5</v>
      </c>
      <c r="BZ223" s="12" t="str">
        <f t="shared" si="137"/>
        <v>La bibliografía básica propuesta se encuentra en la biblioteca "Juan Roa Vásquez"., La bibliografía se presenta con una sólo sistema de referenciación (APA, Vancouver, IEEE, etc).</v>
      </c>
      <c r="CA223" s="12" t="str">
        <f t="shared" si="138"/>
        <v>La bibliografía básica propuesta se encuentra en la biblioteca "Juan Roa Vásquez".</v>
      </c>
      <c r="CB223" s="21" t="str">
        <f t="shared" si="139"/>
        <v>La bibliografía se presenta con una sólo sistema de referenciación (APA, Vancouver, IEEE, etc).</v>
      </c>
      <c r="CC223" s="12" t="str">
        <f t="shared" si="140"/>
        <v/>
      </c>
      <c r="CD223" s="12" t="str">
        <f t="shared" si="141"/>
        <v/>
      </c>
      <c r="CF223" s="12">
        <f t="shared" si="142"/>
        <v>1</v>
      </c>
      <c r="CG223" s="12">
        <f t="shared" si="143"/>
        <v>0</v>
      </c>
      <c r="CH223" s="12">
        <f t="shared" si="144"/>
        <v>1</v>
      </c>
      <c r="CI223" s="12">
        <f t="shared" si="145"/>
        <v>0</v>
      </c>
      <c r="CJ223" s="12">
        <f t="shared" si="146"/>
        <v>0</v>
      </c>
      <c r="CK223" s="12">
        <f t="shared" si="147"/>
        <v>2</v>
      </c>
    </row>
    <row r="224" spans="1:89" x14ac:dyDescent="0.25">
      <c r="A224" s="25">
        <v>43055.982058738431</v>
      </c>
      <c r="B224" s="26" t="s">
        <v>183</v>
      </c>
      <c r="C224" s="26" t="s">
        <v>575</v>
      </c>
      <c r="D224" s="26" t="s">
        <v>185</v>
      </c>
      <c r="E224" s="24"/>
      <c r="F224" s="26" t="s">
        <v>242</v>
      </c>
      <c r="G224" s="26" t="s">
        <v>576</v>
      </c>
      <c r="H224" s="26" t="s">
        <v>188</v>
      </c>
      <c r="I224" s="26" t="s">
        <v>188</v>
      </c>
      <c r="J224" s="26" t="s">
        <v>188</v>
      </c>
      <c r="K224" s="26" t="s">
        <v>188</v>
      </c>
      <c r="L224" s="26" t="s">
        <v>188</v>
      </c>
      <c r="M224" s="26" t="s">
        <v>188</v>
      </c>
      <c r="N224" s="26" t="s">
        <v>189</v>
      </c>
      <c r="O224" s="26" t="s">
        <v>188</v>
      </c>
      <c r="P224" s="26" t="s">
        <v>188</v>
      </c>
      <c r="Q224" s="26" t="s">
        <v>189</v>
      </c>
      <c r="R224" s="26" t="s">
        <v>189</v>
      </c>
      <c r="S224" s="26" t="s">
        <v>188</v>
      </c>
      <c r="T224" s="26" t="s">
        <v>189</v>
      </c>
      <c r="U224" s="26" t="s">
        <v>189</v>
      </c>
      <c r="V224" s="26" t="s">
        <v>4</v>
      </c>
      <c r="W224" s="26" t="s">
        <v>162</v>
      </c>
      <c r="X224" s="26" t="s">
        <v>158</v>
      </c>
      <c r="Y224" s="26" t="s">
        <v>190</v>
      </c>
      <c r="Z224" s="26" t="s">
        <v>190</v>
      </c>
      <c r="AA224" s="26" t="s">
        <v>190</v>
      </c>
      <c r="AB224" s="26" t="s">
        <v>190</v>
      </c>
      <c r="AC224" s="26" t="s">
        <v>190</v>
      </c>
      <c r="AD224" s="26" t="s">
        <v>190</v>
      </c>
      <c r="AE224" s="26" t="s">
        <v>55</v>
      </c>
      <c r="AF224" s="26" t="s">
        <v>159</v>
      </c>
      <c r="AG224" s="26" t="s">
        <v>59</v>
      </c>
      <c r="AH224" s="26" t="s">
        <v>59</v>
      </c>
      <c r="AI224" s="26" t="s">
        <v>59</v>
      </c>
      <c r="AJ224" s="26" t="s">
        <v>59</v>
      </c>
      <c r="AK224" s="26" t="s">
        <v>71</v>
      </c>
      <c r="AL224" s="26" t="s">
        <v>163</v>
      </c>
      <c r="AM224" s="26" t="s">
        <v>191</v>
      </c>
      <c r="AN224" s="26" t="s">
        <v>90</v>
      </c>
      <c r="AO224" s="26" t="s">
        <v>192</v>
      </c>
      <c r="AP224" s="26" t="s">
        <v>106</v>
      </c>
      <c r="AQ224" s="26" t="s">
        <v>106</v>
      </c>
      <c r="AR224" s="26" t="s">
        <v>106</v>
      </c>
      <c r="AS224" s="26" t="s">
        <v>106</v>
      </c>
      <c r="AT224" s="26" t="s">
        <v>113</v>
      </c>
      <c r="AU224" s="26" t="s">
        <v>193</v>
      </c>
      <c r="AX224" s="12">
        <f t="shared" si="117"/>
        <v>223</v>
      </c>
      <c r="AY224" s="12">
        <f t="shared" si="148"/>
        <v>1</v>
      </c>
      <c r="AZ224" s="20" t="str">
        <f t="shared" si="118"/>
        <v>Anticipatoria., Criterios y estándares (Rúbrica)., Autoevaluación., Retroalimentación.</v>
      </c>
      <c r="BA224" s="12" t="str">
        <f t="shared" si="113"/>
        <v>Anticipatoria.</v>
      </c>
      <c r="BB224" s="12" t="str">
        <f t="shared" si="114"/>
        <v>Criterios y estándares (Rúbrica).</v>
      </c>
      <c r="BC224" s="12" t="str">
        <f t="shared" si="115"/>
        <v>Autoevaluación.</v>
      </c>
      <c r="BD224" s="12" t="str">
        <f t="shared" si="116"/>
        <v>Retroalimentación.</v>
      </c>
      <c r="BF224" s="12">
        <f t="shared" si="119"/>
        <v>1</v>
      </c>
      <c r="BG224" s="12">
        <f t="shared" si="120"/>
        <v>1</v>
      </c>
      <c r="BH224" s="12">
        <f t="shared" si="121"/>
        <v>1</v>
      </c>
      <c r="BI224" s="12">
        <f t="shared" si="122"/>
        <v>1</v>
      </c>
      <c r="BJ224" s="12">
        <f t="shared" si="123"/>
        <v>0</v>
      </c>
      <c r="BK224" s="12">
        <f t="shared" si="124"/>
        <v>4</v>
      </c>
      <c r="BL224" s="20" t="str">
        <f t="shared" si="125"/>
        <v>Reflexión, Diálogo, Claridad, Oportunidades de mejora, Retroalimentación al docente</v>
      </c>
      <c r="BM224" s="12" t="str">
        <f t="shared" si="126"/>
        <v>Reflexión</v>
      </c>
      <c r="BN224" s="12" t="str">
        <f t="shared" si="149"/>
        <v>Diálogo</v>
      </c>
      <c r="BO224" s="12" t="str">
        <f t="shared" si="127"/>
        <v>Claridad</v>
      </c>
      <c r="BP224" s="12" t="str">
        <f t="shared" si="128"/>
        <v>Oportunidades de mejora</v>
      </c>
      <c r="BQ224" s="12" t="str">
        <f t="shared" si="129"/>
        <v>Retroalimentación al docente</v>
      </c>
      <c r="BS224" s="12">
        <f t="shared" si="130"/>
        <v>1</v>
      </c>
      <c r="BT224" s="12">
        <f t="shared" si="131"/>
        <v>1</v>
      </c>
      <c r="BU224" s="12">
        <f t="shared" si="132"/>
        <v>1</v>
      </c>
      <c r="BV224" s="12">
        <f t="shared" si="133"/>
        <v>1</v>
      </c>
      <c r="BW224" s="12">
        <f t="shared" si="134"/>
        <v>1</v>
      </c>
      <c r="BX224" s="12">
        <f t="shared" si="135"/>
        <v>0</v>
      </c>
      <c r="BY224" s="12">
        <f t="shared" si="136"/>
        <v>5</v>
      </c>
      <c r="BZ224" s="12" t="str">
        <f t="shared" si="13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24" s="12" t="str">
        <f t="shared" si="138"/>
        <v>La bibliografía básica propuesta se encuentra en la biblioteca "Juan Roa Vásquez".</v>
      </c>
      <c r="CB224" s="21" t="str">
        <f t="shared" si="139"/>
        <v>La bibliografía propuesta contiene títulos de edición menor a 5 años.</v>
      </c>
      <c r="CC224" s="12" t="str">
        <f t="shared" si="140"/>
        <v>La bibliografía se presenta con una sólo sistema de referenciación (APA, Vancouver, IEEE, etc).</v>
      </c>
      <c r="CD224" s="12" t="str">
        <f t="shared" si="141"/>
        <v>La bibliografía incluye por lo menos dos títulos en una segunda lengua.</v>
      </c>
      <c r="CF224" s="12">
        <f t="shared" si="142"/>
        <v>1</v>
      </c>
      <c r="CG224" s="12">
        <f t="shared" si="143"/>
        <v>1</v>
      </c>
      <c r="CH224" s="12">
        <f t="shared" si="144"/>
        <v>1</v>
      </c>
      <c r="CI224" s="12">
        <f t="shared" si="145"/>
        <v>1</v>
      </c>
      <c r="CJ224" s="12">
        <f t="shared" si="146"/>
        <v>0</v>
      </c>
      <c r="CK224" s="12">
        <f t="shared" si="147"/>
        <v>4</v>
      </c>
    </row>
    <row r="225" spans="1:89" x14ac:dyDescent="0.25">
      <c r="A225" s="25">
        <v>43055.984296689814</v>
      </c>
      <c r="B225" s="26" t="s">
        <v>183</v>
      </c>
      <c r="C225" s="26" t="s">
        <v>404</v>
      </c>
      <c r="D225" s="26" t="s">
        <v>577</v>
      </c>
      <c r="E225" s="26" t="s">
        <v>578</v>
      </c>
      <c r="F225" s="24"/>
      <c r="G225" s="26" t="s">
        <v>579</v>
      </c>
      <c r="H225" s="26" t="s">
        <v>188</v>
      </c>
      <c r="I225" s="26" t="s">
        <v>188</v>
      </c>
      <c r="J225" s="26" t="s">
        <v>188</v>
      </c>
      <c r="K225" s="26" t="s">
        <v>189</v>
      </c>
      <c r="L225" s="26" t="s">
        <v>188</v>
      </c>
      <c r="M225" s="26" t="s">
        <v>189</v>
      </c>
      <c r="N225" s="26" t="s">
        <v>188</v>
      </c>
      <c r="O225" s="26" t="s">
        <v>188</v>
      </c>
      <c r="P225" s="26" t="s">
        <v>189</v>
      </c>
      <c r="Q225" s="26" t="s">
        <v>188</v>
      </c>
      <c r="R225" s="26" t="s">
        <v>188</v>
      </c>
      <c r="S225" s="26" t="s">
        <v>188</v>
      </c>
      <c r="T225" s="26" t="s">
        <v>188</v>
      </c>
      <c r="U225" s="26" t="s">
        <v>189</v>
      </c>
      <c r="V225" s="26" t="s">
        <v>4</v>
      </c>
      <c r="W225" s="26" t="s">
        <v>36</v>
      </c>
      <c r="X225" s="26" t="s">
        <v>39</v>
      </c>
      <c r="Y225" s="26" t="s">
        <v>190</v>
      </c>
      <c r="Z225" s="26" t="s">
        <v>45</v>
      </c>
      <c r="AA225" s="26" t="s">
        <v>190</v>
      </c>
      <c r="AB225" s="26" t="s">
        <v>43</v>
      </c>
      <c r="AC225" s="26" t="s">
        <v>190</v>
      </c>
      <c r="AD225" s="26" t="s">
        <v>190</v>
      </c>
      <c r="AE225" s="26" t="s">
        <v>56</v>
      </c>
      <c r="AF225" s="26" t="s">
        <v>58</v>
      </c>
      <c r="AG225" s="26" t="s">
        <v>59</v>
      </c>
      <c r="AH225" s="26" t="s">
        <v>59</v>
      </c>
      <c r="AI225" s="26" t="s">
        <v>58</v>
      </c>
      <c r="AJ225" s="26" t="s">
        <v>58</v>
      </c>
      <c r="AK225" s="26" t="s">
        <v>69</v>
      </c>
      <c r="AL225" s="26" t="s">
        <v>74</v>
      </c>
      <c r="AM225" s="26" t="s">
        <v>84</v>
      </c>
      <c r="AN225" s="26" t="s">
        <v>89</v>
      </c>
      <c r="AO225" s="26" t="s">
        <v>268</v>
      </c>
      <c r="AP225" s="26" t="s">
        <v>106</v>
      </c>
      <c r="AQ225" s="26" t="s">
        <v>104</v>
      </c>
      <c r="AR225" s="26" t="s">
        <v>106</v>
      </c>
      <c r="AS225" s="26" t="s">
        <v>106</v>
      </c>
      <c r="AT225" s="26" t="s">
        <v>114</v>
      </c>
      <c r="AU225" s="26" t="s">
        <v>249</v>
      </c>
      <c r="AX225" s="12">
        <f t="shared" si="117"/>
        <v>111</v>
      </c>
      <c r="AY225" s="12">
        <f t="shared" si="148"/>
        <v>0.25</v>
      </c>
      <c r="AZ225" s="20" t="str">
        <f t="shared" si="118"/>
        <v>Retroalimentación.</v>
      </c>
      <c r="BA225" s="12" t="str">
        <f t="shared" si="113"/>
        <v>Retroalimentación.</v>
      </c>
      <c r="BB225" s="12" t="str">
        <f t="shared" si="114"/>
        <v/>
      </c>
      <c r="BC225" s="12" t="str">
        <f t="shared" si="115"/>
        <v/>
      </c>
      <c r="BD225" s="12" t="str">
        <f t="shared" si="116"/>
        <v/>
      </c>
      <c r="BF225" s="12">
        <f t="shared" si="119"/>
        <v>0</v>
      </c>
      <c r="BG225" s="12">
        <f t="shared" si="120"/>
        <v>0</v>
      </c>
      <c r="BH225" s="12">
        <f t="shared" si="121"/>
        <v>0</v>
      </c>
      <c r="BI225" s="12">
        <f t="shared" si="122"/>
        <v>1</v>
      </c>
      <c r="BJ225" s="12">
        <f t="shared" si="123"/>
        <v>0</v>
      </c>
      <c r="BK225" s="12">
        <f t="shared" si="124"/>
        <v>1</v>
      </c>
      <c r="BL225" s="20" t="str">
        <f t="shared" si="125"/>
        <v>Reflexión, Diálogo, Oportunidades de mejora, Retroalimentación al docente</v>
      </c>
      <c r="BM225" s="12" t="str">
        <f t="shared" si="126"/>
        <v>Reflexión</v>
      </c>
      <c r="BN225" s="12" t="str">
        <f t="shared" si="149"/>
        <v>Diálogo</v>
      </c>
      <c r="BO225" s="12" t="str">
        <f t="shared" si="127"/>
        <v>Oportunidades de mejora</v>
      </c>
      <c r="BP225" s="12" t="str">
        <f t="shared" si="128"/>
        <v>Retroalimentación al docente</v>
      </c>
      <c r="BQ225" s="12" t="str">
        <f t="shared" si="129"/>
        <v/>
      </c>
      <c r="BS225" s="12">
        <f t="shared" si="130"/>
        <v>1</v>
      </c>
      <c r="BT225" s="12">
        <f t="shared" si="131"/>
        <v>1</v>
      </c>
      <c r="BU225" s="12">
        <f t="shared" si="132"/>
        <v>0</v>
      </c>
      <c r="BV225" s="12">
        <f t="shared" si="133"/>
        <v>1</v>
      </c>
      <c r="BW225" s="12">
        <f t="shared" si="134"/>
        <v>1</v>
      </c>
      <c r="BX225" s="12">
        <f t="shared" si="135"/>
        <v>0</v>
      </c>
      <c r="BY225" s="12">
        <f t="shared" si="136"/>
        <v>4</v>
      </c>
      <c r="BZ225" s="12" t="str">
        <f t="shared" si="137"/>
        <v>La bibliografía básica propuesta se encuentra en la biblioteca "Juan Roa Vásquez"., La bibliografía incluye por lo menos dos títulos en una segunda lengua.</v>
      </c>
      <c r="CA225" s="12" t="str">
        <f t="shared" si="138"/>
        <v>La bibliografía básica propuesta se encuentra en la biblioteca "Juan Roa Vásquez".</v>
      </c>
      <c r="CB225" s="21" t="str">
        <f t="shared" si="139"/>
        <v>La bibliografía incluye por lo menos dos títulos en una segunda lengua.</v>
      </c>
      <c r="CC225" s="12" t="str">
        <f t="shared" si="140"/>
        <v/>
      </c>
      <c r="CD225" s="12" t="str">
        <f t="shared" si="141"/>
        <v/>
      </c>
      <c r="CF225" s="12">
        <f t="shared" si="142"/>
        <v>1</v>
      </c>
      <c r="CG225" s="12">
        <f t="shared" si="143"/>
        <v>0</v>
      </c>
      <c r="CH225" s="12">
        <f t="shared" si="144"/>
        <v>0</v>
      </c>
      <c r="CI225" s="12">
        <f t="shared" si="145"/>
        <v>1</v>
      </c>
      <c r="CJ225" s="12">
        <f t="shared" si="146"/>
        <v>0</v>
      </c>
      <c r="CK225" s="12">
        <f t="shared" si="147"/>
        <v>2</v>
      </c>
    </row>
    <row r="226" spans="1:89" x14ac:dyDescent="0.25">
      <c r="A226" s="25">
        <v>43056.348117719906</v>
      </c>
      <c r="B226" s="26" t="s">
        <v>183</v>
      </c>
      <c r="C226" s="26" t="s">
        <v>580</v>
      </c>
      <c r="D226" s="26" t="s">
        <v>185</v>
      </c>
      <c r="E226" s="24"/>
      <c r="F226" s="26" t="s">
        <v>204</v>
      </c>
      <c r="G226" s="26" t="s">
        <v>423</v>
      </c>
      <c r="H226" s="26" t="s">
        <v>188</v>
      </c>
      <c r="I226" s="26" t="s">
        <v>188</v>
      </c>
      <c r="J226" s="26" t="s">
        <v>188</v>
      </c>
      <c r="K226" s="26" t="s">
        <v>188</v>
      </c>
      <c r="L226" s="26" t="s">
        <v>188</v>
      </c>
      <c r="M226" s="26" t="s">
        <v>188</v>
      </c>
      <c r="N226" s="26" t="s">
        <v>188</v>
      </c>
      <c r="O226" s="26" t="s">
        <v>188</v>
      </c>
      <c r="P226" s="26" t="s">
        <v>188</v>
      </c>
      <c r="Q226" s="26" t="s">
        <v>188</v>
      </c>
      <c r="R226" s="26" t="s">
        <v>188</v>
      </c>
      <c r="S226" s="26" t="s">
        <v>188</v>
      </c>
      <c r="T226" s="26" t="s">
        <v>188</v>
      </c>
      <c r="U226" s="26" t="s">
        <v>188</v>
      </c>
      <c r="V226" s="26" t="s">
        <v>5</v>
      </c>
      <c r="W226" s="26" t="s">
        <v>36</v>
      </c>
      <c r="X226" s="26" t="s">
        <v>158</v>
      </c>
      <c r="Y226" s="26" t="s">
        <v>190</v>
      </c>
      <c r="Z226" s="26" t="s">
        <v>190</v>
      </c>
      <c r="AA226" s="26" t="s">
        <v>190</v>
      </c>
      <c r="AB226" s="26" t="s">
        <v>190</v>
      </c>
      <c r="AC226" s="26" t="s">
        <v>190</v>
      </c>
      <c r="AD226" s="26" t="s">
        <v>190</v>
      </c>
      <c r="AE226" s="26" t="s">
        <v>55</v>
      </c>
      <c r="AF226" s="26" t="s">
        <v>159</v>
      </c>
      <c r="AG226" s="26" t="s">
        <v>59</v>
      </c>
      <c r="AH226" s="26" t="s">
        <v>59</v>
      </c>
      <c r="AI226" s="26" t="s">
        <v>59</v>
      </c>
      <c r="AJ226" s="26" t="s">
        <v>59</v>
      </c>
      <c r="AK226" s="26" t="s">
        <v>71</v>
      </c>
      <c r="AL226" s="26" t="s">
        <v>160</v>
      </c>
      <c r="AM226" s="26" t="s">
        <v>231</v>
      </c>
      <c r="AN226" s="26" t="s">
        <v>90</v>
      </c>
      <c r="AO226" s="26" t="s">
        <v>192</v>
      </c>
      <c r="AP226" s="26" t="s">
        <v>106</v>
      </c>
      <c r="AQ226" s="26" t="s">
        <v>106</v>
      </c>
      <c r="AR226" s="26" t="s">
        <v>106</v>
      </c>
      <c r="AS226" s="26" t="s">
        <v>106</v>
      </c>
      <c r="AT226" s="26" t="s">
        <v>113</v>
      </c>
      <c r="AU226" s="26" t="s">
        <v>284</v>
      </c>
      <c r="AX226" s="12">
        <f t="shared" si="117"/>
        <v>225</v>
      </c>
      <c r="AY226" s="12">
        <f t="shared" si="148"/>
        <v>1</v>
      </c>
      <c r="AZ226" s="20" t="str">
        <f t="shared" si="118"/>
        <v>Anticipatoria., Criterios y estándares (Rúbrica)., Retroalimentación.</v>
      </c>
      <c r="BA226" s="12" t="str">
        <f t="shared" si="113"/>
        <v>Anticipatoria.</v>
      </c>
      <c r="BB226" s="12" t="str">
        <f t="shared" si="114"/>
        <v>Criterios y estándares (Rúbrica).</v>
      </c>
      <c r="BC226" s="12" t="str">
        <f t="shared" si="115"/>
        <v>Retroalimentación.</v>
      </c>
      <c r="BD226" s="12" t="str">
        <f t="shared" si="116"/>
        <v/>
      </c>
      <c r="BF226" s="12">
        <f t="shared" si="119"/>
        <v>1</v>
      </c>
      <c r="BG226" s="12">
        <f t="shared" si="120"/>
        <v>1</v>
      </c>
      <c r="BH226" s="12">
        <f t="shared" si="121"/>
        <v>0</v>
      </c>
      <c r="BI226" s="12">
        <f t="shared" si="122"/>
        <v>1</v>
      </c>
      <c r="BJ226" s="12">
        <f t="shared" si="123"/>
        <v>0</v>
      </c>
      <c r="BK226" s="12">
        <f t="shared" si="124"/>
        <v>3</v>
      </c>
      <c r="BL226" s="20" t="str">
        <f t="shared" si="125"/>
        <v>Reflexión, Diálogo, Claridad, Oportunidades de mejora, Retroalimentación al docente</v>
      </c>
      <c r="BM226" s="12" t="str">
        <f t="shared" si="126"/>
        <v>Reflexión</v>
      </c>
      <c r="BN226" s="12" t="str">
        <f t="shared" si="149"/>
        <v>Diálogo</v>
      </c>
      <c r="BO226" s="12" t="str">
        <f t="shared" si="127"/>
        <v>Claridad</v>
      </c>
      <c r="BP226" s="12" t="str">
        <f t="shared" si="128"/>
        <v>Oportunidades de mejora</v>
      </c>
      <c r="BQ226" s="12" t="str">
        <f t="shared" si="129"/>
        <v>Retroalimentación al docente</v>
      </c>
      <c r="BS226" s="12">
        <f t="shared" si="130"/>
        <v>1</v>
      </c>
      <c r="BT226" s="12">
        <f t="shared" si="131"/>
        <v>1</v>
      </c>
      <c r="BU226" s="12">
        <f t="shared" si="132"/>
        <v>1</v>
      </c>
      <c r="BV226" s="12">
        <f t="shared" si="133"/>
        <v>1</v>
      </c>
      <c r="BW226" s="12">
        <f t="shared" si="134"/>
        <v>1</v>
      </c>
      <c r="BX226" s="12">
        <f t="shared" si="135"/>
        <v>0</v>
      </c>
      <c r="BY226" s="12">
        <f t="shared" si="136"/>
        <v>5</v>
      </c>
      <c r="BZ226" s="12" t="str">
        <f t="shared" si="137"/>
        <v>La bibliografía básica propuesta se encuentra en la biblioteca "Juan Roa Vásquez"., La bibliografía se presenta con una sólo sistema de referenciación (APA, Vancouver, IEEE, etc).</v>
      </c>
      <c r="CA226" s="12" t="str">
        <f t="shared" si="138"/>
        <v>La bibliografía básica propuesta se encuentra en la biblioteca "Juan Roa Vásquez".</v>
      </c>
      <c r="CB226" s="21" t="str">
        <f t="shared" si="139"/>
        <v>La bibliografía se presenta con una sólo sistema de referenciación (APA, Vancouver, IEEE, etc).</v>
      </c>
      <c r="CC226" s="12" t="str">
        <f t="shared" si="140"/>
        <v/>
      </c>
      <c r="CD226" s="12" t="str">
        <f t="shared" si="141"/>
        <v/>
      </c>
      <c r="CF226" s="12">
        <f t="shared" si="142"/>
        <v>1</v>
      </c>
      <c r="CG226" s="12">
        <f t="shared" si="143"/>
        <v>0</v>
      </c>
      <c r="CH226" s="12">
        <f t="shared" si="144"/>
        <v>1</v>
      </c>
      <c r="CI226" s="12">
        <f t="shared" si="145"/>
        <v>0</v>
      </c>
      <c r="CJ226" s="12">
        <f t="shared" si="146"/>
        <v>0</v>
      </c>
      <c r="CK226" s="12">
        <f t="shared" si="147"/>
        <v>2</v>
      </c>
    </row>
    <row r="227" spans="1:89" x14ac:dyDescent="0.25">
      <c r="A227" s="25">
        <v>43056.352600902777</v>
      </c>
      <c r="B227" s="26" t="s">
        <v>183</v>
      </c>
      <c r="C227" s="26" t="s">
        <v>581</v>
      </c>
      <c r="D227" s="26" t="s">
        <v>185</v>
      </c>
      <c r="E227" s="24"/>
      <c r="F227" s="26" t="s">
        <v>212</v>
      </c>
      <c r="G227" s="26" t="s">
        <v>582</v>
      </c>
      <c r="H227" s="26" t="s">
        <v>188</v>
      </c>
      <c r="I227" s="26" t="s">
        <v>188</v>
      </c>
      <c r="J227" s="26" t="s">
        <v>188</v>
      </c>
      <c r="K227" s="26" t="s">
        <v>188</v>
      </c>
      <c r="L227" s="26" t="s">
        <v>188</v>
      </c>
      <c r="M227" s="26" t="s">
        <v>188</v>
      </c>
      <c r="N227" s="26" t="s">
        <v>188</v>
      </c>
      <c r="O227" s="26" t="s">
        <v>188</v>
      </c>
      <c r="P227" s="26" t="s">
        <v>188</v>
      </c>
      <c r="Q227" s="26" t="s">
        <v>188</v>
      </c>
      <c r="R227" s="26" t="s">
        <v>188</v>
      </c>
      <c r="S227" s="26" t="s">
        <v>188</v>
      </c>
      <c r="T227" s="26" t="s">
        <v>188</v>
      </c>
      <c r="U227" s="26" t="s">
        <v>188</v>
      </c>
      <c r="V227" s="26" t="s">
        <v>5</v>
      </c>
      <c r="W227" s="26" t="s">
        <v>162</v>
      </c>
      <c r="X227" s="26" t="s">
        <v>158</v>
      </c>
      <c r="Y227" s="26" t="s">
        <v>190</v>
      </c>
      <c r="Z227" s="26" t="s">
        <v>190</v>
      </c>
      <c r="AA227" s="26" t="s">
        <v>190</v>
      </c>
      <c r="AB227" s="26" t="s">
        <v>190</v>
      </c>
      <c r="AC227" s="26" t="s">
        <v>190</v>
      </c>
      <c r="AD227" s="26" t="s">
        <v>190</v>
      </c>
      <c r="AE227" s="26" t="s">
        <v>53</v>
      </c>
      <c r="AF227" s="26" t="s">
        <v>58</v>
      </c>
      <c r="AG227" s="26" t="s">
        <v>58</v>
      </c>
      <c r="AH227" s="26" t="s">
        <v>58</v>
      </c>
      <c r="AI227" s="26" t="s">
        <v>58</v>
      </c>
      <c r="AJ227" s="26" t="s">
        <v>58</v>
      </c>
      <c r="AK227" s="26" t="s">
        <v>69</v>
      </c>
      <c r="AL227" s="26" t="s">
        <v>160</v>
      </c>
      <c r="AM227" s="26" t="s">
        <v>231</v>
      </c>
      <c r="AN227" s="26" t="s">
        <v>89</v>
      </c>
      <c r="AO227" s="26" t="s">
        <v>210</v>
      </c>
      <c r="AP227" s="26" t="s">
        <v>104</v>
      </c>
      <c r="AQ227" s="26" t="s">
        <v>104</v>
      </c>
      <c r="AR227" s="26" t="s">
        <v>104</v>
      </c>
      <c r="AS227" s="26" t="s">
        <v>104</v>
      </c>
      <c r="AT227" s="26" t="s">
        <v>115</v>
      </c>
      <c r="AU227" s="26" t="s">
        <v>219</v>
      </c>
      <c r="AX227" s="12">
        <f t="shared" si="117"/>
        <v>226</v>
      </c>
      <c r="AY227" s="12">
        <f t="shared" si="148"/>
        <v>0.25</v>
      </c>
      <c r="AZ227" s="20" t="str">
        <f t="shared" si="118"/>
        <v>Anticipatoria., Criterios y estándares (Rúbrica)., Retroalimentación.</v>
      </c>
      <c r="BA227" s="12" t="str">
        <f t="shared" si="113"/>
        <v>Anticipatoria.</v>
      </c>
      <c r="BB227" s="12" t="str">
        <f t="shared" si="114"/>
        <v>Criterios y estándares (Rúbrica).</v>
      </c>
      <c r="BC227" s="12" t="str">
        <f t="shared" si="115"/>
        <v>Retroalimentación.</v>
      </c>
      <c r="BD227" s="12" t="str">
        <f t="shared" si="116"/>
        <v/>
      </c>
      <c r="BF227" s="12">
        <f t="shared" si="119"/>
        <v>1</v>
      </c>
      <c r="BG227" s="12">
        <f t="shared" si="120"/>
        <v>1</v>
      </c>
      <c r="BH227" s="12">
        <f t="shared" si="121"/>
        <v>0</v>
      </c>
      <c r="BI227" s="12">
        <f t="shared" si="122"/>
        <v>1</v>
      </c>
      <c r="BJ227" s="12">
        <f t="shared" si="123"/>
        <v>0</v>
      </c>
      <c r="BK227" s="12">
        <f t="shared" si="124"/>
        <v>3</v>
      </c>
      <c r="BL227" s="20" t="str">
        <f t="shared" si="125"/>
        <v>Reflexión, Diálogo, Claridad, Oportunidades de mejora</v>
      </c>
      <c r="BM227" s="12" t="str">
        <f t="shared" si="126"/>
        <v>Reflexión</v>
      </c>
      <c r="BN227" s="12" t="str">
        <f t="shared" si="149"/>
        <v>Diálogo</v>
      </c>
      <c r="BO227" s="12" t="str">
        <f t="shared" si="127"/>
        <v>Claridad</v>
      </c>
      <c r="BP227" s="12" t="str">
        <f t="shared" si="128"/>
        <v>Oportunidades de mejora</v>
      </c>
      <c r="BQ227" s="12" t="str">
        <f t="shared" si="129"/>
        <v/>
      </c>
      <c r="BS227" s="12">
        <f t="shared" si="130"/>
        <v>1</v>
      </c>
      <c r="BT227" s="12">
        <f t="shared" si="131"/>
        <v>1</v>
      </c>
      <c r="BU227" s="12">
        <f t="shared" si="132"/>
        <v>1</v>
      </c>
      <c r="BV227" s="12">
        <f t="shared" si="133"/>
        <v>1</v>
      </c>
      <c r="BW227" s="12">
        <f t="shared" si="134"/>
        <v>0</v>
      </c>
      <c r="BX227" s="12">
        <f t="shared" si="135"/>
        <v>0</v>
      </c>
      <c r="BY227" s="12">
        <f t="shared" si="136"/>
        <v>4</v>
      </c>
      <c r="BZ227" s="12" t="str">
        <f t="shared" si="137"/>
        <v>La bibliografía propuesta contiene títulos de edición menor a 5 años., La bibliografía se presenta con una sólo sistema de referenciación (APA, Vancouver, IEEE, etc).</v>
      </c>
      <c r="CA227" s="12" t="str">
        <f t="shared" si="138"/>
        <v>La bibliografía propuesta contiene títulos de edición menor a 5 años.</v>
      </c>
      <c r="CB227" s="21" t="str">
        <f t="shared" si="139"/>
        <v>La bibliografía se presenta con una sólo sistema de referenciación (APA, Vancouver, IEEE, etc).</v>
      </c>
      <c r="CC227" s="12" t="str">
        <f t="shared" si="140"/>
        <v/>
      </c>
      <c r="CD227" s="12" t="str">
        <f t="shared" si="141"/>
        <v/>
      </c>
      <c r="CF227" s="12">
        <f t="shared" si="142"/>
        <v>0</v>
      </c>
      <c r="CG227" s="12">
        <f t="shared" si="143"/>
        <v>1</v>
      </c>
      <c r="CH227" s="12">
        <f t="shared" si="144"/>
        <v>1</v>
      </c>
      <c r="CI227" s="12">
        <f t="shared" si="145"/>
        <v>0</v>
      </c>
      <c r="CJ227" s="12">
        <f t="shared" si="146"/>
        <v>0</v>
      </c>
      <c r="CK227" s="12">
        <f t="shared" si="147"/>
        <v>2</v>
      </c>
    </row>
    <row r="228" spans="1:89" x14ac:dyDescent="0.25">
      <c r="A228" s="25">
        <v>43056.362133078699</v>
      </c>
      <c r="B228" s="26" t="s">
        <v>183</v>
      </c>
      <c r="C228" s="26" t="s">
        <v>583</v>
      </c>
      <c r="D228" s="26" t="s">
        <v>185</v>
      </c>
      <c r="E228" s="24"/>
      <c r="F228" s="26" t="s">
        <v>212</v>
      </c>
      <c r="G228" s="26" t="s">
        <v>401</v>
      </c>
      <c r="H228" s="26" t="s">
        <v>188</v>
      </c>
      <c r="I228" s="26" t="s">
        <v>188</v>
      </c>
      <c r="J228" s="26" t="s">
        <v>188</v>
      </c>
      <c r="K228" s="26" t="s">
        <v>188</v>
      </c>
      <c r="L228" s="26" t="s">
        <v>188</v>
      </c>
      <c r="M228" s="26" t="s">
        <v>188</v>
      </c>
      <c r="N228" s="26" t="s">
        <v>189</v>
      </c>
      <c r="O228" s="26" t="s">
        <v>189</v>
      </c>
      <c r="P228" s="26" t="s">
        <v>189</v>
      </c>
      <c r="Q228" s="26" t="s">
        <v>189</v>
      </c>
      <c r="R228" s="26" t="s">
        <v>189</v>
      </c>
      <c r="S228" s="26" t="s">
        <v>189</v>
      </c>
      <c r="T228" s="26" t="s">
        <v>189</v>
      </c>
      <c r="U228" s="26" t="s">
        <v>189</v>
      </c>
      <c r="V228" s="26" t="s">
        <v>5</v>
      </c>
      <c r="W228" s="26" t="s">
        <v>36</v>
      </c>
      <c r="X228" s="26" t="s">
        <v>39</v>
      </c>
      <c r="Y228" s="26" t="s">
        <v>190</v>
      </c>
      <c r="Z228" s="26" t="s">
        <v>190</v>
      </c>
      <c r="AA228" s="26" t="s">
        <v>46</v>
      </c>
      <c r="AB228" s="26" t="s">
        <v>190</v>
      </c>
      <c r="AC228" s="26" t="s">
        <v>190</v>
      </c>
      <c r="AD228" s="26" t="s">
        <v>190</v>
      </c>
      <c r="AE228" s="26" t="s">
        <v>55</v>
      </c>
      <c r="AF228" s="26" t="s">
        <v>159</v>
      </c>
      <c r="AG228" s="26" t="s">
        <v>584</v>
      </c>
      <c r="AH228" s="26" t="s">
        <v>59</v>
      </c>
      <c r="AI228" s="26" t="s">
        <v>59</v>
      </c>
      <c r="AJ228" s="26" t="s">
        <v>59</v>
      </c>
      <c r="AK228" s="26" t="s">
        <v>69</v>
      </c>
      <c r="AL228" s="26" t="s">
        <v>160</v>
      </c>
      <c r="AM228" s="26" t="s">
        <v>231</v>
      </c>
      <c r="AN228" s="26" t="s">
        <v>89</v>
      </c>
      <c r="AO228" s="26" t="s">
        <v>192</v>
      </c>
      <c r="AP228" s="26" t="s">
        <v>105</v>
      </c>
      <c r="AQ228" s="26" t="s">
        <v>105</v>
      </c>
      <c r="AR228" s="26" t="s">
        <v>105</v>
      </c>
      <c r="AS228" s="26" t="s">
        <v>105</v>
      </c>
      <c r="AT228" s="26" t="s">
        <v>115</v>
      </c>
      <c r="AU228" s="26" t="s">
        <v>247</v>
      </c>
      <c r="AX228" s="12">
        <f t="shared" si="117"/>
        <v>226</v>
      </c>
      <c r="AY228" s="12">
        <f t="shared" si="148"/>
        <v>0.25</v>
      </c>
      <c r="AZ228" s="20" t="str">
        <f t="shared" si="118"/>
        <v>Anticipatoria., Criterios y estándares (Rúbrica)., Retroalimentación.</v>
      </c>
      <c r="BA228" s="12" t="str">
        <f t="shared" si="113"/>
        <v>Anticipatoria.</v>
      </c>
      <c r="BB228" s="12" t="str">
        <f t="shared" si="114"/>
        <v>Criterios y estándares (Rúbrica).</v>
      </c>
      <c r="BC228" s="12" t="str">
        <f t="shared" si="115"/>
        <v>Retroalimentación.</v>
      </c>
      <c r="BD228" s="12" t="str">
        <f t="shared" si="116"/>
        <v/>
      </c>
      <c r="BF228" s="12">
        <f t="shared" si="119"/>
        <v>1</v>
      </c>
      <c r="BG228" s="12">
        <f t="shared" si="120"/>
        <v>1</v>
      </c>
      <c r="BH228" s="12">
        <f t="shared" si="121"/>
        <v>0</v>
      </c>
      <c r="BI228" s="12">
        <f t="shared" si="122"/>
        <v>1</v>
      </c>
      <c r="BJ228" s="12">
        <f t="shared" si="123"/>
        <v>0</v>
      </c>
      <c r="BK228" s="12">
        <f t="shared" si="124"/>
        <v>3</v>
      </c>
      <c r="BL228" s="20" t="str">
        <f t="shared" si="125"/>
        <v>Reflexión, Diálogo, Claridad, Oportunidades de mejora, Retroalimentación al docente</v>
      </c>
      <c r="BM228" s="12" t="str">
        <f t="shared" si="126"/>
        <v>Reflexión</v>
      </c>
      <c r="BN228" s="12" t="str">
        <f t="shared" si="149"/>
        <v>Diálogo</v>
      </c>
      <c r="BO228" s="12" t="str">
        <f t="shared" si="127"/>
        <v>Claridad</v>
      </c>
      <c r="BP228" s="12" t="str">
        <f t="shared" si="128"/>
        <v>Oportunidades de mejora</v>
      </c>
      <c r="BQ228" s="12" t="str">
        <f t="shared" si="129"/>
        <v>Retroalimentación al docente</v>
      </c>
      <c r="BS228" s="12">
        <f t="shared" si="130"/>
        <v>1</v>
      </c>
      <c r="BT228" s="12">
        <f t="shared" si="131"/>
        <v>1</v>
      </c>
      <c r="BU228" s="12">
        <f t="shared" si="132"/>
        <v>1</v>
      </c>
      <c r="BV228" s="12">
        <f t="shared" si="133"/>
        <v>1</v>
      </c>
      <c r="BW228" s="12">
        <f t="shared" si="134"/>
        <v>1</v>
      </c>
      <c r="BX228" s="12">
        <f t="shared" si="135"/>
        <v>0</v>
      </c>
      <c r="BY228" s="12">
        <f t="shared" si="136"/>
        <v>5</v>
      </c>
      <c r="BZ228" s="12" t="str">
        <f t="shared" si="137"/>
        <v>La bibliografía básica propuesta se encuentra en la biblioteca "Juan Roa Vásquez"., La bibliografía propuesta contiene títulos de edición menor a 5 años., La bibliografía se presenta con una sólo sistema de referenciación (APA, Vancouver, IEEE, etc).</v>
      </c>
      <c r="CA228" s="12" t="str">
        <f t="shared" si="138"/>
        <v>La bibliografía básica propuesta se encuentra en la biblioteca "Juan Roa Vásquez".</v>
      </c>
      <c r="CB228" s="21" t="str">
        <f t="shared" si="139"/>
        <v>La bibliografía propuesta contiene títulos de edición menor a 5 años.</v>
      </c>
      <c r="CC228" s="12" t="str">
        <f t="shared" si="140"/>
        <v>La bibliografía se presenta con una sólo sistema de referenciación (APA, Vancouver, IEEE, etc).</v>
      </c>
      <c r="CD228" s="12" t="str">
        <f t="shared" si="141"/>
        <v/>
      </c>
      <c r="CF228" s="12">
        <f t="shared" si="142"/>
        <v>1</v>
      </c>
      <c r="CG228" s="12">
        <f t="shared" si="143"/>
        <v>1</v>
      </c>
      <c r="CH228" s="12">
        <f t="shared" si="144"/>
        <v>1</v>
      </c>
      <c r="CI228" s="12">
        <f t="shared" si="145"/>
        <v>0</v>
      </c>
      <c r="CJ228" s="12">
        <f t="shared" si="146"/>
        <v>0</v>
      </c>
      <c r="CK228" s="12">
        <f t="shared" si="147"/>
        <v>3</v>
      </c>
    </row>
    <row r="229" spans="1:89" x14ac:dyDescent="0.25">
      <c r="A229" s="25">
        <v>43056.366898761575</v>
      </c>
      <c r="B229" s="26" t="s">
        <v>183</v>
      </c>
      <c r="C229" s="26" t="s">
        <v>585</v>
      </c>
      <c r="D229" s="26" t="s">
        <v>185</v>
      </c>
      <c r="E229" s="24"/>
      <c r="F229" s="26" t="s">
        <v>212</v>
      </c>
      <c r="G229" s="26" t="s">
        <v>586</v>
      </c>
      <c r="H229" s="26" t="s">
        <v>188</v>
      </c>
      <c r="I229" s="26" t="s">
        <v>188</v>
      </c>
      <c r="J229" s="26" t="s">
        <v>188</v>
      </c>
      <c r="K229" s="26" t="s">
        <v>188</v>
      </c>
      <c r="L229" s="26" t="s">
        <v>188</v>
      </c>
      <c r="M229" s="26" t="s">
        <v>188</v>
      </c>
      <c r="N229" s="26" t="s">
        <v>188</v>
      </c>
      <c r="O229" s="26" t="s">
        <v>188</v>
      </c>
      <c r="P229" s="26" t="s">
        <v>188</v>
      </c>
      <c r="Q229" s="26" t="s">
        <v>188</v>
      </c>
      <c r="R229" s="26" t="s">
        <v>188</v>
      </c>
      <c r="S229" s="26" t="s">
        <v>188</v>
      </c>
      <c r="T229" s="26" t="s">
        <v>188</v>
      </c>
      <c r="U229" s="26" t="s">
        <v>188</v>
      </c>
      <c r="V229" s="26" t="s">
        <v>5</v>
      </c>
      <c r="W229" s="26" t="s">
        <v>162</v>
      </c>
      <c r="X229" s="26" t="s">
        <v>39</v>
      </c>
      <c r="Y229" s="26" t="s">
        <v>190</v>
      </c>
      <c r="Z229" s="26" t="s">
        <v>43</v>
      </c>
      <c r="AA229" s="26" t="s">
        <v>190</v>
      </c>
      <c r="AB229" s="26" t="s">
        <v>190</v>
      </c>
      <c r="AC229" s="26" t="s">
        <v>190</v>
      </c>
      <c r="AD229" s="26" t="s">
        <v>43</v>
      </c>
      <c r="AE229" s="26" t="s">
        <v>55</v>
      </c>
      <c r="AF229" s="26" t="s">
        <v>58</v>
      </c>
      <c r="AG229" s="26" t="s">
        <v>59</v>
      </c>
      <c r="AH229" s="26" t="s">
        <v>58</v>
      </c>
      <c r="AI229" s="26" t="s">
        <v>59</v>
      </c>
      <c r="AJ229" s="26" t="s">
        <v>58</v>
      </c>
      <c r="AK229" s="26" t="s">
        <v>69</v>
      </c>
      <c r="AL229" s="26" t="s">
        <v>163</v>
      </c>
      <c r="AM229" s="26" t="s">
        <v>259</v>
      </c>
      <c r="AN229" s="26" t="s">
        <v>90</v>
      </c>
      <c r="AO229" s="26" t="s">
        <v>197</v>
      </c>
      <c r="AP229" s="26" t="s">
        <v>106</v>
      </c>
      <c r="AQ229" s="26" t="s">
        <v>106</v>
      </c>
      <c r="AR229" s="26" t="s">
        <v>104</v>
      </c>
      <c r="AS229" s="26" t="s">
        <v>104</v>
      </c>
      <c r="AT229" s="26" t="s">
        <v>114</v>
      </c>
      <c r="AU229" s="26" t="s">
        <v>193</v>
      </c>
      <c r="AX229" s="12">
        <f t="shared" si="117"/>
        <v>228</v>
      </c>
      <c r="AY229" s="12">
        <f t="shared" si="148"/>
        <v>1</v>
      </c>
      <c r="AZ229" s="20" t="str">
        <f t="shared" si="118"/>
        <v>Criterios y estándares (Rúbrica)., Autoevaluación., Retroalimentación.</v>
      </c>
      <c r="BA229" s="12" t="str">
        <f t="shared" si="113"/>
        <v>Criterios y estándares (Rúbrica).</v>
      </c>
      <c r="BB229" s="12" t="str">
        <f t="shared" si="114"/>
        <v>Autoevaluación.</v>
      </c>
      <c r="BC229" s="12" t="str">
        <f t="shared" si="115"/>
        <v>Retroalimentación.</v>
      </c>
      <c r="BD229" s="12" t="str">
        <f t="shared" si="116"/>
        <v/>
      </c>
      <c r="BF229" s="12">
        <f t="shared" si="119"/>
        <v>0</v>
      </c>
      <c r="BG229" s="12">
        <f t="shared" si="120"/>
        <v>1</v>
      </c>
      <c r="BH229" s="12">
        <f t="shared" si="121"/>
        <v>1</v>
      </c>
      <c r="BI229" s="12">
        <f t="shared" si="122"/>
        <v>1</v>
      </c>
      <c r="BJ229" s="12">
        <f t="shared" si="123"/>
        <v>0</v>
      </c>
      <c r="BK229" s="12">
        <f t="shared" si="124"/>
        <v>3</v>
      </c>
      <c r="BL229" s="20" t="str">
        <f t="shared" si="125"/>
        <v>Reflexión, Diálogo, Claridad, Retroalimentación al docente</v>
      </c>
      <c r="BM229" s="12" t="str">
        <f t="shared" si="126"/>
        <v>Reflexión</v>
      </c>
      <c r="BN229" s="12" t="str">
        <f t="shared" si="149"/>
        <v>Diálogo</v>
      </c>
      <c r="BO229" s="12" t="str">
        <f t="shared" si="127"/>
        <v>Claridad</v>
      </c>
      <c r="BP229" s="12" t="str">
        <f t="shared" si="128"/>
        <v>Retroalimentación al docente</v>
      </c>
      <c r="BQ229" s="12" t="str">
        <f t="shared" si="129"/>
        <v/>
      </c>
      <c r="BS229" s="12">
        <f t="shared" si="130"/>
        <v>1</v>
      </c>
      <c r="BT229" s="12">
        <f t="shared" si="131"/>
        <v>1</v>
      </c>
      <c r="BU229" s="12">
        <f t="shared" si="132"/>
        <v>1</v>
      </c>
      <c r="BV229" s="12">
        <f t="shared" si="133"/>
        <v>0</v>
      </c>
      <c r="BW229" s="12">
        <f t="shared" si="134"/>
        <v>1</v>
      </c>
      <c r="BX229" s="12">
        <f t="shared" si="135"/>
        <v>0</v>
      </c>
      <c r="BY229" s="12">
        <f t="shared" si="136"/>
        <v>4</v>
      </c>
      <c r="BZ229" s="12" t="str">
        <f t="shared" si="13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29" s="12" t="str">
        <f t="shared" si="138"/>
        <v>La bibliografía básica propuesta se encuentra en la biblioteca "Juan Roa Vásquez".</v>
      </c>
      <c r="CB229" s="21" t="str">
        <f t="shared" si="139"/>
        <v>La bibliografía propuesta contiene títulos de edición menor a 5 años.</v>
      </c>
      <c r="CC229" s="12" t="str">
        <f t="shared" si="140"/>
        <v>La bibliografía se presenta con una sólo sistema de referenciación (APA, Vancouver, IEEE, etc).</v>
      </c>
      <c r="CD229" s="12" t="str">
        <f t="shared" si="141"/>
        <v>La bibliografía incluye por lo menos dos títulos en una segunda lengua.</v>
      </c>
      <c r="CF229" s="12">
        <f t="shared" si="142"/>
        <v>1</v>
      </c>
      <c r="CG229" s="12">
        <f t="shared" si="143"/>
        <v>1</v>
      </c>
      <c r="CH229" s="12">
        <f t="shared" si="144"/>
        <v>1</v>
      </c>
      <c r="CI229" s="12">
        <f t="shared" si="145"/>
        <v>1</v>
      </c>
      <c r="CJ229" s="12">
        <f t="shared" si="146"/>
        <v>0</v>
      </c>
      <c r="CK229" s="12">
        <f t="shared" si="147"/>
        <v>4</v>
      </c>
    </row>
    <row r="230" spans="1:89" x14ac:dyDescent="0.25">
      <c r="A230" s="25">
        <v>43056.370554594905</v>
      </c>
      <c r="B230" s="26" t="s">
        <v>183</v>
      </c>
      <c r="C230" s="26" t="s">
        <v>587</v>
      </c>
      <c r="D230" s="26" t="s">
        <v>185</v>
      </c>
      <c r="E230" s="24"/>
      <c r="F230" s="26" t="s">
        <v>212</v>
      </c>
      <c r="G230" s="26" t="s">
        <v>588</v>
      </c>
      <c r="H230" s="26" t="s">
        <v>188</v>
      </c>
      <c r="I230" s="26" t="s">
        <v>188</v>
      </c>
      <c r="J230" s="26" t="s">
        <v>188</v>
      </c>
      <c r="K230" s="26" t="s">
        <v>188</v>
      </c>
      <c r="L230" s="26" t="s">
        <v>188</v>
      </c>
      <c r="M230" s="26" t="s">
        <v>188</v>
      </c>
      <c r="N230" s="26" t="s">
        <v>188</v>
      </c>
      <c r="O230" s="26" t="s">
        <v>188</v>
      </c>
      <c r="P230" s="26" t="s">
        <v>188</v>
      </c>
      <c r="Q230" s="26" t="s">
        <v>188</v>
      </c>
      <c r="R230" s="26" t="s">
        <v>188</v>
      </c>
      <c r="S230" s="26" t="s">
        <v>188</v>
      </c>
      <c r="T230" s="26" t="s">
        <v>188</v>
      </c>
      <c r="U230" s="26" t="s">
        <v>188</v>
      </c>
      <c r="V230" s="26" t="s">
        <v>5</v>
      </c>
      <c r="W230" s="26" t="s">
        <v>162</v>
      </c>
      <c r="X230" s="26" t="s">
        <v>158</v>
      </c>
      <c r="Y230" s="26" t="s">
        <v>190</v>
      </c>
      <c r="Z230" s="26" t="s">
        <v>190</v>
      </c>
      <c r="AA230" s="26" t="s">
        <v>190</v>
      </c>
      <c r="AB230" s="26" t="s">
        <v>190</v>
      </c>
      <c r="AC230" s="26" t="s">
        <v>190</v>
      </c>
      <c r="AD230" s="26" t="s">
        <v>190</v>
      </c>
      <c r="AE230" s="26" t="s">
        <v>55</v>
      </c>
      <c r="AF230" s="26" t="s">
        <v>159</v>
      </c>
      <c r="AG230" s="26" t="s">
        <v>59</v>
      </c>
      <c r="AH230" s="26" t="s">
        <v>59</v>
      </c>
      <c r="AI230" s="26" t="s">
        <v>59</v>
      </c>
      <c r="AJ230" s="26" t="s">
        <v>59</v>
      </c>
      <c r="AK230" s="26" t="s">
        <v>71</v>
      </c>
      <c r="AL230" s="26" t="s">
        <v>163</v>
      </c>
      <c r="AM230" s="26" t="s">
        <v>412</v>
      </c>
      <c r="AN230" s="26" t="s">
        <v>90</v>
      </c>
      <c r="AO230" s="26" t="s">
        <v>268</v>
      </c>
      <c r="AP230" s="26" t="s">
        <v>106</v>
      </c>
      <c r="AQ230" s="26" t="s">
        <v>106</v>
      </c>
      <c r="AR230" s="26" t="s">
        <v>106</v>
      </c>
      <c r="AS230" s="26" t="s">
        <v>106</v>
      </c>
      <c r="AT230" s="26" t="s">
        <v>114</v>
      </c>
      <c r="AU230" s="26" t="s">
        <v>166</v>
      </c>
      <c r="AX230" s="12">
        <f t="shared" si="117"/>
        <v>229</v>
      </c>
      <c r="AY230" s="12">
        <f t="shared" si="148"/>
        <v>1</v>
      </c>
      <c r="AZ230" s="20" t="str">
        <f t="shared" si="118"/>
        <v>Anticipatoria., Retroalimentación.</v>
      </c>
      <c r="BA230" s="12" t="str">
        <f t="shared" si="113"/>
        <v>Anticipatoria.</v>
      </c>
      <c r="BB230" s="12" t="str">
        <f t="shared" si="114"/>
        <v>Retroalimentación.</v>
      </c>
      <c r="BC230" s="12" t="str">
        <f t="shared" si="115"/>
        <v/>
      </c>
      <c r="BD230" s="12" t="str">
        <f t="shared" si="116"/>
        <v/>
      </c>
      <c r="BF230" s="12">
        <f t="shared" si="119"/>
        <v>1</v>
      </c>
      <c r="BG230" s="12">
        <f t="shared" si="120"/>
        <v>0</v>
      </c>
      <c r="BH230" s="12">
        <f t="shared" si="121"/>
        <v>0</v>
      </c>
      <c r="BI230" s="12">
        <f t="shared" si="122"/>
        <v>1</v>
      </c>
      <c r="BJ230" s="12">
        <f t="shared" si="123"/>
        <v>0</v>
      </c>
      <c r="BK230" s="12">
        <f t="shared" si="124"/>
        <v>2</v>
      </c>
      <c r="BL230" s="20" t="str">
        <f t="shared" si="125"/>
        <v>Reflexión, Diálogo, Oportunidades de mejora, Retroalimentación al docente</v>
      </c>
      <c r="BM230" s="12" t="str">
        <f t="shared" si="126"/>
        <v>Reflexión</v>
      </c>
      <c r="BN230" s="12" t="str">
        <f t="shared" si="149"/>
        <v>Diálogo</v>
      </c>
      <c r="BO230" s="12" t="str">
        <f t="shared" si="127"/>
        <v>Oportunidades de mejora</v>
      </c>
      <c r="BP230" s="12" t="str">
        <f t="shared" si="128"/>
        <v>Retroalimentación al docente</v>
      </c>
      <c r="BQ230" s="12" t="str">
        <f t="shared" si="129"/>
        <v/>
      </c>
      <c r="BS230" s="12">
        <f t="shared" si="130"/>
        <v>1</v>
      </c>
      <c r="BT230" s="12">
        <f t="shared" si="131"/>
        <v>1</v>
      </c>
      <c r="BU230" s="12">
        <f t="shared" si="132"/>
        <v>0</v>
      </c>
      <c r="BV230" s="12">
        <f t="shared" si="133"/>
        <v>1</v>
      </c>
      <c r="BW230" s="12">
        <f t="shared" si="134"/>
        <v>1</v>
      </c>
      <c r="BX230" s="12">
        <f t="shared" si="135"/>
        <v>0</v>
      </c>
      <c r="BY230" s="12">
        <f t="shared" si="136"/>
        <v>4</v>
      </c>
      <c r="BZ230" s="12" t="str">
        <f t="shared" si="137"/>
        <v>La bibliografía propuesta contiene títulos de edición menor a 5 años.</v>
      </c>
      <c r="CA230" s="12" t="str">
        <f t="shared" si="138"/>
        <v>La bibliografía propuesta contiene títulos de edición menor a 5 años.</v>
      </c>
      <c r="CB230" s="21" t="str">
        <f t="shared" si="139"/>
        <v/>
      </c>
      <c r="CC230" s="12" t="str">
        <f t="shared" si="140"/>
        <v/>
      </c>
      <c r="CD230" s="12" t="str">
        <f t="shared" si="141"/>
        <v/>
      </c>
      <c r="CF230" s="12">
        <f t="shared" si="142"/>
        <v>0</v>
      </c>
      <c r="CG230" s="12">
        <f t="shared" si="143"/>
        <v>1</v>
      </c>
      <c r="CH230" s="12">
        <f t="shared" si="144"/>
        <v>0</v>
      </c>
      <c r="CI230" s="12">
        <f t="shared" si="145"/>
        <v>0</v>
      </c>
      <c r="CJ230" s="12">
        <f t="shared" si="146"/>
        <v>0</v>
      </c>
      <c r="CK230" s="12">
        <f t="shared" si="147"/>
        <v>1</v>
      </c>
    </row>
    <row r="231" spans="1:89" x14ac:dyDescent="0.25">
      <c r="A231" s="25">
        <v>43056.376056886569</v>
      </c>
      <c r="B231" s="26" t="s">
        <v>183</v>
      </c>
      <c r="C231" s="26" t="s">
        <v>589</v>
      </c>
      <c r="D231" s="26" t="s">
        <v>185</v>
      </c>
      <c r="E231" s="24"/>
      <c r="F231" s="26" t="s">
        <v>212</v>
      </c>
      <c r="G231" s="26" t="s">
        <v>590</v>
      </c>
      <c r="H231" s="26" t="s">
        <v>188</v>
      </c>
      <c r="I231" s="26" t="s">
        <v>188</v>
      </c>
      <c r="J231" s="26" t="s">
        <v>188</v>
      </c>
      <c r="K231" s="26" t="s">
        <v>188</v>
      </c>
      <c r="L231" s="26" t="s">
        <v>188</v>
      </c>
      <c r="M231" s="26" t="s">
        <v>188</v>
      </c>
      <c r="N231" s="26" t="s">
        <v>188</v>
      </c>
      <c r="O231" s="26" t="s">
        <v>188</v>
      </c>
      <c r="P231" s="26" t="s">
        <v>188</v>
      </c>
      <c r="Q231" s="26" t="s">
        <v>188</v>
      </c>
      <c r="R231" s="26" t="s">
        <v>188</v>
      </c>
      <c r="S231" s="26" t="s">
        <v>188</v>
      </c>
      <c r="T231" s="26" t="s">
        <v>188</v>
      </c>
      <c r="U231" s="26" t="s">
        <v>188</v>
      </c>
      <c r="V231" s="26" t="s">
        <v>5</v>
      </c>
      <c r="W231" s="26" t="s">
        <v>162</v>
      </c>
      <c r="X231" s="26" t="s">
        <v>158</v>
      </c>
      <c r="Y231" s="26" t="s">
        <v>190</v>
      </c>
      <c r="Z231" s="26" t="s">
        <v>190</v>
      </c>
      <c r="AA231" s="26" t="s">
        <v>190</v>
      </c>
      <c r="AB231" s="26" t="s">
        <v>190</v>
      </c>
      <c r="AC231" s="26" t="s">
        <v>190</v>
      </c>
      <c r="AD231" s="26" t="s">
        <v>190</v>
      </c>
      <c r="AE231" s="26" t="s">
        <v>55</v>
      </c>
      <c r="AF231" s="26" t="s">
        <v>159</v>
      </c>
      <c r="AG231" s="26" t="s">
        <v>59</v>
      </c>
      <c r="AH231" s="26" t="s">
        <v>59</v>
      </c>
      <c r="AI231" s="26" t="s">
        <v>59</v>
      </c>
      <c r="AJ231" s="26" t="s">
        <v>59</v>
      </c>
      <c r="AK231" s="26" t="s">
        <v>71</v>
      </c>
      <c r="AL231" s="26" t="s">
        <v>163</v>
      </c>
      <c r="AM231" s="26" t="s">
        <v>228</v>
      </c>
      <c r="AN231" s="26" t="s">
        <v>90</v>
      </c>
      <c r="AO231" s="26" t="s">
        <v>268</v>
      </c>
      <c r="AP231" s="26" t="s">
        <v>106</v>
      </c>
      <c r="AQ231" s="26" t="s">
        <v>106</v>
      </c>
      <c r="AR231" s="26" t="s">
        <v>106</v>
      </c>
      <c r="AS231" s="26" t="s">
        <v>106</v>
      </c>
      <c r="AT231" s="26" t="s">
        <v>114</v>
      </c>
      <c r="AU231" s="26" t="s">
        <v>219</v>
      </c>
      <c r="AX231" s="12">
        <f t="shared" si="117"/>
        <v>230</v>
      </c>
      <c r="AY231" s="12">
        <f t="shared" si="148"/>
        <v>1</v>
      </c>
      <c r="AZ231" s="20" t="str">
        <f t="shared" si="118"/>
        <v>Anticipatoria., Criterios y estándares (Rúbrica)., Autoevaluación.</v>
      </c>
      <c r="BA231" s="12" t="str">
        <f t="shared" si="113"/>
        <v>Anticipatoria.</v>
      </c>
      <c r="BB231" s="12" t="str">
        <f t="shared" si="114"/>
        <v>Criterios y estándares (Rúbrica).</v>
      </c>
      <c r="BC231" s="12" t="str">
        <f t="shared" si="115"/>
        <v>Autoevaluación.</v>
      </c>
      <c r="BD231" s="12" t="str">
        <f t="shared" si="116"/>
        <v/>
      </c>
      <c r="BF231" s="12">
        <f t="shared" si="119"/>
        <v>1</v>
      </c>
      <c r="BG231" s="12">
        <f t="shared" si="120"/>
        <v>1</v>
      </c>
      <c r="BH231" s="12">
        <f t="shared" si="121"/>
        <v>1</v>
      </c>
      <c r="BI231" s="12">
        <f t="shared" si="122"/>
        <v>0</v>
      </c>
      <c r="BJ231" s="12">
        <f t="shared" si="123"/>
        <v>0</v>
      </c>
      <c r="BK231" s="12">
        <f t="shared" si="124"/>
        <v>3</v>
      </c>
      <c r="BL231" s="20" t="str">
        <f t="shared" si="125"/>
        <v>Reflexión, Diálogo, Oportunidades de mejora, Retroalimentación al docente</v>
      </c>
      <c r="BM231" s="12" t="str">
        <f t="shared" si="126"/>
        <v>Reflexión</v>
      </c>
      <c r="BN231" s="12" t="str">
        <f t="shared" si="149"/>
        <v>Diálogo</v>
      </c>
      <c r="BO231" s="12" t="str">
        <f t="shared" si="127"/>
        <v>Oportunidades de mejora</v>
      </c>
      <c r="BP231" s="12" t="str">
        <f t="shared" si="128"/>
        <v>Retroalimentación al docente</v>
      </c>
      <c r="BQ231" s="12" t="str">
        <f t="shared" si="129"/>
        <v/>
      </c>
      <c r="BS231" s="12">
        <f t="shared" si="130"/>
        <v>1</v>
      </c>
      <c r="BT231" s="12">
        <f t="shared" si="131"/>
        <v>1</v>
      </c>
      <c r="BU231" s="12">
        <f t="shared" si="132"/>
        <v>0</v>
      </c>
      <c r="BV231" s="12">
        <f t="shared" si="133"/>
        <v>1</v>
      </c>
      <c r="BW231" s="12">
        <f t="shared" si="134"/>
        <v>1</v>
      </c>
      <c r="BX231" s="12">
        <f t="shared" si="135"/>
        <v>0</v>
      </c>
      <c r="BY231" s="12">
        <f t="shared" si="136"/>
        <v>4</v>
      </c>
      <c r="BZ231" s="12" t="str">
        <f t="shared" si="137"/>
        <v>La bibliografía propuesta contiene títulos de edición menor a 5 años., La bibliografía se presenta con una sólo sistema de referenciación (APA, Vancouver, IEEE, etc).</v>
      </c>
      <c r="CA231" s="12" t="str">
        <f t="shared" si="138"/>
        <v>La bibliografía propuesta contiene títulos de edición menor a 5 años.</v>
      </c>
      <c r="CB231" s="21" t="str">
        <f t="shared" si="139"/>
        <v>La bibliografía se presenta con una sólo sistema de referenciación (APA, Vancouver, IEEE, etc).</v>
      </c>
      <c r="CC231" s="12" t="str">
        <f t="shared" si="140"/>
        <v/>
      </c>
      <c r="CD231" s="12" t="str">
        <f t="shared" si="141"/>
        <v/>
      </c>
      <c r="CF231" s="12">
        <f t="shared" si="142"/>
        <v>0</v>
      </c>
      <c r="CG231" s="12">
        <f t="shared" si="143"/>
        <v>1</v>
      </c>
      <c r="CH231" s="12">
        <f t="shared" si="144"/>
        <v>1</v>
      </c>
      <c r="CI231" s="12">
        <f t="shared" si="145"/>
        <v>0</v>
      </c>
      <c r="CJ231" s="12">
        <f t="shared" si="146"/>
        <v>0</v>
      </c>
      <c r="CK231" s="12">
        <f t="shared" si="147"/>
        <v>2</v>
      </c>
    </row>
    <row r="232" spans="1:89" x14ac:dyDescent="0.25">
      <c r="A232" s="25">
        <v>43056.378396168977</v>
      </c>
      <c r="B232" s="26" t="s">
        <v>183</v>
      </c>
      <c r="C232" s="26" t="s">
        <v>591</v>
      </c>
      <c r="D232" s="26" t="s">
        <v>185</v>
      </c>
      <c r="E232" s="24"/>
      <c r="F232" s="26" t="s">
        <v>212</v>
      </c>
      <c r="G232" s="26" t="s">
        <v>592</v>
      </c>
      <c r="H232" s="26" t="s">
        <v>188</v>
      </c>
      <c r="I232" s="26" t="s">
        <v>188</v>
      </c>
      <c r="J232" s="26" t="s">
        <v>188</v>
      </c>
      <c r="K232" s="26" t="s">
        <v>188</v>
      </c>
      <c r="L232" s="26" t="s">
        <v>188</v>
      </c>
      <c r="M232" s="26" t="s">
        <v>188</v>
      </c>
      <c r="N232" s="26" t="s">
        <v>188</v>
      </c>
      <c r="O232" s="26" t="s">
        <v>188</v>
      </c>
      <c r="P232" s="26" t="s">
        <v>188</v>
      </c>
      <c r="Q232" s="26" t="s">
        <v>188</v>
      </c>
      <c r="R232" s="26" t="s">
        <v>188</v>
      </c>
      <c r="S232" s="26" t="s">
        <v>188</v>
      </c>
      <c r="T232" s="26" t="s">
        <v>188</v>
      </c>
      <c r="U232" s="26" t="s">
        <v>188</v>
      </c>
      <c r="V232" s="26" t="s">
        <v>5</v>
      </c>
      <c r="W232" s="26" t="s">
        <v>162</v>
      </c>
      <c r="X232" s="26" t="s">
        <v>158</v>
      </c>
      <c r="Y232" s="26" t="s">
        <v>190</v>
      </c>
      <c r="Z232" s="26" t="s">
        <v>190</v>
      </c>
      <c r="AA232" s="26" t="s">
        <v>190</v>
      </c>
      <c r="AB232" s="26" t="s">
        <v>190</v>
      </c>
      <c r="AC232" s="26" t="s">
        <v>190</v>
      </c>
      <c r="AD232" s="26" t="s">
        <v>190</v>
      </c>
      <c r="AE232" s="26" t="s">
        <v>55</v>
      </c>
      <c r="AF232" s="26" t="s">
        <v>159</v>
      </c>
      <c r="AG232" s="26" t="s">
        <v>59</v>
      </c>
      <c r="AH232" s="26" t="s">
        <v>59</v>
      </c>
      <c r="AI232" s="26" t="s">
        <v>59</v>
      </c>
      <c r="AJ232" s="26" t="s">
        <v>59</v>
      </c>
      <c r="AK232" s="26" t="s">
        <v>71</v>
      </c>
      <c r="AL232" s="26" t="s">
        <v>163</v>
      </c>
      <c r="AM232" s="26" t="s">
        <v>218</v>
      </c>
      <c r="AN232" s="26" t="s">
        <v>90</v>
      </c>
      <c r="AO232" s="26" t="s">
        <v>210</v>
      </c>
      <c r="AP232" s="26" t="s">
        <v>106</v>
      </c>
      <c r="AQ232" s="26" t="s">
        <v>106</v>
      </c>
      <c r="AR232" s="26" t="s">
        <v>106</v>
      </c>
      <c r="AS232" s="26" t="s">
        <v>106</v>
      </c>
      <c r="AT232" s="26" t="s">
        <v>114</v>
      </c>
      <c r="AU232" s="26" t="s">
        <v>166</v>
      </c>
      <c r="AX232" s="12">
        <f t="shared" si="117"/>
        <v>231</v>
      </c>
      <c r="AY232" s="12">
        <f t="shared" si="148"/>
        <v>1</v>
      </c>
      <c r="AZ232" s="20" t="str">
        <f t="shared" si="118"/>
        <v>Criterios y estándares (Rúbrica)., Retroalimentación.</v>
      </c>
      <c r="BA232" s="12" t="str">
        <f t="shared" si="113"/>
        <v>Criterios y estándares (Rúbrica).</v>
      </c>
      <c r="BB232" s="12" t="str">
        <f t="shared" si="114"/>
        <v>Retroalimentación.</v>
      </c>
      <c r="BC232" s="12" t="str">
        <f t="shared" si="115"/>
        <v/>
      </c>
      <c r="BD232" s="12" t="str">
        <f t="shared" si="116"/>
        <v/>
      </c>
      <c r="BF232" s="12">
        <f t="shared" si="119"/>
        <v>0</v>
      </c>
      <c r="BG232" s="12">
        <f t="shared" si="120"/>
        <v>1</v>
      </c>
      <c r="BH232" s="12">
        <f t="shared" si="121"/>
        <v>0</v>
      </c>
      <c r="BI232" s="12">
        <f t="shared" si="122"/>
        <v>1</v>
      </c>
      <c r="BJ232" s="12">
        <f t="shared" si="123"/>
        <v>0</v>
      </c>
      <c r="BK232" s="12">
        <f t="shared" si="124"/>
        <v>2</v>
      </c>
      <c r="BL232" s="20" t="str">
        <f t="shared" si="125"/>
        <v>Reflexión, Diálogo, Claridad, Oportunidades de mejora</v>
      </c>
      <c r="BM232" s="12" t="str">
        <f t="shared" si="126"/>
        <v>Reflexión</v>
      </c>
      <c r="BN232" s="12" t="str">
        <f t="shared" si="149"/>
        <v>Diálogo</v>
      </c>
      <c r="BO232" s="12" t="str">
        <f t="shared" si="127"/>
        <v>Claridad</v>
      </c>
      <c r="BP232" s="12" t="str">
        <f t="shared" si="128"/>
        <v>Oportunidades de mejora</v>
      </c>
      <c r="BQ232" s="12" t="str">
        <f t="shared" si="129"/>
        <v/>
      </c>
      <c r="BS232" s="12">
        <f t="shared" si="130"/>
        <v>1</v>
      </c>
      <c r="BT232" s="12">
        <f t="shared" si="131"/>
        <v>1</v>
      </c>
      <c r="BU232" s="12">
        <f t="shared" si="132"/>
        <v>1</v>
      </c>
      <c r="BV232" s="12">
        <f t="shared" si="133"/>
        <v>1</v>
      </c>
      <c r="BW232" s="12">
        <f t="shared" si="134"/>
        <v>0</v>
      </c>
      <c r="BX232" s="12">
        <f t="shared" si="135"/>
        <v>0</v>
      </c>
      <c r="BY232" s="12">
        <f t="shared" si="136"/>
        <v>4</v>
      </c>
      <c r="BZ232" s="12" t="str">
        <f t="shared" si="137"/>
        <v>La bibliografía propuesta contiene títulos de edición menor a 5 años.</v>
      </c>
      <c r="CA232" s="12" t="str">
        <f t="shared" si="138"/>
        <v>La bibliografía propuesta contiene títulos de edición menor a 5 años.</v>
      </c>
      <c r="CB232" s="21" t="str">
        <f t="shared" si="139"/>
        <v/>
      </c>
      <c r="CC232" s="12" t="str">
        <f t="shared" si="140"/>
        <v/>
      </c>
      <c r="CD232" s="12" t="str">
        <f t="shared" si="141"/>
        <v/>
      </c>
      <c r="CF232" s="12">
        <f t="shared" si="142"/>
        <v>0</v>
      </c>
      <c r="CG232" s="12">
        <f t="shared" si="143"/>
        <v>1</v>
      </c>
      <c r="CH232" s="12">
        <f t="shared" si="144"/>
        <v>0</v>
      </c>
      <c r="CI232" s="12">
        <f t="shared" si="145"/>
        <v>0</v>
      </c>
      <c r="CJ232" s="12">
        <f t="shared" si="146"/>
        <v>0</v>
      </c>
      <c r="CK232" s="12">
        <f t="shared" si="147"/>
        <v>1</v>
      </c>
    </row>
    <row r="233" spans="1:89" x14ac:dyDescent="0.25">
      <c r="A233" s="25">
        <v>43056.394664293985</v>
      </c>
      <c r="B233" s="26" t="s">
        <v>183</v>
      </c>
      <c r="C233" s="26" t="s">
        <v>581</v>
      </c>
      <c r="D233" s="26" t="s">
        <v>185</v>
      </c>
      <c r="E233" s="24"/>
      <c r="F233" s="26" t="s">
        <v>212</v>
      </c>
      <c r="G233" s="26" t="s">
        <v>593</v>
      </c>
      <c r="H233" s="26" t="s">
        <v>188</v>
      </c>
      <c r="I233" s="26" t="s">
        <v>188</v>
      </c>
      <c r="J233" s="26" t="s">
        <v>188</v>
      </c>
      <c r="K233" s="26" t="s">
        <v>188</v>
      </c>
      <c r="L233" s="26" t="s">
        <v>188</v>
      </c>
      <c r="M233" s="26" t="s">
        <v>188</v>
      </c>
      <c r="N233" s="26" t="s">
        <v>188</v>
      </c>
      <c r="O233" s="26" t="s">
        <v>188</v>
      </c>
      <c r="P233" s="26" t="s">
        <v>188</v>
      </c>
      <c r="Q233" s="26" t="s">
        <v>188</v>
      </c>
      <c r="R233" s="26" t="s">
        <v>188</v>
      </c>
      <c r="S233" s="26" t="s">
        <v>188</v>
      </c>
      <c r="T233" s="26" t="s">
        <v>188</v>
      </c>
      <c r="U233" s="26" t="s">
        <v>188</v>
      </c>
      <c r="V233" s="26" t="s">
        <v>5</v>
      </c>
      <c r="W233" s="26" t="s">
        <v>162</v>
      </c>
      <c r="X233" s="26" t="s">
        <v>158</v>
      </c>
      <c r="Y233" s="26" t="s">
        <v>190</v>
      </c>
      <c r="Z233" s="26" t="s">
        <v>190</v>
      </c>
      <c r="AA233" s="26" t="s">
        <v>190</v>
      </c>
      <c r="AB233" s="26" t="s">
        <v>190</v>
      </c>
      <c r="AC233" s="26" t="s">
        <v>190</v>
      </c>
      <c r="AD233" s="26" t="s">
        <v>190</v>
      </c>
      <c r="AE233" s="26" t="s">
        <v>55</v>
      </c>
      <c r="AF233" s="26" t="s">
        <v>159</v>
      </c>
      <c r="AG233" s="26" t="s">
        <v>58</v>
      </c>
      <c r="AH233" s="26" t="s">
        <v>59</v>
      </c>
      <c r="AI233" s="26" t="s">
        <v>59</v>
      </c>
      <c r="AJ233" s="26" t="s">
        <v>59</v>
      </c>
      <c r="AK233" s="26" t="s">
        <v>69</v>
      </c>
      <c r="AL233" s="26" t="s">
        <v>160</v>
      </c>
      <c r="AM233" s="26" t="s">
        <v>231</v>
      </c>
      <c r="AN233" s="26" t="s">
        <v>89</v>
      </c>
      <c r="AO233" s="26" t="s">
        <v>210</v>
      </c>
      <c r="AP233" s="26" t="s">
        <v>104</v>
      </c>
      <c r="AQ233" s="26" t="s">
        <v>104</v>
      </c>
      <c r="AR233" s="26" t="s">
        <v>104</v>
      </c>
      <c r="AS233" s="26" t="s">
        <v>104</v>
      </c>
      <c r="AT233" s="26" t="s">
        <v>114</v>
      </c>
      <c r="AU233" s="26" t="s">
        <v>193</v>
      </c>
      <c r="AX233" s="12">
        <f t="shared" si="117"/>
        <v>226</v>
      </c>
      <c r="AY233" s="12">
        <f t="shared" si="148"/>
        <v>0.25</v>
      </c>
      <c r="AZ233" s="20" t="str">
        <f t="shared" si="118"/>
        <v>Anticipatoria., Criterios y estándares (Rúbrica)., Retroalimentación.</v>
      </c>
      <c r="BA233" s="12" t="str">
        <f t="shared" si="113"/>
        <v>Anticipatoria.</v>
      </c>
      <c r="BB233" s="12" t="str">
        <f t="shared" si="114"/>
        <v>Criterios y estándares (Rúbrica).</v>
      </c>
      <c r="BC233" s="12" t="str">
        <f t="shared" si="115"/>
        <v>Retroalimentación.</v>
      </c>
      <c r="BD233" s="12" t="str">
        <f t="shared" si="116"/>
        <v/>
      </c>
      <c r="BF233" s="12">
        <f t="shared" si="119"/>
        <v>1</v>
      </c>
      <c r="BG233" s="12">
        <f t="shared" si="120"/>
        <v>1</v>
      </c>
      <c r="BH233" s="12">
        <f t="shared" si="121"/>
        <v>0</v>
      </c>
      <c r="BI233" s="12">
        <f t="shared" si="122"/>
        <v>1</v>
      </c>
      <c r="BJ233" s="12">
        <f t="shared" si="123"/>
        <v>0</v>
      </c>
      <c r="BK233" s="12">
        <f t="shared" si="124"/>
        <v>3</v>
      </c>
      <c r="BL233" s="20" t="str">
        <f t="shared" si="125"/>
        <v>Reflexión, Diálogo, Claridad, Oportunidades de mejora</v>
      </c>
      <c r="BM233" s="12" t="str">
        <f t="shared" si="126"/>
        <v>Reflexión</v>
      </c>
      <c r="BN233" s="12" t="str">
        <f t="shared" si="149"/>
        <v>Diálogo</v>
      </c>
      <c r="BO233" s="12" t="str">
        <f t="shared" si="127"/>
        <v>Claridad</v>
      </c>
      <c r="BP233" s="12" t="str">
        <f t="shared" si="128"/>
        <v>Oportunidades de mejora</v>
      </c>
      <c r="BQ233" s="12" t="str">
        <f t="shared" si="129"/>
        <v/>
      </c>
      <c r="BS233" s="12">
        <f t="shared" si="130"/>
        <v>1</v>
      </c>
      <c r="BT233" s="12">
        <f t="shared" si="131"/>
        <v>1</v>
      </c>
      <c r="BU233" s="12">
        <f t="shared" si="132"/>
        <v>1</v>
      </c>
      <c r="BV233" s="12">
        <f t="shared" si="133"/>
        <v>1</v>
      </c>
      <c r="BW233" s="12">
        <f t="shared" si="134"/>
        <v>0</v>
      </c>
      <c r="BX233" s="12">
        <f t="shared" si="135"/>
        <v>0</v>
      </c>
      <c r="BY233" s="12">
        <f t="shared" si="136"/>
        <v>4</v>
      </c>
      <c r="BZ233" s="12" t="str">
        <f t="shared" si="13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33" s="12" t="str">
        <f t="shared" si="138"/>
        <v>La bibliografía básica propuesta se encuentra en la biblioteca "Juan Roa Vásquez".</v>
      </c>
      <c r="CB233" s="21" t="str">
        <f t="shared" si="139"/>
        <v>La bibliografía propuesta contiene títulos de edición menor a 5 años.</v>
      </c>
      <c r="CC233" s="12" t="str">
        <f t="shared" si="140"/>
        <v>La bibliografía se presenta con una sólo sistema de referenciación (APA, Vancouver, IEEE, etc).</v>
      </c>
      <c r="CD233" s="12" t="str">
        <f t="shared" si="141"/>
        <v>La bibliografía incluye por lo menos dos títulos en una segunda lengua.</v>
      </c>
      <c r="CF233" s="12">
        <f t="shared" si="142"/>
        <v>1</v>
      </c>
      <c r="CG233" s="12">
        <f t="shared" si="143"/>
        <v>1</v>
      </c>
      <c r="CH233" s="12">
        <f t="shared" si="144"/>
        <v>1</v>
      </c>
      <c r="CI233" s="12">
        <f t="shared" si="145"/>
        <v>1</v>
      </c>
      <c r="CJ233" s="12">
        <f t="shared" si="146"/>
        <v>0</v>
      </c>
      <c r="CK233" s="12">
        <f t="shared" si="147"/>
        <v>4</v>
      </c>
    </row>
    <row r="234" spans="1:89" x14ac:dyDescent="0.25">
      <c r="A234" s="25">
        <v>43056.396649108792</v>
      </c>
      <c r="B234" s="26" t="s">
        <v>183</v>
      </c>
      <c r="C234" s="26" t="s">
        <v>594</v>
      </c>
      <c r="D234" s="26" t="s">
        <v>185</v>
      </c>
      <c r="E234" s="24"/>
      <c r="F234" s="26" t="s">
        <v>201</v>
      </c>
      <c r="G234" s="26" t="s">
        <v>595</v>
      </c>
      <c r="H234" s="26" t="s">
        <v>188</v>
      </c>
      <c r="I234" s="26" t="s">
        <v>188</v>
      </c>
      <c r="J234" s="26" t="s">
        <v>188</v>
      </c>
      <c r="K234" s="26" t="s">
        <v>188</v>
      </c>
      <c r="L234" s="26" t="s">
        <v>188</v>
      </c>
      <c r="M234" s="26" t="s">
        <v>188</v>
      </c>
      <c r="N234" s="26" t="s">
        <v>188</v>
      </c>
      <c r="O234" s="26" t="s">
        <v>188</v>
      </c>
      <c r="P234" s="26" t="s">
        <v>188</v>
      </c>
      <c r="Q234" s="26" t="s">
        <v>188</v>
      </c>
      <c r="R234" s="26" t="s">
        <v>188</v>
      </c>
      <c r="S234" s="26" t="s">
        <v>188</v>
      </c>
      <c r="T234" s="26" t="s">
        <v>188</v>
      </c>
      <c r="U234" s="26" t="s">
        <v>188</v>
      </c>
      <c r="V234" s="26" t="s">
        <v>5</v>
      </c>
      <c r="W234" s="26" t="s">
        <v>162</v>
      </c>
      <c r="X234" s="26" t="s">
        <v>158</v>
      </c>
      <c r="Y234" s="26" t="s">
        <v>190</v>
      </c>
      <c r="Z234" s="26" t="s">
        <v>190</v>
      </c>
      <c r="AA234" s="26" t="s">
        <v>190</v>
      </c>
      <c r="AB234" s="26" t="s">
        <v>190</v>
      </c>
      <c r="AC234" s="26" t="s">
        <v>190</v>
      </c>
      <c r="AD234" s="26" t="s">
        <v>190</v>
      </c>
      <c r="AE234" s="26" t="s">
        <v>55</v>
      </c>
      <c r="AF234" s="26" t="s">
        <v>159</v>
      </c>
      <c r="AG234" s="26" t="s">
        <v>59</v>
      </c>
      <c r="AH234" s="26" t="s">
        <v>59</v>
      </c>
      <c r="AI234" s="26" t="s">
        <v>59</v>
      </c>
      <c r="AJ234" s="26" t="s">
        <v>59</v>
      </c>
      <c r="AK234" s="26" t="s">
        <v>71</v>
      </c>
      <c r="AL234" s="26" t="s">
        <v>163</v>
      </c>
      <c r="AM234" s="26" t="s">
        <v>218</v>
      </c>
      <c r="AN234" s="26" t="s">
        <v>90</v>
      </c>
      <c r="AO234" s="26" t="s">
        <v>210</v>
      </c>
      <c r="AP234" s="26" t="s">
        <v>106</v>
      </c>
      <c r="AQ234" s="26" t="s">
        <v>106</v>
      </c>
      <c r="AR234" s="26" t="s">
        <v>106</v>
      </c>
      <c r="AS234" s="26" t="s">
        <v>106</v>
      </c>
      <c r="AT234" s="26" t="s">
        <v>113</v>
      </c>
      <c r="AU234" s="26" t="s">
        <v>200</v>
      </c>
      <c r="AX234" s="12">
        <f t="shared" si="117"/>
        <v>233</v>
      </c>
      <c r="AY234" s="12">
        <f t="shared" si="148"/>
        <v>0.5</v>
      </c>
      <c r="AZ234" s="20" t="str">
        <f t="shared" si="118"/>
        <v>Criterios y estándares (Rúbrica)., Retroalimentación.</v>
      </c>
      <c r="BA234" s="12" t="str">
        <f t="shared" si="113"/>
        <v>Criterios y estándares (Rúbrica).</v>
      </c>
      <c r="BB234" s="12" t="str">
        <f t="shared" si="114"/>
        <v>Retroalimentación.</v>
      </c>
      <c r="BC234" s="12" t="str">
        <f t="shared" si="115"/>
        <v/>
      </c>
      <c r="BD234" s="12" t="str">
        <f t="shared" si="116"/>
        <v/>
      </c>
      <c r="BF234" s="12">
        <f t="shared" si="119"/>
        <v>0</v>
      </c>
      <c r="BG234" s="12">
        <f t="shared" si="120"/>
        <v>1</v>
      </c>
      <c r="BH234" s="12">
        <f t="shared" si="121"/>
        <v>0</v>
      </c>
      <c r="BI234" s="12">
        <f t="shared" si="122"/>
        <v>1</v>
      </c>
      <c r="BJ234" s="12">
        <f t="shared" si="123"/>
        <v>0</v>
      </c>
      <c r="BK234" s="12">
        <f t="shared" si="124"/>
        <v>2</v>
      </c>
      <c r="BL234" s="20" t="str">
        <f t="shared" si="125"/>
        <v>Reflexión, Diálogo, Claridad, Oportunidades de mejora</v>
      </c>
      <c r="BM234" s="12" t="str">
        <f t="shared" si="126"/>
        <v>Reflexión</v>
      </c>
      <c r="BN234" s="12" t="str">
        <f t="shared" si="149"/>
        <v>Diálogo</v>
      </c>
      <c r="BO234" s="12" t="str">
        <f t="shared" si="127"/>
        <v>Claridad</v>
      </c>
      <c r="BP234" s="12" t="str">
        <f t="shared" si="128"/>
        <v>Oportunidades de mejora</v>
      </c>
      <c r="BQ234" s="12" t="str">
        <f t="shared" si="129"/>
        <v/>
      </c>
      <c r="BS234" s="12">
        <f t="shared" si="130"/>
        <v>1</v>
      </c>
      <c r="BT234" s="12">
        <f t="shared" si="131"/>
        <v>1</v>
      </c>
      <c r="BU234" s="12">
        <f t="shared" si="132"/>
        <v>1</v>
      </c>
      <c r="BV234" s="12">
        <f t="shared" si="133"/>
        <v>1</v>
      </c>
      <c r="BW234" s="12">
        <f t="shared" si="134"/>
        <v>0</v>
      </c>
      <c r="BX234" s="12">
        <f t="shared" si="135"/>
        <v>0</v>
      </c>
      <c r="BY234" s="12">
        <f t="shared" si="136"/>
        <v>4</v>
      </c>
      <c r="BZ234" s="12" t="str">
        <f t="shared" si="137"/>
        <v>La bibliografía básica propuesta se encuentra en la biblioteca "Juan Roa Vásquez"., La bibliografía propuesta contiene títulos de edición menor a 5 años.</v>
      </c>
      <c r="CA234" s="12" t="str">
        <f t="shared" si="138"/>
        <v>La bibliografía básica propuesta se encuentra en la biblioteca "Juan Roa Vásquez".</v>
      </c>
      <c r="CB234" s="21" t="str">
        <f t="shared" si="139"/>
        <v>La bibliografía propuesta contiene títulos de edición menor a 5 años.</v>
      </c>
      <c r="CC234" s="12" t="str">
        <f t="shared" si="140"/>
        <v/>
      </c>
      <c r="CD234" s="12" t="str">
        <f t="shared" si="141"/>
        <v/>
      </c>
      <c r="CF234" s="12">
        <f t="shared" si="142"/>
        <v>1</v>
      </c>
      <c r="CG234" s="12">
        <f t="shared" si="143"/>
        <v>1</v>
      </c>
      <c r="CH234" s="12">
        <f t="shared" si="144"/>
        <v>0</v>
      </c>
      <c r="CI234" s="12">
        <f t="shared" si="145"/>
        <v>0</v>
      </c>
      <c r="CJ234" s="12">
        <f t="shared" si="146"/>
        <v>0</v>
      </c>
      <c r="CK234" s="12">
        <f t="shared" si="147"/>
        <v>2</v>
      </c>
    </row>
    <row r="235" spans="1:89" x14ac:dyDescent="0.25">
      <c r="A235" s="25">
        <v>43056.397213738426</v>
      </c>
      <c r="B235" s="26" t="s">
        <v>183</v>
      </c>
      <c r="C235" s="26" t="s">
        <v>596</v>
      </c>
      <c r="D235" s="26" t="s">
        <v>185</v>
      </c>
      <c r="E235" s="24"/>
      <c r="F235" s="26" t="s">
        <v>186</v>
      </c>
      <c r="G235" s="26" t="s">
        <v>597</v>
      </c>
      <c r="H235" s="26" t="s">
        <v>188</v>
      </c>
      <c r="I235" s="26" t="s">
        <v>188</v>
      </c>
      <c r="J235" s="26" t="s">
        <v>188</v>
      </c>
      <c r="K235" s="26" t="s">
        <v>188</v>
      </c>
      <c r="L235" s="26" t="s">
        <v>188</v>
      </c>
      <c r="M235" s="26" t="s">
        <v>188</v>
      </c>
      <c r="N235" s="26" t="s">
        <v>188</v>
      </c>
      <c r="O235" s="26" t="s">
        <v>188</v>
      </c>
      <c r="P235" s="26" t="s">
        <v>188</v>
      </c>
      <c r="Q235" s="26" t="s">
        <v>188</v>
      </c>
      <c r="R235" s="26" t="s">
        <v>188</v>
      </c>
      <c r="S235" s="26" t="s">
        <v>188</v>
      </c>
      <c r="T235" s="26" t="s">
        <v>188</v>
      </c>
      <c r="U235" s="26" t="s">
        <v>188</v>
      </c>
      <c r="V235" s="26" t="s">
        <v>5</v>
      </c>
      <c r="W235" s="26" t="s">
        <v>162</v>
      </c>
      <c r="X235" s="26" t="s">
        <v>158</v>
      </c>
      <c r="Y235" s="26" t="s">
        <v>190</v>
      </c>
      <c r="Z235" s="26" t="s">
        <v>190</v>
      </c>
      <c r="AA235" s="26" t="s">
        <v>190</v>
      </c>
      <c r="AB235" s="26" t="s">
        <v>190</v>
      </c>
      <c r="AC235" s="26" t="s">
        <v>190</v>
      </c>
      <c r="AD235" s="26" t="s">
        <v>190</v>
      </c>
      <c r="AE235" s="26" t="s">
        <v>55</v>
      </c>
      <c r="AF235" s="26" t="s">
        <v>159</v>
      </c>
      <c r="AG235" s="26" t="s">
        <v>59</v>
      </c>
      <c r="AH235" s="26" t="s">
        <v>59</v>
      </c>
      <c r="AI235" s="26" t="s">
        <v>59</v>
      </c>
      <c r="AJ235" s="26" t="s">
        <v>59</v>
      </c>
      <c r="AK235" s="26" t="s">
        <v>71</v>
      </c>
      <c r="AL235" s="26" t="s">
        <v>163</v>
      </c>
      <c r="AM235" s="26" t="s">
        <v>412</v>
      </c>
      <c r="AN235" s="26" t="s">
        <v>90</v>
      </c>
      <c r="AO235" s="26" t="s">
        <v>210</v>
      </c>
      <c r="AP235" s="26" t="s">
        <v>106</v>
      </c>
      <c r="AQ235" s="26" t="s">
        <v>106</v>
      </c>
      <c r="AR235" s="26" t="s">
        <v>106</v>
      </c>
      <c r="AS235" s="26" t="s">
        <v>106</v>
      </c>
      <c r="AT235" s="26" t="s">
        <v>113</v>
      </c>
      <c r="AU235" s="26" t="s">
        <v>200</v>
      </c>
      <c r="AX235" s="12">
        <f t="shared" si="117"/>
        <v>234</v>
      </c>
      <c r="AY235" s="12">
        <f t="shared" si="148"/>
        <v>0.5</v>
      </c>
      <c r="AZ235" s="20" t="str">
        <f t="shared" si="118"/>
        <v>Anticipatoria., Retroalimentación.</v>
      </c>
      <c r="BA235" s="12" t="str">
        <f t="shared" si="113"/>
        <v>Anticipatoria.</v>
      </c>
      <c r="BB235" s="12" t="str">
        <f t="shared" si="114"/>
        <v>Retroalimentación.</v>
      </c>
      <c r="BC235" s="12" t="str">
        <f t="shared" si="115"/>
        <v/>
      </c>
      <c r="BD235" s="12" t="str">
        <f t="shared" si="116"/>
        <v/>
      </c>
      <c r="BF235" s="12">
        <f t="shared" si="119"/>
        <v>1</v>
      </c>
      <c r="BG235" s="12">
        <f t="shared" si="120"/>
        <v>0</v>
      </c>
      <c r="BH235" s="12">
        <f t="shared" si="121"/>
        <v>0</v>
      </c>
      <c r="BI235" s="12">
        <f t="shared" si="122"/>
        <v>1</v>
      </c>
      <c r="BJ235" s="12">
        <f t="shared" si="123"/>
        <v>0</v>
      </c>
      <c r="BK235" s="12">
        <f t="shared" si="124"/>
        <v>2</v>
      </c>
      <c r="BL235" s="20" t="str">
        <f t="shared" si="125"/>
        <v>Reflexión, Diálogo, Claridad, Oportunidades de mejora</v>
      </c>
      <c r="BM235" s="12" t="str">
        <f t="shared" si="126"/>
        <v>Reflexión</v>
      </c>
      <c r="BN235" s="12" t="str">
        <f t="shared" si="149"/>
        <v>Diálogo</v>
      </c>
      <c r="BO235" s="12" t="str">
        <f t="shared" si="127"/>
        <v>Claridad</v>
      </c>
      <c r="BP235" s="12" t="str">
        <f t="shared" si="128"/>
        <v>Oportunidades de mejora</v>
      </c>
      <c r="BQ235" s="12" t="str">
        <f t="shared" si="129"/>
        <v/>
      </c>
      <c r="BS235" s="12">
        <f t="shared" si="130"/>
        <v>1</v>
      </c>
      <c r="BT235" s="12">
        <f t="shared" si="131"/>
        <v>1</v>
      </c>
      <c r="BU235" s="12">
        <f t="shared" si="132"/>
        <v>1</v>
      </c>
      <c r="BV235" s="12">
        <f t="shared" si="133"/>
        <v>1</v>
      </c>
      <c r="BW235" s="12">
        <f t="shared" si="134"/>
        <v>0</v>
      </c>
      <c r="BX235" s="12">
        <f t="shared" si="135"/>
        <v>0</v>
      </c>
      <c r="BY235" s="12">
        <f t="shared" si="136"/>
        <v>4</v>
      </c>
      <c r="BZ235" s="12" t="str">
        <f t="shared" si="137"/>
        <v>La bibliografía básica propuesta se encuentra en la biblioteca "Juan Roa Vásquez"., La bibliografía propuesta contiene títulos de edición menor a 5 años.</v>
      </c>
      <c r="CA235" s="12" t="str">
        <f t="shared" si="138"/>
        <v>La bibliografía básica propuesta se encuentra en la biblioteca "Juan Roa Vásquez".</v>
      </c>
      <c r="CB235" s="21" t="str">
        <f t="shared" si="139"/>
        <v>La bibliografía propuesta contiene títulos de edición menor a 5 años.</v>
      </c>
      <c r="CC235" s="12" t="str">
        <f t="shared" si="140"/>
        <v/>
      </c>
      <c r="CD235" s="12" t="str">
        <f t="shared" si="141"/>
        <v/>
      </c>
      <c r="CF235" s="12">
        <f t="shared" si="142"/>
        <v>1</v>
      </c>
      <c r="CG235" s="12">
        <f t="shared" si="143"/>
        <v>1</v>
      </c>
      <c r="CH235" s="12">
        <f t="shared" si="144"/>
        <v>0</v>
      </c>
      <c r="CI235" s="12">
        <f t="shared" si="145"/>
        <v>0</v>
      </c>
      <c r="CJ235" s="12">
        <f t="shared" si="146"/>
        <v>0</v>
      </c>
      <c r="CK235" s="12">
        <f t="shared" si="147"/>
        <v>2</v>
      </c>
    </row>
    <row r="236" spans="1:89" x14ac:dyDescent="0.25">
      <c r="A236" s="25">
        <v>43056.398910405092</v>
      </c>
      <c r="B236" s="26" t="s">
        <v>183</v>
      </c>
      <c r="C236" s="26" t="s">
        <v>598</v>
      </c>
      <c r="D236" s="26" t="s">
        <v>185</v>
      </c>
      <c r="E236" s="24"/>
      <c r="F236" s="26" t="s">
        <v>212</v>
      </c>
      <c r="G236" s="26" t="s">
        <v>599</v>
      </c>
      <c r="H236" s="26" t="s">
        <v>188</v>
      </c>
      <c r="I236" s="26" t="s">
        <v>188</v>
      </c>
      <c r="J236" s="26" t="s">
        <v>188</v>
      </c>
      <c r="K236" s="26" t="s">
        <v>188</v>
      </c>
      <c r="L236" s="26" t="s">
        <v>188</v>
      </c>
      <c r="M236" s="26" t="s">
        <v>188</v>
      </c>
      <c r="N236" s="26" t="s">
        <v>188</v>
      </c>
      <c r="O236" s="26" t="s">
        <v>188</v>
      </c>
      <c r="P236" s="26" t="s">
        <v>188</v>
      </c>
      <c r="Q236" s="26" t="s">
        <v>188</v>
      </c>
      <c r="R236" s="26" t="s">
        <v>188</v>
      </c>
      <c r="S236" s="26" t="s">
        <v>188</v>
      </c>
      <c r="T236" s="26" t="s">
        <v>188</v>
      </c>
      <c r="U236" s="26" t="s">
        <v>188</v>
      </c>
      <c r="V236" s="26" t="s">
        <v>5</v>
      </c>
      <c r="W236" s="26" t="s">
        <v>162</v>
      </c>
      <c r="X236" s="26" t="s">
        <v>158</v>
      </c>
      <c r="Y236" s="26" t="s">
        <v>190</v>
      </c>
      <c r="Z236" s="26" t="s">
        <v>190</v>
      </c>
      <c r="AA236" s="26" t="s">
        <v>190</v>
      </c>
      <c r="AB236" s="26" t="s">
        <v>190</v>
      </c>
      <c r="AC236" s="26" t="s">
        <v>190</v>
      </c>
      <c r="AD236" s="26" t="s">
        <v>190</v>
      </c>
      <c r="AE236" s="26" t="s">
        <v>55</v>
      </c>
      <c r="AF236" s="26" t="s">
        <v>159</v>
      </c>
      <c r="AG236" s="26" t="s">
        <v>59</v>
      </c>
      <c r="AH236" s="26" t="s">
        <v>59</v>
      </c>
      <c r="AI236" s="26" t="s">
        <v>59</v>
      </c>
      <c r="AJ236" s="26" t="s">
        <v>59</v>
      </c>
      <c r="AK236" s="26" t="s">
        <v>71</v>
      </c>
      <c r="AL236" s="26" t="s">
        <v>163</v>
      </c>
      <c r="AM236" s="26" t="s">
        <v>259</v>
      </c>
      <c r="AN236" s="26" t="s">
        <v>90</v>
      </c>
      <c r="AO236" s="26" t="s">
        <v>192</v>
      </c>
      <c r="AP236" s="26" t="s">
        <v>106</v>
      </c>
      <c r="AQ236" s="26" t="s">
        <v>106</v>
      </c>
      <c r="AR236" s="26" t="s">
        <v>106</v>
      </c>
      <c r="AS236" s="26" t="s">
        <v>106</v>
      </c>
      <c r="AT236" s="26" t="s">
        <v>112</v>
      </c>
      <c r="AU236" s="26" t="s">
        <v>247</v>
      </c>
      <c r="AX236" s="12">
        <f t="shared" si="117"/>
        <v>235</v>
      </c>
      <c r="AY236" s="12">
        <f t="shared" si="148"/>
        <v>0.33333333333333331</v>
      </c>
      <c r="AZ236" s="20" t="str">
        <f t="shared" si="118"/>
        <v>Criterios y estándares (Rúbrica)., Autoevaluación., Retroalimentación.</v>
      </c>
      <c r="BA236" s="12" t="str">
        <f t="shared" si="113"/>
        <v>Criterios y estándares (Rúbrica).</v>
      </c>
      <c r="BB236" s="12" t="str">
        <f t="shared" si="114"/>
        <v>Autoevaluación.</v>
      </c>
      <c r="BC236" s="12" t="str">
        <f t="shared" si="115"/>
        <v>Retroalimentación.</v>
      </c>
      <c r="BD236" s="12" t="str">
        <f t="shared" si="116"/>
        <v/>
      </c>
      <c r="BF236" s="12">
        <f t="shared" si="119"/>
        <v>0</v>
      </c>
      <c r="BG236" s="12">
        <f t="shared" si="120"/>
        <v>1</v>
      </c>
      <c r="BH236" s="12">
        <f t="shared" si="121"/>
        <v>1</v>
      </c>
      <c r="BI236" s="12">
        <f t="shared" si="122"/>
        <v>1</v>
      </c>
      <c r="BJ236" s="12">
        <f t="shared" si="123"/>
        <v>0</v>
      </c>
      <c r="BK236" s="12">
        <f t="shared" si="124"/>
        <v>3</v>
      </c>
      <c r="BL236" s="20" t="str">
        <f t="shared" si="125"/>
        <v>Reflexión, Diálogo, Claridad, Oportunidades de mejora, Retroalimentación al docente</v>
      </c>
      <c r="BM236" s="12" t="str">
        <f t="shared" si="126"/>
        <v>Reflexión</v>
      </c>
      <c r="BN236" s="12" t="str">
        <f t="shared" si="149"/>
        <v>Diálogo</v>
      </c>
      <c r="BO236" s="12" t="str">
        <f t="shared" si="127"/>
        <v>Claridad</v>
      </c>
      <c r="BP236" s="12" t="str">
        <f t="shared" si="128"/>
        <v>Oportunidades de mejora</v>
      </c>
      <c r="BQ236" s="12" t="str">
        <f t="shared" si="129"/>
        <v>Retroalimentación al docente</v>
      </c>
      <c r="BS236" s="12">
        <f t="shared" si="130"/>
        <v>1</v>
      </c>
      <c r="BT236" s="12">
        <f t="shared" si="131"/>
        <v>1</v>
      </c>
      <c r="BU236" s="12">
        <f t="shared" si="132"/>
        <v>1</v>
      </c>
      <c r="BV236" s="12">
        <f t="shared" si="133"/>
        <v>1</v>
      </c>
      <c r="BW236" s="12">
        <f t="shared" si="134"/>
        <v>1</v>
      </c>
      <c r="BX236" s="12">
        <f t="shared" si="135"/>
        <v>0</v>
      </c>
      <c r="BY236" s="12">
        <f t="shared" si="136"/>
        <v>5</v>
      </c>
      <c r="BZ236" s="12" t="str">
        <f t="shared" si="137"/>
        <v>La bibliografía básica propuesta se encuentra en la biblioteca "Juan Roa Vásquez"., La bibliografía propuesta contiene títulos de edición menor a 5 años., La bibliografía se presenta con una sólo sistema de referenciación (APA, Vancouver, IEEE, etc).</v>
      </c>
      <c r="CA236" s="12" t="str">
        <f t="shared" si="138"/>
        <v>La bibliografía básica propuesta se encuentra en la biblioteca "Juan Roa Vásquez".</v>
      </c>
      <c r="CB236" s="21" t="str">
        <f t="shared" si="139"/>
        <v>La bibliografía propuesta contiene títulos de edición menor a 5 años.</v>
      </c>
      <c r="CC236" s="12" t="str">
        <f t="shared" si="140"/>
        <v>La bibliografía se presenta con una sólo sistema de referenciación (APA, Vancouver, IEEE, etc).</v>
      </c>
      <c r="CD236" s="12" t="str">
        <f t="shared" si="141"/>
        <v/>
      </c>
      <c r="CF236" s="12">
        <f t="shared" si="142"/>
        <v>1</v>
      </c>
      <c r="CG236" s="12">
        <f t="shared" si="143"/>
        <v>1</v>
      </c>
      <c r="CH236" s="12">
        <f t="shared" si="144"/>
        <v>1</v>
      </c>
      <c r="CI236" s="12">
        <f t="shared" si="145"/>
        <v>0</v>
      </c>
      <c r="CJ236" s="12">
        <f t="shared" si="146"/>
        <v>0</v>
      </c>
      <c r="CK236" s="12">
        <f t="shared" si="147"/>
        <v>3</v>
      </c>
    </row>
    <row r="237" spans="1:89" x14ac:dyDescent="0.25">
      <c r="A237" s="25">
        <v>43056.399418182875</v>
      </c>
      <c r="B237" s="26" t="s">
        <v>183</v>
      </c>
      <c r="C237" s="26" t="s">
        <v>600</v>
      </c>
      <c r="D237" s="26" t="s">
        <v>185</v>
      </c>
      <c r="E237" s="24"/>
      <c r="F237" s="26" t="s">
        <v>186</v>
      </c>
      <c r="G237" s="26" t="s">
        <v>255</v>
      </c>
      <c r="H237" s="26" t="s">
        <v>188</v>
      </c>
      <c r="I237" s="26" t="s">
        <v>188</v>
      </c>
      <c r="J237" s="26" t="s">
        <v>188</v>
      </c>
      <c r="K237" s="26" t="s">
        <v>188</v>
      </c>
      <c r="L237" s="26" t="s">
        <v>188</v>
      </c>
      <c r="M237" s="26" t="s">
        <v>188</v>
      </c>
      <c r="N237" s="26" t="s">
        <v>188</v>
      </c>
      <c r="O237" s="26" t="s">
        <v>188</v>
      </c>
      <c r="P237" s="26" t="s">
        <v>188</v>
      </c>
      <c r="Q237" s="26" t="s">
        <v>188</v>
      </c>
      <c r="R237" s="26" t="s">
        <v>188</v>
      </c>
      <c r="S237" s="26" t="s">
        <v>188</v>
      </c>
      <c r="T237" s="26" t="s">
        <v>188</v>
      </c>
      <c r="U237" s="26" t="s">
        <v>188</v>
      </c>
      <c r="V237" s="26" t="s">
        <v>5</v>
      </c>
      <c r="W237" s="26" t="s">
        <v>162</v>
      </c>
      <c r="X237" s="26" t="s">
        <v>158</v>
      </c>
      <c r="Y237" s="26" t="s">
        <v>190</v>
      </c>
      <c r="Z237" s="26" t="s">
        <v>190</v>
      </c>
      <c r="AA237" s="26" t="s">
        <v>190</v>
      </c>
      <c r="AB237" s="26" t="s">
        <v>190</v>
      </c>
      <c r="AC237" s="26" t="s">
        <v>190</v>
      </c>
      <c r="AD237" s="26" t="s">
        <v>190</v>
      </c>
      <c r="AE237" s="26" t="s">
        <v>55</v>
      </c>
      <c r="AF237" s="26" t="s">
        <v>159</v>
      </c>
      <c r="AG237" s="26" t="s">
        <v>59</v>
      </c>
      <c r="AH237" s="26" t="s">
        <v>59</v>
      </c>
      <c r="AI237" s="26" t="s">
        <v>59</v>
      </c>
      <c r="AJ237" s="26" t="s">
        <v>59</v>
      </c>
      <c r="AK237" s="26" t="s">
        <v>71</v>
      </c>
      <c r="AL237" s="26" t="s">
        <v>163</v>
      </c>
      <c r="AM237" s="26" t="s">
        <v>191</v>
      </c>
      <c r="AN237" s="26" t="s">
        <v>90</v>
      </c>
      <c r="AO237" s="26" t="s">
        <v>210</v>
      </c>
      <c r="AP237" s="26" t="s">
        <v>106</v>
      </c>
      <c r="AQ237" s="26" t="s">
        <v>106</v>
      </c>
      <c r="AR237" s="26" t="s">
        <v>106</v>
      </c>
      <c r="AS237" s="26" t="s">
        <v>106</v>
      </c>
      <c r="AT237" s="26" t="s">
        <v>113</v>
      </c>
      <c r="AU237" s="26" t="s">
        <v>200</v>
      </c>
      <c r="AX237" s="12">
        <f t="shared" si="117"/>
        <v>236</v>
      </c>
      <c r="AY237" s="12">
        <f t="shared" si="148"/>
        <v>0.5</v>
      </c>
      <c r="AZ237" s="20" t="str">
        <f t="shared" si="118"/>
        <v>Anticipatoria., Criterios y estándares (Rúbrica)., Autoevaluación., Retroalimentación.</v>
      </c>
      <c r="BA237" s="12" t="str">
        <f t="shared" si="113"/>
        <v>Anticipatoria.</v>
      </c>
      <c r="BB237" s="12" t="str">
        <f t="shared" si="114"/>
        <v>Criterios y estándares (Rúbrica).</v>
      </c>
      <c r="BC237" s="12" t="str">
        <f t="shared" si="115"/>
        <v>Autoevaluación.</v>
      </c>
      <c r="BD237" s="12" t="str">
        <f t="shared" si="116"/>
        <v>Retroalimentación.</v>
      </c>
      <c r="BF237" s="12">
        <f t="shared" si="119"/>
        <v>1</v>
      </c>
      <c r="BG237" s="12">
        <f t="shared" si="120"/>
        <v>1</v>
      </c>
      <c r="BH237" s="12">
        <f t="shared" si="121"/>
        <v>1</v>
      </c>
      <c r="BI237" s="12">
        <f t="shared" si="122"/>
        <v>1</v>
      </c>
      <c r="BJ237" s="12">
        <f t="shared" si="123"/>
        <v>0</v>
      </c>
      <c r="BK237" s="12">
        <f t="shared" si="124"/>
        <v>4</v>
      </c>
      <c r="BL237" s="20" t="str">
        <f t="shared" si="125"/>
        <v>Reflexión, Diálogo, Claridad, Oportunidades de mejora</v>
      </c>
      <c r="BM237" s="12" t="str">
        <f t="shared" si="126"/>
        <v>Reflexión</v>
      </c>
      <c r="BN237" s="12" t="str">
        <f t="shared" si="149"/>
        <v>Diálogo</v>
      </c>
      <c r="BO237" s="12" t="str">
        <f t="shared" si="127"/>
        <v>Claridad</v>
      </c>
      <c r="BP237" s="12" t="str">
        <f t="shared" si="128"/>
        <v>Oportunidades de mejora</v>
      </c>
      <c r="BQ237" s="12" t="str">
        <f t="shared" si="129"/>
        <v/>
      </c>
      <c r="BS237" s="12">
        <f t="shared" si="130"/>
        <v>1</v>
      </c>
      <c r="BT237" s="12">
        <f t="shared" si="131"/>
        <v>1</v>
      </c>
      <c r="BU237" s="12">
        <f t="shared" si="132"/>
        <v>1</v>
      </c>
      <c r="BV237" s="12">
        <f t="shared" si="133"/>
        <v>1</v>
      </c>
      <c r="BW237" s="12">
        <f t="shared" si="134"/>
        <v>0</v>
      </c>
      <c r="BX237" s="12">
        <f t="shared" si="135"/>
        <v>0</v>
      </c>
      <c r="BY237" s="12">
        <f t="shared" si="136"/>
        <v>4</v>
      </c>
      <c r="BZ237" s="12" t="str">
        <f t="shared" si="137"/>
        <v>La bibliografía básica propuesta se encuentra en la biblioteca "Juan Roa Vásquez"., La bibliografía propuesta contiene títulos de edición menor a 5 años.</v>
      </c>
      <c r="CA237" s="12" t="str">
        <f t="shared" si="138"/>
        <v>La bibliografía básica propuesta se encuentra en la biblioteca "Juan Roa Vásquez".</v>
      </c>
      <c r="CB237" s="21" t="str">
        <f t="shared" si="139"/>
        <v>La bibliografía propuesta contiene títulos de edición menor a 5 años.</v>
      </c>
      <c r="CC237" s="12" t="str">
        <f t="shared" si="140"/>
        <v/>
      </c>
      <c r="CD237" s="12" t="str">
        <f t="shared" si="141"/>
        <v/>
      </c>
      <c r="CF237" s="12">
        <f t="shared" si="142"/>
        <v>1</v>
      </c>
      <c r="CG237" s="12">
        <f t="shared" si="143"/>
        <v>1</v>
      </c>
      <c r="CH237" s="12">
        <f t="shared" si="144"/>
        <v>0</v>
      </c>
      <c r="CI237" s="12">
        <f t="shared" si="145"/>
        <v>0</v>
      </c>
      <c r="CJ237" s="12">
        <f t="shared" si="146"/>
        <v>0</v>
      </c>
      <c r="CK237" s="12">
        <f t="shared" si="147"/>
        <v>2</v>
      </c>
    </row>
    <row r="238" spans="1:89" x14ac:dyDescent="0.25">
      <c r="A238" s="25">
        <v>43056.401166956013</v>
      </c>
      <c r="B238" s="26" t="s">
        <v>183</v>
      </c>
      <c r="C238" s="26" t="s">
        <v>601</v>
      </c>
      <c r="D238" s="26" t="s">
        <v>185</v>
      </c>
      <c r="E238" s="24"/>
      <c r="F238" s="26" t="s">
        <v>212</v>
      </c>
      <c r="G238" s="26" t="s">
        <v>602</v>
      </c>
      <c r="H238" s="26" t="s">
        <v>188</v>
      </c>
      <c r="I238" s="26" t="s">
        <v>188</v>
      </c>
      <c r="J238" s="26" t="s">
        <v>188</v>
      </c>
      <c r="K238" s="26" t="s">
        <v>188</v>
      </c>
      <c r="L238" s="26" t="s">
        <v>188</v>
      </c>
      <c r="M238" s="26" t="s">
        <v>188</v>
      </c>
      <c r="N238" s="26" t="s">
        <v>189</v>
      </c>
      <c r="O238" s="26" t="s">
        <v>188</v>
      </c>
      <c r="P238" s="26" t="s">
        <v>188</v>
      </c>
      <c r="Q238" s="26" t="s">
        <v>188</v>
      </c>
      <c r="R238" s="26" t="s">
        <v>188</v>
      </c>
      <c r="S238" s="26" t="s">
        <v>188</v>
      </c>
      <c r="T238" s="26" t="s">
        <v>188</v>
      </c>
      <c r="U238" s="26" t="s">
        <v>188</v>
      </c>
      <c r="V238" s="26" t="s">
        <v>4</v>
      </c>
      <c r="W238" s="26" t="s">
        <v>162</v>
      </c>
      <c r="X238" s="26" t="s">
        <v>158</v>
      </c>
      <c r="Y238" s="26" t="s">
        <v>190</v>
      </c>
      <c r="Z238" s="26" t="s">
        <v>190</v>
      </c>
      <c r="AA238" s="26" t="s">
        <v>190</v>
      </c>
      <c r="AB238" s="26" t="s">
        <v>190</v>
      </c>
      <c r="AC238" s="26" t="s">
        <v>43</v>
      </c>
      <c r="AD238" s="26" t="s">
        <v>190</v>
      </c>
      <c r="AE238" s="26" t="s">
        <v>53</v>
      </c>
      <c r="AF238" s="26" t="s">
        <v>58</v>
      </c>
      <c r="AG238" s="26" t="s">
        <v>58</v>
      </c>
      <c r="AH238" s="26" t="s">
        <v>59</v>
      </c>
      <c r="AI238" s="26" t="s">
        <v>275</v>
      </c>
      <c r="AJ238" s="26" t="s">
        <v>58</v>
      </c>
      <c r="AK238" s="26" t="s">
        <v>69</v>
      </c>
      <c r="AL238" s="26" t="s">
        <v>160</v>
      </c>
      <c r="AM238" s="26" t="s">
        <v>218</v>
      </c>
      <c r="AN238" s="26" t="s">
        <v>90</v>
      </c>
      <c r="AO238" s="26" t="s">
        <v>469</v>
      </c>
      <c r="AP238" s="26" t="s">
        <v>104</v>
      </c>
      <c r="AQ238" s="26" t="s">
        <v>104</v>
      </c>
      <c r="AR238" s="26" t="s">
        <v>106</v>
      </c>
      <c r="AS238" s="26" t="s">
        <v>106</v>
      </c>
      <c r="AT238" s="26" t="s">
        <v>114</v>
      </c>
      <c r="AU238" s="26" t="s">
        <v>193</v>
      </c>
      <c r="AX238" s="12">
        <f t="shared" si="117"/>
        <v>237</v>
      </c>
      <c r="AY238" s="12">
        <f t="shared" si="148"/>
        <v>1</v>
      </c>
      <c r="AZ238" s="20" t="str">
        <f t="shared" si="118"/>
        <v>Criterios y estándares (Rúbrica)., Retroalimentación.</v>
      </c>
      <c r="BA238" s="12" t="str">
        <f t="shared" si="113"/>
        <v>Criterios y estándares (Rúbrica).</v>
      </c>
      <c r="BB238" s="12" t="str">
        <f t="shared" si="114"/>
        <v>Retroalimentación.</v>
      </c>
      <c r="BC238" s="12" t="str">
        <f t="shared" si="115"/>
        <v/>
      </c>
      <c r="BD238" s="12" t="str">
        <f t="shared" si="116"/>
        <v/>
      </c>
      <c r="BF238" s="12">
        <f t="shared" si="119"/>
        <v>0</v>
      </c>
      <c r="BG238" s="12">
        <f t="shared" si="120"/>
        <v>1</v>
      </c>
      <c r="BH238" s="12">
        <f t="shared" si="121"/>
        <v>0</v>
      </c>
      <c r="BI238" s="12">
        <f t="shared" si="122"/>
        <v>1</v>
      </c>
      <c r="BJ238" s="12">
        <f t="shared" si="123"/>
        <v>0</v>
      </c>
      <c r="BK238" s="12">
        <f t="shared" si="124"/>
        <v>2</v>
      </c>
      <c r="BL238" s="20" t="str">
        <f t="shared" si="125"/>
        <v>Claridad, Oportunidades de mejora, Retroalimentación al docente</v>
      </c>
      <c r="BM238" s="12" t="str">
        <f t="shared" si="126"/>
        <v>Claridad</v>
      </c>
      <c r="BN238" s="12" t="str">
        <f t="shared" si="149"/>
        <v>Oportunidades de mejora</v>
      </c>
      <c r="BO238" s="12" t="str">
        <f t="shared" si="127"/>
        <v>Retroalimentación al docente</v>
      </c>
      <c r="BP238" s="12" t="str">
        <f t="shared" si="128"/>
        <v/>
      </c>
      <c r="BQ238" s="12" t="str">
        <f t="shared" si="129"/>
        <v/>
      </c>
      <c r="BS238" s="12">
        <f t="shared" si="130"/>
        <v>0</v>
      </c>
      <c r="BT238" s="12">
        <f t="shared" si="131"/>
        <v>0</v>
      </c>
      <c r="BU238" s="12">
        <f t="shared" si="132"/>
        <v>1</v>
      </c>
      <c r="BV238" s="12">
        <f t="shared" si="133"/>
        <v>1</v>
      </c>
      <c r="BW238" s="12">
        <f t="shared" si="134"/>
        <v>1</v>
      </c>
      <c r="BX238" s="12">
        <f t="shared" si="135"/>
        <v>0</v>
      </c>
      <c r="BY238" s="12">
        <f t="shared" si="136"/>
        <v>3</v>
      </c>
      <c r="BZ238" s="12" t="str">
        <f t="shared" si="13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38" s="12" t="str">
        <f t="shared" si="138"/>
        <v>La bibliografía básica propuesta se encuentra en la biblioteca "Juan Roa Vásquez".</v>
      </c>
      <c r="CB238" s="21" t="str">
        <f t="shared" si="139"/>
        <v>La bibliografía propuesta contiene títulos de edición menor a 5 años.</v>
      </c>
      <c r="CC238" s="12" t="str">
        <f t="shared" si="140"/>
        <v>La bibliografía se presenta con una sólo sistema de referenciación (APA, Vancouver, IEEE, etc).</v>
      </c>
      <c r="CD238" s="12" t="str">
        <f t="shared" si="141"/>
        <v>La bibliografía incluye por lo menos dos títulos en una segunda lengua.</v>
      </c>
      <c r="CF238" s="12">
        <f t="shared" si="142"/>
        <v>1</v>
      </c>
      <c r="CG238" s="12">
        <f t="shared" si="143"/>
        <v>1</v>
      </c>
      <c r="CH238" s="12">
        <f t="shared" si="144"/>
        <v>1</v>
      </c>
      <c r="CI238" s="12">
        <f t="shared" si="145"/>
        <v>1</v>
      </c>
      <c r="CJ238" s="12">
        <f t="shared" si="146"/>
        <v>0</v>
      </c>
      <c r="CK238" s="12">
        <f t="shared" si="147"/>
        <v>4</v>
      </c>
    </row>
    <row r="239" spans="1:89" x14ac:dyDescent="0.25">
      <c r="A239" s="25">
        <v>43056.401606956017</v>
      </c>
      <c r="B239" s="26" t="s">
        <v>183</v>
      </c>
      <c r="C239" s="26" t="s">
        <v>600</v>
      </c>
      <c r="D239" s="26" t="s">
        <v>185</v>
      </c>
      <c r="E239" s="24"/>
      <c r="F239" s="26" t="s">
        <v>186</v>
      </c>
      <c r="G239" s="26" t="s">
        <v>603</v>
      </c>
      <c r="H239" s="26" t="s">
        <v>188</v>
      </c>
      <c r="I239" s="26" t="s">
        <v>188</v>
      </c>
      <c r="J239" s="26" t="s">
        <v>188</v>
      </c>
      <c r="K239" s="26" t="s">
        <v>188</v>
      </c>
      <c r="L239" s="26" t="s">
        <v>188</v>
      </c>
      <c r="M239" s="26" t="s">
        <v>188</v>
      </c>
      <c r="N239" s="26" t="s">
        <v>188</v>
      </c>
      <c r="O239" s="26" t="s">
        <v>188</v>
      </c>
      <c r="P239" s="26" t="s">
        <v>188</v>
      </c>
      <c r="Q239" s="26" t="s">
        <v>188</v>
      </c>
      <c r="R239" s="26" t="s">
        <v>188</v>
      </c>
      <c r="S239" s="26" t="s">
        <v>188</v>
      </c>
      <c r="T239" s="26" t="s">
        <v>188</v>
      </c>
      <c r="U239" s="26" t="s">
        <v>188</v>
      </c>
      <c r="V239" s="26" t="s">
        <v>5</v>
      </c>
      <c r="W239" s="26" t="s">
        <v>162</v>
      </c>
      <c r="X239" s="26" t="s">
        <v>158</v>
      </c>
      <c r="Y239" s="26" t="s">
        <v>190</v>
      </c>
      <c r="Z239" s="26" t="s">
        <v>190</v>
      </c>
      <c r="AA239" s="26" t="s">
        <v>190</v>
      </c>
      <c r="AB239" s="26" t="s">
        <v>190</v>
      </c>
      <c r="AC239" s="26" t="s">
        <v>190</v>
      </c>
      <c r="AD239" s="26" t="s">
        <v>190</v>
      </c>
      <c r="AE239" s="26" t="s">
        <v>55</v>
      </c>
      <c r="AF239" s="26" t="s">
        <v>159</v>
      </c>
      <c r="AG239" s="26" t="s">
        <v>59</v>
      </c>
      <c r="AH239" s="26" t="s">
        <v>59</v>
      </c>
      <c r="AI239" s="26" t="s">
        <v>59</v>
      </c>
      <c r="AJ239" s="26" t="s">
        <v>59</v>
      </c>
      <c r="AK239" s="26" t="s">
        <v>71</v>
      </c>
      <c r="AL239" s="26" t="s">
        <v>163</v>
      </c>
      <c r="AM239" s="26" t="s">
        <v>191</v>
      </c>
      <c r="AN239" s="26" t="s">
        <v>90</v>
      </c>
      <c r="AO239" s="26" t="s">
        <v>192</v>
      </c>
      <c r="AP239" s="26" t="s">
        <v>106</v>
      </c>
      <c r="AQ239" s="26" t="s">
        <v>106</v>
      </c>
      <c r="AR239" s="26" t="s">
        <v>106</v>
      </c>
      <c r="AS239" s="26" t="s">
        <v>106</v>
      </c>
      <c r="AT239" s="26" t="s">
        <v>113</v>
      </c>
      <c r="AU239" s="26" t="s">
        <v>247</v>
      </c>
      <c r="AX239" s="12">
        <f t="shared" si="117"/>
        <v>236</v>
      </c>
      <c r="AY239" s="12">
        <f t="shared" si="148"/>
        <v>0.5</v>
      </c>
      <c r="AZ239" s="20" t="str">
        <f t="shared" si="118"/>
        <v>Anticipatoria., Criterios y estándares (Rúbrica)., Autoevaluación., Retroalimentación.</v>
      </c>
      <c r="BA239" s="12" t="str">
        <f t="shared" si="113"/>
        <v>Anticipatoria.</v>
      </c>
      <c r="BB239" s="12" t="str">
        <f t="shared" si="114"/>
        <v>Criterios y estándares (Rúbrica).</v>
      </c>
      <c r="BC239" s="12" t="str">
        <f t="shared" si="115"/>
        <v>Autoevaluación.</v>
      </c>
      <c r="BD239" s="12" t="str">
        <f t="shared" si="116"/>
        <v>Retroalimentación.</v>
      </c>
      <c r="BF239" s="12">
        <f t="shared" si="119"/>
        <v>1</v>
      </c>
      <c r="BG239" s="12">
        <f t="shared" si="120"/>
        <v>1</v>
      </c>
      <c r="BH239" s="12">
        <f t="shared" si="121"/>
        <v>1</v>
      </c>
      <c r="BI239" s="12">
        <f t="shared" si="122"/>
        <v>1</v>
      </c>
      <c r="BJ239" s="12">
        <f t="shared" si="123"/>
        <v>0</v>
      </c>
      <c r="BK239" s="12">
        <f t="shared" si="124"/>
        <v>4</v>
      </c>
      <c r="BL239" s="20" t="str">
        <f t="shared" si="125"/>
        <v>Reflexión, Diálogo, Claridad, Oportunidades de mejora, Retroalimentación al docente</v>
      </c>
      <c r="BM239" s="12" t="str">
        <f t="shared" si="126"/>
        <v>Reflexión</v>
      </c>
      <c r="BN239" s="12" t="str">
        <f t="shared" si="149"/>
        <v>Diálogo</v>
      </c>
      <c r="BO239" s="12" t="str">
        <f t="shared" si="127"/>
        <v>Claridad</v>
      </c>
      <c r="BP239" s="12" t="str">
        <f t="shared" si="128"/>
        <v>Oportunidades de mejora</v>
      </c>
      <c r="BQ239" s="12" t="str">
        <f t="shared" si="129"/>
        <v>Retroalimentación al docente</v>
      </c>
      <c r="BS239" s="12">
        <f t="shared" si="130"/>
        <v>1</v>
      </c>
      <c r="BT239" s="12">
        <f t="shared" si="131"/>
        <v>1</v>
      </c>
      <c r="BU239" s="12">
        <f t="shared" si="132"/>
        <v>1</v>
      </c>
      <c r="BV239" s="12">
        <f t="shared" si="133"/>
        <v>1</v>
      </c>
      <c r="BW239" s="12">
        <f t="shared" si="134"/>
        <v>1</v>
      </c>
      <c r="BX239" s="12">
        <f t="shared" si="135"/>
        <v>0</v>
      </c>
      <c r="BY239" s="12">
        <f t="shared" si="136"/>
        <v>5</v>
      </c>
      <c r="BZ239" s="12" t="str">
        <f t="shared" si="137"/>
        <v>La bibliografía básica propuesta se encuentra en la biblioteca "Juan Roa Vásquez"., La bibliografía propuesta contiene títulos de edición menor a 5 años., La bibliografía se presenta con una sólo sistema de referenciación (APA, Vancouver, IEEE, etc).</v>
      </c>
      <c r="CA239" s="12" t="str">
        <f t="shared" si="138"/>
        <v>La bibliografía básica propuesta se encuentra en la biblioteca "Juan Roa Vásquez".</v>
      </c>
      <c r="CB239" s="21" t="str">
        <f t="shared" si="139"/>
        <v>La bibliografía propuesta contiene títulos de edición menor a 5 años.</v>
      </c>
      <c r="CC239" s="12" t="str">
        <f t="shared" si="140"/>
        <v>La bibliografía se presenta con una sólo sistema de referenciación (APA, Vancouver, IEEE, etc).</v>
      </c>
      <c r="CD239" s="12" t="str">
        <f t="shared" si="141"/>
        <v/>
      </c>
      <c r="CF239" s="12">
        <f t="shared" si="142"/>
        <v>1</v>
      </c>
      <c r="CG239" s="12">
        <f t="shared" si="143"/>
        <v>1</v>
      </c>
      <c r="CH239" s="12">
        <f t="shared" si="144"/>
        <v>1</v>
      </c>
      <c r="CI239" s="12">
        <f t="shared" si="145"/>
        <v>0</v>
      </c>
      <c r="CJ239" s="12">
        <f t="shared" si="146"/>
        <v>0</v>
      </c>
      <c r="CK239" s="12">
        <f t="shared" si="147"/>
        <v>3</v>
      </c>
    </row>
    <row r="240" spans="1:89" x14ac:dyDescent="0.25">
      <c r="A240" s="25">
        <v>43056.40292724537</v>
      </c>
      <c r="B240" s="26" t="s">
        <v>183</v>
      </c>
      <c r="C240" s="26" t="s">
        <v>598</v>
      </c>
      <c r="D240" s="26" t="s">
        <v>185</v>
      </c>
      <c r="E240" s="24"/>
      <c r="F240" s="26" t="s">
        <v>212</v>
      </c>
      <c r="G240" s="26" t="s">
        <v>604</v>
      </c>
      <c r="H240" s="26" t="s">
        <v>188</v>
      </c>
      <c r="I240" s="26" t="s">
        <v>188</v>
      </c>
      <c r="J240" s="26" t="s">
        <v>188</v>
      </c>
      <c r="K240" s="26" t="s">
        <v>188</v>
      </c>
      <c r="L240" s="26" t="s">
        <v>188</v>
      </c>
      <c r="M240" s="26" t="s">
        <v>188</v>
      </c>
      <c r="N240" s="26" t="s">
        <v>188</v>
      </c>
      <c r="O240" s="26" t="s">
        <v>188</v>
      </c>
      <c r="P240" s="26" t="s">
        <v>188</v>
      </c>
      <c r="Q240" s="26" t="s">
        <v>188</v>
      </c>
      <c r="R240" s="26" t="s">
        <v>188</v>
      </c>
      <c r="S240" s="26" t="s">
        <v>188</v>
      </c>
      <c r="T240" s="26" t="s">
        <v>188</v>
      </c>
      <c r="U240" s="26" t="s">
        <v>188</v>
      </c>
      <c r="V240" s="26" t="s">
        <v>5</v>
      </c>
      <c r="W240" s="26" t="s">
        <v>162</v>
      </c>
      <c r="X240" s="26" t="s">
        <v>158</v>
      </c>
      <c r="Y240" s="26" t="s">
        <v>190</v>
      </c>
      <c r="Z240" s="26" t="s">
        <v>190</v>
      </c>
      <c r="AA240" s="26" t="s">
        <v>190</v>
      </c>
      <c r="AB240" s="26" t="s">
        <v>190</v>
      </c>
      <c r="AC240" s="26" t="s">
        <v>190</v>
      </c>
      <c r="AD240" s="26" t="s">
        <v>190</v>
      </c>
      <c r="AE240" s="26" t="s">
        <v>55</v>
      </c>
      <c r="AF240" s="26" t="s">
        <v>159</v>
      </c>
      <c r="AG240" s="26" t="s">
        <v>59</v>
      </c>
      <c r="AH240" s="26" t="s">
        <v>59</v>
      </c>
      <c r="AI240" s="26" t="s">
        <v>59</v>
      </c>
      <c r="AJ240" s="26" t="s">
        <v>59</v>
      </c>
      <c r="AK240" s="26" t="s">
        <v>71</v>
      </c>
      <c r="AL240" s="26" t="s">
        <v>163</v>
      </c>
      <c r="AM240" s="26" t="s">
        <v>259</v>
      </c>
      <c r="AN240" s="26" t="s">
        <v>90</v>
      </c>
      <c r="AO240" s="26" t="s">
        <v>192</v>
      </c>
      <c r="AP240" s="26" t="s">
        <v>106</v>
      </c>
      <c r="AQ240" s="26" t="s">
        <v>106</v>
      </c>
      <c r="AR240" s="26" t="s">
        <v>106</v>
      </c>
      <c r="AS240" s="26" t="s">
        <v>106</v>
      </c>
      <c r="AT240" s="26" t="s">
        <v>114</v>
      </c>
      <c r="AU240" s="26" t="s">
        <v>266</v>
      </c>
      <c r="AX240" s="12">
        <f t="shared" si="117"/>
        <v>235</v>
      </c>
      <c r="AY240" s="12">
        <f t="shared" si="148"/>
        <v>0.33333333333333331</v>
      </c>
      <c r="AZ240" s="20" t="str">
        <f t="shared" si="118"/>
        <v>Criterios y estándares (Rúbrica)., Autoevaluación., Retroalimentación.</v>
      </c>
      <c r="BA240" s="12" t="str">
        <f t="shared" si="113"/>
        <v>Criterios y estándares (Rúbrica).</v>
      </c>
      <c r="BB240" s="12" t="str">
        <f t="shared" si="114"/>
        <v>Autoevaluación.</v>
      </c>
      <c r="BC240" s="12" t="str">
        <f t="shared" si="115"/>
        <v>Retroalimentación.</v>
      </c>
      <c r="BD240" s="12" t="str">
        <f t="shared" si="116"/>
        <v/>
      </c>
      <c r="BF240" s="12">
        <f t="shared" si="119"/>
        <v>0</v>
      </c>
      <c r="BG240" s="12">
        <f t="shared" si="120"/>
        <v>1</v>
      </c>
      <c r="BH240" s="12">
        <f t="shared" si="121"/>
        <v>1</v>
      </c>
      <c r="BI240" s="12">
        <f t="shared" si="122"/>
        <v>1</v>
      </c>
      <c r="BJ240" s="12">
        <f t="shared" si="123"/>
        <v>0</v>
      </c>
      <c r="BK240" s="12">
        <f t="shared" si="124"/>
        <v>3</v>
      </c>
      <c r="BL240" s="20" t="str">
        <f t="shared" si="125"/>
        <v>Reflexión, Diálogo, Claridad, Oportunidades de mejora, Retroalimentación al docente</v>
      </c>
      <c r="BM240" s="12" t="str">
        <f t="shared" si="126"/>
        <v>Reflexión</v>
      </c>
      <c r="BN240" s="12" t="str">
        <f t="shared" si="149"/>
        <v>Diálogo</v>
      </c>
      <c r="BO240" s="12" t="str">
        <f t="shared" si="127"/>
        <v>Claridad</v>
      </c>
      <c r="BP240" s="12" t="str">
        <f t="shared" si="128"/>
        <v>Oportunidades de mejora</v>
      </c>
      <c r="BQ240" s="12" t="str">
        <f t="shared" si="129"/>
        <v>Retroalimentación al docente</v>
      </c>
      <c r="BS240" s="12">
        <f t="shared" si="130"/>
        <v>1</v>
      </c>
      <c r="BT240" s="12">
        <f t="shared" si="131"/>
        <v>1</v>
      </c>
      <c r="BU240" s="12">
        <f t="shared" si="132"/>
        <v>1</v>
      </c>
      <c r="BV240" s="12">
        <f t="shared" si="133"/>
        <v>1</v>
      </c>
      <c r="BW240" s="12">
        <f t="shared" si="134"/>
        <v>1</v>
      </c>
      <c r="BX240" s="12">
        <f t="shared" si="135"/>
        <v>0</v>
      </c>
      <c r="BY240" s="12">
        <f t="shared" si="136"/>
        <v>5</v>
      </c>
      <c r="BZ240" s="12" t="str">
        <f t="shared" si="137"/>
        <v>La bibliografía propuesta contiene títulos de edición menor a 5 años., La bibliografía se presenta con una sólo sistema de referenciación (APA, Vancouver, IEEE, etc)., La bibliografía incluye por lo menos dos títulos en una segunda lengua.</v>
      </c>
      <c r="CA240" s="12" t="str">
        <f t="shared" si="138"/>
        <v>La bibliografía propuesta contiene títulos de edición menor a 5 años.</v>
      </c>
      <c r="CB240" s="21" t="str">
        <f t="shared" si="139"/>
        <v>La bibliografía se presenta con una sólo sistema de referenciación (APA, Vancouver, IEEE, etc).</v>
      </c>
      <c r="CC240" s="12" t="str">
        <f t="shared" si="140"/>
        <v>La bibliografía incluye por lo menos dos títulos en una segunda lengua.</v>
      </c>
      <c r="CD240" s="12" t="str">
        <f t="shared" si="141"/>
        <v/>
      </c>
      <c r="CF240" s="12">
        <f t="shared" si="142"/>
        <v>0</v>
      </c>
      <c r="CG240" s="12">
        <f t="shared" si="143"/>
        <v>1</v>
      </c>
      <c r="CH240" s="12">
        <f t="shared" si="144"/>
        <v>1</v>
      </c>
      <c r="CI240" s="12">
        <f t="shared" si="145"/>
        <v>1</v>
      </c>
      <c r="CJ240" s="12">
        <f t="shared" si="146"/>
        <v>0</v>
      </c>
      <c r="CK240" s="12">
        <f t="shared" si="147"/>
        <v>3</v>
      </c>
    </row>
    <row r="241" spans="1:89" x14ac:dyDescent="0.25">
      <c r="A241" s="25">
        <v>43056.403133356478</v>
      </c>
      <c r="B241" s="26" t="s">
        <v>183</v>
      </c>
      <c r="C241" s="26" t="s">
        <v>596</v>
      </c>
      <c r="D241" s="26" t="s">
        <v>185</v>
      </c>
      <c r="E241" s="24"/>
      <c r="F241" s="26" t="s">
        <v>186</v>
      </c>
      <c r="G241" s="26" t="s">
        <v>605</v>
      </c>
      <c r="H241" s="26" t="s">
        <v>188</v>
      </c>
      <c r="I241" s="26" t="s">
        <v>188</v>
      </c>
      <c r="J241" s="26" t="s">
        <v>188</v>
      </c>
      <c r="K241" s="26" t="s">
        <v>188</v>
      </c>
      <c r="L241" s="26" t="s">
        <v>188</v>
      </c>
      <c r="M241" s="26" t="s">
        <v>188</v>
      </c>
      <c r="N241" s="26" t="s">
        <v>188</v>
      </c>
      <c r="O241" s="26" t="s">
        <v>188</v>
      </c>
      <c r="P241" s="26" t="s">
        <v>188</v>
      </c>
      <c r="Q241" s="26" t="s">
        <v>188</v>
      </c>
      <c r="R241" s="26" t="s">
        <v>188</v>
      </c>
      <c r="S241" s="26" t="s">
        <v>188</v>
      </c>
      <c r="T241" s="26" t="s">
        <v>188</v>
      </c>
      <c r="U241" s="26" t="s">
        <v>188</v>
      </c>
      <c r="V241" s="26" t="s">
        <v>5</v>
      </c>
      <c r="W241" s="26" t="s">
        <v>162</v>
      </c>
      <c r="X241" s="26" t="s">
        <v>158</v>
      </c>
      <c r="Y241" s="26" t="s">
        <v>190</v>
      </c>
      <c r="Z241" s="26" t="s">
        <v>190</v>
      </c>
      <c r="AA241" s="26" t="s">
        <v>190</v>
      </c>
      <c r="AB241" s="26" t="s">
        <v>190</v>
      </c>
      <c r="AC241" s="26" t="s">
        <v>190</v>
      </c>
      <c r="AD241" s="26" t="s">
        <v>190</v>
      </c>
      <c r="AE241" s="26" t="s">
        <v>55</v>
      </c>
      <c r="AF241" s="26" t="s">
        <v>159</v>
      </c>
      <c r="AG241" s="26" t="s">
        <v>59</v>
      </c>
      <c r="AH241" s="26" t="s">
        <v>59</v>
      </c>
      <c r="AI241" s="26" t="s">
        <v>59</v>
      </c>
      <c r="AJ241" s="26" t="s">
        <v>59</v>
      </c>
      <c r="AK241" s="26" t="s">
        <v>71</v>
      </c>
      <c r="AL241" s="26" t="s">
        <v>163</v>
      </c>
      <c r="AM241" s="26" t="s">
        <v>191</v>
      </c>
      <c r="AN241" s="26" t="s">
        <v>90</v>
      </c>
      <c r="AO241" s="26" t="s">
        <v>192</v>
      </c>
      <c r="AP241" s="26" t="s">
        <v>106</v>
      </c>
      <c r="AQ241" s="26" t="s">
        <v>106</v>
      </c>
      <c r="AR241" s="26" t="s">
        <v>106</v>
      </c>
      <c r="AS241" s="26" t="s">
        <v>106</v>
      </c>
      <c r="AT241" s="26" t="s">
        <v>113</v>
      </c>
      <c r="AU241" s="26" t="s">
        <v>247</v>
      </c>
      <c r="AX241" s="12">
        <f t="shared" si="117"/>
        <v>234</v>
      </c>
      <c r="AY241" s="12">
        <f t="shared" si="148"/>
        <v>0.5</v>
      </c>
      <c r="AZ241" s="20" t="str">
        <f t="shared" si="118"/>
        <v>Anticipatoria., Criterios y estándares (Rúbrica)., Autoevaluación., Retroalimentación.</v>
      </c>
      <c r="BA241" s="12" t="str">
        <f t="shared" si="113"/>
        <v>Anticipatoria.</v>
      </c>
      <c r="BB241" s="12" t="str">
        <f t="shared" si="114"/>
        <v>Criterios y estándares (Rúbrica).</v>
      </c>
      <c r="BC241" s="12" t="str">
        <f t="shared" si="115"/>
        <v>Autoevaluación.</v>
      </c>
      <c r="BD241" s="12" t="str">
        <f t="shared" si="116"/>
        <v>Retroalimentación.</v>
      </c>
      <c r="BF241" s="12">
        <f t="shared" si="119"/>
        <v>1</v>
      </c>
      <c r="BG241" s="12">
        <f t="shared" si="120"/>
        <v>1</v>
      </c>
      <c r="BH241" s="12">
        <f t="shared" si="121"/>
        <v>1</v>
      </c>
      <c r="BI241" s="12">
        <f t="shared" si="122"/>
        <v>1</v>
      </c>
      <c r="BJ241" s="12">
        <f t="shared" si="123"/>
        <v>0</v>
      </c>
      <c r="BK241" s="12">
        <f t="shared" si="124"/>
        <v>4</v>
      </c>
      <c r="BL241" s="20" t="str">
        <f t="shared" si="125"/>
        <v>Reflexión, Diálogo, Claridad, Oportunidades de mejora, Retroalimentación al docente</v>
      </c>
      <c r="BM241" s="12" t="str">
        <f t="shared" si="126"/>
        <v>Reflexión</v>
      </c>
      <c r="BN241" s="12" t="str">
        <f t="shared" si="149"/>
        <v>Diálogo</v>
      </c>
      <c r="BO241" s="12" t="str">
        <f t="shared" si="127"/>
        <v>Claridad</v>
      </c>
      <c r="BP241" s="12" t="str">
        <f t="shared" si="128"/>
        <v>Oportunidades de mejora</v>
      </c>
      <c r="BQ241" s="12" t="str">
        <f t="shared" si="129"/>
        <v>Retroalimentación al docente</v>
      </c>
      <c r="BS241" s="12">
        <f t="shared" si="130"/>
        <v>1</v>
      </c>
      <c r="BT241" s="12">
        <f t="shared" si="131"/>
        <v>1</v>
      </c>
      <c r="BU241" s="12">
        <f t="shared" si="132"/>
        <v>1</v>
      </c>
      <c r="BV241" s="12">
        <f t="shared" si="133"/>
        <v>1</v>
      </c>
      <c r="BW241" s="12">
        <f t="shared" si="134"/>
        <v>1</v>
      </c>
      <c r="BX241" s="12">
        <f t="shared" si="135"/>
        <v>0</v>
      </c>
      <c r="BY241" s="12">
        <f t="shared" si="136"/>
        <v>5</v>
      </c>
      <c r="BZ241" s="12" t="str">
        <f t="shared" si="137"/>
        <v>La bibliografía básica propuesta se encuentra en la biblioteca "Juan Roa Vásquez"., La bibliografía propuesta contiene títulos de edición menor a 5 años., La bibliografía se presenta con una sólo sistema de referenciación (APA, Vancouver, IEEE, etc).</v>
      </c>
      <c r="CA241" s="12" t="str">
        <f t="shared" si="138"/>
        <v>La bibliografía básica propuesta se encuentra en la biblioteca "Juan Roa Vásquez".</v>
      </c>
      <c r="CB241" s="21" t="str">
        <f t="shared" si="139"/>
        <v>La bibliografía propuesta contiene títulos de edición menor a 5 años.</v>
      </c>
      <c r="CC241" s="12" t="str">
        <f t="shared" si="140"/>
        <v>La bibliografía se presenta con una sólo sistema de referenciación (APA, Vancouver, IEEE, etc).</v>
      </c>
      <c r="CD241" s="12" t="str">
        <f t="shared" si="141"/>
        <v/>
      </c>
      <c r="CF241" s="12">
        <f t="shared" si="142"/>
        <v>1</v>
      </c>
      <c r="CG241" s="12">
        <f t="shared" si="143"/>
        <v>1</v>
      </c>
      <c r="CH241" s="12">
        <f t="shared" si="144"/>
        <v>1</v>
      </c>
      <c r="CI241" s="12">
        <f t="shared" si="145"/>
        <v>0</v>
      </c>
      <c r="CJ241" s="12">
        <f t="shared" si="146"/>
        <v>0</v>
      </c>
      <c r="CK241" s="12">
        <f t="shared" si="147"/>
        <v>3</v>
      </c>
    </row>
    <row r="242" spans="1:89" x14ac:dyDescent="0.25">
      <c r="A242" s="25">
        <v>43056.403732847219</v>
      </c>
      <c r="B242" s="26" t="s">
        <v>183</v>
      </c>
      <c r="C242" s="26" t="s">
        <v>606</v>
      </c>
      <c r="D242" s="26" t="s">
        <v>185</v>
      </c>
      <c r="E242" s="24"/>
      <c r="F242" s="26" t="s">
        <v>371</v>
      </c>
      <c r="G242" s="26" t="s">
        <v>607</v>
      </c>
      <c r="H242" s="26" t="s">
        <v>188</v>
      </c>
      <c r="I242" s="26" t="s">
        <v>188</v>
      </c>
      <c r="J242" s="26" t="s">
        <v>188</v>
      </c>
      <c r="K242" s="26" t="s">
        <v>188</v>
      </c>
      <c r="L242" s="26" t="s">
        <v>188</v>
      </c>
      <c r="M242" s="26" t="s">
        <v>188</v>
      </c>
      <c r="N242" s="26" t="s">
        <v>188</v>
      </c>
      <c r="O242" s="26" t="s">
        <v>188</v>
      </c>
      <c r="P242" s="26" t="s">
        <v>188</v>
      </c>
      <c r="Q242" s="26" t="s">
        <v>188</v>
      </c>
      <c r="R242" s="26" t="s">
        <v>189</v>
      </c>
      <c r="S242" s="26" t="s">
        <v>188</v>
      </c>
      <c r="T242" s="26" t="s">
        <v>188</v>
      </c>
      <c r="U242" s="26" t="s">
        <v>188</v>
      </c>
      <c r="V242" s="26" t="s">
        <v>5</v>
      </c>
      <c r="W242" s="26" t="s">
        <v>36</v>
      </c>
      <c r="X242" s="26" t="s">
        <v>158</v>
      </c>
      <c r="Y242" s="26" t="s">
        <v>190</v>
      </c>
      <c r="Z242" s="26" t="s">
        <v>43</v>
      </c>
      <c r="AA242" s="26" t="s">
        <v>190</v>
      </c>
      <c r="AB242" s="26" t="s">
        <v>190</v>
      </c>
      <c r="AC242" s="26" t="s">
        <v>43</v>
      </c>
      <c r="AD242" s="26" t="s">
        <v>190</v>
      </c>
      <c r="AE242" s="26" t="s">
        <v>53</v>
      </c>
      <c r="AF242" s="26" t="s">
        <v>159</v>
      </c>
      <c r="AG242" s="26" t="s">
        <v>59</v>
      </c>
      <c r="AH242" s="26" t="s">
        <v>54</v>
      </c>
      <c r="AI242" s="26" t="s">
        <v>54</v>
      </c>
      <c r="AJ242" s="26" t="s">
        <v>59</v>
      </c>
      <c r="AK242" s="26" t="s">
        <v>71</v>
      </c>
      <c r="AL242" s="26" t="s">
        <v>160</v>
      </c>
      <c r="AM242" s="26" t="s">
        <v>231</v>
      </c>
      <c r="AN242" s="26" t="s">
        <v>90</v>
      </c>
      <c r="AO242" s="26" t="s">
        <v>192</v>
      </c>
      <c r="AP242" s="26" t="s">
        <v>104</v>
      </c>
      <c r="AQ242" s="26" t="s">
        <v>104</v>
      </c>
      <c r="AR242" s="26" t="s">
        <v>105</v>
      </c>
      <c r="AS242" s="26" t="s">
        <v>105</v>
      </c>
      <c r="AT242" s="26" t="s">
        <v>114</v>
      </c>
      <c r="AU242" s="26" t="s">
        <v>232</v>
      </c>
      <c r="AX242" s="12">
        <f t="shared" si="117"/>
        <v>241</v>
      </c>
      <c r="AY242" s="12">
        <f t="shared" si="148"/>
        <v>0.25</v>
      </c>
      <c r="AZ242" s="20" t="str">
        <f t="shared" si="118"/>
        <v>Anticipatoria., Criterios y estándares (Rúbrica)., Retroalimentación.</v>
      </c>
      <c r="BA242" s="12" t="str">
        <f t="shared" si="113"/>
        <v>Anticipatoria.</v>
      </c>
      <c r="BB242" s="12" t="str">
        <f t="shared" si="114"/>
        <v>Criterios y estándares (Rúbrica).</v>
      </c>
      <c r="BC242" s="12" t="str">
        <f t="shared" si="115"/>
        <v>Retroalimentación.</v>
      </c>
      <c r="BD242" s="12" t="str">
        <f t="shared" si="116"/>
        <v/>
      </c>
      <c r="BF242" s="12">
        <f t="shared" si="119"/>
        <v>1</v>
      </c>
      <c r="BG242" s="12">
        <f t="shared" si="120"/>
        <v>1</v>
      </c>
      <c r="BH242" s="12">
        <f t="shared" si="121"/>
        <v>0</v>
      </c>
      <c r="BI242" s="12">
        <f t="shared" si="122"/>
        <v>1</v>
      </c>
      <c r="BJ242" s="12">
        <f t="shared" si="123"/>
        <v>0</v>
      </c>
      <c r="BK242" s="12">
        <f t="shared" si="124"/>
        <v>3</v>
      </c>
      <c r="BL242" s="20" t="str">
        <f t="shared" si="125"/>
        <v>Reflexión, Diálogo, Claridad, Oportunidades de mejora, Retroalimentación al docente</v>
      </c>
      <c r="BM242" s="12" t="str">
        <f t="shared" si="126"/>
        <v>Reflexión</v>
      </c>
      <c r="BN242" s="12" t="str">
        <f t="shared" si="149"/>
        <v>Diálogo</v>
      </c>
      <c r="BO242" s="12" t="str">
        <f t="shared" si="127"/>
        <v>Claridad</v>
      </c>
      <c r="BP242" s="12" t="str">
        <f t="shared" si="128"/>
        <v>Oportunidades de mejora</v>
      </c>
      <c r="BQ242" s="12" t="str">
        <f t="shared" si="129"/>
        <v>Retroalimentación al docente</v>
      </c>
      <c r="BS242" s="12">
        <f t="shared" si="130"/>
        <v>1</v>
      </c>
      <c r="BT242" s="12">
        <f t="shared" si="131"/>
        <v>1</v>
      </c>
      <c r="BU242" s="12">
        <f t="shared" si="132"/>
        <v>1</v>
      </c>
      <c r="BV242" s="12">
        <f t="shared" si="133"/>
        <v>1</v>
      </c>
      <c r="BW242" s="12">
        <f t="shared" si="134"/>
        <v>1</v>
      </c>
      <c r="BX242" s="12">
        <f t="shared" si="135"/>
        <v>0</v>
      </c>
      <c r="BY242" s="12">
        <f t="shared" si="136"/>
        <v>5</v>
      </c>
      <c r="BZ242" s="12" t="str">
        <f t="shared" si="137"/>
        <v>La bibliografía básica propuesta se encuentra en la biblioteca "Juan Roa Vásquez"., La bibliografía propuesta contiene títulos de edición menor a 5 años., La bibliografía incluye por lo menos dos títulos en una segunda lengua.</v>
      </c>
      <c r="CA242" s="12" t="str">
        <f t="shared" si="138"/>
        <v>La bibliografía básica propuesta se encuentra en la biblioteca "Juan Roa Vásquez".</v>
      </c>
      <c r="CB242" s="21" t="str">
        <f t="shared" si="139"/>
        <v>La bibliografía propuesta contiene títulos de edición menor a 5 años.</v>
      </c>
      <c r="CC242" s="12" t="str">
        <f t="shared" si="140"/>
        <v>La bibliografía incluye por lo menos dos títulos en una segunda lengua.</v>
      </c>
      <c r="CD242" s="12" t="str">
        <f t="shared" si="141"/>
        <v/>
      </c>
      <c r="CF242" s="12">
        <f t="shared" si="142"/>
        <v>1</v>
      </c>
      <c r="CG242" s="12">
        <f t="shared" si="143"/>
        <v>1</v>
      </c>
      <c r="CH242" s="12">
        <f t="shared" si="144"/>
        <v>0</v>
      </c>
      <c r="CI242" s="12">
        <f t="shared" si="145"/>
        <v>1</v>
      </c>
      <c r="CJ242" s="12">
        <f t="shared" si="146"/>
        <v>0</v>
      </c>
      <c r="CK242" s="12">
        <f t="shared" si="147"/>
        <v>3</v>
      </c>
    </row>
    <row r="243" spans="1:89" x14ac:dyDescent="0.25">
      <c r="A243" s="25">
        <v>43056.404520798613</v>
      </c>
      <c r="B243" s="26" t="s">
        <v>183</v>
      </c>
      <c r="C243" s="26" t="s">
        <v>598</v>
      </c>
      <c r="D243" s="26" t="s">
        <v>185</v>
      </c>
      <c r="E243" s="24"/>
      <c r="F243" s="26" t="s">
        <v>212</v>
      </c>
      <c r="G243" s="26" t="s">
        <v>608</v>
      </c>
      <c r="H243" s="26" t="s">
        <v>188</v>
      </c>
      <c r="I243" s="26" t="s">
        <v>188</v>
      </c>
      <c r="J243" s="26" t="s">
        <v>188</v>
      </c>
      <c r="K243" s="26" t="s">
        <v>188</v>
      </c>
      <c r="L243" s="26" t="s">
        <v>188</v>
      </c>
      <c r="M243" s="26" t="s">
        <v>188</v>
      </c>
      <c r="N243" s="26" t="s">
        <v>188</v>
      </c>
      <c r="O243" s="26" t="s">
        <v>188</v>
      </c>
      <c r="P243" s="26" t="s">
        <v>188</v>
      </c>
      <c r="Q243" s="26" t="s">
        <v>188</v>
      </c>
      <c r="R243" s="26" t="s">
        <v>188</v>
      </c>
      <c r="S243" s="26" t="s">
        <v>188</v>
      </c>
      <c r="T243" s="26" t="s">
        <v>188</v>
      </c>
      <c r="U243" s="26" t="s">
        <v>188</v>
      </c>
      <c r="V243" s="26" t="s">
        <v>5</v>
      </c>
      <c r="W243" s="26" t="s">
        <v>162</v>
      </c>
      <c r="X243" s="26" t="s">
        <v>158</v>
      </c>
      <c r="Y243" s="26" t="s">
        <v>190</v>
      </c>
      <c r="Z243" s="26" t="s">
        <v>190</v>
      </c>
      <c r="AA243" s="26" t="s">
        <v>190</v>
      </c>
      <c r="AB243" s="26" t="s">
        <v>190</v>
      </c>
      <c r="AC243" s="26" t="s">
        <v>190</v>
      </c>
      <c r="AD243" s="26" t="s">
        <v>190</v>
      </c>
      <c r="AE243" s="26" t="s">
        <v>55</v>
      </c>
      <c r="AF243" s="26" t="s">
        <v>159</v>
      </c>
      <c r="AG243" s="26" t="s">
        <v>59</v>
      </c>
      <c r="AH243" s="26" t="s">
        <v>59</v>
      </c>
      <c r="AI243" s="26" t="s">
        <v>59</v>
      </c>
      <c r="AJ243" s="26" t="s">
        <v>59</v>
      </c>
      <c r="AK243" s="26" t="s">
        <v>71</v>
      </c>
      <c r="AL243" s="26" t="s">
        <v>163</v>
      </c>
      <c r="AM243" s="26" t="s">
        <v>191</v>
      </c>
      <c r="AN243" s="26" t="s">
        <v>90</v>
      </c>
      <c r="AO243" s="26" t="s">
        <v>192</v>
      </c>
      <c r="AP243" s="26" t="s">
        <v>106</v>
      </c>
      <c r="AQ243" s="26" t="s">
        <v>106</v>
      </c>
      <c r="AR243" s="26" t="s">
        <v>106</v>
      </c>
      <c r="AS243" s="26" t="s">
        <v>106</v>
      </c>
      <c r="AT243" s="26" t="s">
        <v>113</v>
      </c>
      <c r="AU243" s="26" t="s">
        <v>266</v>
      </c>
      <c r="AX243" s="12">
        <f t="shared" si="117"/>
        <v>235</v>
      </c>
      <c r="AY243" s="12">
        <f t="shared" si="148"/>
        <v>0.33333333333333331</v>
      </c>
      <c r="AZ243" s="20" t="str">
        <f t="shared" si="118"/>
        <v>Anticipatoria., Criterios y estándares (Rúbrica)., Autoevaluación., Retroalimentación.</v>
      </c>
      <c r="BA243" s="12" t="str">
        <f t="shared" si="113"/>
        <v>Anticipatoria.</v>
      </c>
      <c r="BB243" s="12" t="str">
        <f t="shared" si="114"/>
        <v>Criterios y estándares (Rúbrica).</v>
      </c>
      <c r="BC243" s="12" t="str">
        <f t="shared" si="115"/>
        <v>Autoevaluación.</v>
      </c>
      <c r="BD243" s="12" t="str">
        <f t="shared" si="116"/>
        <v>Retroalimentación.</v>
      </c>
      <c r="BF243" s="12">
        <f t="shared" si="119"/>
        <v>1</v>
      </c>
      <c r="BG243" s="12">
        <f t="shared" si="120"/>
        <v>1</v>
      </c>
      <c r="BH243" s="12">
        <f t="shared" si="121"/>
        <v>1</v>
      </c>
      <c r="BI243" s="12">
        <f t="shared" si="122"/>
        <v>1</v>
      </c>
      <c r="BJ243" s="12">
        <f t="shared" si="123"/>
        <v>0</v>
      </c>
      <c r="BK243" s="12">
        <f t="shared" si="124"/>
        <v>4</v>
      </c>
      <c r="BL243" s="20" t="str">
        <f t="shared" si="125"/>
        <v>Reflexión, Diálogo, Claridad, Oportunidades de mejora, Retroalimentación al docente</v>
      </c>
      <c r="BM243" s="12" t="str">
        <f t="shared" si="126"/>
        <v>Reflexión</v>
      </c>
      <c r="BN243" s="12" t="str">
        <f t="shared" si="149"/>
        <v>Diálogo</v>
      </c>
      <c r="BO243" s="12" t="str">
        <f t="shared" si="127"/>
        <v>Claridad</v>
      </c>
      <c r="BP243" s="12" t="str">
        <f t="shared" si="128"/>
        <v>Oportunidades de mejora</v>
      </c>
      <c r="BQ243" s="12" t="str">
        <f t="shared" si="129"/>
        <v>Retroalimentación al docente</v>
      </c>
      <c r="BS243" s="12">
        <f t="shared" si="130"/>
        <v>1</v>
      </c>
      <c r="BT243" s="12">
        <f t="shared" si="131"/>
        <v>1</v>
      </c>
      <c r="BU243" s="12">
        <f t="shared" si="132"/>
        <v>1</v>
      </c>
      <c r="BV243" s="12">
        <f t="shared" si="133"/>
        <v>1</v>
      </c>
      <c r="BW243" s="12">
        <f t="shared" si="134"/>
        <v>1</v>
      </c>
      <c r="BX243" s="12">
        <f t="shared" si="135"/>
        <v>0</v>
      </c>
      <c r="BY243" s="12">
        <f t="shared" si="136"/>
        <v>5</v>
      </c>
      <c r="BZ243" s="12" t="str">
        <f t="shared" si="137"/>
        <v>La bibliografía propuesta contiene títulos de edición menor a 5 años., La bibliografía se presenta con una sólo sistema de referenciación (APA, Vancouver, IEEE, etc)., La bibliografía incluye por lo menos dos títulos en una segunda lengua.</v>
      </c>
      <c r="CA243" s="12" t="str">
        <f t="shared" si="138"/>
        <v>La bibliografía propuesta contiene títulos de edición menor a 5 años.</v>
      </c>
      <c r="CB243" s="21" t="str">
        <f t="shared" si="139"/>
        <v>La bibliografía se presenta con una sólo sistema de referenciación (APA, Vancouver, IEEE, etc).</v>
      </c>
      <c r="CC243" s="12" t="str">
        <f t="shared" si="140"/>
        <v>La bibliografía incluye por lo menos dos títulos en una segunda lengua.</v>
      </c>
      <c r="CD243" s="12" t="str">
        <f t="shared" si="141"/>
        <v/>
      </c>
      <c r="CF243" s="12">
        <f t="shared" si="142"/>
        <v>0</v>
      </c>
      <c r="CG243" s="12">
        <f t="shared" si="143"/>
        <v>1</v>
      </c>
      <c r="CH243" s="12">
        <f t="shared" si="144"/>
        <v>1</v>
      </c>
      <c r="CI243" s="12">
        <f t="shared" si="145"/>
        <v>1</v>
      </c>
      <c r="CJ243" s="12">
        <f t="shared" si="146"/>
        <v>0</v>
      </c>
      <c r="CK243" s="12">
        <f t="shared" si="147"/>
        <v>3</v>
      </c>
    </row>
    <row r="244" spans="1:89" x14ac:dyDescent="0.25">
      <c r="A244" s="25">
        <v>43056.410739884261</v>
      </c>
      <c r="B244" s="26" t="s">
        <v>183</v>
      </c>
      <c r="C244" s="26" t="s">
        <v>581</v>
      </c>
      <c r="D244" s="26" t="s">
        <v>185</v>
      </c>
      <c r="E244" s="24"/>
      <c r="F244" s="26" t="s">
        <v>212</v>
      </c>
      <c r="G244" s="26" t="s">
        <v>609</v>
      </c>
      <c r="H244" s="26" t="s">
        <v>188</v>
      </c>
      <c r="I244" s="26" t="s">
        <v>188</v>
      </c>
      <c r="J244" s="26" t="s">
        <v>188</v>
      </c>
      <c r="K244" s="26" t="s">
        <v>188</v>
      </c>
      <c r="L244" s="26" t="s">
        <v>188</v>
      </c>
      <c r="M244" s="26" t="s">
        <v>188</v>
      </c>
      <c r="N244" s="26" t="s">
        <v>188</v>
      </c>
      <c r="O244" s="26" t="s">
        <v>188</v>
      </c>
      <c r="P244" s="26" t="s">
        <v>188</v>
      </c>
      <c r="Q244" s="26" t="s">
        <v>188</v>
      </c>
      <c r="R244" s="26" t="s">
        <v>188</v>
      </c>
      <c r="S244" s="26" t="s">
        <v>188</v>
      </c>
      <c r="T244" s="26" t="s">
        <v>188</v>
      </c>
      <c r="U244" s="26" t="s">
        <v>188</v>
      </c>
      <c r="V244" s="26" t="s">
        <v>5</v>
      </c>
      <c r="W244" s="26" t="s">
        <v>36</v>
      </c>
      <c r="X244" s="26" t="s">
        <v>39</v>
      </c>
      <c r="Y244" s="26" t="s">
        <v>43</v>
      </c>
      <c r="Z244" s="26" t="s">
        <v>43</v>
      </c>
      <c r="AA244" s="26" t="s">
        <v>43</v>
      </c>
      <c r="AB244" s="26" t="s">
        <v>43</v>
      </c>
      <c r="AC244" s="26" t="s">
        <v>43</v>
      </c>
      <c r="AD244" s="26" t="s">
        <v>43</v>
      </c>
      <c r="AE244" s="26" t="s">
        <v>53</v>
      </c>
      <c r="AF244" s="26" t="s">
        <v>58</v>
      </c>
      <c r="AG244" s="26" t="s">
        <v>58</v>
      </c>
      <c r="AH244" s="26" t="s">
        <v>58</v>
      </c>
      <c r="AI244" s="26" t="s">
        <v>58</v>
      </c>
      <c r="AJ244" s="26" t="s">
        <v>58</v>
      </c>
      <c r="AK244" s="26" t="s">
        <v>69</v>
      </c>
      <c r="AL244" s="26" t="s">
        <v>74</v>
      </c>
      <c r="AM244" s="26" t="s">
        <v>231</v>
      </c>
      <c r="AN244" s="26" t="s">
        <v>89</v>
      </c>
      <c r="AO244" s="26" t="s">
        <v>210</v>
      </c>
      <c r="AP244" s="26" t="s">
        <v>105</v>
      </c>
      <c r="AQ244" s="26" t="s">
        <v>105</v>
      </c>
      <c r="AR244" s="26" t="s">
        <v>105</v>
      </c>
      <c r="AS244" s="26" t="s">
        <v>105</v>
      </c>
      <c r="AT244" s="26" t="s">
        <v>112</v>
      </c>
      <c r="AU244" s="26" t="s">
        <v>284</v>
      </c>
      <c r="AX244" s="12">
        <f t="shared" si="117"/>
        <v>226</v>
      </c>
      <c r="AY244" s="12">
        <f t="shared" si="148"/>
        <v>0.25</v>
      </c>
      <c r="AZ244" s="20" t="str">
        <f t="shared" si="118"/>
        <v>Anticipatoria., Criterios y estándares (Rúbrica)., Retroalimentación.</v>
      </c>
      <c r="BA244" s="12" t="str">
        <f t="shared" si="113"/>
        <v>Anticipatoria.</v>
      </c>
      <c r="BB244" s="12" t="str">
        <f t="shared" si="114"/>
        <v>Criterios y estándares (Rúbrica).</v>
      </c>
      <c r="BC244" s="12" t="str">
        <f t="shared" si="115"/>
        <v>Retroalimentación.</v>
      </c>
      <c r="BD244" s="12" t="str">
        <f t="shared" si="116"/>
        <v/>
      </c>
      <c r="BF244" s="12">
        <f t="shared" si="119"/>
        <v>1</v>
      </c>
      <c r="BG244" s="12">
        <f t="shared" si="120"/>
        <v>1</v>
      </c>
      <c r="BH244" s="12">
        <f t="shared" si="121"/>
        <v>0</v>
      </c>
      <c r="BI244" s="12">
        <f t="shared" si="122"/>
        <v>1</v>
      </c>
      <c r="BJ244" s="12">
        <f t="shared" si="123"/>
        <v>0</v>
      </c>
      <c r="BK244" s="12">
        <f t="shared" si="124"/>
        <v>3</v>
      </c>
      <c r="BL244" s="20" t="str">
        <f t="shared" si="125"/>
        <v>Reflexión, Diálogo, Claridad, Oportunidades de mejora</v>
      </c>
      <c r="BM244" s="12" t="str">
        <f t="shared" si="126"/>
        <v>Reflexión</v>
      </c>
      <c r="BN244" s="12" t="str">
        <f t="shared" si="149"/>
        <v>Diálogo</v>
      </c>
      <c r="BO244" s="12" t="str">
        <f t="shared" si="127"/>
        <v>Claridad</v>
      </c>
      <c r="BP244" s="12" t="str">
        <f t="shared" si="128"/>
        <v>Oportunidades de mejora</v>
      </c>
      <c r="BQ244" s="12" t="str">
        <f t="shared" si="129"/>
        <v/>
      </c>
      <c r="BS244" s="12">
        <f t="shared" si="130"/>
        <v>1</v>
      </c>
      <c r="BT244" s="12">
        <f t="shared" si="131"/>
        <v>1</v>
      </c>
      <c r="BU244" s="12">
        <f t="shared" si="132"/>
        <v>1</v>
      </c>
      <c r="BV244" s="12">
        <f t="shared" si="133"/>
        <v>1</v>
      </c>
      <c r="BW244" s="12">
        <f t="shared" si="134"/>
        <v>0</v>
      </c>
      <c r="BX244" s="12">
        <f t="shared" si="135"/>
        <v>0</v>
      </c>
      <c r="BY244" s="12">
        <f t="shared" si="136"/>
        <v>4</v>
      </c>
      <c r="BZ244" s="12" t="str">
        <f t="shared" si="137"/>
        <v>La bibliografía básica propuesta se encuentra en la biblioteca "Juan Roa Vásquez"., La bibliografía se presenta con una sólo sistema de referenciación (APA, Vancouver, IEEE, etc).</v>
      </c>
      <c r="CA244" s="12" t="str">
        <f t="shared" si="138"/>
        <v>La bibliografía básica propuesta se encuentra en la biblioteca "Juan Roa Vásquez".</v>
      </c>
      <c r="CB244" s="21" t="str">
        <f t="shared" si="139"/>
        <v>La bibliografía se presenta con una sólo sistema de referenciación (APA, Vancouver, IEEE, etc).</v>
      </c>
      <c r="CC244" s="12" t="str">
        <f t="shared" si="140"/>
        <v/>
      </c>
      <c r="CD244" s="12" t="str">
        <f t="shared" si="141"/>
        <v/>
      </c>
      <c r="CF244" s="12">
        <f t="shared" si="142"/>
        <v>1</v>
      </c>
      <c r="CG244" s="12">
        <f t="shared" si="143"/>
        <v>0</v>
      </c>
      <c r="CH244" s="12">
        <f t="shared" si="144"/>
        <v>1</v>
      </c>
      <c r="CI244" s="12">
        <f t="shared" si="145"/>
        <v>0</v>
      </c>
      <c r="CJ244" s="12">
        <f t="shared" si="146"/>
        <v>0</v>
      </c>
      <c r="CK244" s="12">
        <f t="shared" si="147"/>
        <v>2</v>
      </c>
    </row>
    <row r="245" spans="1:89" x14ac:dyDescent="0.25">
      <c r="A245" s="25">
        <v>43056.42866012732</v>
      </c>
      <c r="B245" s="26" t="s">
        <v>183</v>
      </c>
      <c r="C245" s="26" t="s">
        <v>610</v>
      </c>
      <c r="D245" s="26" t="s">
        <v>185</v>
      </c>
      <c r="E245" s="24"/>
      <c r="F245" s="26" t="s">
        <v>212</v>
      </c>
      <c r="G245" s="26" t="s">
        <v>611</v>
      </c>
      <c r="H245" s="26" t="s">
        <v>188</v>
      </c>
      <c r="I245" s="26" t="s">
        <v>188</v>
      </c>
      <c r="J245" s="26" t="s">
        <v>188</v>
      </c>
      <c r="K245" s="26" t="s">
        <v>188</v>
      </c>
      <c r="L245" s="26" t="s">
        <v>188</v>
      </c>
      <c r="M245" s="26" t="s">
        <v>188</v>
      </c>
      <c r="N245" s="26" t="s">
        <v>188</v>
      </c>
      <c r="O245" s="26" t="s">
        <v>188</v>
      </c>
      <c r="P245" s="26" t="s">
        <v>188</v>
      </c>
      <c r="Q245" s="26" t="s">
        <v>188</v>
      </c>
      <c r="R245" s="26" t="s">
        <v>188</v>
      </c>
      <c r="S245" s="26" t="s">
        <v>188</v>
      </c>
      <c r="T245" s="26" t="s">
        <v>188</v>
      </c>
      <c r="U245" s="26" t="s">
        <v>188</v>
      </c>
      <c r="V245" s="26" t="s">
        <v>5</v>
      </c>
      <c r="W245" s="26" t="s">
        <v>162</v>
      </c>
      <c r="X245" s="26" t="s">
        <v>158</v>
      </c>
      <c r="Y245" s="26" t="s">
        <v>190</v>
      </c>
      <c r="Z245" s="26" t="s">
        <v>190</v>
      </c>
      <c r="AA245" s="26" t="s">
        <v>190</v>
      </c>
      <c r="AB245" s="26" t="s">
        <v>190</v>
      </c>
      <c r="AC245" s="26" t="s">
        <v>190</v>
      </c>
      <c r="AD245" s="26" t="s">
        <v>190</v>
      </c>
      <c r="AE245" s="26" t="s">
        <v>55</v>
      </c>
      <c r="AF245" s="26" t="s">
        <v>159</v>
      </c>
      <c r="AG245" s="26" t="s">
        <v>59</v>
      </c>
      <c r="AH245" s="26" t="s">
        <v>58</v>
      </c>
      <c r="AI245" s="26" t="s">
        <v>59</v>
      </c>
      <c r="AJ245" s="26" t="s">
        <v>58</v>
      </c>
      <c r="AK245" s="26" t="s">
        <v>69</v>
      </c>
      <c r="AL245" s="26" t="s">
        <v>160</v>
      </c>
      <c r="AM245" s="26" t="s">
        <v>259</v>
      </c>
      <c r="AN245" s="26" t="s">
        <v>90</v>
      </c>
      <c r="AO245" s="26" t="s">
        <v>192</v>
      </c>
      <c r="AP245" s="26" t="s">
        <v>106</v>
      </c>
      <c r="AQ245" s="26" t="s">
        <v>104</v>
      </c>
      <c r="AR245" s="26" t="s">
        <v>104</v>
      </c>
      <c r="AS245" s="26" t="s">
        <v>106</v>
      </c>
      <c r="AT245" s="26" t="s">
        <v>112</v>
      </c>
      <c r="AU245" s="26" t="s">
        <v>232</v>
      </c>
      <c r="AX245" s="12">
        <f t="shared" si="117"/>
        <v>244</v>
      </c>
      <c r="AY245" s="12">
        <f t="shared" si="148"/>
        <v>0.5</v>
      </c>
      <c r="AZ245" s="20" t="str">
        <f t="shared" si="118"/>
        <v>Criterios y estándares (Rúbrica)., Autoevaluación., Retroalimentación.</v>
      </c>
      <c r="BA245" s="12" t="str">
        <f t="shared" si="113"/>
        <v>Criterios y estándares (Rúbrica).</v>
      </c>
      <c r="BB245" s="12" t="str">
        <f t="shared" si="114"/>
        <v>Autoevaluación.</v>
      </c>
      <c r="BC245" s="12" t="str">
        <f t="shared" si="115"/>
        <v>Retroalimentación.</v>
      </c>
      <c r="BD245" s="12" t="str">
        <f t="shared" si="116"/>
        <v/>
      </c>
      <c r="BF245" s="12">
        <f t="shared" si="119"/>
        <v>0</v>
      </c>
      <c r="BG245" s="12">
        <f t="shared" si="120"/>
        <v>1</v>
      </c>
      <c r="BH245" s="12">
        <f t="shared" si="121"/>
        <v>1</v>
      </c>
      <c r="BI245" s="12">
        <f t="shared" si="122"/>
        <v>1</v>
      </c>
      <c r="BJ245" s="12">
        <f t="shared" si="123"/>
        <v>0</v>
      </c>
      <c r="BK245" s="12">
        <f t="shared" si="124"/>
        <v>3</v>
      </c>
      <c r="BL245" s="20" t="str">
        <f t="shared" si="125"/>
        <v>Reflexión, Diálogo, Claridad, Oportunidades de mejora, Retroalimentación al docente</v>
      </c>
      <c r="BM245" s="12" t="str">
        <f t="shared" si="126"/>
        <v>Reflexión</v>
      </c>
      <c r="BN245" s="12" t="str">
        <f t="shared" si="149"/>
        <v>Diálogo</v>
      </c>
      <c r="BO245" s="12" t="str">
        <f t="shared" si="127"/>
        <v>Claridad</v>
      </c>
      <c r="BP245" s="12" t="str">
        <f t="shared" si="128"/>
        <v>Oportunidades de mejora</v>
      </c>
      <c r="BQ245" s="12" t="str">
        <f t="shared" si="129"/>
        <v>Retroalimentación al docente</v>
      </c>
      <c r="BS245" s="12">
        <f t="shared" si="130"/>
        <v>1</v>
      </c>
      <c r="BT245" s="12">
        <f t="shared" si="131"/>
        <v>1</v>
      </c>
      <c r="BU245" s="12">
        <f t="shared" si="132"/>
        <v>1</v>
      </c>
      <c r="BV245" s="12">
        <f t="shared" si="133"/>
        <v>1</v>
      </c>
      <c r="BW245" s="12">
        <f t="shared" si="134"/>
        <v>1</v>
      </c>
      <c r="BX245" s="12">
        <f t="shared" si="135"/>
        <v>0</v>
      </c>
      <c r="BY245" s="12">
        <f t="shared" si="136"/>
        <v>5</v>
      </c>
      <c r="BZ245" s="12" t="str">
        <f t="shared" si="137"/>
        <v>La bibliografía básica propuesta se encuentra en la biblioteca "Juan Roa Vásquez"., La bibliografía propuesta contiene títulos de edición menor a 5 años., La bibliografía incluye por lo menos dos títulos en una segunda lengua.</v>
      </c>
      <c r="CA245" s="12" t="str">
        <f t="shared" si="138"/>
        <v>La bibliografía básica propuesta se encuentra en la biblioteca "Juan Roa Vásquez".</v>
      </c>
      <c r="CB245" s="21" t="str">
        <f t="shared" si="139"/>
        <v>La bibliografía propuesta contiene títulos de edición menor a 5 años.</v>
      </c>
      <c r="CC245" s="12" t="str">
        <f t="shared" si="140"/>
        <v>La bibliografía incluye por lo menos dos títulos en una segunda lengua.</v>
      </c>
      <c r="CD245" s="12" t="str">
        <f t="shared" si="141"/>
        <v/>
      </c>
      <c r="CF245" s="12">
        <f t="shared" si="142"/>
        <v>1</v>
      </c>
      <c r="CG245" s="12">
        <f t="shared" si="143"/>
        <v>1</v>
      </c>
      <c r="CH245" s="12">
        <f t="shared" si="144"/>
        <v>0</v>
      </c>
      <c r="CI245" s="12">
        <f t="shared" si="145"/>
        <v>1</v>
      </c>
      <c r="CJ245" s="12">
        <f t="shared" si="146"/>
        <v>0</v>
      </c>
      <c r="CK245" s="12">
        <f t="shared" si="147"/>
        <v>3</v>
      </c>
    </row>
    <row r="246" spans="1:89" x14ac:dyDescent="0.25">
      <c r="A246" s="25">
        <v>43056.43417857639</v>
      </c>
      <c r="B246" s="26" t="s">
        <v>183</v>
      </c>
      <c r="C246" s="26" t="s">
        <v>610</v>
      </c>
      <c r="D246" s="26" t="s">
        <v>185</v>
      </c>
      <c r="E246" s="24"/>
      <c r="F246" s="26" t="s">
        <v>212</v>
      </c>
      <c r="G246" s="26" t="s">
        <v>612</v>
      </c>
      <c r="H246" s="26" t="s">
        <v>188</v>
      </c>
      <c r="I246" s="26" t="s">
        <v>188</v>
      </c>
      <c r="J246" s="26" t="s">
        <v>188</v>
      </c>
      <c r="K246" s="26" t="s">
        <v>188</v>
      </c>
      <c r="L246" s="26" t="s">
        <v>188</v>
      </c>
      <c r="M246" s="26" t="s">
        <v>188</v>
      </c>
      <c r="N246" s="26" t="s">
        <v>188</v>
      </c>
      <c r="O246" s="26" t="s">
        <v>188</v>
      </c>
      <c r="P246" s="26" t="s">
        <v>188</v>
      </c>
      <c r="Q246" s="26" t="s">
        <v>188</v>
      </c>
      <c r="R246" s="26" t="s">
        <v>188</v>
      </c>
      <c r="S246" s="26" t="s">
        <v>188</v>
      </c>
      <c r="T246" s="26" t="s">
        <v>188</v>
      </c>
      <c r="U246" s="26" t="s">
        <v>188</v>
      </c>
      <c r="V246" s="26" t="s">
        <v>5</v>
      </c>
      <c r="W246" s="26" t="s">
        <v>36</v>
      </c>
      <c r="X246" s="26" t="s">
        <v>39</v>
      </c>
      <c r="Y246" s="26" t="s">
        <v>43</v>
      </c>
      <c r="Z246" s="26" t="s">
        <v>43</v>
      </c>
      <c r="AA246" s="26" t="s">
        <v>43</v>
      </c>
      <c r="AB246" s="26" t="s">
        <v>43</v>
      </c>
      <c r="AC246" s="26" t="s">
        <v>45</v>
      </c>
      <c r="AD246" s="26" t="s">
        <v>45</v>
      </c>
      <c r="AE246" s="26" t="s">
        <v>53</v>
      </c>
      <c r="AF246" s="26" t="s">
        <v>159</v>
      </c>
      <c r="AG246" s="26" t="s">
        <v>58</v>
      </c>
      <c r="AH246" s="26" t="s">
        <v>58</v>
      </c>
      <c r="AI246" s="26" t="s">
        <v>58</v>
      </c>
      <c r="AJ246" s="26" t="s">
        <v>58</v>
      </c>
      <c r="AK246" s="26" t="s">
        <v>69</v>
      </c>
      <c r="AL246" s="26" t="s">
        <v>74</v>
      </c>
      <c r="AM246" s="26" t="s">
        <v>264</v>
      </c>
      <c r="AN246" s="26" t="s">
        <v>89</v>
      </c>
      <c r="AO246" s="26" t="s">
        <v>244</v>
      </c>
      <c r="AP246" s="26" t="s">
        <v>104</v>
      </c>
      <c r="AQ246" s="26" t="s">
        <v>104</v>
      </c>
      <c r="AR246" s="26" t="s">
        <v>104</v>
      </c>
      <c r="AS246" s="26" t="s">
        <v>105</v>
      </c>
      <c r="AT246" s="26" t="s">
        <v>112</v>
      </c>
      <c r="AU246" s="26" t="s">
        <v>161</v>
      </c>
      <c r="AX246" s="12">
        <f t="shared" si="117"/>
        <v>244</v>
      </c>
      <c r="AY246" s="12">
        <f t="shared" si="148"/>
        <v>0.5</v>
      </c>
      <c r="AZ246" s="20" t="str">
        <f t="shared" si="118"/>
        <v>Autoevaluación., Retroalimentación.</v>
      </c>
      <c r="BA246" s="12" t="str">
        <f t="shared" si="113"/>
        <v>Autoevaluación.</v>
      </c>
      <c r="BB246" s="12" t="str">
        <f t="shared" si="114"/>
        <v>Retroalimentación.</v>
      </c>
      <c r="BC246" s="12" t="str">
        <f t="shared" si="115"/>
        <v/>
      </c>
      <c r="BD246" s="12" t="str">
        <f t="shared" si="116"/>
        <v/>
      </c>
      <c r="BF246" s="12">
        <f t="shared" si="119"/>
        <v>0</v>
      </c>
      <c r="BG246" s="12">
        <f t="shared" si="120"/>
        <v>0</v>
      </c>
      <c r="BH246" s="12">
        <f t="shared" si="121"/>
        <v>1</v>
      </c>
      <c r="BI246" s="12">
        <f t="shared" si="122"/>
        <v>1</v>
      </c>
      <c r="BJ246" s="12">
        <f t="shared" si="123"/>
        <v>0</v>
      </c>
      <c r="BK246" s="12">
        <f t="shared" si="124"/>
        <v>2</v>
      </c>
      <c r="BL246" s="20" t="str">
        <f t="shared" si="125"/>
        <v>Reflexión, Claridad, Oportunidades de mejora, Retroalimentación al docente</v>
      </c>
      <c r="BM246" s="12" t="str">
        <f t="shared" si="126"/>
        <v>Reflexión</v>
      </c>
      <c r="BN246" s="12" t="str">
        <f t="shared" si="149"/>
        <v>Claridad</v>
      </c>
      <c r="BO246" s="12" t="str">
        <f t="shared" si="127"/>
        <v>Oportunidades de mejora</v>
      </c>
      <c r="BP246" s="12" t="str">
        <f t="shared" si="128"/>
        <v>Oportunidades de mejora</v>
      </c>
      <c r="BQ246" s="12" t="str">
        <f t="shared" si="129"/>
        <v>Retroalimentación al docente</v>
      </c>
      <c r="BS246" s="12">
        <f t="shared" si="130"/>
        <v>1</v>
      </c>
      <c r="BT246" s="12">
        <f t="shared" si="131"/>
        <v>0</v>
      </c>
      <c r="BU246" s="12">
        <f t="shared" si="132"/>
        <v>1</v>
      </c>
      <c r="BV246" s="12">
        <f t="shared" si="133"/>
        <v>2</v>
      </c>
      <c r="BW246" s="12">
        <f t="shared" si="134"/>
        <v>1</v>
      </c>
      <c r="BX246" s="12">
        <f t="shared" si="135"/>
        <v>0</v>
      </c>
      <c r="BY246" s="12">
        <f t="shared" si="136"/>
        <v>5</v>
      </c>
      <c r="BZ246" s="12" t="str">
        <f t="shared" si="137"/>
        <v>La bibliografía incluye por lo menos dos títulos en una segunda lengua.</v>
      </c>
      <c r="CA246" s="12" t="str">
        <f t="shared" si="138"/>
        <v>La bibliografía incluye por lo menos dos títulos en una segunda lengua.</v>
      </c>
      <c r="CB246" s="21" t="str">
        <f t="shared" si="139"/>
        <v/>
      </c>
      <c r="CC246" s="12" t="str">
        <f t="shared" si="140"/>
        <v/>
      </c>
      <c r="CD246" s="12" t="str">
        <f t="shared" si="141"/>
        <v/>
      </c>
      <c r="CF246" s="12">
        <f t="shared" si="142"/>
        <v>0</v>
      </c>
      <c r="CG246" s="12">
        <f t="shared" si="143"/>
        <v>0</v>
      </c>
      <c r="CH246" s="12">
        <f t="shared" si="144"/>
        <v>0</v>
      </c>
      <c r="CI246" s="12">
        <f t="shared" si="145"/>
        <v>1</v>
      </c>
      <c r="CJ246" s="12">
        <f t="shared" si="146"/>
        <v>0</v>
      </c>
      <c r="CK246" s="12">
        <f t="shared" si="147"/>
        <v>1</v>
      </c>
    </row>
    <row r="247" spans="1:89" x14ac:dyDescent="0.25">
      <c r="A247" s="25">
        <v>43056.441525486109</v>
      </c>
      <c r="B247" s="26" t="s">
        <v>183</v>
      </c>
      <c r="C247" s="26" t="s">
        <v>613</v>
      </c>
      <c r="D247" s="26" t="s">
        <v>185</v>
      </c>
      <c r="E247" s="24"/>
      <c r="F247" s="26" t="s">
        <v>186</v>
      </c>
      <c r="G247" s="26" t="s">
        <v>614</v>
      </c>
      <c r="H247" s="26" t="s">
        <v>188</v>
      </c>
      <c r="I247" s="26" t="s">
        <v>188</v>
      </c>
      <c r="J247" s="26" t="s">
        <v>188</v>
      </c>
      <c r="K247" s="26" t="s">
        <v>188</v>
      </c>
      <c r="L247" s="26" t="s">
        <v>188</v>
      </c>
      <c r="M247" s="26" t="s">
        <v>188</v>
      </c>
      <c r="N247" s="26" t="s">
        <v>188</v>
      </c>
      <c r="O247" s="26" t="s">
        <v>188</v>
      </c>
      <c r="P247" s="26" t="s">
        <v>188</v>
      </c>
      <c r="Q247" s="26" t="s">
        <v>188</v>
      </c>
      <c r="R247" s="26" t="s">
        <v>188</v>
      </c>
      <c r="S247" s="26" t="s">
        <v>188</v>
      </c>
      <c r="T247" s="26" t="s">
        <v>188</v>
      </c>
      <c r="U247" s="26" t="s">
        <v>188</v>
      </c>
      <c r="V247" s="26" t="s">
        <v>5</v>
      </c>
      <c r="W247" s="26" t="s">
        <v>162</v>
      </c>
      <c r="X247" s="26" t="s">
        <v>158</v>
      </c>
      <c r="Y247" s="26" t="s">
        <v>190</v>
      </c>
      <c r="Z247" s="26" t="s">
        <v>190</v>
      </c>
      <c r="AA247" s="26" t="s">
        <v>190</v>
      </c>
      <c r="AB247" s="26" t="s">
        <v>190</v>
      </c>
      <c r="AC247" s="26" t="s">
        <v>190</v>
      </c>
      <c r="AD247" s="26" t="s">
        <v>190</v>
      </c>
      <c r="AE247" s="26" t="s">
        <v>55</v>
      </c>
      <c r="AF247" s="26" t="s">
        <v>159</v>
      </c>
      <c r="AG247" s="26" t="s">
        <v>59</v>
      </c>
      <c r="AH247" s="26" t="s">
        <v>59</v>
      </c>
      <c r="AI247" s="26" t="s">
        <v>59</v>
      </c>
      <c r="AJ247" s="26" t="s">
        <v>59</v>
      </c>
      <c r="AK247" s="26" t="s">
        <v>71</v>
      </c>
      <c r="AL247" s="26" t="s">
        <v>163</v>
      </c>
      <c r="AM247" s="26" t="s">
        <v>259</v>
      </c>
      <c r="AN247" s="26" t="s">
        <v>90</v>
      </c>
      <c r="AO247" s="26" t="s">
        <v>210</v>
      </c>
      <c r="AP247" s="26" t="s">
        <v>106</v>
      </c>
      <c r="AQ247" s="26" t="s">
        <v>106</v>
      </c>
      <c r="AR247" s="26" t="s">
        <v>106</v>
      </c>
      <c r="AS247" s="26" t="s">
        <v>106</v>
      </c>
      <c r="AT247" s="26" t="s">
        <v>113</v>
      </c>
      <c r="AU247" s="26" t="s">
        <v>193</v>
      </c>
      <c r="AX247" s="12">
        <f t="shared" si="117"/>
        <v>246</v>
      </c>
      <c r="AY247" s="12">
        <f t="shared" si="148"/>
        <v>1</v>
      </c>
      <c r="AZ247" s="20" t="str">
        <f t="shared" si="118"/>
        <v>Criterios y estándares (Rúbrica)., Autoevaluación., Retroalimentación.</v>
      </c>
      <c r="BA247" s="12" t="str">
        <f t="shared" si="113"/>
        <v>Criterios y estándares (Rúbrica).</v>
      </c>
      <c r="BB247" s="12" t="str">
        <f t="shared" si="114"/>
        <v>Autoevaluación.</v>
      </c>
      <c r="BC247" s="12" t="str">
        <f t="shared" si="115"/>
        <v>Retroalimentación.</v>
      </c>
      <c r="BD247" s="12" t="str">
        <f t="shared" si="116"/>
        <v/>
      </c>
      <c r="BF247" s="12">
        <f t="shared" si="119"/>
        <v>0</v>
      </c>
      <c r="BG247" s="12">
        <f t="shared" si="120"/>
        <v>1</v>
      </c>
      <c r="BH247" s="12">
        <f t="shared" si="121"/>
        <v>1</v>
      </c>
      <c r="BI247" s="12">
        <f t="shared" si="122"/>
        <v>1</v>
      </c>
      <c r="BJ247" s="12">
        <f t="shared" si="123"/>
        <v>0</v>
      </c>
      <c r="BK247" s="12">
        <f t="shared" si="124"/>
        <v>3</v>
      </c>
      <c r="BL247" s="20" t="str">
        <f t="shared" si="125"/>
        <v>Reflexión, Diálogo, Claridad, Oportunidades de mejora</v>
      </c>
      <c r="BM247" s="12" t="str">
        <f t="shared" si="126"/>
        <v>Reflexión</v>
      </c>
      <c r="BN247" s="12" t="str">
        <f t="shared" si="149"/>
        <v>Diálogo</v>
      </c>
      <c r="BO247" s="12" t="str">
        <f t="shared" si="127"/>
        <v>Claridad</v>
      </c>
      <c r="BP247" s="12" t="str">
        <f t="shared" si="128"/>
        <v>Oportunidades de mejora</v>
      </c>
      <c r="BQ247" s="12" t="str">
        <f t="shared" si="129"/>
        <v/>
      </c>
      <c r="BS247" s="12">
        <f t="shared" si="130"/>
        <v>1</v>
      </c>
      <c r="BT247" s="12">
        <f t="shared" si="131"/>
        <v>1</v>
      </c>
      <c r="BU247" s="12">
        <f t="shared" si="132"/>
        <v>1</v>
      </c>
      <c r="BV247" s="12">
        <f t="shared" si="133"/>
        <v>1</v>
      </c>
      <c r="BW247" s="12">
        <f t="shared" si="134"/>
        <v>0</v>
      </c>
      <c r="BX247" s="12">
        <f t="shared" si="135"/>
        <v>0</v>
      </c>
      <c r="BY247" s="12">
        <f t="shared" si="136"/>
        <v>4</v>
      </c>
      <c r="BZ247" s="12" t="str">
        <f t="shared" si="13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47" s="12" t="str">
        <f t="shared" si="138"/>
        <v>La bibliografía básica propuesta se encuentra en la biblioteca "Juan Roa Vásquez".</v>
      </c>
      <c r="CB247" s="21" t="str">
        <f t="shared" si="139"/>
        <v>La bibliografía propuesta contiene títulos de edición menor a 5 años.</v>
      </c>
      <c r="CC247" s="12" t="str">
        <f t="shared" si="140"/>
        <v>La bibliografía se presenta con una sólo sistema de referenciación (APA, Vancouver, IEEE, etc).</v>
      </c>
      <c r="CD247" s="12" t="str">
        <f t="shared" si="141"/>
        <v>La bibliografía incluye por lo menos dos títulos en una segunda lengua.</v>
      </c>
      <c r="CF247" s="12">
        <f t="shared" si="142"/>
        <v>1</v>
      </c>
      <c r="CG247" s="12">
        <f t="shared" si="143"/>
        <v>1</v>
      </c>
      <c r="CH247" s="12">
        <f t="shared" si="144"/>
        <v>1</v>
      </c>
      <c r="CI247" s="12">
        <f t="shared" si="145"/>
        <v>1</v>
      </c>
      <c r="CJ247" s="12">
        <f t="shared" si="146"/>
        <v>0</v>
      </c>
      <c r="CK247" s="12">
        <f t="shared" si="147"/>
        <v>4</v>
      </c>
    </row>
    <row r="248" spans="1:89" x14ac:dyDescent="0.25">
      <c r="A248" s="25">
        <v>43056.443339178237</v>
      </c>
      <c r="B248" s="26" t="s">
        <v>183</v>
      </c>
      <c r="C248" s="26" t="s">
        <v>615</v>
      </c>
      <c r="D248" s="26" t="s">
        <v>185</v>
      </c>
      <c r="E248" s="24"/>
      <c r="F248" s="26" t="s">
        <v>212</v>
      </c>
      <c r="G248" s="26" t="s">
        <v>615</v>
      </c>
      <c r="H248" s="26" t="s">
        <v>188</v>
      </c>
      <c r="I248" s="26" t="s">
        <v>188</v>
      </c>
      <c r="J248" s="26" t="s">
        <v>188</v>
      </c>
      <c r="K248" s="26" t="s">
        <v>188</v>
      </c>
      <c r="L248" s="26" t="s">
        <v>188</v>
      </c>
      <c r="M248" s="26" t="s">
        <v>188</v>
      </c>
      <c r="N248" s="26" t="s">
        <v>188</v>
      </c>
      <c r="O248" s="26" t="s">
        <v>188</v>
      </c>
      <c r="P248" s="26" t="s">
        <v>188</v>
      </c>
      <c r="Q248" s="26" t="s">
        <v>188</v>
      </c>
      <c r="R248" s="26" t="s">
        <v>188</v>
      </c>
      <c r="S248" s="26" t="s">
        <v>188</v>
      </c>
      <c r="T248" s="26" t="s">
        <v>188</v>
      </c>
      <c r="U248" s="26" t="s">
        <v>188</v>
      </c>
      <c r="V248" s="26" t="s">
        <v>5</v>
      </c>
      <c r="W248" s="26" t="s">
        <v>36</v>
      </c>
      <c r="X248" s="26" t="s">
        <v>39</v>
      </c>
      <c r="Y248" s="26" t="s">
        <v>45</v>
      </c>
      <c r="Z248" s="26" t="s">
        <v>45</v>
      </c>
      <c r="AA248" s="26" t="s">
        <v>43</v>
      </c>
      <c r="AB248" s="26" t="s">
        <v>43</v>
      </c>
      <c r="AC248" s="26" t="s">
        <v>45</v>
      </c>
      <c r="AD248" s="26" t="s">
        <v>43</v>
      </c>
      <c r="AE248" s="26" t="s">
        <v>53</v>
      </c>
      <c r="AF248" s="26" t="s">
        <v>58</v>
      </c>
      <c r="AG248" s="26" t="s">
        <v>58</v>
      </c>
      <c r="AH248" s="26" t="s">
        <v>58</v>
      </c>
      <c r="AI248" s="26" t="s">
        <v>58</v>
      </c>
      <c r="AJ248" s="26" t="s">
        <v>58</v>
      </c>
      <c r="AK248" s="26" t="s">
        <v>72</v>
      </c>
      <c r="AL248" s="26" t="s">
        <v>74</v>
      </c>
      <c r="AM248" s="26" t="s">
        <v>191</v>
      </c>
      <c r="AN248" s="26" t="s">
        <v>90</v>
      </c>
      <c r="AO248" s="26" t="s">
        <v>192</v>
      </c>
      <c r="AP248" s="26" t="s">
        <v>104</v>
      </c>
      <c r="AQ248" s="26" t="s">
        <v>104</v>
      </c>
      <c r="AR248" s="26" t="s">
        <v>104</v>
      </c>
      <c r="AS248" s="26" t="s">
        <v>104</v>
      </c>
      <c r="AT248" s="26" t="s">
        <v>112</v>
      </c>
      <c r="AU248" s="26" t="s">
        <v>161</v>
      </c>
      <c r="AX248" s="12">
        <f t="shared" si="117"/>
        <v>247</v>
      </c>
      <c r="AY248" s="12">
        <f t="shared" si="148"/>
        <v>1</v>
      </c>
      <c r="AZ248" s="20" t="str">
        <f t="shared" si="118"/>
        <v>Anticipatoria., Criterios y estándares (Rúbrica)., Autoevaluación., Retroalimentación.</v>
      </c>
      <c r="BA248" s="12" t="str">
        <f t="shared" si="113"/>
        <v>Anticipatoria.</v>
      </c>
      <c r="BB248" s="12" t="str">
        <f t="shared" si="114"/>
        <v>Criterios y estándares (Rúbrica).</v>
      </c>
      <c r="BC248" s="12" t="str">
        <f t="shared" si="115"/>
        <v>Autoevaluación.</v>
      </c>
      <c r="BD248" s="12" t="str">
        <f t="shared" si="116"/>
        <v>Retroalimentación.</v>
      </c>
      <c r="BF248" s="12">
        <f t="shared" si="119"/>
        <v>1</v>
      </c>
      <c r="BG248" s="12">
        <f t="shared" si="120"/>
        <v>1</v>
      </c>
      <c r="BH248" s="12">
        <f t="shared" si="121"/>
        <v>1</v>
      </c>
      <c r="BI248" s="12">
        <f t="shared" si="122"/>
        <v>1</v>
      </c>
      <c r="BJ248" s="12">
        <f t="shared" si="123"/>
        <v>0</v>
      </c>
      <c r="BK248" s="12">
        <f t="shared" si="124"/>
        <v>4</v>
      </c>
      <c r="BL248" s="20" t="str">
        <f t="shared" si="125"/>
        <v>Reflexión, Diálogo, Claridad, Oportunidades de mejora, Retroalimentación al docente</v>
      </c>
      <c r="BM248" s="12" t="str">
        <f t="shared" si="126"/>
        <v>Reflexión</v>
      </c>
      <c r="BN248" s="12" t="str">
        <f t="shared" si="149"/>
        <v>Diálogo</v>
      </c>
      <c r="BO248" s="12" t="str">
        <f t="shared" si="127"/>
        <v>Claridad</v>
      </c>
      <c r="BP248" s="12" t="str">
        <f t="shared" si="128"/>
        <v>Oportunidades de mejora</v>
      </c>
      <c r="BQ248" s="12" t="str">
        <f t="shared" si="129"/>
        <v>Retroalimentación al docente</v>
      </c>
      <c r="BS248" s="12">
        <f t="shared" si="130"/>
        <v>1</v>
      </c>
      <c r="BT248" s="12">
        <f t="shared" si="131"/>
        <v>1</v>
      </c>
      <c r="BU248" s="12">
        <f t="shared" si="132"/>
        <v>1</v>
      </c>
      <c r="BV248" s="12">
        <f t="shared" si="133"/>
        <v>1</v>
      </c>
      <c r="BW248" s="12">
        <f t="shared" si="134"/>
        <v>1</v>
      </c>
      <c r="BX248" s="12">
        <f t="shared" si="135"/>
        <v>0</v>
      </c>
      <c r="BY248" s="12">
        <f t="shared" si="136"/>
        <v>5</v>
      </c>
      <c r="BZ248" s="12" t="str">
        <f t="shared" si="137"/>
        <v>La bibliografía incluye por lo menos dos títulos en una segunda lengua.</v>
      </c>
      <c r="CA248" s="12" t="str">
        <f t="shared" si="138"/>
        <v>La bibliografía incluye por lo menos dos títulos en una segunda lengua.</v>
      </c>
      <c r="CB248" s="21" t="str">
        <f t="shared" si="139"/>
        <v/>
      </c>
      <c r="CC248" s="12" t="str">
        <f t="shared" si="140"/>
        <v/>
      </c>
      <c r="CD248" s="12" t="str">
        <f t="shared" si="141"/>
        <v/>
      </c>
      <c r="CF248" s="12">
        <f t="shared" si="142"/>
        <v>0</v>
      </c>
      <c r="CG248" s="12">
        <f t="shared" si="143"/>
        <v>0</v>
      </c>
      <c r="CH248" s="12">
        <f t="shared" si="144"/>
        <v>0</v>
      </c>
      <c r="CI248" s="12">
        <f t="shared" si="145"/>
        <v>1</v>
      </c>
      <c r="CJ248" s="12">
        <f t="shared" si="146"/>
        <v>0</v>
      </c>
      <c r="CK248" s="12">
        <f t="shared" si="147"/>
        <v>1</v>
      </c>
    </row>
    <row r="249" spans="1:89" x14ac:dyDescent="0.25">
      <c r="A249" s="25">
        <v>43056.445785613425</v>
      </c>
      <c r="B249" s="26" t="s">
        <v>183</v>
      </c>
      <c r="C249" s="26" t="s">
        <v>616</v>
      </c>
      <c r="D249" s="26" t="s">
        <v>185</v>
      </c>
      <c r="E249" s="24"/>
      <c r="F249" s="26" t="s">
        <v>282</v>
      </c>
      <c r="G249" s="26" t="s">
        <v>617</v>
      </c>
      <c r="H249" s="26" t="s">
        <v>188</v>
      </c>
      <c r="I249" s="26" t="s">
        <v>188</v>
      </c>
      <c r="J249" s="26" t="s">
        <v>188</v>
      </c>
      <c r="K249" s="26" t="s">
        <v>188</v>
      </c>
      <c r="L249" s="26" t="s">
        <v>188</v>
      </c>
      <c r="M249" s="26" t="s">
        <v>188</v>
      </c>
      <c r="N249" s="26" t="s">
        <v>188</v>
      </c>
      <c r="O249" s="26" t="s">
        <v>188</v>
      </c>
      <c r="P249" s="26" t="s">
        <v>188</v>
      </c>
      <c r="Q249" s="26" t="s">
        <v>188</v>
      </c>
      <c r="R249" s="26" t="s">
        <v>188</v>
      </c>
      <c r="S249" s="26" t="s">
        <v>188</v>
      </c>
      <c r="T249" s="26" t="s">
        <v>188</v>
      </c>
      <c r="U249" s="26" t="s">
        <v>188</v>
      </c>
      <c r="V249" s="26" t="s">
        <v>5</v>
      </c>
      <c r="W249" s="26" t="s">
        <v>162</v>
      </c>
      <c r="X249" s="26" t="s">
        <v>39</v>
      </c>
      <c r="Y249" s="26" t="s">
        <v>43</v>
      </c>
      <c r="Z249" s="26" t="s">
        <v>43</v>
      </c>
      <c r="AA249" s="26" t="s">
        <v>43</v>
      </c>
      <c r="AB249" s="26" t="s">
        <v>43</v>
      </c>
      <c r="AC249" s="26" t="s">
        <v>43</v>
      </c>
      <c r="AD249" s="26" t="s">
        <v>43</v>
      </c>
      <c r="AE249" s="26" t="s">
        <v>53</v>
      </c>
      <c r="AF249" s="26" t="s">
        <v>58</v>
      </c>
      <c r="AG249" s="26" t="s">
        <v>58</v>
      </c>
      <c r="AH249" s="26" t="s">
        <v>58</v>
      </c>
      <c r="AI249" s="26" t="s">
        <v>58</v>
      </c>
      <c r="AJ249" s="26" t="s">
        <v>58</v>
      </c>
      <c r="AK249" s="26" t="s">
        <v>70</v>
      </c>
      <c r="AL249" s="26" t="s">
        <v>160</v>
      </c>
      <c r="AM249" s="26" t="s">
        <v>84</v>
      </c>
      <c r="AN249" s="26" t="s">
        <v>89</v>
      </c>
      <c r="AO249" s="26" t="s">
        <v>92</v>
      </c>
      <c r="AP249" s="26" t="s">
        <v>105</v>
      </c>
      <c r="AQ249" s="26" t="s">
        <v>105</v>
      </c>
      <c r="AR249" s="26" t="s">
        <v>104</v>
      </c>
      <c r="AS249" s="26" t="s">
        <v>105</v>
      </c>
      <c r="AT249" s="26" t="s">
        <v>114</v>
      </c>
      <c r="AU249" s="26" t="s">
        <v>167</v>
      </c>
      <c r="AX249" s="12">
        <f t="shared" si="117"/>
        <v>248</v>
      </c>
      <c r="AY249" s="12">
        <f t="shared" si="148"/>
        <v>0.5</v>
      </c>
      <c r="AZ249" s="20" t="str">
        <f t="shared" si="118"/>
        <v>Retroalimentación.</v>
      </c>
      <c r="BA249" s="12" t="str">
        <f t="shared" si="113"/>
        <v>Retroalimentación.</v>
      </c>
      <c r="BB249" s="12" t="str">
        <f t="shared" si="114"/>
        <v/>
      </c>
      <c r="BC249" s="12" t="str">
        <f t="shared" si="115"/>
        <v/>
      </c>
      <c r="BD249" s="12" t="str">
        <f t="shared" si="116"/>
        <v/>
      </c>
      <c r="BF249" s="12">
        <f t="shared" si="119"/>
        <v>0</v>
      </c>
      <c r="BG249" s="12">
        <f t="shared" si="120"/>
        <v>0</v>
      </c>
      <c r="BH249" s="12">
        <f t="shared" si="121"/>
        <v>0</v>
      </c>
      <c r="BI249" s="12">
        <f t="shared" si="122"/>
        <v>1</v>
      </c>
      <c r="BJ249" s="12">
        <f t="shared" si="123"/>
        <v>0</v>
      </c>
      <c r="BK249" s="12">
        <f t="shared" si="124"/>
        <v>1</v>
      </c>
      <c r="BL249" s="20" t="str">
        <f t="shared" si="125"/>
        <v>Oportunidades de mejora</v>
      </c>
      <c r="BM249" s="12" t="str">
        <f t="shared" si="126"/>
        <v>Oportunidades de mejora</v>
      </c>
      <c r="BN249" s="12" t="str">
        <f t="shared" si="149"/>
        <v/>
      </c>
      <c r="BO249" s="12" t="str">
        <f t="shared" si="127"/>
        <v/>
      </c>
      <c r="BP249" s="12" t="str">
        <f t="shared" si="128"/>
        <v/>
      </c>
      <c r="BQ249" s="12" t="str">
        <f t="shared" si="129"/>
        <v/>
      </c>
      <c r="BS249" s="12">
        <f t="shared" si="130"/>
        <v>0</v>
      </c>
      <c r="BT249" s="12">
        <f t="shared" si="131"/>
        <v>0</v>
      </c>
      <c r="BU249" s="12">
        <f t="shared" si="132"/>
        <v>0</v>
      </c>
      <c r="BV249" s="12">
        <f t="shared" si="133"/>
        <v>1</v>
      </c>
      <c r="BW249" s="12">
        <f t="shared" si="134"/>
        <v>0</v>
      </c>
      <c r="BX249" s="12">
        <f t="shared" si="135"/>
        <v>0</v>
      </c>
      <c r="BY249" s="12">
        <f t="shared" si="136"/>
        <v>1</v>
      </c>
      <c r="BZ249" s="12" t="str">
        <f t="shared" si="137"/>
        <v>La bibliografía se presenta con una sólo sistema de referenciación (APA, Vancouver, IEEE, etc).</v>
      </c>
      <c r="CA249" s="12" t="str">
        <f t="shared" si="138"/>
        <v>La bibliografía se presenta con una sólo sistema de referenciación (APA, Vancouver, IEEE, etc).</v>
      </c>
      <c r="CB249" s="21" t="str">
        <f t="shared" si="139"/>
        <v/>
      </c>
      <c r="CC249" s="12" t="str">
        <f t="shared" si="140"/>
        <v/>
      </c>
      <c r="CD249" s="12" t="str">
        <f t="shared" si="141"/>
        <v/>
      </c>
      <c r="CF249" s="12">
        <f t="shared" si="142"/>
        <v>0</v>
      </c>
      <c r="CG249" s="12">
        <f t="shared" si="143"/>
        <v>0</v>
      </c>
      <c r="CH249" s="12">
        <f t="shared" si="144"/>
        <v>1</v>
      </c>
      <c r="CI249" s="12">
        <f t="shared" si="145"/>
        <v>0</v>
      </c>
      <c r="CJ249" s="12">
        <f t="shared" si="146"/>
        <v>0</v>
      </c>
      <c r="CK249" s="12">
        <f t="shared" si="147"/>
        <v>1</v>
      </c>
    </row>
    <row r="250" spans="1:89" x14ac:dyDescent="0.25">
      <c r="A250" s="25">
        <v>43056.4480634375</v>
      </c>
      <c r="B250" s="26" t="s">
        <v>183</v>
      </c>
      <c r="C250" s="26" t="s">
        <v>618</v>
      </c>
      <c r="D250" s="26" t="s">
        <v>185</v>
      </c>
      <c r="E250" s="24"/>
      <c r="F250" s="26" t="s">
        <v>238</v>
      </c>
      <c r="G250" s="26" t="s">
        <v>619</v>
      </c>
      <c r="H250" s="26" t="s">
        <v>188</v>
      </c>
      <c r="I250" s="26" t="s">
        <v>188</v>
      </c>
      <c r="J250" s="26" t="s">
        <v>188</v>
      </c>
      <c r="K250" s="26" t="s">
        <v>188</v>
      </c>
      <c r="L250" s="26" t="s">
        <v>188</v>
      </c>
      <c r="M250" s="26" t="s">
        <v>188</v>
      </c>
      <c r="N250" s="26" t="s">
        <v>188</v>
      </c>
      <c r="O250" s="26" t="s">
        <v>188</v>
      </c>
      <c r="P250" s="26" t="s">
        <v>188</v>
      </c>
      <c r="Q250" s="26" t="s">
        <v>188</v>
      </c>
      <c r="R250" s="26" t="s">
        <v>188</v>
      </c>
      <c r="S250" s="26" t="s">
        <v>188</v>
      </c>
      <c r="T250" s="26" t="s">
        <v>188</v>
      </c>
      <c r="U250" s="26" t="s">
        <v>188</v>
      </c>
      <c r="V250" s="26" t="s">
        <v>5</v>
      </c>
      <c r="W250" s="26" t="s">
        <v>162</v>
      </c>
      <c r="X250" s="26" t="s">
        <v>158</v>
      </c>
      <c r="Y250" s="26" t="s">
        <v>190</v>
      </c>
      <c r="Z250" s="26" t="s">
        <v>190</v>
      </c>
      <c r="AA250" s="26" t="s">
        <v>190</v>
      </c>
      <c r="AB250" s="26" t="s">
        <v>190</v>
      </c>
      <c r="AC250" s="26" t="s">
        <v>190</v>
      </c>
      <c r="AD250" s="26" t="s">
        <v>190</v>
      </c>
      <c r="AE250" s="26" t="s">
        <v>55</v>
      </c>
      <c r="AF250" s="26" t="s">
        <v>159</v>
      </c>
      <c r="AG250" s="26" t="s">
        <v>59</v>
      </c>
      <c r="AH250" s="26" t="s">
        <v>59</v>
      </c>
      <c r="AI250" s="26" t="s">
        <v>59</v>
      </c>
      <c r="AJ250" s="26" t="s">
        <v>59</v>
      </c>
      <c r="AK250" s="26" t="s">
        <v>71</v>
      </c>
      <c r="AL250" s="26" t="s">
        <v>160</v>
      </c>
      <c r="AM250" s="26" t="s">
        <v>191</v>
      </c>
      <c r="AN250" s="26" t="s">
        <v>89</v>
      </c>
      <c r="AO250" s="26" t="s">
        <v>192</v>
      </c>
      <c r="AP250" s="26" t="s">
        <v>106</v>
      </c>
      <c r="AQ250" s="26" t="s">
        <v>106</v>
      </c>
      <c r="AR250" s="26" t="s">
        <v>104</v>
      </c>
      <c r="AS250" s="26" t="s">
        <v>106</v>
      </c>
      <c r="AT250" s="26" t="s">
        <v>112</v>
      </c>
      <c r="AU250" s="26" t="s">
        <v>232</v>
      </c>
      <c r="AX250" s="12">
        <f t="shared" si="117"/>
        <v>249</v>
      </c>
      <c r="AY250" s="12">
        <f t="shared" si="148"/>
        <v>0.5</v>
      </c>
      <c r="AZ250" s="20" t="str">
        <f t="shared" si="118"/>
        <v>Anticipatoria., Criterios y estándares (Rúbrica)., Autoevaluación., Retroalimentación.</v>
      </c>
      <c r="BA250" s="12" t="str">
        <f t="shared" si="113"/>
        <v>Anticipatoria.</v>
      </c>
      <c r="BB250" s="12" t="str">
        <f t="shared" si="114"/>
        <v>Criterios y estándares (Rúbrica).</v>
      </c>
      <c r="BC250" s="12" t="str">
        <f t="shared" si="115"/>
        <v>Autoevaluación.</v>
      </c>
      <c r="BD250" s="12" t="str">
        <f t="shared" si="116"/>
        <v>Retroalimentación.</v>
      </c>
      <c r="BF250" s="12">
        <f t="shared" si="119"/>
        <v>1</v>
      </c>
      <c r="BG250" s="12">
        <f t="shared" si="120"/>
        <v>1</v>
      </c>
      <c r="BH250" s="12">
        <f t="shared" si="121"/>
        <v>1</v>
      </c>
      <c r="BI250" s="12">
        <f t="shared" si="122"/>
        <v>1</v>
      </c>
      <c r="BJ250" s="12">
        <f t="shared" si="123"/>
        <v>0</v>
      </c>
      <c r="BK250" s="12">
        <f t="shared" si="124"/>
        <v>4</v>
      </c>
      <c r="BL250" s="20" t="str">
        <f t="shared" si="125"/>
        <v>Reflexión, Diálogo, Claridad, Oportunidades de mejora, Retroalimentación al docente</v>
      </c>
      <c r="BM250" s="12" t="str">
        <f t="shared" si="126"/>
        <v>Reflexión</v>
      </c>
      <c r="BN250" s="12" t="str">
        <f t="shared" si="149"/>
        <v>Diálogo</v>
      </c>
      <c r="BO250" s="12" t="str">
        <f t="shared" si="127"/>
        <v>Claridad</v>
      </c>
      <c r="BP250" s="12" t="str">
        <f t="shared" si="128"/>
        <v>Oportunidades de mejora</v>
      </c>
      <c r="BQ250" s="12" t="str">
        <f t="shared" si="129"/>
        <v>Retroalimentación al docente</v>
      </c>
      <c r="BS250" s="12">
        <f t="shared" si="130"/>
        <v>1</v>
      </c>
      <c r="BT250" s="12">
        <f t="shared" si="131"/>
        <v>1</v>
      </c>
      <c r="BU250" s="12">
        <f t="shared" si="132"/>
        <v>1</v>
      </c>
      <c r="BV250" s="12">
        <f t="shared" si="133"/>
        <v>1</v>
      </c>
      <c r="BW250" s="12">
        <f t="shared" si="134"/>
        <v>1</v>
      </c>
      <c r="BX250" s="12">
        <f t="shared" si="135"/>
        <v>0</v>
      </c>
      <c r="BY250" s="12">
        <f t="shared" si="136"/>
        <v>5</v>
      </c>
      <c r="BZ250" s="12" t="str">
        <f t="shared" si="137"/>
        <v>La bibliografía básica propuesta se encuentra en la biblioteca "Juan Roa Vásquez"., La bibliografía propuesta contiene títulos de edición menor a 5 años., La bibliografía incluye por lo menos dos títulos en una segunda lengua.</v>
      </c>
      <c r="CA250" s="12" t="str">
        <f t="shared" si="138"/>
        <v>La bibliografía básica propuesta se encuentra en la biblioteca "Juan Roa Vásquez".</v>
      </c>
      <c r="CB250" s="21" t="str">
        <f t="shared" si="139"/>
        <v>La bibliografía propuesta contiene títulos de edición menor a 5 años.</v>
      </c>
      <c r="CC250" s="12" t="str">
        <f t="shared" si="140"/>
        <v>La bibliografía incluye por lo menos dos títulos en una segunda lengua.</v>
      </c>
      <c r="CD250" s="12" t="str">
        <f t="shared" si="141"/>
        <v/>
      </c>
      <c r="CF250" s="12">
        <f t="shared" si="142"/>
        <v>1</v>
      </c>
      <c r="CG250" s="12">
        <f t="shared" si="143"/>
        <v>1</v>
      </c>
      <c r="CH250" s="12">
        <f t="shared" si="144"/>
        <v>0</v>
      </c>
      <c r="CI250" s="12">
        <f t="shared" si="145"/>
        <v>1</v>
      </c>
      <c r="CJ250" s="12">
        <f t="shared" si="146"/>
        <v>0</v>
      </c>
      <c r="CK250" s="12">
        <f t="shared" si="147"/>
        <v>3</v>
      </c>
    </row>
    <row r="251" spans="1:89" x14ac:dyDescent="0.25">
      <c r="A251" s="25">
        <v>43056.450161817134</v>
      </c>
      <c r="B251" s="26" t="s">
        <v>183</v>
      </c>
      <c r="C251" s="26" t="s">
        <v>618</v>
      </c>
      <c r="D251" s="26" t="s">
        <v>185</v>
      </c>
      <c r="E251" s="24"/>
      <c r="F251" s="26" t="s">
        <v>208</v>
      </c>
      <c r="G251" s="26" t="s">
        <v>620</v>
      </c>
      <c r="H251" s="26" t="s">
        <v>188</v>
      </c>
      <c r="I251" s="26" t="s">
        <v>188</v>
      </c>
      <c r="J251" s="26" t="s">
        <v>188</v>
      </c>
      <c r="K251" s="26" t="s">
        <v>188</v>
      </c>
      <c r="L251" s="26" t="s">
        <v>188</v>
      </c>
      <c r="M251" s="26" t="s">
        <v>188</v>
      </c>
      <c r="N251" s="26" t="s">
        <v>188</v>
      </c>
      <c r="O251" s="26" t="s">
        <v>188</v>
      </c>
      <c r="P251" s="26" t="s">
        <v>188</v>
      </c>
      <c r="Q251" s="26" t="s">
        <v>188</v>
      </c>
      <c r="R251" s="26" t="s">
        <v>188</v>
      </c>
      <c r="S251" s="26" t="s">
        <v>188</v>
      </c>
      <c r="T251" s="26" t="s">
        <v>188</v>
      </c>
      <c r="U251" s="26" t="s">
        <v>188</v>
      </c>
      <c r="V251" s="26" t="s">
        <v>5</v>
      </c>
      <c r="W251" s="26" t="s">
        <v>162</v>
      </c>
      <c r="X251" s="26" t="s">
        <v>158</v>
      </c>
      <c r="Y251" s="26" t="s">
        <v>190</v>
      </c>
      <c r="Z251" s="26" t="s">
        <v>190</v>
      </c>
      <c r="AA251" s="26" t="s">
        <v>190</v>
      </c>
      <c r="AB251" s="26" t="s">
        <v>190</v>
      </c>
      <c r="AC251" s="26" t="s">
        <v>190</v>
      </c>
      <c r="AD251" s="26" t="s">
        <v>190</v>
      </c>
      <c r="AE251" s="26" t="s">
        <v>55</v>
      </c>
      <c r="AF251" s="26" t="s">
        <v>159</v>
      </c>
      <c r="AG251" s="26" t="s">
        <v>59</v>
      </c>
      <c r="AH251" s="26" t="s">
        <v>59</v>
      </c>
      <c r="AI251" s="26" t="s">
        <v>59</v>
      </c>
      <c r="AJ251" s="26" t="s">
        <v>59</v>
      </c>
      <c r="AK251" s="26" t="s">
        <v>71</v>
      </c>
      <c r="AL251" s="26" t="s">
        <v>163</v>
      </c>
      <c r="AM251" s="26" t="s">
        <v>191</v>
      </c>
      <c r="AN251" s="26" t="s">
        <v>90</v>
      </c>
      <c r="AO251" s="26" t="s">
        <v>192</v>
      </c>
      <c r="AP251" s="26" t="s">
        <v>106</v>
      </c>
      <c r="AQ251" s="26" t="s">
        <v>106</v>
      </c>
      <c r="AR251" s="26" t="s">
        <v>104</v>
      </c>
      <c r="AS251" s="26" t="s">
        <v>106</v>
      </c>
      <c r="AT251" s="26" t="s">
        <v>114</v>
      </c>
      <c r="AU251" s="26" t="s">
        <v>232</v>
      </c>
      <c r="AX251" s="12">
        <f t="shared" si="117"/>
        <v>249</v>
      </c>
      <c r="AY251" s="12">
        <f t="shared" si="148"/>
        <v>0.5</v>
      </c>
      <c r="AZ251" s="20" t="str">
        <f t="shared" si="118"/>
        <v>Anticipatoria., Criterios y estándares (Rúbrica)., Autoevaluación., Retroalimentación.</v>
      </c>
      <c r="BA251" s="12" t="str">
        <f t="shared" si="113"/>
        <v>Anticipatoria.</v>
      </c>
      <c r="BB251" s="12" t="str">
        <f t="shared" si="114"/>
        <v>Criterios y estándares (Rúbrica).</v>
      </c>
      <c r="BC251" s="12" t="str">
        <f t="shared" si="115"/>
        <v>Autoevaluación.</v>
      </c>
      <c r="BD251" s="12" t="str">
        <f t="shared" si="116"/>
        <v>Retroalimentación.</v>
      </c>
      <c r="BF251" s="12">
        <f t="shared" si="119"/>
        <v>1</v>
      </c>
      <c r="BG251" s="12">
        <f t="shared" si="120"/>
        <v>1</v>
      </c>
      <c r="BH251" s="12">
        <f t="shared" si="121"/>
        <v>1</v>
      </c>
      <c r="BI251" s="12">
        <f t="shared" si="122"/>
        <v>1</v>
      </c>
      <c r="BJ251" s="12">
        <f t="shared" si="123"/>
        <v>0</v>
      </c>
      <c r="BK251" s="12">
        <f t="shared" si="124"/>
        <v>4</v>
      </c>
      <c r="BL251" s="20" t="str">
        <f t="shared" si="125"/>
        <v>Reflexión, Diálogo, Claridad, Oportunidades de mejora, Retroalimentación al docente</v>
      </c>
      <c r="BM251" s="12" t="str">
        <f t="shared" si="126"/>
        <v>Reflexión</v>
      </c>
      <c r="BN251" s="12" t="str">
        <f t="shared" si="149"/>
        <v>Diálogo</v>
      </c>
      <c r="BO251" s="12" t="str">
        <f t="shared" si="127"/>
        <v>Claridad</v>
      </c>
      <c r="BP251" s="12" t="str">
        <f t="shared" si="128"/>
        <v>Oportunidades de mejora</v>
      </c>
      <c r="BQ251" s="12" t="str">
        <f t="shared" si="129"/>
        <v>Retroalimentación al docente</v>
      </c>
      <c r="BS251" s="12">
        <f t="shared" si="130"/>
        <v>1</v>
      </c>
      <c r="BT251" s="12">
        <f t="shared" si="131"/>
        <v>1</v>
      </c>
      <c r="BU251" s="12">
        <f t="shared" si="132"/>
        <v>1</v>
      </c>
      <c r="BV251" s="12">
        <f t="shared" si="133"/>
        <v>1</v>
      </c>
      <c r="BW251" s="12">
        <f t="shared" si="134"/>
        <v>1</v>
      </c>
      <c r="BX251" s="12">
        <f t="shared" si="135"/>
        <v>0</v>
      </c>
      <c r="BY251" s="12">
        <f t="shared" si="136"/>
        <v>5</v>
      </c>
      <c r="BZ251" s="12" t="str">
        <f t="shared" si="137"/>
        <v>La bibliografía básica propuesta se encuentra en la biblioteca "Juan Roa Vásquez"., La bibliografía propuesta contiene títulos de edición menor a 5 años., La bibliografía incluye por lo menos dos títulos en una segunda lengua.</v>
      </c>
      <c r="CA251" s="12" t="str">
        <f t="shared" si="138"/>
        <v>La bibliografía básica propuesta se encuentra en la biblioteca "Juan Roa Vásquez".</v>
      </c>
      <c r="CB251" s="21" t="str">
        <f t="shared" si="139"/>
        <v>La bibliografía propuesta contiene títulos de edición menor a 5 años.</v>
      </c>
      <c r="CC251" s="12" t="str">
        <f t="shared" si="140"/>
        <v>La bibliografía incluye por lo menos dos títulos en una segunda lengua.</v>
      </c>
      <c r="CD251" s="12" t="str">
        <f t="shared" si="141"/>
        <v/>
      </c>
      <c r="CF251" s="12">
        <f t="shared" si="142"/>
        <v>1</v>
      </c>
      <c r="CG251" s="12">
        <f t="shared" si="143"/>
        <v>1</v>
      </c>
      <c r="CH251" s="12">
        <f t="shared" si="144"/>
        <v>0</v>
      </c>
      <c r="CI251" s="12">
        <f t="shared" si="145"/>
        <v>1</v>
      </c>
      <c r="CJ251" s="12">
        <f t="shared" si="146"/>
        <v>0</v>
      </c>
      <c r="CK251" s="12">
        <f t="shared" si="147"/>
        <v>3</v>
      </c>
    </row>
    <row r="252" spans="1:89" x14ac:dyDescent="0.25">
      <c r="A252" s="25">
        <v>43056.450548229172</v>
      </c>
      <c r="B252" s="26" t="s">
        <v>183</v>
      </c>
      <c r="C252" s="26" t="s">
        <v>616</v>
      </c>
      <c r="D252" s="26" t="s">
        <v>185</v>
      </c>
      <c r="E252" s="24"/>
      <c r="F252" s="26" t="s">
        <v>621</v>
      </c>
      <c r="G252" s="26" t="s">
        <v>418</v>
      </c>
      <c r="H252" s="26" t="s">
        <v>188</v>
      </c>
      <c r="I252" s="26" t="s">
        <v>188</v>
      </c>
      <c r="J252" s="26" t="s">
        <v>188</v>
      </c>
      <c r="K252" s="26" t="s">
        <v>188</v>
      </c>
      <c r="L252" s="26" t="s">
        <v>188</v>
      </c>
      <c r="M252" s="26" t="s">
        <v>188</v>
      </c>
      <c r="N252" s="26" t="s">
        <v>188</v>
      </c>
      <c r="O252" s="26" t="s">
        <v>188</v>
      </c>
      <c r="P252" s="26" t="s">
        <v>188</v>
      </c>
      <c r="Q252" s="26" t="s">
        <v>188</v>
      </c>
      <c r="R252" s="26" t="s">
        <v>188</v>
      </c>
      <c r="S252" s="26" t="s">
        <v>188</v>
      </c>
      <c r="T252" s="26" t="s">
        <v>188</v>
      </c>
      <c r="U252" s="26" t="s">
        <v>188</v>
      </c>
      <c r="V252" s="26" t="s">
        <v>5</v>
      </c>
      <c r="W252" s="26" t="s">
        <v>162</v>
      </c>
      <c r="X252" s="26" t="s">
        <v>158</v>
      </c>
      <c r="Y252" s="26" t="s">
        <v>43</v>
      </c>
      <c r="Z252" s="26" t="s">
        <v>43</v>
      </c>
      <c r="AA252" s="26" t="s">
        <v>43</v>
      </c>
      <c r="AB252" s="26" t="s">
        <v>45</v>
      </c>
      <c r="AC252" s="26" t="s">
        <v>43</v>
      </c>
      <c r="AD252" s="26" t="s">
        <v>43</v>
      </c>
      <c r="AE252" s="26" t="s">
        <v>53</v>
      </c>
      <c r="AF252" s="26" t="s">
        <v>58</v>
      </c>
      <c r="AG252" s="26" t="s">
        <v>58</v>
      </c>
      <c r="AH252" s="26" t="s">
        <v>58</v>
      </c>
      <c r="AI252" s="26" t="s">
        <v>58</v>
      </c>
      <c r="AJ252" s="26" t="s">
        <v>58</v>
      </c>
      <c r="AK252" s="26" t="s">
        <v>69</v>
      </c>
      <c r="AL252" s="26" t="s">
        <v>74</v>
      </c>
      <c r="AM252" s="26" t="s">
        <v>85</v>
      </c>
      <c r="AN252" s="26" t="s">
        <v>89</v>
      </c>
      <c r="AO252" s="26" t="s">
        <v>92</v>
      </c>
      <c r="AP252" s="26" t="s">
        <v>105</v>
      </c>
      <c r="AQ252" s="26" t="s">
        <v>104</v>
      </c>
      <c r="AR252" s="26" t="s">
        <v>104</v>
      </c>
      <c r="AS252" s="26" t="s">
        <v>104</v>
      </c>
      <c r="AT252" s="26" t="s">
        <v>114</v>
      </c>
      <c r="AU252" s="26" t="s">
        <v>166</v>
      </c>
      <c r="AX252" s="12">
        <f t="shared" si="117"/>
        <v>248</v>
      </c>
      <c r="AY252" s="12">
        <f t="shared" si="148"/>
        <v>0.5</v>
      </c>
      <c r="AZ252" s="20" t="str">
        <f t="shared" si="118"/>
        <v>Criterios y estándares (Rúbrica).</v>
      </c>
      <c r="BA252" s="12" t="str">
        <f t="shared" si="113"/>
        <v>Criterios y estándares (Rúbrica).</v>
      </c>
      <c r="BB252" s="12" t="str">
        <f t="shared" si="114"/>
        <v/>
      </c>
      <c r="BC252" s="12" t="str">
        <f t="shared" si="115"/>
        <v/>
      </c>
      <c r="BD252" s="12" t="str">
        <f t="shared" si="116"/>
        <v/>
      </c>
      <c r="BF252" s="12">
        <f t="shared" si="119"/>
        <v>0</v>
      </c>
      <c r="BG252" s="12">
        <f t="shared" si="120"/>
        <v>1</v>
      </c>
      <c r="BH252" s="12">
        <f t="shared" si="121"/>
        <v>0</v>
      </c>
      <c r="BI252" s="12">
        <f t="shared" si="122"/>
        <v>0</v>
      </c>
      <c r="BJ252" s="12">
        <f t="shared" si="123"/>
        <v>0</v>
      </c>
      <c r="BK252" s="12">
        <f t="shared" si="124"/>
        <v>1</v>
      </c>
      <c r="BL252" s="20" t="str">
        <f t="shared" si="125"/>
        <v>Oportunidades de mejora</v>
      </c>
      <c r="BM252" s="12" t="str">
        <f t="shared" si="126"/>
        <v>Oportunidades de mejora</v>
      </c>
      <c r="BN252" s="12" t="str">
        <f t="shared" si="149"/>
        <v/>
      </c>
      <c r="BO252" s="12" t="str">
        <f t="shared" si="127"/>
        <v/>
      </c>
      <c r="BP252" s="12" t="str">
        <f t="shared" si="128"/>
        <v/>
      </c>
      <c r="BQ252" s="12" t="str">
        <f t="shared" si="129"/>
        <v/>
      </c>
      <c r="BS252" s="12">
        <f t="shared" si="130"/>
        <v>0</v>
      </c>
      <c r="BT252" s="12">
        <f t="shared" si="131"/>
        <v>0</v>
      </c>
      <c r="BU252" s="12">
        <f t="shared" si="132"/>
        <v>0</v>
      </c>
      <c r="BV252" s="12">
        <f t="shared" si="133"/>
        <v>1</v>
      </c>
      <c r="BW252" s="12">
        <f t="shared" si="134"/>
        <v>0</v>
      </c>
      <c r="BX252" s="12">
        <f t="shared" si="135"/>
        <v>0</v>
      </c>
      <c r="BY252" s="12">
        <f t="shared" si="136"/>
        <v>1</v>
      </c>
      <c r="BZ252" s="12" t="str">
        <f t="shared" si="137"/>
        <v>La bibliografía propuesta contiene títulos de edición menor a 5 años.</v>
      </c>
      <c r="CA252" s="12" t="str">
        <f t="shared" si="138"/>
        <v>La bibliografía propuesta contiene títulos de edición menor a 5 años.</v>
      </c>
      <c r="CB252" s="21" t="str">
        <f t="shared" si="139"/>
        <v/>
      </c>
      <c r="CC252" s="12" t="str">
        <f t="shared" si="140"/>
        <v/>
      </c>
      <c r="CD252" s="12" t="str">
        <f t="shared" si="141"/>
        <v/>
      </c>
      <c r="CF252" s="12">
        <f t="shared" si="142"/>
        <v>0</v>
      </c>
      <c r="CG252" s="12">
        <f t="shared" si="143"/>
        <v>1</v>
      </c>
      <c r="CH252" s="12">
        <f t="shared" si="144"/>
        <v>0</v>
      </c>
      <c r="CI252" s="12">
        <f t="shared" si="145"/>
        <v>0</v>
      </c>
      <c r="CJ252" s="12">
        <f t="shared" si="146"/>
        <v>0</v>
      </c>
      <c r="CK252" s="12">
        <f t="shared" si="147"/>
        <v>1</v>
      </c>
    </row>
    <row r="253" spans="1:89" x14ac:dyDescent="0.25">
      <c r="A253" s="25">
        <v>43056.467111712962</v>
      </c>
      <c r="B253" s="26" t="s">
        <v>183</v>
      </c>
      <c r="C253" s="26" t="s">
        <v>622</v>
      </c>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c r="AC253" s="24"/>
      <c r="AD253" s="24"/>
      <c r="AE253" s="24"/>
      <c r="AF253" s="24"/>
      <c r="AG253" s="24"/>
      <c r="AH253" s="24"/>
      <c r="AI253" s="24"/>
      <c r="AJ253" s="24"/>
      <c r="AK253" s="24"/>
      <c r="AL253" s="24"/>
      <c r="AM253" s="24"/>
      <c r="AN253" s="24"/>
      <c r="AO253" s="24"/>
      <c r="AP253" s="24"/>
      <c r="AQ253" s="24"/>
      <c r="AR253" s="24"/>
      <c r="AS253" s="24"/>
      <c r="AT253" s="24"/>
      <c r="AU253" s="24"/>
      <c r="AX253" s="12">
        <f t="shared" si="117"/>
        <v>252</v>
      </c>
      <c r="AY253" s="12">
        <f t="shared" si="148"/>
        <v>1</v>
      </c>
      <c r="AZ253" s="20">
        <f t="shared" si="118"/>
        <v>0</v>
      </c>
      <c r="BA253" s="12" t="str">
        <f t="shared" si="113"/>
        <v/>
      </c>
      <c r="BB253" s="12" t="str">
        <f t="shared" si="114"/>
        <v/>
      </c>
      <c r="BC253" s="12" t="str">
        <f t="shared" si="115"/>
        <v/>
      </c>
      <c r="BD253" s="12" t="str">
        <f t="shared" si="116"/>
        <v/>
      </c>
      <c r="BF253" s="12">
        <f t="shared" si="119"/>
        <v>0</v>
      </c>
      <c r="BG253" s="12">
        <f t="shared" si="120"/>
        <v>0</v>
      </c>
      <c r="BH253" s="12">
        <f t="shared" si="121"/>
        <v>0</v>
      </c>
      <c r="BI253" s="12">
        <f t="shared" si="122"/>
        <v>0</v>
      </c>
      <c r="BJ253" s="12">
        <f t="shared" si="123"/>
        <v>0</v>
      </c>
      <c r="BK253" s="12">
        <f t="shared" si="124"/>
        <v>0</v>
      </c>
      <c r="BL253" s="20">
        <f t="shared" si="125"/>
        <v>0</v>
      </c>
      <c r="BM253" s="12">
        <f t="shared" si="126"/>
        <v>0</v>
      </c>
      <c r="BN253" s="12" t="str">
        <f t="shared" si="149"/>
        <v/>
      </c>
      <c r="BO253" s="12" t="str">
        <f t="shared" si="127"/>
        <v/>
      </c>
      <c r="BP253" s="12" t="str">
        <f t="shared" si="128"/>
        <v/>
      </c>
      <c r="BQ253" s="12" t="str">
        <f t="shared" si="129"/>
        <v/>
      </c>
      <c r="BS253" s="12">
        <f t="shared" si="130"/>
        <v>0</v>
      </c>
      <c r="BT253" s="12">
        <f t="shared" si="131"/>
        <v>0</v>
      </c>
      <c r="BU253" s="12">
        <f t="shared" si="132"/>
        <v>0</v>
      </c>
      <c r="BV253" s="12">
        <f t="shared" si="133"/>
        <v>0</v>
      </c>
      <c r="BW253" s="12">
        <f t="shared" si="134"/>
        <v>0</v>
      </c>
      <c r="BX253" s="12">
        <f t="shared" si="135"/>
        <v>0</v>
      </c>
      <c r="BY253" s="12">
        <f t="shared" si="136"/>
        <v>0</v>
      </c>
      <c r="BZ253" s="12">
        <f t="shared" si="137"/>
        <v>0</v>
      </c>
      <c r="CA253" s="12" t="str">
        <f t="shared" si="138"/>
        <v/>
      </c>
      <c r="CB253" s="21" t="str">
        <f t="shared" si="139"/>
        <v/>
      </c>
      <c r="CC253" s="12" t="str">
        <f t="shared" si="140"/>
        <v/>
      </c>
      <c r="CD253" s="12" t="str">
        <f t="shared" si="141"/>
        <v/>
      </c>
      <c r="CF253" s="12">
        <f t="shared" si="142"/>
        <v>0</v>
      </c>
      <c r="CG253" s="12">
        <f t="shared" si="143"/>
        <v>0</v>
      </c>
      <c r="CH253" s="12">
        <f t="shared" si="144"/>
        <v>0</v>
      </c>
      <c r="CI253" s="12">
        <f t="shared" si="145"/>
        <v>0</v>
      </c>
      <c r="CJ253" s="12">
        <f t="shared" si="146"/>
        <v>0</v>
      </c>
      <c r="CK253" s="12">
        <f t="shared" si="147"/>
        <v>0</v>
      </c>
    </row>
    <row r="254" spans="1:89" x14ac:dyDescent="0.25">
      <c r="A254" s="25">
        <v>43056.470291296297</v>
      </c>
      <c r="B254" s="26" t="s">
        <v>183</v>
      </c>
      <c r="C254" s="26" t="s">
        <v>345</v>
      </c>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c r="AC254" s="24"/>
      <c r="AD254" s="24"/>
      <c r="AE254" s="24"/>
      <c r="AF254" s="24"/>
      <c r="AG254" s="24"/>
      <c r="AH254" s="24"/>
      <c r="AI254" s="24"/>
      <c r="AJ254" s="24"/>
      <c r="AK254" s="24"/>
      <c r="AL254" s="24"/>
      <c r="AM254" s="24"/>
      <c r="AN254" s="24"/>
      <c r="AO254" s="24"/>
      <c r="AP254" s="24"/>
      <c r="AQ254" s="24"/>
      <c r="AR254" s="24"/>
      <c r="AS254" s="24"/>
      <c r="AT254" s="24"/>
      <c r="AU254" s="24"/>
      <c r="AX254" s="12">
        <f t="shared" si="117"/>
        <v>73</v>
      </c>
      <c r="AY254" s="12">
        <f t="shared" si="148"/>
        <v>0.16666666666666666</v>
      </c>
      <c r="AZ254" s="20">
        <f t="shared" si="118"/>
        <v>0</v>
      </c>
      <c r="BA254" s="12" t="str">
        <f t="shared" si="113"/>
        <v/>
      </c>
      <c r="BB254" s="12" t="str">
        <f t="shared" si="114"/>
        <v/>
      </c>
      <c r="BC254" s="12" t="str">
        <f t="shared" si="115"/>
        <v/>
      </c>
      <c r="BD254" s="12" t="str">
        <f t="shared" si="116"/>
        <v/>
      </c>
      <c r="BF254" s="12">
        <f t="shared" si="119"/>
        <v>0</v>
      </c>
      <c r="BG254" s="12">
        <f t="shared" si="120"/>
        <v>0</v>
      </c>
      <c r="BH254" s="12">
        <f t="shared" si="121"/>
        <v>0</v>
      </c>
      <c r="BI254" s="12">
        <f t="shared" si="122"/>
        <v>0</v>
      </c>
      <c r="BJ254" s="12">
        <f t="shared" si="123"/>
        <v>0</v>
      </c>
      <c r="BK254" s="12">
        <f t="shared" si="124"/>
        <v>0</v>
      </c>
      <c r="BL254" s="20">
        <f t="shared" si="125"/>
        <v>0</v>
      </c>
      <c r="BM254" s="12">
        <f t="shared" si="126"/>
        <v>0</v>
      </c>
      <c r="BN254" s="12" t="str">
        <f t="shared" si="149"/>
        <v/>
      </c>
      <c r="BO254" s="12" t="str">
        <f t="shared" si="127"/>
        <v/>
      </c>
      <c r="BP254" s="12" t="str">
        <f t="shared" si="128"/>
        <v/>
      </c>
      <c r="BQ254" s="12" t="str">
        <f t="shared" si="129"/>
        <v/>
      </c>
      <c r="BS254" s="12">
        <f t="shared" si="130"/>
        <v>0</v>
      </c>
      <c r="BT254" s="12">
        <f t="shared" si="131"/>
        <v>0</v>
      </c>
      <c r="BU254" s="12">
        <f t="shared" si="132"/>
        <v>0</v>
      </c>
      <c r="BV254" s="12">
        <f t="shared" si="133"/>
        <v>0</v>
      </c>
      <c r="BW254" s="12">
        <f t="shared" si="134"/>
        <v>0</v>
      </c>
      <c r="BX254" s="12">
        <f t="shared" si="135"/>
        <v>0</v>
      </c>
      <c r="BY254" s="12">
        <f t="shared" si="136"/>
        <v>0</v>
      </c>
      <c r="BZ254" s="12">
        <f t="shared" si="137"/>
        <v>0</v>
      </c>
      <c r="CA254" s="12" t="str">
        <f t="shared" si="138"/>
        <v/>
      </c>
      <c r="CB254" s="21" t="str">
        <f t="shared" si="139"/>
        <v/>
      </c>
      <c r="CC254" s="12" t="str">
        <f t="shared" si="140"/>
        <v/>
      </c>
      <c r="CD254" s="12" t="str">
        <f t="shared" si="141"/>
        <v/>
      </c>
      <c r="CF254" s="12">
        <f t="shared" si="142"/>
        <v>0</v>
      </c>
      <c r="CG254" s="12">
        <f t="shared" si="143"/>
        <v>0</v>
      </c>
      <c r="CH254" s="12">
        <f t="shared" si="144"/>
        <v>0</v>
      </c>
      <c r="CI254" s="12">
        <f t="shared" si="145"/>
        <v>0</v>
      </c>
      <c r="CJ254" s="12">
        <f t="shared" si="146"/>
        <v>0</v>
      </c>
      <c r="CK254" s="12">
        <f t="shared" si="147"/>
        <v>0</v>
      </c>
    </row>
    <row r="255" spans="1:89" x14ac:dyDescent="0.25">
      <c r="A255" s="25">
        <v>43056.471273437499</v>
      </c>
      <c r="B255" s="26" t="s">
        <v>183</v>
      </c>
      <c r="C255" s="26" t="s">
        <v>623</v>
      </c>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c r="AC255" s="24"/>
      <c r="AD255" s="24"/>
      <c r="AE255" s="24"/>
      <c r="AF255" s="24"/>
      <c r="AG255" s="24"/>
      <c r="AH255" s="24"/>
      <c r="AI255" s="24"/>
      <c r="AJ255" s="24"/>
      <c r="AK255" s="24"/>
      <c r="AL255" s="24"/>
      <c r="AM255" s="24"/>
      <c r="AN255" s="24"/>
      <c r="AO255" s="24"/>
      <c r="AP255" s="24"/>
      <c r="AQ255" s="24"/>
      <c r="AR255" s="24"/>
      <c r="AS255" s="24"/>
      <c r="AT255" s="24"/>
      <c r="AU255" s="24"/>
      <c r="AX255" s="12">
        <f t="shared" si="117"/>
        <v>254</v>
      </c>
      <c r="AY255" s="12">
        <f t="shared" si="148"/>
        <v>0.5</v>
      </c>
      <c r="AZ255" s="20">
        <f t="shared" si="118"/>
        <v>0</v>
      </c>
      <c r="BA255" s="12" t="str">
        <f t="shared" si="113"/>
        <v/>
      </c>
      <c r="BB255" s="12" t="str">
        <f t="shared" si="114"/>
        <v/>
      </c>
      <c r="BC255" s="12" t="str">
        <f t="shared" si="115"/>
        <v/>
      </c>
      <c r="BD255" s="12" t="str">
        <f t="shared" si="116"/>
        <v/>
      </c>
      <c r="BF255" s="12">
        <f t="shared" si="119"/>
        <v>0</v>
      </c>
      <c r="BG255" s="12">
        <f t="shared" si="120"/>
        <v>0</v>
      </c>
      <c r="BH255" s="12">
        <f t="shared" si="121"/>
        <v>0</v>
      </c>
      <c r="BI255" s="12">
        <f t="shared" si="122"/>
        <v>0</v>
      </c>
      <c r="BJ255" s="12">
        <f t="shared" si="123"/>
        <v>0</v>
      </c>
      <c r="BK255" s="12">
        <f t="shared" si="124"/>
        <v>0</v>
      </c>
      <c r="BL255" s="20">
        <f t="shared" si="125"/>
        <v>0</v>
      </c>
      <c r="BM255" s="12">
        <f t="shared" si="126"/>
        <v>0</v>
      </c>
      <c r="BN255" s="12" t="str">
        <f t="shared" si="149"/>
        <v/>
      </c>
      <c r="BO255" s="12" t="str">
        <f t="shared" si="127"/>
        <v/>
      </c>
      <c r="BP255" s="12" t="str">
        <f t="shared" si="128"/>
        <v/>
      </c>
      <c r="BQ255" s="12" t="str">
        <f t="shared" si="129"/>
        <v/>
      </c>
      <c r="BS255" s="12">
        <f t="shared" si="130"/>
        <v>0</v>
      </c>
      <c r="BT255" s="12">
        <f t="shared" si="131"/>
        <v>0</v>
      </c>
      <c r="BU255" s="12">
        <f t="shared" si="132"/>
        <v>0</v>
      </c>
      <c r="BV255" s="12">
        <f t="shared" si="133"/>
        <v>0</v>
      </c>
      <c r="BW255" s="12">
        <f t="shared" si="134"/>
        <v>0</v>
      </c>
      <c r="BX255" s="12">
        <f t="shared" si="135"/>
        <v>0</v>
      </c>
      <c r="BY255" s="12">
        <f t="shared" si="136"/>
        <v>0</v>
      </c>
      <c r="BZ255" s="12">
        <f t="shared" si="137"/>
        <v>0</v>
      </c>
      <c r="CA255" s="12" t="str">
        <f t="shared" si="138"/>
        <v/>
      </c>
      <c r="CB255" s="21" t="str">
        <f t="shared" si="139"/>
        <v/>
      </c>
      <c r="CC255" s="12" t="str">
        <f t="shared" si="140"/>
        <v/>
      </c>
      <c r="CD255" s="12" t="str">
        <f t="shared" si="141"/>
        <v/>
      </c>
      <c r="CF255" s="12">
        <f t="shared" si="142"/>
        <v>0</v>
      </c>
      <c r="CG255" s="12">
        <f t="shared" si="143"/>
        <v>0</v>
      </c>
      <c r="CH255" s="12">
        <f t="shared" si="144"/>
        <v>0</v>
      </c>
      <c r="CI255" s="12">
        <f t="shared" si="145"/>
        <v>0</v>
      </c>
      <c r="CJ255" s="12">
        <f t="shared" si="146"/>
        <v>0</v>
      </c>
      <c r="CK255" s="12">
        <f t="shared" si="147"/>
        <v>0</v>
      </c>
    </row>
    <row r="256" spans="1:89" x14ac:dyDescent="0.25">
      <c r="A256" s="25">
        <v>43056.475402083335</v>
      </c>
      <c r="B256" s="26" t="s">
        <v>183</v>
      </c>
      <c r="C256" s="26" t="s">
        <v>623</v>
      </c>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c r="AC256" s="24"/>
      <c r="AD256" s="24"/>
      <c r="AE256" s="24"/>
      <c r="AF256" s="24"/>
      <c r="AG256" s="24"/>
      <c r="AH256" s="24"/>
      <c r="AI256" s="24"/>
      <c r="AJ256" s="24"/>
      <c r="AK256" s="24"/>
      <c r="AL256" s="24"/>
      <c r="AM256" s="24"/>
      <c r="AN256" s="24"/>
      <c r="AO256" s="24"/>
      <c r="AP256" s="24"/>
      <c r="AQ256" s="24"/>
      <c r="AR256" s="24"/>
      <c r="AS256" s="24"/>
      <c r="AT256" s="24"/>
      <c r="AU256" s="24"/>
      <c r="AX256" s="12">
        <f t="shared" si="117"/>
        <v>254</v>
      </c>
      <c r="AY256" s="12">
        <f t="shared" si="148"/>
        <v>0.5</v>
      </c>
      <c r="AZ256" s="20">
        <f t="shared" si="118"/>
        <v>0</v>
      </c>
      <c r="BA256" s="12" t="str">
        <f t="shared" si="113"/>
        <v/>
      </c>
      <c r="BB256" s="12" t="str">
        <f t="shared" si="114"/>
        <v/>
      </c>
      <c r="BC256" s="12" t="str">
        <f t="shared" si="115"/>
        <v/>
      </c>
      <c r="BD256" s="12" t="str">
        <f t="shared" si="116"/>
        <v/>
      </c>
      <c r="BF256" s="12">
        <f t="shared" si="119"/>
        <v>0</v>
      </c>
      <c r="BG256" s="12">
        <f t="shared" si="120"/>
        <v>0</v>
      </c>
      <c r="BH256" s="12">
        <f t="shared" si="121"/>
        <v>0</v>
      </c>
      <c r="BI256" s="12">
        <f t="shared" si="122"/>
        <v>0</v>
      </c>
      <c r="BJ256" s="12">
        <f t="shared" si="123"/>
        <v>0</v>
      </c>
      <c r="BK256" s="12">
        <f t="shared" si="124"/>
        <v>0</v>
      </c>
      <c r="BL256" s="20">
        <f t="shared" si="125"/>
        <v>0</v>
      </c>
      <c r="BM256" s="12">
        <f t="shared" si="126"/>
        <v>0</v>
      </c>
      <c r="BN256" s="12" t="str">
        <f t="shared" si="149"/>
        <v/>
      </c>
      <c r="BO256" s="12" t="str">
        <f t="shared" si="127"/>
        <v/>
      </c>
      <c r="BP256" s="12" t="str">
        <f t="shared" si="128"/>
        <v/>
      </c>
      <c r="BQ256" s="12" t="str">
        <f t="shared" si="129"/>
        <v/>
      </c>
      <c r="BS256" s="12">
        <f t="shared" si="130"/>
        <v>0</v>
      </c>
      <c r="BT256" s="12">
        <f t="shared" si="131"/>
        <v>0</v>
      </c>
      <c r="BU256" s="12">
        <f t="shared" si="132"/>
        <v>0</v>
      </c>
      <c r="BV256" s="12">
        <f t="shared" si="133"/>
        <v>0</v>
      </c>
      <c r="BW256" s="12">
        <f t="shared" si="134"/>
        <v>0</v>
      </c>
      <c r="BX256" s="12">
        <f t="shared" si="135"/>
        <v>0</v>
      </c>
      <c r="BY256" s="12">
        <f t="shared" si="136"/>
        <v>0</v>
      </c>
      <c r="BZ256" s="12">
        <f t="shared" si="137"/>
        <v>0</v>
      </c>
      <c r="CA256" s="12" t="str">
        <f t="shared" si="138"/>
        <v/>
      </c>
      <c r="CB256" s="21" t="str">
        <f t="shared" si="139"/>
        <v/>
      </c>
      <c r="CC256" s="12" t="str">
        <f t="shared" si="140"/>
        <v/>
      </c>
      <c r="CD256" s="12" t="str">
        <f t="shared" si="141"/>
        <v/>
      </c>
      <c r="CF256" s="12">
        <f t="shared" si="142"/>
        <v>0</v>
      </c>
      <c r="CG256" s="12">
        <f t="shared" si="143"/>
        <v>0</v>
      </c>
      <c r="CH256" s="12">
        <f t="shared" si="144"/>
        <v>0</v>
      </c>
      <c r="CI256" s="12">
        <f t="shared" si="145"/>
        <v>0</v>
      </c>
      <c r="CJ256" s="12">
        <f t="shared" si="146"/>
        <v>0</v>
      </c>
      <c r="CK256" s="12">
        <f t="shared" si="147"/>
        <v>0</v>
      </c>
    </row>
    <row r="257" spans="1:89" x14ac:dyDescent="0.25">
      <c r="A257" s="25">
        <v>43056.475487291667</v>
      </c>
      <c r="B257" s="26" t="s">
        <v>183</v>
      </c>
      <c r="C257" s="26" t="s">
        <v>624</v>
      </c>
      <c r="D257" s="26" t="s">
        <v>185</v>
      </c>
      <c r="E257" s="24"/>
      <c r="F257" s="26" t="s">
        <v>242</v>
      </c>
      <c r="G257" s="26" t="s">
        <v>625</v>
      </c>
      <c r="H257" s="26" t="s">
        <v>188</v>
      </c>
      <c r="I257" s="26" t="s">
        <v>188</v>
      </c>
      <c r="J257" s="26" t="s">
        <v>188</v>
      </c>
      <c r="K257" s="26" t="s">
        <v>188</v>
      </c>
      <c r="L257" s="26" t="s">
        <v>188</v>
      </c>
      <c r="M257" s="26" t="s">
        <v>188</v>
      </c>
      <c r="N257" s="26" t="s">
        <v>188</v>
      </c>
      <c r="O257" s="26" t="s">
        <v>188</v>
      </c>
      <c r="P257" s="26" t="s">
        <v>188</v>
      </c>
      <c r="Q257" s="26" t="s">
        <v>188</v>
      </c>
      <c r="R257" s="26" t="s">
        <v>188</v>
      </c>
      <c r="S257" s="26" t="s">
        <v>188</v>
      </c>
      <c r="T257" s="26" t="s">
        <v>188</v>
      </c>
      <c r="U257" s="26" t="s">
        <v>188</v>
      </c>
      <c r="V257" s="26" t="s">
        <v>5</v>
      </c>
      <c r="W257" s="26" t="s">
        <v>162</v>
      </c>
      <c r="X257" s="26" t="s">
        <v>158</v>
      </c>
      <c r="Y257" s="26" t="s">
        <v>190</v>
      </c>
      <c r="Z257" s="26" t="s">
        <v>190</v>
      </c>
      <c r="AA257" s="26" t="s">
        <v>190</v>
      </c>
      <c r="AB257" s="26" t="s">
        <v>190</v>
      </c>
      <c r="AC257" s="26" t="s">
        <v>190</v>
      </c>
      <c r="AD257" s="26" t="s">
        <v>190</v>
      </c>
      <c r="AE257" s="26" t="s">
        <v>55</v>
      </c>
      <c r="AF257" s="26" t="s">
        <v>159</v>
      </c>
      <c r="AG257" s="26" t="s">
        <v>59</v>
      </c>
      <c r="AH257" s="26" t="s">
        <v>59</v>
      </c>
      <c r="AI257" s="26" t="s">
        <v>59</v>
      </c>
      <c r="AJ257" s="26" t="s">
        <v>59</v>
      </c>
      <c r="AK257" s="26" t="s">
        <v>71</v>
      </c>
      <c r="AL257" s="26" t="s">
        <v>163</v>
      </c>
      <c r="AM257" s="26" t="s">
        <v>191</v>
      </c>
      <c r="AN257" s="26" t="s">
        <v>90</v>
      </c>
      <c r="AO257" s="26" t="s">
        <v>192</v>
      </c>
      <c r="AP257" s="26" t="s">
        <v>106</v>
      </c>
      <c r="AQ257" s="26" t="s">
        <v>106</v>
      </c>
      <c r="AR257" s="26" t="s">
        <v>106</v>
      </c>
      <c r="AS257" s="26" t="s">
        <v>106</v>
      </c>
      <c r="AT257" s="26" t="s">
        <v>113</v>
      </c>
      <c r="AU257" s="26" t="s">
        <v>193</v>
      </c>
      <c r="AX257" s="12">
        <f t="shared" si="117"/>
        <v>256</v>
      </c>
      <c r="AY257" s="12">
        <f t="shared" si="148"/>
        <v>0.2</v>
      </c>
      <c r="AZ257" s="20" t="str">
        <f t="shared" si="118"/>
        <v>Anticipatoria., Criterios y estándares (Rúbrica)., Autoevaluación., Retroalimentación.</v>
      </c>
      <c r="BA257" s="12" t="str">
        <f t="shared" si="113"/>
        <v>Anticipatoria.</v>
      </c>
      <c r="BB257" s="12" t="str">
        <f t="shared" si="114"/>
        <v>Criterios y estándares (Rúbrica).</v>
      </c>
      <c r="BC257" s="12" t="str">
        <f t="shared" si="115"/>
        <v>Autoevaluación.</v>
      </c>
      <c r="BD257" s="12" t="str">
        <f t="shared" si="116"/>
        <v>Retroalimentación.</v>
      </c>
      <c r="BF257" s="12">
        <f t="shared" si="119"/>
        <v>1</v>
      </c>
      <c r="BG257" s="12">
        <f t="shared" si="120"/>
        <v>1</v>
      </c>
      <c r="BH257" s="12">
        <f t="shared" si="121"/>
        <v>1</v>
      </c>
      <c r="BI257" s="12">
        <f t="shared" si="122"/>
        <v>1</v>
      </c>
      <c r="BJ257" s="12">
        <f t="shared" si="123"/>
        <v>0</v>
      </c>
      <c r="BK257" s="12">
        <f t="shared" si="124"/>
        <v>4</v>
      </c>
      <c r="BL257" s="20" t="str">
        <f t="shared" si="125"/>
        <v>Reflexión, Diálogo, Claridad, Oportunidades de mejora, Retroalimentación al docente</v>
      </c>
      <c r="BM257" s="12" t="str">
        <f t="shared" si="126"/>
        <v>Reflexión</v>
      </c>
      <c r="BN257" s="12" t="str">
        <f t="shared" si="149"/>
        <v>Diálogo</v>
      </c>
      <c r="BO257" s="12" t="str">
        <f t="shared" si="127"/>
        <v>Claridad</v>
      </c>
      <c r="BP257" s="12" t="str">
        <f t="shared" si="128"/>
        <v>Oportunidades de mejora</v>
      </c>
      <c r="BQ257" s="12" t="str">
        <f t="shared" si="129"/>
        <v>Retroalimentación al docente</v>
      </c>
      <c r="BS257" s="12">
        <f t="shared" si="130"/>
        <v>1</v>
      </c>
      <c r="BT257" s="12">
        <f t="shared" si="131"/>
        <v>1</v>
      </c>
      <c r="BU257" s="12">
        <f t="shared" si="132"/>
        <v>1</v>
      </c>
      <c r="BV257" s="12">
        <f t="shared" si="133"/>
        <v>1</v>
      </c>
      <c r="BW257" s="12">
        <f t="shared" si="134"/>
        <v>1</v>
      </c>
      <c r="BX257" s="12">
        <f t="shared" si="135"/>
        <v>0</v>
      </c>
      <c r="BY257" s="12">
        <f t="shared" si="136"/>
        <v>5</v>
      </c>
      <c r="BZ257" s="12" t="str">
        <f t="shared" si="13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57" s="12" t="str">
        <f t="shared" si="138"/>
        <v>La bibliografía básica propuesta se encuentra en la biblioteca "Juan Roa Vásquez".</v>
      </c>
      <c r="CB257" s="21" t="str">
        <f t="shared" si="139"/>
        <v>La bibliografía propuesta contiene títulos de edición menor a 5 años.</v>
      </c>
      <c r="CC257" s="12" t="str">
        <f t="shared" si="140"/>
        <v>La bibliografía se presenta con una sólo sistema de referenciación (APA, Vancouver, IEEE, etc).</v>
      </c>
      <c r="CD257" s="12" t="str">
        <f t="shared" si="141"/>
        <v>La bibliografía incluye por lo menos dos títulos en una segunda lengua.</v>
      </c>
      <c r="CF257" s="12">
        <f t="shared" si="142"/>
        <v>1</v>
      </c>
      <c r="CG257" s="12">
        <f t="shared" si="143"/>
        <v>1</v>
      </c>
      <c r="CH257" s="12">
        <f t="shared" si="144"/>
        <v>1</v>
      </c>
      <c r="CI257" s="12">
        <f t="shared" si="145"/>
        <v>1</v>
      </c>
      <c r="CJ257" s="12">
        <f t="shared" si="146"/>
        <v>0</v>
      </c>
      <c r="CK257" s="12">
        <f t="shared" si="147"/>
        <v>4</v>
      </c>
    </row>
    <row r="258" spans="1:89" x14ac:dyDescent="0.25">
      <c r="A258" s="25">
        <v>43056.475763865739</v>
      </c>
      <c r="B258" s="26" t="s">
        <v>183</v>
      </c>
      <c r="C258" s="26" t="s">
        <v>626</v>
      </c>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c r="AC258" s="24"/>
      <c r="AD258" s="24"/>
      <c r="AE258" s="24"/>
      <c r="AF258" s="24"/>
      <c r="AG258" s="24"/>
      <c r="AH258" s="24"/>
      <c r="AI258" s="24"/>
      <c r="AJ258" s="24"/>
      <c r="AK258" s="24"/>
      <c r="AL258" s="24"/>
      <c r="AM258" s="24"/>
      <c r="AN258" s="24"/>
      <c r="AO258" s="24"/>
      <c r="AP258" s="24"/>
      <c r="AQ258" s="24"/>
      <c r="AR258" s="24"/>
      <c r="AS258" s="24"/>
      <c r="AT258" s="24"/>
      <c r="AU258" s="24"/>
      <c r="AX258" s="12">
        <f t="shared" si="117"/>
        <v>257</v>
      </c>
      <c r="AY258" s="12">
        <f t="shared" si="148"/>
        <v>1</v>
      </c>
      <c r="AZ258" s="20">
        <f t="shared" si="118"/>
        <v>0</v>
      </c>
      <c r="BA258" s="12" t="str">
        <f t="shared" ref="BA258:BA321" si="150">IFERROR(LEFT(AZ258,FIND(".",AZ258,1)),"")</f>
        <v/>
      </c>
      <c r="BB258" s="12" t="str">
        <f t="shared" ref="BB258:BB321" si="151">IFERROR(MID(AZ258,FIND(",",AZ258,1)+2,FIND(".",AZ258,FIND(".",AZ258,1)+1)-(FIND(".",AZ258,1)+2)),"")</f>
        <v/>
      </c>
      <c r="BC258" s="12" t="str">
        <f t="shared" ref="BC258:BC321" si="152">IFERROR(MID(AZ258,FIND(".",AZ258,FIND(".",AZ258,1)+1)+3,FIND(".",AZ258,FIND(".",AZ258,FIND(".",AZ258,1)+1)+3)-(FIND(".",AZ258,FIND(".",AZ258,1)+1)+2)),"")</f>
        <v/>
      </c>
      <c r="BD258" s="12" t="str">
        <f t="shared" ref="BD258:BD321" si="153">IFERROR(MID(AZ258,FIND(".",AZ258,FIND(".",AZ258,FIND(".",AZ258,1)+1)+2)+3,FIND(".",AZ258,FIND(".",AZ258,FIND(".",AZ258,FIND(".",AZ258,1)+1)+2)+3+1)),"")</f>
        <v/>
      </c>
      <c r="BF258" s="12">
        <f t="shared" si="119"/>
        <v>0</v>
      </c>
      <c r="BG258" s="12">
        <f t="shared" si="120"/>
        <v>0</v>
      </c>
      <c r="BH258" s="12">
        <f t="shared" si="121"/>
        <v>0</v>
      </c>
      <c r="BI258" s="12">
        <f t="shared" si="122"/>
        <v>0</v>
      </c>
      <c r="BJ258" s="12">
        <f t="shared" si="123"/>
        <v>0</v>
      </c>
      <c r="BK258" s="12">
        <f t="shared" si="124"/>
        <v>0</v>
      </c>
      <c r="BL258" s="20">
        <f t="shared" si="125"/>
        <v>0</v>
      </c>
      <c r="BM258" s="12">
        <f t="shared" si="126"/>
        <v>0</v>
      </c>
      <c r="BN258" s="12" t="str">
        <f t="shared" si="149"/>
        <v/>
      </c>
      <c r="BO258" s="12" t="str">
        <f t="shared" si="127"/>
        <v/>
      </c>
      <c r="BP258" s="12" t="str">
        <f t="shared" si="128"/>
        <v/>
      </c>
      <c r="BQ258" s="12" t="str">
        <f t="shared" si="129"/>
        <v/>
      </c>
      <c r="BS258" s="12">
        <f t="shared" si="130"/>
        <v>0</v>
      </c>
      <c r="BT258" s="12">
        <f t="shared" si="131"/>
        <v>0</v>
      </c>
      <c r="BU258" s="12">
        <f t="shared" si="132"/>
        <v>0</v>
      </c>
      <c r="BV258" s="12">
        <f t="shared" si="133"/>
        <v>0</v>
      </c>
      <c r="BW258" s="12">
        <f t="shared" si="134"/>
        <v>0</v>
      </c>
      <c r="BX258" s="12">
        <f t="shared" si="135"/>
        <v>0</v>
      </c>
      <c r="BY258" s="12">
        <f t="shared" si="136"/>
        <v>0</v>
      </c>
      <c r="BZ258" s="12">
        <f t="shared" si="137"/>
        <v>0</v>
      </c>
      <c r="CA258" s="12" t="str">
        <f t="shared" si="138"/>
        <v/>
      </c>
      <c r="CB258" s="21" t="str">
        <f t="shared" si="139"/>
        <v/>
      </c>
      <c r="CC258" s="12" t="str">
        <f t="shared" si="140"/>
        <v/>
      </c>
      <c r="CD258" s="12" t="str">
        <f t="shared" si="141"/>
        <v/>
      </c>
      <c r="CF258" s="12">
        <f t="shared" si="142"/>
        <v>0</v>
      </c>
      <c r="CG258" s="12">
        <f t="shared" si="143"/>
        <v>0</v>
      </c>
      <c r="CH258" s="12">
        <f t="shared" si="144"/>
        <v>0</v>
      </c>
      <c r="CI258" s="12">
        <f t="shared" si="145"/>
        <v>0</v>
      </c>
      <c r="CJ258" s="12">
        <f t="shared" si="146"/>
        <v>0</v>
      </c>
      <c r="CK258" s="12">
        <f t="shared" si="147"/>
        <v>0</v>
      </c>
    </row>
    <row r="259" spans="1:89" x14ac:dyDescent="0.25">
      <c r="A259" s="25">
        <v>43056.477587824076</v>
      </c>
      <c r="B259" s="26" t="s">
        <v>183</v>
      </c>
      <c r="C259" s="26" t="s">
        <v>624</v>
      </c>
      <c r="D259" s="26" t="s">
        <v>185</v>
      </c>
      <c r="E259" s="24"/>
      <c r="F259" s="26" t="s">
        <v>242</v>
      </c>
      <c r="G259" s="26" t="s">
        <v>627</v>
      </c>
      <c r="H259" s="26" t="s">
        <v>188</v>
      </c>
      <c r="I259" s="26" t="s">
        <v>188</v>
      </c>
      <c r="J259" s="26" t="s">
        <v>188</v>
      </c>
      <c r="K259" s="26" t="s">
        <v>188</v>
      </c>
      <c r="L259" s="26" t="s">
        <v>188</v>
      </c>
      <c r="M259" s="26" t="s">
        <v>188</v>
      </c>
      <c r="N259" s="26" t="s">
        <v>188</v>
      </c>
      <c r="O259" s="26" t="s">
        <v>188</v>
      </c>
      <c r="P259" s="26" t="s">
        <v>188</v>
      </c>
      <c r="Q259" s="26" t="s">
        <v>188</v>
      </c>
      <c r="R259" s="26" t="s">
        <v>188</v>
      </c>
      <c r="S259" s="26" t="s">
        <v>188</v>
      </c>
      <c r="T259" s="26" t="s">
        <v>188</v>
      </c>
      <c r="U259" s="26" t="s">
        <v>188</v>
      </c>
      <c r="V259" s="26" t="s">
        <v>5</v>
      </c>
      <c r="W259" s="26" t="s">
        <v>162</v>
      </c>
      <c r="X259" s="26" t="s">
        <v>158</v>
      </c>
      <c r="Y259" s="26" t="s">
        <v>190</v>
      </c>
      <c r="Z259" s="26" t="s">
        <v>190</v>
      </c>
      <c r="AA259" s="26" t="s">
        <v>190</v>
      </c>
      <c r="AB259" s="26" t="s">
        <v>190</v>
      </c>
      <c r="AC259" s="26" t="s">
        <v>190</v>
      </c>
      <c r="AD259" s="26" t="s">
        <v>190</v>
      </c>
      <c r="AE259" s="26" t="s">
        <v>55</v>
      </c>
      <c r="AF259" s="26" t="s">
        <v>159</v>
      </c>
      <c r="AG259" s="26" t="s">
        <v>59</v>
      </c>
      <c r="AH259" s="26" t="s">
        <v>59</v>
      </c>
      <c r="AI259" s="26" t="s">
        <v>59</v>
      </c>
      <c r="AJ259" s="26" t="s">
        <v>59</v>
      </c>
      <c r="AK259" s="26" t="s">
        <v>71</v>
      </c>
      <c r="AL259" s="26" t="s">
        <v>163</v>
      </c>
      <c r="AM259" s="26" t="s">
        <v>191</v>
      </c>
      <c r="AN259" s="26" t="s">
        <v>90</v>
      </c>
      <c r="AO259" s="26" t="s">
        <v>192</v>
      </c>
      <c r="AP259" s="26" t="s">
        <v>106</v>
      </c>
      <c r="AQ259" s="26" t="s">
        <v>106</v>
      </c>
      <c r="AR259" s="26" t="s">
        <v>106</v>
      </c>
      <c r="AS259" s="26" t="s">
        <v>106</v>
      </c>
      <c r="AT259" s="26" t="s">
        <v>113</v>
      </c>
      <c r="AU259" s="26" t="s">
        <v>193</v>
      </c>
      <c r="AX259" s="12">
        <f t="shared" ref="AX259:AX322" si="154">IFERROR(MATCH(C259,$C$2:$C$2000,0),"")</f>
        <v>256</v>
      </c>
      <c r="AY259" s="12">
        <f t="shared" si="148"/>
        <v>0.2</v>
      </c>
      <c r="AZ259" s="20" t="str">
        <f t="shared" ref="AZ259:AZ322" si="155">AM259</f>
        <v>Anticipatoria., Criterios y estándares (Rúbrica)., Autoevaluación., Retroalimentación.</v>
      </c>
      <c r="BA259" s="12" t="str">
        <f t="shared" si="150"/>
        <v>Anticipatoria.</v>
      </c>
      <c r="BB259" s="12" t="str">
        <f t="shared" si="151"/>
        <v>Criterios y estándares (Rúbrica).</v>
      </c>
      <c r="BC259" s="12" t="str">
        <f t="shared" si="152"/>
        <v>Autoevaluación.</v>
      </c>
      <c r="BD259" s="12" t="str">
        <f t="shared" si="153"/>
        <v>Retroalimentación.</v>
      </c>
      <c r="BF259" s="12">
        <f t="shared" ref="BF259:BF322" si="156">COUNTIF(BA259:BD259,"Anticipatoria.")</f>
        <v>1</v>
      </c>
      <c r="BG259" s="12">
        <f t="shared" ref="BG259:BG322" si="157">COUNTIF(BA259:BD259,"Criterios y estándares (Rúbrica).")</f>
        <v>1</v>
      </c>
      <c r="BH259" s="12">
        <f t="shared" ref="BH259:BH322" si="158">COUNTIF(BA259:BD259,"Autoevaluación.")</f>
        <v>1</v>
      </c>
      <c r="BI259" s="12">
        <f t="shared" ref="BI259:BI322" si="159">COUNTIF(BA259:BD259,"Retroalimentación.")</f>
        <v>1</v>
      </c>
      <c r="BJ259" s="12">
        <f t="shared" ref="BJ259:BJ322" si="160">COUNTIF(BA259:BD259,"No incluye los componentes enunciados.")</f>
        <v>0</v>
      </c>
      <c r="BK259" s="12">
        <f t="shared" ref="BK259:BK322" si="161">IF(BJ259=1,1,SUM(BF259:BI259))</f>
        <v>4</v>
      </c>
      <c r="BL259" s="20" t="str">
        <f t="shared" ref="BL259:BL322" si="162">AO259</f>
        <v>Reflexión, Diálogo, Claridad, Oportunidades de mejora, Retroalimentación al docente</v>
      </c>
      <c r="BM259" s="12" t="str">
        <f t="shared" ref="BM259:BM322" si="163">IFERROR(LEFT(BL259,FIND(",",BL259,1)-1),BL259)</f>
        <v>Reflexión</v>
      </c>
      <c r="BN259" s="12" t="str">
        <f t="shared" si="149"/>
        <v>Diálogo</v>
      </c>
      <c r="BO259" s="12" t="str">
        <f t="shared" ref="BO259:BO322" si="164">IF(OR(LEN(BL259)=28,LEN(BL259)=42,LEN(BL259)=43,LEN(BL259)=44,LEN(BL259)=47,LEN(BL259)=48,LEN(BL259)=49,LEN(BL259)=62,LEN(BL259)=63,LEN(BL259)=64),RIGHT(BL259,LEN(BL259)-FIND(",",BL259,11)-1),IFERROR(MID(BL259,FIND(",",BL259,11)+2,(FIND(",",BL259,21))-(FIND(",",BL259,11)+2)),""))</f>
        <v>Claridad</v>
      </c>
      <c r="BP259" s="12" t="str">
        <f t="shared" ref="BP259:BP322" si="165">IF(OR(LEN(BL259)=53,LEN(BL259)=58,LEN(BL259)=72,LEN(BL259)=73),RIGHT(BL259,LEN(BL259)-FIND(",",BL259,20)-1),IFERROR(MID(BL259,FIND(",",BL259,20)+2,(FIND(",",BL259,30))-(FIND(",",BL259,20)+2)),""))</f>
        <v>Oportunidades de mejora</v>
      </c>
      <c r="BQ259" s="12" t="str">
        <f t="shared" ref="BQ259:BQ322" si="166">IF(OR(LEN(BL259)=62,LEN(BL259)=63,LEN(BL259)=64,LEN(BL259)=72,LEN(BL259)=73),"",IFERROR(RIGHT(BL259,LEN(BL259)-(FIND(",",BL259,30)+1)),""))</f>
        <v>Retroalimentación al docente</v>
      </c>
      <c r="BS259" s="12">
        <f t="shared" ref="BS259:BS322" si="167">COUNTIF(BM259:BQ259,"Reflexión")</f>
        <v>1</v>
      </c>
      <c r="BT259" s="12">
        <f t="shared" ref="BT259:BT322" si="168">COUNTIF(BM259:BQ259,"Diálogo")</f>
        <v>1</v>
      </c>
      <c r="BU259" s="12">
        <f t="shared" ref="BU259:BU322" si="169">COUNTIF(BM259:BQ259,"Claridad")</f>
        <v>1</v>
      </c>
      <c r="BV259" s="12">
        <f t="shared" ref="BV259:BV322" si="170">COUNTIF(BM259:BQ259,"Oportunidades de mejora")</f>
        <v>1</v>
      </c>
      <c r="BW259" s="12">
        <f t="shared" ref="BW259:BW322" si="171">COUNTIF(BM259:BQ259,"Retroalimentación al docente")</f>
        <v>1</v>
      </c>
      <c r="BX259" s="12">
        <f t="shared" ref="BX259:BX322" si="172">COUNTIF(BM259:BQ259,"No incluye los principios enunciados")</f>
        <v>0</v>
      </c>
      <c r="BY259" s="12">
        <f t="shared" ref="BY259:BY322" si="173">IF(BX259=1,1,SUM(BS259:BX259))</f>
        <v>5</v>
      </c>
      <c r="BZ259" s="12" t="str">
        <f t="shared" ref="BZ259:BZ322" si="174">AU259</f>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59" s="12" t="str">
        <f t="shared" ref="CA259:CA322" si="175">IFERROR(LEFT(BZ259,FIND(".",BZ259,1)),"")</f>
        <v>La bibliografía básica propuesta se encuentra en la biblioteca "Juan Roa Vásquez".</v>
      </c>
      <c r="CB259" s="21" t="str">
        <f t="shared" ref="CB259:CB322" si="176">IFERROR(MID(BZ259,FIND(".",BZ259,1)+3,(FIND(".",BZ259,100))-(FIND(".",BZ259,1)+2)),"")</f>
        <v>La bibliografía propuesta contiene títulos de edición menor a 5 años.</v>
      </c>
      <c r="CC259" s="12" t="str">
        <f t="shared" ref="CC259:CC322" si="177">IFERROR(MID(BZ259,FIND(".",BZ259,83)+3,(FIND(".",BZ259,185))-(FIND(".",BZ259,83)+2)),"")</f>
        <v>La bibliografía se presenta con una sólo sistema de referenciación (APA, Vancouver, IEEE, etc).</v>
      </c>
      <c r="CD259" s="12" t="str">
        <f t="shared" ref="CD259:CD322" si="178">IFERROR(MID(BZ259,FIND(".",BZ259,185)+3,(FIND(".",BZ259,255))-(FIND(".",BZ259,185)+1)),"")</f>
        <v>La bibliografía incluye por lo menos dos títulos en una segunda lengua.</v>
      </c>
      <c r="CF259" s="12">
        <f t="shared" ref="CF259:CF322" si="179">COUNTIF(CA259:CD259,"La bibliografía básica propuesta se encuentra en la biblioteca ""Juan Roa Vásquez"".")</f>
        <v>1</v>
      </c>
      <c r="CG259" s="12">
        <f t="shared" ref="CG259:CG322" si="180">COUNTIF(CA259:CD259,"La bibliografía propuesta contiene títulos de edición menor a 5 años.")</f>
        <v>1</v>
      </c>
      <c r="CH259" s="12">
        <f t="shared" ref="CH259:CH322" si="181">COUNTIF(CA259:CD259,"La bibliografía se presenta con una sólo sistema de referenciación (APA, Vancouver, IEEE, etc).")</f>
        <v>1</v>
      </c>
      <c r="CI259" s="12">
        <f t="shared" ref="CI259:CI322" si="182">COUNTIF(CA259:CD259,"La bibliografía incluye por lo menos dos títulos en una segunda lengua.")</f>
        <v>1</v>
      </c>
      <c r="CJ259" s="12">
        <f t="shared" ref="CJ259:CJ322" si="183">COUNTIF(CA259:CD259,"No incluye bibliografía.")</f>
        <v>0</v>
      </c>
      <c r="CK259" s="12">
        <f t="shared" ref="CK259:CK322" si="184">IF(CJ259=1,1,SUM(CF259:CI259))</f>
        <v>4</v>
      </c>
    </row>
    <row r="260" spans="1:89" x14ac:dyDescent="0.25">
      <c r="A260" s="25">
        <v>43056.478746574074</v>
      </c>
      <c r="B260" s="26" t="s">
        <v>183</v>
      </c>
      <c r="C260" s="26" t="s">
        <v>628</v>
      </c>
      <c r="D260" s="26" t="s">
        <v>185</v>
      </c>
      <c r="E260" s="24"/>
      <c r="F260" s="26" t="s">
        <v>212</v>
      </c>
      <c r="G260" s="26" t="s">
        <v>629</v>
      </c>
      <c r="H260" s="26" t="s">
        <v>188</v>
      </c>
      <c r="I260" s="26" t="s">
        <v>188</v>
      </c>
      <c r="J260" s="26" t="s">
        <v>188</v>
      </c>
      <c r="K260" s="26" t="s">
        <v>188</v>
      </c>
      <c r="L260" s="26" t="s">
        <v>188</v>
      </c>
      <c r="M260" s="26" t="s">
        <v>188</v>
      </c>
      <c r="N260" s="26" t="s">
        <v>188</v>
      </c>
      <c r="O260" s="26" t="s">
        <v>188</v>
      </c>
      <c r="P260" s="26" t="s">
        <v>188</v>
      </c>
      <c r="Q260" s="26" t="s">
        <v>188</v>
      </c>
      <c r="R260" s="26" t="s">
        <v>188</v>
      </c>
      <c r="S260" s="26" t="s">
        <v>188</v>
      </c>
      <c r="T260" s="26" t="s">
        <v>188</v>
      </c>
      <c r="U260" s="26" t="s">
        <v>188</v>
      </c>
      <c r="V260" s="26" t="s">
        <v>5</v>
      </c>
      <c r="W260" s="26" t="s">
        <v>165</v>
      </c>
      <c r="X260" s="26" t="s">
        <v>39</v>
      </c>
      <c r="Y260" s="26" t="s">
        <v>45</v>
      </c>
      <c r="Z260" s="26" t="s">
        <v>45</v>
      </c>
      <c r="AA260" s="26" t="s">
        <v>45</v>
      </c>
      <c r="AB260" s="26" t="s">
        <v>45</v>
      </c>
      <c r="AC260" s="26" t="s">
        <v>45</v>
      </c>
      <c r="AD260" s="26" t="s">
        <v>45</v>
      </c>
      <c r="AE260" s="26" t="s">
        <v>53</v>
      </c>
      <c r="AF260" s="26" t="s">
        <v>58</v>
      </c>
      <c r="AG260" s="26" t="s">
        <v>58</v>
      </c>
      <c r="AH260" s="26" t="s">
        <v>58</v>
      </c>
      <c r="AI260" s="26" t="s">
        <v>58</v>
      </c>
      <c r="AJ260" s="26" t="s">
        <v>54</v>
      </c>
      <c r="AK260" s="26" t="s">
        <v>70</v>
      </c>
      <c r="AL260" s="26" t="s">
        <v>74</v>
      </c>
      <c r="AM260" s="26" t="s">
        <v>218</v>
      </c>
      <c r="AN260" s="26" t="s">
        <v>90</v>
      </c>
      <c r="AO260" s="26" t="s">
        <v>192</v>
      </c>
      <c r="AP260" s="26" t="s">
        <v>105</v>
      </c>
      <c r="AQ260" s="26" t="s">
        <v>106</v>
      </c>
      <c r="AR260" s="26" t="s">
        <v>105</v>
      </c>
      <c r="AS260" s="26" t="s">
        <v>104</v>
      </c>
      <c r="AT260" s="26" t="s">
        <v>112</v>
      </c>
      <c r="AU260" s="26" t="s">
        <v>193</v>
      </c>
      <c r="AX260" s="12">
        <f t="shared" si="154"/>
        <v>259</v>
      </c>
      <c r="AY260" s="12">
        <f t="shared" si="148"/>
        <v>1</v>
      </c>
      <c r="AZ260" s="20" t="str">
        <f t="shared" si="155"/>
        <v>Criterios y estándares (Rúbrica)., Retroalimentación.</v>
      </c>
      <c r="BA260" s="12" t="str">
        <f t="shared" si="150"/>
        <v>Criterios y estándares (Rúbrica).</v>
      </c>
      <c r="BB260" s="12" t="str">
        <f t="shared" si="151"/>
        <v>Retroalimentación.</v>
      </c>
      <c r="BC260" s="12" t="str">
        <f t="shared" si="152"/>
        <v/>
      </c>
      <c r="BD260" s="12" t="str">
        <f t="shared" si="153"/>
        <v/>
      </c>
      <c r="BF260" s="12">
        <f t="shared" si="156"/>
        <v>0</v>
      </c>
      <c r="BG260" s="12">
        <f t="shared" si="157"/>
        <v>1</v>
      </c>
      <c r="BH260" s="12">
        <f t="shared" si="158"/>
        <v>0</v>
      </c>
      <c r="BI260" s="12">
        <f t="shared" si="159"/>
        <v>1</v>
      </c>
      <c r="BJ260" s="12">
        <f t="shared" si="160"/>
        <v>0</v>
      </c>
      <c r="BK260" s="12">
        <f t="shared" si="161"/>
        <v>2</v>
      </c>
      <c r="BL260" s="20" t="str">
        <f t="shared" si="162"/>
        <v>Reflexión, Diálogo, Claridad, Oportunidades de mejora, Retroalimentación al docente</v>
      </c>
      <c r="BM260" s="12" t="str">
        <f t="shared" si="163"/>
        <v>Reflexión</v>
      </c>
      <c r="BN260" s="12" t="str">
        <f t="shared" si="149"/>
        <v>Diálogo</v>
      </c>
      <c r="BO260" s="12" t="str">
        <f t="shared" si="164"/>
        <v>Claridad</v>
      </c>
      <c r="BP260" s="12" t="str">
        <f t="shared" si="165"/>
        <v>Oportunidades de mejora</v>
      </c>
      <c r="BQ260" s="12" t="str">
        <f t="shared" si="166"/>
        <v>Retroalimentación al docente</v>
      </c>
      <c r="BS260" s="12">
        <f t="shared" si="167"/>
        <v>1</v>
      </c>
      <c r="BT260" s="12">
        <f t="shared" si="168"/>
        <v>1</v>
      </c>
      <c r="BU260" s="12">
        <f t="shared" si="169"/>
        <v>1</v>
      </c>
      <c r="BV260" s="12">
        <f t="shared" si="170"/>
        <v>1</v>
      </c>
      <c r="BW260" s="12">
        <f t="shared" si="171"/>
        <v>1</v>
      </c>
      <c r="BX260" s="12">
        <f t="shared" si="172"/>
        <v>0</v>
      </c>
      <c r="BY260" s="12">
        <f t="shared" si="173"/>
        <v>5</v>
      </c>
      <c r="BZ260"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60" s="12" t="str">
        <f t="shared" si="175"/>
        <v>La bibliografía básica propuesta se encuentra en la biblioteca "Juan Roa Vásquez".</v>
      </c>
      <c r="CB260" s="21" t="str">
        <f t="shared" si="176"/>
        <v>La bibliografía propuesta contiene títulos de edición menor a 5 años.</v>
      </c>
      <c r="CC260" s="12" t="str">
        <f t="shared" si="177"/>
        <v>La bibliografía se presenta con una sólo sistema de referenciación (APA, Vancouver, IEEE, etc).</v>
      </c>
      <c r="CD260" s="12" t="str">
        <f t="shared" si="178"/>
        <v>La bibliografía incluye por lo menos dos títulos en una segunda lengua.</v>
      </c>
      <c r="CF260" s="12">
        <f t="shared" si="179"/>
        <v>1</v>
      </c>
      <c r="CG260" s="12">
        <f t="shared" si="180"/>
        <v>1</v>
      </c>
      <c r="CH260" s="12">
        <f t="shared" si="181"/>
        <v>1</v>
      </c>
      <c r="CI260" s="12">
        <f t="shared" si="182"/>
        <v>1</v>
      </c>
      <c r="CJ260" s="12">
        <f t="shared" si="183"/>
        <v>0</v>
      </c>
      <c r="CK260" s="12">
        <f t="shared" si="184"/>
        <v>4</v>
      </c>
    </row>
    <row r="261" spans="1:89" x14ac:dyDescent="0.25">
      <c r="A261" s="25">
        <v>43056.479179027781</v>
      </c>
      <c r="B261" s="26" t="s">
        <v>183</v>
      </c>
      <c r="C261" s="26" t="s">
        <v>624</v>
      </c>
      <c r="D261" s="26" t="s">
        <v>185</v>
      </c>
      <c r="E261" s="24"/>
      <c r="F261" s="26" t="s">
        <v>208</v>
      </c>
      <c r="G261" s="26" t="s">
        <v>630</v>
      </c>
      <c r="H261" s="26" t="s">
        <v>188</v>
      </c>
      <c r="I261" s="26" t="s">
        <v>188</v>
      </c>
      <c r="J261" s="26" t="s">
        <v>188</v>
      </c>
      <c r="K261" s="26" t="s">
        <v>188</v>
      </c>
      <c r="L261" s="26" t="s">
        <v>188</v>
      </c>
      <c r="M261" s="26" t="s">
        <v>188</v>
      </c>
      <c r="N261" s="26" t="s">
        <v>188</v>
      </c>
      <c r="O261" s="26" t="s">
        <v>188</v>
      </c>
      <c r="P261" s="26" t="s">
        <v>188</v>
      </c>
      <c r="Q261" s="26" t="s">
        <v>188</v>
      </c>
      <c r="R261" s="26" t="s">
        <v>188</v>
      </c>
      <c r="S261" s="26" t="s">
        <v>188</v>
      </c>
      <c r="T261" s="26" t="s">
        <v>188</v>
      </c>
      <c r="U261" s="26" t="s">
        <v>188</v>
      </c>
      <c r="V261" s="26" t="s">
        <v>5</v>
      </c>
      <c r="W261" s="26" t="s">
        <v>162</v>
      </c>
      <c r="X261" s="26" t="s">
        <v>158</v>
      </c>
      <c r="Y261" s="26" t="s">
        <v>190</v>
      </c>
      <c r="Z261" s="26" t="s">
        <v>190</v>
      </c>
      <c r="AA261" s="26" t="s">
        <v>190</v>
      </c>
      <c r="AB261" s="26" t="s">
        <v>190</v>
      </c>
      <c r="AC261" s="26" t="s">
        <v>190</v>
      </c>
      <c r="AD261" s="26" t="s">
        <v>190</v>
      </c>
      <c r="AE261" s="26" t="s">
        <v>55</v>
      </c>
      <c r="AF261" s="26" t="s">
        <v>159</v>
      </c>
      <c r="AG261" s="26" t="s">
        <v>59</v>
      </c>
      <c r="AH261" s="26" t="s">
        <v>59</v>
      </c>
      <c r="AI261" s="26" t="s">
        <v>59</v>
      </c>
      <c r="AJ261" s="26" t="s">
        <v>59</v>
      </c>
      <c r="AK261" s="26" t="s">
        <v>71</v>
      </c>
      <c r="AL261" s="26" t="s">
        <v>163</v>
      </c>
      <c r="AM261" s="26" t="s">
        <v>191</v>
      </c>
      <c r="AN261" s="26" t="s">
        <v>90</v>
      </c>
      <c r="AO261" s="26" t="s">
        <v>192</v>
      </c>
      <c r="AP261" s="26" t="s">
        <v>106</v>
      </c>
      <c r="AQ261" s="26" t="s">
        <v>106</v>
      </c>
      <c r="AR261" s="26" t="s">
        <v>106</v>
      </c>
      <c r="AS261" s="26" t="s">
        <v>106</v>
      </c>
      <c r="AT261" s="26" t="s">
        <v>113</v>
      </c>
      <c r="AU261" s="26" t="s">
        <v>193</v>
      </c>
      <c r="AX261" s="12">
        <f t="shared" si="154"/>
        <v>256</v>
      </c>
      <c r="AY261" s="12">
        <f t="shared" si="148"/>
        <v>0.2</v>
      </c>
      <c r="AZ261" s="20" t="str">
        <f t="shared" si="155"/>
        <v>Anticipatoria., Criterios y estándares (Rúbrica)., Autoevaluación., Retroalimentación.</v>
      </c>
      <c r="BA261" s="12" t="str">
        <f t="shared" si="150"/>
        <v>Anticipatoria.</v>
      </c>
      <c r="BB261" s="12" t="str">
        <f t="shared" si="151"/>
        <v>Criterios y estándares (Rúbrica).</v>
      </c>
      <c r="BC261" s="12" t="str">
        <f t="shared" si="152"/>
        <v>Autoevaluación.</v>
      </c>
      <c r="BD261" s="12" t="str">
        <f t="shared" si="153"/>
        <v>Retroalimentación.</v>
      </c>
      <c r="BF261" s="12">
        <f t="shared" si="156"/>
        <v>1</v>
      </c>
      <c r="BG261" s="12">
        <f t="shared" si="157"/>
        <v>1</v>
      </c>
      <c r="BH261" s="12">
        <f t="shared" si="158"/>
        <v>1</v>
      </c>
      <c r="BI261" s="12">
        <f t="shared" si="159"/>
        <v>1</v>
      </c>
      <c r="BJ261" s="12">
        <f t="shared" si="160"/>
        <v>0</v>
      </c>
      <c r="BK261" s="12">
        <f t="shared" si="161"/>
        <v>4</v>
      </c>
      <c r="BL261" s="20" t="str">
        <f t="shared" si="162"/>
        <v>Reflexión, Diálogo, Claridad, Oportunidades de mejora, Retroalimentación al docente</v>
      </c>
      <c r="BM261" s="12" t="str">
        <f t="shared" si="163"/>
        <v>Reflexión</v>
      </c>
      <c r="BN261" s="12" t="str">
        <f t="shared" si="149"/>
        <v>Diálogo</v>
      </c>
      <c r="BO261" s="12" t="str">
        <f t="shared" si="164"/>
        <v>Claridad</v>
      </c>
      <c r="BP261" s="12" t="str">
        <f t="shared" si="165"/>
        <v>Oportunidades de mejora</v>
      </c>
      <c r="BQ261" s="12" t="str">
        <f t="shared" si="166"/>
        <v>Retroalimentación al docente</v>
      </c>
      <c r="BS261" s="12">
        <f t="shared" si="167"/>
        <v>1</v>
      </c>
      <c r="BT261" s="12">
        <f t="shared" si="168"/>
        <v>1</v>
      </c>
      <c r="BU261" s="12">
        <f t="shared" si="169"/>
        <v>1</v>
      </c>
      <c r="BV261" s="12">
        <f t="shared" si="170"/>
        <v>1</v>
      </c>
      <c r="BW261" s="12">
        <f t="shared" si="171"/>
        <v>1</v>
      </c>
      <c r="BX261" s="12">
        <f t="shared" si="172"/>
        <v>0</v>
      </c>
      <c r="BY261" s="12">
        <f t="shared" si="173"/>
        <v>5</v>
      </c>
      <c r="BZ261"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61" s="12" t="str">
        <f t="shared" si="175"/>
        <v>La bibliografía básica propuesta se encuentra en la biblioteca "Juan Roa Vásquez".</v>
      </c>
      <c r="CB261" s="21" t="str">
        <f t="shared" si="176"/>
        <v>La bibliografía propuesta contiene títulos de edición menor a 5 años.</v>
      </c>
      <c r="CC261" s="12" t="str">
        <f t="shared" si="177"/>
        <v>La bibliografía se presenta con una sólo sistema de referenciación (APA, Vancouver, IEEE, etc).</v>
      </c>
      <c r="CD261" s="12" t="str">
        <f t="shared" si="178"/>
        <v>La bibliografía incluye por lo menos dos títulos en una segunda lengua.</v>
      </c>
      <c r="CF261" s="12">
        <f t="shared" si="179"/>
        <v>1</v>
      </c>
      <c r="CG261" s="12">
        <f t="shared" si="180"/>
        <v>1</v>
      </c>
      <c r="CH261" s="12">
        <f t="shared" si="181"/>
        <v>1</v>
      </c>
      <c r="CI261" s="12">
        <f t="shared" si="182"/>
        <v>1</v>
      </c>
      <c r="CJ261" s="12">
        <f t="shared" si="183"/>
        <v>0</v>
      </c>
      <c r="CK261" s="12">
        <f t="shared" si="184"/>
        <v>4</v>
      </c>
    </row>
    <row r="262" spans="1:89" x14ac:dyDescent="0.25">
      <c r="A262" s="25">
        <v>43056.480102199072</v>
      </c>
      <c r="B262" s="26" t="s">
        <v>183</v>
      </c>
      <c r="C262" s="26" t="s">
        <v>631</v>
      </c>
      <c r="D262" s="26" t="s">
        <v>185</v>
      </c>
      <c r="E262" s="24"/>
      <c r="F262" s="26" t="s">
        <v>186</v>
      </c>
      <c r="G262" s="26" t="s">
        <v>510</v>
      </c>
      <c r="H262" s="26" t="s">
        <v>188</v>
      </c>
      <c r="I262" s="26" t="s">
        <v>188</v>
      </c>
      <c r="J262" s="26" t="s">
        <v>188</v>
      </c>
      <c r="K262" s="26" t="s">
        <v>188</v>
      </c>
      <c r="L262" s="26" t="s">
        <v>188</v>
      </c>
      <c r="M262" s="26" t="s">
        <v>188</v>
      </c>
      <c r="N262" s="26" t="s">
        <v>188</v>
      </c>
      <c r="O262" s="26" t="s">
        <v>188</v>
      </c>
      <c r="P262" s="26" t="s">
        <v>188</v>
      </c>
      <c r="Q262" s="26" t="s">
        <v>188</v>
      </c>
      <c r="R262" s="26" t="s">
        <v>188</v>
      </c>
      <c r="S262" s="26" t="s">
        <v>188</v>
      </c>
      <c r="T262" s="26" t="s">
        <v>188</v>
      </c>
      <c r="U262" s="26" t="s">
        <v>188</v>
      </c>
      <c r="V262" s="26" t="s">
        <v>5</v>
      </c>
      <c r="W262" s="26" t="s">
        <v>162</v>
      </c>
      <c r="X262" s="26" t="s">
        <v>158</v>
      </c>
      <c r="Y262" s="26" t="s">
        <v>190</v>
      </c>
      <c r="Z262" s="26" t="s">
        <v>190</v>
      </c>
      <c r="AA262" s="26" t="s">
        <v>190</v>
      </c>
      <c r="AB262" s="26" t="s">
        <v>190</v>
      </c>
      <c r="AC262" s="26" t="s">
        <v>190</v>
      </c>
      <c r="AD262" s="26" t="s">
        <v>190</v>
      </c>
      <c r="AE262" s="26" t="s">
        <v>55</v>
      </c>
      <c r="AF262" s="26" t="s">
        <v>159</v>
      </c>
      <c r="AG262" s="26" t="s">
        <v>59</v>
      </c>
      <c r="AH262" s="26" t="s">
        <v>59</v>
      </c>
      <c r="AI262" s="26" t="s">
        <v>59</v>
      </c>
      <c r="AJ262" s="26" t="s">
        <v>59</v>
      </c>
      <c r="AK262" s="26" t="s">
        <v>71</v>
      </c>
      <c r="AL262" s="26" t="s">
        <v>163</v>
      </c>
      <c r="AM262" s="26" t="s">
        <v>191</v>
      </c>
      <c r="AN262" s="26" t="s">
        <v>90</v>
      </c>
      <c r="AO262" s="26" t="s">
        <v>192</v>
      </c>
      <c r="AP262" s="26" t="s">
        <v>106</v>
      </c>
      <c r="AQ262" s="26" t="s">
        <v>106</v>
      </c>
      <c r="AR262" s="26" t="s">
        <v>106</v>
      </c>
      <c r="AS262" s="26" t="s">
        <v>106</v>
      </c>
      <c r="AT262" s="26" t="s">
        <v>113</v>
      </c>
      <c r="AU262" s="26" t="s">
        <v>232</v>
      </c>
      <c r="AX262" s="12">
        <f t="shared" si="154"/>
        <v>261</v>
      </c>
      <c r="AY262" s="12">
        <f t="shared" si="148"/>
        <v>1</v>
      </c>
      <c r="AZ262" s="20" t="str">
        <f t="shared" si="155"/>
        <v>Anticipatoria., Criterios y estándares (Rúbrica)., Autoevaluación., Retroalimentación.</v>
      </c>
      <c r="BA262" s="12" t="str">
        <f t="shared" si="150"/>
        <v>Anticipatoria.</v>
      </c>
      <c r="BB262" s="12" t="str">
        <f t="shared" si="151"/>
        <v>Criterios y estándares (Rúbrica).</v>
      </c>
      <c r="BC262" s="12" t="str">
        <f t="shared" si="152"/>
        <v>Autoevaluación.</v>
      </c>
      <c r="BD262" s="12" t="str">
        <f t="shared" si="153"/>
        <v>Retroalimentación.</v>
      </c>
      <c r="BF262" s="12">
        <f t="shared" si="156"/>
        <v>1</v>
      </c>
      <c r="BG262" s="12">
        <f t="shared" si="157"/>
        <v>1</v>
      </c>
      <c r="BH262" s="12">
        <f t="shared" si="158"/>
        <v>1</v>
      </c>
      <c r="BI262" s="12">
        <f t="shared" si="159"/>
        <v>1</v>
      </c>
      <c r="BJ262" s="12">
        <f t="shared" si="160"/>
        <v>0</v>
      </c>
      <c r="BK262" s="12">
        <f t="shared" si="161"/>
        <v>4</v>
      </c>
      <c r="BL262" s="20" t="str">
        <f t="shared" si="162"/>
        <v>Reflexión, Diálogo, Claridad, Oportunidades de mejora, Retroalimentación al docente</v>
      </c>
      <c r="BM262" s="12" t="str">
        <f t="shared" si="163"/>
        <v>Reflexión</v>
      </c>
      <c r="BN262" s="12" t="str">
        <f t="shared" si="149"/>
        <v>Diálogo</v>
      </c>
      <c r="BO262" s="12" t="str">
        <f t="shared" si="164"/>
        <v>Claridad</v>
      </c>
      <c r="BP262" s="12" t="str">
        <f t="shared" si="165"/>
        <v>Oportunidades de mejora</v>
      </c>
      <c r="BQ262" s="12" t="str">
        <f t="shared" si="166"/>
        <v>Retroalimentación al docente</v>
      </c>
      <c r="BS262" s="12">
        <f t="shared" si="167"/>
        <v>1</v>
      </c>
      <c r="BT262" s="12">
        <f t="shared" si="168"/>
        <v>1</v>
      </c>
      <c r="BU262" s="12">
        <f t="shared" si="169"/>
        <v>1</v>
      </c>
      <c r="BV262" s="12">
        <f t="shared" si="170"/>
        <v>1</v>
      </c>
      <c r="BW262" s="12">
        <f t="shared" si="171"/>
        <v>1</v>
      </c>
      <c r="BX262" s="12">
        <f t="shared" si="172"/>
        <v>0</v>
      </c>
      <c r="BY262" s="12">
        <f t="shared" si="173"/>
        <v>5</v>
      </c>
      <c r="BZ262" s="12" t="str">
        <f t="shared" si="174"/>
        <v>La bibliografía básica propuesta se encuentra en la biblioteca "Juan Roa Vásquez"., La bibliografía propuesta contiene títulos de edición menor a 5 años., La bibliografía incluye por lo menos dos títulos en una segunda lengua.</v>
      </c>
      <c r="CA262" s="12" t="str">
        <f t="shared" si="175"/>
        <v>La bibliografía básica propuesta se encuentra en la biblioteca "Juan Roa Vásquez".</v>
      </c>
      <c r="CB262" s="21" t="str">
        <f t="shared" si="176"/>
        <v>La bibliografía propuesta contiene títulos de edición menor a 5 años.</v>
      </c>
      <c r="CC262" s="12" t="str">
        <f t="shared" si="177"/>
        <v>La bibliografía incluye por lo menos dos títulos en una segunda lengua.</v>
      </c>
      <c r="CD262" s="12" t="str">
        <f t="shared" si="178"/>
        <v/>
      </c>
      <c r="CF262" s="12">
        <f t="shared" si="179"/>
        <v>1</v>
      </c>
      <c r="CG262" s="12">
        <f t="shared" si="180"/>
        <v>1</v>
      </c>
      <c r="CH262" s="12">
        <f t="shared" si="181"/>
        <v>0</v>
      </c>
      <c r="CI262" s="12">
        <f t="shared" si="182"/>
        <v>1</v>
      </c>
      <c r="CJ262" s="12">
        <f t="shared" si="183"/>
        <v>0</v>
      </c>
      <c r="CK262" s="12">
        <f t="shared" si="184"/>
        <v>3</v>
      </c>
    </row>
    <row r="263" spans="1:89" x14ac:dyDescent="0.25">
      <c r="A263" s="25">
        <v>43056.481237534725</v>
      </c>
      <c r="B263" s="26" t="s">
        <v>183</v>
      </c>
      <c r="C263" s="26" t="s">
        <v>624</v>
      </c>
      <c r="D263" s="26" t="s">
        <v>185</v>
      </c>
      <c r="E263" s="24"/>
      <c r="F263" s="26" t="s">
        <v>186</v>
      </c>
      <c r="G263" s="26" t="s">
        <v>632</v>
      </c>
      <c r="H263" s="26" t="s">
        <v>188</v>
      </c>
      <c r="I263" s="26" t="s">
        <v>188</v>
      </c>
      <c r="J263" s="26" t="s">
        <v>188</v>
      </c>
      <c r="K263" s="26" t="s">
        <v>188</v>
      </c>
      <c r="L263" s="26" t="s">
        <v>188</v>
      </c>
      <c r="M263" s="26" t="s">
        <v>188</v>
      </c>
      <c r="N263" s="26" t="s">
        <v>188</v>
      </c>
      <c r="O263" s="26" t="s">
        <v>188</v>
      </c>
      <c r="P263" s="26" t="s">
        <v>188</v>
      </c>
      <c r="Q263" s="26" t="s">
        <v>188</v>
      </c>
      <c r="R263" s="26" t="s">
        <v>188</v>
      </c>
      <c r="S263" s="26" t="s">
        <v>188</v>
      </c>
      <c r="T263" s="26" t="s">
        <v>188</v>
      </c>
      <c r="U263" s="26" t="s">
        <v>188</v>
      </c>
      <c r="V263" s="26" t="s">
        <v>5</v>
      </c>
      <c r="W263" s="26" t="s">
        <v>162</v>
      </c>
      <c r="X263" s="26" t="s">
        <v>158</v>
      </c>
      <c r="Y263" s="26" t="s">
        <v>190</v>
      </c>
      <c r="Z263" s="26" t="s">
        <v>190</v>
      </c>
      <c r="AA263" s="26" t="s">
        <v>190</v>
      </c>
      <c r="AB263" s="26" t="s">
        <v>190</v>
      </c>
      <c r="AC263" s="26" t="s">
        <v>190</v>
      </c>
      <c r="AD263" s="26" t="s">
        <v>190</v>
      </c>
      <c r="AE263" s="26" t="s">
        <v>55</v>
      </c>
      <c r="AF263" s="26" t="s">
        <v>159</v>
      </c>
      <c r="AG263" s="26" t="s">
        <v>59</v>
      </c>
      <c r="AH263" s="26" t="s">
        <v>59</v>
      </c>
      <c r="AI263" s="26" t="s">
        <v>59</v>
      </c>
      <c r="AJ263" s="26" t="s">
        <v>59</v>
      </c>
      <c r="AK263" s="26" t="s">
        <v>71</v>
      </c>
      <c r="AL263" s="26" t="s">
        <v>163</v>
      </c>
      <c r="AM263" s="26" t="s">
        <v>191</v>
      </c>
      <c r="AN263" s="26" t="s">
        <v>90</v>
      </c>
      <c r="AO263" s="26" t="s">
        <v>192</v>
      </c>
      <c r="AP263" s="26" t="s">
        <v>106</v>
      </c>
      <c r="AQ263" s="26" t="s">
        <v>106</v>
      </c>
      <c r="AR263" s="26" t="s">
        <v>106</v>
      </c>
      <c r="AS263" s="26" t="s">
        <v>106</v>
      </c>
      <c r="AT263" s="26" t="s">
        <v>113</v>
      </c>
      <c r="AU263" s="26" t="s">
        <v>193</v>
      </c>
      <c r="AX263" s="12">
        <f t="shared" si="154"/>
        <v>256</v>
      </c>
      <c r="AY263" s="12">
        <f t="shared" si="148"/>
        <v>0.2</v>
      </c>
      <c r="AZ263" s="20" t="str">
        <f t="shared" si="155"/>
        <v>Anticipatoria., Criterios y estándares (Rúbrica)., Autoevaluación., Retroalimentación.</v>
      </c>
      <c r="BA263" s="12" t="str">
        <f t="shared" si="150"/>
        <v>Anticipatoria.</v>
      </c>
      <c r="BB263" s="12" t="str">
        <f t="shared" si="151"/>
        <v>Criterios y estándares (Rúbrica).</v>
      </c>
      <c r="BC263" s="12" t="str">
        <f t="shared" si="152"/>
        <v>Autoevaluación.</v>
      </c>
      <c r="BD263" s="12" t="str">
        <f t="shared" si="153"/>
        <v>Retroalimentación.</v>
      </c>
      <c r="BF263" s="12">
        <f t="shared" si="156"/>
        <v>1</v>
      </c>
      <c r="BG263" s="12">
        <f t="shared" si="157"/>
        <v>1</v>
      </c>
      <c r="BH263" s="12">
        <f t="shared" si="158"/>
        <v>1</v>
      </c>
      <c r="BI263" s="12">
        <f t="shared" si="159"/>
        <v>1</v>
      </c>
      <c r="BJ263" s="12">
        <f t="shared" si="160"/>
        <v>0</v>
      </c>
      <c r="BK263" s="12">
        <f t="shared" si="161"/>
        <v>4</v>
      </c>
      <c r="BL263" s="20" t="str">
        <f t="shared" si="162"/>
        <v>Reflexión, Diálogo, Claridad, Oportunidades de mejora, Retroalimentación al docente</v>
      </c>
      <c r="BM263" s="12" t="str">
        <f t="shared" si="163"/>
        <v>Reflexión</v>
      </c>
      <c r="BN263" s="12" t="str">
        <f t="shared" si="149"/>
        <v>Diálogo</v>
      </c>
      <c r="BO263" s="12" t="str">
        <f t="shared" si="164"/>
        <v>Claridad</v>
      </c>
      <c r="BP263" s="12" t="str">
        <f t="shared" si="165"/>
        <v>Oportunidades de mejora</v>
      </c>
      <c r="BQ263" s="12" t="str">
        <f t="shared" si="166"/>
        <v>Retroalimentación al docente</v>
      </c>
      <c r="BS263" s="12">
        <f t="shared" si="167"/>
        <v>1</v>
      </c>
      <c r="BT263" s="12">
        <f t="shared" si="168"/>
        <v>1</v>
      </c>
      <c r="BU263" s="12">
        <f t="shared" si="169"/>
        <v>1</v>
      </c>
      <c r="BV263" s="12">
        <f t="shared" si="170"/>
        <v>1</v>
      </c>
      <c r="BW263" s="12">
        <f t="shared" si="171"/>
        <v>1</v>
      </c>
      <c r="BX263" s="12">
        <f t="shared" si="172"/>
        <v>0</v>
      </c>
      <c r="BY263" s="12">
        <f t="shared" si="173"/>
        <v>5</v>
      </c>
      <c r="BZ263"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63" s="12" t="str">
        <f t="shared" si="175"/>
        <v>La bibliografía básica propuesta se encuentra en la biblioteca "Juan Roa Vásquez".</v>
      </c>
      <c r="CB263" s="21" t="str">
        <f t="shared" si="176"/>
        <v>La bibliografía propuesta contiene títulos de edición menor a 5 años.</v>
      </c>
      <c r="CC263" s="12" t="str">
        <f t="shared" si="177"/>
        <v>La bibliografía se presenta con una sólo sistema de referenciación (APA, Vancouver, IEEE, etc).</v>
      </c>
      <c r="CD263" s="12" t="str">
        <f t="shared" si="178"/>
        <v>La bibliografía incluye por lo menos dos títulos en una segunda lengua.</v>
      </c>
      <c r="CF263" s="12">
        <f t="shared" si="179"/>
        <v>1</v>
      </c>
      <c r="CG263" s="12">
        <f t="shared" si="180"/>
        <v>1</v>
      </c>
      <c r="CH263" s="12">
        <f t="shared" si="181"/>
        <v>1</v>
      </c>
      <c r="CI263" s="12">
        <f t="shared" si="182"/>
        <v>1</v>
      </c>
      <c r="CJ263" s="12">
        <f t="shared" si="183"/>
        <v>0</v>
      </c>
      <c r="CK263" s="12">
        <f t="shared" si="184"/>
        <v>4</v>
      </c>
    </row>
    <row r="264" spans="1:89" x14ac:dyDescent="0.25">
      <c r="A264" s="25">
        <v>43056.48260116898</v>
      </c>
      <c r="B264" s="26" t="s">
        <v>183</v>
      </c>
      <c r="C264" s="26" t="s">
        <v>624</v>
      </c>
      <c r="D264" s="26" t="s">
        <v>185</v>
      </c>
      <c r="E264" s="24"/>
      <c r="F264" s="26" t="s">
        <v>242</v>
      </c>
      <c r="G264" s="26" t="s">
        <v>633</v>
      </c>
      <c r="H264" s="26" t="s">
        <v>188</v>
      </c>
      <c r="I264" s="26" t="s">
        <v>188</v>
      </c>
      <c r="J264" s="26" t="s">
        <v>188</v>
      </c>
      <c r="K264" s="26" t="s">
        <v>188</v>
      </c>
      <c r="L264" s="26" t="s">
        <v>188</v>
      </c>
      <c r="M264" s="26" t="s">
        <v>188</v>
      </c>
      <c r="N264" s="26" t="s">
        <v>188</v>
      </c>
      <c r="O264" s="26" t="s">
        <v>188</v>
      </c>
      <c r="P264" s="26" t="s">
        <v>188</v>
      </c>
      <c r="Q264" s="26" t="s">
        <v>188</v>
      </c>
      <c r="R264" s="26" t="s">
        <v>188</v>
      </c>
      <c r="S264" s="26" t="s">
        <v>188</v>
      </c>
      <c r="T264" s="26" t="s">
        <v>188</v>
      </c>
      <c r="U264" s="26" t="s">
        <v>188</v>
      </c>
      <c r="V264" s="26" t="s">
        <v>5</v>
      </c>
      <c r="W264" s="26" t="s">
        <v>162</v>
      </c>
      <c r="X264" s="26" t="s">
        <v>158</v>
      </c>
      <c r="Y264" s="26" t="s">
        <v>190</v>
      </c>
      <c r="Z264" s="26" t="s">
        <v>190</v>
      </c>
      <c r="AA264" s="26" t="s">
        <v>190</v>
      </c>
      <c r="AB264" s="26" t="s">
        <v>190</v>
      </c>
      <c r="AC264" s="26" t="s">
        <v>190</v>
      </c>
      <c r="AD264" s="26" t="s">
        <v>190</v>
      </c>
      <c r="AE264" s="26" t="s">
        <v>55</v>
      </c>
      <c r="AF264" s="26" t="s">
        <v>159</v>
      </c>
      <c r="AG264" s="26" t="s">
        <v>59</v>
      </c>
      <c r="AH264" s="26" t="s">
        <v>59</v>
      </c>
      <c r="AI264" s="26" t="s">
        <v>59</v>
      </c>
      <c r="AJ264" s="26" t="s">
        <v>59</v>
      </c>
      <c r="AK264" s="26" t="s">
        <v>71</v>
      </c>
      <c r="AL264" s="26" t="s">
        <v>163</v>
      </c>
      <c r="AM264" s="26" t="s">
        <v>191</v>
      </c>
      <c r="AN264" s="26" t="s">
        <v>90</v>
      </c>
      <c r="AO264" s="26" t="s">
        <v>192</v>
      </c>
      <c r="AP264" s="26" t="s">
        <v>106</v>
      </c>
      <c r="AQ264" s="26" t="s">
        <v>106</v>
      </c>
      <c r="AR264" s="26" t="s">
        <v>106</v>
      </c>
      <c r="AS264" s="26" t="s">
        <v>106</v>
      </c>
      <c r="AT264" s="26" t="s">
        <v>113</v>
      </c>
      <c r="AU264" s="26" t="s">
        <v>193</v>
      </c>
      <c r="AX264" s="12">
        <f t="shared" si="154"/>
        <v>256</v>
      </c>
      <c r="AY264" s="12">
        <f t="shared" si="148"/>
        <v>0.2</v>
      </c>
      <c r="AZ264" s="20" t="str">
        <f t="shared" si="155"/>
        <v>Anticipatoria., Criterios y estándares (Rúbrica)., Autoevaluación., Retroalimentación.</v>
      </c>
      <c r="BA264" s="12" t="str">
        <f t="shared" si="150"/>
        <v>Anticipatoria.</v>
      </c>
      <c r="BB264" s="12" t="str">
        <f t="shared" si="151"/>
        <v>Criterios y estándares (Rúbrica).</v>
      </c>
      <c r="BC264" s="12" t="str">
        <f t="shared" si="152"/>
        <v>Autoevaluación.</v>
      </c>
      <c r="BD264" s="12" t="str">
        <f t="shared" si="153"/>
        <v>Retroalimentación.</v>
      </c>
      <c r="BF264" s="12">
        <f t="shared" si="156"/>
        <v>1</v>
      </c>
      <c r="BG264" s="12">
        <f t="shared" si="157"/>
        <v>1</v>
      </c>
      <c r="BH264" s="12">
        <f t="shared" si="158"/>
        <v>1</v>
      </c>
      <c r="BI264" s="12">
        <f t="shared" si="159"/>
        <v>1</v>
      </c>
      <c r="BJ264" s="12">
        <f t="shared" si="160"/>
        <v>0</v>
      </c>
      <c r="BK264" s="12">
        <f t="shared" si="161"/>
        <v>4</v>
      </c>
      <c r="BL264" s="20" t="str">
        <f t="shared" si="162"/>
        <v>Reflexión, Diálogo, Claridad, Oportunidades de mejora, Retroalimentación al docente</v>
      </c>
      <c r="BM264" s="12" t="str">
        <f t="shared" si="163"/>
        <v>Reflexión</v>
      </c>
      <c r="BN264" s="12" t="str">
        <f t="shared" si="149"/>
        <v>Diálogo</v>
      </c>
      <c r="BO264" s="12" t="str">
        <f t="shared" si="164"/>
        <v>Claridad</v>
      </c>
      <c r="BP264" s="12" t="str">
        <f t="shared" si="165"/>
        <v>Oportunidades de mejora</v>
      </c>
      <c r="BQ264" s="12" t="str">
        <f t="shared" si="166"/>
        <v>Retroalimentación al docente</v>
      </c>
      <c r="BS264" s="12">
        <f t="shared" si="167"/>
        <v>1</v>
      </c>
      <c r="BT264" s="12">
        <f t="shared" si="168"/>
        <v>1</v>
      </c>
      <c r="BU264" s="12">
        <f t="shared" si="169"/>
        <v>1</v>
      </c>
      <c r="BV264" s="12">
        <f t="shared" si="170"/>
        <v>1</v>
      </c>
      <c r="BW264" s="12">
        <f t="shared" si="171"/>
        <v>1</v>
      </c>
      <c r="BX264" s="12">
        <f t="shared" si="172"/>
        <v>0</v>
      </c>
      <c r="BY264" s="12">
        <f t="shared" si="173"/>
        <v>5</v>
      </c>
      <c r="BZ264"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64" s="12" t="str">
        <f t="shared" si="175"/>
        <v>La bibliografía básica propuesta se encuentra en la biblioteca "Juan Roa Vásquez".</v>
      </c>
      <c r="CB264" s="21" t="str">
        <f t="shared" si="176"/>
        <v>La bibliografía propuesta contiene títulos de edición menor a 5 años.</v>
      </c>
      <c r="CC264" s="12" t="str">
        <f t="shared" si="177"/>
        <v>La bibliografía se presenta con una sólo sistema de referenciación (APA, Vancouver, IEEE, etc).</v>
      </c>
      <c r="CD264" s="12" t="str">
        <f t="shared" si="178"/>
        <v>La bibliografía incluye por lo menos dos títulos en una segunda lengua.</v>
      </c>
      <c r="CF264" s="12">
        <f t="shared" si="179"/>
        <v>1</v>
      </c>
      <c r="CG264" s="12">
        <f t="shared" si="180"/>
        <v>1</v>
      </c>
      <c r="CH264" s="12">
        <f t="shared" si="181"/>
        <v>1</v>
      </c>
      <c r="CI264" s="12">
        <f t="shared" si="182"/>
        <v>1</v>
      </c>
      <c r="CJ264" s="12">
        <f t="shared" si="183"/>
        <v>0</v>
      </c>
      <c r="CK264" s="12">
        <f t="shared" si="184"/>
        <v>4</v>
      </c>
    </row>
    <row r="265" spans="1:89" x14ac:dyDescent="0.25">
      <c r="A265" s="25">
        <v>43056.482890486106</v>
      </c>
      <c r="B265" s="26" t="s">
        <v>183</v>
      </c>
      <c r="C265" s="26" t="s">
        <v>634</v>
      </c>
      <c r="D265" s="26" t="s">
        <v>185</v>
      </c>
      <c r="E265" s="24"/>
      <c r="F265" s="26" t="s">
        <v>204</v>
      </c>
      <c r="G265" s="26" t="s">
        <v>635</v>
      </c>
      <c r="H265" s="26" t="s">
        <v>188</v>
      </c>
      <c r="I265" s="26" t="s">
        <v>188</v>
      </c>
      <c r="J265" s="26" t="s">
        <v>188</v>
      </c>
      <c r="K265" s="26" t="s">
        <v>188</v>
      </c>
      <c r="L265" s="26" t="s">
        <v>188</v>
      </c>
      <c r="M265" s="26" t="s">
        <v>188</v>
      </c>
      <c r="N265" s="26" t="s">
        <v>188</v>
      </c>
      <c r="O265" s="26" t="s">
        <v>188</v>
      </c>
      <c r="P265" s="26" t="s">
        <v>188</v>
      </c>
      <c r="Q265" s="26" t="s">
        <v>188</v>
      </c>
      <c r="R265" s="26" t="s">
        <v>188</v>
      </c>
      <c r="S265" s="26" t="s">
        <v>188</v>
      </c>
      <c r="T265" s="26" t="s">
        <v>188</v>
      </c>
      <c r="U265" s="26" t="s">
        <v>188</v>
      </c>
      <c r="V265" s="26" t="s">
        <v>5</v>
      </c>
      <c r="W265" s="26" t="s">
        <v>162</v>
      </c>
      <c r="X265" s="26" t="s">
        <v>158</v>
      </c>
      <c r="Y265" s="26" t="s">
        <v>190</v>
      </c>
      <c r="Z265" s="26" t="s">
        <v>190</v>
      </c>
      <c r="AA265" s="26" t="s">
        <v>190</v>
      </c>
      <c r="AB265" s="26" t="s">
        <v>190</v>
      </c>
      <c r="AC265" s="26" t="s">
        <v>190</v>
      </c>
      <c r="AD265" s="26" t="s">
        <v>190</v>
      </c>
      <c r="AE265" s="26" t="s">
        <v>53</v>
      </c>
      <c r="AF265" s="26" t="s">
        <v>58</v>
      </c>
      <c r="AG265" s="26" t="s">
        <v>58</v>
      </c>
      <c r="AH265" s="26" t="s">
        <v>58</v>
      </c>
      <c r="AI265" s="26" t="s">
        <v>58</v>
      </c>
      <c r="AJ265" s="26" t="s">
        <v>58</v>
      </c>
      <c r="AK265" s="26" t="s">
        <v>69</v>
      </c>
      <c r="AL265" s="26" t="s">
        <v>160</v>
      </c>
      <c r="AM265" s="26" t="s">
        <v>412</v>
      </c>
      <c r="AN265" s="26" t="s">
        <v>89</v>
      </c>
      <c r="AO265" s="26" t="s">
        <v>295</v>
      </c>
      <c r="AP265" s="26" t="s">
        <v>104</v>
      </c>
      <c r="AQ265" s="26" t="s">
        <v>104</v>
      </c>
      <c r="AR265" s="26" t="s">
        <v>104</v>
      </c>
      <c r="AS265" s="26" t="s">
        <v>104</v>
      </c>
      <c r="AT265" s="26" t="s">
        <v>114</v>
      </c>
      <c r="AU265" s="26" t="s">
        <v>193</v>
      </c>
      <c r="AX265" s="12">
        <f t="shared" si="154"/>
        <v>264</v>
      </c>
      <c r="AY265" s="12">
        <f t="shared" si="148"/>
        <v>0.33333333333333331</v>
      </c>
      <c r="AZ265" s="20" t="str">
        <f t="shared" si="155"/>
        <v>Anticipatoria., Retroalimentación.</v>
      </c>
      <c r="BA265" s="12" t="str">
        <f t="shared" si="150"/>
        <v>Anticipatoria.</v>
      </c>
      <c r="BB265" s="12" t="str">
        <f t="shared" si="151"/>
        <v>Retroalimentación.</v>
      </c>
      <c r="BC265" s="12" t="str">
        <f t="shared" si="152"/>
        <v/>
      </c>
      <c r="BD265" s="12" t="str">
        <f t="shared" si="153"/>
        <v/>
      </c>
      <c r="BF265" s="12">
        <f t="shared" si="156"/>
        <v>1</v>
      </c>
      <c r="BG265" s="12">
        <f t="shared" si="157"/>
        <v>0</v>
      </c>
      <c r="BH265" s="12">
        <f t="shared" si="158"/>
        <v>0</v>
      </c>
      <c r="BI265" s="12">
        <f t="shared" si="159"/>
        <v>1</v>
      </c>
      <c r="BJ265" s="12">
        <f t="shared" si="160"/>
        <v>0</v>
      </c>
      <c r="BK265" s="12">
        <f t="shared" si="161"/>
        <v>2</v>
      </c>
      <c r="BL265" s="20" t="str">
        <f t="shared" si="162"/>
        <v>Reflexión, Oportunidades de mejora</v>
      </c>
      <c r="BM265" s="12" t="str">
        <f t="shared" si="163"/>
        <v>Reflexión</v>
      </c>
      <c r="BN265" s="12" t="str">
        <f t="shared" si="149"/>
        <v>Oportunidades de mejora</v>
      </c>
      <c r="BO265" s="12" t="str">
        <f t="shared" si="164"/>
        <v/>
      </c>
      <c r="BP265" s="12" t="str">
        <f t="shared" si="165"/>
        <v/>
      </c>
      <c r="BQ265" s="12" t="str">
        <f t="shared" si="166"/>
        <v/>
      </c>
      <c r="BS265" s="12">
        <f t="shared" si="167"/>
        <v>1</v>
      </c>
      <c r="BT265" s="12">
        <f t="shared" si="168"/>
        <v>0</v>
      </c>
      <c r="BU265" s="12">
        <f t="shared" si="169"/>
        <v>0</v>
      </c>
      <c r="BV265" s="12">
        <f t="shared" si="170"/>
        <v>1</v>
      </c>
      <c r="BW265" s="12">
        <f t="shared" si="171"/>
        <v>0</v>
      </c>
      <c r="BX265" s="12">
        <f t="shared" si="172"/>
        <v>0</v>
      </c>
      <c r="BY265" s="12">
        <f t="shared" si="173"/>
        <v>2</v>
      </c>
      <c r="BZ265"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65" s="12" t="str">
        <f t="shared" si="175"/>
        <v>La bibliografía básica propuesta se encuentra en la biblioteca "Juan Roa Vásquez".</v>
      </c>
      <c r="CB265" s="21" t="str">
        <f t="shared" si="176"/>
        <v>La bibliografía propuesta contiene títulos de edición menor a 5 años.</v>
      </c>
      <c r="CC265" s="12" t="str">
        <f t="shared" si="177"/>
        <v>La bibliografía se presenta con una sólo sistema de referenciación (APA, Vancouver, IEEE, etc).</v>
      </c>
      <c r="CD265" s="12" t="str">
        <f t="shared" si="178"/>
        <v>La bibliografía incluye por lo menos dos títulos en una segunda lengua.</v>
      </c>
      <c r="CF265" s="12">
        <f t="shared" si="179"/>
        <v>1</v>
      </c>
      <c r="CG265" s="12">
        <f t="shared" si="180"/>
        <v>1</v>
      </c>
      <c r="CH265" s="12">
        <f t="shared" si="181"/>
        <v>1</v>
      </c>
      <c r="CI265" s="12">
        <f t="shared" si="182"/>
        <v>1</v>
      </c>
      <c r="CJ265" s="12">
        <f t="shared" si="183"/>
        <v>0</v>
      </c>
      <c r="CK265" s="12">
        <f t="shared" si="184"/>
        <v>4</v>
      </c>
    </row>
    <row r="266" spans="1:89" x14ac:dyDescent="0.25">
      <c r="A266" s="25">
        <v>43056.483695856485</v>
      </c>
      <c r="B266" s="26" t="s">
        <v>183</v>
      </c>
      <c r="C266" s="26" t="s">
        <v>636</v>
      </c>
      <c r="D266" s="26" t="s">
        <v>185</v>
      </c>
      <c r="E266" s="24"/>
      <c r="F266" s="26" t="s">
        <v>204</v>
      </c>
      <c r="G266" s="26" t="s">
        <v>637</v>
      </c>
      <c r="H266" s="26" t="s">
        <v>188</v>
      </c>
      <c r="I266" s="26" t="s">
        <v>188</v>
      </c>
      <c r="J266" s="26" t="s">
        <v>188</v>
      </c>
      <c r="K266" s="26" t="s">
        <v>188</v>
      </c>
      <c r="L266" s="26" t="s">
        <v>188</v>
      </c>
      <c r="M266" s="26" t="s">
        <v>188</v>
      </c>
      <c r="N266" s="26" t="s">
        <v>188</v>
      </c>
      <c r="O266" s="26" t="s">
        <v>188</v>
      </c>
      <c r="P266" s="26" t="s">
        <v>188</v>
      </c>
      <c r="Q266" s="26" t="s">
        <v>188</v>
      </c>
      <c r="R266" s="26" t="s">
        <v>188</v>
      </c>
      <c r="S266" s="26" t="s">
        <v>188</v>
      </c>
      <c r="T266" s="26" t="s">
        <v>188</v>
      </c>
      <c r="U266" s="26" t="s">
        <v>188</v>
      </c>
      <c r="V266" s="26" t="s">
        <v>5</v>
      </c>
      <c r="W266" s="26" t="s">
        <v>162</v>
      </c>
      <c r="X266" s="26" t="s">
        <v>158</v>
      </c>
      <c r="Y266" s="26" t="s">
        <v>190</v>
      </c>
      <c r="Z266" s="26" t="s">
        <v>190</v>
      </c>
      <c r="AA266" s="26" t="s">
        <v>190</v>
      </c>
      <c r="AB266" s="26" t="s">
        <v>190</v>
      </c>
      <c r="AC266" s="26" t="s">
        <v>190</v>
      </c>
      <c r="AD266" s="26" t="s">
        <v>190</v>
      </c>
      <c r="AE266" s="26" t="s">
        <v>55</v>
      </c>
      <c r="AF266" s="26" t="s">
        <v>159</v>
      </c>
      <c r="AG266" s="26" t="s">
        <v>59</v>
      </c>
      <c r="AH266" s="26" t="s">
        <v>59</v>
      </c>
      <c r="AI266" s="26" t="s">
        <v>59</v>
      </c>
      <c r="AJ266" s="26" t="s">
        <v>59</v>
      </c>
      <c r="AK266" s="26" t="s">
        <v>71</v>
      </c>
      <c r="AL266" s="26" t="s">
        <v>163</v>
      </c>
      <c r="AM266" s="26" t="s">
        <v>191</v>
      </c>
      <c r="AN266" s="26" t="s">
        <v>90</v>
      </c>
      <c r="AO266" s="26" t="s">
        <v>192</v>
      </c>
      <c r="AP266" s="26" t="s">
        <v>106</v>
      </c>
      <c r="AQ266" s="26" t="s">
        <v>106</v>
      </c>
      <c r="AR266" s="26" t="s">
        <v>106</v>
      </c>
      <c r="AS266" s="26" t="s">
        <v>106</v>
      </c>
      <c r="AT266" s="26" t="s">
        <v>113</v>
      </c>
      <c r="AU266" s="26" t="s">
        <v>193</v>
      </c>
      <c r="AX266" s="12">
        <f t="shared" si="154"/>
        <v>265</v>
      </c>
      <c r="AY266" s="12">
        <f t="shared" si="148"/>
        <v>0.5</v>
      </c>
      <c r="AZ266" s="20" t="str">
        <f t="shared" si="155"/>
        <v>Anticipatoria., Criterios y estándares (Rúbrica)., Autoevaluación., Retroalimentación.</v>
      </c>
      <c r="BA266" s="12" t="str">
        <f t="shared" si="150"/>
        <v>Anticipatoria.</v>
      </c>
      <c r="BB266" s="12" t="str">
        <f t="shared" si="151"/>
        <v>Criterios y estándares (Rúbrica).</v>
      </c>
      <c r="BC266" s="12" t="str">
        <f t="shared" si="152"/>
        <v>Autoevaluación.</v>
      </c>
      <c r="BD266" s="12" t="str">
        <f t="shared" si="153"/>
        <v>Retroalimentación.</v>
      </c>
      <c r="BF266" s="12">
        <f t="shared" si="156"/>
        <v>1</v>
      </c>
      <c r="BG266" s="12">
        <f t="shared" si="157"/>
        <v>1</v>
      </c>
      <c r="BH266" s="12">
        <f t="shared" si="158"/>
        <v>1</v>
      </c>
      <c r="BI266" s="12">
        <f t="shared" si="159"/>
        <v>1</v>
      </c>
      <c r="BJ266" s="12">
        <f t="shared" si="160"/>
        <v>0</v>
      </c>
      <c r="BK266" s="12">
        <f t="shared" si="161"/>
        <v>4</v>
      </c>
      <c r="BL266" s="20" t="str">
        <f t="shared" si="162"/>
        <v>Reflexión, Diálogo, Claridad, Oportunidades de mejora, Retroalimentación al docente</v>
      </c>
      <c r="BM266" s="12" t="str">
        <f t="shared" si="163"/>
        <v>Reflexión</v>
      </c>
      <c r="BN266" s="12" t="str">
        <f t="shared" si="149"/>
        <v>Diálogo</v>
      </c>
      <c r="BO266" s="12" t="str">
        <f t="shared" si="164"/>
        <v>Claridad</v>
      </c>
      <c r="BP266" s="12" t="str">
        <f t="shared" si="165"/>
        <v>Oportunidades de mejora</v>
      </c>
      <c r="BQ266" s="12" t="str">
        <f t="shared" si="166"/>
        <v>Retroalimentación al docente</v>
      </c>
      <c r="BS266" s="12">
        <f t="shared" si="167"/>
        <v>1</v>
      </c>
      <c r="BT266" s="12">
        <f t="shared" si="168"/>
        <v>1</v>
      </c>
      <c r="BU266" s="12">
        <f t="shared" si="169"/>
        <v>1</v>
      </c>
      <c r="BV266" s="12">
        <f t="shared" si="170"/>
        <v>1</v>
      </c>
      <c r="BW266" s="12">
        <f t="shared" si="171"/>
        <v>1</v>
      </c>
      <c r="BX266" s="12">
        <f t="shared" si="172"/>
        <v>0</v>
      </c>
      <c r="BY266" s="12">
        <f t="shared" si="173"/>
        <v>5</v>
      </c>
      <c r="BZ266"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66" s="12" t="str">
        <f t="shared" si="175"/>
        <v>La bibliografía básica propuesta se encuentra en la biblioteca "Juan Roa Vásquez".</v>
      </c>
      <c r="CB266" s="21" t="str">
        <f t="shared" si="176"/>
        <v>La bibliografía propuesta contiene títulos de edición menor a 5 años.</v>
      </c>
      <c r="CC266" s="12" t="str">
        <f t="shared" si="177"/>
        <v>La bibliografía se presenta con una sólo sistema de referenciación (APA, Vancouver, IEEE, etc).</v>
      </c>
      <c r="CD266" s="12" t="str">
        <f t="shared" si="178"/>
        <v>La bibliografía incluye por lo menos dos títulos en una segunda lengua.</v>
      </c>
      <c r="CF266" s="12">
        <f t="shared" si="179"/>
        <v>1</v>
      </c>
      <c r="CG266" s="12">
        <f t="shared" si="180"/>
        <v>1</v>
      </c>
      <c r="CH266" s="12">
        <f t="shared" si="181"/>
        <v>1</v>
      </c>
      <c r="CI266" s="12">
        <f t="shared" si="182"/>
        <v>1</v>
      </c>
      <c r="CJ266" s="12">
        <f t="shared" si="183"/>
        <v>0</v>
      </c>
      <c r="CK266" s="12">
        <f t="shared" si="184"/>
        <v>4</v>
      </c>
    </row>
    <row r="267" spans="1:89" x14ac:dyDescent="0.25">
      <c r="A267" s="25">
        <v>43056.484767499998</v>
      </c>
      <c r="B267" s="26" t="s">
        <v>183</v>
      </c>
      <c r="C267" s="26" t="s">
        <v>634</v>
      </c>
      <c r="D267" s="26" t="s">
        <v>185</v>
      </c>
      <c r="E267" s="24"/>
      <c r="F267" s="26" t="s">
        <v>204</v>
      </c>
      <c r="G267" s="26" t="s">
        <v>638</v>
      </c>
      <c r="H267" s="26" t="s">
        <v>188</v>
      </c>
      <c r="I267" s="26" t="s">
        <v>188</v>
      </c>
      <c r="J267" s="26" t="s">
        <v>188</v>
      </c>
      <c r="K267" s="26" t="s">
        <v>188</v>
      </c>
      <c r="L267" s="26" t="s">
        <v>188</v>
      </c>
      <c r="M267" s="26" t="s">
        <v>188</v>
      </c>
      <c r="N267" s="26" t="s">
        <v>188</v>
      </c>
      <c r="O267" s="26" t="s">
        <v>188</v>
      </c>
      <c r="P267" s="26" t="s">
        <v>188</v>
      </c>
      <c r="Q267" s="26" t="s">
        <v>188</v>
      </c>
      <c r="R267" s="26" t="s">
        <v>188</v>
      </c>
      <c r="S267" s="26" t="s">
        <v>188</v>
      </c>
      <c r="T267" s="26" t="s">
        <v>188</v>
      </c>
      <c r="U267" s="26" t="s">
        <v>188</v>
      </c>
      <c r="V267" s="26" t="s">
        <v>5</v>
      </c>
      <c r="W267" s="26" t="s">
        <v>162</v>
      </c>
      <c r="X267" s="26" t="s">
        <v>158</v>
      </c>
      <c r="Y267" s="26" t="s">
        <v>43</v>
      </c>
      <c r="Z267" s="26" t="s">
        <v>43</v>
      </c>
      <c r="AA267" s="26" t="s">
        <v>43</v>
      </c>
      <c r="AB267" s="26" t="s">
        <v>43</v>
      </c>
      <c r="AC267" s="26" t="s">
        <v>43</v>
      </c>
      <c r="AD267" s="26" t="s">
        <v>43</v>
      </c>
      <c r="AE267" s="26" t="s">
        <v>55</v>
      </c>
      <c r="AF267" s="26" t="s">
        <v>159</v>
      </c>
      <c r="AG267" s="26" t="s">
        <v>59</v>
      </c>
      <c r="AH267" s="26" t="s">
        <v>59</v>
      </c>
      <c r="AI267" s="26" t="s">
        <v>58</v>
      </c>
      <c r="AJ267" s="26" t="s">
        <v>58</v>
      </c>
      <c r="AK267" s="26" t="s">
        <v>69</v>
      </c>
      <c r="AL267" s="26" t="s">
        <v>160</v>
      </c>
      <c r="AM267" s="26" t="s">
        <v>412</v>
      </c>
      <c r="AN267" s="26" t="s">
        <v>89</v>
      </c>
      <c r="AO267" s="26" t="s">
        <v>265</v>
      </c>
      <c r="AP267" s="26" t="s">
        <v>104</v>
      </c>
      <c r="AQ267" s="26" t="s">
        <v>104</v>
      </c>
      <c r="AR267" s="26" t="s">
        <v>104</v>
      </c>
      <c r="AS267" s="26" t="s">
        <v>104</v>
      </c>
      <c r="AT267" s="26" t="s">
        <v>114</v>
      </c>
      <c r="AU267" s="26" t="s">
        <v>193</v>
      </c>
      <c r="AX267" s="12">
        <f t="shared" si="154"/>
        <v>264</v>
      </c>
      <c r="AY267" s="12">
        <f t="shared" ref="AY267:AY330" si="185">IFERROR(1/(COUNTIF($AX$2:$AX$2000,MATCH(C267,$C$2:$C$2000,0))),"")</f>
        <v>0.33333333333333331</v>
      </c>
      <c r="AZ267" s="20" t="str">
        <f t="shared" si="155"/>
        <v>Anticipatoria., Retroalimentación.</v>
      </c>
      <c r="BA267" s="12" t="str">
        <f t="shared" si="150"/>
        <v>Anticipatoria.</v>
      </c>
      <c r="BB267" s="12" t="str">
        <f t="shared" si="151"/>
        <v>Retroalimentación.</v>
      </c>
      <c r="BC267" s="12" t="str">
        <f t="shared" si="152"/>
        <v/>
      </c>
      <c r="BD267" s="12" t="str">
        <f t="shared" si="153"/>
        <v/>
      </c>
      <c r="BF267" s="12">
        <f t="shared" si="156"/>
        <v>1</v>
      </c>
      <c r="BG267" s="12">
        <f t="shared" si="157"/>
        <v>0</v>
      </c>
      <c r="BH267" s="12">
        <f t="shared" si="158"/>
        <v>0</v>
      </c>
      <c r="BI267" s="12">
        <f t="shared" si="159"/>
        <v>1</v>
      </c>
      <c r="BJ267" s="12">
        <f t="shared" si="160"/>
        <v>0</v>
      </c>
      <c r="BK267" s="12">
        <f t="shared" si="161"/>
        <v>2</v>
      </c>
      <c r="BL267" s="20" t="str">
        <f t="shared" si="162"/>
        <v>Reflexión, Diálogo, Oportunidades de mejora</v>
      </c>
      <c r="BM267" s="12" t="str">
        <f t="shared" si="163"/>
        <v>Reflexión</v>
      </c>
      <c r="BN267" s="12" t="str">
        <f t="shared" si="149"/>
        <v>Diálogo</v>
      </c>
      <c r="BO267" s="12" t="str">
        <f t="shared" si="164"/>
        <v>Oportunidades de mejora</v>
      </c>
      <c r="BP267" s="12" t="str">
        <f t="shared" si="165"/>
        <v/>
      </c>
      <c r="BQ267" s="12" t="str">
        <f t="shared" si="166"/>
        <v/>
      </c>
      <c r="BS267" s="12">
        <f t="shared" si="167"/>
        <v>1</v>
      </c>
      <c r="BT267" s="12">
        <f t="shared" si="168"/>
        <v>1</v>
      </c>
      <c r="BU267" s="12">
        <f t="shared" si="169"/>
        <v>0</v>
      </c>
      <c r="BV267" s="12">
        <f t="shared" si="170"/>
        <v>1</v>
      </c>
      <c r="BW267" s="12">
        <f t="shared" si="171"/>
        <v>0</v>
      </c>
      <c r="BX267" s="12">
        <f t="shared" si="172"/>
        <v>0</v>
      </c>
      <c r="BY267" s="12">
        <f t="shared" si="173"/>
        <v>3</v>
      </c>
      <c r="BZ267"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67" s="12" t="str">
        <f t="shared" si="175"/>
        <v>La bibliografía básica propuesta se encuentra en la biblioteca "Juan Roa Vásquez".</v>
      </c>
      <c r="CB267" s="21" t="str">
        <f t="shared" si="176"/>
        <v>La bibliografía propuesta contiene títulos de edición menor a 5 años.</v>
      </c>
      <c r="CC267" s="12" t="str">
        <f t="shared" si="177"/>
        <v>La bibliografía se presenta con una sólo sistema de referenciación (APA, Vancouver, IEEE, etc).</v>
      </c>
      <c r="CD267" s="12" t="str">
        <f t="shared" si="178"/>
        <v>La bibliografía incluye por lo menos dos títulos en una segunda lengua.</v>
      </c>
      <c r="CF267" s="12">
        <f t="shared" si="179"/>
        <v>1</v>
      </c>
      <c r="CG267" s="12">
        <f t="shared" si="180"/>
        <v>1</v>
      </c>
      <c r="CH267" s="12">
        <f t="shared" si="181"/>
        <v>1</v>
      </c>
      <c r="CI267" s="12">
        <f t="shared" si="182"/>
        <v>1</v>
      </c>
      <c r="CJ267" s="12">
        <f t="shared" si="183"/>
        <v>0</v>
      </c>
      <c r="CK267" s="12">
        <f t="shared" si="184"/>
        <v>4</v>
      </c>
    </row>
    <row r="268" spans="1:89" x14ac:dyDescent="0.25">
      <c r="A268" s="25">
        <v>43056.485502094903</v>
      </c>
      <c r="B268" s="26" t="s">
        <v>183</v>
      </c>
      <c r="C268" s="26" t="s">
        <v>636</v>
      </c>
      <c r="D268" s="26" t="s">
        <v>185</v>
      </c>
      <c r="E268" s="24"/>
      <c r="F268" s="26" t="s">
        <v>204</v>
      </c>
      <c r="G268" s="26" t="s">
        <v>639</v>
      </c>
      <c r="H268" s="26" t="s">
        <v>188</v>
      </c>
      <c r="I268" s="26" t="s">
        <v>188</v>
      </c>
      <c r="J268" s="26" t="s">
        <v>188</v>
      </c>
      <c r="K268" s="26" t="s">
        <v>188</v>
      </c>
      <c r="L268" s="26" t="s">
        <v>188</v>
      </c>
      <c r="M268" s="26" t="s">
        <v>188</v>
      </c>
      <c r="N268" s="26" t="s">
        <v>188</v>
      </c>
      <c r="O268" s="26" t="s">
        <v>188</v>
      </c>
      <c r="P268" s="26" t="s">
        <v>188</v>
      </c>
      <c r="Q268" s="26" t="s">
        <v>188</v>
      </c>
      <c r="R268" s="26" t="s">
        <v>188</v>
      </c>
      <c r="S268" s="26" t="s">
        <v>188</v>
      </c>
      <c r="T268" s="26" t="s">
        <v>188</v>
      </c>
      <c r="U268" s="26" t="s">
        <v>188</v>
      </c>
      <c r="V268" s="26" t="s">
        <v>4</v>
      </c>
      <c r="W268" s="26" t="s">
        <v>162</v>
      </c>
      <c r="X268" s="26" t="s">
        <v>158</v>
      </c>
      <c r="Y268" s="26" t="s">
        <v>190</v>
      </c>
      <c r="Z268" s="26" t="s">
        <v>190</v>
      </c>
      <c r="AA268" s="26" t="s">
        <v>190</v>
      </c>
      <c r="AB268" s="26" t="s">
        <v>190</v>
      </c>
      <c r="AC268" s="26" t="s">
        <v>190</v>
      </c>
      <c r="AD268" s="26" t="s">
        <v>190</v>
      </c>
      <c r="AE268" s="26" t="s">
        <v>55</v>
      </c>
      <c r="AF268" s="26" t="s">
        <v>159</v>
      </c>
      <c r="AG268" s="26" t="s">
        <v>59</v>
      </c>
      <c r="AH268" s="26" t="s">
        <v>59</v>
      </c>
      <c r="AI268" s="26" t="s">
        <v>59</v>
      </c>
      <c r="AJ268" s="26" t="s">
        <v>59</v>
      </c>
      <c r="AK268" s="26" t="s">
        <v>71</v>
      </c>
      <c r="AL268" s="26" t="s">
        <v>163</v>
      </c>
      <c r="AM268" s="26" t="s">
        <v>191</v>
      </c>
      <c r="AN268" s="26" t="s">
        <v>90</v>
      </c>
      <c r="AO268" s="26" t="s">
        <v>192</v>
      </c>
      <c r="AP268" s="26" t="s">
        <v>106</v>
      </c>
      <c r="AQ268" s="26" t="s">
        <v>106</v>
      </c>
      <c r="AR268" s="26" t="s">
        <v>106</v>
      </c>
      <c r="AS268" s="26" t="s">
        <v>106</v>
      </c>
      <c r="AT268" s="26" t="s">
        <v>113</v>
      </c>
      <c r="AU268" s="26" t="s">
        <v>193</v>
      </c>
      <c r="AX268" s="12">
        <f t="shared" si="154"/>
        <v>265</v>
      </c>
      <c r="AY268" s="12">
        <f t="shared" si="185"/>
        <v>0.5</v>
      </c>
      <c r="AZ268" s="20" t="str">
        <f t="shared" si="155"/>
        <v>Anticipatoria., Criterios y estándares (Rúbrica)., Autoevaluación., Retroalimentación.</v>
      </c>
      <c r="BA268" s="12" t="str">
        <f t="shared" si="150"/>
        <v>Anticipatoria.</v>
      </c>
      <c r="BB268" s="12" t="str">
        <f t="shared" si="151"/>
        <v>Criterios y estándares (Rúbrica).</v>
      </c>
      <c r="BC268" s="12" t="str">
        <f t="shared" si="152"/>
        <v>Autoevaluación.</v>
      </c>
      <c r="BD268" s="12" t="str">
        <f t="shared" si="153"/>
        <v>Retroalimentación.</v>
      </c>
      <c r="BF268" s="12">
        <f t="shared" si="156"/>
        <v>1</v>
      </c>
      <c r="BG268" s="12">
        <f t="shared" si="157"/>
        <v>1</v>
      </c>
      <c r="BH268" s="12">
        <f t="shared" si="158"/>
        <v>1</v>
      </c>
      <c r="BI268" s="12">
        <f t="shared" si="159"/>
        <v>1</v>
      </c>
      <c r="BJ268" s="12">
        <f t="shared" si="160"/>
        <v>0</v>
      </c>
      <c r="BK268" s="12">
        <f t="shared" si="161"/>
        <v>4</v>
      </c>
      <c r="BL268" s="20" t="str">
        <f t="shared" si="162"/>
        <v>Reflexión, Diálogo, Claridad, Oportunidades de mejora, Retroalimentación al docente</v>
      </c>
      <c r="BM268" s="12" t="str">
        <f t="shared" si="163"/>
        <v>Reflexión</v>
      </c>
      <c r="BN268" s="12" t="str">
        <f t="shared" si="149"/>
        <v>Diálogo</v>
      </c>
      <c r="BO268" s="12" t="str">
        <f t="shared" si="164"/>
        <v>Claridad</v>
      </c>
      <c r="BP268" s="12" t="str">
        <f t="shared" si="165"/>
        <v>Oportunidades de mejora</v>
      </c>
      <c r="BQ268" s="12" t="str">
        <f t="shared" si="166"/>
        <v>Retroalimentación al docente</v>
      </c>
      <c r="BS268" s="12">
        <f t="shared" si="167"/>
        <v>1</v>
      </c>
      <c r="BT268" s="12">
        <f t="shared" si="168"/>
        <v>1</v>
      </c>
      <c r="BU268" s="12">
        <f t="shared" si="169"/>
        <v>1</v>
      </c>
      <c r="BV268" s="12">
        <f t="shared" si="170"/>
        <v>1</v>
      </c>
      <c r="BW268" s="12">
        <f t="shared" si="171"/>
        <v>1</v>
      </c>
      <c r="BX268" s="12">
        <f t="shared" si="172"/>
        <v>0</v>
      </c>
      <c r="BY268" s="12">
        <f t="shared" si="173"/>
        <v>5</v>
      </c>
      <c r="BZ268"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68" s="12" t="str">
        <f t="shared" si="175"/>
        <v>La bibliografía básica propuesta se encuentra en la biblioteca "Juan Roa Vásquez".</v>
      </c>
      <c r="CB268" s="21" t="str">
        <f t="shared" si="176"/>
        <v>La bibliografía propuesta contiene títulos de edición menor a 5 años.</v>
      </c>
      <c r="CC268" s="12" t="str">
        <f t="shared" si="177"/>
        <v>La bibliografía se presenta con una sólo sistema de referenciación (APA, Vancouver, IEEE, etc).</v>
      </c>
      <c r="CD268" s="12" t="str">
        <f t="shared" si="178"/>
        <v>La bibliografía incluye por lo menos dos títulos en una segunda lengua.</v>
      </c>
      <c r="CF268" s="12">
        <f t="shared" si="179"/>
        <v>1</v>
      </c>
      <c r="CG268" s="12">
        <f t="shared" si="180"/>
        <v>1</v>
      </c>
      <c r="CH268" s="12">
        <f t="shared" si="181"/>
        <v>1</v>
      </c>
      <c r="CI268" s="12">
        <f t="shared" si="182"/>
        <v>1</v>
      </c>
      <c r="CJ268" s="12">
        <f t="shared" si="183"/>
        <v>0</v>
      </c>
      <c r="CK268" s="12">
        <f t="shared" si="184"/>
        <v>4</v>
      </c>
    </row>
    <row r="269" spans="1:89" x14ac:dyDescent="0.25">
      <c r="A269" s="25">
        <v>43056.487895370374</v>
      </c>
      <c r="B269" s="26" t="s">
        <v>183</v>
      </c>
      <c r="C269" s="26" t="s">
        <v>634</v>
      </c>
      <c r="D269" s="26" t="s">
        <v>185</v>
      </c>
      <c r="E269" s="24"/>
      <c r="F269" s="26" t="s">
        <v>204</v>
      </c>
      <c r="G269" s="26" t="s">
        <v>640</v>
      </c>
      <c r="H269" s="26" t="s">
        <v>188</v>
      </c>
      <c r="I269" s="26" t="s">
        <v>188</v>
      </c>
      <c r="J269" s="26" t="s">
        <v>188</v>
      </c>
      <c r="K269" s="26" t="s">
        <v>188</v>
      </c>
      <c r="L269" s="26" t="s">
        <v>188</v>
      </c>
      <c r="M269" s="26" t="s">
        <v>188</v>
      </c>
      <c r="N269" s="26" t="s">
        <v>188</v>
      </c>
      <c r="O269" s="26" t="s">
        <v>188</v>
      </c>
      <c r="P269" s="26" t="s">
        <v>188</v>
      </c>
      <c r="Q269" s="26" t="s">
        <v>188</v>
      </c>
      <c r="R269" s="26" t="s">
        <v>188</v>
      </c>
      <c r="S269" s="26" t="s">
        <v>188</v>
      </c>
      <c r="T269" s="26" t="s">
        <v>188</v>
      </c>
      <c r="U269" s="26" t="s">
        <v>188</v>
      </c>
      <c r="V269" s="26" t="s">
        <v>5</v>
      </c>
      <c r="W269" s="26" t="s">
        <v>162</v>
      </c>
      <c r="X269" s="26" t="s">
        <v>158</v>
      </c>
      <c r="Y269" s="26" t="s">
        <v>43</v>
      </c>
      <c r="Z269" s="26" t="s">
        <v>43</v>
      </c>
      <c r="AA269" s="26" t="s">
        <v>43</v>
      </c>
      <c r="AB269" s="26" t="s">
        <v>43</v>
      </c>
      <c r="AC269" s="26" t="s">
        <v>43</v>
      </c>
      <c r="AD269" s="26" t="s">
        <v>43</v>
      </c>
      <c r="AE269" s="26" t="s">
        <v>55</v>
      </c>
      <c r="AF269" s="26" t="s">
        <v>159</v>
      </c>
      <c r="AG269" s="26" t="s">
        <v>59</v>
      </c>
      <c r="AH269" s="26" t="s">
        <v>59</v>
      </c>
      <c r="AI269" s="26" t="s">
        <v>58</v>
      </c>
      <c r="AJ269" s="26" t="s">
        <v>58</v>
      </c>
      <c r="AK269" s="26" t="s">
        <v>69</v>
      </c>
      <c r="AL269" s="26" t="s">
        <v>160</v>
      </c>
      <c r="AM269" s="26" t="s">
        <v>412</v>
      </c>
      <c r="AN269" s="26" t="s">
        <v>89</v>
      </c>
      <c r="AO269" s="26" t="s">
        <v>295</v>
      </c>
      <c r="AP269" s="26" t="s">
        <v>105</v>
      </c>
      <c r="AQ269" s="26" t="s">
        <v>105</v>
      </c>
      <c r="AR269" s="26" t="s">
        <v>105</v>
      </c>
      <c r="AS269" s="26" t="s">
        <v>105</v>
      </c>
      <c r="AT269" s="26" t="s">
        <v>114</v>
      </c>
      <c r="AU269" s="26" t="s">
        <v>193</v>
      </c>
      <c r="AX269" s="12">
        <f t="shared" si="154"/>
        <v>264</v>
      </c>
      <c r="AY269" s="12">
        <f t="shared" si="185"/>
        <v>0.33333333333333331</v>
      </c>
      <c r="AZ269" s="20" t="str">
        <f t="shared" si="155"/>
        <v>Anticipatoria., Retroalimentación.</v>
      </c>
      <c r="BA269" s="12" t="str">
        <f t="shared" si="150"/>
        <v>Anticipatoria.</v>
      </c>
      <c r="BB269" s="12" t="str">
        <f t="shared" si="151"/>
        <v>Retroalimentación.</v>
      </c>
      <c r="BC269" s="12" t="str">
        <f t="shared" si="152"/>
        <v/>
      </c>
      <c r="BD269" s="12" t="str">
        <f t="shared" si="153"/>
        <v/>
      </c>
      <c r="BF269" s="12">
        <f t="shared" si="156"/>
        <v>1</v>
      </c>
      <c r="BG269" s="12">
        <f t="shared" si="157"/>
        <v>0</v>
      </c>
      <c r="BH269" s="12">
        <f t="shared" si="158"/>
        <v>0</v>
      </c>
      <c r="BI269" s="12">
        <f t="shared" si="159"/>
        <v>1</v>
      </c>
      <c r="BJ269" s="12">
        <f t="shared" si="160"/>
        <v>0</v>
      </c>
      <c r="BK269" s="12">
        <f t="shared" si="161"/>
        <v>2</v>
      </c>
      <c r="BL269" s="20" t="str">
        <f t="shared" si="162"/>
        <v>Reflexión, Oportunidades de mejora</v>
      </c>
      <c r="BM269" s="12" t="str">
        <f t="shared" si="163"/>
        <v>Reflexión</v>
      </c>
      <c r="BN269" s="12" t="str">
        <f t="shared" si="149"/>
        <v>Oportunidades de mejora</v>
      </c>
      <c r="BO269" s="12" t="str">
        <f t="shared" si="164"/>
        <v/>
      </c>
      <c r="BP269" s="12" t="str">
        <f t="shared" si="165"/>
        <v/>
      </c>
      <c r="BQ269" s="12" t="str">
        <f t="shared" si="166"/>
        <v/>
      </c>
      <c r="BS269" s="12">
        <f t="shared" si="167"/>
        <v>1</v>
      </c>
      <c r="BT269" s="12">
        <f t="shared" si="168"/>
        <v>0</v>
      </c>
      <c r="BU269" s="12">
        <f t="shared" si="169"/>
        <v>0</v>
      </c>
      <c r="BV269" s="12">
        <f t="shared" si="170"/>
        <v>1</v>
      </c>
      <c r="BW269" s="12">
        <f t="shared" si="171"/>
        <v>0</v>
      </c>
      <c r="BX269" s="12">
        <f t="shared" si="172"/>
        <v>0</v>
      </c>
      <c r="BY269" s="12">
        <f t="shared" si="173"/>
        <v>2</v>
      </c>
      <c r="BZ269"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69" s="12" t="str">
        <f t="shared" si="175"/>
        <v>La bibliografía básica propuesta se encuentra en la biblioteca "Juan Roa Vásquez".</v>
      </c>
      <c r="CB269" s="21" t="str">
        <f t="shared" si="176"/>
        <v>La bibliografía propuesta contiene títulos de edición menor a 5 años.</v>
      </c>
      <c r="CC269" s="12" t="str">
        <f t="shared" si="177"/>
        <v>La bibliografía se presenta con una sólo sistema de referenciación (APA, Vancouver, IEEE, etc).</v>
      </c>
      <c r="CD269" s="12" t="str">
        <f t="shared" si="178"/>
        <v>La bibliografía incluye por lo menos dos títulos en una segunda lengua.</v>
      </c>
      <c r="CF269" s="12">
        <f t="shared" si="179"/>
        <v>1</v>
      </c>
      <c r="CG269" s="12">
        <f t="shared" si="180"/>
        <v>1</v>
      </c>
      <c r="CH269" s="12">
        <f t="shared" si="181"/>
        <v>1</v>
      </c>
      <c r="CI269" s="12">
        <f t="shared" si="182"/>
        <v>1</v>
      </c>
      <c r="CJ269" s="12">
        <f t="shared" si="183"/>
        <v>0</v>
      </c>
      <c r="CK269" s="12">
        <f t="shared" si="184"/>
        <v>4</v>
      </c>
    </row>
    <row r="270" spans="1:89" x14ac:dyDescent="0.25">
      <c r="A270" s="25">
        <v>43056.500318726852</v>
      </c>
      <c r="B270" s="26" t="s">
        <v>183</v>
      </c>
      <c r="C270" s="26" t="s">
        <v>641</v>
      </c>
      <c r="D270" s="26" t="s">
        <v>185</v>
      </c>
      <c r="E270" s="24"/>
      <c r="F270" s="26" t="s">
        <v>223</v>
      </c>
      <c r="G270" s="26" t="s">
        <v>642</v>
      </c>
      <c r="H270" s="26" t="s">
        <v>188</v>
      </c>
      <c r="I270" s="26" t="s">
        <v>188</v>
      </c>
      <c r="J270" s="26" t="s">
        <v>188</v>
      </c>
      <c r="K270" s="26" t="s">
        <v>188</v>
      </c>
      <c r="L270" s="26" t="s">
        <v>188</v>
      </c>
      <c r="M270" s="26" t="s">
        <v>188</v>
      </c>
      <c r="N270" s="26" t="s">
        <v>188</v>
      </c>
      <c r="O270" s="26" t="s">
        <v>188</v>
      </c>
      <c r="P270" s="26" t="s">
        <v>188</v>
      </c>
      <c r="Q270" s="26" t="s">
        <v>188</v>
      </c>
      <c r="R270" s="26" t="s">
        <v>188</v>
      </c>
      <c r="S270" s="26" t="s">
        <v>188</v>
      </c>
      <c r="T270" s="26" t="s">
        <v>188</v>
      </c>
      <c r="U270" s="26" t="s">
        <v>188</v>
      </c>
      <c r="V270" s="26" t="s">
        <v>5</v>
      </c>
      <c r="W270" s="26" t="s">
        <v>162</v>
      </c>
      <c r="X270" s="26" t="s">
        <v>158</v>
      </c>
      <c r="Y270" s="26" t="s">
        <v>190</v>
      </c>
      <c r="Z270" s="26" t="s">
        <v>190</v>
      </c>
      <c r="AA270" s="26" t="s">
        <v>190</v>
      </c>
      <c r="AB270" s="26" t="s">
        <v>190</v>
      </c>
      <c r="AC270" s="26" t="s">
        <v>190</v>
      </c>
      <c r="AD270" s="26" t="s">
        <v>190</v>
      </c>
      <c r="AE270" s="26" t="s">
        <v>55</v>
      </c>
      <c r="AF270" s="26" t="s">
        <v>159</v>
      </c>
      <c r="AG270" s="26" t="s">
        <v>59</v>
      </c>
      <c r="AH270" s="26" t="s">
        <v>59</v>
      </c>
      <c r="AI270" s="26" t="s">
        <v>59</v>
      </c>
      <c r="AJ270" s="26" t="s">
        <v>59</v>
      </c>
      <c r="AK270" s="26" t="s">
        <v>69</v>
      </c>
      <c r="AL270" s="26" t="s">
        <v>160</v>
      </c>
      <c r="AM270" s="26" t="s">
        <v>231</v>
      </c>
      <c r="AN270" s="26" t="s">
        <v>90</v>
      </c>
      <c r="AO270" s="26" t="s">
        <v>192</v>
      </c>
      <c r="AP270" s="26" t="s">
        <v>106</v>
      </c>
      <c r="AQ270" s="26" t="s">
        <v>104</v>
      </c>
      <c r="AR270" s="26" t="s">
        <v>104</v>
      </c>
      <c r="AS270" s="26" t="s">
        <v>106</v>
      </c>
      <c r="AT270" s="26" t="s">
        <v>114</v>
      </c>
      <c r="AU270" s="26" t="s">
        <v>193</v>
      </c>
      <c r="AX270" s="12">
        <f t="shared" si="154"/>
        <v>269</v>
      </c>
      <c r="AY270" s="12">
        <f t="shared" si="185"/>
        <v>0.33333333333333331</v>
      </c>
      <c r="AZ270" s="20" t="str">
        <f t="shared" si="155"/>
        <v>Anticipatoria., Criterios y estándares (Rúbrica)., Retroalimentación.</v>
      </c>
      <c r="BA270" s="12" t="str">
        <f t="shared" si="150"/>
        <v>Anticipatoria.</v>
      </c>
      <c r="BB270" s="12" t="str">
        <f t="shared" si="151"/>
        <v>Criterios y estándares (Rúbrica).</v>
      </c>
      <c r="BC270" s="12" t="str">
        <f t="shared" si="152"/>
        <v>Retroalimentación.</v>
      </c>
      <c r="BD270" s="12" t="str">
        <f t="shared" si="153"/>
        <v/>
      </c>
      <c r="BF270" s="12">
        <f t="shared" si="156"/>
        <v>1</v>
      </c>
      <c r="BG270" s="12">
        <f t="shared" si="157"/>
        <v>1</v>
      </c>
      <c r="BH270" s="12">
        <f t="shared" si="158"/>
        <v>0</v>
      </c>
      <c r="BI270" s="12">
        <f t="shared" si="159"/>
        <v>1</v>
      </c>
      <c r="BJ270" s="12">
        <f t="shared" si="160"/>
        <v>0</v>
      </c>
      <c r="BK270" s="12">
        <f t="shared" si="161"/>
        <v>3</v>
      </c>
      <c r="BL270" s="20" t="str">
        <f t="shared" si="162"/>
        <v>Reflexión, Diálogo, Claridad, Oportunidades de mejora, Retroalimentación al docente</v>
      </c>
      <c r="BM270" s="12" t="str">
        <f t="shared" si="163"/>
        <v>Reflexión</v>
      </c>
      <c r="BN270" s="12" t="str">
        <f t="shared" si="149"/>
        <v>Diálogo</v>
      </c>
      <c r="BO270" s="12" t="str">
        <f t="shared" si="164"/>
        <v>Claridad</v>
      </c>
      <c r="BP270" s="12" t="str">
        <f t="shared" si="165"/>
        <v>Oportunidades de mejora</v>
      </c>
      <c r="BQ270" s="12" t="str">
        <f t="shared" si="166"/>
        <v>Retroalimentación al docente</v>
      </c>
      <c r="BS270" s="12">
        <f t="shared" si="167"/>
        <v>1</v>
      </c>
      <c r="BT270" s="12">
        <f t="shared" si="168"/>
        <v>1</v>
      </c>
      <c r="BU270" s="12">
        <f t="shared" si="169"/>
        <v>1</v>
      </c>
      <c r="BV270" s="12">
        <f t="shared" si="170"/>
        <v>1</v>
      </c>
      <c r="BW270" s="12">
        <f t="shared" si="171"/>
        <v>1</v>
      </c>
      <c r="BX270" s="12">
        <f t="shared" si="172"/>
        <v>0</v>
      </c>
      <c r="BY270" s="12">
        <f t="shared" si="173"/>
        <v>5</v>
      </c>
      <c r="BZ270"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70" s="12" t="str">
        <f t="shared" si="175"/>
        <v>La bibliografía básica propuesta se encuentra en la biblioteca "Juan Roa Vásquez".</v>
      </c>
      <c r="CB270" s="21" t="str">
        <f t="shared" si="176"/>
        <v>La bibliografía propuesta contiene títulos de edición menor a 5 años.</v>
      </c>
      <c r="CC270" s="12" t="str">
        <f t="shared" si="177"/>
        <v>La bibliografía se presenta con una sólo sistema de referenciación (APA, Vancouver, IEEE, etc).</v>
      </c>
      <c r="CD270" s="12" t="str">
        <f t="shared" si="178"/>
        <v>La bibliografía incluye por lo menos dos títulos en una segunda lengua.</v>
      </c>
      <c r="CF270" s="12">
        <f t="shared" si="179"/>
        <v>1</v>
      </c>
      <c r="CG270" s="12">
        <f t="shared" si="180"/>
        <v>1</v>
      </c>
      <c r="CH270" s="12">
        <f t="shared" si="181"/>
        <v>1</v>
      </c>
      <c r="CI270" s="12">
        <f t="shared" si="182"/>
        <v>1</v>
      </c>
      <c r="CJ270" s="12">
        <f t="shared" si="183"/>
        <v>0</v>
      </c>
      <c r="CK270" s="12">
        <f t="shared" si="184"/>
        <v>4</v>
      </c>
    </row>
    <row r="271" spans="1:89" x14ac:dyDescent="0.25">
      <c r="A271" s="25">
        <v>43056.501260833335</v>
      </c>
      <c r="B271" s="26" t="s">
        <v>183</v>
      </c>
      <c r="C271" s="26" t="s">
        <v>643</v>
      </c>
      <c r="D271" s="26" t="s">
        <v>185</v>
      </c>
      <c r="E271" s="24"/>
      <c r="F271" s="26" t="s">
        <v>204</v>
      </c>
      <c r="G271" s="26" t="s">
        <v>644</v>
      </c>
      <c r="H271" s="26" t="s">
        <v>188</v>
      </c>
      <c r="I271" s="26" t="s">
        <v>188</v>
      </c>
      <c r="J271" s="26" t="s">
        <v>188</v>
      </c>
      <c r="K271" s="26" t="s">
        <v>188</v>
      </c>
      <c r="L271" s="26" t="s">
        <v>188</v>
      </c>
      <c r="M271" s="26" t="s">
        <v>188</v>
      </c>
      <c r="N271" s="26" t="s">
        <v>188</v>
      </c>
      <c r="O271" s="26" t="s">
        <v>188</v>
      </c>
      <c r="P271" s="26" t="s">
        <v>188</v>
      </c>
      <c r="Q271" s="26" t="s">
        <v>188</v>
      </c>
      <c r="R271" s="26" t="s">
        <v>188</v>
      </c>
      <c r="S271" s="26" t="s">
        <v>188</v>
      </c>
      <c r="T271" s="26" t="s">
        <v>188</v>
      </c>
      <c r="U271" s="26" t="s">
        <v>188</v>
      </c>
      <c r="V271" s="26" t="s">
        <v>5</v>
      </c>
      <c r="W271" s="26" t="s">
        <v>162</v>
      </c>
      <c r="X271" s="26" t="s">
        <v>158</v>
      </c>
      <c r="Y271" s="26" t="s">
        <v>190</v>
      </c>
      <c r="Z271" s="26" t="s">
        <v>190</v>
      </c>
      <c r="AA271" s="26" t="s">
        <v>190</v>
      </c>
      <c r="AB271" s="26" t="s">
        <v>190</v>
      </c>
      <c r="AC271" s="26" t="s">
        <v>190</v>
      </c>
      <c r="AD271" s="26" t="s">
        <v>190</v>
      </c>
      <c r="AE271" s="26" t="s">
        <v>55</v>
      </c>
      <c r="AF271" s="26" t="s">
        <v>159</v>
      </c>
      <c r="AG271" s="26" t="s">
        <v>59</v>
      </c>
      <c r="AH271" s="26" t="s">
        <v>59</v>
      </c>
      <c r="AI271" s="26" t="s">
        <v>59</v>
      </c>
      <c r="AJ271" s="26" t="s">
        <v>59</v>
      </c>
      <c r="AK271" s="26" t="s">
        <v>69</v>
      </c>
      <c r="AL271" s="26" t="s">
        <v>163</v>
      </c>
      <c r="AM271" s="26" t="s">
        <v>191</v>
      </c>
      <c r="AN271" s="26" t="s">
        <v>90</v>
      </c>
      <c r="AO271" s="26" t="s">
        <v>210</v>
      </c>
      <c r="AP271" s="26" t="s">
        <v>106</v>
      </c>
      <c r="AQ271" s="26" t="s">
        <v>106</v>
      </c>
      <c r="AR271" s="26" t="s">
        <v>106</v>
      </c>
      <c r="AS271" s="26" t="s">
        <v>106</v>
      </c>
      <c r="AT271" s="26" t="s">
        <v>114</v>
      </c>
      <c r="AU271" s="26" t="s">
        <v>193</v>
      </c>
      <c r="AX271" s="12">
        <f t="shared" si="154"/>
        <v>270</v>
      </c>
      <c r="AY271" s="12">
        <f t="shared" si="185"/>
        <v>1</v>
      </c>
      <c r="AZ271" s="20" t="str">
        <f t="shared" si="155"/>
        <v>Anticipatoria., Criterios y estándares (Rúbrica)., Autoevaluación., Retroalimentación.</v>
      </c>
      <c r="BA271" s="12" t="str">
        <f t="shared" si="150"/>
        <v>Anticipatoria.</v>
      </c>
      <c r="BB271" s="12" t="str">
        <f t="shared" si="151"/>
        <v>Criterios y estándares (Rúbrica).</v>
      </c>
      <c r="BC271" s="12" t="str">
        <f t="shared" si="152"/>
        <v>Autoevaluación.</v>
      </c>
      <c r="BD271" s="12" t="str">
        <f t="shared" si="153"/>
        <v>Retroalimentación.</v>
      </c>
      <c r="BF271" s="12">
        <f t="shared" si="156"/>
        <v>1</v>
      </c>
      <c r="BG271" s="12">
        <f t="shared" si="157"/>
        <v>1</v>
      </c>
      <c r="BH271" s="12">
        <f t="shared" si="158"/>
        <v>1</v>
      </c>
      <c r="BI271" s="12">
        <f t="shared" si="159"/>
        <v>1</v>
      </c>
      <c r="BJ271" s="12">
        <f t="shared" si="160"/>
        <v>0</v>
      </c>
      <c r="BK271" s="12">
        <f t="shared" si="161"/>
        <v>4</v>
      </c>
      <c r="BL271" s="20" t="str">
        <f t="shared" si="162"/>
        <v>Reflexión, Diálogo, Claridad, Oportunidades de mejora</v>
      </c>
      <c r="BM271" s="12" t="str">
        <f t="shared" si="163"/>
        <v>Reflexión</v>
      </c>
      <c r="BN271" s="12" t="str">
        <f t="shared" si="149"/>
        <v>Diálogo</v>
      </c>
      <c r="BO271" s="12" t="str">
        <f t="shared" si="164"/>
        <v>Claridad</v>
      </c>
      <c r="BP271" s="12" t="str">
        <f t="shared" si="165"/>
        <v>Oportunidades de mejora</v>
      </c>
      <c r="BQ271" s="12" t="str">
        <f t="shared" si="166"/>
        <v/>
      </c>
      <c r="BS271" s="12">
        <f t="shared" si="167"/>
        <v>1</v>
      </c>
      <c r="BT271" s="12">
        <f t="shared" si="168"/>
        <v>1</v>
      </c>
      <c r="BU271" s="12">
        <f t="shared" si="169"/>
        <v>1</v>
      </c>
      <c r="BV271" s="12">
        <f t="shared" si="170"/>
        <v>1</v>
      </c>
      <c r="BW271" s="12">
        <f t="shared" si="171"/>
        <v>0</v>
      </c>
      <c r="BX271" s="12">
        <f t="shared" si="172"/>
        <v>0</v>
      </c>
      <c r="BY271" s="12">
        <f t="shared" si="173"/>
        <v>4</v>
      </c>
      <c r="BZ271"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71" s="12" t="str">
        <f t="shared" si="175"/>
        <v>La bibliografía básica propuesta se encuentra en la biblioteca "Juan Roa Vásquez".</v>
      </c>
      <c r="CB271" s="21" t="str">
        <f t="shared" si="176"/>
        <v>La bibliografía propuesta contiene títulos de edición menor a 5 años.</v>
      </c>
      <c r="CC271" s="12" t="str">
        <f t="shared" si="177"/>
        <v>La bibliografía se presenta con una sólo sistema de referenciación (APA, Vancouver, IEEE, etc).</v>
      </c>
      <c r="CD271" s="12" t="str">
        <f t="shared" si="178"/>
        <v>La bibliografía incluye por lo menos dos títulos en una segunda lengua.</v>
      </c>
      <c r="CF271" s="12">
        <f t="shared" si="179"/>
        <v>1</v>
      </c>
      <c r="CG271" s="12">
        <f t="shared" si="180"/>
        <v>1</v>
      </c>
      <c r="CH271" s="12">
        <f t="shared" si="181"/>
        <v>1</v>
      </c>
      <c r="CI271" s="12">
        <f t="shared" si="182"/>
        <v>1</v>
      </c>
      <c r="CJ271" s="12">
        <f t="shared" si="183"/>
        <v>0</v>
      </c>
      <c r="CK271" s="12">
        <f t="shared" si="184"/>
        <v>4</v>
      </c>
    </row>
    <row r="272" spans="1:89" x14ac:dyDescent="0.25">
      <c r="A272" s="25">
        <v>43056.512114224533</v>
      </c>
      <c r="B272" s="26" t="s">
        <v>183</v>
      </c>
      <c r="C272" s="26" t="s">
        <v>641</v>
      </c>
      <c r="D272" s="26" t="s">
        <v>185</v>
      </c>
      <c r="E272" s="24"/>
      <c r="F272" s="26" t="s">
        <v>223</v>
      </c>
      <c r="G272" s="26" t="s">
        <v>645</v>
      </c>
      <c r="H272" s="26" t="s">
        <v>188</v>
      </c>
      <c r="I272" s="26" t="s">
        <v>188</v>
      </c>
      <c r="J272" s="26" t="s">
        <v>188</v>
      </c>
      <c r="K272" s="26" t="s">
        <v>188</v>
      </c>
      <c r="L272" s="26" t="s">
        <v>189</v>
      </c>
      <c r="M272" s="26" t="s">
        <v>188</v>
      </c>
      <c r="N272" s="26" t="s">
        <v>188</v>
      </c>
      <c r="O272" s="26" t="s">
        <v>188</v>
      </c>
      <c r="P272" s="26" t="s">
        <v>188</v>
      </c>
      <c r="Q272" s="26" t="s">
        <v>188</v>
      </c>
      <c r="R272" s="26" t="s">
        <v>188</v>
      </c>
      <c r="S272" s="26" t="s">
        <v>188</v>
      </c>
      <c r="T272" s="26" t="s">
        <v>188</v>
      </c>
      <c r="U272" s="26" t="s">
        <v>189</v>
      </c>
      <c r="V272" s="26" t="s">
        <v>4</v>
      </c>
      <c r="W272" s="26" t="s">
        <v>162</v>
      </c>
      <c r="X272" s="26" t="s">
        <v>158</v>
      </c>
      <c r="Y272" s="26" t="s">
        <v>190</v>
      </c>
      <c r="Z272" s="26" t="s">
        <v>190</v>
      </c>
      <c r="AA272" s="26" t="s">
        <v>190</v>
      </c>
      <c r="AB272" s="26" t="s">
        <v>190</v>
      </c>
      <c r="AC272" s="26" t="s">
        <v>190</v>
      </c>
      <c r="AD272" s="26" t="s">
        <v>190</v>
      </c>
      <c r="AE272" s="26" t="s">
        <v>55</v>
      </c>
      <c r="AF272" s="26" t="s">
        <v>159</v>
      </c>
      <c r="AG272" s="26" t="s">
        <v>59</v>
      </c>
      <c r="AH272" s="26" t="s">
        <v>59</v>
      </c>
      <c r="AI272" s="26" t="s">
        <v>59</v>
      </c>
      <c r="AJ272" s="26" t="s">
        <v>59</v>
      </c>
      <c r="AK272" s="26" t="s">
        <v>71</v>
      </c>
      <c r="AL272" s="26" t="s">
        <v>163</v>
      </c>
      <c r="AM272" s="26" t="s">
        <v>412</v>
      </c>
      <c r="AN272" s="26" t="s">
        <v>89</v>
      </c>
      <c r="AO272" s="26" t="s">
        <v>192</v>
      </c>
      <c r="AP272" s="26" t="s">
        <v>106</v>
      </c>
      <c r="AQ272" s="26" t="s">
        <v>104</v>
      </c>
      <c r="AR272" s="26" t="s">
        <v>106</v>
      </c>
      <c r="AS272" s="26" t="s">
        <v>106</v>
      </c>
      <c r="AT272" s="26" t="s">
        <v>113</v>
      </c>
      <c r="AU272" s="26" t="s">
        <v>193</v>
      </c>
      <c r="AX272" s="12">
        <f t="shared" si="154"/>
        <v>269</v>
      </c>
      <c r="AY272" s="12">
        <f t="shared" si="185"/>
        <v>0.33333333333333331</v>
      </c>
      <c r="AZ272" s="20" t="str">
        <f t="shared" si="155"/>
        <v>Anticipatoria., Retroalimentación.</v>
      </c>
      <c r="BA272" s="12" t="str">
        <f t="shared" si="150"/>
        <v>Anticipatoria.</v>
      </c>
      <c r="BB272" s="12" t="str">
        <f t="shared" si="151"/>
        <v>Retroalimentación.</v>
      </c>
      <c r="BC272" s="12" t="str">
        <f t="shared" si="152"/>
        <v/>
      </c>
      <c r="BD272" s="12" t="str">
        <f t="shared" si="153"/>
        <v/>
      </c>
      <c r="BF272" s="12">
        <f t="shared" si="156"/>
        <v>1</v>
      </c>
      <c r="BG272" s="12">
        <f t="shared" si="157"/>
        <v>0</v>
      </c>
      <c r="BH272" s="12">
        <f t="shared" si="158"/>
        <v>0</v>
      </c>
      <c r="BI272" s="12">
        <f t="shared" si="159"/>
        <v>1</v>
      </c>
      <c r="BJ272" s="12">
        <f t="shared" si="160"/>
        <v>0</v>
      </c>
      <c r="BK272" s="12">
        <f t="shared" si="161"/>
        <v>2</v>
      </c>
      <c r="BL272" s="20" t="str">
        <f t="shared" si="162"/>
        <v>Reflexión, Diálogo, Claridad, Oportunidades de mejora, Retroalimentación al docente</v>
      </c>
      <c r="BM272" s="12" t="str">
        <f t="shared" si="163"/>
        <v>Reflexión</v>
      </c>
      <c r="BN272" s="12" t="str">
        <f t="shared" si="149"/>
        <v>Diálogo</v>
      </c>
      <c r="BO272" s="12" t="str">
        <f t="shared" si="164"/>
        <v>Claridad</v>
      </c>
      <c r="BP272" s="12" t="str">
        <f t="shared" si="165"/>
        <v>Oportunidades de mejora</v>
      </c>
      <c r="BQ272" s="12" t="str">
        <f t="shared" si="166"/>
        <v>Retroalimentación al docente</v>
      </c>
      <c r="BS272" s="12">
        <f t="shared" si="167"/>
        <v>1</v>
      </c>
      <c r="BT272" s="12">
        <f t="shared" si="168"/>
        <v>1</v>
      </c>
      <c r="BU272" s="12">
        <f t="shared" si="169"/>
        <v>1</v>
      </c>
      <c r="BV272" s="12">
        <f t="shared" si="170"/>
        <v>1</v>
      </c>
      <c r="BW272" s="12">
        <f t="shared" si="171"/>
        <v>1</v>
      </c>
      <c r="BX272" s="12">
        <f t="shared" si="172"/>
        <v>0</v>
      </c>
      <c r="BY272" s="12">
        <f t="shared" si="173"/>
        <v>5</v>
      </c>
      <c r="BZ272"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72" s="12" t="str">
        <f t="shared" si="175"/>
        <v>La bibliografía básica propuesta se encuentra en la biblioteca "Juan Roa Vásquez".</v>
      </c>
      <c r="CB272" s="21" t="str">
        <f t="shared" si="176"/>
        <v>La bibliografía propuesta contiene títulos de edición menor a 5 años.</v>
      </c>
      <c r="CC272" s="12" t="str">
        <f t="shared" si="177"/>
        <v>La bibliografía se presenta con una sólo sistema de referenciación (APA, Vancouver, IEEE, etc).</v>
      </c>
      <c r="CD272" s="12" t="str">
        <f t="shared" si="178"/>
        <v>La bibliografía incluye por lo menos dos títulos en una segunda lengua.</v>
      </c>
      <c r="CF272" s="12">
        <f t="shared" si="179"/>
        <v>1</v>
      </c>
      <c r="CG272" s="12">
        <f t="shared" si="180"/>
        <v>1</v>
      </c>
      <c r="CH272" s="12">
        <f t="shared" si="181"/>
        <v>1</v>
      </c>
      <c r="CI272" s="12">
        <f t="shared" si="182"/>
        <v>1</v>
      </c>
      <c r="CJ272" s="12">
        <f t="shared" si="183"/>
        <v>0</v>
      </c>
      <c r="CK272" s="12">
        <f t="shared" si="184"/>
        <v>4</v>
      </c>
    </row>
    <row r="273" spans="1:89" x14ac:dyDescent="0.25">
      <c r="A273" s="25">
        <v>43056.515711446758</v>
      </c>
      <c r="B273" s="26" t="s">
        <v>183</v>
      </c>
      <c r="C273" s="26" t="s">
        <v>646</v>
      </c>
      <c r="D273" s="26" t="s">
        <v>185</v>
      </c>
      <c r="E273" s="24"/>
      <c r="F273" s="26" t="s">
        <v>238</v>
      </c>
      <c r="G273" s="26" t="s">
        <v>647</v>
      </c>
      <c r="H273" s="26" t="s">
        <v>188</v>
      </c>
      <c r="I273" s="26" t="s">
        <v>188</v>
      </c>
      <c r="J273" s="26" t="s">
        <v>188</v>
      </c>
      <c r="K273" s="26" t="s">
        <v>188</v>
      </c>
      <c r="L273" s="26" t="s">
        <v>188</v>
      </c>
      <c r="M273" s="26" t="s">
        <v>188</v>
      </c>
      <c r="N273" s="26" t="s">
        <v>188</v>
      </c>
      <c r="O273" s="26" t="s">
        <v>188</v>
      </c>
      <c r="P273" s="26" t="s">
        <v>188</v>
      </c>
      <c r="Q273" s="26" t="s">
        <v>188</v>
      </c>
      <c r="R273" s="26" t="s">
        <v>188</v>
      </c>
      <c r="S273" s="26" t="s">
        <v>188</v>
      </c>
      <c r="T273" s="26" t="s">
        <v>188</v>
      </c>
      <c r="U273" s="26" t="s">
        <v>188</v>
      </c>
      <c r="V273" s="26" t="s">
        <v>5</v>
      </c>
      <c r="W273" s="26" t="s">
        <v>162</v>
      </c>
      <c r="X273" s="26" t="s">
        <v>158</v>
      </c>
      <c r="Y273" s="26" t="s">
        <v>190</v>
      </c>
      <c r="Z273" s="26" t="s">
        <v>190</v>
      </c>
      <c r="AA273" s="26" t="s">
        <v>190</v>
      </c>
      <c r="AB273" s="26" t="s">
        <v>190</v>
      </c>
      <c r="AC273" s="26" t="s">
        <v>190</v>
      </c>
      <c r="AD273" s="26" t="s">
        <v>190</v>
      </c>
      <c r="AE273" s="26" t="s">
        <v>55</v>
      </c>
      <c r="AF273" s="26" t="s">
        <v>159</v>
      </c>
      <c r="AG273" s="26" t="s">
        <v>59</v>
      </c>
      <c r="AH273" s="26" t="s">
        <v>59</v>
      </c>
      <c r="AI273" s="26" t="s">
        <v>59</v>
      </c>
      <c r="AJ273" s="26" t="s">
        <v>59</v>
      </c>
      <c r="AK273" s="26" t="s">
        <v>71</v>
      </c>
      <c r="AL273" s="26" t="s">
        <v>163</v>
      </c>
      <c r="AM273" s="26" t="s">
        <v>231</v>
      </c>
      <c r="AN273" s="26" t="s">
        <v>90</v>
      </c>
      <c r="AO273" s="26" t="s">
        <v>192</v>
      </c>
      <c r="AP273" s="26" t="s">
        <v>106</v>
      </c>
      <c r="AQ273" s="26" t="s">
        <v>106</v>
      </c>
      <c r="AR273" s="26" t="s">
        <v>106</v>
      </c>
      <c r="AS273" s="26" t="s">
        <v>106</v>
      </c>
      <c r="AT273" s="26" t="s">
        <v>114</v>
      </c>
      <c r="AU273" s="26" t="s">
        <v>193</v>
      </c>
      <c r="AX273" s="12">
        <f t="shared" si="154"/>
        <v>272</v>
      </c>
      <c r="AY273" s="12">
        <f t="shared" si="185"/>
        <v>0.5</v>
      </c>
      <c r="AZ273" s="20" t="str">
        <f t="shared" si="155"/>
        <v>Anticipatoria., Criterios y estándares (Rúbrica)., Retroalimentación.</v>
      </c>
      <c r="BA273" s="12" t="str">
        <f t="shared" si="150"/>
        <v>Anticipatoria.</v>
      </c>
      <c r="BB273" s="12" t="str">
        <f t="shared" si="151"/>
        <v>Criterios y estándares (Rúbrica).</v>
      </c>
      <c r="BC273" s="12" t="str">
        <f t="shared" si="152"/>
        <v>Retroalimentación.</v>
      </c>
      <c r="BD273" s="12" t="str">
        <f t="shared" si="153"/>
        <v/>
      </c>
      <c r="BF273" s="12">
        <f t="shared" si="156"/>
        <v>1</v>
      </c>
      <c r="BG273" s="12">
        <f t="shared" si="157"/>
        <v>1</v>
      </c>
      <c r="BH273" s="12">
        <f t="shared" si="158"/>
        <v>0</v>
      </c>
      <c r="BI273" s="12">
        <f t="shared" si="159"/>
        <v>1</v>
      </c>
      <c r="BJ273" s="12">
        <f t="shared" si="160"/>
        <v>0</v>
      </c>
      <c r="BK273" s="12">
        <f t="shared" si="161"/>
        <v>3</v>
      </c>
      <c r="BL273" s="20" t="str">
        <f t="shared" si="162"/>
        <v>Reflexión, Diálogo, Claridad, Oportunidades de mejora, Retroalimentación al docente</v>
      </c>
      <c r="BM273" s="12" t="str">
        <f t="shared" si="163"/>
        <v>Reflexión</v>
      </c>
      <c r="BN273" s="12" t="str">
        <f t="shared" si="149"/>
        <v>Diálogo</v>
      </c>
      <c r="BO273" s="12" t="str">
        <f t="shared" si="164"/>
        <v>Claridad</v>
      </c>
      <c r="BP273" s="12" t="str">
        <f t="shared" si="165"/>
        <v>Oportunidades de mejora</v>
      </c>
      <c r="BQ273" s="12" t="str">
        <f t="shared" si="166"/>
        <v>Retroalimentación al docente</v>
      </c>
      <c r="BS273" s="12">
        <f t="shared" si="167"/>
        <v>1</v>
      </c>
      <c r="BT273" s="12">
        <f t="shared" si="168"/>
        <v>1</v>
      </c>
      <c r="BU273" s="12">
        <f t="shared" si="169"/>
        <v>1</v>
      </c>
      <c r="BV273" s="12">
        <f t="shared" si="170"/>
        <v>1</v>
      </c>
      <c r="BW273" s="12">
        <f t="shared" si="171"/>
        <v>1</v>
      </c>
      <c r="BX273" s="12">
        <f t="shared" si="172"/>
        <v>0</v>
      </c>
      <c r="BY273" s="12">
        <f t="shared" si="173"/>
        <v>5</v>
      </c>
      <c r="BZ273"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73" s="12" t="str">
        <f t="shared" si="175"/>
        <v>La bibliografía básica propuesta se encuentra en la biblioteca "Juan Roa Vásquez".</v>
      </c>
      <c r="CB273" s="21" t="str">
        <f t="shared" si="176"/>
        <v>La bibliografía propuesta contiene títulos de edición menor a 5 años.</v>
      </c>
      <c r="CC273" s="12" t="str">
        <f t="shared" si="177"/>
        <v>La bibliografía se presenta con una sólo sistema de referenciación (APA, Vancouver, IEEE, etc).</v>
      </c>
      <c r="CD273" s="12" t="str">
        <f t="shared" si="178"/>
        <v>La bibliografía incluye por lo menos dos títulos en una segunda lengua.</v>
      </c>
      <c r="CF273" s="12">
        <f t="shared" si="179"/>
        <v>1</v>
      </c>
      <c r="CG273" s="12">
        <f t="shared" si="180"/>
        <v>1</v>
      </c>
      <c r="CH273" s="12">
        <f t="shared" si="181"/>
        <v>1</v>
      </c>
      <c r="CI273" s="12">
        <f t="shared" si="182"/>
        <v>1</v>
      </c>
      <c r="CJ273" s="12">
        <f t="shared" si="183"/>
        <v>0</v>
      </c>
      <c r="CK273" s="12">
        <f t="shared" si="184"/>
        <v>4</v>
      </c>
    </row>
    <row r="274" spans="1:89" x14ac:dyDescent="0.25">
      <c r="A274" s="25">
        <v>43056.515854594909</v>
      </c>
      <c r="B274" s="26" t="s">
        <v>183</v>
      </c>
      <c r="C274" s="26" t="s">
        <v>646</v>
      </c>
      <c r="D274" s="26" t="s">
        <v>185</v>
      </c>
      <c r="E274" s="24"/>
      <c r="F274" s="26" t="s">
        <v>238</v>
      </c>
      <c r="G274" s="26" t="s">
        <v>648</v>
      </c>
      <c r="H274" s="26" t="s">
        <v>188</v>
      </c>
      <c r="I274" s="26" t="s">
        <v>188</v>
      </c>
      <c r="J274" s="26" t="s">
        <v>188</v>
      </c>
      <c r="K274" s="26" t="s">
        <v>188</v>
      </c>
      <c r="L274" s="26" t="s">
        <v>188</v>
      </c>
      <c r="M274" s="26" t="s">
        <v>188</v>
      </c>
      <c r="N274" s="26" t="s">
        <v>188</v>
      </c>
      <c r="O274" s="26" t="s">
        <v>188</v>
      </c>
      <c r="P274" s="26" t="s">
        <v>188</v>
      </c>
      <c r="Q274" s="26" t="s">
        <v>188</v>
      </c>
      <c r="R274" s="26" t="s">
        <v>188</v>
      </c>
      <c r="S274" s="26" t="s">
        <v>188</v>
      </c>
      <c r="T274" s="26" t="s">
        <v>188</v>
      </c>
      <c r="U274" s="26" t="s">
        <v>188</v>
      </c>
      <c r="V274" s="26" t="s">
        <v>5</v>
      </c>
      <c r="W274" s="26" t="s">
        <v>162</v>
      </c>
      <c r="X274" s="26" t="s">
        <v>158</v>
      </c>
      <c r="Y274" s="26" t="s">
        <v>190</v>
      </c>
      <c r="Z274" s="26" t="s">
        <v>190</v>
      </c>
      <c r="AA274" s="26" t="s">
        <v>190</v>
      </c>
      <c r="AB274" s="26" t="s">
        <v>190</v>
      </c>
      <c r="AC274" s="26" t="s">
        <v>190</v>
      </c>
      <c r="AD274" s="26" t="s">
        <v>190</v>
      </c>
      <c r="AE274" s="26" t="s">
        <v>55</v>
      </c>
      <c r="AF274" s="26" t="s">
        <v>159</v>
      </c>
      <c r="AG274" s="26" t="s">
        <v>59</v>
      </c>
      <c r="AH274" s="26" t="s">
        <v>59</v>
      </c>
      <c r="AI274" s="26" t="s">
        <v>59</v>
      </c>
      <c r="AJ274" s="26" t="s">
        <v>59</v>
      </c>
      <c r="AK274" s="26" t="s">
        <v>71</v>
      </c>
      <c r="AL274" s="26" t="s">
        <v>163</v>
      </c>
      <c r="AM274" s="26" t="s">
        <v>191</v>
      </c>
      <c r="AN274" s="26" t="s">
        <v>90</v>
      </c>
      <c r="AO274" s="26" t="s">
        <v>192</v>
      </c>
      <c r="AP274" s="26" t="s">
        <v>106</v>
      </c>
      <c r="AQ274" s="26" t="s">
        <v>106</v>
      </c>
      <c r="AR274" s="26" t="s">
        <v>106</v>
      </c>
      <c r="AS274" s="26" t="s">
        <v>106</v>
      </c>
      <c r="AT274" s="26" t="s">
        <v>114</v>
      </c>
      <c r="AU274" s="26" t="s">
        <v>247</v>
      </c>
      <c r="AX274" s="12">
        <f t="shared" si="154"/>
        <v>272</v>
      </c>
      <c r="AY274" s="12">
        <f t="shared" si="185"/>
        <v>0.5</v>
      </c>
      <c r="AZ274" s="20" t="str">
        <f t="shared" si="155"/>
        <v>Anticipatoria., Criterios y estándares (Rúbrica)., Autoevaluación., Retroalimentación.</v>
      </c>
      <c r="BA274" s="12" t="str">
        <f t="shared" si="150"/>
        <v>Anticipatoria.</v>
      </c>
      <c r="BB274" s="12" t="str">
        <f t="shared" si="151"/>
        <v>Criterios y estándares (Rúbrica).</v>
      </c>
      <c r="BC274" s="12" t="str">
        <f t="shared" si="152"/>
        <v>Autoevaluación.</v>
      </c>
      <c r="BD274" s="12" t="str">
        <f t="shared" si="153"/>
        <v>Retroalimentación.</v>
      </c>
      <c r="BF274" s="12">
        <f t="shared" si="156"/>
        <v>1</v>
      </c>
      <c r="BG274" s="12">
        <f t="shared" si="157"/>
        <v>1</v>
      </c>
      <c r="BH274" s="12">
        <f t="shared" si="158"/>
        <v>1</v>
      </c>
      <c r="BI274" s="12">
        <f t="shared" si="159"/>
        <v>1</v>
      </c>
      <c r="BJ274" s="12">
        <f t="shared" si="160"/>
        <v>0</v>
      </c>
      <c r="BK274" s="12">
        <f t="shared" si="161"/>
        <v>4</v>
      </c>
      <c r="BL274" s="20" t="str">
        <f t="shared" si="162"/>
        <v>Reflexión, Diálogo, Claridad, Oportunidades de mejora, Retroalimentación al docente</v>
      </c>
      <c r="BM274" s="12" t="str">
        <f t="shared" si="163"/>
        <v>Reflexión</v>
      </c>
      <c r="BN274" s="12" t="str">
        <f t="shared" si="149"/>
        <v>Diálogo</v>
      </c>
      <c r="BO274" s="12" t="str">
        <f t="shared" si="164"/>
        <v>Claridad</v>
      </c>
      <c r="BP274" s="12" t="str">
        <f t="shared" si="165"/>
        <v>Oportunidades de mejora</v>
      </c>
      <c r="BQ274" s="12" t="str">
        <f t="shared" si="166"/>
        <v>Retroalimentación al docente</v>
      </c>
      <c r="BS274" s="12">
        <f t="shared" si="167"/>
        <v>1</v>
      </c>
      <c r="BT274" s="12">
        <f t="shared" si="168"/>
        <v>1</v>
      </c>
      <c r="BU274" s="12">
        <f t="shared" si="169"/>
        <v>1</v>
      </c>
      <c r="BV274" s="12">
        <f t="shared" si="170"/>
        <v>1</v>
      </c>
      <c r="BW274" s="12">
        <f t="shared" si="171"/>
        <v>1</v>
      </c>
      <c r="BX274" s="12">
        <f t="shared" si="172"/>
        <v>0</v>
      </c>
      <c r="BY274" s="12">
        <f t="shared" si="173"/>
        <v>5</v>
      </c>
      <c r="BZ274" s="12" t="str">
        <f t="shared" si="174"/>
        <v>La bibliografía básica propuesta se encuentra en la biblioteca "Juan Roa Vásquez"., La bibliografía propuesta contiene títulos de edición menor a 5 años., La bibliografía se presenta con una sólo sistema de referenciación (APA, Vancouver, IEEE, etc).</v>
      </c>
      <c r="CA274" s="12" t="str">
        <f t="shared" si="175"/>
        <v>La bibliografía básica propuesta se encuentra en la biblioteca "Juan Roa Vásquez".</v>
      </c>
      <c r="CB274" s="21" t="str">
        <f t="shared" si="176"/>
        <v>La bibliografía propuesta contiene títulos de edición menor a 5 años.</v>
      </c>
      <c r="CC274" s="12" t="str">
        <f t="shared" si="177"/>
        <v>La bibliografía se presenta con una sólo sistema de referenciación (APA, Vancouver, IEEE, etc).</v>
      </c>
      <c r="CD274" s="12" t="str">
        <f t="shared" si="178"/>
        <v/>
      </c>
      <c r="CF274" s="12">
        <f t="shared" si="179"/>
        <v>1</v>
      </c>
      <c r="CG274" s="12">
        <f t="shared" si="180"/>
        <v>1</v>
      </c>
      <c r="CH274" s="12">
        <f t="shared" si="181"/>
        <v>1</v>
      </c>
      <c r="CI274" s="12">
        <f t="shared" si="182"/>
        <v>0</v>
      </c>
      <c r="CJ274" s="12">
        <f t="shared" si="183"/>
        <v>0</v>
      </c>
      <c r="CK274" s="12">
        <f t="shared" si="184"/>
        <v>3</v>
      </c>
    </row>
    <row r="275" spans="1:89" x14ac:dyDescent="0.25">
      <c r="A275" s="25">
        <v>43056.518663854164</v>
      </c>
      <c r="B275" s="26" t="s">
        <v>183</v>
      </c>
      <c r="C275" s="26" t="s">
        <v>649</v>
      </c>
      <c r="D275" s="26" t="s">
        <v>185</v>
      </c>
      <c r="E275" s="24"/>
      <c r="F275" s="26" t="s">
        <v>201</v>
      </c>
      <c r="G275" s="26" t="s">
        <v>650</v>
      </c>
      <c r="H275" s="26" t="s">
        <v>188</v>
      </c>
      <c r="I275" s="26" t="s">
        <v>188</v>
      </c>
      <c r="J275" s="26" t="s">
        <v>188</v>
      </c>
      <c r="K275" s="26" t="s">
        <v>188</v>
      </c>
      <c r="L275" s="26" t="s">
        <v>188</v>
      </c>
      <c r="M275" s="26" t="s">
        <v>188</v>
      </c>
      <c r="N275" s="26" t="s">
        <v>188</v>
      </c>
      <c r="O275" s="26" t="s">
        <v>188</v>
      </c>
      <c r="P275" s="26" t="s">
        <v>188</v>
      </c>
      <c r="Q275" s="26" t="s">
        <v>188</v>
      </c>
      <c r="R275" s="26" t="s">
        <v>188</v>
      </c>
      <c r="S275" s="26" t="s">
        <v>188</v>
      </c>
      <c r="T275" s="26" t="s">
        <v>188</v>
      </c>
      <c r="U275" s="26" t="s">
        <v>188</v>
      </c>
      <c r="V275" s="26" t="s">
        <v>5</v>
      </c>
      <c r="W275" s="26" t="s">
        <v>162</v>
      </c>
      <c r="X275" s="26" t="s">
        <v>158</v>
      </c>
      <c r="Y275" s="26" t="s">
        <v>190</v>
      </c>
      <c r="Z275" s="26" t="s">
        <v>190</v>
      </c>
      <c r="AA275" s="26" t="s">
        <v>190</v>
      </c>
      <c r="AB275" s="26" t="s">
        <v>190</v>
      </c>
      <c r="AC275" s="26" t="s">
        <v>190</v>
      </c>
      <c r="AD275" s="26" t="s">
        <v>190</v>
      </c>
      <c r="AE275" s="26" t="s">
        <v>55</v>
      </c>
      <c r="AF275" s="26" t="s">
        <v>159</v>
      </c>
      <c r="AG275" s="26" t="s">
        <v>59</v>
      </c>
      <c r="AH275" s="26" t="s">
        <v>59</v>
      </c>
      <c r="AI275" s="26" t="s">
        <v>59</v>
      </c>
      <c r="AJ275" s="26" t="s">
        <v>59</v>
      </c>
      <c r="AK275" s="26" t="s">
        <v>71</v>
      </c>
      <c r="AL275" s="26" t="s">
        <v>163</v>
      </c>
      <c r="AM275" s="26" t="s">
        <v>191</v>
      </c>
      <c r="AN275" s="26" t="s">
        <v>90</v>
      </c>
      <c r="AO275" s="26" t="s">
        <v>192</v>
      </c>
      <c r="AP275" s="26" t="s">
        <v>106</v>
      </c>
      <c r="AQ275" s="26" t="s">
        <v>106</v>
      </c>
      <c r="AR275" s="26" t="s">
        <v>106</v>
      </c>
      <c r="AS275" s="26" t="s">
        <v>106</v>
      </c>
      <c r="AT275" s="26" t="s">
        <v>113</v>
      </c>
      <c r="AU275" s="26" t="s">
        <v>193</v>
      </c>
      <c r="AX275" s="12">
        <f t="shared" si="154"/>
        <v>274</v>
      </c>
      <c r="AY275" s="12">
        <f t="shared" si="185"/>
        <v>0.25</v>
      </c>
      <c r="AZ275" s="20" t="str">
        <f t="shared" si="155"/>
        <v>Anticipatoria., Criterios y estándares (Rúbrica)., Autoevaluación., Retroalimentación.</v>
      </c>
      <c r="BA275" s="12" t="str">
        <f t="shared" si="150"/>
        <v>Anticipatoria.</v>
      </c>
      <c r="BB275" s="12" t="str">
        <f t="shared" si="151"/>
        <v>Criterios y estándares (Rúbrica).</v>
      </c>
      <c r="BC275" s="12" t="str">
        <f t="shared" si="152"/>
        <v>Autoevaluación.</v>
      </c>
      <c r="BD275" s="12" t="str">
        <f t="shared" si="153"/>
        <v>Retroalimentación.</v>
      </c>
      <c r="BF275" s="12">
        <f t="shared" si="156"/>
        <v>1</v>
      </c>
      <c r="BG275" s="12">
        <f t="shared" si="157"/>
        <v>1</v>
      </c>
      <c r="BH275" s="12">
        <f t="shared" si="158"/>
        <v>1</v>
      </c>
      <c r="BI275" s="12">
        <f t="shared" si="159"/>
        <v>1</v>
      </c>
      <c r="BJ275" s="12">
        <f t="shared" si="160"/>
        <v>0</v>
      </c>
      <c r="BK275" s="12">
        <f t="shared" si="161"/>
        <v>4</v>
      </c>
      <c r="BL275" s="20" t="str">
        <f t="shared" si="162"/>
        <v>Reflexión, Diálogo, Claridad, Oportunidades de mejora, Retroalimentación al docente</v>
      </c>
      <c r="BM275" s="12" t="str">
        <f t="shared" si="163"/>
        <v>Reflexión</v>
      </c>
      <c r="BN275" s="12" t="str">
        <f t="shared" si="149"/>
        <v>Diálogo</v>
      </c>
      <c r="BO275" s="12" t="str">
        <f t="shared" si="164"/>
        <v>Claridad</v>
      </c>
      <c r="BP275" s="12" t="str">
        <f t="shared" si="165"/>
        <v>Oportunidades de mejora</v>
      </c>
      <c r="BQ275" s="12" t="str">
        <f t="shared" si="166"/>
        <v>Retroalimentación al docente</v>
      </c>
      <c r="BS275" s="12">
        <f t="shared" si="167"/>
        <v>1</v>
      </c>
      <c r="BT275" s="12">
        <f t="shared" si="168"/>
        <v>1</v>
      </c>
      <c r="BU275" s="12">
        <f t="shared" si="169"/>
        <v>1</v>
      </c>
      <c r="BV275" s="12">
        <f t="shared" si="170"/>
        <v>1</v>
      </c>
      <c r="BW275" s="12">
        <f t="shared" si="171"/>
        <v>1</v>
      </c>
      <c r="BX275" s="12">
        <f t="shared" si="172"/>
        <v>0</v>
      </c>
      <c r="BY275" s="12">
        <f t="shared" si="173"/>
        <v>5</v>
      </c>
      <c r="BZ275"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75" s="12" t="str">
        <f t="shared" si="175"/>
        <v>La bibliografía básica propuesta se encuentra en la biblioteca "Juan Roa Vásquez".</v>
      </c>
      <c r="CB275" s="21" t="str">
        <f t="shared" si="176"/>
        <v>La bibliografía propuesta contiene títulos de edición menor a 5 años.</v>
      </c>
      <c r="CC275" s="12" t="str">
        <f t="shared" si="177"/>
        <v>La bibliografía se presenta con una sólo sistema de referenciación (APA, Vancouver, IEEE, etc).</v>
      </c>
      <c r="CD275" s="12" t="str">
        <f t="shared" si="178"/>
        <v>La bibliografía incluye por lo menos dos títulos en una segunda lengua.</v>
      </c>
      <c r="CF275" s="12">
        <f t="shared" si="179"/>
        <v>1</v>
      </c>
      <c r="CG275" s="12">
        <f t="shared" si="180"/>
        <v>1</v>
      </c>
      <c r="CH275" s="12">
        <f t="shared" si="181"/>
        <v>1</v>
      </c>
      <c r="CI275" s="12">
        <f t="shared" si="182"/>
        <v>1</v>
      </c>
      <c r="CJ275" s="12">
        <f t="shared" si="183"/>
        <v>0</v>
      </c>
      <c r="CK275" s="12">
        <f t="shared" si="184"/>
        <v>4</v>
      </c>
    </row>
    <row r="276" spans="1:89" x14ac:dyDescent="0.25">
      <c r="A276" s="25">
        <v>43056.519546412033</v>
      </c>
      <c r="B276" s="26" t="s">
        <v>183</v>
      </c>
      <c r="C276" s="26" t="s">
        <v>641</v>
      </c>
      <c r="D276" s="26" t="s">
        <v>185</v>
      </c>
      <c r="E276" s="24"/>
      <c r="F276" s="26" t="s">
        <v>223</v>
      </c>
      <c r="G276" s="26" t="s">
        <v>642</v>
      </c>
      <c r="H276" s="26" t="s">
        <v>188</v>
      </c>
      <c r="I276" s="26" t="s">
        <v>188</v>
      </c>
      <c r="J276" s="26" t="s">
        <v>188</v>
      </c>
      <c r="K276" s="26" t="s">
        <v>188</v>
      </c>
      <c r="L276" s="26" t="s">
        <v>188</v>
      </c>
      <c r="M276" s="26" t="s">
        <v>188</v>
      </c>
      <c r="N276" s="26" t="s">
        <v>188</v>
      </c>
      <c r="O276" s="26" t="s">
        <v>188</v>
      </c>
      <c r="P276" s="26" t="s">
        <v>188</v>
      </c>
      <c r="Q276" s="26" t="s">
        <v>188</v>
      </c>
      <c r="R276" s="26" t="s">
        <v>188</v>
      </c>
      <c r="S276" s="26" t="s">
        <v>188</v>
      </c>
      <c r="T276" s="26" t="s">
        <v>189</v>
      </c>
      <c r="U276" s="26" t="s">
        <v>189</v>
      </c>
      <c r="V276" s="26" t="s">
        <v>4</v>
      </c>
      <c r="W276" s="26" t="s">
        <v>162</v>
      </c>
      <c r="X276" s="26" t="s">
        <v>158</v>
      </c>
      <c r="Y276" s="26" t="s">
        <v>190</v>
      </c>
      <c r="Z276" s="26" t="s">
        <v>190</v>
      </c>
      <c r="AA276" s="26" t="s">
        <v>190</v>
      </c>
      <c r="AB276" s="26" t="s">
        <v>190</v>
      </c>
      <c r="AC276" s="26" t="s">
        <v>190</v>
      </c>
      <c r="AD276" s="26" t="s">
        <v>190</v>
      </c>
      <c r="AE276" s="26" t="s">
        <v>55</v>
      </c>
      <c r="AF276" s="26" t="s">
        <v>159</v>
      </c>
      <c r="AG276" s="26" t="s">
        <v>59</v>
      </c>
      <c r="AH276" s="26" t="s">
        <v>59</v>
      </c>
      <c r="AI276" s="26" t="s">
        <v>59</v>
      </c>
      <c r="AJ276" s="26" t="s">
        <v>59</v>
      </c>
      <c r="AK276" s="26" t="s">
        <v>71</v>
      </c>
      <c r="AL276" s="26" t="s">
        <v>160</v>
      </c>
      <c r="AM276" s="26" t="s">
        <v>231</v>
      </c>
      <c r="AN276" s="26" t="s">
        <v>89</v>
      </c>
      <c r="AO276" s="26" t="s">
        <v>192</v>
      </c>
      <c r="AP276" s="26" t="s">
        <v>106</v>
      </c>
      <c r="AQ276" s="26" t="s">
        <v>104</v>
      </c>
      <c r="AR276" s="26" t="s">
        <v>104</v>
      </c>
      <c r="AS276" s="26" t="s">
        <v>106</v>
      </c>
      <c r="AT276" s="26" t="s">
        <v>114</v>
      </c>
      <c r="AU276" s="26" t="s">
        <v>193</v>
      </c>
      <c r="AX276" s="12">
        <f t="shared" si="154"/>
        <v>269</v>
      </c>
      <c r="AY276" s="12">
        <f t="shared" si="185"/>
        <v>0.33333333333333331</v>
      </c>
      <c r="AZ276" s="20" t="str">
        <f t="shared" si="155"/>
        <v>Anticipatoria., Criterios y estándares (Rúbrica)., Retroalimentación.</v>
      </c>
      <c r="BA276" s="12" t="str">
        <f t="shared" si="150"/>
        <v>Anticipatoria.</v>
      </c>
      <c r="BB276" s="12" t="str">
        <f t="shared" si="151"/>
        <v>Criterios y estándares (Rúbrica).</v>
      </c>
      <c r="BC276" s="12" t="str">
        <f t="shared" si="152"/>
        <v>Retroalimentación.</v>
      </c>
      <c r="BD276" s="12" t="str">
        <f t="shared" si="153"/>
        <v/>
      </c>
      <c r="BF276" s="12">
        <f t="shared" si="156"/>
        <v>1</v>
      </c>
      <c r="BG276" s="12">
        <f t="shared" si="157"/>
        <v>1</v>
      </c>
      <c r="BH276" s="12">
        <f t="shared" si="158"/>
        <v>0</v>
      </c>
      <c r="BI276" s="12">
        <f t="shared" si="159"/>
        <v>1</v>
      </c>
      <c r="BJ276" s="12">
        <f t="shared" si="160"/>
        <v>0</v>
      </c>
      <c r="BK276" s="12">
        <f t="shared" si="161"/>
        <v>3</v>
      </c>
      <c r="BL276" s="20" t="str">
        <f t="shared" si="162"/>
        <v>Reflexión, Diálogo, Claridad, Oportunidades de mejora, Retroalimentación al docente</v>
      </c>
      <c r="BM276" s="12" t="str">
        <f t="shared" si="163"/>
        <v>Reflexión</v>
      </c>
      <c r="BN276" s="12" t="str">
        <f t="shared" si="149"/>
        <v>Diálogo</v>
      </c>
      <c r="BO276" s="12" t="str">
        <f t="shared" si="164"/>
        <v>Claridad</v>
      </c>
      <c r="BP276" s="12" t="str">
        <f t="shared" si="165"/>
        <v>Oportunidades de mejora</v>
      </c>
      <c r="BQ276" s="12" t="str">
        <f t="shared" si="166"/>
        <v>Retroalimentación al docente</v>
      </c>
      <c r="BS276" s="12">
        <f t="shared" si="167"/>
        <v>1</v>
      </c>
      <c r="BT276" s="12">
        <f t="shared" si="168"/>
        <v>1</v>
      </c>
      <c r="BU276" s="12">
        <f t="shared" si="169"/>
        <v>1</v>
      </c>
      <c r="BV276" s="12">
        <f t="shared" si="170"/>
        <v>1</v>
      </c>
      <c r="BW276" s="12">
        <f t="shared" si="171"/>
        <v>1</v>
      </c>
      <c r="BX276" s="12">
        <f t="shared" si="172"/>
        <v>0</v>
      </c>
      <c r="BY276" s="12">
        <f t="shared" si="173"/>
        <v>5</v>
      </c>
      <c r="BZ276"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76" s="12" t="str">
        <f t="shared" si="175"/>
        <v>La bibliografía básica propuesta se encuentra en la biblioteca "Juan Roa Vásquez".</v>
      </c>
      <c r="CB276" s="21" t="str">
        <f t="shared" si="176"/>
        <v>La bibliografía propuesta contiene títulos de edición menor a 5 años.</v>
      </c>
      <c r="CC276" s="12" t="str">
        <f t="shared" si="177"/>
        <v>La bibliografía se presenta con una sólo sistema de referenciación (APA, Vancouver, IEEE, etc).</v>
      </c>
      <c r="CD276" s="12" t="str">
        <f t="shared" si="178"/>
        <v>La bibliografía incluye por lo menos dos títulos en una segunda lengua.</v>
      </c>
      <c r="CF276" s="12">
        <f t="shared" si="179"/>
        <v>1</v>
      </c>
      <c r="CG276" s="12">
        <f t="shared" si="180"/>
        <v>1</v>
      </c>
      <c r="CH276" s="12">
        <f t="shared" si="181"/>
        <v>1</v>
      </c>
      <c r="CI276" s="12">
        <f t="shared" si="182"/>
        <v>1</v>
      </c>
      <c r="CJ276" s="12">
        <f t="shared" si="183"/>
        <v>0</v>
      </c>
      <c r="CK276" s="12">
        <f t="shared" si="184"/>
        <v>4</v>
      </c>
    </row>
    <row r="277" spans="1:89" x14ac:dyDescent="0.25">
      <c r="A277" s="25">
        <v>43056.52106136574</v>
      </c>
      <c r="B277" s="26" t="s">
        <v>183</v>
      </c>
      <c r="C277" s="26" t="s">
        <v>649</v>
      </c>
      <c r="D277" s="26" t="s">
        <v>185</v>
      </c>
      <c r="E277" s="24"/>
      <c r="F277" s="26" t="s">
        <v>201</v>
      </c>
      <c r="G277" s="26" t="s">
        <v>651</v>
      </c>
      <c r="H277" s="26" t="s">
        <v>188</v>
      </c>
      <c r="I277" s="26" t="s">
        <v>188</v>
      </c>
      <c r="J277" s="26" t="s">
        <v>188</v>
      </c>
      <c r="K277" s="26" t="s">
        <v>188</v>
      </c>
      <c r="L277" s="26" t="s">
        <v>188</v>
      </c>
      <c r="M277" s="26" t="s">
        <v>188</v>
      </c>
      <c r="N277" s="26" t="s">
        <v>188</v>
      </c>
      <c r="O277" s="26" t="s">
        <v>188</v>
      </c>
      <c r="P277" s="26" t="s">
        <v>188</v>
      </c>
      <c r="Q277" s="26" t="s">
        <v>188</v>
      </c>
      <c r="R277" s="26" t="s">
        <v>188</v>
      </c>
      <c r="S277" s="26" t="s">
        <v>188</v>
      </c>
      <c r="T277" s="26" t="s">
        <v>188</v>
      </c>
      <c r="U277" s="26" t="s">
        <v>188</v>
      </c>
      <c r="V277" s="26" t="s">
        <v>5</v>
      </c>
      <c r="W277" s="26" t="s">
        <v>162</v>
      </c>
      <c r="X277" s="26" t="s">
        <v>158</v>
      </c>
      <c r="Y277" s="26" t="s">
        <v>190</v>
      </c>
      <c r="Z277" s="26" t="s">
        <v>190</v>
      </c>
      <c r="AA277" s="26" t="s">
        <v>190</v>
      </c>
      <c r="AB277" s="26" t="s">
        <v>190</v>
      </c>
      <c r="AC277" s="26" t="s">
        <v>190</v>
      </c>
      <c r="AD277" s="26" t="s">
        <v>190</v>
      </c>
      <c r="AE277" s="26" t="s">
        <v>55</v>
      </c>
      <c r="AF277" s="26" t="s">
        <v>159</v>
      </c>
      <c r="AG277" s="26" t="s">
        <v>59</v>
      </c>
      <c r="AH277" s="26" t="s">
        <v>59</v>
      </c>
      <c r="AI277" s="26" t="s">
        <v>59</v>
      </c>
      <c r="AJ277" s="26" t="s">
        <v>59</v>
      </c>
      <c r="AK277" s="26" t="s">
        <v>71</v>
      </c>
      <c r="AL277" s="26" t="s">
        <v>163</v>
      </c>
      <c r="AM277" s="26" t="s">
        <v>191</v>
      </c>
      <c r="AN277" s="26" t="s">
        <v>90</v>
      </c>
      <c r="AO277" s="26" t="s">
        <v>192</v>
      </c>
      <c r="AP277" s="26" t="s">
        <v>106</v>
      </c>
      <c r="AQ277" s="26" t="s">
        <v>106</v>
      </c>
      <c r="AR277" s="26" t="s">
        <v>106</v>
      </c>
      <c r="AS277" s="26" t="s">
        <v>106</v>
      </c>
      <c r="AT277" s="26" t="s">
        <v>113</v>
      </c>
      <c r="AU277" s="26" t="s">
        <v>193</v>
      </c>
      <c r="AX277" s="12">
        <f t="shared" si="154"/>
        <v>274</v>
      </c>
      <c r="AY277" s="12">
        <f t="shared" si="185"/>
        <v>0.25</v>
      </c>
      <c r="AZ277" s="20" t="str">
        <f t="shared" si="155"/>
        <v>Anticipatoria., Criterios y estándares (Rúbrica)., Autoevaluación., Retroalimentación.</v>
      </c>
      <c r="BA277" s="12" t="str">
        <f t="shared" si="150"/>
        <v>Anticipatoria.</v>
      </c>
      <c r="BB277" s="12" t="str">
        <f t="shared" si="151"/>
        <v>Criterios y estándares (Rúbrica).</v>
      </c>
      <c r="BC277" s="12" t="str">
        <f t="shared" si="152"/>
        <v>Autoevaluación.</v>
      </c>
      <c r="BD277" s="12" t="str">
        <f t="shared" si="153"/>
        <v>Retroalimentación.</v>
      </c>
      <c r="BF277" s="12">
        <f t="shared" si="156"/>
        <v>1</v>
      </c>
      <c r="BG277" s="12">
        <f t="shared" si="157"/>
        <v>1</v>
      </c>
      <c r="BH277" s="12">
        <f t="shared" si="158"/>
        <v>1</v>
      </c>
      <c r="BI277" s="12">
        <f t="shared" si="159"/>
        <v>1</v>
      </c>
      <c r="BJ277" s="12">
        <f t="shared" si="160"/>
        <v>0</v>
      </c>
      <c r="BK277" s="12">
        <f t="shared" si="161"/>
        <v>4</v>
      </c>
      <c r="BL277" s="20" t="str">
        <f t="shared" si="162"/>
        <v>Reflexión, Diálogo, Claridad, Oportunidades de mejora, Retroalimentación al docente</v>
      </c>
      <c r="BM277" s="12" t="str">
        <f t="shared" si="163"/>
        <v>Reflexión</v>
      </c>
      <c r="BN277" s="12" t="str">
        <f t="shared" si="149"/>
        <v>Diálogo</v>
      </c>
      <c r="BO277" s="12" t="str">
        <f t="shared" si="164"/>
        <v>Claridad</v>
      </c>
      <c r="BP277" s="12" t="str">
        <f t="shared" si="165"/>
        <v>Oportunidades de mejora</v>
      </c>
      <c r="BQ277" s="12" t="str">
        <f t="shared" si="166"/>
        <v>Retroalimentación al docente</v>
      </c>
      <c r="BS277" s="12">
        <f t="shared" si="167"/>
        <v>1</v>
      </c>
      <c r="BT277" s="12">
        <f t="shared" si="168"/>
        <v>1</v>
      </c>
      <c r="BU277" s="12">
        <f t="shared" si="169"/>
        <v>1</v>
      </c>
      <c r="BV277" s="12">
        <f t="shared" si="170"/>
        <v>1</v>
      </c>
      <c r="BW277" s="12">
        <f t="shared" si="171"/>
        <v>1</v>
      </c>
      <c r="BX277" s="12">
        <f t="shared" si="172"/>
        <v>0</v>
      </c>
      <c r="BY277" s="12">
        <f t="shared" si="173"/>
        <v>5</v>
      </c>
      <c r="BZ277"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77" s="12" t="str">
        <f t="shared" si="175"/>
        <v>La bibliografía básica propuesta se encuentra en la biblioteca "Juan Roa Vásquez".</v>
      </c>
      <c r="CB277" s="21" t="str">
        <f t="shared" si="176"/>
        <v>La bibliografía propuesta contiene títulos de edición menor a 5 años.</v>
      </c>
      <c r="CC277" s="12" t="str">
        <f t="shared" si="177"/>
        <v>La bibliografía se presenta con una sólo sistema de referenciación (APA, Vancouver, IEEE, etc).</v>
      </c>
      <c r="CD277" s="12" t="str">
        <f t="shared" si="178"/>
        <v>La bibliografía incluye por lo menos dos títulos en una segunda lengua.</v>
      </c>
      <c r="CF277" s="12">
        <f t="shared" si="179"/>
        <v>1</v>
      </c>
      <c r="CG277" s="12">
        <f t="shared" si="180"/>
        <v>1</v>
      </c>
      <c r="CH277" s="12">
        <f t="shared" si="181"/>
        <v>1</v>
      </c>
      <c r="CI277" s="12">
        <f t="shared" si="182"/>
        <v>1</v>
      </c>
      <c r="CJ277" s="12">
        <f t="shared" si="183"/>
        <v>0</v>
      </c>
      <c r="CK277" s="12">
        <f t="shared" si="184"/>
        <v>4</v>
      </c>
    </row>
    <row r="278" spans="1:89" x14ac:dyDescent="0.25">
      <c r="A278" s="25">
        <v>43056.522683993055</v>
      </c>
      <c r="B278" s="26" t="s">
        <v>183</v>
      </c>
      <c r="C278" s="26" t="s">
        <v>649</v>
      </c>
      <c r="D278" s="26" t="s">
        <v>185</v>
      </c>
      <c r="E278" s="24"/>
      <c r="F278" s="26" t="s">
        <v>201</v>
      </c>
      <c r="G278" s="26" t="s">
        <v>652</v>
      </c>
      <c r="H278" s="26" t="s">
        <v>188</v>
      </c>
      <c r="I278" s="26" t="s">
        <v>188</v>
      </c>
      <c r="J278" s="26" t="s">
        <v>188</v>
      </c>
      <c r="K278" s="26" t="s">
        <v>188</v>
      </c>
      <c r="L278" s="26" t="s">
        <v>188</v>
      </c>
      <c r="M278" s="26" t="s">
        <v>188</v>
      </c>
      <c r="N278" s="26" t="s">
        <v>188</v>
      </c>
      <c r="O278" s="26" t="s">
        <v>188</v>
      </c>
      <c r="P278" s="26" t="s">
        <v>188</v>
      </c>
      <c r="Q278" s="26" t="s">
        <v>188</v>
      </c>
      <c r="R278" s="26" t="s">
        <v>188</v>
      </c>
      <c r="S278" s="26" t="s">
        <v>188</v>
      </c>
      <c r="T278" s="26" t="s">
        <v>188</v>
      </c>
      <c r="U278" s="26" t="s">
        <v>188</v>
      </c>
      <c r="V278" s="26" t="s">
        <v>5</v>
      </c>
      <c r="W278" s="26" t="s">
        <v>162</v>
      </c>
      <c r="X278" s="26" t="s">
        <v>158</v>
      </c>
      <c r="Y278" s="26" t="s">
        <v>190</v>
      </c>
      <c r="Z278" s="26" t="s">
        <v>190</v>
      </c>
      <c r="AA278" s="26" t="s">
        <v>190</v>
      </c>
      <c r="AB278" s="26" t="s">
        <v>190</v>
      </c>
      <c r="AC278" s="26" t="s">
        <v>190</v>
      </c>
      <c r="AD278" s="26" t="s">
        <v>190</v>
      </c>
      <c r="AE278" s="26" t="s">
        <v>55</v>
      </c>
      <c r="AF278" s="26" t="s">
        <v>159</v>
      </c>
      <c r="AG278" s="26" t="s">
        <v>59</v>
      </c>
      <c r="AH278" s="26" t="s">
        <v>59</v>
      </c>
      <c r="AI278" s="26" t="s">
        <v>59</v>
      </c>
      <c r="AJ278" s="26" t="s">
        <v>59</v>
      </c>
      <c r="AK278" s="26" t="s">
        <v>71</v>
      </c>
      <c r="AL278" s="26" t="s">
        <v>163</v>
      </c>
      <c r="AM278" s="26" t="s">
        <v>191</v>
      </c>
      <c r="AN278" s="26" t="s">
        <v>90</v>
      </c>
      <c r="AO278" s="26" t="s">
        <v>192</v>
      </c>
      <c r="AP278" s="26" t="s">
        <v>106</v>
      </c>
      <c r="AQ278" s="26" t="s">
        <v>106</v>
      </c>
      <c r="AR278" s="26" t="s">
        <v>106</v>
      </c>
      <c r="AS278" s="26" t="s">
        <v>106</v>
      </c>
      <c r="AT278" s="26" t="s">
        <v>113</v>
      </c>
      <c r="AU278" s="26" t="s">
        <v>193</v>
      </c>
      <c r="AX278" s="12">
        <f t="shared" si="154"/>
        <v>274</v>
      </c>
      <c r="AY278" s="12">
        <f t="shared" si="185"/>
        <v>0.25</v>
      </c>
      <c r="AZ278" s="20" t="str">
        <f t="shared" si="155"/>
        <v>Anticipatoria., Criterios y estándares (Rúbrica)., Autoevaluación., Retroalimentación.</v>
      </c>
      <c r="BA278" s="12" t="str">
        <f t="shared" si="150"/>
        <v>Anticipatoria.</v>
      </c>
      <c r="BB278" s="12" t="str">
        <f t="shared" si="151"/>
        <v>Criterios y estándares (Rúbrica).</v>
      </c>
      <c r="BC278" s="12" t="str">
        <f t="shared" si="152"/>
        <v>Autoevaluación.</v>
      </c>
      <c r="BD278" s="12" t="str">
        <f t="shared" si="153"/>
        <v>Retroalimentación.</v>
      </c>
      <c r="BF278" s="12">
        <f t="shared" si="156"/>
        <v>1</v>
      </c>
      <c r="BG278" s="12">
        <f t="shared" si="157"/>
        <v>1</v>
      </c>
      <c r="BH278" s="12">
        <f t="shared" si="158"/>
        <v>1</v>
      </c>
      <c r="BI278" s="12">
        <f t="shared" si="159"/>
        <v>1</v>
      </c>
      <c r="BJ278" s="12">
        <f t="shared" si="160"/>
        <v>0</v>
      </c>
      <c r="BK278" s="12">
        <f t="shared" si="161"/>
        <v>4</v>
      </c>
      <c r="BL278" s="20" t="str">
        <f t="shared" si="162"/>
        <v>Reflexión, Diálogo, Claridad, Oportunidades de mejora, Retroalimentación al docente</v>
      </c>
      <c r="BM278" s="12" t="str">
        <f t="shared" si="163"/>
        <v>Reflexión</v>
      </c>
      <c r="BN278" s="12" t="str">
        <f t="shared" si="149"/>
        <v>Diálogo</v>
      </c>
      <c r="BO278" s="12" t="str">
        <f t="shared" si="164"/>
        <v>Claridad</v>
      </c>
      <c r="BP278" s="12" t="str">
        <f t="shared" si="165"/>
        <v>Oportunidades de mejora</v>
      </c>
      <c r="BQ278" s="12" t="str">
        <f t="shared" si="166"/>
        <v>Retroalimentación al docente</v>
      </c>
      <c r="BS278" s="12">
        <f t="shared" si="167"/>
        <v>1</v>
      </c>
      <c r="BT278" s="12">
        <f t="shared" si="168"/>
        <v>1</v>
      </c>
      <c r="BU278" s="12">
        <f t="shared" si="169"/>
        <v>1</v>
      </c>
      <c r="BV278" s="12">
        <f t="shared" si="170"/>
        <v>1</v>
      </c>
      <c r="BW278" s="12">
        <f t="shared" si="171"/>
        <v>1</v>
      </c>
      <c r="BX278" s="12">
        <f t="shared" si="172"/>
        <v>0</v>
      </c>
      <c r="BY278" s="12">
        <f t="shared" si="173"/>
        <v>5</v>
      </c>
      <c r="BZ278"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78" s="12" t="str">
        <f t="shared" si="175"/>
        <v>La bibliografía básica propuesta se encuentra en la biblioteca "Juan Roa Vásquez".</v>
      </c>
      <c r="CB278" s="21" t="str">
        <f t="shared" si="176"/>
        <v>La bibliografía propuesta contiene títulos de edición menor a 5 años.</v>
      </c>
      <c r="CC278" s="12" t="str">
        <f t="shared" si="177"/>
        <v>La bibliografía se presenta con una sólo sistema de referenciación (APA, Vancouver, IEEE, etc).</v>
      </c>
      <c r="CD278" s="12" t="str">
        <f t="shared" si="178"/>
        <v>La bibliografía incluye por lo menos dos títulos en una segunda lengua.</v>
      </c>
      <c r="CF278" s="12">
        <f t="shared" si="179"/>
        <v>1</v>
      </c>
      <c r="CG278" s="12">
        <f t="shared" si="180"/>
        <v>1</v>
      </c>
      <c r="CH278" s="12">
        <f t="shared" si="181"/>
        <v>1</v>
      </c>
      <c r="CI278" s="12">
        <f t="shared" si="182"/>
        <v>1</v>
      </c>
      <c r="CJ278" s="12">
        <f t="shared" si="183"/>
        <v>0</v>
      </c>
      <c r="CK278" s="12">
        <f t="shared" si="184"/>
        <v>4</v>
      </c>
    </row>
    <row r="279" spans="1:89" x14ac:dyDescent="0.25">
      <c r="A279" s="25">
        <v>43056.524344687496</v>
      </c>
      <c r="B279" s="26" t="s">
        <v>183</v>
      </c>
      <c r="C279" s="26" t="s">
        <v>649</v>
      </c>
      <c r="D279" s="26" t="s">
        <v>185</v>
      </c>
      <c r="E279" s="24"/>
      <c r="F279" s="26" t="s">
        <v>201</v>
      </c>
      <c r="G279" s="26" t="s">
        <v>653</v>
      </c>
      <c r="H279" s="26" t="s">
        <v>188</v>
      </c>
      <c r="I279" s="26" t="s">
        <v>188</v>
      </c>
      <c r="J279" s="26" t="s">
        <v>188</v>
      </c>
      <c r="K279" s="26" t="s">
        <v>188</v>
      </c>
      <c r="L279" s="26" t="s">
        <v>188</v>
      </c>
      <c r="M279" s="26" t="s">
        <v>188</v>
      </c>
      <c r="N279" s="26" t="s">
        <v>188</v>
      </c>
      <c r="O279" s="26" t="s">
        <v>188</v>
      </c>
      <c r="P279" s="26" t="s">
        <v>188</v>
      </c>
      <c r="Q279" s="26" t="s">
        <v>188</v>
      </c>
      <c r="R279" s="26" t="s">
        <v>188</v>
      </c>
      <c r="S279" s="26" t="s">
        <v>188</v>
      </c>
      <c r="T279" s="26" t="s">
        <v>188</v>
      </c>
      <c r="U279" s="26" t="s">
        <v>188</v>
      </c>
      <c r="V279" s="26" t="s">
        <v>5</v>
      </c>
      <c r="W279" s="26" t="s">
        <v>162</v>
      </c>
      <c r="X279" s="26" t="s">
        <v>158</v>
      </c>
      <c r="Y279" s="26" t="s">
        <v>46</v>
      </c>
      <c r="Z279" s="26" t="s">
        <v>46</v>
      </c>
      <c r="AA279" s="26" t="s">
        <v>46</v>
      </c>
      <c r="AB279" s="26" t="s">
        <v>46</v>
      </c>
      <c r="AC279" s="26" t="s">
        <v>46</v>
      </c>
      <c r="AD279" s="26" t="s">
        <v>46</v>
      </c>
      <c r="AE279" s="26" t="s">
        <v>55</v>
      </c>
      <c r="AF279" s="26" t="s">
        <v>159</v>
      </c>
      <c r="AG279" s="26" t="s">
        <v>59</v>
      </c>
      <c r="AH279" s="26" t="s">
        <v>59</v>
      </c>
      <c r="AI279" s="26" t="s">
        <v>59</v>
      </c>
      <c r="AJ279" s="26" t="s">
        <v>59</v>
      </c>
      <c r="AK279" s="26" t="s">
        <v>71</v>
      </c>
      <c r="AL279" s="26" t="s">
        <v>163</v>
      </c>
      <c r="AM279" s="26" t="s">
        <v>191</v>
      </c>
      <c r="AN279" s="26" t="s">
        <v>90</v>
      </c>
      <c r="AO279" s="26" t="s">
        <v>192</v>
      </c>
      <c r="AP279" s="26" t="s">
        <v>106</v>
      </c>
      <c r="AQ279" s="26" t="s">
        <v>106</v>
      </c>
      <c r="AR279" s="26" t="s">
        <v>106</v>
      </c>
      <c r="AS279" s="26" t="s">
        <v>106</v>
      </c>
      <c r="AT279" s="26" t="s">
        <v>113</v>
      </c>
      <c r="AU279" s="26" t="s">
        <v>193</v>
      </c>
      <c r="AX279" s="12">
        <f t="shared" si="154"/>
        <v>274</v>
      </c>
      <c r="AY279" s="12">
        <f t="shared" si="185"/>
        <v>0.25</v>
      </c>
      <c r="AZ279" s="20" t="str">
        <f t="shared" si="155"/>
        <v>Anticipatoria., Criterios y estándares (Rúbrica)., Autoevaluación., Retroalimentación.</v>
      </c>
      <c r="BA279" s="12" t="str">
        <f t="shared" si="150"/>
        <v>Anticipatoria.</v>
      </c>
      <c r="BB279" s="12" t="str">
        <f t="shared" si="151"/>
        <v>Criterios y estándares (Rúbrica).</v>
      </c>
      <c r="BC279" s="12" t="str">
        <f t="shared" si="152"/>
        <v>Autoevaluación.</v>
      </c>
      <c r="BD279" s="12" t="str">
        <f t="shared" si="153"/>
        <v>Retroalimentación.</v>
      </c>
      <c r="BF279" s="12">
        <f t="shared" si="156"/>
        <v>1</v>
      </c>
      <c r="BG279" s="12">
        <f t="shared" si="157"/>
        <v>1</v>
      </c>
      <c r="BH279" s="12">
        <f t="shared" si="158"/>
        <v>1</v>
      </c>
      <c r="BI279" s="12">
        <f t="shared" si="159"/>
        <v>1</v>
      </c>
      <c r="BJ279" s="12">
        <f t="shared" si="160"/>
        <v>0</v>
      </c>
      <c r="BK279" s="12">
        <f t="shared" si="161"/>
        <v>4</v>
      </c>
      <c r="BL279" s="20" t="str">
        <f t="shared" si="162"/>
        <v>Reflexión, Diálogo, Claridad, Oportunidades de mejora, Retroalimentación al docente</v>
      </c>
      <c r="BM279" s="12" t="str">
        <f t="shared" si="163"/>
        <v>Reflexión</v>
      </c>
      <c r="BN279" s="12" t="str">
        <f t="shared" si="149"/>
        <v>Diálogo</v>
      </c>
      <c r="BO279" s="12" t="str">
        <f t="shared" si="164"/>
        <v>Claridad</v>
      </c>
      <c r="BP279" s="12" t="str">
        <f t="shared" si="165"/>
        <v>Oportunidades de mejora</v>
      </c>
      <c r="BQ279" s="12" t="str">
        <f t="shared" si="166"/>
        <v>Retroalimentación al docente</v>
      </c>
      <c r="BS279" s="12">
        <f t="shared" si="167"/>
        <v>1</v>
      </c>
      <c r="BT279" s="12">
        <f t="shared" si="168"/>
        <v>1</v>
      </c>
      <c r="BU279" s="12">
        <f t="shared" si="169"/>
        <v>1</v>
      </c>
      <c r="BV279" s="12">
        <f t="shared" si="170"/>
        <v>1</v>
      </c>
      <c r="BW279" s="12">
        <f t="shared" si="171"/>
        <v>1</v>
      </c>
      <c r="BX279" s="12">
        <f t="shared" si="172"/>
        <v>0</v>
      </c>
      <c r="BY279" s="12">
        <f t="shared" si="173"/>
        <v>5</v>
      </c>
      <c r="BZ279"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79" s="12" t="str">
        <f t="shared" si="175"/>
        <v>La bibliografía básica propuesta se encuentra en la biblioteca "Juan Roa Vásquez".</v>
      </c>
      <c r="CB279" s="21" t="str">
        <f t="shared" si="176"/>
        <v>La bibliografía propuesta contiene títulos de edición menor a 5 años.</v>
      </c>
      <c r="CC279" s="12" t="str">
        <f t="shared" si="177"/>
        <v>La bibliografía se presenta con una sólo sistema de referenciación (APA, Vancouver, IEEE, etc).</v>
      </c>
      <c r="CD279" s="12" t="str">
        <f t="shared" si="178"/>
        <v>La bibliografía incluye por lo menos dos títulos en una segunda lengua.</v>
      </c>
      <c r="CF279" s="12">
        <f t="shared" si="179"/>
        <v>1</v>
      </c>
      <c r="CG279" s="12">
        <f t="shared" si="180"/>
        <v>1</v>
      </c>
      <c r="CH279" s="12">
        <f t="shared" si="181"/>
        <v>1</v>
      </c>
      <c r="CI279" s="12">
        <f t="shared" si="182"/>
        <v>1</v>
      </c>
      <c r="CJ279" s="12">
        <f t="shared" si="183"/>
        <v>0</v>
      </c>
      <c r="CK279" s="12">
        <f t="shared" si="184"/>
        <v>4</v>
      </c>
    </row>
    <row r="280" spans="1:89" x14ac:dyDescent="0.25">
      <c r="A280" s="25">
        <v>43056.533195694443</v>
      </c>
      <c r="B280" s="26" t="s">
        <v>183</v>
      </c>
      <c r="C280" s="26" t="s">
        <v>654</v>
      </c>
      <c r="D280" s="26" t="s">
        <v>185</v>
      </c>
      <c r="E280" s="24"/>
      <c r="F280" s="26" t="s">
        <v>223</v>
      </c>
      <c r="G280" s="26" t="s">
        <v>655</v>
      </c>
      <c r="H280" s="26" t="s">
        <v>188</v>
      </c>
      <c r="I280" s="26" t="s">
        <v>188</v>
      </c>
      <c r="J280" s="26" t="s">
        <v>188</v>
      </c>
      <c r="K280" s="26" t="s">
        <v>188</v>
      </c>
      <c r="L280" s="26" t="s">
        <v>188</v>
      </c>
      <c r="M280" s="26" t="s">
        <v>188</v>
      </c>
      <c r="N280" s="26" t="s">
        <v>188</v>
      </c>
      <c r="O280" s="26" t="s">
        <v>188</v>
      </c>
      <c r="P280" s="26" t="s">
        <v>188</v>
      </c>
      <c r="Q280" s="26" t="s">
        <v>188</v>
      </c>
      <c r="R280" s="26" t="s">
        <v>188</v>
      </c>
      <c r="S280" s="26" t="s">
        <v>188</v>
      </c>
      <c r="T280" s="26" t="s">
        <v>188</v>
      </c>
      <c r="U280" s="26" t="s">
        <v>188</v>
      </c>
      <c r="V280" s="26" t="s">
        <v>5</v>
      </c>
      <c r="W280" s="26" t="s">
        <v>162</v>
      </c>
      <c r="X280" s="26" t="s">
        <v>158</v>
      </c>
      <c r="Y280" s="26" t="s">
        <v>190</v>
      </c>
      <c r="Z280" s="26" t="s">
        <v>190</v>
      </c>
      <c r="AA280" s="26" t="s">
        <v>190</v>
      </c>
      <c r="AB280" s="26" t="s">
        <v>190</v>
      </c>
      <c r="AC280" s="26" t="s">
        <v>190</v>
      </c>
      <c r="AD280" s="26" t="s">
        <v>190</v>
      </c>
      <c r="AE280" s="26" t="s">
        <v>55</v>
      </c>
      <c r="AF280" s="26" t="s">
        <v>159</v>
      </c>
      <c r="AG280" s="26" t="s">
        <v>58</v>
      </c>
      <c r="AH280" s="26" t="s">
        <v>59</v>
      </c>
      <c r="AI280" s="26" t="s">
        <v>58</v>
      </c>
      <c r="AJ280" s="26" t="s">
        <v>58</v>
      </c>
      <c r="AK280" s="26" t="s">
        <v>71</v>
      </c>
      <c r="AL280" s="26" t="s">
        <v>163</v>
      </c>
      <c r="AM280" s="26" t="s">
        <v>85</v>
      </c>
      <c r="AN280" s="26" t="s">
        <v>90</v>
      </c>
      <c r="AO280" s="26" t="s">
        <v>92</v>
      </c>
      <c r="AP280" s="26" t="s">
        <v>106</v>
      </c>
      <c r="AQ280" s="26" t="s">
        <v>106</v>
      </c>
      <c r="AR280" s="26" t="s">
        <v>106</v>
      </c>
      <c r="AS280" s="26" t="s">
        <v>106</v>
      </c>
      <c r="AT280" s="26" t="s">
        <v>112</v>
      </c>
      <c r="AU280" s="26" t="s">
        <v>164</v>
      </c>
      <c r="AX280" s="12">
        <f t="shared" si="154"/>
        <v>279</v>
      </c>
      <c r="AY280" s="12">
        <f t="shared" si="185"/>
        <v>1</v>
      </c>
      <c r="AZ280" s="20" t="str">
        <f t="shared" si="155"/>
        <v>Criterios y estándares (Rúbrica).</v>
      </c>
      <c r="BA280" s="12" t="str">
        <f t="shared" si="150"/>
        <v>Criterios y estándares (Rúbrica).</v>
      </c>
      <c r="BB280" s="12" t="str">
        <f t="shared" si="151"/>
        <v/>
      </c>
      <c r="BC280" s="12" t="str">
        <f t="shared" si="152"/>
        <v/>
      </c>
      <c r="BD280" s="12" t="str">
        <f t="shared" si="153"/>
        <v/>
      </c>
      <c r="BF280" s="12">
        <f t="shared" si="156"/>
        <v>0</v>
      </c>
      <c r="BG280" s="12">
        <f t="shared" si="157"/>
        <v>1</v>
      </c>
      <c r="BH280" s="12">
        <f t="shared" si="158"/>
        <v>0</v>
      </c>
      <c r="BI280" s="12">
        <f t="shared" si="159"/>
        <v>0</v>
      </c>
      <c r="BJ280" s="12">
        <f t="shared" si="160"/>
        <v>0</v>
      </c>
      <c r="BK280" s="12">
        <f t="shared" si="161"/>
        <v>1</v>
      </c>
      <c r="BL280" s="20" t="str">
        <f t="shared" si="162"/>
        <v>Oportunidades de mejora</v>
      </c>
      <c r="BM280" s="12" t="str">
        <f t="shared" si="163"/>
        <v>Oportunidades de mejora</v>
      </c>
      <c r="BN280" s="12" t="str">
        <f t="shared" si="149"/>
        <v/>
      </c>
      <c r="BO280" s="12" t="str">
        <f t="shared" si="164"/>
        <v/>
      </c>
      <c r="BP280" s="12" t="str">
        <f t="shared" si="165"/>
        <v/>
      </c>
      <c r="BQ280" s="12" t="str">
        <f t="shared" si="166"/>
        <v/>
      </c>
      <c r="BS280" s="12">
        <f t="shared" si="167"/>
        <v>0</v>
      </c>
      <c r="BT280" s="12">
        <f t="shared" si="168"/>
        <v>0</v>
      </c>
      <c r="BU280" s="12">
        <f t="shared" si="169"/>
        <v>0</v>
      </c>
      <c r="BV280" s="12">
        <f t="shared" si="170"/>
        <v>1</v>
      </c>
      <c r="BW280" s="12">
        <f t="shared" si="171"/>
        <v>0</v>
      </c>
      <c r="BX280" s="12">
        <f t="shared" si="172"/>
        <v>0</v>
      </c>
      <c r="BY280" s="12">
        <f t="shared" si="173"/>
        <v>1</v>
      </c>
      <c r="BZ280" s="12" t="str">
        <f t="shared" si="174"/>
        <v>La bibliografía básica propuesta se encuentra en la biblioteca "Juan Roa Vásquez".</v>
      </c>
      <c r="CA280" s="12" t="str">
        <f t="shared" si="175"/>
        <v>La bibliografía básica propuesta se encuentra en la biblioteca "Juan Roa Vásquez".</v>
      </c>
      <c r="CB280" s="21" t="str">
        <f t="shared" si="176"/>
        <v/>
      </c>
      <c r="CC280" s="12" t="str">
        <f t="shared" si="177"/>
        <v/>
      </c>
      <c r="CD280" s="12" t="str">
        <f t="shared" si="178"/>
        <v/>
      </c>
      <c r="CF280" s="12">
        <f t="shared" si="179"/>
        <v>1</v>
      </c>
      <c r="CG280" s="12">
        <f t="shared" si="180"/>
        <v>0</v>
      </c>
      <c r="CH280" s="12">
        <f t="shared" si="181"/>
        <v>0</v>
      </c>
      <c r="CI280" s="12">
        <f t="shared" si="182"/>
        <v>0</v>
      </c>
      <c r="CJ280" s="12">
        <f t="shared" si="183"/>
        <v>0</v>
      </c>
      <c r="CK280" s="12">
        <f t="shared" si="184"/>
        <v>1</v>
      </c>
    </row>
    <row r="281" spans="1:89" x14ac:dyDescent="0.25">
      <c r="A281" s="25">
        <v>43056.546349178243</v>
      </c>
      <c r="B281" s="26" t="s">
        <v>183</v>
      </c>
      <c r="C281" s="26" t="s">
        <v>656</v>
      </c>
      <c r="D281" s="26" t="s">
        <v>185</v>
      </c>
      <c r="E281" s="24"/>
      <c r="F281" s="26" t="s">
        <v>223</v>
      </c>
      <c r="G281" s="26" t="s">
        <v>657</v>
      </c>
      <c r="H281" s="26" t="s">
        <v>188</v>
      </c>
      <c r="I281" s="26" t="s">
        <v>188</v>
      </c>
      <c r="J281" s="26" t="s">
        <v>188</v>
      </c>
      <c r="K281" s="26" t="s">
        <v>188</v>
      </c>
      <c r="L281" s="26" t="s">
        <v>188</v>
      </c>
      <c r="M281" s="26" t="s">
        <v>188</v>
      </c>
      <c r="N281" s="26" t="s">
        <v>188</v>
      </c>
      <c r="O281" s="26" t="s">
        <v>188</v>
      </c>
      <c r="P281" s="26" t="s">
        <v>188</v>
      </c>
      <c r="Q281" s="26" t="s">
        <v>188</v>
      </c>
      <c r="R281" s="26" t="s">
        <v>188</v>
      </c>
      <c r="S281" s="26" t="s">
        <v>188</v>
      </c>
      <c r="T281" s="26" t="s">
        <v>188</v>
      </c>
      <c r="U281" s="26" t="s">
        <v>188</v>
      </c>
      <c r="V281" s="26" t="s">
        <v>5</v>
      </c>
      <c r="W281" s="26" t="s">
        <v>162</v>
      </c>
      <c r="X281" s="26" t="s">
        <v>158</v>
      </c>
      <c r="Y281" s="26" t="s">
        <v>46</v>
      </c>
      <c r="Z281" s="26" t="s">
        <v>46</v>
      </c>
      <c r="AA281" s="26" t="s">
        <v>46</v>
      </c>
      <c r="AB281" s="26" t="s">
        <v>46</v>
      </c>
      <c r="AC281" s="26" t="s">
        <v>45</v>
      </c>
      <c r="AD281" s="26" t="s">
        <v>45</v>
      </c>
      <c r="AE281" s="26" t="s">
        <v>53</v>
      </c>
      <c r="AF281" s="26" t="s">
        <v>159</v>
      </c>
      <c r="AG281" s="26" t="s">
        <v>59</v>
      </c>
      <c r="AH281" s="26" t="s">
        <v>58</v>
      </c>
      <c r="AI281" s="26" t="s">
        <v>58</v>
      </c>
      <c r="AJ281" s="26" t="s">
        <v>58</v>
      </c>
      <c r="AK281" s="26" t="s">
        <v>71</v>
      </c>
      <c r="AL281" s="26" t="s">
        <v>163</v>
      </c>
      <c r="AM281" s="26" t="s">
        <v>218</v>
      </c>
      <c r="AN281" s="26" t="s">
        <v>89</v>
      </c>
      <c r="AO281" s="26" t="s">
        <v>192</v>
      </c>
      <c r="AP281" s="26" t="s">
        <v>106</v>
      </c>
      <c r="AQ281" s="26" t="s">
        <v>106</v>
      </c>
      <c r="AR281" s="26" t="s">
        <v>104</v>
      </c>
      <c r="AS281" s="26" t="s">
        <v>106</v>
      </c>
      <c r="AT281" s="26" t="s">
        <v>114</v>
      </c>
      <c r="AU281" s="26" t="s">
        <v>164</v>
      </c>
      <c r="AX281" s="12">
        <f t="shared" si="154"/>
        <v>280</v>
      </c>
      <c r="AY281" s="12">
        <f t="shared" si="185"/>
        <v>0.33333333333333331</v>
      </c>
      <c r="AZ281" s="20" t="str">
        <f t="shared" si="155"/>
        <v>Criterios y estándares (Rúbrica)., Retroalimentación.</v>
      </c>
      <c r="BA281" s="12" t="str">
        <f t="shared" si="150"/>
        <v>Criterios y estándares (Rúbrica).</v>
      </c>
      <c r="BB281" s="12" t="str">
        <f t="shared" si="151"/>
        <v>Retroalimentación.</v>
      </c>
      <c r="BC281" s="12" t="str">
        <f t="shared" si="152"/>
        <v/>
      </c>
      <c r="BD281" s="12" t="str">
        <f t="shared" si="153"/>
        <v/>
      </c>
      <c r="BF281" s="12">
        <f t="shared" si="156"/>
        <v>0</v>
      </c>
      <c r="BG281" s="12">
        <f t="shared" si="157"/>
        <v>1</v>
      </c>
      <c r="BH281" s="12">
        <f t="shared" si="158"/>
        <v>0</v>
      </c>
      <c r="BI281" s="12">
        <f t="shared" si="159"/>
        <v>1</v>
      </c>
      <c r="BJ281" s="12">
        <f t="shared" si="160"/>
        <v>0</v>
      </c>
      <c r="BK281" s="12">
        <f t="shared" si="161"/>
        <v>2</v>
      </c>
      <c r="BL281" s="20" t="str">
        <f t="shared" si="162"/>
        <v>Reflexión, Diálogo, Claridad, Oportunidades de mejora, Retroalimentación al docente</v>
      </c>
      <c r="BM281" s="12" t="str">
        <f t="shared" si="163"/>
        <v>Reflexión</v>
      </c>
      <c r="BN281" s="12" t="str">
        <f t="shared" si="149"/>
        <v>Diálogo</v>
      </c>
      <c r="BO281" s="12" t="str">
        <f t="shared" si="164"/>
        <v>Claridad</v>
      </c>
      <c r="BP281" s="12" t="str">
        <f t="shared" si="165"/>
        <v>Oportunidades de mejora</v>
      </c>
      <c r="BQ281" s="12" t="str">
        <f t="shared" si="166"/>
        <v>Retroalimentación al docente</v>
      </c>
      <c r="BS281" s="12">
        <f t="shared" si="167"/>
        <v>1</v>
      </c>
      <c r="BT281" s="12">
        <f t="shared" si="168"/>
        <v>1</v>
      </c>
      <c r="BU281" s="12">
        <f t="shared" si="169"/>
        <v>1</v>
      </c>
      <c r="BV281" s="12">
        <f t="shared" si="170"/>
        <v>1</v>
      </c>
      <c r="BW281" s="12">
        <f t="shared" si="171"/>
        <v>1</v>
      </c>
      <c r="BX281" s="12">
        <f t="shared" si="172"/>
        <v>0</v>
      </c>
      <c r="BY281" s="12">
        <f t="shared" si="173"/>
        <v>5</v>
      </c>
      <c r="BZ281" s="12" t="str">
        <f t="shared" si="174"/>
        <v>La bibliografía básica propuesta se encuentra en la biblioteca "Juan Roa Vásquez".</v>
      </c>
      <c r="CA281" s="12" t="str">
        <f t="shared" si="175"/>
        <v>La bibliografía básica propuesta se encuentra en la biblioteca "Juan Roa Vásquez".</v>
      </c>
      <c r="CB281" s="21" t="str">
        <f t="shared" si="176"/>
        <v/>
      </c>
      <c r="CC281" s="12" t="str">
        <f t="shared" si="177"/>
        <v/>
      </c>
      <c r="CD281" s="12" t="str">
        <f t="shared" si="178"/>
        <v/>
      </c>
      <c r="CF281" s="12">
        <f t="shared" si="179"/>
        <v>1</v>
      </c>
      <c r="CG281" s="12">
        <f t="shared" si="180"/>
        <v>0</v>
      </c>
      <c r="CH281" s="12">
        <f t="shared" si="181"/>
        <v>0</v>
      </c>
      <c r="CI281" s="12">
        <f t="shared" si="182"/>
        <v>0</v>
      </c>
      <c r="CJ281" s="12">
        <f t="shared" si="183"/>
        <v>0</v>
      </c>
      <c r="CK281" s="12">
        <f t="shared" si="184"/>
        <v>1</v>
      </c>
    </row>
    <row r="282" spans="1:89" x14ac:dyDescent="0.25">
      <c r="A282" s="25">
        <v>43056.552145231486</v>
      </c>
      <c r="B282" s="26" t="s">
        <v>183</v>
      </c>
      <c r="C282" s="26" t="s">
        <v>656</v>
      </c>
      <c r="D282" s="26" t="s">
        <v>185</v>
      </c>
      <c r="E282" s="24"/>
      <c r="F282" s="26" t="s">
        <v>223</v>
      </c>
      <c r="G282" s="26" t="s">
        <v>658</v>
      </c>
      <c r="H282" s="26" t="s">
        <v>188</v>
      </c>
      <c r="I282" s="26" t="s">
        <v>188</v>
      </c>
      <c r="J282" s="26" t="s">
        <v>188</v>
      </c>
      <c r="K282" s="26" t="s">
        <v>188</v>
      </c>
      <c r="L282" s="26" t="s">
        <v>188</v>
      </c>
      <c r="M282" s="26" t="s">
        <v>188</v>
      </c>
      <c r="N282" s="26" t="s">
        <v>188</v>
      </c>
      <c r="O282" s="26" t="s">
        <v>188</v>
      </c>
      <c r="P282" s="26" t="s">
        <v>188</v>
      </c>
      <c r="Q282" s="26" t="s">
        <v>188</v>
      </c>
      <c r="R282" s="26" t="s">
        <v>188</v>
      </c>
      <c r="S282" s="26" t="s">
        <v>188</v>
      </c>
      <c r="T282" s="26" t="s">
        <v>188</v>
      </c>
      <c r="U282" s="26" t="s">
        <v>188</v>
      </c>
      <c r="V282" s="26" t="s">
        <v>5</v>
      </c>
      <c r="W282" s="26" t="s">
        <v>162</v>
      </c>
      <c r="X282" s="26" t="s">
        <v>158</v>
      </c>
      <c r="Y282" s="26" t="s">
        <v>43</v>
      </c>
      <c r="Z282" s="26" t="s">
        <v>43</v>
      </c>
      <c r="AA282" s="26" t="s">
        <v>43</v>
      </c>
      <c r="AB282" s="26" t="s">
        <v>43</v>
      </c>
      <c r="AC282" s="26" t="s">
        <v>43</v>
      </c>
      <c r="AD282" s="26" t="s">
        <v>43</v>
      </c>
      <c r="AE282" s="26" t="s">
        <v>55</v>
      </c>
      <c r="AF282" s="26" t="s">
        <v>159</v>
      </c>
      <c r="AG282" s="26" t="s">
        <v>59</v>
      </c>
      <c r="AH282" s="26" t="s">
        <v>59</v>
      </c>
      <c r="AI282" s="26" t="s">
        <v>59</v>
      </c>
      <c r="AJ282" s="26" t="s">
        <v>59</v>
      </c>
      <c r="AK282" s="26" t="s">
        <v>71</v>
      </c>
      <c r="AL282" s="26" t="s">
        <v>163</v>
      </c>
      <c r="AM282" s="26" t="s">
        <v>259</v>
      </c>
      <c r="AN282" s="26" t="s">
        <v>90</v>
      </c>
      <c r="AO282" s="26" t="s">
        <v>192</v>
      </c>
      <c r="AP282" s="26" t="s">
        <v>107</v>
      </c>
      <c r="AQ282" s="26" t="s">
        <v>105</v>
      </c>
      <c r="AR282" s="26" t="s">
        <v>107</v>
      </c>
      <c r="AS282" s="26" t="s">
        <v>105</v>
      </c>
      <c r="AT282" s="26" t="s">
        <v>114</v>
      </c>
      <c r="AU282" s="26" t="s">
        <v>164</v>
      </c>
      <c r="AX282" s="12">
        <f t="shared" si="154"/>
        <v>280</v>
      </c>
      <c r="AY282" s="12">
        <f t="shared" si="185"/>
        <v>0.33333333333333331</v>
      </c>
      <c r="AZ282" s="20" t="str">
        <f t="shared" si="155"/>
        <v>Criterios y estándares (Rúbrica)., Autoevaluación., Retroalimentación.</v>
      </c>
      <c r="BA282" s="12" t="str">
        <f t="shared" si="150"/>
        <v>Criterios y estándares (Rúbrica).</v>
      </c>
      <c r="BB282" s="12" t="str">
        <f t="shared" si="151"/>
        <v>Autoevaluación.</v>
      </c>
      <c r="BC282" s="12" t="str">
        <f t="shared" si="152"/>
        <v>Retroalimentación.</v>
      </c>
      <c r="BD282" s="12" t="str">
        <f t="shared" si="153"/>
        <v/>
      </c>
      <c r="BF282" s="12">
        <f t="shared" si="156"/>
        <v>0</v>
      </c>
      <c r="BG282" s="12">
        <f t="shared" si="157"/>
        <v>1</v>
      </c>
      <c r="BH282" s="12">
        <f t="shared" si="158"/>
        <v>1</v>
      </c>
      <c r="BI282" s="12">
        <f t="shared" si="159"/>
        <v>1</v>
      </c>
      <c r="BJ282" s="12">
        <f t="shared" si="160"/>
        <v>0</v>
      </c>
      <c r="BK282" s="12">
        <f t="shared" si="161"/>
        <v>3</v>
      </c>
      <c r="BL282" s="20" t="str">
        <f t="shared" si="162"/>
        <v>Reflexión, Diálogo, Claridad, Oportunidades de mejora, Retroalimentación al docente</v>
      </c>
      <c r="BM282" s="12" t="str">
        <f t="shared" si="163"/>
        <v>Reflexión</v>
      </c>
      <c r="BN282" s="12" t="str">
        <f t="shared" si="149"/>
        <v>Diálogo</v>
      </c>
      <c r="BO282" s="12" t="str">
        <f t="shared" si="164"/>
        <v>Claridad</v>
      </c>
      <c r="BP282" s="12" t="str">
        <f t="shared" si="165"/>
        <v>Oportunidades de mejora</v>
      </c>
      <c r="BQ282" s="12" t="str">
        <f t="shared" si="166"/>
        <v>Retroalimentación al docente</v>
      </c>
      <c r="BS282" s="12">
        <f t="shared" si="167"/>
        <v>1</v>
      </c>
      <c r="BT282" s="12">
        <f t="shared" si="168"/>
        <v>1</v>
      </c>
      <c r="BU282" s="12">
        <f t="shared" si="169"/>
        <v>1</v>
      </c>
      <c r="BV282" s="12">
        <f t="shared" si="170"/>
        <v>1</v>
      </c>
      <c r="BW282" s="12">
        <f t="shared" si="171"/>
        <v>1</v>
      </c>
      <c r="BX282" s="12">
        <f t="shared" si="172"/>
        <v>0</v>
      </c>
      <c r="BY282" s="12">
        <f t="shared" si="173"/>
        <v>5</v>
      </c>
      <c r="BZ282" s="12" t="str">
        <f t="shared" si="174"/>
        <v>La bibliografía básica propuesta se encuentra en la biblioteca "Juan Roa Vásquez".</v>
      </c>
      <c r="CA282" s="12" t="str">
        <f t="shared" si="175"/>
        <v>La bibliografía básica propuesta se encuentra en la biblioteca "Juan Roa Vásquez".</v>
      </c>
      <c r="CB282" s="21" t="str">
        <f t="shared" si="176"/>
        <v/>
      </c>
      <c r="CC282" s="12" t="str">
        <f t="shared" si="177"/>
        <v/>
      </c>
      <c r="CD282" s="12" t="str">
        <f t="shared" si="178"/>
        <v/>
      </c>
      <c r="CF282" s="12">
        <f t="shared" si="179"/>
        <v>1</v>
      </c>
      <c r="CG282" s="12">
        <f t="shared" si="180"/>
        <v>0</v>
      </c>
      <c r="CH282" s="12">
        <f t="shared" si="181"/>
        <v>0</v>
      </c>
      <c r="CI282" s="12">
        <f t="shared" si="182"/>
        <v>0</v>
      </c>
      <c r="CJ282" s="12">
        <f t="shared" si="183"/>
        <v>0</v>
      </c>
      <c r="CK282" s="12">
        <f t="shared" si="184"/>
        <v>1</v>
      </c>
    </row>
    <row r="283" spans="1:89" x14ac:dyDescent="0.25">
      <c r="A283" s="25">
        <v>43056.557277245374</v>
      </c>
      <c r="B283" s="26" t="s">
        <v>183</v>
      </c>
      <c r="C283" s="26" t="s">
        <v>656</v>
      </c>
      <c r="D283" s="26" t="s">
        <v>185</v>
      </c>
      <c r="E283" s="24"/>
      <c r="F283" s="26" t="s">
        <v>223</v>
      </c>
      <c r="G283" s="26" t="s">
        <v>659</v>
      </c>
      <c r="H283" s="26" t="s">
        <v>188</v>
      </c>
      <c r="I283" s="26" t="s">
        <v>188</v>
      </c>
      <c r="J283" s="26" t="s">
        <v>188</v>
      </c>
      <c r="K283" s="26" t="s">
        <v>188</v>
      </c>
      <c r="L283" s="26" t="s">
        <v>188</v>
      </c>
      <c r="M283" s="26" t="s">
        <v>188</v>
      </c>
      <c r="N283" s="26" t="s">
        <v>188</v>
      </c>
      <c r="O283" s="26" t="s">
        <v>188</v>
      </c>
      <c r="P283" s="26" t="s">
        <v>188</v>
      </c>
      <c r="Q283" s="26" t="s">
        <v>188</v>
      </c>
      <c r="R283" s="26" t="s">
        <v>188</v>
      </c>
      <c r="S283" s="26" t="s">
        <v>188</v>
      </c>
      <c r="T283" s="26" t="s">
        <v>188</v>
      </c>
      <c r="U283" s="26" t="s">
        <v>188</v>
      </c>
      <c r="V283" s="26" t="s">
        <v>5</v>
      </c>
      <c r="W283" s="26" t="s">
        <v>162</v>
      </c>
      <c r="X283" s="26" t="s">
        <v>158</v>
      </c>
      <c r="Y283" s="26" t="s">
        <v>190</v>
      </c>
      <c r="Z283" s="26" t="s">
        <v>43</v>
      </c>
      <c r="AA283" s="26" t="s">
        <v>43</v>
      </c>
      <c r="AB283" s="26" t="s">
        <v>43</v>
      </c>
      <c r="AC283" s="26" t="s">
        <v>190</v>
      </c>
      <c r="AD283" s="26" t="s">
        <v>190</v>
      </c>
      <c r="AE283" s="26" t="s">
        <v>55</v>
      </c>
      <c r="AF283" s="26" t="s">
        <v>58</v>
      </c>
      <c r="AG283" s="26" t="s">
        <v>58</v>
      </c>
      <c r="AH283" s="26" t="s">
        <v>58</v>
      </c>
      <c r="AI283" s="26" t="s">
        <v>58</v>
      </c>
      <c r="AJ283" s="26" t="s">
        <v>58</v>
      </c>
      <c r="AK283" s="26" t="s">
        <v>69</v>
      </c>
      <c r="AL283" s="26" t="s">
        <v>163</v>
      </c>
      <c r="AM283" s="26" t="s">
        <v>214</v>
      </c>
      <c r="AN283" s="26" t="s">
        <v>89</v>
      </c>
      <c r="AO283" s="26" t="s">
        <v>197</v>
      </c>
      <c r="AP283" s="26" t="s">
        <v>104</v>
      </c>
      <c r="AQ283" s="26" t="s">
        <v>104</v>
      </c>
      <c r="AR283" s="26" t="s">
        <v>106</v>
      </c>
      <c r="AS283" s="26" t="s">
        <v>106</v>
      </c>
      <c r="AT283" s="26" t="s">
        <v>114</v>
      </c>
      <c r="AU283" s="26" t="s">
        <v>247</v>
      </c>
      <c r="AX283" s="12">
        <f t="shared" si="154"/>
        <v>280</v>
      </c>
      <c r="AY283" s="12">
        <f t="shared" si="185"/>
        <v>0.33333333333333331</v>
      </c>
      <c r="AZ283" s="20" t="str">
        <f t="shared" si="155"/>
        <v>Criterios y estándares (Rúbrica)., Autoevaluación.</v>
      </c>
      <c r="BA283" s="12" t="str">
        <f t="shared" si="150"/>
        <v>Criterios y estándares (Rúbrica).</v>
      </c>
      <c r="BB283" s="12" t="str">
        <f t="shared" si="151"/>
        <v>Autoevaluación.</v>
      </c>
      <c r="BC283" s="12" t="str">
        <f t="shared" si="152"/>
        <v/>
      </c>
      <c r="BD283" s="12" t="str">
        <f t="shared" si="153"/>
        <v/>
      </c>
      <c r="BF283" s="12">
        <f t="shared" si="156"/>
        <v>0</v>
      </c>
      <c r="BG283" s="12">
        <f t="shared" si="157"/>
        <v>1</v>
      </c>
      <c r="BH283" s="12">
        <f t="shared" si="158"/>
        <v>1</v>
      </c>
      <c r="BI283" s="12">
        <f t="shared" si="159"/>
        <v>0</v>
      </c>
      <c r="BJ283" s="12">
        <f t="shared" si="160"/>
        <v>0</v>
      </c>
      <c r="BK283" s="12">
        <f t="shared" si="161"/>
        <v>2</v>
      </c>
      <c r="BL283" s="20" t="str">
        <f t="shared" si="162"/>
        <v>Reflexión, Diálogo, Claridad, Retroalimentación al docente</v>
      </c>
      <c r="BM283" s="12" t="str">
        <f t="shared" si="163"/>
        <v>Reflexión</v>
      </c>
      <c r="BN283" s="12" t="str">
        <f t="shared" ref="BN283:BN346" si="186">IF(OR(LEN(BL283)&gt;35,MID(BL283,19,1)=",",MID(BL283,1,1)="0"),IFERROR(MID(BL283,FIND(",",BL283,1)+2,(FIND(",",BL283,11))-(FIND(",",BL283,1)+2)),""),IF(OR(MID(BL283,1,3)="Opo",MID(BL283,1,3)="Ret"),"",RIGHT(BL283,LEN(BL283)-FIND(",",BL283,1)-1)))</f>
        <v>Diálogo</v>
      </c>
      <c r="BO283" s="12" t="str">
        <f t="shared" si="164"/>
        <v>Claridad</v>
      </c>
      <c r="BP283" s="12" t="str">
        <f t="shared" si="165"/>
        <v>Retroalimentación al docente</v>
      </c>
      <c r="BQ283" s="12" t="str">
        <f t="shared" si="166"/>
        <v/>
      </c>
      <c r="BS283" s="12">
        <f t="shared" si="167"/>
        <v>1</v>
      </c>
      <c r="BT283" s="12">
        <f t="shared" si="168"/>
        <v>1</v>
      </c>
      <c r="BU283" s="12">
        <f t="shared" si="169"/>
        <v>1</v>
      </c>
      <c r="BV283" s="12">
        <f t="shared" si="170"/>
        <v>0</v>
      </c>
      <c r="BW283" s="12">
        <f t="shared" si="171"/>
        <v>1</v>
      </c>
      <c r="BX283" s="12">
        <f t="shared" si="172"/>
        <v>0</v>
      </c>
      <c r="BY283" s="12">
        <f t="shared" si="173"/>
        <v>4</v>
      </c>
      <c r="BZ283" s="12" t="str">
        <f t="shared" si="174"/>
        <v>La bibliografía básica propuesta se encuentra en la biblioteca "Juan Roa Vásquez"., La bibliografía propuesta contiene títulos de edición menor a 5 años., La bibliografía se presenta con una sólo sistema de referenciación (APA, Vancouver, IEEE, etc).</v>
      </c>
      <c r="CA283" s="12" t="str">
        <f t="shared" si="175"/>
        <v>La bibliografía básica propuesta se encuentra en la biblioteca "Juan Roa Vásquez".</v>
      </c>
      <c r="CB283" s="21" t="str">
        <f t="shared" si="176"/>
        <v>La bibliografía propuesta contiene títulos de edición menor a 5 años.</v>
      </c>
      <c r="CC283" s="12" t="str">
        <f t="shared" si="177"/>
        <v>La bibliografía se presenta con una sólo sistema de referenciación (APA, Vancouver, IEEE, etc).</v>
      </c>
      <c r="CD283" s="12" t="str">
        <f t="shared" si="178"/>
        <v/>
      </c>
      <c r="CF283" s="12">
        <f t="shared" si="179"/>
        <v>1</v>
      </c>
      <c r="CG283" s="12">
        <f t="shared" si="180"/>
        <v>1</v>
      </c>
      <c r="CH283" s="12">
        <f t="shared" si="181"/>
        <v>1</v>
      </c>
      <c r="CI283" s="12">
        <f t="shared" si="182"/>
        <v>0</v>
      </c>
      <c r="CJ283" s="12">
        <f t="shared" si="183"/>
        <v>0</v>
      </c>
      <c r="CK283" s="12">
        <f t="shared" si="184"/>
        <v>3</v>
      </c>
    </row>
    <row r="284" spans="1:89" x14ac:dyDescent="0.25">
      <c r="A284" s="25">
        <v>43056.631610520832</v>
      </c>
      <c r="B284" s="26" t="s">
        <v>183</v>
      </c>
      <c r="C284" s="26" t="s">
        <v>345</v>
      </c>
      <c r="D284" s="24"/>
      <c r="E284" s="24"/>
      <c r="F284" s="24"/>
      <c r="G284" s="24"/>
      <c r="H284" s="24"/>
      <c r="I284" s="24"/>
      <c r="J284" s="24"/>
      <c r="K284" s="24"/>
      <c r="L284" s="24"/>
      <c r="M284" s="24"/>
      <c r="N284" s="24"/>
      <c r="O284" s="24"/>
      <c r="P284" s="24"/>
      <c r="Q284" s="24"/>
      <c r="R284" s="24"/>
      <c r="S284" s="24"/>
      <c r="T284" s="24"/>
      <c r="U284" s="24"/>
      <c r="V284" s="24"/>
      <c r="W284" s="24"/>
      <c r="X284" s="24"/>
      <c r="Y284" s="24"/>
      <c r="Z284" s="24"/>
      <c r="AA284" s="24"/>
      <c r="AB284" s="24"/>
      <c r="AC284" s="24"/>
      <c r="AD284" s="24"/>
      <c r="AE284" s="24"/>
      <c r="AF284" s="24"/>
      <c r="AG284" s="24"/>
      <c r="AH284" s="24"/>
      <c r="AI284" s="24"/>
      <c r="AJ284" s="24"/>
      <c r="AK284" s="24"/>
      <c r="AL284" s="24"/>
      <c r="AM284" s="24"/>
      <c r="AN284" s="24"/>
      <c r="AO284" s="24"/>
      <c r="AP284" s="24"/>
      <c r="AQ284" s="24"/>
      <c r="AR284" s="24"/>
      <c r="AS284" s="24"/>
      <c r="AT284" s="24"/>
      <c r="AU284" s="24"/>
      <c r="AX284" s="12">
        <f t="shared" si="154"/>
        <v>73</v>
      </c>
      <c r="AY284" s="12">
        <f t="shared" si="185"/>
        <v>0.16666666666666666</v>
      </c>
      <c r="AZ284" s="20">
        <f t="shared" si="155"/>
        <v>0</v>
      </c>
      <c r="BA284" s="12" t="str">
        <f t="shared" si="150"/>
        <v/>
      </c>
      <c r="BB284" s="12" t="str">
        <f t="shared" si="151"/>
        <v/>
      </c>
      <c r="BC284" s="12" t="str">
        <f t="shared" si="152"/>
        <v/>
      </c>
      <c r="BD284" s="12" t="str">
        <f t="shared" si="153"/>
        <v/>
      </c>
      <c r="BF284" s="12">
        <f t="shared" si="156"/>
        <v>0</v>
      </c>
      <c r="BG284" s="12">
        <f t="shared" si="157"/>
        <v>0</v>
      </c>
      <c r="BH284" s="12">
        <f t="shared" si="158"/>
        <v>0</v>
      </c>
      <c r="BI284" s="12">
        <f t="shared" si="159"/>
        <v>0</v>
      </c>
      <c r="BJ284" s="12">
        <f t="shared" si="160"/>
        <v>0</v>
      </c>
      <c r="BK284" s="12">
        <f t="shared" si="161"/>
        <v>0</v>
      </c>
      <c r="BL284" s="20">
        <f t="shared" si="162"/>
        <v>0</v>
      </c>
      <c r="BM284" s="12">
        <f t="shared" si="163"/>
        <v>0</v>
      </c>
      <c r="BN284" s="12" t="str">
        <f t="shared" si="186"/>
        <v/>
      </c>
      <c r="BO284" s="12" t="str">
        <f t="shared" si="164"/>
        <v/>
      </c>
      <c r="BP284" s="12" t="str">
        <f t="shared" si="165"/>
        <v/>
      </c>
      <c r="BQ284" s="12" t="str">
        <f t="shared" si="166"/>
        <v/>
      </c>
      <c r="BS284" s="12">
        <f t="shared" si="167"/>
        <v>0</v>
      </c>
      <c r="BT284" s="12">
        <f t="shared" si="168"/>
        <v>0</v>
      </c>
      <c r="BU284" s="12">
        <f t="shared" si="169"/>
        <v>0</v>
      </c>
      <c r="BV284" s="12">
        <f t="shared" si="170"/>
        <v>0</v>
      </c>
      <c r="BW284" s="12">
        <f t="shared" si="171"/>
        <v>0</v>
      </c>
      <c r="BX284" s="12">
        <f t="shared" si="172"/>
        <v>0</v>
      </c>
      <c r="BY284" s="12">
        <f t="shared" si="173"/>
        <v>0</v>
      </c>
      <c r="BZ284" s="12">
        <f t="shared" si="174"/>
        <v>0</v>
      </c>
      <c r="CA284" s="12" t="str">
        <f t="shared" si="175"/>
        <v/>
      </c>
      <c r="CB284" s="21" t="str">
        <f t="shared" si="176"/>
        <v/>
      </c>
      <c r="CC284" s="12" t="str">
        <f t="shared" si="177"/>
        <v/>
      </c>
      <c r="CD284" s="12" t="str">
        <f t="shared" si="178"/>
        <v/>
      </c>
      <c r="CF284" s="12">
        <f t="shared" si="179"/>
        <v>0</v>
      </c>
      <c r="CG284" s="12">
        <f t="shared" si="180"/>
        <v>0</v>
      </c>
      <c r="CH284" s="12">
        <f t="shared" si="181"/>
        <v>0</v>
      </c>
      <c r="CI284" s="12">
        <f t="shared" si="182"/>
        <v>0</v>
      </c>
      <c r="CJ284" s="12">
        <f t="shared" si="183"/>
        <v>0</v>
      </c>
      <c r="CK284" s="12">
        <f t="shared" si="184"/>
        <v>0</v>
      </c>
    </row>
    <row r="285" spans="1:89" x14ac:dyDescent="0.25">
      <c r="A285" s="25">
        <v>43056.632000254627</v>
      </c>
      <c r="B285" s="26" t="s">
        <v>183</v>
      </c>
      <c r="C285" s="26" t="s">
        <v>345</v>
      </c>
      <c r="D285" s="24"/>
      <c r="E285" s="24"/>
      <c r="F285" s="24"/>
      <c r="G285" s="24"/>
      <c r="H285" s="24"/>
      <c r="I285" s="24"/>
      <c r="J285" s="24"/>
      <c r="K285" s="24"/>
      <c r="L285" s="24"/>
      <c r="M285" s="24"/>
      <c r="N285" s="24"/>
      <c r="O285" s="24"/>
      <c r="P285" s="24"/>
      <c r="Q285" s="24"/>
      <c r="R285" s="24"/>
      <c r="S285" s="24"/>
      <c r="T285" s="24"/>
      <c r="U285" s="24"/>
      <c r="V285" s="24"/>
      <c r="W285" s="24"/>
      <c r="X285" s="24"/>
      <c r="Y285" s="24"/>
      <c r="Z285" s="24"/>
      <c r="AA285" s="24"/>
      <c r="AB285" s="24"/>
      <c r="AC285" s="24"/>
      <c r="AD285" s="24"/>
      <c r="AE285" s="24"/>
      <c r="AF285" s="24"/>
      <c r="AG285" s="24"/>
      <c r="AH285" s="24"/>
      <c r="AI285" s="24"/>
      <c r="AJ285" s="24"/>
      <c r="AK285" s="24"/>
      <c r="AL285" s="24"/>
      <c r="AM285" s="24"/>
      <c r="AN285" s="24"/>
      <c r="AO285" s="24"/>
      <c r="AP285" s="24"/>
      <c r="AQ285" s="24"/>
      <c r="AR285" s="24"/>
      <c r="AS285" s="24"/>
      <c r="AT285" s="24"/>
      <c r="AU285" s="24"/>
      <c r="AX285" s="12">
        <f t="shared" si="154"/>
        <v>73</v>
      </c>
      <c r="AY285" s="12">
        <f t="shared" si="185"/>
        <v>0.16666666666666666</v>
      </c>
      <c r="AZ285" s="20">
        <f t="shared" si="155"/>
        <v>0</v>
      </c>
      <c r="BA285" s="12" t="str">
        <f t="shared" si="150"/>
        <v/>
      </c>
      <c r="BB285" s="12" t="str">
        <f t="shared" si="151"/>
        <v/>
      </c>
      <c r="BC285" s="12" t="str">
        <f t="shared" si="152"/>
        <v/>
      </c>
      <c r="BD285" s="12" t="str">
        <f t="shared" si="153"/>
        <v/>
      </c>
      <c r="BF285" s="12">
        <f t="shared" si="156"/>
        <v>0</v>
      </c>
      <c r="BG285" s="12">
        <f t="shared" si="157"/>
        <v>0</v>
      </c>
      <c r="BH285" s="12">
        <f t="shared" si="158"/>
        <v>0</v>
      </c>
      <c r="BI285" s="12">
        <f t="shared" si="159"/>
        <v>0</v>
      </c>
      <c r="BJ285" s="12">
        <f t="shared" si="160"/>
        <v>0</v>
      </c>
      <c r="BK285" s="12">
        <f t="shared" si="161"/>
        <v>0</v>
      </c>
      <c r="BL285" s="20">
        <f t="shared" si="162"/>
        <v>0</v>
      </c>
      <c r="BM285" s="12">
        <f t="shared" si="163"/>
        <v>0</v>
      </c>
      <c r="BN285" s="12" t="str">
        <f t="shared" si="186"/>
        <v/>
      </c>
      <c r="BO285" s="12" t="str">
        <f t="shared" si="164"/>
        <v/>
      </c>
      <c r="BP285" s="12" t="str">
        <f t="shared" si="165"/>
        <v/>
      </c>
      <c r="BQ285" s="12" t="str">
        <f t="shared" si="166"/>
        <v/>
      </c>
      <c r="BS285" s="12">
        <f t="shared" si="167"/>
        <v>0</v>
      </c>
      <c r="BT285" s="12">
        <f t="shared" si="168"/>
        <v>0</v>
      </c>
      <c r="BU285" s="12">
        <f t="shared" si="169"/>
        <v>0</v>
      </c>
      <c r="BV285" s="12">
        <f t="shared" si="170"/>
        <v>0</v>
      </c>
      <c r="BW285" s="12">
        <f t="shared" si="171"/>
        <v>0</v>
      </c>
      <c r="BX285" s="12">
        <f t="shared" si="172"/>
        <v>0</v>
      </c>
      <c r="BY285" s="12">
        <f t="shared" si="173"/>
        <v>0</v>
      </c>
      <c r="BZ285" s="12">
        <f t="shared" si="174"/>
        <v>0</v>
      </c>
      <c r="CA285" s="12" t="str">
        <f t="shared" si="175"/>
        <v/>
      </c>
      <c r="CB285" s="21" t="str">
        <f t="shared" si="176"/>
        <v/>
      </c>
      <c r="CC285" s="12" t="str">
        <f t="shared" si="177"/>
        <v/>
      </c>
      <c r="CD285" s="12" t="str">
        <f t="shared" si="178"/>
        <v/>
      </c>
      <c r="CF285" s="12">
        <f t="shared" si="179"/>
        <v>0</v>
      </c>
      <c r="CG285" s="12">
        <f t="shared" si="180"/>
        <v>0</v>
      </c>
      <c r="CH285" s="12">
        <f t="shared" si="181"/>
        <v>0</v>
      </c>
      <c r="CI285" s="12">
        <f t="shared" si="182"/>
        <v>0</v>
      </c>
      <c r="CJ285" s="12">
        <f t="shared" si="183"/>
        <v>0</v>
      </c>
      <c r="CK285" s="12">
        <f t="shared" si="184"/>
        <v>0</v>
      </c>
    </row>
    <row r="286" spans="1:89" x14ac:dyDescent="0.25">
      <c r="A286" s="25">
        <v>43056.632354236106</v>
      </c>
      <c r="B286" s="26" t="s">
        <v>183</v>
      </c>
      <c r="C286" s="26" t="s">
        <v>345</v>
      </c>
      <c r="D286" s="24"/>
      <c r="E286" s="24"/>
      <c r="F286" s="24"/>
      <c r="G286" s="24"/>
      <c r="H286" s="24"/>
      <c r="I286" s="24"/>
      <c r="J286" s="24"/>
      <c r="K286" s="24"/>
      <c r="L286" s="24"/>
      <c r="M286" s="24"/>
      <c r="N286" s="24"/>
      <c r="O286" s="24"/>
      <c r="P286" s="24"/>
      <c r="Q286" s="24"/>
      <c r="R286" s="24"/>
      <c r="S286" s="24"/>
      <c r="T286" s="24"/>
      <c r="U286" s="24"/>
      <c r="V286" s="24"/>
      <c r="W286" s="24"/>
      <c r="X286" s="24"/>
      <c r="Y286" s="24"/>
      <c r="Z286" s="24"/>
      <c r="AA286" s="24"/>
      <c r="AB286" s="24"/>
      <c r="AC286" s="24"/>
      <c r="AD286" s="24"/>
      <c r="AE286" s="24"/>
      <c r="AF286" s="24"/>
      <c r="AG286" s="24"/>
      <c r="AH286" s="24"/>
      <c r="AI286" s="24"/>
      <c r="AJ286" s="24"/>
      <c r="AK286" s="24"/>
      <c r="AL286" s="24"/>
      <c r="AM286" s="24"/>
      <c r="AN286" s="24"/>
      <c r="AO286" s="24"/>
      <c r="AP286" s="24"/>
      <c r="AQ286" s="24"/>
      <c r="AR286" s="24"/>
      <c r="AS286" s="24"/>
      <c r="AT286" s="24"/>
      <c r="AU286" s="24"/>
      <c r="AX286" s="12">
        <f t="shared" si="154"/>
        <v>73</v>
      </c>
      <c r="AY286" s="12">
        <f t="shared" si="185"/>
        <v>0.16666666666666666</v>
      </c>
      <c r="AZ286" s="20">
        <f t="shared" si="155"/>
        <v>0</v>
      </c>
      <c r="BA286" s="12" t="str">
        <f t="shared" si="150"/>
        <v/>
      </c>
      <c r="BB286" s="12" t="str">
        <f t="shared" si="151"/>
        <v/>
      </c>
      <c r="BC286" s="12" t="str">
        <f t="shared" si="152"/>
        <v/>
      </c>
      <c r="BD286" s="12" t="str">
        <f t="shared" si="153"/>
        <v/>
      </c>
      <c r="BF286" s="12">
        <f t="shared" si="156"/>
        <v>0</v>
      </c>
      <c r="BG286" s="12">
        <f t="shared" si="157"/>
        <v>0</v>
      </c>
      <c r="BH286" s="12">
        <f t="shared" si="158"/>
        <v>0</v>
      </c>
      <c r="BI286" s="12">
        <f t="shared" si="159"/>
        <v>0</v>
      </c>
      <c r="BJ286" s="12">
        <f t="shared" si="160"/>
        <v>0</v>
      </c>
      <c r="BK286" s="12">
        <f t="shared" si="161"/>
        <v>0</v>
      </c>
      <c r="BL286" s="20">
        <f t="shared" si="162"/>
        <v>0</v>
      </c>
      <c r="BM286" s="12">
        <f t="shared" si="163"/>
        <v>0</v>
      </c>
      <c r="BN286" s="12" t="str">
        <f t="shared" si="186"/>
        <v/>
      </c>
      <c r="BO286" s="12" t="str">
        <f t="shared" si="164"/>
        <v/>
      </c>
      <c r="BP286" s="12" t="str">
        <f t="shared" si="165"/>
        <v/>
      </c>
      <c r="BQ286" s="12" t="str">
        <f t="shared" si="166"/>
        <v/>
      </c>
      <c r="BS286" s="12">
        <f t="shared" si="167"/>
        <v>0</v>
      </c>
      <c r="BT286" s="12">
        <f t="shared" si="168"/>
        <v>0</v>
      </c>
      <c r="BU286" s="12">
        <f t="shared" si="169"/>
        <v>0</v>
      </c>
      <c r="BV286" s="12">
        <f t="shared" si="170"/>
        <v>0</v>
      </c>
      <c r="BW286" s="12">
        <f t="shared" si="171"/>
        <v>0</v>
      </c>
      <c r="BX286" s="12">
        <f t="shared" si="172"/>
        <v>0</v>
      </c>
      <c r="BY286" s="12">
        <f t="shared" si="173"/>
        <v>0</v>
      </c>
      <c r="BZ286" s="12">
        <f t="shared" si="174"/>
        <v>0</v>
      </c>
      <c r="CA286" s="12" t="str">
        <f t="shared" si="175"/>
        <v/>
      </c>
      <c r="CB286" s="21" t="str">
        <f t="shared" si="176"/>
        <v/>
      </c>
      <c r="CC286" s="12" t="str">
        <f t="shared" si="177"/>
        <v/>
      </c>
      <c r="CD286" s="12" t="str">
        <f t="shared" si="178"/>
        <v/>
      </c>
      <c r="CF286" s="12">
        <f t="shared" si="179"/>
        <v>0</v>
      </c>
      <c r="CG286" s="12">
        <f t="shared" si="180"/>
        <v>0</v>
      </c>
      <c r="CH286" s="12">
        <f t="shared" si="181"/>
        <v>0</v>
      </c>
      <c r="CI286" s="12">
        <f t="shared" si="182"/>
        <v>0</v>
      </c>
      <c r="CJ286" s="12">
        <f t="shared" si="183"/>
        <v>0</v>
      </c>
      <c r="CK286" s="12">
        <f t="shared" si="184"/>
        <v>0</v>
      </c>
    </row>
    <row r="287" spans="1:89" x14ac:dyDescent="0.25">
      <c r="A287" s="25">
        <v>43056.646092175928</v>
      </c>
      <c r="B287" s="26" t="s">
        <v>183</v>
      </c>
      <c r="C287" s="26" t="s">
        <v>660</v>
      </c>
      <c r="D287" s="26" t="s">
        <v>185</v>
      </c>
      <c r="E287" s="24"/>
      <c r="F287" s="26" t="s">
        <v>357</v>
      </c>
      <c r="G287" s="26" t="s">
        <v>661</v>
      </c>
      <c r="H287" s="26" t="s">
        <v>188</v>
      </c>
      <c r="I287" s="26" t="s">
        <v>188</v>
      </c>
      <c r="J287" s="26" t="s">
        <v>188</v>
      </c>
      <c r="K287" s="26" t="s">
        <v>188</v>
      </c>
      <c r="L287" s="26" t="s">
        <v>188</v>
      </c>
      <c r="M287" s="26" t="s">
        <v>188</v>
      </c>
      <c r="N287" s="26" t="s">
        <v>188</v>
      </c>
      <c r="O287" s="26" t="s">
        <v>188</v>
      </c>
      <c r="P287" s="26" t="s">
        <v>189</v>
      </c>
      <c r="Q287" s="26" t="s">
        <v>188</v>
      </c>
      <c r="R287" s="26" t="s">
        <v>189</v>
      </c>
      <c r="S287" s="26" t="s">
        <v>188</v>
      </c>
      <c r="T287" s="26" t="s">
        <v>188</v>
      </c>
      <c r="U287" s="26" t="s">
        <v>188</v>
      </c>
      <c r="V287" s="26" t="s">
        <v>4</v>
      </c>
      <c r="W287" s="26" t="s">
        <v>36</v>
      </c>
      <c r="X287" s="26" t="s">
        <v>158</v>
      </c>
      <c r="Y287" s="26" t="s">
        <v>43</v>
      </c>
      <c r="Z287" s="26" t="s">
        <v>43</v>
      </c>
      <c r="AA287" s="26" t="s">
        <v>43</v>
      </c>
      <c r="AB287" s="26" t="s">
        <v>43</v>
      </c>
      <c r="AC287" s="26" t="s">
        <v>43</v>
      </c>
      <c r="AD287" s="26" t="s">
        <v>43</v>
      </c>
      <c r="AE287" s="26" t="s">
        <v>55</v>
      </c>
      <c r="AF287" s="26" t="s">
        <v>58</v>
      </c>
      <c r="AG287" s="26" t="s">
        <v>54</v>
      </c>
      <c r="AH287" s="26" t="s">
        <v>58</v>
      </c>
      <c r="AI287" s="26" t="s">
        <v>58</v>
      </c>
      <c r="AJ287" s="26" t="s">
        <v>54</v>
      </c>
      <c r="AK287" s="26" t="s">
        <v>69</v>
      </c>
      <c r="AL287" s="26" t="s">
        <v>160</v>
      </c>
      <c r="AM287" s="26" t="s">
        <v>264</v>
      </c>
      <c r="AN287" s="26" t="s">
        <v>88</v>
      </c>
      <c r="AO287" s="26" t="s">
        <v>97</v>
      </c>
      <c r="AP287" s="26" t="s">
        <v>104</v>
      </c>
      <c r="AQ287" s="26" t="s">
        <v>104</v>
      </c>
      <c r="AR287" s="26" t="s">
        <v>105</v>
      </c>
      <c r="AS287" s="26" t="s">
        <v>104</v>
      </c>
      <c r="AT287" s="26" t="s">
        <v>112</v>
      </c>
      <c r="AU287" s="26" t="s">
        <v>193</v>
      </c>
      <c r="AX287" s="12">
        <f t="shared" si="154"/>
        <v>286</v>
      </c>
      <c r="AY287" s="12">
        <f t="shared" si="185"/>
        <v>0.33333333333333331</v>
      </c>
      <c r="AZ287" s="20" t="str">
        <f t="shared" si="155"/>
        <v>Autoevaluación., Retroalimentación.</v>
      </c>
      <c r="BA287" s="12" t="str">
        <f t="shared" si="150"/>
        <v>Autoevaluación.</v>
      </c>
      <c r="BB287" s="12" t="str">
        <f t="shared" si="151"/>
        <v>Retroalimentación.</v>
      </c>
      <c r="BC287" s="12" t="str">
        <f t="shared" si="152"/>
        <v/>
      </c>
      <c r="BD287" s="12" t="str">
        <f t="shared" si="153"/>
        <v/>
      </c>
      <c r="BF287" s="12">
        <f t="shared" si="156"/>
        <v>0</v>
      </c>
      <c r="BG287" s="12">
        <f t="shared" si="157"/>
        <v>0</v>
      </c>
      <c r="BH287" s="12">
        <f t="shared" si="158"/>
        <v>1</v>
      </c>
      <c r="BI287" s="12">
        <f t="shared" si="159"/>
        <v>1</v>
      </c>
      <c r="BJ287" s="12">
        <f t="shared" si="160"/>
        <v>0</v>
      </c>
      <c r="BK287" s="12">
        <f t="shared" si="161"/>
        <v>2</v>
      </c>
      <c r="BL287" s="20" t="str">
        <f t="shared" si="162"/>
        <v>Reflexión</v>
      </c>
      <c r="BM287" s="12" t="str">
        <f t="shared" si="163"/>
        <v>Reflexión</v>
      </c>
      <c r="BN287" s="12" t="e">
        <f t="shared" si="186"/>
        <v>#VALUE!</v>
      </c>
      <c r="BO287" s="12" t="str">
        <f t="shared" si="164"/>
        <v/>
      </c>
      <c r="BP287" s="12" t="str">
        <f t="shared" si="165"/>
        <v/>
      </c>
      <c r="BQ287" s="12" t="str">
        <f t="shared" si="166"/>
        <v/>
      </c>
      <c r="BS287" s="12">
        <f t="shared" si="167"/>
        <v>1</v>
      </c>
      <c r="BT287" s="12">
        <f t="shared" si="168"/>
        <v>0</v>
      </c>
      <c r="BU287" s="12">
        <f t="shared" si="169"/>
        <v>0</v>
      </c>
      <c r="BV287" s="12">
        <f t="shared" si="170"/>
        <v>0</v>
      </c>
      <c r="BW287" s="12">
        <f t="shared" si="171"/>
        <v>0</v>
      </c>
      <c r="BX287" s="12">
        <f t="shared" si="172"/>
        <v>0</v>
      </c>
      <c r="BY287" s="12">
        <f t="shared" si="173"/>
        <v>1</v>
      </c>
      <c r="BZ287"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87" s="12" t="str">
        <f t="shared" si="175"/>
        <v>La bibliografía básica propuesta se encuentra en la biblioteca "Juan Roa Vásquez".</v>
      </c>
      <c r="CB287" s="21" t="str">
        <f t="shared" si="176"/>
        <v>La bibliografía propuesta contiene títulos de edición menor a 5 años.</v>
      </c>
      <c r="CC287" s="12" t="str">
        <f t="shared" si="177"/>
        <v>La bibliografía se presenta con una sólo sistema de referenciación (APA, Vancouver, IEEE, etc).</v>
      </c>
      <c r="CD287" s="12" t="str">
        <f t="shared" si="178"/>
        <v>La bibliografía incluye por lo menos dos títulos en una segunda lengua.</v>
      </c>
      <c r="CF287" s="12">
        <f t="shared" si="179"/>
        <v>1</v>
      </c>
      <c r="CG287" s="12">
        <f t="shared" si="180"/>
        <v>1</v>
      </c>
      <c r="CH287" s="12">
        <f t="shared" si="181"/>
        <v>1</v>
      </c>
      <c r="CI287" s="12">
        <f t="shared" si="182"/>
        <v>1</v>
      </c>
      <c r="CJ287" s="12">
        <f t="shared" si="183"/>
        <v>0</v>
      </c>
      <c r="CK287" s="12">
        <f t="shared" si="184"/>
        <v>4</v>
      </c>
    </row>
    <row r="288" spans="1:89" x14ac:dyDescent="0.25">
      <c r="A288" s="25">
        <v>43056.650047395829</v>
      </c>
      <c r="B288" s="26" t="s">
        <v>183</v>
      </c>
      <c r="C288" s="26" t="s">
        <v>345</v>
      </c>
      <c r="D288" s="26" t="s">
        <v>185</v>
      </c>
      <c r="E288" s="24"/>
      <c r="F288" s="26" t="s">
        <v>201</v>
      </c>
      <c r="G288" s="26" t="s">
        <v>346</v>
      </c>
      <c r="H288" s="26" t="s">
        <v>188</v>
      </c>
      <c r="I288" s="26" t="s">
        <v>188</v>
      </c>
      <c r="J288" s="26" t="s">
        <v>188</v>
      </c>
      <c r="K288" s="26" t="s">
        <v>188</v>
      </c>
      <c r="L288" s="26" t="s">
        <v>188</v>
      </c>
      <c r="M288" s="26" t="s">
        <v>188</v>
      </c>
      <c r="N288" s="26" t="s">
        <v>188</v>
      </c>
      <c r="O288" s="26" t="s">
        <v>188</v>
      </c>
      <c r="P288" s="26" t="s">
        <v>188</v>
      </c>
      <c r="Q288" s="26" t="s">
        <v>188</v>
      </c>
      <c r="R288" s="26" t="s">
        <v>188</v>
      </c>
      <c r="S288" s="26" t="s">
        <v>188</v>
      </c>
      <c r="T288" s="26" t="s">
        <v>188</v>
      </c>
      <c r="U288" s="26" t="s">
        <v>188</v>
      </c>
      <c r="V288" s="26" t="s">
        <v>5</v>
      </c>
      <c r="W288" s="26" t="s">
        <v>162</v>
      </c>
      <c r="X288" s="26" t="s">
        <v>158</v>
      </c>
      <c r="Y288" s="26" t="s">
        <v>43</v>
      </c>
      <c r="Z288" s="26" t="s">
        <v>190</v>
      </c>
      <c r="AA288" s="26" t="s">
        <v>190</v>
      </c>
      <c r="AB288" s="26" t="s">
        <v>43</v>
      </c>
      <c r="AC288" s="26" t="s">
        <v>190</v>
      </c>
      <c r="AD288" s="26" t="s">
        <v>190</v>
      </c>
      <c r="AE288" s="26" t="s">
        <v>55</v>
      </c>
      <c r="AF288" s="26" t="s">
        <v>159</v>
      </c>
      <c r="AG288" s="26" t="s">
        <v>59</v>
      </c>
      <c r="AH288" s="26" t="s">
        <v>59</v>
      </c>
      <c r="AI288" s="26" t="s">
        <v>59</v>
      </c>
      <c r="AJ288" s="26" t="s">
        <v>59</v>
      </c>
      <c r="AK288" s="26" t="s">
        <v>71</v>
      </c>
      <c r="AL288" s="26" t="s">
        <v>160</v>
      </c>
      <c r="AM288" s="26" t="s">
        <v>412</v>
      </c>
      <c r="AN288" s="26" t="s">
        <v>89</v>
      </c>
      <c r="AO288" s="26" t="s">
        <v>210</v>
      </c>
      <c r="AP288" s="26" t="s">
        <v>106</v>
      </c>
      <c r="AQ288" s="26" t="s">
        <v>104</v>
      </c>
      <c r="AR288" s="26" t="s">
        <v>106</v>
      </c>
      <c r="AS288" s="26" t="s">
        <v>106</v>
      </c>
      <c r="AT288" s="26" t="s">
        <v>114</v>
      </c>
      <c r="AU288" s="26" t="s">
        <v>247</v>
      </c>
      <c r="AX288" s="12">
        <f t="shared" si="154"/>
        <v>73</v>
      </c>
      <c r="AY288" s="12">
        <f t="shared" si="185"/>
        <v>0.16666666666666666</v>
      </c>
      <c r="AZ288" s="20" t="str">
        <f t="shared" si="155"/>
        <v>Anticipatoria., Retroalimentación.</v>
      </c>
      <c r="BA288" s="12" t="str">
        <f t="shared" si="150"/>
        <v>Anticipatoria.</v>
      </c>
      <c r="BB288" s="12" t="str">
        <f t="shared" si="151"/>
        <v>Retroalimentación.</v>
      </c>
      <c r="BC288" s="12" t="str">
        <f t="shared" si="152"/>
        <v/>
      </c>
      <c r="BD288" s="12" t="str">
        <f t="shared" si="153"/>
        <v/>
      </c>
      <c r="BF288" s="12">
        <f t="shared" si="156"/>
        <v>1</v>
      </c>
      <c r="BG288" s="12">
        <f t="shared" si="157"/>
        <v>0</v>
      </c>
      <c r="BH288" s="12">
        <f t="shared" si="158"/>
        <v>0</v>
      </c>
      <c r="BI288" s="12">
        <f t="shared" si="159"/>
        <v>1</v>
      </c>
      <c r="BJ288" s="12">
        <f t="shared" si="160"/>
        <v>0</v>
      </c>
      <c r="BK288" s="12">
        <f t="shared" si="161"/>
        <v>2</v>
      </c>
      <c r="BL288" s="20" t="str">
        <f t="shared" si="162"/>
        <v>Reflexión, Diálogo, Claridad, Oportunidades de mejora</v>
      </c>
      <c r="BM288" s="12" t="str">
        <f t="shared" si="163"/>
        <v>Reflexión</v>
      </c>
      <c r="BN288" s="12" t="str">
        <f t="shared" si="186"/>
        <v>Diálogo</v>
      </c>
      <c r="BO288" s="12" t="str">
        <f t="shared" si="164"/>
        <v>Claridad</v>
      </c>
      <c r="BP288" s="12" t="str">
        <f t="shared" si="165"/>
        <v>Oportunidades de mejora</v>
      </c>
      <c r="BQ288" s="12" t="str">
        <f t="shared" si="166"/>
        <v/>
      </c>
      <c r="BS288" s="12">
        <f t="shared" si="167"/>
        <v>1</v>
      </c>
      <c r="BT288" s="12">
        <f t="shared" si="168"/>
        <v>1</v>
      </c>
      <c r="BU288" s="12">
        <f t="shared" si="169"/>
        <v>1</v>
      </c>
      <c r="BV288" s="12">
        <f t="shared" si="170"/>
        <v>1</v>
      </c>
      <c r="BW288" s="12">
        <f t="shared" si="171"/>
        <v>0</v>
      </c>
      <c r="BX288" s="12">
        <f t="shared" si="172"/>
        <v>0</v>
      </c>
      <c r="BY288" s="12">
        <f t="shared" si="173"/>
        <v>4</v>
      </c>
      <c r="BZ288" s="12" t="str">
        <f t="shared" si="174"/>
        <v>La bibliografía básica propuesta se encuentra en la biblioteca "Juan Roa Vásquez"., La bibliografía propuesta contiene títulos de edición menor a 5 años., La bibliografía se presenta con una sólo sistema de referenciación (APA, Vancouver, IEEE, etc).</v>
      </c>
      <c r="CA288" s="12" t="str">
        <f t="shared" si="175"/>
        <v>La bibliografía básica propuesta se encuentra en la biblioteca "Juan Roa Vásquez".</v>
      </c>
      <c r="CB288" s="21" t="str">
        <f t="shared" si="176"/>
        <v>La bibliografía propuesta contiene títulos de edición menor a 5 años.</v>
      </c>
      <c r="CC288" s="12" t="str">
        <f t="shared" si="177"/>
        <v>La bibliografía se presenta con una sólo sistema de referenciación (APA, Vancouver, IEEE, etc).</v>
      </c>
      <c r="CD288" s="12" t="str">
        <f t="shared" si="178"/>
        <v/>
      </c>
      <c r="CF288" s="12">
        <f t="shared" si="179"/>
        <v>1</v>
      </c>
      <c r="CG288" s="12">
        <f t="shared" si="180"/>
        <v>1</v>
      </c>
      <c r="CH288" s="12">
        <f t="shared" si="181"/>
        <v>1</v>
      </c>
      <c r="CI288" s="12">
        <f t="shared" si="182"/>
        <v>0</v>
      </c>
      <c r="CJ288" s="12">
        <f t="shared" si="183"/>
        <v>0</v>
      </c>
      <c r="CK288" s="12">
        <f t="shared" si="184"/>
        <v>3</v>
      </c>
    </row>
    <row r="289" spans="1:89" x14ac:dyDescent="0.25">
      <c r="A289" s="25">
        <v>43056.676944120365</v>
      </c>
      <c r="B289" s="26" t="s">
        <v>183</v>
      </c>
      <c r="C289" s="26" t="s">
        <v>660</v>
      </c>
      <c r="D289" s="26" t="s">
        <v>185</v>
      </c>
      <c r="E289" s="24"/>
      <c r="F289" s="26" t="s">
        <v>357</v>
      </c>
      <c r="G289" s="26" t="s">
        <v>662</v>
      </c>
      <c r="H289" s="26" t="s">
        <v>188</v>
      </c>
      <c r="I289" s="26" t="s">
        <v>188</v>
      </c>
      <c r="J289" s="26" t="s">
        <v>188</v>
      </c>
      <c r="K289" s="26" t="s">
        <v>188</v>
      </c>
      <c r="L289" s="26" t="s">
        <v>188</v>
      </c>
      <c r="M289" s="26" t="s">
        <v>189</v>
      </c>
      <c r="N289" s="26" t="s">
        <v>188</v>
      </c>
      <c r="O289" s="26" t="s">
        <v>188</v>
      </c>
      <c r="P289" s="26" t="s">
        <v>188</v>
      </c>
      <c r="Q289" s="26" t="s">
        <v>188</v>
      </c>
      <c r="R289" s="26" t="s">
        <v>189</v>
      </c>
      <c r="S289" s="26" t="s">
        <v>188</v>
      </c>
      <c r="T289" s="26" t="s">
        <v>189</v>
      </c>
      <c r="U289" s="26" t="s">
        <v>188</v>
      </c>
      <c r="V289" s="26" t="s">
        <v>4</v>
      </c>
      <c r="W289" s="26" t="s">
        <v>36</v>
      </c>
      <c r="X289" s="26" t="s">
        <v>158</v>
      </c>
      <c r="Y289" s="26" t="s">
        <v>43</v>
      </c>
      <c r="Z289" s="26" t="s">
        <v>45</v>
      </c>
      <c r="AA289" s="26" t="s">
        <v>45</v>
      </c>
      <c r="AB289" s="26" t="s">
        <v>45</v>
      </c>
      <c r="AC289" s="26" t="s">
        <v>45</v>
      </c>
      <c r="AD289" s="26" t="s">
        <v>43</v>
      </c>
      <c r="AE289" s="26" t="s">
        <v>55</v>
      </c>
      <c r="AF289" s="26" t="s">
        <v>58</v>
      </c>
      <c r="AG289" s="26" t="s">
        <v>58</v>
      </c>
      <c r="AH289" s="26" t="s">
        <v>54</v>
      </c>
      <c r="AI289" s="26" t="s">
        <v>58</v>
      </c>
      <c r="AJ289" s="26" t="s">
        <v>54</v>
      </c>
      <c r="AK289" s="26" t="s">
        <v>70</v>
      </c>
      <c r="AL289" s="26" t="s">
        <v>74</v>
      </c>
      <c r="AM289" s="26" t="s">
        <v>412</v>
      </c>
      <c r="AN289" s="26" t="s">
        <v>88</v>
      </c>
      <c r="AO289" s="26" t="s">
        <v>102</v>
      </c>
      <c r="AP289" s="26" t="s">
        <v>105</v>
      </c>
      <c r="AQ289" s="26" t="s">
        <v>105</v>
      </c>
      <c r="AR289" s="26" t="s">
        <v>105</v>
      </c>
      <c r="AS289" s="26" t="s">
        <v>105</v>
      </c>
      <c r="AT289" s="26" t="s">
        <v>112</v>
      </c>
      <c r="AU289" s="26" t="s">
        <v>247</v>
      </c>
      <c r="AX289" s="12">
        <f t="shared" si="154"/>
        <v>286</v>
      </c>
      <c r="AY289" s="12">
        <f t="shared" si="185"/>
        <v>0.33333333333333331</v>
      </c>
      <c r="AZ289" s="20" t="str">
        <f t="shared" si="155"/>
        <v>Anticipatoria., Retroalimentación.</v>
      </c>
      <c r="BA289" s="12" t="str">
        <f t="shared" si="150"/>
        <v>Anticipatoria.</v>
      </c>
      <c r="BB289" s="12" t="str">
        <f t="shared" si="151"/>
        <v>Retroalimentación.</v>
      </c>
      <c r="BC289" s="12" t="str">
        <f t="shared" si="152"/>
        <v/>
      </c>
      <c r="BD289" s="12" t="str">
        <f t="shared" si="153"/>
        <v/>
      </c>
      <c r="BF289" s="12">
        <f t="shared" si="156"/>
        <v>1</v>
      </c>
      <c r="BG289" s="12">
        <f t="shared" si="157"/>
        <v>0</v>
      </c>
      <c r="BH289" s="12">
        <f t="shared" si="158"/>
        <v>0</v>
      </c>
      <c r="BI289" s="12">
        <f t="shared" si="159"/>
        <v>1</v>
      </c>
      <c r="BJ289" s="12">
        <f t="shared" si="160"/>
        <v>0</v>
      </c>
      <c r="BK289" s="12">
        <f t="shared" si="161"/>
        <v>2</v>
      </c>
      <c r="BL289" s="20" t="str">
        <f t="shared" si="162"/>
        <v>No incluye los principios enunciados</v>
      </c>
      <c r="BM289" s="12" t="str">
        <f t="shared" si="163"/>
        <v>No incluye los principios enunciados</v>
      </c>
      <c r="BN289" s="12" t="str">
        <f t="shared" si="186"/>
        <v/>
      </c>
      <c r="BO289" s="12" t="str">
        <f t="shared" si="164"/>
        <v/>
      </c>
      <c r="BP289" s="12" t="str">
        <f t="shared" si="165"/>
        <v/>
      </c>
      <c r="BQ289" s="12" t="str">
        <f t="shared" si="166"/>
        <v/>
      </c>
      <c r="BS289" s="12">
        <f t="shared" si="167"/>
        <v>0</v>
      </c>
      <c r="BT289" s="12">
        <f t="shared" si="168"/>
        <v>0</v>
      </c>
      <c r="BU289" s="12">
        <f t="shared" si="169"/>
        <v>0</v>
      </c>
      <c r="BV289" s="12">
        <f t="shared" si="170"/>
        <v>0</v>
      </c>
      <c r="BW289" s="12">
        <f t="shared" si="171"/>
        <v>0</v>
      </c>
      <c r="BX289" s="12">
        <f t="shared" si="172"/>
        <v>1</v>
      </c>
      <c r="BY289" s="12">
        <f t="shared" si="173"/>
        <v>1</v>
      </c>
      <c r="BZ289" s="12" t="str">
        <f t="shared" si="174"/>
        <v>La bibliografía básica propuesta se encuentra en la biblioteca "Juan Roa Vásquez"., La bibliografía propuesta contiene títulos de edición menor a 5 años., La bibliografía se presenta con una sólo sistema de referenciación (APA, Vancouver, IEEE, etc).</v>
      </c>
      <c r="CA289" s="12" t="str">
        <f t="shared" si="175"/>
        <v>La bibliografía básica propuesta se encuentra en la biblioteca "Juan Roa Vásquez".</v>
      </c>
      <c r="CB289" s="21" t="str">
        <f t="shared" si="176"/>
        <v>La bibliografía propuesta contiene títulos de edición menor a 5 años.</v>
      </c>
      <c r="CC289" s="12" t="str">
        <f t="shared" si="177"/>
        <v>La bibliografía se presenta con una sólo sistema de referenciación (APA, Vancouver, IEEE, etc).</v>
      </c>
      <c r="CD289" s="12" t="str">
        <f t="shared" si="178"/>
        <v/>
      </c>
      <c r="CF289" s="12">
        <f t="shared" si="179"/>
        <v>1</v>
      </c>
      <c r="CG289" s="12">
        <f t="shared" si="180"/>
        <v>1</v>
      </c>
      <c r="CH289" s="12">
        <f t="shared" si="181"/>
        <v>1</v>
      </c>
      <c r="CI289" s="12">
        <f t="shared" si="182"/>
        <v>0</v>
      </c>
      <c r="CJ289" s="12">
        <f t="shared" si="183"/>
        <v>0</v>
      </c>
      <c r="CK289" s="12">
        <f t="shared" si="184"/>
        <v>3</v>
      </c>
    </row>
    <row r="290" spans="1:89" x14ac:dyDescent="0.25">
      <c r="A290" s="25">
        <v>43056.69149193287</v>
      </c>
      <c r="B290" s="26" t="s">
        <v>183</v>
      </c>
      <c r="C290" s="26" t="s">
        <v>660</v>
      </c>
      <c r="D290" s="26" t="s">
        <v>185</v>
      </c>
      <c r="E290" s="24"/>
      <c r="F290" s="26" t="s">
        <v>357</v>
      </c>
      <c r="G290" s="26" t="s">
        <v>663</v>
      </c>
      <c r="H290" s="26" t="s">
        <v>188</v>
      </c>
      <c r="I290" s="26" t="s">
        <v>188</v>
      </c>
      <c r="J290" s="26" t="s">
        <v>188</v>
      </c>
      <c r="K290" s="26" t="s">
        <v>188</v>
      </c>
      <c r="L290" s="26" t="s">
        <v>188</v>
      </c>
      <c r="M290" s="26" t="s">
        <v>188</v>
      </c>
      <c r="N290" s="26" t="s">
        <v>188</v>
      </c>
      <c r="O290" s="26" t="s">
        <v>188</v>
      </c>
      <c r="P290" s="26" t="s">
        <v>188</v>
      </c>
      <c r="Q290" s="26" t="s">
        <v>188</v>
      </c>
      <c r="R290" s="26" t="s">
        <v>189</v>
      </c>
      <c r="S290" s="26" t="s">
        <v>188</v>
      </c>
      <c r="T290" s="26" t="s">
        <v>188</v>
      </c>
      <c r="U290" s="26" t="s">
        <v>188</v>
      </c>
      <c r="V290" s="26" t="s">
        <v>4</v>
      </c>
      <c r="W290" s="26" t="s">
        <v>36</v>
      </c>
      <c r="X290" s="26" t="s">
        <v>158</v>
      </c>
      <c r="Y290" s="26" t="s">
        <v>43</v>
      </c>
      <c r="Z290" s="26" t="s">
        <v>45</v>
      </c>
      <c r="AA290" s="26" t="s">
        <v>45</v>
      </c>
      <c r="AB290" s="26" t="s">
        <v>45</v>
      </c>
      <c r="AC290" s="26" t="s">
        <v>45</v>
      </c>
      <c r="AD290" s="26" t="s">
        <v>45</v>
      </c>
      <c r="AE290" s="26" t="s">
        <v>55</v>
      </c>
      <c r="AF290" s="26" t="s">
        <v>58</v>
      </c>
      <c r="AG290" s="26" t="s">
        <v>58</v>
      </c>
      <c r="AH290" s="26" t="s">
        <v>58</v>
      </c>
      <c r="AI290" s="26" t="s">
        <v>58</v>
      </c>
      <c r="AJ290" s="26" t="s">
        <v>58</v>
      </c>
      <c r="AK290" s="26" t="s">
        <v>70</v>
      </c>
      <c r="AL290" s="26" t="s">
        <v>74</v>
      </c>
      <c r="AM290" s="26" t="s">
        <v>412</v>
      </c>
      <c r="AN290" s="26" t="s">
        <v>89</v>
      </c>
      <c r="AO290" s="26" t="s">
        <v>392</v>
      </c>
      <c r="AP290" s="26" t="s">
        <v>105</v>
      </c>
      <c r="AQ290" s="26" t="s">
        <v>105</v>
      </c>
      <c r="AR290" s="26" t="s">
        <v>105</v>
      </c>
      <c r="AS290" s="26" t="s">
        <v>105</v>
      </c>
      <c r="AT290" s="26" t="s">
        <v>112</v>
      </c>
      <c r="AU290" s="26" t="s">
        <v>247</v>
      </c>
      <c r="AX290" s="12">
        <f t="shared" si="154"/>
        <v>286</v>
      </c>
      <c r="AY290" s="12">
        <f t="shared" si="185"/>
        <v>0.33333333333333331</v>
      </c>
      <c r="AZ290" s="20" t="str">
        <f t="shared" si="155"/>
        <v>Anticipatoria., Retroalimentación.</v>
      </c>
      <c r="BA290" s="12" t="str">
        <f t="shared" si="150"/>
        <v>Anticipatoria.</v>
      </c>
      <c r="BB290" s="12" t="str">
        <f t="shared" si="151"/>
        <v>Retroalimentación.</v>
      </c>
      <c r="BC290" s="12" t="str">
        <f t="shared" si="152"/>
        <v/>
      </c>
      <c r="BD290" s="12" t="str">
        <f t="shared" si="153"/>
        <v/>
      </c>
      <c r="BF290" s="12">
        <f t="shared" si="156"/>
        <v>1</v>
      </c>
      <c r="BG290" s="12">
        <f t="shared" si="157"/>
        <v>0</v>
      </c>
      <c r="BH290" s="12">
        <f t="shared" si="158"/>
        <v>0</v>
      </c>
      <c r="BI290" s="12">
        <f t="shared" si="159"/>
        <v>1</v>
      </c>
      <c r="BJ290" s="12">
        <f t="shared" si="160"/>
        <v>0</v>
      </c>
      <c r="BK290" s="12">
        <f t="shared" si="161"/>
        <v>2</v>
      </c>
      <c r="BL290" s="20" t="str">
        <f t="shared" si="162"/>
        <v>Reflexión, Claridad, Oportunidades de mejora</v>
      </c>
      <c r="BM290" s="12" t="str">
        <f t="shared" si="163"/>
        <v>Reflexión</v>
      </c>
      <c r="BN290" s="12" t="str">
        <f t="shared" si="186"/>
        <v>Claridad</v>
      </c>
      <c r="BO290" s="12" t="str">
        <f t="shared" si="164"/>
        <v>Oportunidades de mejora</v>
      </c>
      <c r="BP290" s="12" t="str">
        <f t="shared" si="165"/>
        <v/>
      </c>
      <c r="BQ290" s="12" t="str">
        <f t="shared" si="166"/>
        <v/>
      </c>
      <c r="BS290" s="12">
        <f t="shared" si="167"/>
        <v>1</v>
      </c>
      <c r="BT290" s="12">
        <f t="shared" si="168"/>
        <v>0</v>
      </c>
      <c r="BU290" s="12">
        <f t="shared" si="169"/>
        <v>1</v>
      </c>
      <c r="BV290" s="12">
        <f t="shared" si="170"/>
        <v>1</v>
      </c>
      <c r="BW290" s="12">
        <f t="shared" si="171"/>
        <v>0</v>
      </c>
      <c r="BX290" s="12">
        <f t="shared" si="172"/>
        <v>0</v>
      </c>
      <c r="BY290" s="12">
        <f t="shared" si="173"/>
        <v>3</v>
      </c>
      <c r="BZ290" s="12" t="str">
        <f t="shared" si="174"/>
        <v>La bibliografía básica propuesta se encuentra en la biblioteca "Juan Roa Vásquez"., La bibliografía propuesta contiene títulos de edición menor a 5 años., La bibliografía se presenta con una sólo sistema de referenciación (APA, Vancouver, IEEE, etc).</v>
      </c>
      <c r="CA290" s="12" t="str">
        <f t="shared" si="175"/>
        <v>La bibliografía básica propuesta se encuentra en la biblioteca "Juan Roa Vásquez".</v>
      </c>
      <c r="CB290" s="21" t="str">
        <f t="shared" si="176"/>
        <v>La bibliografía propuesta contiene títulos de edición menor a 5 años.</v>
      </c>
      <c r="CC290" s="12" t="str">
        <f t="shared" si="177"/>
        <v>La bibliografía se presenta con una sólo sistema de referenciación (APA, Vancouver, IEEE, etc).</v>
      </c>
      <c r="CD290" s="12" t="str">
        <f t="shared" si="178"/>
        <v/>
      </c>
      <c r="CF290" s="12">
        <f t="shared" si="179"/>
        <v>1</v>
      </c>
      <c r="CG290" s="12">
        <f t="shared" si="180"/>
        <v>1</v>
      </c>
      <c r="CH290" s="12">
        <f t="shared" si="181"/>
        <v>1</v>
      </c>
      <c r="CI290" s="12">
        <f t="shared" si="182"/>
        <v>0</v>
      </c>
      <c r="CJ290" s="12">
        <f t="shared" si="183"/>
        <v>0</v>
      </c>
      <c r="CK290" s="12">
        <f t="shared" si="184"/>
        <v>3</v>
      </c>
    </row>
    <row r="291" spans="1:89" x14ac:dyDescent="0.25">
      <c r="A291" s="25">
        <v>43056.730515000003</v>
      </c>
      <c r="B291" s="26" t="s">
        <v>183</v>
      </c>
      <c r="C291" s="26" t="s">
        <v>594</v>
      </c>
      <c r="D291" s="26" t="s">
        <v>185</v>
      </c>
      <c r="E291" s="24"/>
      <c r="F291" s="26" t="s">
        <v>186</v>
      </c>
      <c r="G291" s="26" t="s">
        <v>595</v>
      </c>
      <c r="H291" s="26" t="s">
        <v>188</v>
      </c>
      <c r="I291" s="26" t="s">
        <v>188</v>
      </c>
      <c r="J291" s="26" t="s">
        <v>188</v>
      </c>
      <c r="K291" s="26" t="s">
        <v>188</v>
      </c>
      <c r="L291" s="26" t="s">
        <v>188</v>
      </c>
      <c r="M291" s="26" t="s">
        <v>188</v>
      </c>
      <c r="N291" s="26" t="s">
        <v>188</v>
      </c>
      <c r="O291" s="26" t="s">
        <v>188</v>
      </c>
      <c r="P291" s="26" t="s">
        <v>188</v>
      </c>
      <c r="Q291" s="26" t="s">
        <v>188</v>
      </c>
      <c r="R291" s="26" t="s">
        <v>188</v>
      </c>
      <c r="S291" s="26" t="s">
        <v>188</v>
      </c>
      <c r="T291" s="26" t="s">
        <v>188</v>
      </c>
      <c r="U291" s="26" t="s">
        <v>188</v>
      </c>
      <c r="V291" s="26" t="s">
        <v>5</v>
      </c>
      <c r="W291" s="26" t="s">
        <v>162</v>
      </c>
      <c r="X291" s="26" t="s">
        <v>158</v>
      </c>
      <c r="Y291" s="26" t="s">
        <v>190</v>
      </c>
      <c r="Z291" s="26" t="s">
        <v>190</v>
      </c>
      <c r="AA291" s="26" t="s">
        <v>190</v>
      </c>
      <c r="AB291" s="26" t="s">
        <v>190</v>
      </c>
      <c r="AC291" s="26" t="s">
        <v>190</v>
      </c>
      <c r="AD291" s="26" t="s">
        <v>190</v>
      </c>
      <c r="AE291" s="26" t="s">
        <v>55</v>
      </c>
      <c r="AF291" s="26" t="s">
        <v>159</v>
      </c>
      <c r="AG291" s="26" t="s">
        <v>59</v>
      </c>
      <c r="AH291" s="26" t="s">
        <v>59</v>
      </c>
      <c r="AI291" s="26" t="s">
        <v>59</v>
      </c>
      <c r="AJ291" s="26" t="s">
        <v>59</v>
      </c>
      <c r="AK291" s="26" t="s">
        <v>71</v>
      </c>
      <c r="AL291" s="26" t="s">
        <v>163</v>
      </c>
      <c r="AM291" s="26" t="s">
        <v>259</v>
      </c>
      <c r="AN291" s="26" t="s">
        <v>90</v>
      </c>
      <c r="AO291" s="26" t="s">
        <v>210</v>
      </c>
      <c r="AP291" s="26" t="s">
        <v>106</v>
      </c>
      <c r="AQ291" s="26" t="s">
        <v>106</v>
      </c>
      <c r="AR291" s="26" t="s">
        <v>106</v>
      </c>
      <c r="AS291" s="26" t="s">
        <v>106</v>
      </c>
      <c r="AT291" s="26" t="s">
        <v>113</v>
      </c>
      <c r="AU291" s="26" t="s">
        <v>232</v>
      </c>
      <c r="AX291" s="12">
        <f t="shared" si="154"/>
        <v>233</v>
      </c>
      <c r="AY291" s="12">
        <f t="shared" si="185"/>
        <v>0.5</v>
      </c>
      <c r="AZ291" s="20" t="str">
        <f t="shared" si="155"/>
        <v>Criterios y estándares (Rúbrica)., Autoevaluación., Retroalimentación.</v>
      </c>
      <c r="BA291" s="12" t="str">
        <f t="shared" si="150"/>
        <v>Criterios y estándares (Rúbrica).</v>
      </c>
      <c r="BB291" s="12" t="str">
        <f t="shared" si="151"/>
        <v>Autoevaluación.</v>
      </c>
      <c r="BC291" s="12" t="str">
        <f t="shared" si="152"/>
        <v>Retroalimentación.</v>
      </c>
      <c r="BD291" s="12" t="str">
        <f t="shared" si="153"/>
        <v/>
      </c>
      <c r="BF291" s="12">
        <f t="shared" si="156"/>
        <v>0</v>
      </c>
      <c r="BG291" s="12">
        <f t="shared" si="157"/>
        <v>1</v>
      </c>
      <c r="BH291" s="12">
        <f t="shared" si="158"/>
        <v>1</v>
      </c>
      <c r="BI291" s="12">
        <f t="shared" si="159"/>
        <v>1</v>
      </c>
      <c r="BJ291" s="12">
        <f t="shared" si="160"/>
        <v>0</v>
      </c>
      <c r="BK291" s="12">
        <f t="shared" si="161"/>
        <v>3</v>
      </c>
      <c r="BL291" s="20" t="str">
        <f t="shared" si="162"/>
        <v>Reflexión, Diálogo, Claridad, Oportunidades de mejora</v>
      </c>
      <c r="BM291" s="12" t="str">
        <f t="shared" si="163"/>
        <v>Reflexión</v>
      </c>
      <c r="BN291" s="12" t="str">
        <f t="shared" si="186"/>
        <v>Diálogo</v>
      </c>
      <c r="BO291" s="12" t="str">
        <f t="shared" si="164"/>
        <v>Claridad</v>
      </c>
      <c r="BP291" s="12" t="str">
        <f t="shared" si="165"/>
        <v>Oportunidades de mejora</v>
      </c>
      <c r="BQ291" s="12" t="str">
        <f t="shared" si="166"/>
        <v/>
      </c>
      <c r="BS291" s="12">
        <f t="shared" si="167"/>
        <v>1</v>
      </c>
      <c r="BT291" s="12">
        <f t="shared" si="168"/>
        <v>1</v>
      </c>
      <c r="BU291" s="12">
        <f t="shared" si="169"/>
        <v>1</v>
      </c>
      <c r="BV291" s="12">
        <f t="shared" si="170"/>
        <v>1</v>
      </c>
      <c r="BW291" s="12">
        <f t="shared" si="171"/>
        <v>0</v>
      </c>
      <c r="BX291" s="12">
        <f t="shared" si="172"/>
        <v>0</v>
      </c>
      <c r="BY291" s="12">
        <f t="shared" si="173"/>
        <v>4</v>
      </c>
      <c r="BZ291" s="12" t="str">
        <f t="shared" si="174"/>
        <v>La bibliografía básica propuesta se encuentra en la biblioteca "Juan Roa Vásquez"., La bibliografía propuesta contiene títulos de edición menor a 5 años., La bibliografía incluye por lo menos dos títulos en una segunda lengua.</v>
      </c>
      <c r="CA291" s="12" t="str">
        <f t="shared" si="175"/>
        <v>La bibliografía básica propuesta se encuentra en la biblioteca "Juan Roa Vásquez".</v>
      </c>
      <c r="CB291" s="21" t="str">
        <f t="shared" si="176"/>
        <v>La bibliografía propuesta contiene títulos de edición menor a 5 años.</v>
      </c>
      <c r="CC291" s="12" t="str">
        <f t="shared" si="177"/>
        <v>La bibliografía incluye por lo menos dos títulos en una segunda lengua.</v>
      </c>
      <c r="CD291" s="12" t="str">
        <f t="shared" si="178"/>
        <v/>
      </c>
      <c r="CF291" s="12">
        <f t="shared" si="179"/>
        <v>1</v>
      </c>
      <c r="CG291" s="12">
        <f t="shared" si="180"/>
        <v>1</v>
      </c>
      <c r="CH291" s="12">
        <f t="shared" si="181"/>
        <v>0</v>
      </c>
      <c r="CI291" s="12">
        <f t="shared" si="182"/>
        <v>1</v>
      </c>
      <c r="CJ291" s="12">
        <f t="shared" si="183"/>
        <v>0</v>
      </c>
      <c r="CK291" s="12">
        <f t="shared" si="184"/>
        <v>3</v>
      </c>
    </row>
    <row r="292" spans="1:89" x14ac:dyDescent="0.25">
      <c r="A292" s="25">
        <v>43056.744135208333</v>
      </c>
      <c r="B292" s="26" t="s">
        <v>183</v>
      </c>
      <c r="C292" s="26" t="s">
        <v>664</v>
      </c>
      <c r="D292" s="26" t="s">
        <v>185</v>
      </c>
      <c r="E292" s="24"/>
      <c r="F292" s="26" t="s">
        <v>357</v>
      </c>
      <c r="G292" s="26" t="s">
        <v>665</v>
      </c>
      <c r="H292" s="26" t="s">
        <v>188</v>
      </c>
      <c r="I292" s="26" t="s">
        <v>188</v>
      </c>
      <c r="J292" s="26" t="s">
        <v>188</v>
      </c>
      <c r="K292" s="26" t="s">
        <v>188</v>
      </c>
      <c r="L292" s="26" t="s">
        <v>188</v>
      </c>
      <c r="M292" s="26" t="s">
        <v>188</v>
      </c>
      <c r="N292" s="26" t="s">
        <v>188</v>
      </c>
      <c r="O292" s="26" t="s">
        <v>188</v>
      </c>
      <c r="P292" s="26" t="s">
        <v>189</v>
      </c>
      <c r="Q292" s="26" t="s">
        <v>188</v>
      </c>
      <c r="R292" s="26" t="s">
        <v>188</v>
      </c>
      <c r="S292" s="26" t="s">
        <v>188</v>
      </c>
      <c r="T292" s="26" t="s">
        <v>188</v>
      </c>
      <c r="U292" s="26" t="s">
        <v>188</v>
      </c>
      <c r="V292" s="26" t="s">
        <v>5</v>
      </c>
      <c r="W292" s="26" t="s">
        <v>36</v>
      </c>
      <c r="X292" s="26" t="s">
        <v>158</v>
      </c>
      <c r="Y292" s="26" t="s">
        <v>43</v>
      </c>
      <c r="Z292" s="26" t="s">
        <v>43</v>
      </c>
      <c r="AA292" s="26" t="s">
        <v>43</v>
      </c>
      <c r="AB292" s="26" t="s">
        <v>190</v>
      </c>
      <c r="AC292" s="26" t="s">
        <v>43</v>
      </c>
      <c r="AD292" s="26" t="s">
        <v>190</v>
      </c>
      <c r="AE292" s="26" t="s">
        <v>53</v>
      </c>
      <c r="AF292" s="26" t="s">
        <v>159</v>
      </c>
      <c r="AG292" s="26" t="s">
        <v>59</v>
      </c>
      <c r="AH292" s="26" t="s">
        <v>59</v>
      </c>
      <c r="AI292" s="26" t="s">
        <v>58</v>
      </c>
      <c r="AJ292" s="26" t="s">
        <v>59</v>
      </c>
      <c r="AK292" s="26" t="s">
        <v>71</v>
      </c>
      <c r="AL292" s="26" t="s">
        <v>160</v>
      </c>
      <c r="AM292" s="26" t="s">
        <v>231</v>
      </c>
      <c r="AN292" s="26" t="s">
        <v>88</v>
      </c>
      <c r="AO292" s="26" t="s">
        <v>210</v>
      </c>
      <c r="AP292" s="26" t="s">
        <v>106</v>
      </c>
      <c r="AQ292" s="26" t="s">
        <v>104</v>
      </c>
      <c r="AR292" s="26" t="s">
        <v>105</v>
      </c>
      <c r="AS292" s="26" t="s">
        <v>104</v>
      </c>
      <c r="AT292" s="26" t="s">
        <v>114</v>
      </c>
      <c r="AU292" s="26" t="s">
        <v>247</v>
      </c>
      <c r="AX292" s="12">
        <f t="shared" si="154"/>
        <v>291</v>
      </c>
      <c r="AY292" s="12">
        <f t="shared" si="185"/>
        <v>1</v>
      </c>
      <c r="AZ292" s="20" t="str">
        <f t="shared" si="155"/>
        <v>Anticipatoria., Criterios y estándares (Rúbrica)., Retroalimentación.</v>
      </c>
      <c r="BA292" s="12" t="str">
        <f t="shared" si="150"/>
        <v>Anticipatoria.</v>
      </c>
      <c r="BB292" s="12" t="str">
        <f t="shared" si="151"/>
        <v>Criterios y estándares (Rúbrica).</v>
      </c>
      <c r="BC292" s="12" t="str">
        <f t="shared" si="152"/>
        <v>Retroalimentación.</v>
      </c>
      <c r="BD292" s="12" t="str">
        <f t="shared" si="153"/>
        <v/>
      </c>
      <c r="BF292" s="12">
        <f t="shared" si="156"/>
        <v>1</v>
      </c>
      <c r="BG292" s="12">
        <f t="shared" si="157"/>
        <v>1</v>
      </c>
      <c r="BH292" s="12">
        <f t="shared" si="158"/>
        <v>0</v>
      </c>
      <c r="BI292" s="12">
        <f t="shared" si="159"/>
        <v>1</v>
      </c>
      <c r="BJ292" s="12">
        <f t="shared" si="160"/>
        <v>0</v>
      </c>
      <c r="BK292" s="12">
        <f t="shared" si="161"/>
        <v>3</v>
      </c>
      <c r="BL292" s="20" t="str">
        <f t="shared" si="162"/>
        <v>Reflexión, Diálogo, Claridad, Oportunidades de mejora</v>
      </c>
      <c r="BM292" s="12" t="str">
        <f t="shared" si="163"/>
        <v>Reflexión</v>
      </c>
      <c r="BN292" s="12" t="str">
        <f t="shared" si="186"/>
        <v>Diálogo</v>
      </c>
      <c r="BO292" s="12" t="str">
        <f t="shared" si="164"/>
        <v>Claridad</v>
      </c>
      <c r="BP292" s="12" t="str">
        <f t="shared" si="165"/>
        <v>Oportunidades de mejora</v>
      </c>
      <c r="BQ292" s="12" t="str">
        <f t="shared" si="166"/>
        <v/>
      </c>
      <c r="BS292" s="12">
        <f t="shared" si="167"/>
        <v>1</v>
      </c>
      <c r="BT292" s="12">
        <f t="shared" si="168"/>
        <v>1</v>
      </c>
      <c r="BU292" s="12">
        <f t="shared" si="169"/>
        <v>1</v>
      </c>
      <c r="BV292" s="12">
        <f t="shared" si="170"/>
        <v>1</v>
      </c>
      <c r="BW292" s="12">
        <f t="shared" si="171"/>
        <v>0</v>
      </c>
      <c r="BX292" s="12">
        <f t="shared" si="172"/>
        <v>0</v>
      </c>
      <c r="BY292" s="12">
        <f t="shared" si="173"/>
        <v>4</v>
      </c>
      <c r="BZ292" s="12" t="str">
        <f t="shared" si="174"/>
        <v>La bibliografía básica propuesta se encuentra en la biblioteca "Juan Roa Vásquez"., La bibliografía propuesta contiene títulos de edición menor a 5 años., La bibliografía se presenta con una sólo sistema de referenciación (APA, Vancouver, IEEE, etc).</v>
      </c>
      <c r="CA292" s="12" t="str">
        <f t="shared" si="175"/>
        <v>La bibliografía básica propuesta se encuentra en la biblioteca "Juan Roa Vásquez".</v>
      </c>
      <c r="CB292" s="21" t="str">
        <f t="shared" si="176"/>
        <v>La bibliografía propuesta contiene títulos de edición menor a 5 años.</v>
      </c>
      <c r="CC292" s="12" t="str">
        <f t="shared" si="177"/>
        <v>La bibliografía se presenta con una sólo sistema de referenciación (APA, Vancouver, IEEE, etc).</v>
      </c>
      <c r="CD292" s="12" t="str">
        <f t="shared" si="178"/>
        <v/>
      </c>
      <c r="CF292" s="12">
        <f t="shared" si="179"/>
        <v>1</v>
      </c>
      <c r="CG292" s="12">
        <f t="shared" si="180"/>
        <v>1</v>
      </c>
      <c r="CH292" s="12">
        <f t="shared" si="181"/>
        <v>1</v>
      </c>
      <c r="CI292" s="12">
        <f t="shared" si="182"/>
        <v>0</v>
      </c>
      <c r="CJ292" s="12">
        <f t="shared" si="183"/>
        <v>0</v>
      </c>
      <c r="CK292" s="12">
        <f t="shared" si="184"/>
        <v>3</v>
      </c>
    </row>
    <row r="293" spans="1:89" x14ac:dyDescent="0.25">
      <c r="A293" s="25">
        <v>43056.747389363431</v>
      </c>
      <c r="B293" s="26" t="s">
        <v>183</v>
      </c>
      <c r="C293" s="26" t="s">
        <v>666</v>
      </c>
      <c r="D293" s="26" t="s">
        <v>185</v>
      </c>
      <c r="E293" s="24"/>
      <c r="F293" s="26" t="s">
        <v>204</v>
      </c>
      <c r="G293" s="26" t="s">
        <v>667</v>
      </c>
      <c r="H293" s="26" t="s">
        <v>188</v>
      </c>
      <c r="I293" s="26" t="s">
        <v>188</v>
      </c>
      <c r="J293" s="26" t="s">
        <v>188</v>
      </c>
      <c r="K293" s="26" t="s">
        <v>188</v>
      </c>
      <c r="L293" s="26" t="s">
        <v>188</v>
      </c>
      <c r="M293" s="26" t="s">
        <v>188</v>
      </c>
      <c r="N293" s="26" t="s">
        <v>188</v>
      </c>
      <c r="O293" s="26" t="s">
        <v>188</v>
      </c>
      <c r="P293" s="26" t="s">
        <v>188</v>
      </c>
      <c r="Q293" s="26" t="s">
        <v>188</v>
      </c>
      <c r="R293" s="26" t="s">
        <v>188</v>
      </c>
      <c r="S293" s="26" t="s">
        <v>188</v>
      </c>
      <c r="T293" s="26" t="s">
        <v>188</v>
      </c>
      <c r="U293" s="26" t="s">
        <v>188</v>
      </c>
      <c r="V293" s="26" t="s">
        <v>5</v>
      </c>
      <c r="W293" s="26" t="s">
        <v>162</v>
      </c>
      <c r="X293" s="26" t="s">
        <v>158</v>
      </c>
      <c r="Y293" s="26" t="s">
        <v>43</v>
      </c>
      <c r="Z293" s="26" t="s">
        <v>190</v>
      </c>
      <c r="AA293" s="26" t="s">
        <v>190</v>
      </c>
      <c r="AB293" s="26" t="s">
        <v>43</v>
      </c>
      <c r="AC293" s="26" t="s">
        <v>43</v>
      </c>
      <c r="AD293" s="26" t="s">
        <v>43</v>
      </c>
      <c r="AE293" s="26" t="s">
        <v>53</v>
      </c>
      <c r="AF293" s="26" t="s">
        <v>159</v>
      </c>
      <c r="AG293" s="26" t="s">
        <v>59</v>
      </c>
      <c r="AH293" s="26" t="s">
        <v>58</v>
      </c>
      <c r="AI293" s="26" t="s">
        <v>58</v>
      </c>
      <c r="AJ293" s="26" t="s">
        <v>58</v>
      </c>
      <c r="AK293" s="26" t="s">
        <v>71</v>
      </c>
      <c r="AL293" s="26" t="s">
        <v>160</v>
      </c>
      <c r="AM293" s="26" t="s">
        <v>259</v>
      </c>
      <c r="AN293" s="26" t="s">
        <v>89</v>
      </c>
      <c r="AO293" s="26" t="s">
        <v>197</v>
      </c>
      <c r="AP293" s="26" t="s">
        <v>104</v>
      </c>
      <c r="AQ293" s="26" t="s">
        <v>104</v>
      </c>
      <c r="AR293" s="26" t="s">
        <v>104</v>
      </c>
      <c r="AS293" s="26" t="s">
        <v>106</v>
      </c>
      <c r="AT293" s="26" t="s">
        <v>114</v>
      </c>
      <c r="AU293" s="26" t="s">
        <v>193</v>
      </c>
      <c r="AX293" s="12">
        <f t="shared" si="154"/>
        <v>292</v>
      </c>
      <c r="AY293" s="12">
        <f t="shared" si="185"/>
        <v>1</v>
      </c>
      <c r="AZ293" s="20" t="str">
        <f t="shared" si="155"/>
        <v>Criterios y estándares (Rúbrica)., Autoevaluación., Retroalimentación.</v>
      </c>
      <c r="BA293" s="12" t="str">
        <f t="shared" si="150"/>
        <v>Criterios y estándares (Rúbrica).</v>
      </c>
      <c r="BB293" s="12" t="str">
        <f t="shared" si="151"/>
        <v>Autoevaluación.</v>
      </c>
      <c r="BC293" s="12" t="str">
        <f t="shared" si="152"/>
        <v>Retroalimentación.</v>
      </c>
      <c r="BD293" s="12" t="str">
        <f t="shared" si="153"/>
        <v/>
      </c>
      <c r="BF293" s="12">
        <f t="shared" si="156"/>
        <v>0</v>
      </c>
      <c r="BG293" s="12">
        <f t="shared" si="157"/>
        <v>1</v>
      </c>
      <c r="BH293" s="12">
        <f t="shared" si="158"/>
        <v>1</v>
      </c>
      <c r="BI293" s="12">
        <f t="shared" si="159"/>
        <v>1</v>
      </c>
      <c r="BJ293" s="12">
        <f t="shared" si="160"/>
        <v>0</v>
      </c>
      <c r="BK293" s="12">
        <f t="shared" si="161"/>
        <v>3</v>
      </c>
      <c r="BL293" s="20" t="str">
        <f t="shared" si="162"/>
        <v>Reflexión, Diálogo, Claridad, Retroalimentación al docente</v>
      </c>
      <c r="BM293" s="12" t="str">
        <f t="shared" si="163"/>
        <v>Reflexión</v>
      </c>
      <c r="BN293" s="12" t="str">
        <f t="shared" si="186"/>
        <v>Diálogo</v>
      </c>
      <c r="BO293" s="12" t="str">
        <f t="shared" si="164"/>
        <v>Claridad</v>
      </c>
      <c r="BP293" s="12" t="str">
        <f t="shared" si="165"/>
        <v>Retroalimentación al docente</v>
      </c>
      <c r="BQ293" s="12" t="str">
        <f t="shared" si="166"/>
        <v/>
      </c>
      <c r="BS293" s="12">
        <f t="shared" si="167"/>
        <v>1</v>
      </c>
      <c r="BT293" s="12">
        <f t="shared" si="168"/>
        <v>1</v>
      </c>
      <c r="BU293" s="12">
        <f t="shared" si="169"/>
        <v>1</v>
      </c>
      <c r="BV293" s="12">
        <f t="shared" si="170"/>
        <v>0</v>
      </c>
      <c r="BW293" s="12">
        <f t="shared" si="171"/>
        <v>1</v>
      </c>
      <c r="BX293" s="12">
        <f t="shared" si="172"/>
        <v>0</v>
      </c>
      <c r="BY293" s="12">
        <f t="shared" si="173"/>
        <v>4</v>
      </c>
      <c r="BZ293"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93" s="12" t="str">
        <f t="shared" si="175"/>
        <v>La bibliografía básica propuesta se encuentra en la biblioteca "Juan Roa Vásquez".</v>
      </c>
      <c r="CB293" s="21" t="str">
        <f t="shared" si="176"/>
        <v>La bibliografía propuesta contiene títulos de edición menor a 5 años.</v>
      </c>
      <c r="CC293" s="12" t="str">
        <f t="shared" si="177"/>
        <v>La bibliografía se presenta con una sólo sistema de referenciación (APA, Vancouver, IEEE, etc).</v>
      </c>
      <c r="CD293" s="12" t="str">
        <f t="shared" si="178"/>
        <v>La bibliografía incluye por lo menos dos títulos en una segunda lengua.</v>
      </c>
      <c r="CF293" s="12">
        <f t="shared" si="179"/>
        <v>1</v>
      </c>
      <c r="CG293" s="12">
        <f t="shared" si="180"/>
        <v>1</v>
      </c>
      <c r="CH293" s="12">
        <f t="shared" si="181"/>
        <v>1</v>
      </c>
      <c r="CI293" s="12">
        <f t="shared" si="182"/>
        <v>1</v>
      </c>
      <c r="CJ293" s="12">
        <f t="shared" si="183"/>
        <v>0</v>
      </c>
      <c r="CK293" s="12">
        <f t="shared" si="184"/>
        <v>4</v>
      </c>
    </row>
    <row r="294" spans="1:89" x14ac:dyDescent="0.25">
      <c r="A294" s="25">
        <v>43056.751161192129</v>
      </c>
      <c r="B294" s="26" t="s">
        <v>183</v>
      </c>
      <c r="C294" s="26" t="s">
        <v>462</v>
      </c>
      <c r="D294" s="26" t="s">
        <v>185</v>
      </c>
      <c r="E294" s="24"/>
      <c r="F294" s="26" t="s">
        <v>621</v>
      </c>
      <c r="G294" s="26" t="s">
        <v>463</v>
      </c>
      <c r="H294" s="26" t="s">
        <v>188</v>
      </c>
      <c r="I294" s="26" t="s">
        <v>188</v>
      </c>
      <c r="J294" s="26" t="s">
        <v>188</v>
      </c>
      <c r="K294" s="26" t="s">
        <v>188</v>
      </c>
      <c r="L294" s="26" t="s">
        <v>188</v>
      </c>
      <c r="M294" s="26" t="s">
        <v>188</v>
      </c>
      <c r="N294" s="26" t="s">
        <v>188</v>
      </c>
      <c r="O294" s="26" t="s">
        <v>188</v>
      </c>
      <c r="P294" s="26" t="s">
        <v>188</v>
      </c>
      <c r="Q294" s="26" t="s">
        <v>188</v>
      </c>
      <c r="R294" s="26" t="s">
        <v>188</v>
      </c>
      <c r="S294" s="26" t="s">
        <v>188</v>
      </c>
      <c r="T294" s="26" t="s">
        <v>188</v>
      </c>
      <c r="U294" s="26" t="s">
        <v>188</v>
      </c>
      <c r="V294" s="26" t="s">
        <v>5</v>
      </c>
      <c r="W294" s="26" t="s">
        <v>162</v>
      </c>
      <c r="X294" s="26" t="s">
        <v>158</v>
      </c>
      <c r="Y294" s="26" t="s">
        <v>190</v>
      </c>
      <c r="Z294" s="26" t="s">
        <v>190</v>
      </c>
      <c r="AA294" s="26" t="s">
        <v>190</v>
      </c>
      <c r="AB294" s="26" t="s">
        <v>190</v>
      </c>
      <c r="AC294" s="26" t="s">
        <v>190</v>
      </c>
      <c r="AD294" s="26" t="s">
        <v>190</v>
      </c>
      <c r="AE294" s="26" t="s">
        <v>55</v>
      </c>
      <c r="AF294" s="26" t="s">
        <v>159</v>
      </c>
      <c r="AG294" s="26" t="s">
        <v>59</v>
      </c>
      <c r="AH294" s="26" t="s">
        <v>59</v>
      </c>
      <c r="AI294" s="26" t="s">
        <v>59</v>
      </c>
      <c r="AJ294" s="26" t="s">
        <v>59</v>
      </c>
      <c r="AK294" s="26" t="s">
        <v>71</v>
      </c>
      <c r="AL294" s="26" t="s">
        <v>163</v>
      </c>
      <c r="AM294" s="26" t="s">
        <v>191</v>
      </c>
      <c r="AN294" s="26" t="s">
        <v>90</v>
      </c>
      <c r="AO294" s="26" t="s">
        <v>192</v>
      </c>
      <c r="AP294" s="26" t="s">
        <v>106</v>
      </c>
      <c r="AQ294" s="26" t="s">
        <v>106</v>
      </c>
      <c r="AR294" s="26" t="s">
        <v>106</v>
      </c>
      <c r="AS294" s="26" t="s">
        <v>106</v>
      </c>
      <c r="AT294" s="26" t="s">
        <v>114</v>
      </c>
      <c r="AU294" s="26" t="s">
        <v>193</v>
      </c>
      <c r="AX294" s="12">
        <f t="shared" si="154"/>
        <v>145</v>
      </c>
      <c r="AY294" s="12">
        <f t="shared" si="185"/>
        <v>0.2</v>
      </c>
      <c r="AZ294" s="20" t="str">
        <f t="shared" si="155"/>
        <v>Anticipatoria., Criterios y estándares (Rúbrica)., Autoevaluación., Retroalimentación.</v>
      </c>
      <c r="BA294" s="12" t="str">
        <f t="shared" si="150"/>
        <v>Anticipatoria.</v>
      </c>
      <c r="BB294" s="12" t="str">
        <f t="shared" si="151"/>
        <v>Criterios y estándares (Rúbrica).</v>
      </c>
      <c r="BC294" s="12" t="str">
        <f t="shared" si="152"/>
        <v>Autoevaluación.</v>
      </c>
      <c r="BD294" s="12" t="str">
        <f t="shared" si="153"/>
        <v>Retroalimentación.</v>
      </c>
      <c r="BF294" s="12">
        <f t="shared" si="156"/>
        <v>1</v>
      </c>
      <c r="BG294" s="12">
        <f t="shared" si="157"/>
        <v>1</v>
      </c>
      <c r="BH294" s="12">
        <f t="shared" si="158"/>
        <v>1</v>
      </c>
      <c r="BI294" s="12">
        <f t="shared" si="159"/>
        <v>1</v>
      </c>
      <c r="BJ294" s="12">
        <f t="shared" si="160"/>
        <v>0</v>
      </c>
      <c r="BK294" s="12">
        <f t="shared" si="161"/>
        <v>4</v>
      </c>
      <c r="BL294" s="20" t="str">
        <f t="shared" si="162"/>
        <v>Reflexión, Diálogo, Claridad, Oportunidades de mejora, Retroalimentación al docente</v>
      </c>
      <c r="BM294" s="12" t="str">
        <f t="shared" si="163"/>
        <v>Reflexión</v>
      </c>
      <c r="BN294" s="12" t="str">
        <f t="shared" si="186"/>
        <v>Diálogo</v>
      </c>
      <c r="BO294" s="12" t="str">
        <f t="shared" si="164"/>
        <v>Claridad</v>
      </c>
      <c r="BP294" s="12" t="str">
        <f t="shared" si="165"/>
        <v>Oportunidades de mejora</v>
      </c>
      <c r="BQ294" s="12" t="str">
        <f t="shared" si="166"/>
        <v>Retroalimentación al docente</v>
      </c>
      <c r="BS294" s="12">
        <f t="shared" si="167"/>
        <v>1</v>
      </c>
      <c r="BT294" s="12">
        <f t="shared" si="168"/>
        <v>1</v>
      </c>
      <c r="BU294" s="12">
        <f t="shared" si="169"/>
        <v>1</v>
      </c>
      <c r="BV294" s="12">
        <f t="shared" si="170"/>
        <v>1</v>
      </c>
      <c r="BW294" s="12">
        <f t="shared" si="171"/>
        <v>1</v>
      </c>
      <c r="BX294" s="12">
        <f t="shared" si="172"/>
        <v>0</v>
      </c>
      <c r="BY294" s="12">
        <f t="shared" si="173"/>
        <v>5</v>
      </c>
      <c r="BZ294"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94" s="12" t="str">
        <f t="shared" si="175"/>
        <v>La bibliografía básica propuesta se encuentra en la biblioteca "Juan Roa Vásquez".</v>
      </c>
      <c r="CB294" s="21" t="str">
        <f t="shared" si="176"/>
        <v>La bibliografía propuesta contiene títulos de edición menor a 5 años.</v>
      </c>
      <c r="CC294" s="12" t="str">
        <f t="shared" si="177"/>
        <v>La bibliografía se presenta con una sólo sistema de referenciación (APA, Vancouver, IEEE, etc).</v>
      </c>
      <c r="CD294" s="12" t="str">
        <f t="shared" si="178"/>
        <v>La bibliografía incluye por lo menos dos títulos en una segunda lengua.</v>
      </c>
      <c r="CF294" s="12">
        <f t="shared" si="179"/>
        <v>1</v>
      </c>
      <c r="CG294" s="12">
        <f t="shared" si="180"/>
        <v>1</v>
      </c>
      <c r="CH294" s="12">
        <f t="shared" si="181"/>
        <v>1</v>
      </c>
      <c r="CI294" s="12">
        <f t="shared" si="182"/>
        <v>1</v>
      </c>
      <c r="CJ294" s="12">
        <f t="shared" si="183"/>
        <v>0</v>
      </c>
      <c r="CK294" s="12">
        <f t="shared" si="184"/>
        <v>4</v>
      </c>
    </row>
    <row r="295" spans="1:89" x14ac:dyDescent="0.25">
      <c r="A295" s="25">
        <v>43056.753563796301</v>
      </c>
      <c r="B295" s="26" t="s">
        <v>183</v>
      </c>
      <c r="C295" s="26" t="s">
        <v>668</v>
      </c>
      <c r="D295" s="26" t="s">
        <v>185</v>
      </c>
      <c r="E295" s="24"/>
      <c r="F295" s="26" t="s">
        <v>212</v>
      </c>
      <c r="G295" s="26" t="s">
        <v>669</v>
      </c>
      <c r="H295" s="26" t="s">
        <v>189</v>
      </c>
      <c r="I295" s="26" t="s">
        <v>188</v>
      </c>
      <c r="J295" s="26" t="s">
        <v>188</v>
      </c>
      <c r="K295" s="26" t="s">
        <v>189</v>
      </c>
      <c r="L295" s="26" t="s">
        <v>188</v>
      </c>
      <c r="M295" s="26" t="s">
        <v>188</v>
      </c>
      <c r="N295" s="26" t="s">
        <v>189</v>
      </c>
      <c r="O295" s="26" t="s">
        <v>188</v>
      </c>
      <c r="P295" s="26" t="s">
        <v>188</v>
      </c>
      <c r="Q295" s="26" t="s">
        <v>188</v>
      </c>
      <c r="R295" s="26" t="s">
        <v>188</v>
      </c>
      <c r="S295" s="26" t="s">
        <v>188</v>
      </c>
      <c r="T295" s="26" t="s">
        <v>188</v>
      </c>
      <c r="U295" s="26" t="s">
        <v>188</v>
      </c>
      <c r="V295" s="26" t="s">
        <v>5</v>
      </c>
      <c r="W295" s="26" t="s">
        <v>162</v>
      </c>
      <c r="X295" s="26" t="s">
        <v>39</v>
      </c>
      <c r="Y295" s="26" t="s">
        <v>43</v>
      </c>
      <c r="Z295" s="26" t="s">
        <v>43</v>
      </c>
      <c r="AA295" s="26" t="s">
        <v>43</v>
      </c>
      <c r="AB295" s="26" t="s">
        <v>43</v>
      </c>
      <c r="AC295" s="26" t="s">
        <v>43</v>
      </c>
      <c r="AD295" s="26" t="s">
        <v>43</v>
      </c>
      <c r="AE295" s="26" t="s">
        <v>55</v>
      </c>
      <c r="AF295" s="26" t="s">
        <v>56</v>
      </c>
      <c r="AG295" s="26" t="s">
        <v>58</v>
      </c>
      <c r="AH295" s="26" t="s">
        <v>59</v>
      </c>
      <c r="AI295" s="26" t="s">
        <v>275</v>
      </c>
      <c r="AJ295" s="26" t="s">
        <v>54</v>
      </c>
      <c r="AK295" s="26" t="s">
        <v>69</v>
      </c>
      <c r="AL295" s="26" t="s">
        <v>74</v>
      </c>
      <c r="AM295" s="26" t="s">
        <v>231</v>
      </c>
      <c r="AN295" s="26" t="s">
        <v>89</v>
      </c>
      <c r="AO295" s="26" t="s">
        <v>392</v>
      </c>
      <c r="AP295" s="26" t="s">
        <v>104</v>
      </c>
      <c r="AQ295" s="26" t="s">
        <v>105</v>
      </c>
      <c r="AR295" s="26" t="s">
        <v>105</v>
      </c>
      <c r="AS295" s="26" t="s">
        <v>104</v>
      </c>
      <c r="AT295" s="26" t="s">
        <v>112</v>
      </c>
      <c r="AU295" s="26" t="s">
        <v>266</v>
      </c>
      <c r="AX295" s="12">
        <f t="shared" si="154"/>
        <v>294</v>
      </c>
      <c r="AY295" s="12">
        <f t="shared" si="185"/>
        <v>0.33333333333333331</v>
      </c>
      <c r="AZ295" s="20" t="str">
        <f t="shared" si="155"/>
        <v>Anticipatoria., Criterios y estándares (Rúbrica)., Retroalimentación.</v>
      </c>
      <c r="BA295" s="12" t="str">
        <f t="shared" si="150"/>
        <v>Anticipatoria.</v>
      </c>
      <c r="BB295" s="12" t="str">
        <f t="shared" si="151"/>
        <v>Criterios y estándares (Rúbrica).</v>
      </c>
      <c r="BC295" s="12" t="str">
        <f t="shared" si="152"/>
        <v>Retroalimentación.</v>
      </c>
      <c r="BD295" s="12" t="str">
        <f t="shared" si="153"/>
        <v/>
      </c>
      <c r="BF295" s="12">
        <f t="shared" si="156"/>
        <v>1</v>
      </c>
      <c r="BG295" s="12">
        <f t="shared" si="157"/>
        <v>1</v>
      </c>
      <c r="BH295" s="12">
        <f t="shared" si="158"/>
        <v>0</v>
      </c>
      <c r="BI295" s="12">
        <f t="shared" si="159"/>
        <v>1</v>
      </c>
      <c r="BJ295" s="12">
        <f t="shared" si="160"/>
        <v>0</v>
      </c>
      <c r="BK295" s="12">
        <f t="shared" si="161"/>
        <v>3</v>
      </c>
      <c r="BL295" s="20" t="str">
        <f t="shared" si="162"/>
        <v>Reflexión, Claridad, Oportunidades de mejora</v>
      </c>
      <c r="BM295" s="12" t="str">
        <f t="shared" si="163"/>
        <v>Reflexión</v>
      </c>
      <c r="BN295" s="12" t="str">
        <f t="shared" si="186"/>
        <v>Claridad</v>
      </c>
      <c r="BO295" s="12" t="str">
        <f t="shared" si="164"/>
        <v>Oportunidades de mejora</v>
      </c>
      <c r="BP295" s="12" t="str">
        <f t="shared" si="165"/>
        <v/>
      </c>
      <c r="BQ295" s="12" t="str">
        <f t="shared" si="166"/>
        <v/>
      </c>
      <c r="BS295" s="12">
        <f t="shared" si="167"/>
        <v>1</v>
      </c>
      <c r="BT295" s="12">
        <f t="shared" si="168"/>
        <v>0</v>
      </c>
      <c r="BU295" s="12">
        <f t="shared" si="169"/>
        <v>1</v>
      </c>
      <c r="BV295" s="12">
        <f t="shared" si="170"/>
        <v>1</v>
      </c>
      <c r="BW295" s="12">
        <f t="shared" si="171"/>
        <v>0</v>
      </c>
      <c r="BX295" s="12">
        <f t="shared" si="172"/>
        <v>0</v>
      </c>
      <c r="BY295" s="12">
        <f t="shared" si="173"/>
        <v>3</v>
      </c>
      <c r="BZ295" s="12" t="str">
        <f t="shared" si="174"/>
        <v>La bibliografía propuesta contiene títulos de edición menor a 5 años., La bibliografía se presenta con una sólo sistema de referenciación (APA, Vancouver, IEEE, etc)., La bibliografía incluye por lo menos dos títulos en una segunda lengua.</v>
      </c>
      <c r="CA295" s="12" t="str">
        <f t="shared" si="175"/>
        <v>La bibliografía propuesta contiene títulos de edición menor a 5 años.</v>
      </c>
      <c r="CB295" s="21" t="str">
        <f t="shared" si="176"/>
        <v>La bibliografía se presenta con una sólo sistema de referenciación (APA, Vancouver, IEEE, etc).</v>
      </c>
      <c r="CC295" s="12" t="str">
        <f t="shared" si="177"/>
        <v>La bibliografía incluye por lo menos dos títulos en una segunda lengua.</v>
      </c>
      <c r="CD295" s="12" t="str">
        <f t="shared" si="178"/>
        <v/>
      </c>
      <c r="CF295" s="12">
        <f t="shared" si="179"/>
        <v>0</v>
      </c>
      <c r="CG295" s="12">
        <f t="shared" si="180"/>
        <v>1</v>
      </c>
      <c r="CH295" s="12">
        <f t="shared" si="181"/>
        <v>1</v>
      </c>
      <c r="CI295" s="12">
        <f t="shared" si="182"/>
        <v>1</v>
      </c>
      <c r="CJ295" s="12">
        <f t="shared" si="183"/>
        <v>0</v>
      </c>
      <c r="CK295" s="12">
        <f t="shared" si="184"/>
        <v>3</v>
      </c>
    </row>
    <row r="296" spans="1:89" x14ac:dyDescent="0.25">
      <c r="A296" s="25">
        <v>43056.755649085651</v>
      </c>
      <c r="B296" s="26" t="s">
        <v>183</v>
      </c>
      <c r="C296" s="26" t="s">
        <v>670</v>
      </c>
      <c r="D296" s="26" t="s">
        <v>185</v>
      </c>
      <c r="E296" s="24"/>
      <c r="F296" s="26" t="s">
        <v>336</v>
      </c>
      <c r="G296" s="26" t="s">
        <v>671</v>
      </c>
      <c r="H296" s="26" t="s">
        <v>188</v>
      </c>
      <c r="I296" s="26" t="s">
        <v>188</v>
      </c>
      <c r="J296" s="26" t="s">
        <v>188</v>
      </c>
      <c r="K296" s="26" t="s">
        <v>188</v>
      </c>
      <c r="L296" s="26" t="s">
        <v>188</v>
      </c>
      <c r="M296" s="26" t="s">
        <v>188</v>
      </c>
      <c r="N296" s="26" t="s">
        <v>188</v>
      </c>
      <c r="O296" s="26" t="s">
        <v>188</v>
      </c>
      <c r="P296" s="26" t="s">
        <v>188</v>
      </c>
      <c r="Q296" s="26" t="s">
        <v>188</v>
      </c>
      <c r="R296" s="26" t="s">
        <v>188</v>
      </c>
      <c r="S296" s="26" t="s">
        <v>188</v>
      </c>
      <c r="T296" s="26" t="s">
        <v>188</v>
      </c>
      <c r="U296" s="26" t="s">
        <v>188</v>
      </c>
      <c r="V296" s="26" t="s">
        <v>5</v>
      </c>
      <c r="W296" s="26" t="s">
        <v>162</v>
      </c>
      <c r="X296" s="26" t="s">
        <v>158</v>
      </c>
      <c r="Y296" s="26" t="s">
        <v>190</v>
      </c>
      <c r="Z296" s="26" t="s">
        <v>190</v>
      </c>
      <c r="AA296" s="26" t="s">
        <v>43</v>
      </c>
      <c r="AB296" s="26" t="s">
        <v>190</v>
      </c>
      <c r="AC296" s="26" t="s">
        <v>190</v>
      </c>
      <c r="AD296" s="26" t="s">
        <v>43</v>
      </c>
      <c r="AE296" s="26" t="s">
        <v>55</v>
      </c>
      <c r="AF296" s="26" t="s">
        <v>58</v>
      </c>
      <c r="AG296" s="26" t="s">
        <v>58</v>
      </c>
      <c r="AH296" s="26" t="s">
        <v>59</v>
      </c>
      <c r="AI296" s="26" t="s">
        <v>58</v>
      </c>
      <c r="AJ296" s="26" t="s">
        <v>59</v>
      </c>
      <c r="AK296" s="26" t="s">
        <v>69</v>
      </c>
      <c r="AL296" s="26" t="s">
        <v>160</v>
      </c>
      <c r="AM296" s="26" t="s">
        <v>191</v>
      </c>
      <c r="AN296" s="26" t="s">
        <v>90</v>
      </c>
      <c r="AO296" s="26" t="s">
        <v>192</v>
      </c>
      <c r="AP296" s="26" t="s">
        <v>104</v>
      </c>
      <c r="AQ296" s="26" t="s">
        <v>104</v>
      </c>
      <c r="AR296" s="26" t="s">
        <v>106</v>
      </c>
      <c r="AS296" s="26" t="s">
        <v>104</v>
      </c>
      <c r="AT296" s="26" t="s">
        <v>113</v>
      </c>
      <c r="AU296" s="26" t="s">
        <v>193</v>
      </c>
      <c r="AX296" s="12">
        <f t="shared" si="154"/>
        <v>295</v>
      </c>
      <c r="AY296" s="12">
        <f t="shared" si="185"/>
        <v>1</v>
      </c>
      <c r="AZ296" s="20" t="str">
        <f t="shared" si="155"/>
        <v>Anticipatoria., Criterios y estándares (Rúbrica)., Autoevaluación., Retroalimentación.</v>
      </c>
      <c r="BA296" s="12" t="str">
        <f t="shared" si="150"/>
        <v>Anticipatoria.</v>
      </c>
      <c r="BB296" s="12" t="str">
        <f t="shared" si="151"/>
        <v>Criterios y estándares (Rúbrica).</v>
      </c>
      <c r="BC296" s="12" t="str">
        <f t="shared" si="152"/>
        <v>Autoevaluación.</v>
      </c>
      <c r="BD296" s="12" t="str">
        <f t="shared" si="153"/>
        <v>Retroalimentación.</v>
      </c>
      <c r="BF296" s="12">
        <f t="shared" si="156"/>
        <v>1</v>
      </c>
      <c r="BG296" s="12">
        <f t="shared" si="157"/>
        <v>1</v>
      </c>
      <c r="BH296" s="12">
        <f t="shared" si="158"/>
        <v>1</v>
      </c>
      <c r="BI296" s="12">
        <f t="shared" si="159"/>
        <v>1</v>
      </c>
      <c r="BJ296" s="12">
        <f t="shared" si="160"/>
        <v>0</v>
      </c>
      <c r="BK296" s="12">
        <f t="shared" si="161"/>
        <v>4</v>
      </c>
      <c r="BL296" s="20" t="str">
        <f t="shared" si="162"/>
        <v>Reflexión, Diálogo, Claridad, Oportunidades de mejora, Retroalimentación al docente</v>
      </c>
      <c r="BM296" s="12" t="str">
        <f t="shared" si="163"/>
        <v>Reflexión</v>
      </c>
      <c r="BN296" s="12" t="str">
        <f t="shared" si="186"/>
        <v>Diálogo</v>
      </c>
      <c r="BO296" s="12" t="str">
        <f t="shared" si="164"/>
        <v>Claridad</v>
      </c>
      <c r="BP296" s="12" t="str">
        <f t="shared" si="165"/>
        <v>Oportunidades de mejora</v>
      </c>
      <c r="BQ296" s="12" t="str">
        <f t="shared" si="166"/>
        <v>Retroalimentación al docente</v>
      </c>
      <c r="BS296" s="12">
        <f t="shared" si="167"/>
        <v>1</v>
      </c>
      <c r="BT296" s="12">
        <f t="shared" si="168"/>
        <v>1</v>
      </c>
      <c r="BU296" s="12">
        <f t="shared" si="169"/>
        <v>1</v>
      </c>
      <c r="BV296" s="12">
        <f t="shared" si="170"/>
        <v>1</v>
      </c>
      <c r="BW296" s="12">
        <f t="shared" si="171"/>
        <v>1</v>
      </c>
      <c r="BX296" s="12">
        <f t="shared" si="172"/>
        <v>0</v>
      </c>
      <c r="BY296" s="12">
        <f t="shared" si="173"/>
        <v>5</v>
      </c>
      <c r="BZ296"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96" s="12" t="str">
        <f t="shared" si="175"/>
        <v>La bibliografía básica propuesta se encuentra en la biblioteca "Juan Roa Vásquez".</v>
      </c>
      <c r="CB296" s="21" t="str">
        <f t="shared" si="176"/>
        <v>La bibliografía propuesta contiene títulos de edición menor a 5 años.</v>
      </c>
      <c r="CC296" s="12" t="str">
        <f t="shared" si="177"/>
        <v>La bibliografía se presenta con una sólo sistema de referenciación (APA, Vancouver, IEEE, etc).</v>
      </c>
      <c r="CD296" s="12" t="str">
        <f t="shared" si="178"/>
        <v>La bibliografía incluye por lo menos dos títulos en una segunda lengua.</v>
      </c>
      <c r="CF296" s="12">
        <f t="shared" si="179"/>
        <v>1</v>
      </c>
      <c r="CG296" s="12">
        <f t="shared" si="180"/>
        <v>1</v>
      </c>
      <c r="CH296" s="12">
        <f t="shared" si="181"/>
        <v>1</v>
      </c>
      <c r="CI296" s="12">
        <f t="shared" si="182"/>
        <v>1</v>
      </c>
      <c r="CJ296" s="12">
        <f t="shared" si="183"/>
        <v>0</v>
      </c>
      <c r="CK296" s="12">
        <f t="shared" si="184"/>
        <v>4</v>
      </c>
    </row>
    <row r="297" spans="1:89" x14ac:dyDescent="0.25">
      <c r="A297" s="25">
        <v>43056.765056192133</v>
      </c>
      <c r="B297" s="26" t="s">
        <v>183</v>
      </c>
      <c r="C297" s="26" t="s">
        <v>668</v>
      </c>
      <c r="D297" s="26" t="s">
        <v>185</v>
      </c>
      <c r="E297" s="24"/>
      <c r="F297" s="26" t="s">
        <v>212</v>
      </c>
      <c r="G297" s="26" t="s">
        <v>672</v>
      </c>
      <c r="H297" s="26" t="s">
        <v>188</v>
      </c>
      <c r="I297" s="26" t="s">
        <v>189</v>
      </c>
      <c r="J297" s="26" t="s">
        <v>188</v>
      </c>
      <c r="K297" s="26" t="s">
        <v>189</v>
      </c>
      <c r="L297" s="26" t="s">
        <v>188</v>
      </c>
      <c r="M297" s="26" t="s">
        <v>188</v>
      </c>
      <c r="N297" s="26" t="s">
        <v>189</v>
      </c>
      <c r="O297" s="26" t="s">
        <v>188</v>
      </c>
      <c r="P297" s="26" t="s">
        <v>188</v>
      </c>
      <c r="Q297" s="26" t="s">
        <v>188</v>
      </c>
      <c r="R297" s="26" t="s">
        <v>188</v>
      </c>
      <c r="S297" s="26" t="s">
        <v>188</v>
      </c>
      <c r="T297" s="26" t="s">
        <v>188</v>
      </c>
      <c r="U297" s="26" t="s">
        <v>188</v>
      </c>
      <c r="V297" s="26" t="s">
        <v>5</v>
      </c>
      <c r="W297" s="26" t="s">
        <v>162</v>
      </c>
      <c r="X297" s="26" t="s">
        <v>39</v>
      </c>
      <c r="Y297" s="26" t="s">
        <v>43</v>
      </c>
      <c r="Z297" s="26" t="s">
        <v>43</v>
      </c>
      <c r="AA297" s="26" t="s">
        <v>43</v>
      </c>
      <c r="AB297" s="26" t="s">
        <v>43</v>
      </c>
      <c r="AC297" s="26" t="s">
        <v>43</v>
      </c>
      <c r="AD297" s="26" t="s">
        <v>43</v>
      </c>
      <c r="AE297" s="26" t="s">
        <v>55</v>
      </c>
      <c r="AF297" s="26" t="s">
        <v>58</v>
      </c>
      <c r="AG297" s="26" t="s">
        <v>584</v>
      </c>
      <c r="AH297" s="26" t="s">
        <v>58</v>
      </c>
      <c r="AI297" s="26" t="s">
        <v>54</v>
      </c>
      <c r="AJ297" s="26" t="s">
        <v>54</v>
      </c>
      <c r="AK297" s="26" t="s">
        <v>69</v>
      </c>
      <c r="AL297" s="26" t="s">
        <v>75</v>
      </c>
      <c r="AM297" s="26" t="s">
        <v>77</v>
      </c>
      <c r="AN297" s="26" t="s">
        <v>87</v>
      </c>
      <c r="AO297" s="26" t="s">
        <v>102</v>
      </c>
      <c r="AP297" s="26" t="s">
        <v>105</v>
      </c>
      <c r="AQ297" s="26" t="s">
        <v>105</v>
      </c>
      <c r="AR297" s="26" t="s">
        <v>105</v>
      </c>
      <c r="AS297" s="26" t="s">
        <v>105</v>
      </c>
      <c r="AT297" s="26" t="s">
        <v>114</v>
      </c>
      <c r="AU297" s="26" t="s">
        <v>193</v>
      </c>
      <c r="AX297" s="12">
        <f t="shared" si="154"/>
        <v>294</v>
      </c>
      <c r="AY297" s="12">
        <f t="shared" si="185"/>
        <v>0.33333333333333331</v>
      </c>
      <c r="AZ297" s="20" t="str">
        <f t="shared" si="155"/>
        <v>No incluye los componentes enunciados.</v>
      </c>
      <c r="BA297" s="12" t="str">
        <f t="shared" si="150"/>
        <v>No incluye los componentes enunciados.</v>
      </c>
      <c r="BB297" s="12" t="str">
        <f t="shared" si="151"/>
        <v/>
      </c>
      <c r="BC297" s="12" t="str">
        <f t="shared" si="152"/>
        <v/>
      </c>
      <c r="BD297" s="12" t="str">
        <f t="shared" si="153"/>
        <v/>
      </c>
      <c r="BF297" s="12">
        <f t="shared" si="156"/>
        <v>0</v>
      </c>
      <c r="BG297" s="12">
        <f t="shared" si="157"/>
        <v>0</v>
      </c>
      <c r="BH297" s="12">
        <f t="shared" si="158"/>
        <v>0</v>
      </c>
      <c r="BI297" s="12">
        <f t="shared" si="159"/>
        <v>0</v>
      </c>
      <c r="BJ297" s="12">
        <f t="shared" si="160"/>
        <v>1</v>
      </c>
      <c r="BK297" s="12">
        <f t="shared" si="161"/>
        <v>1</v>
      </c>
      <c r="BL297" s="20" t="str">
        <f t="shared" si="162"/>
        <v>No incluye los principios enunciados</v>
      </c>
      <c r="BM297" s="12" t="str">
        <f t="shared" si="163"/>
        <v>No incluye los principios enunciados</v>
      </c>
      <c r="BN297" s="12" t="str">
        <f t="shared" si="186"/>
        <v/>
      </c>
      <c r="BO297" s="12" t="str">
        <f t="shared" si="164"/>
        <v/>
      </c>
      <c r="BP297" s="12" t="str">
        <f t="shared" si="165"/>
        <v/>
      </c>
      <c r="BQ297" s="12" t="str">
        <f t="shared" si="166"/>
        <v/>
      </c>
      <c r="BS297" s="12">
        <f t="shared" si="167"/>
        <v>0</v>
      </c>
      <c r="BT297" s="12">
        <f t="shared" si="168"/>
        <v>0</v>
      </c>
      <c r="BU297" s="12">
        <f t="shared" si="169"/>
        <v>0</v>
      </c>
      <c r="BV297" s="12">
        <f t="shared" si="170"/>
        <v>0</v>
      </c>
      <c r="BW297" s="12">
        <f t="shared" si="171"/>
        <v>0</v>
      </c>
      <c r="BX297" s="12">
        <f t="shared" si="172"/>
        <v>1</v>
      </c>
      <c r="BY297" s="12">
        <f t="shared" si="173"/>
        <v>1</v>
      </c>
      <c r="BZ297"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97" s="12" t="str">
        <f t="shared" si="175"/>
        <v>La bibliografía básica propuesta se encuentra en la biblioteca "Juan Roa Vásquez".</v>
      </c>
      <c r="CB297" s="21" t="str">
        <f t="shared" si="176"/>
        <v>La bibliografía propuesta contiene títulos de edición menor a 5 años.</v>
      </c>
      <c r="CC297" s="12" t="str">
        <f t="shared" si="177"/>
        <v>La bibliografía se presenta con una sólo sistema de referenciación (APA, Vancouver, IEEE, etc).</v>
      </c>
      <c r="CD297" s="12" t="str">
        <f t="shared" si="178"/>
        <v>La bibliografía incluye por lo menos dos títulos en una segunda lengua.</v>
      </c>
      <c r="CF297" s="12">
        <f t="shared" si="179"/>
        <v>1</v>
      </c>
      <c r="CG297" s="12">
        <f t="shared" si="180"/>
        <v>1</v>
      </c>
      <c r="CH297" s="12">
        <f t="shared" si="181"/>
        <v>1</v>
      </c>
      <c r="CI297" s="12">
        <f t="shared" si="182"/>
        <v>1</v>
      </c>
      <c r="CJ297" s="12">
        <f t="shared" si="183"/>
        <v>0</v>
      </c>
      <c r="CK297" s="12">
        <f t="shared" si="184"/>
        <v>4</v>
      </c>
    </row>
    <row r="298" spans="1:89" x14ac:dyDescent="0.25">
      <c r="A298" s="25">
        <v>43056.768547488427</v>
      </c>
      <c r="B298" s="26" t="s">
        <v>183</v>
      </c>
      <c r="C298" s="26" t="s">
        <v>462</v>
      </c>
      <c r="D298" s="26" t="s">
        <v>185</v>
      </c>
      <c r="E298" s="24"/>
      <c r="F298" s="26" t="s">
        <v>336</v>
      </c>
      <c r="G298" s="26" t="s">
        <v>673</v>
      </c>
      <c r="H298" s="26" t="s">
        <v>188</v>
      </c>
      <c r="I298" s="26" t="s">
        <v>188</v>
      </c>
      <c r="J298" s="26" t="s">
        <v>188</v>
      </c>
      <c r="K298" s="26" t="s">
        <v>188</v>
      </c>
      <c r="L298" s="26" t="s">
        <v>188</v>
      </c>
      <c r="M298" s="26" t="s">
        <v>188</v>
      </c>
      <c r="N298" s="26" t="s">
        <v>189</v>
      </c>
      <c r="O298" s="26" t="s">
        <v>188</v>
      </c>
      <c r="P298" s="26" t="s">
        <v>188</v>
      </c>
      <c r="Q298" s="26" t="s">
        <v>188</v>
      </c>
      <c r="R298" s="26" t="s">
        <v>188</v>
      </c>
      <c r="S298" s="26" t="s">
        <v>188</v>
      </c>
      <c r="T298" s="26" t="s">
        <v>188</v>
      </c>
      <c r="U298" s="26" t="s">
        <v>188</v>
      </c>
      <c r="V298" s="26" t="s">
        <v>5</v>
      </c>
      <c r="W298" s="26" t="s">
        <v>162</v>
      </c>
      <c r="X298" s="26" t="s">
        <v>158</v>
      </c>
      <c r="Y298" s="26" t="s">
        <v>190</v>
      </c>
      <c r="Z298" s="26" t="s">
        <v>190</v>
      </c>
      <c r="AA298" s="26" t="s">
        <v>190</v>
      </c>
      <c r="AB298" s="26" t="s">
        <v>190</v>
      </c>
      <c r="AC298" s="26" t="s">
        <v>190</v>
      </c>
      <c r="AD298" s="26" t="s">
        <v>190</v>
      </c>
      <c r="AE298" s="26" t="s">
        <v>55</v>
      </c>
      <c r="AF298" s="26" t="s">
        <v>159</v>
      </c>
      <c r="AG298" s="26" t="s">
        <v>59</v>
      </c>
      <c r="AH298" s="26" t="s">
        <v>59</v>
      </c>
      <c r="AI298" s="26" t="s">
        <v>59</v>
      </c>
      <c r="AJ298" s="26" t="s">
        <v>59</v>
      </c>
      <c r="AK298" s="26" t="s">
        <v>71</v>
      </c>
      <c r="AL298" s="26" t="s">
        <v>160</v>
      </c>
      <c r="AM298" s="26" t="s">
        <v>191</v>
      </c>
      <c r="AN298" s="26" t="s">
        <v>90</v>
      </c>
      <c r="AO298" s="26" t="s">
        <v>192</v>
      </c>
      <c r="AP298" s="26" t="s">
        <v>106</v>
      </c>
      <c r="AQ298" s="26" t="s">
        <v>106</v>
      </c>
      <c r="AR298" s="26" t="s">
        <v>106</v>
      </c>
      <c r="AS298" s="26" t="s">
        <v>106</v>
      </c>
      <c r="AT298" s="26" t="s">
        <v>114</v>
      </c>
      <c r="AU298" s="26" t="s">
        <v>247</v>
      </c>
      <c r="AX298" s="12">
        <f t="shared" si="154"/>
        <v>145</v>
      </c>
      <c r="AY298" s="12">
        <f t="shared" si="185"/>
        <v>0.2</v>
      </c>
      <c r="AZ298" s="20" t="str">
        <f t="shared" si="155"/>
        <v>Anticipatoria., Criterios y estándares (Rúbrica)., Autoevaluación., Retroalimentación.</v>
      </c>
      <c r="BA298" s="12" t="str">
        <f t="shared" si="150"/>
        <v>Anticipatoria.</v>
      </c>
      <c r="BB298" s="12" t="str">
        <f t="shared" si="151"/>
        <v>Criterios y estándares (Rúbrica).</v>
      </c>
      <c r="BC298" s="12" t="str">
        <f t="shared" si="152"/>
        <v>Autoevaluación.</v>
      </c>
      <c r="BD298" s="12" t="str">
        <f t="shared" si="153"/>
        <v>Retroalimentación.</v>
      </c>
      <c r="BF298" s="12">
        <f t="shared" si="156"/>
        <v>1</v>
      </c>
      <c r="BG298" s="12">
        <f t="shared" si="157"/>
        <v>1</v>
      </c>
      <c r="BH298" s="12">
        <f t="shared" si="158"/>
        <v>1</v>
      </c>
      <c r="BI298" s="12">
        <f t="shared" si="159"/>
        <v>1</v>
      </c>
      <c r="BJ298" s="12">
        <f t="shared" si="160"/>
        <v>0</v>
      </c>
      <c r="BK298" s="12">
        <f t="shared" si="161"/>
        <v>4</v>
      </c>
      <c r="BL298" s="20" t="str">
        <f t="shared" si="162"/>
        <v>Reflexión, Diálogo, Claridad, Oportunidades de mejora, Retroalimentación al docente</v>
      </c>
      <c r="BM298" s="12" t="str">
        <f t="shared" si="163"/>
        <v>Reflexión</v>
      </c>
      <c r="BN298" s="12" t="str">
        <f t="shared" si="186"/>
        <v>Diálogo</v>
      </c>
      <c r="BO298" s="12" t="str">
        <f t="shared" si="164"/>
        <v>Claridad</v>
      </c>
      <c r="BP298" s="12" t="str">
        <f t="shared" si="165"/>
        <v>Oportunidades de mejora</v>
      </c>
      <c r="BQ298" s="12" t="str">
        <f t="shared" si="166"/>
        <v>Retroalimentación al docente</v>
      </c>
      <c r="BS298" s="12">
        <f t="shared" si="167"/>
        <v>1</v>
      </c>
      <c r="BT298" s="12">
        <f t="shared" si="168"/>
        <v>1</v>
      </c>
      <c r="BU298" s="12">
        <f t="shared" si="169"/>
        <v>1</v>
      </c>
      <c r="BV298" s="12">
        <f t="shared" si="170"/>
        <v>1</v>
      </c>
      <c r="BW298" s="12">
        <f t="shared" si="171"/>
        <v>1</v>
      </c>
      <c r="BX298" s="12">
        <f t="shared" si="172"/>
        <v>0</v>
      </c>
      <c r="BY298" s="12">
        <f t="shared" si="173"/>
        <v>5</v>
      </c>
      <c r="BZ298" s="12" t="str">
        <f t="shared" si="174"/>
        <v>La bibliografía básica propuesta se encuentra en la biblioteca "Juan Roa Vásquez"., La bibliografía propuesta contiene títulos de edición menor a 5 años., La bibliografía se presenta con una sólo sistema de referenciación (APA, Vancouver, IEEE, etc).</v>
      </c>
      <c r="CA298" s="12" t="str">
        <f t="shared" si="175"/>
        <v>La bibliografía básica propuesta se encuentra en la biblioteca "Juan Roa Vásquez".</v>
      </c>
      <c r="CB298" s="21" t="str">
        <f t="shared" si="176"/>
        <v>La bibliografía propuesta contiene títulos de edición menor a 5 años.</v>
      </c>
      <c r="CC298" s="12" t="str">
        <f t="shared" si="177"/>
        <v>La bibliografía se presenta con una sólo sistema de referenciación (APA, Vancouver, IEEE, etc).</v>
      </c>
      <c r="CD298" s="12" t="str">
        <f t="shared" si="178"/>
        <v/>
      </c>
      <c r="CF298" s="12">
        <f t="shared" si="179"/>
        <v>1</v>
      </c>
      <c r="CG298" s="12">
        <f t="shared" si="180"/>
        <v>1</v>
      </c>
      <c r="CH298" s="12">
        <f t="shared" si="181"/>
        <v>1</v>
      </c>
      <c r="CI298" s="12">
        <f t="shared" si="182"/>
        <v>0</v>
      </c>
      <c r="CJ298" s="12">
        <f t="shared" si="183"/>
        <v>0</v>
      </c>
      <c r="CK298" s="12">
        <f t="shared" si="184"/>
        <v>3</v>
      </c>
    </row>
    <row r="299" spans="1:89" x14ac:dyDescent="0.25">
      <c r="A299" s="25">
        <v>43056.77545961806</v>
      </c>
      <c r="B299" s="26" t="s">
        <v>183</v>
      </c>
      <c r="C299" s="26" t="s">
        <v>668</v>
      </c>
      <c r="D299" s="26" t="s">
        <v>185</v>
      </c>
      <c r="E299" s="24"/>
      <c r="F299" s="26" t="s">
        <v>212</v>
      </c>
      <c r="G299" s="26" t="s">
        <v>674</v>
      </c>
      <c r="H299" s="26" t="s">
        <v>188</v>
      </c>
      <c r="I299" s="26" t="s">
        <v>188</v>
      </c>
      <c r="J299" s="26" t="s">
        <v>188</v>
      </c>
      <c r="K299" s="26" t="s">
        <v>189</v>
      </c>
      <c r="L299" s="26" t="s">
        <v>188</v>
      </c>
      <c r="M299" s="26" t="s">
        <v>188</v>
      </c>
      <c r="N299" s="26" t="s">
        <v>188</v>
      </c>
      <c r="O299" s="26" t="s">
        <v>188</v>
      </c>
      <c r="P299" s="26" t="s">
        <v>189</v>
      </c>
      <c r="Q299" s="26" t="s">
        <v>188</v>
      </c>
      <c r="R299" s="26" t="s">
        <v>188</v>
      </c>
      <c r="S299" s="26" t="s">
        <v>188</v>
      </c>
      <c r="T299" s="26" t="s">
        <v>188</v>
      </c>
      <c r="U299" s="26" t="s">
        <v>188</v>
      </c>
      <c r="V299" s="26" t="s">
        <v>5</v>
      </c>
      <c r="W299" s="26" t="s">
        <v>162</v>
      </c>
      <c r="X299" s="26" t="s">
        <v>158</v>
      </c>
      <c r="Y299" s="26" t="s">
        <v>43</v>
      </c>
      <c r="Z299" s="26" t="s">
        <v>43</v>
      </c>
      <c r="AA299" s="26" t="s">
        <v>43</v>
      </c>
      <c r="AB299" s="26" t="s">
        <v>43</v>
      </c>
      <c r="AC299" s="26" t="s">
        <v>43</v>
      </c>
      <c r="AD299" s="26" t="s">
        <v>43</v>
      </c>
      <c r="AE299" s="26" t="s">
        <v>53</v>
      </c>
      <c r="AF299" s="26" t="s">
        <v>56</v>
      </c>
      <c r="AG299" s="26" t="s">
        <v>58</v>
      </c>
      <c r="AH299" s="26" t="s">
        <v>58</v>
      </c>
      <c r="AI299" s="26" t="s">
        <v>58</v>
      </c>
      <c r="AJ299" s="26" t="s">
        <v>54</v>
      </c>
      <c r="AK299" s="26" t="s">
        <v>69</v>
      </c>
      <c r="AL299" s="26" t="s">
        <v>75</v>
      </c>
      <c r="AM299" s="26" t="s">
        <v>77</v>
      </c>
      <c r="AN299" s="26" t="s">
        <v>87</v>
      </c>
      <c r="AO299" s="26" t="s">
        <v>102</v>
      </c>
      <c r="AP299" s="26" t="s">
        <v>107</v>
      </c>
      <c r="AQ299" s="26" t="s">
        <v>107</v>
      </c>
      <c r="AR299" s="26" t="s">
        <v>107</v>
      </c>
      <c r="AS299" s="26" t="s">
        <v>107</v>
      </c>
      <c r="AT299" s="26" t="s">
        <v>112</v>
      </c>
      <c r="AU299" s="26" t="s">
        <v>193</v>
      </c>
      <c r="AX299" s="12">
        <f t="shared" si="154"/>
        <v>294</v>
      </c>
      <c r="AY299" s="12">
        <f t="shared" si="185"/>
        <v>0.33333333333333331</v>
      </c>
      <c r="AZ299" s="20" t="str">
        <f t="shared" si="155"/>
        <v>No incluye los componentes enunciados.</v>
      </c>
      <c r="BA299" s="12" t="str">
        <f t="shared" si="150"/>
        <v>No incluye los componentes enunciados.</v>
      </c>
      <c r="BB299" s="12" t="str">
        <f t="shared" si="151"/>
        <v/>
      </c>
      <c r="BC299" s="12" t="str">
        <f t="shared" si="152"/>
        <v/>
      </c>
      <c r="BD299" s="12" t="str">
        <f t="shared" si="153"/>
        <v/>
      </c>
      <c r="BF299" s="12">
        <f t="shared" si="156"/>
        <v>0</v>
      </c>
      <c r="BG299" s="12">
        <f t="shared" si="157"/>
        <v>0</v>
      </c>
      <c r="BH299" s="12">
        <f t="shared" si="158"/>
        <v>0</v>
      </c>
      <c r="BI299" s="12">
        <f t="shared" si="159"/>
        <v>0</v>
      </c>
      <c r="BJ299" s="12">
        <f t="shared" si="160"/>
        <v>1</v>
      </c>
      <c r="BK299" s="12">
        <f t="shared" si="161"/>
        <v>1</v>
      </c>
      <c r="BL299" s="20" t="str">
        <f t="shared" si="162"/>
        <v>No incluye los principios enunciados</v>
      </c>
      <c r="BM299" s="12" t="str">
        <f t="shared" si="163"/>
        <v>No incluye los principios enunciados</v>
      </c>
      <c r="BN299" s="12" t="str">
        <f t="shared" si="186"/>
        <v/>
      </c>
      <c r="BO299" s="12" t="str">
        <f t="shared" si="164"/>
        <v/>
      </c>
      <c r="BP299" s="12" t="str">
        <f t="shared" si="165"/>
        <v/>
      </c>
      <c r="BQ299" s="12" t="str">
        <f t="shared" si="166"/>
        <v/>
      </c>
      <c r="BS299" s="12">
        <f t="shared" si="167"/>
        <v>0</v>
      </c>
      <c r="BT299" s="12">
        <f t="shared" si="168"/>
        <v>0</v>
      </c>
      <c r="BU299" s="12">
        <f t="shared" si="169"/>
        <v>0</v>
      </c>
      <c r="BV299" s="12">
        <f t="shared" si="170"/>
        <v>0</v>
      </c>
      <c r="BW299" s="12">
        <f t="shared" si="171"/>
        <v>0</v>
      </c>
      <c r="BX299" s="12">
        <f t="shared" si="172"/>
        <v>1</v>
      </c>
      <c r="BY299" s="12">
        <f t="shared" si="173"/>
        <v>1</v>
      </c>
      <c r="BZ299"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299" s="12" t="str">
        <f t="shared" si="175"/>
        <v>La bibliografía básica propuesta se encuentra en la biblioteca "Juan Roa Vásquez".</v>
      </c>
      <c r="CB299" s="21" t="str">
        <f t="shared" si="176"/>
        <v>La bibliografía propuesta contiene títulos de edición menor a 5 años.</v>
      </c>
      <c r="CC299" s="12" t="str">
        <f t="shared" si="177"/>
        <v>La bibliografía se presenta con una sólo sistema de referenciación (APA, Vancouver, IEEE, etc).</v>
      </c>
      <c r="CD299" s="12" t="str">
        <f t="shared" si="178"/>
        <v>La bibliografía incluye por lo menos dos títulos en una segunda lengua.</v>
      </c>
      <c r="CF299" s="12">
        <f t="shared" si="179"/>
        <v>1</v>
      </c>
      <c r="CG299" s="12">
        <f t="shared" si="180"/>
        <v>1</v>
      </c>
      <c r="CH299" s="12">
        <f t="shared" si="181"/>
        <v>1</v>
      </c>
      <c r="CI299" s="12">
        <f t="shared" si="182"/>
        <v>1</v>
      </c>
      <c r="CJ299" s="12">
        <f t="shared" si="183"/>
        <v>0</v>
      </c>
      <c r="CK299" s="12">
        <f t="shared" si="184"/>
        <v>4</v>
      </c>
    </row>
    <row r="300" spans="1:89" x14ac:dyDescent="0.25">
      <c r="A300" s="25">
        <v>43056.785184918983</v>
      </c>
      <c r="B300" s="26" t="s">
        <v>183</v>
      </c>
      <c r="C300" s="26" t="s">
        <v>675</v>
      </c>
      <c r="D300" s="26" t="s">
        <v>185</v>
      </c>
      <c r="E300" s="24"/>
      <c r="F300" s="26" t="s">
        <v>212</v>
      </c>
      <c r="G300" s="26" t="s">
        <v>676</v>
      </c>
      <c r="H300" s="26" t="s">
        <v>188</v>
      </c>
      <c r="I300" s="26" t="s">
        <v>188</v>
      </c>
      <c r="J300" s="26" t="s">
        <v>188</v>
      </c>
      <c r="K300" s="26" t="s">
        <v>188</v>
      </c>
      <c r="L300" s="26" t="s">
        <v>188</v>
      </c>
      <c r="M300" s="26" t="s">
        <v>188</v>
      </c>
      <c r="N300" s="26" t="s">
        <v>188</v>
      </c>
      <c r="O300" s="26" t="s">
        <v>188</v>
      </c>
      <c r="P300" s="26" t="s">
        <v>188</v>
      </c>
      <c r="Q300" s="26" t="s">
        <v>188</v>
      </c>
      <c r="R300" s="26" t="s">
        <v>188</v>
      </c>
      <c r="S300" s="26" t="s">
        <v>188</v>
      </c>
      <c r="T300" s="26" t="s">
        <v>188</v>
      </c>
      <c r="U300" s="26" t="s">
        <v>188</v>
      </c>
      <c r="V300" s="26" t="s">
        <v>5</v>
      </c>
      <c r="W300" s="26" t="s">
        <v>162</v>
      </c>
      <c r="X300" s="26" t="s">
        <v>158</v>
      </c>
      <c r="Y300" s="26" t="s">
        <v>43</v>
      </c>
      <c r="Z300" s="26" t="s">
        <v>43</v>
      </c>
      <c r="AA300" s="26" t="s">
        <v>190</v>
      </c>
      <c r="AB300" s="26" t="s">
        <v>190</v>
      </c>
      <c r="AC300" s="26" t="s">
        <v>190</v>
      </c>
      <c r="AD300" s="26" t="s">
        <v>190</v>
      </c>
      <c r="AE300" s="26" t="s">
        <v>55</v>
      </c>
      <c r="AF300" s="26" t="s">
        <v>159</v>
      </c>
      <c r="AG300" s="26" t="s">
        <v>59</v>
      </c>
      <c r="AH300" s="26" t="s">
        <v>59</v>
      </c>
      <c r="AI300" s="26" t="s">
        <v>59</v>
      </c>
      <c r="AJ300" s="26" t="s">
        <v>59</v>
      </c>
      <c r="AK300" s="26" t="s">
        <v>71</v>
      </c>
      <c r="AL300" s="26" t="s">
        <v>160</v>
      </c>
      <c r="AM300" s="26" t="s">
        <v>191</v>
      </c>
      <c r="AN300" s="26" t="s">
        <v>90</v>
      </c>
      <c r="AO300" s="26" t="s">
        <v>210</v>
      </c>
      <c r="AP300" s="26" t="s">
        <v>106</v>
      </c>
      <c r="AQ300" s="26" t="s">
        <v>106</v>
      </c>
      <c r="AR300" s="26" t="s">
        <v>106</v>
      </c>
      <c r="AS300" s="26" t="s">
        <v>106</v>
      </c>
      <c r="AT300" s="26" t="s">
        <v>114</v>
      </c>
      <c r="AU300" s="26" t="s">
        <v>164</v>
      </c>
      <c r="AX300" s="12">
        <f t="shared" si="154"/>
        <v>299</v>
      </c>
      <c r="AY300" s="12">
        <f t="shared" si="185"/>
        <v>0.33333333333333331</v>
      </c>
      <c r="AZ300" s="20" t="str">
        <f t="shared" si="155"/>
        <v>Anticipatoria., Criterios y estándares (Rúbrica)., Autoevaluación., Retroalimentación.</v>
      </c>
      <c r="BA300" s="12" t="str">
        <f t="shared" si="150"/>
        <v>Anticipatoria.</v>
      </c>
      <c r="BB300" s="12" t="str">
        <f t="shared" si="151"/>
        <v>Criterios y estándares (Rúbrica).</v>
      </c>
      <c r="BC300" s="12" t="str">
        <f t="shared" si="152"/>
        <v>Autoevaluación.</v>
      </c>
      <c r="BD300" s="12" t="str">
        <f t="shared" si="153"/>
        <v>Retroalimentación.</v>
      </c>
      <c r="BF300" s="12">
        <f t="shared" si="156"/>
        <v>1</v>
      </c>
      <c r="BG300" s="12">
        <f t="shared" si="157"/>
        <v>1</v>
      </c>
      <c r="BH300" s="12">
        <f t="shared" si="158"/>
        <v>1</v>
      </c>
      <c r="BI300" s="12">
        <f t="shared" si="159"/>
        <v>1</v>
      </c>
      <c r="BJ300" s="12">
        <f t="shared" si="160"/>
        <v>0</v>
      </c>
      <c r="BK300" s="12">
        <f t="shared" si="161"/>
        <v>4</v>
      </c>
      <c r="BL300" s="20" t="str">
        <f t="shared" si="162"/>
        <v>Reflexión, Diálogo, Claridad, Oportunidades de mejora</v>
      </c>
      <c r="BM300" s="12" t="str">
        <f t="shared" si="163"/>
        <v>Reflexión</v>
      </c>
      <c r="BN300" s="12" t="str">
        <f t="shared" si="186"/>
        <v>Diálogo</v>
      </c>
      <c r="BO300" s="12" t="str">
        <f t="shared" si="164"/>
        <v>Claridad</v>
      </c>
      <c r="BP300" s="12" t="str">
        <f t="shared" si="165"/>
        <v>Oportunidades de mejora</v>
      </c>
      <c r="BQ300" s="12" t="str">
        <f t="shared" si="166"/>
        <v/>
      </c>
      <c r="BS300" s="12">
        <f t="shared" si="167"/>
        <v>1</v>
      </c>
      <c r="BT300" s="12">
        <f t="shared" si="168"/>
        <v>1</v>
      </c>
      <c r="BU300" s="12">
        <f t="shared" si="169"/>
        <v>1</v>
      </c>
      <c r="BV300" s="12">
        <f t="shared" si="170"/>
        <v>1</v>
      </c>
      <c r="BW300" s="12">
        <f t="shared" si="171"/>
        <v>0</v>
      </c>
      <c r="BX300" s="12">
        <f t="shared" si="172"/>
        <v>0</v>
      </c>
      <c r="BY300" s="12">
        <f t="shared" si="173"/>
        <v>4</v>
      </c>
      <c r="BZ300" s="12" t="str">
        <f t="shared" si="174"/>
        <v>La bibliografía básica propuesta se encuentra en la biblioteca "Juan Roa Vásquez".</v>
      </c>
      <c r="CA300" s="12" t="str">
        <f t="shared" si="175"/>
        <v>La bibliografía básica propuesta se encuentra en la biblioteca "Juan Roa Vásquez".</v>
      </c>
      <c r="CB300" s="21" t="str">
        <f t="shared" si="176"/>
        <v/>
      </c>
      <c r="CC300" s="12" t="str">
        <f t="shared" si="177"/>
        <v/>
      </c>
      <c r="CD300" s="12" t="str">
        <f t="shared" si="178"/>
        <v/>
      </c>
      <c r="CF300" s="12">
        <f t="shared" si="179"/>
        <v>1</v>
      </c>
      <c r="CG300" s="12">
        <f t="shared" si="180"/>
        <v>0</v>
      </c>
      <c r="CH300" s="12">
        <f t="shared" si="181"/>
        <v>0</v>
      </c>
      <c r="CI300" s="12">
        <f t="shared" si="182"/>
        <v>0</v>
      </c>
      <c r="CJ300" s="12">
        <f t="shared" si="183"/>
        <v>0</v>
      </c>
      <c r="CK300" s="12">
        <f t="shared" si="184"/>
        <v>1</v>
      </c>
    </row>
    <row r="301" spans="1:89" x14ac:dyDescent="0.25">
      <c r="A301" s="25">
        <v>43056.791345474536</v>
      </c>
      <c r="B301" s="26" t="s">
        <v>183</v>
      </c>
      <c r="C301" s="26" t="s">
        <v>675</v>
      </c>
      <c r="D301" s="26" t="s">
        <v>185</v>
      </c>
      <c r="E301" s="24"/>
      <c r="F301" s="26" t="s">
        <v>212</v>
      </c>
      <c r="G301" s="26" t="s">
        <v>677</v>
      </c>
      <c r="H301" s="26" t="s">
        <v>188</v>
      </c>
      <c r="I301" s="26" t="s">
        <v>188</v>
      </c>
      <c r="J301" s="26" t="s">
        <v>188</v>
      </c>
      <c r="K301" s="26" t="s">
        <v>188</v>
      </c>
      <c r="L301" s="26" t="s">
        <v>188</v>
      </c>
      <c r="M301" s="26" t="s">
        <v>188</v>
      </c>
      <c r="N301" s="26" t="s">
        <v>188</v>
      </c>
      <c r="O301" s="26" t="s">
        <v>188</v>
      </c>
      <c r="P301" s="26" t="s">
        <v>188</v>
      </c>
      <c r="Q301" s="26" t="s">
        <v>188</v>
      </c>
      <c r="R301" s="26" t="s">
        <v>188</v>
      </c>
      <c r="S301" s="26" t="s">
        <v>188</v>
      </c>
      <c r="T301" s="26" t="s">
        <v>188</v>
      </c>
      <c r="U301" s="26" t="s">
        <v>188</v>
      </c>
      <c r="V301" s="26" t="s">
        <v>5</v>
      </c>
      <c r="W301" s="26" t="s">
        <v>162</v>
      </c>
      <c r="X301" s="26" t="s">
        <v>158</v>
      </c>
      <c r="Y301" s="26" t="s">
        <v>190</v>
      </c>
      <c r="Z301" s="26" t="s">
        <v>190</v>
      </c>
      <c r="AA301" s="26" t="s">
        <v>190</v>
      </c>
      <c r="AB301" s="26" t="s">
        <v>190</v>
      </c>
      <c r="AC301" s="26" t="s">
        <v>190</v>
      </c>
      <c r="AD301" s="26" t="s">
        <v>190</v>
      </c>
      <c r="AE301" s="26" t="s">
        <v>55</v>
      </c>
      <c r="AF301" s="26" t="s">
        <v>159</v>
      </c>
      <c r="AG301" s="26" t="s">
        <v>59</v>
      </c>
      <c r="AH301" s="26" t="s">
        <v>59</v>
      </c>
      <c r="AI301" s="26" t="s">
        <v>59</v>
      </c>
      <c r="AJ301" s="26" t="s">
        <v>59</v>
      </c>
      <c r="AK301" s="26" t="s">
        <v>71</v>
      </c>
      <c r="AL301" s="26" t="s">
        <v>163</v>
      </c>
      <c r="AM301" s="26" t="s">
        <v>191</v>
      </c>
      <c r="AN301" s="26" t="s">
        <v>90</v>
      </c>
      <c r="AO301" s="26" t="s">
        <v>192</v>
      </c>
      <c r="AP301" s="26" t="s">
        <v>106</v>
      </c>
      <c r="AQ301" s="26" t="s">
        <v>106</v>
      </c>
      <c r="AR301" s="26" t="s">
        <v>106</v>
      </c>
      <c r="AS301" s="26" t="s">
        <v>106</v>
      </c>
      <c r="AT301" s="26" t="s">
        <v>114</v>
      </c>
      <c r="AU301" s="26" t="s">
        <v>193</v>
      </c>
      <c r="AX301" s="12">
        <f t="shared" si="154"/>
        <v>299</v>
      </c>
      <c r="AY301" s="12">
        <f t="shared" si="185"/>
        <v>0.33333333333333331</v>
      </c>
      <c r="AZ301" s="20" t="str">
        <f t="shared" si="155"/>
        <v>Anticipatoria., Criterios y estándares (Rúbrica)., Autoevaluación., Retroalimentación.</v>
      </c>
      <c r="BA301" s="12" t="str">
        <f t="shared" si="150"/>
        <v>Anticipatoria.</v>
      </c>
      <c r="BB301" s="12" t="str">
        <f t="shared" si="151"/>
        <v>Criterios y estándares (Rúbrica).</v>
      </c>
      <c r="BC301" s="12" t="str">
        <f t="shared" si="152"/>
        <v>Autoevaluación.</v>
      </c>
      <c r="BD301" s="12" t="str">
        <f t="shared" si="153"/>
        <v>Retroalimentación.</v>
      </c>
      <c r="BF301" s="12">
        <f t="shared" si="156"/>
        <v>1</v>
      </c>
      <c r="BG301" s="12">
        <f t="shared" si="157"/>
        <v>1</v>
      </c>
      <c r="BH301" s="12">
        <f t="shared" si="158"/>
        <v>1</v>
      </c>
      <c r="BI301" s="12">
        <f t="shared" si="159"/>
        <v>1</v>
      </c>
      <c r="BJ301" s="12">
        <f t="shared" si="160"/>
        <v>0</v>
      </c>
      <c r="BK301" s="12">
        <f t="shared" si="161"/>
        <v>4</v>
      </c>
      <c r="BL301" s="20" t="str">
        <f t="shared" si="162"/>
        <v>Reflexión, Diálogo, Claridad, Oportunidades de mejora, Retroalimentación al docente</v>
      </c>
      <c r="BM301" s="12" t="str">
        <f t="shared" si="163"/>
        <v>Reflexión</v>
      </c>
      <c r="BN301" s="12" t="str">
        <f t="shared" si="186"/>
        <v>Diálogo</v>
      </c>
      <c r="BO301" s="12" t="str">
        <f t="shared" si="164"/>
        <v>Claridad</v>
      </c>
      <c r="BP301" s="12" t="str">
        <f t="shared" si="165"/>
        <v>Oportunidades de mejora</v>
      </c>
      <c r="BQ301" s="12" t="str">
        <f t="shared" si="166"/>
        <v>Retroalimentación al docente</v>
      </c>
      <c r="BS301" s="12">
        <f t="shared" si="167"/>
        <v>1</v>
      </c>
      <c r="BT301" s="12">
        <f t="shared" si="168"/>
        <v>1</v>
      </c>
      <c r="BU301" s="12">
        <f t="shared" si="169"/>
        <v>1</v>
      </c>
      <c r="BV301" s="12">
        <f t="shared" si="170"/>
        <v>1</v>
      </c>
      <c r="BW301" s="12">
        <f t="shared" si="171"/>
        <v>1</v>
      </c>
      <c r="BX301" s="12">
        <f t="shared" si="172"/>
        <v>0</v>
      </c>
      <c r="BY301" s="12">
        <f t="shared" si="173"/>
        <v>5</v>
      </c>
      <c r="BZ301"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01" s="12" t="str">
        <f t="shared" si="175"/>
        <v>La bibliografía básica propuesta se encuentra en la biblioteca "Juan Roa Vásquez".</v>
      </c>
      <c r="CB301" s="21" t="str">
        <f t="shared" si="176"/>
        <v>La bibliografía propuesta contiene títulos de edición menor a 5 años.</v>
      </c>
      <c r="CC301" s="12" t="str">
        <f t="shared" si="177"/>
        <v>La bibliografía se presenta con una sólo sistema de referenciación (APA, Vancouver, IEEE, etc).</v>
      </c>
      <c r="CD301" s="12" t="str">
        <f t="shared" si="178"/>
        <v>La bibliografía incluye por lo menos dos títulos en una segunda lengua.</v>
      </c>
      <c r="CF301" s="12">
        <f t="shared" si="179"/>
        <v>1</v>
      </c>
      <c r="CG301" s="12">
        <f t="shared" si="180"/>
        <v>1</v>
      </c>
      <c r="CH301" s="12">
        <f t="shared" si="181"/>
        <v>1</v>
      </c>
      <c r="CI301" s="12">
        <f t="shared" si="182"/>
        <v>1</v>
      </c>
      <c r="CJ301" s="12">
        <f t="shared" si="183"/>
        <v>0</v>
      </c>
      <c r="CK301" s="12">
        <f t="shared" si="184"/>
        <v>4</v>
      </c>
    </row>
    <row r="302" spans="1:89" x14ac:dyDescent="0.25">
      <c r="A302" s="25">
        <v>43056.795112060187</v>
      </c>
      <c r="B302" s="26" t="s">
        <v>183</v>
      </c>
      <c r="C302" s="26" t="s">
        <v>675</v>
      </c>
      <c r="D302" s="26" t="s">
        <v>185</v>
      </c>
      <c r="E302" s="24"/>
      <c r="F302" s="26" t="s">
        <v>212</v>
      </c>
      <c r="G302" s="26" t="s">
        <v>678</v>
      </c>
      <c r="H302" s="26" t="s">
        <v>188</v>
      </c>
      <c r="I302" s="26" t="s">
        <v>188</v>
      </c>
      <c r="J302" s="26" t="s">
        <v>188</v>
      </c>
      <c r="K302" s="26" t="s">
        <v>188</v>
      </c>
      <c r="L302" s="26" t="s">
        <v>188</v>
      </c>
      <c r="M302" s="26" t="s">
        <v>188</v>
      </c>
      <c r="N302" s="26" t="s">
        <v>188</v>
      </c>
      <c r="O302" s="26" t="s">
        <v>188</v>
      </c>
      <c r="P302" s="26" t="s">
        <v>188</v>
      </c>
      <c r="Q302" s="26" t="s">
        <v>188</v>
      </c>
      <c r="R302" s="26" t="s">
        <v>188</v>
      </c>
      <c r="S302" s="26" t="s">
        <v>188</v>
      </c>
      <c r="T302" s="26" t="s">
        <v>188</v>
      </c>
      <c r="U302" s="26" t="s">
        <v>188</v>
      </c>
      <c r="V302" s="26" t="s">
        <v>5</v>
      </c>
      <c r="W302" s="26" t="s">
        <v>162</v>
      </c>
      <c r="X302" s="26" t="s">
        <v>158</v>
      </c>
      <c r="Y302" s="26" t="s">
        <v>190</v>
      </c>
      <c r="Z302" s="26" t="s">
        <v>190</v>
      </c>
      <c r="AA302" s="26" t="s">
        <v>190</v>
      </c>
      <c r="AB302" s="26" t="s">
        <v>190</v>
      </c>
      <c r="AC302" s="26" t="s">
        <v>190</v>
      </c>
      <c r="AD302" s="26" t="s">
        <v>190</v>
      </c>
      <c r="AE302" s="26" t="s">
        <v>55</v>
      </c>
      <c r="AF302" s="26" t="s">
        <v>159</v>
      </c>
      <c r="AG302" s="26" t="s">
        <v>59</v>
      </c>
      <c r="AH302" s="26" t="s">
        <v>59</v>
      </c>
      <c r="AI302" s="26" t="s">
        <v>59</v>
      </c>
      <c r="AJ302" s="26" t="s">
        <v>59</v>
      </c>
      <c r="AK302" s="26" t="s">
        <v>71</v>
      </c>
      <c r="AL302" s="26" t="s">
        <v>163</v>
      </c>
      <c r="AM302" s="26" t="s">
        <v>191</v>
      </c>
      <c r="AN302" s="26" t="s">
        <v>89</v>
      </c>
      <c r="AO302" s="26" t="s">
        <v>306</v>
      </c>
      <c r="AP302" s="26" t="s">
        <v>106</v>
      </c>
      <c r="AQ302" s="26" t="s">
        <v>106</v>
      </c>
      <c r="AR302" s="26" t="s">
        <v>106</v>
      </c>
      <c r="AS302" s="26" t="s">
        <v>106</v>
      </c>
      <c r="AT302" s="26" t="s">
        <v>114</v>
      </c>
      <c r="AU302" s="26" t="s">
        <v>193</v>
      </c>
      <c r="AX302" s="12">
        <f t="shared" si="154"/>
        <v>299</v>
      </c>
      <c r="AY302" s="12">
        <f t="shared" si="185"/>
        <v>0.33333333333333331</v>
      </c>
      <c r="AZ302" s="20" t="str">
        <f t="shared" si="155"/>
        <v>Anticipatoria., Criterios y estándares (Rúbrica)., Autoevaluación., Retroalimentación.</v>
      </c>
      <c r="BA302" s="12" t="str">
        <f t="shared" si="150"/>
        <v>Anticipatoria.</v>
      </c>
      <c r="BB302" s="12" t="str">
        <f t="shared" si="151"/>
        <v>Criterios y estándares (Rúbrica).</v>
      </c>
      <c r="BC302" s="12" t="str">
        <f t="shared" si="152"/>
        <v>Autoevaluación.</v>
      </c>
      <c r="BD302" s="12" t="str">
        <f t="shared" si="153"/>
        <v>Retroalimentación.</v>
      </c>
      <c r="BF302" s="12">
        <f t="shared" si="156"/>
        <v>1</v>
      </c>
      <c r="BG302" s="12">
        <f t="shared" si="157"/>
        <v>1</v>
      </c>
      <c r="BH302" s="12">
        <f t="shared" si="158"/>
        <v>1</v>
      </c>
      <c r="BI302" s="12">
        <f t="shared" si="159"/>
        <v>1</v>
      </c>
      <c r="BJ302" s="12">
        <f t="shared" si="160"/>
        <v>0</v>
      </c>
      <c r="BK302" s="12">
        <f t="shared" si="161"/>
        <v>4</v>
      </c>
      <c r="BL302" s="20" t="str">
        <f t="shared" si="162"/>
        <v>Diálogo, Claridad, Oportunidades de mejora, Retroalimentación al docente</v>
      </c>
      <c r="BM302" s="12" t="str">
        <f t="shared" si="163"/>
        <v>Diálogo</v>
      </c>
      <c r="BN302" s="12" t="str">
        <f t="shared" si="186"/>
        <v>Claridad</v>
      </c>
      <c r="BO302" s="12" t="str">
        <f t="shared" si="164"/>
        <v>Oportunidades de mejora</v>
      </c>
      <c r="BP302" s="12" t="str">
        <f t="shared" si="165"/>
        <v>Retroalimentación al docente</v>
      </c>
      <c r="BQ302" s="12" t="str">
        <f t="shared" si="166"/>
        <v/>
      </c>
      <c r="BS302" s="12">
        <f t="shared" si="167"/>
        <v>0</v>
      </c>
      <c r="BT302" s="12">
        <f t="shared" si="168"/>
        <v>1</v>
      </c>
      <c r="BU302" s="12">
        <f t="shared" si="169"/>
        <v>1</v>
      </c>
      <c r="BV302" s="12">
        <f t="shared" si="170"/>
        <v>1</v>
      </c>
      <c r="BW302" s="12">
        <f t="shared" si="171"/>
        <v>1</v>
      </c>
      <c r="BX302" s="12">
        <f t="shared" si="172"/>
        <v>0</v>
      </c>
      <c r="BY302" s="12">
        <f t="shared" si="173"/>
        <v>4</v>
      </c>
      <c r="BZ302"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02" s="12" t="str">
        <f t="shared" si="175"/>
        <v>La bibliografía básica propuesta se encuentra en la biblioteca "Juan Roa Vásquez".</v>
      </c>
      <c r="CB302" s="21" t="str">
        <f t="shared" si="176"/>
        <v>La bibliografía propuesta contiene títulos de edición menor a 5 años.</v>
      </c>
      <c r="CC302" s="12" t="str">
        <f t="shared" si="177"/>
        <v>La bibliografía se presenta con una sólo sistema de referenciación (APA, Vancouver, IEEE, etc).</v>
      </c>
      <c r="CD302" s="12" t="str">
        <f t="shared" si="178"/>
        <v>La bibliografía incluye por lo menos dos títulos en una segunda lengua.</v>
      </c>
      <c r="CF302" s="12">
        <f t="shared" si="179"/>
        <v>1</v>
      </c>
      <c r="CG302" s="12">
        <f t="shared" si="180"/>
        <v>1</v>
      </c>
      <c r="CH302" s="12">
        <f t="shared" si="181"/>
        <v>1</v>
      </c>
      <c r="CI302" s="12">
        <f t="shared" si="182"/>
        <v>1</v>
      </c>
      <c r="CJ302" s="12">
        <f t="shared" si="183"/>
        <v>0</v>
      </c>
      <c r="CK302" s="12">
        <f t="shared" si="184"/>
        <v>4</v>
      </c>
    </row>
    <row r="303" spans="1:89" x14ac:dyDescent="0.25">
      <c r="A303" s="25">
        <v>43056.816030011571</v>
      </c>
      <c r="B303" s="26" t="s">
        <v>183</v>
      </c>
      <c r="C303" s="26" t="s">
        <v>679</v>
      </c>
      <c r="D303" s="26" t="s">
        <v>185</v>
      </c>
      <c r="E303" s="24"/>
      <c r="F303" s="26" t="s">
        <v>195</v>
      </c>
      <c r="G303" s="26" t="s">
        <v>680</v>
      </c>
      <c r="H303" s="26" t="s">
        <v>188</v>
      </c>
      <c r="I303" s="26" t="s">
        <v>188</v>
      </c>
      <c r="J303" s="26" t="s">
        <v>188</v>
      </c>
      <c r="K303" s="26" t="s">
        <v>188</v>
      </c>
      <c r="L303" s="26" t="s">
        <v>188</v>
      </c>
      <c r="M303" s="26" t="s">
        <v>188</v>
      </c>
      <c r="N303" s="26" t="s">
        <v>188</v>
      </c>
      <c r="O303" s="26" t="s">
        <v>188</v>
      </c>
      <c r="P303" s="26" t="s">
        <v>188</v>
      </c>
      <c r="Q303" s="26" t="s">
        <v>188</v>
      </c>
      <c r="R303" s="26" t="s">
        <v>188</v>
      </c>
      <c r="S303" s="26" t="s">
        <v>188</v>
      </c>
      <c r="T303" s="26" t="s">
        <v>188</v>
      </c>
      <c r="U303" s="26" t="s">
        <v>188</v>
      </c>
      <c r="V303" s="26" t="s">
        <v>5</v>
      </c>
      <c r="W303" s="26" t="s">
        <v>36</v>
      </c>
      <c r="X303" s="26" t="s">
        <v>158</v>
      </c>
      <c r="Y303" s="26" t="s">
        <v>190</v>
      </c>
      <c r="Z303" s="26" t="s">
        <v>190</v>
      </c>
      <c r="AA303" s="26" t="s">
        <v>190</v>
      </c>
      <c r="AB303" s="26" t="s">
        <v>190</v>
      </c>
      <c r="AC303" s="26" t="s">
        <v>190</v>
      </c>
      <c r="AD303" s="26" t="s">
        <v>190</v>
      </c>
      <c r="AE303" s="26" t="s">
        <v>55</v>
      </c>
      <c r="AF303" s="26" t="s">
        <v>159</v>
      </c>
      <c r="AG303" s="26" t="s">
        <v>59</v>
      </c>
      <c r="AH303" s="26" t="s">
        <v>59</v>
      </c>
      <c r="AI303" s="26" t="s">
        <v>58</v>
      </c>
      <c r="AJ303" s="26" t="s">
        <v>59</v>
      </c>
      <c r="AK303" s="26" t="s">
        <v>69</v>
      </c>
      <c r="AL303" s="26" t="s">
        <v>74</v>
      </c>
      <c r="AM303" s="26" t="s">
        <v>206</v>
      </c>
      <c r="AN303" s="26" t="s">
        <v>90</v>
      </c>
      <c r="AO303" s="26" t="s">
        <v>268</v>
      </c>
      <c r="AP303" s="26" t="s">
        <v>106</v>
      </c>
      <c r="AQ303" s="26" t="s">
        <v>106</v>
      </c>
      <c r="AR303" s="26" t="s">
        <v>106</v>
      </c>
      <c r="AS303" s="26" t="s">
        <v>106</v>
      </c>
      <c r="AT303" s="26" t="s">
        <v>115</v>
      </c>
      <c r="AU303" s="26" t="s">
        <v>166</v>
      </c>
      <c r="AX303" s="12">
        <f t="shared" si="154"/>
        <v>302</v>
      </c>
      <c r="AY303" s="12">
        <f t="shared" si="185"/>
        <v>1</v>
      </c>
      <c r="AZ303" s="20" t="str">
        <f t="shared" si="155"/>
        <v>Anticipatoria., Autoevaluación., Retroalimentación.</v>
      </c>
      <c r="BA303" s="12" t="str">
        <f t="shared" si="150"/>
        <v>Anticipatoria.</v>
      </c>
      <c r="BB303" s="12" t="str">
        <f t="shared" si="151"/>
        <v>Autoevaluación.</v>
      </c>
      <c r="BC303" s="12" t="str">
        <f t="shared" si="152"/>
        <v>Retroalimentación.</v>
      </c>
      <c r="BD303" s="12" t="str">
        <f t="shared" si="153"/>
        <v/>
      </c>
      <c r="BF303" s="12">
        <f t="shared" si="156"/>
        <v>1</v>
      </c>
      <c r="BG303" s="12">
        <f t="shared" si="157"/>
        <v>0</v>
      </c>
      <c r="BH303" s="12">
        <f t="shared" si="158"/>
        <v>1</v>
      </c>
      <c r="BI303" s="12">
        <f t="shared" si="159"/>
        <v>1</v>
      </c>
      <c r="BJ303" s="12">
        <f t="shared" si="160"/>
        <v>0</v>
      </c>
      <c r="BK303" s="12">
        <f t="shared" si="161"/>
        <v>3</v>
      </c>
      <c r="BL303" s="20" t="str">
        <f t="shared" si="162"/>
        <v>Reflexión, Diálogo, Oportunidades de mejora, Retroalimentación al docente</v>
      </c>
      <c r="BM303" s="12" t="str">
        <f t="shared" si="163"/>
        <v>Reflexión</v>
      </c>
      <c r="BN303" s="12" t="str">
        <f t="shared" si="186"/>
        <v>Diálogo</v>
      </c>
      <c r="BO303" s="12" t="str">
        <f t="shared" si="164"/>
        <v>Oportunidades de mejora</v>
      </c>
      <c r="BP303" s="12" t="str">
        <f t="shared" si="165"/>
        <v>Retroalimentación al docente</v>
      </c>
      <c r="BQ303" s="12" t="str">
        <f t="shared" si="166"/>
        <v/>
      </c>
      <c r="BS303" s="12">
        <f t="shared" si="167"/>
        <v>1</v>
      </c>
      <c r="BT303" s="12">
        <f t="shared" si="168"/>
        <v>1</v>
      </c>
      <c r="BU303" s="12">
        <f t="shared" si="169"/>
        <v>0</v>
      </c>
      <c r="BV303" s="12">
        <f t="shared" si="170"/>
        <v>1</v>
      </c>
      <c r="BW303" s="12">
        <f t="shared" si="171"/>
        <v>1</v>
      </c>
      <c r="BX303" s="12">
        <f t="shared" si="172"/>
        <v>0</v>
      </c>
      <c r="BY303" s="12">
        <f t="shared" si="173"/>
        <v>4</v>
      </c>
      <c r="BZ303" s="12" t="str">
        <f t="shared" si="174"/>
        <v>La bibliografía propuesta contiene títulos de edición menor a 5 años.</v>
      </c>
      <c r="CA303" s="12" t="str">
        <f t="shared" si="175"/>
        <v>La bibliografía propuesta contiene títulos de edición menor a 5 años.</v>
      </c>
      <c r="CB303" s="21" t="str">
        <f t="shared" si="176"/>
        <v/>
      </c>
      <c r="CC303" s="12" t="str">
        <f t="shared" si="177"/>
        <v/>
      </c>
      <c r="CD303" s="12" t="str">
        <f t="shared" si="178"/>
        <v/>
      </c>
      <c r="CF303" s="12">
        <f t="shared" si="179"/>
        <v>0</v>
      </c>
      <c r="CG303" s="12">
        <f t="shared" si="180"/>
        <v>1</v>
      </c>
      <c r="CH303" s="12">
        <f t="shared" si="181"/>
        <v>0</v>
      </c>
      <c r="CI303" s="12">
        <f t="shared" si="182"/>
        <v>0</v>
      </c>
      <c r="CJ303" s="12">
        <f t="shared" si="183"/>
        <v>0</v>
      </c>
      <c r="CK303" s="12">
        <f t="shared" si="184"/>
        <v>1</v>
      </c>
    </row>
    <row r="304" spans="1:89" x14ac:dyDescent="0.25">
      <c r="A304" s="25">
        <v>43056.839503946758</v>
      </c>
      <c r="B304" s="26" t="s">
        <v>183</v>
      </c>
      <c r="C304" s="26" t="s">
        <v>681</v>
      </c>
      <c r="D304" s="26" t="s">
        <v>185</v>
      </c>
      <c r="E304" s="24"/>
      <c r="F304" s="26" t="s">
        <v>223</v>
      </c>
      <c r="G304" s="26" t="s">
        <v>682</v>
      </c>
      <c r="H304" s="26" t="s">
        <v>188</v>
      </c>
      <c r="I304" s="26" t="s">
        <v>188</v>
      </c>
      <c r="J304" s="26" t="s">
        <v>188</v>
      </c>
      <c r="K304" s="26" t="s">
        <v>188</v>
      </c>
      <c r="L304" s="26" t="s">
        <v>188</v>
      </c>
      <c r="M304" s="26" t="s">
        <v>188</v>
      </c>
      <c r="N304" s="26" t="s">
        <v>188</v>
      </c>
      <c r="O304" s="26" t="s">
        <v>188</v>
      </c>
      <c r="P304" s="26" t="s">
        <v>188</v>
      </c>
      <c r="Q304" s="26" t="s">
        <v>188</v>
      </c>
      <c r="R304" s="26" t="s">
        <v>188</v>
      </c>
      <c r="S304" s="26" t="s">
        <v>188</v>
      </c>
      <c r="T304" s="26" t="s">
        <v>188</v>
      </c>
      <c r="U304" s="26" t="s">
        <v>188</v>
      </c>
      <c r="V304" s="26" t="s">
        <v>5</v>
      </c>
      <c r="W304" s="26" t="s">
        <v>162</v>
      </c>
      <c r="X304" s="26" t="s">
        <v>158</v>
      </c>
      <c r="Y304" s="26" t="s">
        <v>190</v>
      </c>
      <c r="Z304" s="26" t="s">
        <v>190</v>
      </c>
      <c r="AA304" s="26" t="s">
        <v>190</v>
      </c>
      <c r="AB304" s="26" t="s">
        <v>190</v>
      </c>
      <c r="AC304" s="26" t="s">
        <v>190</v>
      </c>
      <c r="AD304" s="26" t="s">
        <v>190</v>
      </c>
      <c r="AE304" s="26" t="s">
        <v>55</v>
      </c>
      <c r="AF304" s="26" t="s">
        <v>159</v>
      </c>
      <c r="AG304" s="26" t="s">
        <v>59</v>
      </c>
      <c r="AH304" s="26" t="s">
        <v>59</v>
      </c>
      <c r="AI304" s="26" t="s">
        <v>59</v>
      </c>
      <c r="AJ304" s="26" t="s">
        <v>59</v>
      </c>
      <c r="AK304" s="26" t="s">
        <v>71</v>
      </c>
      <c r="AL304" s="26" t="s">
        <v>163</v>
      </c>
      <c r="AM304" s="26" t="s">
        <v>191</v>
      </c>
      <c r="AN304" s="26" t="s">
        <v>90</v>
      </c>
      <c r="AO304" s="26" t="s">
        <v>192</v>
      </c>
      <c r="AP304" s="26" t="s">
        <v>106</v>
      </c>
      <c r="AQ304" s="26" t="s">
        <v>106</v>
      </c>
      <c r="AR304" s="26" t="s">
        <v>106</v>
      </c>
      <c r="AS304" s="26" t="s">
        <v>106</v>
      </c>
      <c r="AT304" s="26" t="s">
        <v>113</v>
      </c>
      <c r="AU304" s="26" t="s">
        <v>193</v>
      </c>
      <c r="AX304" s="12">
        <f t="shared" si="154"/>
        <v>303</v>
      </c>
      <c r="AY304" s="12">
        <f t="shared" si="185"/>
        <v>1</v>
      </c>
      <c r="AZ304" s="20" t="str">
        <f t="shared" si="155"/>
        <v>Anticipatoria., Criterios y estándares (Rúbrica)., Autoevaluación., Retroalimentación.</v>
      </c>
      <c r="BA304" s="12" t="str">
        <f t="shared" si="150"/>
        <v>Anticipatoria.</v>
      </c>
      <c r="BB304" s="12" t="str">
        <f t="shared" si="151"/>
        <v>Criterios y estándares (Rúbrica).</v>
      </c>
      <c r="BC304" s="12" t="str">
        <f t="shared" si="152"/>
        <v>Autoevaluación.</v>
      </c>
      <c r="BD304" s="12" t="str">
        <f t="shared" si="153"/>
        <v>Retroalimentación.</v>
      </c>
      <c r="BF304" s="12">
        <f t="shared" si="156"/>
        <v>1</v>
      </c>
      <c r="BG304" s="12">
        <f t="shared" si="157"/>
        <v>1</v>
      </c>
      <c r="BH304" s="12">
        <f t="shared" si="158"/>
        <v>1</v>
      </c>
      <c r="BI304" s="12">
        <f t="shared" si="159"/>
        <v>1</v>
      </c>
      <c r="BJ304" s="12">
        <f t="shared" si="160"/>
        <v>0</v>
      </c>
      <c r="BK304" s="12">
        <f t="shared" si="161"/>
        <v>4</v>
      </c>
      <c r="BL304" s="20" t="str">
        <f t="shared" si="162"/>
        <v>Reflexión, Diálogo, Claridad, Oportunidades de mejora, Retroalimentación al docente</v>
      </c>
      <c r="BM304" s="12" t="str">
        <f t="shared" si="163"/>
        <v>Reflexión</v>
      </c>
      <c r="BN304" s="12" t="str">
        <f t="shared" si="186"/>
        <v>Diálogo</v>
      </c>
      <c r="BO304" s="12" t="str">
        <f t="shared" si="164"/>
        <v>Claridad</v>
      </c>
      <c r="BP304" s="12" t="str">
        <f t="shared" si="165"/>
        <v>Oportunidades de mejora</v>
      </c>
      <c r="BQ304" s="12" t="str">
        <f t="shared" si="166"/>
        <v>Retroalimentación al docente</v>
      </c>
      <c r="BS304" s="12">
        <f t="shared" si="167"/>
        <v>1</v>
      </c>
      <c r="BT304" s="12">
        <f t="shared" si="168"/>
        <v>1</v>
      </c>
      <c r="BU304" s="12">
        <f t="shared" si="169"/>
        <v>1</v>
      </c>
      <c r="BV304" s="12">
        <f t="shared" si="170"/>
        <v>1</v>
      </c>
      <c r="BW304" s="12">
        <f t="shared" si="171"/>
        <v>1</v>
      </c>
      <c r="BX304" s="12">
        <f t="shared" si="172"/>
        <v>0</v>
      </c>
      <c r="BY304" s="12">
        <f t="shared" si="173"/>
        <v>5</v>
      </c>
      <c r="BZ304"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04" s="12" t="str">
        <f t="shared" si="175"/>
        <v>La bibliografía básica propuesta se encuentra en la biblioteca "Juan Roa Vásquez".</v>
      </c>
      <c r="CB304" s="21" t="str">
        <f t="shared" si="176"/>
        <v>La bibliografía propuesta contiene títulos de edición menor a 5 años.</v>
      </c>
      <c r="CC304" s="12" t="str">
        <f t="shared" si="177"/>
        <v>La bibliografía se presenta con una sólo sistema de referenciación (APA, Vancouver, IEEE, etc).</v>
      </c>
      <c r="CD304" s="12" t="str">
        <f t="shared" si="178"/>
        <v>La bibliografía incluye por lo menos dos títulos en una segunda lengua.</v>
      </c>
      <c r="CF304" s="12">
        <f t="shared" si="179"/>
        <v>1</v>
      </c>
      <c r="CG304" s="12">
        <f t="shared" si="180"/>
        <v>1</v>
      </c>
      <c r="CH304" s="12">
        <f t="shared" si="181"/>
        <v>1</v>
      </c>
      <c r="CI304" s="12">
        <f t="shared" si="182"/>
        <v>1</v>
      </c>
      <c r="CJ304" s="12">
        <f t="shared" si="183"/>
        <v>0</v>
      </c>
      <c r="CK304" s="12">
        <f t="shared" si="184"/>
        <v>4</v>
      </c>
    </row>
    <row r="305" spans="1:89" x14ac:dyDescent="0.25">
      <c r="A305" s="25">
        <v>43056.841776574074</v>
      </c>
      <c r="B305" s="26" t="s">
        <v>183</v>
      </c>
      <c r="C305" s="26" t="s">
        <v>519</v>
      </c>
      <c r="D305" s="26" t="s">
        <v>185</v>
      </c>
      <c r="E305" s="24"/>
      <c r="F305" s="26" t="s">
        <v>242</v>
      </c>
      <c r="G305" s="26" t="s">
        <v>683</v>
      </c>
      <c r="H305" s="26" t="s">
        <v>188</v>
      </c>
      <c r="I305" s="26" t="s">
        <v>188</v>
      </c>
      <c r="J305" s="26" t="s">
        <v>188</v>
      </c>
      <c r="K305" s="26" t="s">
        <v>188</v>
      </c>
      <c r="L305" s="26" t="s">
        <v>188</v>
      </c>
      <c r="M305" s="26" t="s">
        <v>188</v>
      </c>
      <c r="N305" s="26" t="s">
        <v>189</v>
      </c>
      <c r="O305" s="26" t="s">
        <v>188</v>
      </c>
      <c r="P305" s="26" t="s">
        <v>188</v>
      </c>
      <c r="Q305" s="26" t="s">
        <v>188</v>
      </c>
      <c r="R305" s="26" t="s">
        <v>188</v>
      </c>
      <c r="S305" s="26" t="s">
        <v>188</v>
      </c>
      <c r="T305" s="26" t="s">
        <v>188</v>
      </c>
      <c r="U305" s="26" t="s">
        <v>188</v>
      </c>
      <c r="V305" s="26" t="s">
        <v>5</v>
      </c>
      <c r="W305" s="26" t="s">
        <v>36</v>
      </c>
      <c r="X305" s="26" t="s">
        <v>158</v>
      </c>
      <c r="Y305" s="26" t="s">
        <v>43</v>
      </c>
      <c r="Z305" s="26" t="s">
        <v>43</v>
      </c>
      <c r="AA305" s="26" t="s">
        <v>190</v>
      </c>
      <c r="AB305" s="26" t="s">
        <v>43</v>
      </c>
      <c r="AC305" s="26" t="s">
        <v>43</v>
      </c>
      <c r="AD305" s="26" t="s">
        <v>43</v>
      </c>
      <c r="AE305" s="26" t="s">
        <v>53</v>
      </c>
      <c r="AF305" s="26" t="s">
        <v>159</v>
      </c>
      <c r="AG305" s="26" t="s">
        <v>58</v>
      </c>
      <c r="AH305" s="26" t="s">
        <v>58</v>
      </c>
      <c r="AI305" s="26" t="s">
        <v>58</v>
      </c>
      <c r="AJ305" s="26" t="s">
        <v>58</v>
      </c>
      <c r="AK305" s="26" t="s">
        <v>69</v>
      </c>
      <c r="AL305" s="26" t="s">
        <v>163</v>
      </c>
      <c r="AM305" s="26" t="s">
        <v>206</v>
      </c>
      <c r="AN305" s="26" t="s">
        <v>89</v>
      </c>
      <c r="AO305" s="26" t="s">
        <v>684</v>
      </c>
      <c r="AP305" s="26" t="s">
        <v>105</v>
      </c>
      <c r="AQ305" s="26" t="s">
        <v>105</v>
      </c>
      <c r="AR305" s="26" t="s">
        <v>105</v>
      </c>
      <c r="AS305" s="26" t="s">
        <v>105</v>
      </c>
      <c r="AT305" s="26" t="s">
        <v>113</v>
      </c>
      <c r="AU305" s="26" t="s">
        <v>232</v>
      </c>
      <c r="AX305" s="12">
        <f t="shared" si="154"/>
        <v>189</v>
      </c>
      <c r="AY305" s="12">
        <f t="shared" si="185"/>
        <v>0.25</v>
      </c>
      <c r="AZ305" s="20" t="str">
        <f t="shared" si="155"/>
        <v>Anticipatoria., Autoevaluación., Retroalimentación.</v>
      </c>
      <c r="BA305" s="12" t="str">
        <f t="shared" si="150"/>
        <v>Anticipatoria.</v>
      </c>
      <c r="BB305" s="12" t="str">
        <f t="shared" si="151"/>
        <v>Autoevaluación.</v>
      </c>
      <c r="BC305" s="12" t="str">
        <f t="shared" si="152"/>
        <v>Retroalimentación.</v>
      </c>
      <c r="BD305" s="12" t="str">
        <f t="shared" si="153"/>
        <v/>
      </c>
      <c r="BF305" s="12">
        <f t="shared" si="156"/>
        <v>1</v>
      </c>
      <c r="BG305" s="12">
        <f t="shared" si="157"/>
        <v>0</v>
      </c>
      <c r="BH305" s="12">
        <f t="shared" si="158"/>
        <v>1</v>
      </c>
      <c r="BI305" s="12">
        <f t="shared" si="159"/>
        <v>1</v>
      </c>
      <c r="BJ305" s="12">
        <f t="shared" si="160"/>
        <v>0</v>
      </c>
      <c r="BK305" s="12">
        <f t="shared" si="161"/>
        <v>3</v>
      </c>
      <c r="BL305" s="20" t="str">
        <f t="shared" si="162"/>
        <v>Reflexión, Diálogo, Claridad, Oportunidades de mejora, Retroalimentación al docente, No incluye los principios enunciados</v>
      </c>
      <c r="BM305" s="12" t="str">
        <f t="shared" si="163"/>
        <v>Reflexión</v>
      </c>
      <c r="BN305" s="12" t="str">
        <f t="shared" si="186"/>
        <v>Diálogo</v>
      </c>
      <c r="BO305" s="12" t="str">
        <f t="shared" si="164"/>
        <v>Claridad</v>
      </c>
      <c r="BP305" s="12" t="str">
        <f t="shared" si="165"/>
        <v>Oportunidades de mejora</v>
      </c>
      <c r="BQ305" s="12" t="str">
        <f t="shared" si="166"/>
        <v>Retroalimentación al docente, No incluye los principios enunciados</v>
      </c>
      <c r="BS305" s="12">
        <f t="shared" si="167"/>
        <v>1</v>
      </c>
      <c r="BT305" s="12">
        <f t="shared" si="168"/>
        <v>1</v>
      </c>
      <c r="BU305" s="12">
        <f t="shared" si="169"/>
        <v>1</v>
      </c>
      <c r="BV305" s="12">
        <f t="shared" si="170"/>
        <v>1</v>
      </c>
      <c r="BW305" s="12">
        <f t="shared" si="171"/>
        <v>0</v>
      </c>
      <c r="BX305" s="12">
        <f t="shared" si="172"/>
        <v>0</v>
      </c>
      <c r="BY305" s="12">
        <f t="shared" si="173"/>
        <v>4</v>
      </c>
      <c r="BZ305" s="12" t="str">
        <f t="shared" si="174"/>
        <v>La bibliografía básica propuesta se encuentra en la biblioteca "Juan Roa Vásquez"., La bibliografía propuesta contiene títulos de edición menor a 5 años., La bibliografía incluye por lo menos dos títulos en una segunda lengua.</v>
      </c>
      <c r="CA305" s="12" t="str">
        <f t="shared" si="175"/>
        <v>La bibliografía básica propuesta se encuentra en la biblioteca "Juan Roa Vásquez".</v>
      </c>
      <c r="CB305" s="21" t="str">
        <f t="shared" si="176"/>
        <v>La bibliografía propuesta contiene títulos de edición menor a 5 años.</v>
      </c>
      <c r="CC305" s="12" t="str">
        <f t="shared" si="177"/>
        <v>La bibliografía incluye por lo menos dos títulos en una segunda lengua.</v>
      </c>
      <c r="CD305" s="12" t="str">
        <f t="shared" si="178"/>
        <v/>
      </c>
      <c r="CF305" s="12">
        <f t="shared" si="179"/>
        <v>1</v>
      </c>
      <c r="CG305" s="12">
        <f t="shared" si="180"/>
        <v>1</v>
      </c>
      <c r="CH305" s="12">
        <f t="shared" si="181"/>
        <v>0</v>
      </c>
      <c r="CI305" s="12">
        <f t="shared" si="182"/>
        <v>1</v>
      </c>
      <c r="CJ305" s="12">
        <f t="shared" si="183"/>
        <v>0</v>
      </c>
      <c r="CK305" s="12">
        <f t="shared" si="184"/>
        <v>3</v>
      </c>
    </row>
    <row r="306" spans="1:89" x14ac:dyDescent="0.25">
      <c r="A306" s="25">
        <v>43056.843945300927</v>
      </c>
      <c r="B306" s="26" t="s">
        <v>183</v>
      </c>
      <c r="C306" s="26" t="s">
        <v>685</v>
      </c>
      <c r="D306" s="26" t="s">
        <v>577</v>
      </c>
      <c r="E306" s="26" t="s">
        <v>578</v>
      </c>
      <c r="F306" s="24"/>
      <c r="G306" s="26" t="s">
        <v>686</v>
      </c>
      <c r="H306" s="26" t="s">
        <v>188</v>
      </c>
      <c r="I306" s="26" t="s">
        <v>188</v>
      </c>
      <c r="J306" s="26" t="s">
        <v>188</v>
      </c>
      <c r="K306" s="26" t="s">
        <v>188</v>
      </c>
      <c r="L306" s="26" t="s">
        <v>188</v>
      </c>
      <c r="M306" s="26" t="s">
        <v>188</v>
      </c>
      <c r="N306" s="26" t="s">
        <v>188</v>
      </c>
      <c r="O306" s="26" t="s">
        <v>188</v>
      </c>
      <c r="P306" s="26" t="s">
        <v>188</v>
      </c>
      <c r="Q306" s="26" t="s">
        <v>188</v>
      </c>
      <c r="R306" s="26" t="s">
        <v>188</v>
      </c>
      <c r="S306" s="26" t="s">
        <v>188</v>
      </c>
      <c r="T306" s="26" t="s">
        <v>188</v>
      </c>
      <c r="U306" s="26" t="s">
        <v>188</v>
      </c>
      <c r="V306" s="26" t="s">
        <v>5</v>
      </c>
      <c r="W306" s="26" t="s">
        <v>162</v>
      </c>
      <c r="X306" s="26" t="s">
        <v>158</v>
      </c>
      <c r="Y306" s="26" t="s">
        <v>190</v>
      </c>
      <c r="Z306" s="26" t="s">
        <v>190</v>
      </c>
      <c r="AA306" s="26" t="s">
        <v>190</v>
      </c>
      <c r="AB306" s="26" t="s">
        <v>190</v>
      </c>
      <c r="AC306" s="26" t="s">
        <v>190</v>
      </c>
      <c r="AD306" s="26" t="s">
        <v>190</v>
      </c>
      <c r="AE306" s="26" t="s">
        <v>55</v>
      </c>
      <c r="AF306" s="26" t="s">
        <v>159</v>
      </c>
      <c r="AG306" s="26" t="s">
        <v>59</v>
      </c>
      <c r="AH306" s="26" t="s">
        <v>59</v>
      </c>
      <c r="AI306" s="26" t="s">
        <v>59</v>
      </c>
      <c r="AJ306" s="26" t="s">
        <v>59</v>
      </c>
      <c r="AK306" s="26" t="s">
        <v>71</v>
      </c>
      <c r="AL306" s="26" t="s">
        <v>163</v>
      </c>
      <c r="AM306" s="26" t="s">
        <v>206</v>
      </c>
      <c r="AN306" s="26" t="s">
        <v>90</v>
      </c>
      <c r="AO306" s="26" t="s">
        <v>192</v>
      </c>
      <c r="AP306" s="26" t="s">
        <v>106</v>
      </c>
      <c r="AQ306" s="26" t="s">
        <v>106</v>
      </c>
      <c r="AR306" s="26" t="s">
        <v>106</v>
      </c>
      <c r="AS306" s="26" t="s">
        <v>106</v>
      </c>
      <c r="AT306" s="26" t="s">
        <v>113</v>
      </c>
      <c r="AU306" s="26" t="s">
        <v>193</v>
      </c>
      <c r="AX306" s="12">
        <f t="shared" si="154"/>
        <v>199</v>
      </c>
      <c r="AY306" s="12">
        <f t="shared" si="185"/>
        <v>0.2</v>
      </c>
      <c r="AZ306" s="20" t="str">
        <f t="shared" si="155"/>
        <v>Anticipatoria., Autoevaluación., Retroalimentación.</v>
      </c>
      <c r="BA306" s="12" t="str">
        <f t="shared" si="150"/>
        <v>Anticipatoria.</v>
      </c>
      <c r="BB306" s="12" t="str">
        <f t="shared" si="151"/>
        <v>Autoevaluación.</v>
      </c>
      <c r="BC306" s="12" t="str">
        <f t="shared" si="152"/>
        <v>Retroalimentación.</v>
      </c>
      <c r="BD306" s="12" t="str">
        <f t="shared" si="153"/>
        <v/>
      </c>
      <c r="BF306" s="12">
        <f t="shared" si="156"/>
        <v>1</v>
      </c>
      <c r="BG306" s="12">
        <f t="shared" si="157"/>
        <v>0</v>
      </c>
      <c r="BH306" s="12">
        <f t="shared" si="158"/>
        <v>1</v>
      </c>
      <c r="BI306" s="12">
        <f t="shared" si="159"/>
        <v>1</v>
      </c>
      <c r="BJ306" s="12">
        <f t="shared" si="160"/>
        <v>0</v>
      </c>
      <c r="BK306" s="12">
        <f t="shared" si="161"/>
        <v>3</v>
      </c>
      <c r="BL306" s="20" t="str">
        <f t="shared" si="162"/>
        <v>Reflexión, Diálogo, Claridad, Oportunidades de mejora, Retroalimentación al docente</v>
      </c>
      <c r="BM306" s="12" t="str">
        <f t="shared" si="163"/>
        <v>Reflexión</v>
      </c>
      <c r="BN306" s="12" t="str">
        <f t="shared" si="186"/>
        <v>Diálogo</v>
      </c>
      <c r="BO306" s="12" t="str">
        <f t="shared" si="164"/>
        <v>Claridad</v>
      </c>
      <c r="BP306" s="12" t="str">
        <f t="shared" si="165"/>
        <v>Oportunidades de mejora</v>
      </c>
      <c r="BQ306" s="12" t="str">
        <f t="shared" si="166"/>
        <v>Retroalimentación al docente</v>
      </c>
      <c r="BS306" s="12">
        <f t="shared" si="167"/>
        <v>1</v>
      </c>
      <c r="BT306" s="12">
        <f t="shared" si="168"/>
        <v>1</v>
      </c>
      <c r="BU306" s="12">
        <f t="shared" si="169"/>
        <v>1</v>
      </c>
      <c r="BV306" s="12">
        <f t="shared" si="170"/>
        <v>1</v>
      </c>
      <c r="BW306" s="12">
        <f t="shared" si="171"/>
        <v>1</v>
      </c>
      <c r="BX306" s="12">
        <f t="shared" si="172"/>
        <v>0</v>
      </c>
      <c r="BY306" s="12">
        <f t="shared" si="173"/>
        <v>5</v>
      </c>
      <c r="BZ306"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06" s="12" t="str">
        <f t="shared" si="175"/>
        <v>La bibliografía básica propuesta se encuentra en la biblioteca "Juan Roa Vásquez".</v>
      </c>
      <c r="CB306" s="21" t="str">
        <f t="shared" si="176"/>
        <v>La bibliografía propuesta contiene títulos de edición menor a 5 años.</v>
      </c>
      <c r="CC306" s="12" t="str">
        <f t="shared" si="177"/>
        <v>La bibliografía se presenta con una sólo sistema de referenciación (APA, Vancouver, IEEE, etc).</v>
      </c>
      <c r="CD306" s="12" t="str">
        <f t="shared" si="178"/>
        <v>La bibliografía incluye por lo menos dos títulos en una segunda lengua.</v>
      </c>
      <c r="CF306" s="12">
        <f t="shared" si="179"/>
        <v>1</v>
      </c>
      <c r="CG306" s="12">
        <f t="shared" si="180"/>
        <v>1</v>
      </c>
      <c r="CH306" s="12">
        <f t="shared" si="181"/>
        <v>1</v>
      </c>
      <c r="CI306" s="12">
        <f t="shared" si="182"/>
        <v>1</v>
      </c>
      <c r="CJ306" s="12">
        <f t="shared" si="183"/>
        <v>0</v>
      </c>
      <c r="CK306" s="12">
        <f t="shared" si="184"/>
        <v>4</v>
      </c>
    </row>
    <row r="307" spans="1:89" x14ac:dyDescent="0.25">
      <c r="A307" s="25">
        <v>43056.845332812503</v>
      </c>
      <c r="B307" s="26" t="s">
        <v>183</v>
      </c>
      <c r="C307" s="26" t="s">
        <v>519</v>
      </c>
      <c r="D307" s="26" t="s">
        <v>185</v>
      </c>
      <c r="E307" s="24"/>
      <c r="F307" s="26" t="s">
        <v>242</v>
      </c>
      <c r="G307" s="26" t="s">
        <v>687</v>
      </c>
      <c r="H307" s="26" t="s">
        <v>188</v>
      </c>
      <c r="I307" s="26" t="s">
        <v>188</v>
      </c>
      <c r="J307" s="26" t="s">
        <v>188</v>
      </c>
      <c r="K307" s="26" t="s">
        <v>188</v>
      </c>
      <c r="L307" s="26" t="s">
        <v>188</v>
      </c>
      <c r="M307" s="26" t="s">
        <v>188</v>
      </c>
      <c r="N307" s="26" t="s">
        <v>189</v>
      </c>
      <c r="O307" s="26" t="s">
        <v>188</v>
      </c>
      <c r="P307" s="26" t="s">
        <v>188</v>
      </c>
      <c r="Q307" s="26" t="s">
        <v>188</v>
      </c>
      <c r="R307" s="26" t="s">
        <v>188</v>
      </c>
      <c r="S307" s="26" t="s">
        <v>188</v>
      </c>
      <c r="T307" s="26" t="s">
        <v>188</v>
      </c>
      <c r="U307" s="26" t="s">
        <v>188</v>
      </c>
      <c r="V307" s="26" t="s">
        <v>5</v>
      </c>
      <c r="W307" s="26" t="s">
        <v>36</v>
      </c>
      <c r="X307" s="26" t="s">
        <v>39</v>
      </c>
      <c r="Y307" s="26" t="s">
        <v>43</v>
      </c>
      <c r="Z307" s="26" t="s">
        <v>43</v>
      </c>
      <c r="AA307" s="26" t="s">
        <v>190</v>
      </c>
      <c r="AB307" s="26" t="s">
        <v>43</v>
      </c>
      <c r="AC307" s="26" t="s">
        <v>43</v>
      </c>
      <c r="AD307" s="26" t="s">
        <v>43</v>
      </c>
      <c r="AE307" s="26" t="s">
        <v>53</v>
      </c>
      <c r="AF307" s="26" t="s">
        <v>58</v>
      </c>
      <c r="AG307" s="26" t="s">
        <v>58</v>
      </c>
      <c r="AH307" s="26" t="s">
        <v>58</v>
      </c>
      <c r="AI307" s="26" t="s">
        <v>58</v>
      </c>
      <c r="AJ307" s="26" t="s">
        <v>58</v>
      </c>
      <c r="AK307" s="26" t="s">
        <v>69</v>
      </c>
      <c r="AL307" s="26" t="s">
        <v>160</v>
      </c>
      <c r="AM307" s="26" t="s">
        <v>206</v>
      </c>
      <c r="AN307" s="26" t="s">
        <v>89</v>
      </c>
      <c r="AO307" s="26" t="s">
        <v>192</v>
      </c>
      <c r="AP307" s="26" t="s">
        <v>104</v>
      </c>
      <c r="AQ307" s="26" t="s">
        <v>104</v>
      </c>
      <c r="AR307" s="26" t="s">
        <v>104</v>
      </c>
      <c r="AS307" s="26" t="s">
        <v>104</v>
      </c>
      <c r="AT307" s="26" t="s">
        <v>114</v>
      </c>
      <c r="AU307" s="26" t="s">
        <v>232</v>
      </c>
      <c r="AX307" s="12">
        <f t="shared" si="154"/>
        <v>189</v>
      </c>
      <c r="AY307" s="12">
        <f t="shared" si="185"/>
        <v>0.25</v>
      </c>
      <c r="AZ307" s="20" t="str">
        <f t="shared" si="155"/>
        <v>Anticipatoria., Autoevaluación., Retroalimentación.</v>
      </c>
      <c r="BA307" s="12" t="str">
        <f t="shared" si="150"/>
        <v>Anticipatoria.</v>
      </c>
      <c r="BB307" s="12" t="str">
        <f t="shared" si="151"/>
        <v>Autoevaluación.</v>
      </c>
      <c r="BC307" s="12" t="str">
        <f t="shared" si="152"/>
        <v>Retroalimentación.</v>
      </c>
      <c r="BD307" s="12" t="str">
        <f t="shared" si="153"/>
        <v/>
      </c>
      <c r="BF307" s="12">
        <f t="shared" si="156"/>
        <v>1</v>
      </c>
      <c r="BG307" s="12">
        <f t="shared" si="157"/>
        <v>0</v>
      </c>
      <c r="BH307" s="12">
        <f t="shared" si="158"/>
        <v>1</v>
      </c>
      <c r="BI307" s="12">
        <f t="shared" si="159"/>
        <v>1</v>
      </c>
      <c r="BJ307" s="12">
        <f t="shared" si="160"/>
        <v>0</v>
      </c>
      <c r="BK307" s="12">
        <f t="shared" si="161"/>
        <v>3</v>
      </c>
      <c r="BL307" s="20" t="str">
        <f t="shared" si="162"/>
        <v>Reflexión, Diálogo, Claridad, Oportunidades de mejora, Retroalimentación al docente</v>
      </c>
      <c r="BM307" s="12" t="str">
        <f t="shared" si="163"/>
        <v>Reflexión</v>
      </c>
      <c r="BN307" s="12" t="str">
        <f t="shared" si="186"/>
        <v>Diálogo</v>
      </c>
      <c r="BO307" s="12" t="str">
        <f t="shared" si="164"/>
        <v>Claridad</v>
      </c>
      <c r="BP307" s="12" t="str">
        <f t="shared" si="165"/>
        <v>Oportunidades de mejora</v>
      </c>
      <c r="BQ307" s="12" t="str">
        <f t="shared" si="166"/>
        <v>Retroalimentación al docente</v>
      </c>
      <c r="BS307" s="12">
        <f t="shared" si="167"/>
        <v>1</v>
      </c>
      <c r="BT307" s="12">
        <f t="shared" si="168"/>
        <v>1</v>
      </c>
      <c r="BU307" s="12">
        <f t="shared" si="169"/>
        <v>1</v>
      </c>
      <c r="BV307" s="12">
        <f t="shared" si="170"/>
        <v>1</v>
      </c>
      <c r="BW307" s="12">
        <f t="shared" si="171"/>
        <v>1</v>
      </c>
      <c r="BX307" s="12">
        <f t="shared" si="172"/>
        <v>0</v>
      </c>
      <c r="BY307" s="12">
        <f t="shared" si="173"/>
        <v>5</v>
      </c>
      <c r="BZ307" s="12" t="str">
        <f t="shared" si="174"/>
        <v>La bibliografía básica propuesta se encuentra en la biblioteca "Juan Roa Vásquez"., La bibliografía propuesta contiene títulos de edición menor a 5 años., La bibliografía incluye por lo menos dos títulos en una segunda lengua.</v>
      </c>
      <c r="CA307" s="12" t="str">
        <f t="shared" si="175"/>
        <v>La bibliografía básica propuesta se encuentra en la biblioteca "Juan Roa Vásquez".</v>
      </c>
      <c r="CB307" s="21" t="str">
        <f t="shared" si="176"/>
        <v>La bibliografía propuesta contiene títulos de edición menor a 5 años.</v>
      </c>
      <c r="CC307" s="12" t="str">
        <f t="shared" si="177"/>
        <v>La bibliografía incluye por lo menos dos títulos en una segunda lengua.</v>
      </c>
      <c r="CD307" s="12" t="str">
        <f t="shared" si="178"/>
        <v/>
      </c>
      <c r="CF307" s="12">
        <f t="shared" si="179"/>
        <v>1</v>
      </c>
      <c r="CG307" s="12">
        <f t="shared" si="180"/>
        <v>1</v>
      </c>
      <c r="CH307" s="12">
        <f t="shared" si="181"/>
        <v>0</v>
      </c>
      <c r="CI307" s="12">
        <f t="shared" si="182"/>
        <v>1</v>
      </c>
      <c r="CJ307" s="12">
        <f t="shared" si="183"/>
        <v>0</v>
      </c>
      <c r="CK307" s="12">
        <f t="shared" si="184"/>
        <v>3</v>
      </c>
    </row>
    <row r="308" spans="1:89" x14ac:dyDescent="0.25">
      <c r="A308" s="25">
        <v>43056.845500659721</v>
      </c>
      <c r="B308" s="26" t="s">
        <v>183</v>
      </c>
      <c r="C308" s="26" t="s">
        <v>534</v>
      </c>
      <c r="D308" s="26" t="s">
        <v>577</v>
      </c>
      <c r="E308" s="26" t="s">
        <v>578</v>
      </c>
      <c r="F308" s="24"/>
      <c r="G308" s="26" t="s">
        <v>688</v>
      </c>
      <c r="H308" s="26" t="s">
        <v>188</v>
      </c>
      <c r="I308" s="26" t="s">
        <v>188</v>
      </c>
      <c r="J308" s="26" t="s">
        <v>188</v>
      </c>
      <c r="K308" s="26" t="s">
        <v>188</v>
      </c>
      <c r="L308" s="26" t="s">
        <v>188</v>
      </c>
      <c r="M308" s="26" t="s">
        <v>188</v>
      </c>
      <c r="N308" s="26" t="s">
        <v>188</v>
      </c>
      <c r="O308" s="26" t="s">
        <v>188</v>
      </c>
      <c r="P308" s="26" t="s">
        <v>188</v>
      </c>
      <c r="Q308" s="26" t="s">
        <v>188</v>
      </c>
      <c r="R308" s="26" t="s">
        <v>188</v>
      </c>
      <c r="S308" s="26" t="s">
        <v>188</v>
      </c>
      <c r="T308" s="26" t="s">
        <v>188</v>
      </c>
      <c r="U308" s="26" t="s">
        <v>188</v>
      </c>
      <c r="V308" s="26" t="s">
        <v>5</v>
      </c>
      <c r="W308" s="26" t="s">
        <v>162</v>
      </c>
      <c r="X308" s="26" t="s">
        <v>158</v>
      </c>
      <c r="Y308" s="26" t="s">
        <v>190</v>
      </c>
      <c r="Z308" s="26" t="s">
        <v>190</v>
      </c>
      <c r="AA308" s="26" t="s">
        <v>190</v>
      </c>
      <c r="AB308" s="26" t="s">
        <v>190</v>
      </c>
      <c r="AC308" s="26" t="s">
        <v>190</v>
      </c>
      <c r="AD308" s="26" t="s">
        <v>190</v>
      </c>
      <c r="AE308" s="26" t="s">
        <v>55</v>
      </c>
      <c r="AF308" s="26" t="s">
        <v>159</v>
      </c>
      <c r="AG308" s="26" t="s">
        <v>59</v>
      </c>
      <c r="AH308" s="26" t="s">
        <v>59</v>
      </c>
      <c r="AI308" s="26" t="s">
        <v>59</v>
      </c>
      <c r="AJ308" s="26" t="s">
        <v>59</v>
      </c>
      <c r="AK308" s="26" t="s">
        <v>71</v>
      </c>
      <c r="AL308" s="26" t="s">
        <v>163</v>
      </c>
      <c r="AM308" s="26" t="s">
        <v>206</v>
      </c>
      <c r="AN308" s="26" t="s">
        <v>90</v>
      </c>
      <c r="AO308" s="26" t="s">
        <v>192</v>
      </c>
      <c r="AP308" s="26" t="s">
        <v>106</v>
      </c>
      <c r="AQ308" s="26" t="s">
        <v>106</v>
      </c>
      <c r="AR308" s="26" t="s">
        <v>106</v>
      </c>
      <c r="AS308" s="26" t="s">
        <v>106</v>
      </c>
      <c r="AT308" s="26" t="s">
        <v>113</v>
      </c>
      <c r="AU308" s="26" t="s">
        <v>193</v>
      </c>
      <c r="AX308" s="12">
        <f t="shared" si="154"/>
        <v>199</v>
      </c>
      <c r="AY308" s="12">
        <f t="shared" si="185"/>
        <v>0.2</v>
      </c>
      <c r="AZ308" s="20" t="str">
        <f t="shared" si="155"/>
        <v>Anticipatoria., Autoevaluación., Retroalimentación.</v>
      </c>
      <c r="BA308" s="12" t="str">
        <f t="shared" si="150"/>
        <v>Anticipatoria.</v>
      </c>
      <c r="BB308" s="12" t="str">
        <f t="shared" si="151"/>
        <v>Autoevaluación.</v>
      </c>
      <c r="BC308" s="12" t="str">
        <f t="shared" si="152"/>
        <v>Retroalimentación.</v>
      </c>
      <c r="BD308" s="12" t="str">
        <f t="shared" si="153"/>
        <v/>
      </c>
      <c r="BF308" s="12">
        <f t="shared" si="156"/>
        <v>1</v>
      </c>
      <c r="BG308" s="12">
        <f t="shared" si="157"/>
        <v>0</v>
      </c>
      <c r="BH308" s="12">
        <f t="shared" si="158"/>
        <v>1</v>
      </c>
      <c r="BI308" s="12">
        <f t="shared" si="159"/>
        <v>1</v>
      </c>
      <c r="BJ308" s="12">
        <f t="shared" si="160"/>
        <v>0</v>
      </c>
      <c r="BK308" s="12">
        <f t="shared" si="161"/>
        <v>3</v>
      </c>
      <c r="BL308" s="20" t="str">
        <f t="shared" si="162"/>
        <v>Reflexión, Diálogo, Claridad, Oportunidades de mejora, Retroalimentación al docente</v>
      </c>
      <c r="BM308" s="12" t="str">
        <f t="shared" si="163"/>
        <v>Reflexión</v>
      </c>
      <c r="BN308" s="12" t="str">
        <f t="shared" si="186"/>
        <v>Diálogo</v>
      </c>
      <c r="BO308" s="12" t="str">
        <f t="shared" si="164"/>
        <v>Claridad</v>
      </c>
      <c r="BP308" s="12" t="str">
        <f t="shared" si="165"/>
        <v>Oportunidades de mejora</v>
      </c>
      <c r="BQ308" s="12" t="str">
        <f t="shared" si="166"/>
        <v>Retroalimentación al docente</v>
      </c>
      <c r="BS308" s="12">
        <f t="shared" si="167"/>
        <v>1</v>
      </c>
      <c r="BT308" s="12">
        <f t="shared" si="168"/>
        <v>1</v>
      </c>
      <c r="BU308" s="12">
        <f t="shared" si="169"/>
        <v>1</v>
      </c>
      <c r="BV308" s="12">
        <f t="shared" si="170"/>
        <v>1</v>
      </c>
      <c r="BW308" s="12">
        <f t="shared" si="171"/>
        <v>1</v>
      </c>
      <c r="BX308" s="12">
        <f t="shared" si="172"/>
        <v>0</v>
      </c>
      <c r="BY308" s="12">
        <f t="shared" si="173"/>
        <v>5</v>
      </c>
      <c r="BZ308"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08" s="12" t="str">
        <f t="shared" si="175"/>
        <v>La bibliografía básica propuesta se encuentra en la biblioteca "Juan Roa Vásquez".</v>
      </c>
      <c r="CB308" s="21" t="str">
        <f t="shared" si="176"/>
        <v>La bibliografía propuesta contiene títulos de edición menor a 5 años.</v>
      </c>
      <c r="CC308" s="12" t="str">
        <f t="shared" si="177"/>
        <v>La bibliografía se presenta con una sólo sistema de referenciación (APA, Vancouver, IEEE, etc).</v>
      </c>
      <c r="CD308" s="12" t="str">
        <f t="shared" si="178"/>
        <v>La bibliografía incluye por lo menos dos títulos en una segunda lengua.</v>
      </c>
      <c r="CF308" s="12">
        <f t="shared" si="179"/>
        <v>1</v>
      </c>
      <c r="CG308" s="12">
        <f t="shared" si="180"/>
        <v>1</v>
      </c>
      <c r="CH308" s="12">
        <f t="shared" si="181"/>
        <v>1</v>
      </c>
      <c r="CI308" s="12">
        <f t="shared" si="182"/>
        <v>1</v>
      </c>
      <c r="CJ308" s="12">
        <f t="shared" si="183"/>
        <v>0</v>
      </c>
      <c r="CK308" s="12">
        <f t="shared" si="184"/>
        <v>4</v>
      </c>
    </row>
    <row r="309" spans="1:89" x14ac:dyDescent="0.25">
      <c r="A309" s="25">
        <v>43056.847777905088</v>
      </c>
      <c r="B309" s="26" t="s">
        <v>183</v>
      </c>
      <c r="C309" s="26" t="s">
        <v>519</v>
      </c>
      <c r="D309" s="26" t="s">
        <v>185</v>
      </c>
      <c r="E309" s="24"/>
      <c r="F309" s="26" t="s">
        <v>242</v>
      </c>
      <c r="G309" s="26" t="s">
        <v>689</v>
      </c>
      <c r="H309" s="26" t="s">
        <v>188</v>
      </c>
      <c r="I309" s="26" t="s">
        <v>188</v>
      </c>
      <c r="J309" s="26" t="s">
        <v>188</v>
      </c>
      <c r="K309" s="26" t="s">
        <v>188</v>
      </c>
      <c r="L309" s="26" t="s">
        <v>188</v>
      </c>
      <c r="M309" s="26" t="s">
        <v>188</v>
      </c>
      <c r="N309" s="26" t="s">
        <v>189</v>
      </c>
      <c r="O309" s="26" t="s">
        <v>188</v>
      </c>
      <c r="P309" s="26" t="s">
        <v>188</v>
      </c>
      <c r="Q309" s="26" t="s">
        <v>188</v>
      </c>
      <c r="R309" s="26" t="s">
        <v>188</v>
      </c>
      <c r="S309" s="26" t="s">
        <v>188</v>
      </c>
      <c r="T309" s="26" t="s">
        <v>188</v>
      </c>
      <c r="U309" s="26" t="s">
        <v>188</v>
      </c>
      <c r="V309" s="26" t="s">
        <v>5</v>
      </c>
      <c r="W309" s="26" t="s">
        <v>36</v>
      </c>
      <c r="X309" s="26" t="s">
        <v>39</v>
      </c>
      <c r="Y309" s="26" t="s">
        <v>43</v>
      </c>
      <c r="Z309" s="26" t="s">
        <v>43</v>
      </c>
      <c r="AA309" s="26" t="s">
        <v>190</v>
      </c>
      <c r="AB309" s="26" t="s">
        <v>43</v>
      </c>
      <c r="AC309" s="26" t="s">
        <v>43</v>
      </c>
      <c r="AD309" s="26" t="s">
        <v>43</v>
      </c>
      <c r="AE309" s="26" t="s">
        <v>53</v>
      </c>
      <c r="AF309" s="26" t="s">
        <v>58</v>
      </c>
      <c r="AG309" s="26" t="s">
        <v>58</v>
      </c>
      <c r="AH309" s="26" t="s">
        <v>58</v>
      </c>
      <c r="AI309" s="26" t="s">
        <v>58</v>
      </c>
      <c r="AJ309" s="26" t="s">
        <v>58</v>
      </c>
      <c r="AK309" s="26" t="s">
        <v>69</v>
      </c>
      <c r="AL309" s="26" t="s">
        <v>160</v>
      </c>
      <c r="AM309" s="26" t="s">
        <v>206</v>
      </c>
      <c r="AN309" s="26" t="s">
        <v>89</v>
      </c>
      <c r="AO309" s="26" t="s">
        <v>192</v>
      </c>
      <c r="AP309" s="26" t="s">
        <v>104</v>
      </c>
      <c r="AQ309" s="26" t="s">
        <v>104</v>
      </c>
      <c r="AR309" s="26" t="s">
        <v>104</v>
      </c>
      <c r="AS309" s="26" t="s">
        <v>104</v>
      </c>
      <c r="AT309" s="26" t="s">
        <v>114</v>
      </c>
      <c r="AU309" s="26" t="s">
        <v>232</v>
      </c>
      <c r="AX309" s="12">
        <f t="shared" si="154"/>
        <v>189</v>
      </c>
      <c r="AY309" s="12">
        <f t="shared" si="185"/>
        <v>0.25</v>
      </c>
      <c r="AZ309" s="20" t="str">
        <f t="shared" si="155"/>
        <v>Anticipatoria., Autoevaluación., Retroalimentación.</v>
      </c>
      <c r="BA309" s="12" t="str">
        <f t="shared" si="150"/>
        <v>Anticipatoria.</v>
      </c>
      <c r="BB309" s="12" t="str">
        <f t="shared" si="151"/>
        <v>Autoevaluación.</v>
      </c>
      <c r="BC309" s="12" t="str">
        <f t="shared" si="152"/>
        <v>Retroalimentación.</v>
      </c>
      <c r="BD309" s="12" t="str">
        <f t="shared" si="153"/>
        <v/>
      </c>
      <c r="BF309" s="12">
        <f t="shared" si="156"/>
        <v>1</v>
      </c>
      <c r="BG309" s="12">
        <f t="shared" si="157"/>
        <v>0</v>
      </c>
      <c r="BH309" s="12">
        <f t="shared" si="158"/>
        <v>1</v>
      </c>
      <c r="BI309" s="12">
        <f t="shared" si="159"/>
        <v>1</v>
      </c>
      <c r="BJ309" s="12">
        <f t="shared" si="160"/>
        <v>0</v>
      </c>
      <c r="BK309" s="12">
        <f t="shared" si="161"/>
        <v>3</v>
      </c>
      <c r="BL309" s="20" t="str">
        <f t="shared" si="162"/>
        <v>Reflexión, Diálogo, Claridad, Oportunidades de mejora, Retroalimentación al docente</v>
      </c>
      <c r="BM309" s="12" t="str">
        <f t="shared" si="163"/>
        <v>Reflexión</v>
      </c>
      <c r="BN309" s="12" t="str">
        <f t="shared" si="186"/>
        <v>Diálogo</v>
      </c>
      <c r="BO309" s="12" t="str">
        <f t="shared" si="164"/>
        <v>Claridad</v>
      </c>
      <c r="BP309" s="12" t="str">
        <f t="shared" si="165"/>
        <v>Oportunidades de mejora</v>
      </c>
      <c r="BQ309" s="12" t="str">
        <f t="shared" si="166"/>
        <v>Retroalimentación al docente</v>
      </c>
      <c r="BS309" s="12">
        <f t="shared" si="167"/>
        <v>1</v>
      </c>
      <c r="BT309" s="12">
        <f t="shared" si="168"/>
        <v>1</v>
      </c>
      <c r="BU309" s="12">
        <f t="shared" si="169"/>
        <v>1</v>
      </c>
      <c r="BV309" s="12">
        <f t="shared" si="170"/>
        <v>1</v>
      </c>
      <c r="BW309" s="12">
        <f t="shared" si="171"/>
        <v>1</v>
      </c>
      <c r="BX309" s="12">
        <f t="shared" si="172"/>
        <v>0</v>
      </c>
      <c r="BY309" s="12">
        <f t="shared" si="173"/>
        <v>5</v>
      </c>
      <c r="BZ309" s="12" t="str">
        <f t="shared" si="174"/>
        <v>La bibliografía básica propuesta se encuentra en la biblioteca "Juan Roa Vásquez"., La bibliografía propuesta contiene títulos de edición menor a 5 años., La bibliografía incluye por lo menos dos títulos en una segunda lengua.</v>
      </c>
      <c r="CA309" s="12" t="str">
        <f t="shared" si="175"/>
        <v>La bibliografía básica propuesta se encuentra en la biblioteca "Juan Roa Vásquez".</v>
      </c>
      <c r="CB309" s="21" t="str">
        <f t="shared" si="176"/>
        <v>La bibliografía propuesta contiene títulos de edición menor a 5 años.</v>
      </c>
      <c r="CC309" s="12" t="str">
        <f t="shared" si="177"/>
        <v>La bibliografía incluye por lo menos dos títulos en una segunda lengua.</v>
      </c>
      <c r="CD309" s="12" t="str">
        <f t="shared" si="178"/>
        <v/>
      </c>
      <c r="CF309" s="12">
        <f t="shared" si="179"/>
        <v>1</v>
      </c>
      <c r="CG309" s="12">
        <f t="shared" si="180"/>
        <v>1</v>
      </c>
      <c r="CH309" s="12">
        <f t="shared" si="181"/>
        <v>0</v>
      </c>
      <c r="CI309" s="12">
        <f t="shared" si="182"/>
        <v>1</v>
      </c>
      <c r="CJ309" s="12">
        <f t="shared" si="183"/>
        <v>0</v>
      </c>
      <c r="CK309" s="12">
        <f t="shared" si="184"/>
        <v>3</v>
      </c>
    </row>
    <row r="310" spans="1:89" x14ac:dyDescent="0.25">
      <c r="A310" s="25">
        <v>43056.848859456019</v>
      </c>
      <c r="B310" s="26" t="s">
        <v>183</v>
      </c>
      <c r="C310" s="26" t="s">
        <v>534</v>
      </c>
      <c r="D310" s="26" t="s">
        <v>577</v>
      </c>
      <c r="E310" s="26" t="s">
        <v>578</v>
      </c>
      <c r="F310" s="24"/>
      <c r="G310" s="26" t="s">
        <v>690</v>
      </c>
      <c r="H310" s="26" t="s">
        <v>188</v>
      </c>
      <c r="I310" s="26" t="s">
        <v>188</v>
      </c>
      <c r="J310" s="26" t="s">
        <v>188</v>
      </c>
      <c r="K310" s="26" t="s">
        <v>188</v>
      </c>
      <c r="L310" s="26" t="s">
        <v>188</v>
      </c>
      <c r="M310" s="26" t="s">
        <v>188</v>
      </c>
      <c r="N310" s="26" t="s">
        <v>188</v>
      </c>
      <c r="O310" s="26" t="s">
        <v>188</v>
      </c>
      <c r="P310" s="26" t="s">
        <v>188</v>
      </c>
      <c r="Q310" s="26" t="s">
        <v>188</v>
      </c>
      <c r="R310" s="26" t="s">
        <v>188</v>
      </c>
      <c r="S310" s="26" t="s">
        <v>188</v>
      </c>
      <c r="T310" s="26" t="s">
        <v>188</v>
      </c>
      <c r="U310" s="26" t="s">
        <v>188</v>
      </c>
      <c r="V310" s="26" t="s">
        <v>5</v>
      </c>
      <c r="W310" s="26" t="s">
        <v>162</v>
      </c>
      <c r="X310" s="26" t="s">
        <v>158</v>
      </c>
      <c r="Y310" s="26" t="s">
        <v>190</v>
      </c>
      <c r="Z310" s="26" t="s">
        <v>190</v>
      </c>
      <c r="AA310" s="26" t="s">
        <v>190</v>
      </c>
      <c r="AB310" s="26" t="s">
        <v>190</v>
      </c>
      <c r="AC310" s="26" t="s">
        <v>190</v>
      </c>
      <c r="AD310" s="26" t="s">
        <v>190</v>
      </c>
      <c r="AE310" s="26" t="s">
        <v>55</v>
      </c>
      <c r="AF310" s="26" t="s">
        <v>159</v>
      </c>
      <c r="AG310" s="26" t="s">
        <v>59</v>
      </c>
      <c r="AH310" s="26" t="s">
        <v>59</v>
      </c>
      <c r="AI310" s="26" t="s">
        <v>59</v>
      </c>
      <c r="AJ310" s="26" t="s">
        <v>59</v>
      </c>
      <c r="AK310" s="26" t="s">
        <v>71</v>
      </c>
      <c r="AL310" s="26" t="s">
        <v>163</v>
      </c>
      <c r="AM310" s="26" t="s">
        <v>206</v>
      </c>
      <c r="AN310" s="26" t="s">
        <v>90</v>
      </c>
      <c r="AO310" s="26" t="s">
        <v>192</v>
      </c>
      <c r="AP310" s="26" t="s">
        <v>106</v>
      </c>
      <c r="AQ310" s="26" t="s">
        <v>106</v>
      </c>
      <c r="AR310" s="26" t="s">
        <v>106</v>
      </c>
      <c r="AS310" s="26" t="s">
        <v>106</v>
      </c>
      <c r="AT310" s="26" t="s">
        <v>113</v>
      </c>
      <c r="AU310" s="26" t="s">
        <v>193</v>
      </c>
      <c r="AX310" s="12">
        <f t="shared" si="154"/>
        <v>199</v>
      </c>
      <c r="AY310" s="12">
        <f t="shared" si="185"/>
        <v>0.2</v>
      </c>
      <c r="AZ310" s="20" t="str">
        <f t="shared" si="155"/>
        <v>Anticipatoria., Autoevaluación., Retroalimentación.</v>
      </c>
      <c r="BA310" s="12" t="str">
        <f t="shared" si="150"/>
        <v>Anticipatoria.</v>
      </c>
      <c r="BB310" s="12" t="str">
        <f t="shared" si="151"/>
        <v>Autoevaluación.</v>
      </c>
      <c r="BC310" s="12" t="str">
        <f t="shared" si="152"/>
        <v>Retroalimentación.</v>
      </c>
      <c r="BD310" s="12" t="str">
        <f t="shared" si="153"/>
        <v/>
      </c>
      <c r="BF310" s="12">
        <f t="shared" si="156"/>
        <v>1</v>
      </c>
      <c r="BG310" s="12">
        <f t="shared" si="157"/>
        <v>0</v>
      </c>
      <c r="BH310" s="12">
        <f t="shared" si="158"/>
        <v>1</v>
      </c>
      <c r="BI310" s="12">
        <f t="shared" si="159"/>
        <v>1</v>
      </c>
      <c r="BJ310" s="12">
        <f t="shared" si="160"/>
        <v>0</v>
      </c>
      <c r="BK310" s="12">
        <f t="shared" si="161"/>
        <v>3</v>
      </c>
      <c r="BL310" s="20" t="str">
        <f t="shared" si="162"/>
        <v>Reflexión, Diálogo, Claridad, Oportunidades de mejora, Retroalimentación al docente</v>
      </c>
      <c r="BM310" s="12" t="str">
        <f t="shared" si="163"/>
        <v>Reflexión</v>
      </c>
      <c r="BN310" s="12" t="str">
        <f t="shared" si="186"/>
        <v>Diálogo</v>
      </c>
      <c r="BO310" s="12" t="str">
        <f t="shared" si="164"/>
        <v>Claridad</v>
      </c>
      <c r="BP310" s="12" t="str">
        <f t="shared" si="165"/>
        <v>Oportunidades de mejora</v>
      </c>
      <c r="BQ310" s="12" t="str">
        <f t="shared" si="166"/>
        <v>Retroalimentación al docente</v>
      </c>
      <c r="BS310" s="12">
        <f t="shared" si="167"/>
        <v>1</v>
      </c>
      <c r="BT310" s="12">
        <f t="shared" si="168"/>
        <v>1</v>
      </c>
      <c r="BU310" s="12">
        <f t="shared" si="169"/>
        <v>1</v>
      </c>
      <c r="BV310" s="12">
        <f t="shared" si="170"/>
        <v>1</v>
      </c>
      <c r="BW310" s="12">
        <f t="shared" si="171"/>
        <v>1</v>
      </c>
      <c r="BX310" s="12">
        <f t="shared" si="172"/>
        <v>0</v>
      </c>
      <c r="BY310" s="12">
        <f t="shared" si="173"/>
        <v>5</v>
      </c>
      <c r="BZ310"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10" s="12" t="str">
        <f t="shared" si="175"/>
        <v>La bibliografía básica propuesta se encuentra en la biblioteca "Juan Roa Vásquez".</v>
      </c>
      <c r="CB310" s="21" t="str">
        <f t="shared" si="176"/>
        <v>La bibliografía propuesta contiene títulos de edición menor a 5 años.</v>
      </c>
      <c r="CC310" s="12" t="str">
        <f t="shared" si="177"/>
        <v>La bibliografía se presenta con una sólo sistema de referenciación (APA, Vancouver, IEEE, etc).</v>
      </c>
      <c r="CD310" s="12" t="str">
        <f t="shared" si="178"/>
        <v>La bibliografía incluye por lo menos dos títulos en una segunda lengua.</v>
      </c>
      <c r="CF310" s="12">
        <f t="shared" si="179"/>
        <v>1</v>
      </c>
      <c r="CG310" s="12">
        <f t="shared" si="180"/>
        <v>1</v>
      </c>
      <c r="CH310" s="12">
        <f t="shared" si="181"/>
        <v>1</v>
      </c>
      <c r="CI310" s="12">
        <f t="shared" si="182"/>
        <v>1</v>
      </c>
      <c r="CJ310" s="12">
        <f t="shared" si="183"/>
        <v>0</v>
      </c>
      <c r="CK310" s="12">
        <f t="shared" si="184"/>
        <v>4</v>
      </c>
    </row>
    <row r="311" spans="1:89" x14ac:dyDescent="0.25">
      <c r="A311" s="25">
        <v>43056.86242539352</v>
      </c>
      <c r="B311" s="26" t="s">
        <v>183</v>
      </c>
      <c r="C311" s="26" t="s">
        <v>691</v>
      </c>
      <c r="D311" s="26" t="s">
        <v>185</v>
      </c>
      <c r="E311" s="24"/>
      <c r="F311" s="26" t="s">
        <v>226</v>
      </c>
      <c r="G311" s="26" t="s">
        <v>455</v>
      </c>
      <c r="H311" s="26" t="s">
        <v>188</v>
      </c>
      <c r="I311" s="26" t="s">
        <v>188</v>
      </c>
      <c r="J311" s="26" t="s">
        <v>188</v>
      </c>
      <c r="K311" s="26" t="s">
        <v>188</v>
      </c>
      <c r="L311" s="26" t="s">
        <v>188</v>
      </c>
      <c r="M311" s="26" t="s">
        <v>188</v>
      </c>
      <c r="N311" s="26" t="s">
        <v>188</v>
      </c>
      <c r="O311" s="26" t="s">
        <v>188</v>
      </c>
      <c r="P311" s="26" t="s">
        <v>188</v>
      </c>
      <c r="Q311" s="26" t="s">
        <v>188</v>
      </c>
      <c r="R311" s="26" t="s">
        <v>188</v>
      </c>
      <c r="S311" s="26" t="s">
        <v>188</v>
      </c>
      <c r="T311" s="26" t="s">
        <v>188</v>
      </c>
      <c r="U311" s="26" t="s">
        <v>188</v>
      </c>
      <c r="V311" s="26" t="s">
        <v>5</v>
      </c>
      <c r="W311" s="26" t="s">
        <v>162</v>
      </c>
      <c r="X311" s="26" t="s">
        <v>158</v>
      </c>
      <c r="Y311" s="26" t="s">
        <v>190</v>
      </c>
      <c r="Z311" s="26" t="s">
        <v>190</v>
      </c>
      <c r="AA311" s="26" t="s">
        <v>190</v>
      </c>
      <c r="AB311" s="26" t="s">
        <v>190</v>
      </c>
      <c r="AC311" s="26" t="s">
        <v>190</v>
      </c>
      <c r="AD311" s="26" t="s">
        <v>190</v>
      </c>
      <c r="AE311" s="26" t="s">
        <v>55</v>
      </c>
      <c r="AF311" s="26" t="s">
        <v>159</v>
      </c>
      <c r="AG311" s="26" t="s">
        <v>59</v>
      </c>
      <c r="AH311" s="26" t="s">
        <v>59</v>
      </c>
      <c r="AI311" s="26" t="s">
        <v>59</v>
      </c>
      <c r="AJ311" s="26" t="s">
        <v>59</v>
      </c>
      <c r="AK311" s="26" t="s">
        <v>71</v>
      </c>
      <c r="AL311" s="26" t="s">
        <v>163</v>
      </c>
      <c r="AM311" s="26" t="s">
        <v>191</v>
      </c>
      <c r="AN311" s="26" t="s">
        <v>90</v>
      </c>
      <c r="AO311" s="26" t="s">
        <v>210</v>
      </c>
      <c r="AP311" s="26" t="s">
        <v>106</v>
      </c>
      <c r="AQ311" s="26" t="s">
        <v>106</v>
      </c>
      <c r="AR311" s="26" t="s">
        <v>106</v>
      </c>
      <c r="AS311" s="26" t="s">
        <v>106</v>
      </c>
      <c r="AT311" s="26" t="s">
        <v>113</v>
      </c>
      <c r="AU311" s="26" t="s">
        <v>193</v>
      </c>
      <c r="AX311" s="12">
        <f t="shared" si="154"/>
        <v>310</v>
      </c>
      <c r="AY311" s="12">
        <f t="shared" si="185"/>
        <v>0.25</v>
      </c>
      <c r="AZ311" s="20" t="str">
        <f t="shared" si="155"/>
        <v>Anticipatoria., Criterios y estándares (Rúbrica)., Autoevaluación., Retroalimentación.</v>
      </c>
      <c r="BA311" s="12" t="str">
        <f t="shared" si="150"/>
        <v>Anticipatoria.</v>
      </c>
      <c r="BB311" s="12" t="str">
        <f t="shared" si="151"/>
        <v>Criterios y estándares (Rúbrica).</v>
      </c>
      <c r="BC311" s="12" t="str">
        <f t="shared" si="152"/>
        <v>Autoevaluación.</v>
      </c>
      <c r="BD311" s="12" t="str">
        <f t="shared" si="153"/>
        <v>Retroalimentación.</v>
      </c>
      <c r="BF311" s="12">
        <f t="shared" si="156"/>
        <v>1</v>
      </c>
      <c r="BG311" s="12">
        <f t="shared" si="157"/>
        <v>1</v>
      </c>
      <c r="BH311" s="12">
        <f t="shared" si="158"/>
        <v>1</v>
      </c>
      <c r="BI311" s="12">
        <f t="shared" si="159"/>
        <v>1</v>
      </c>
      <c r="BJ311" s="12">
        <f t="shared" si="160"/>
        <v>0</v>
      </c>
      <c r="BK311" s="12">
        <f t="shared" si="161"/>
        <v>4</v>
      </c>
      <c r="BL311" s="20" t="str">
        <f t="shared" si="162"/>
        <v>Reflexión, Diálogo, Claridad, Oportunidades de mejora</v>
      </c>
      <c r="BM311" s="12" t="str">
        <f t="shared" si="163"/>
        <v>Reflexión</v>
      </c>
      <c r="BN311" s="12" t="str">
        <f t="shared" si="186"/>
        <v>Diálogo</v>
      </c>
      <c r="BO311" s="12" t="str">
        <f t="shared" si="164"/>
        <v>Claridad</v>
      </c>
      <c r="BP311" s="12" t="str">
        <f t="shared" si="165"/>
        <v>Oportunidades de mejora</v>
      </c>
      <c r="BQ311" s="12" t="str">
        <f t="shared" si="166"/>
        <v/>
      </c>
      <c r="BS311" s="12">
        <f t="shared" si="167"/>
        <v>1</v>
      </c>
      <c r="BT311" s="12">
        <f t="shared" si="168"/>
        <v>1</v>
      </c>
      <c r="BU311" s="12">
        <f t="shared" si="169"/>
        <v>1</v>
      </c>
      <c r="BV311" s="12">
        <f t="shared" si="170"/>
        <v>1</v>
      </c>
      <c r="BW311" s="12">
        <f t="shared" si="171"/>
        <v>0</v>
      </c>
      <c r="BX311" s="12">
        <f t="shared" si="172"/>
        <v>0</v>
      </c>
      <c r="BY311" s="12">
        <f t="shared" si="173"/>
        <v>4</v>
      </c>
      <c r="BZ311"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11" s="12" t="str">
        <f t="shared" si="175"/>
        <v>La bibliografía básica propuesta se encuentra en la biblioteca "Juan Roa Vásquez".</v>
      </c>
      <c r="CB311" s="21" t="str">
        <f t="shared" si="176"/>
        <v>La bibliografía propuesta contiene títulos de edición menor a 5 años.</v>
      </c>
      <c r="CC311" s="12" t="str">
        <f t="shared" si="177"/>
        <v>La bibliografía se presenta con una sólo sistema de referenciación (APA, Vancouver, IEEE, etc).</v>
      </c>
      <c r="CD311" s="12" t="str">
        <f t="shared" si="178"/>
        <v>La bibliografía incluye por lo menos dos títulos en una segunda lengua.</v>
      </c>
      <c r="CF311" s="12">
        <f t="shared" si="179"/>
        <v>1</v>
      </c>
      <c r="CG311" s="12">
        <f t="shared" si="180"/>
        <v>1</v>
      </c>
      <c r="CH311" s="12">
        <f t="shared" si="181"/>
        <v>1</v>
      </c>
      <c r="CI311" s="12">
        <f t="shared" si="182"/>
        <v>1</v>
      </c>
      <c r="CJ311" s="12">
        <f t="shared" si="183"/>
        <v>0</v>
      </c>
      <c r="CK311" s="12">
        <f t="shared" si="184"/>
        <v>4</v>
      </c>
    </row>
    <row r="312" spans="1:89" x14ac:dyDescent="0.25">
      <c r="A312" s="25">
        <v>43056.865216620368</v>
      </c>
      <c r="B312" s="26" t="s">
        <v>183</v>
      </c>
      <c r="C312" s="26" t="s">
        <v>691</v>
      </c>
      <c r="D312" s="26" t="s">
        <v>185</v>
      </c>
      <c r="E312" s="24"/>
      <c r="F312" s="26" t="s">
        <v>226</v>
      </c>
      <c r="G312" s="26" t="s">
        <v>692</v>
      </c>
      <c r="H312" s="26" t="s">
        <v>188</v>
      </c>
      <c r="I312" s="26" t="s">
        <v>188</v>
      </c>
      <c r="J312" s="26" t="s">
        <v>188</v>
      </c>
      <c r="K312" s="26" t="s">
        <v>188</v>
      </c>
      <c r="L312" s="26" t="s">
        <v>188</v>
      </c>
      <c r="M312" s="26" t="s">
        <v>188</v>
      </c>
      <c r="N312" s="26" t="s">
        <v>188</v>
      </c>
      <c r="O312" s="26" t="s">
        <v>188</v>
      </c>
      <c r="P312" s="26" t="s">
        <v>188</v>
      </c>
      <c r="Q312" s="26" t="s">
        <v>188</v>
      </c>
      <c r="R312" s="26" t="s">
        <v>188</v>
      </c>
      <c r="S312" s="26" t="s">
        <v>188</v>
      </c>
      <c r="T312" s="26" t="s">
        <v>188</v>
      </c>
      <c r="U312" s="26" t="s">
        <v>188</v>
      </c>
      <c r="V312" s="26" t="s">
        <v>5</v>
      </c>
      <c r="W312" s="26" t="s">
        <v>162</v>
      </c>
      <c r="X312" s="26" t="s">
        <v>158</v>
      </c>
      <c r="Y312" s="26" t="s">
        <v>190</v>
      </c>
      <c r="Z312" s="26" t="s">
        <v>190</v>
      </c>
      <c r="AA312" s="26" t="s">
        <v>190</v>
      </c>
      <c r="AB312" s="26" t="s">
        <v>190</v>
      </c>
      <c r="AC312" s="26" t="s">
        <v>190</v>
      </c>
      <c r="AD312" s="26" t="s">
        <v>190</v>
      </c>
      <c r="AE312" s="26" t="s">
        <v>55</v>
      </c>
      <c r="AF312" s="26" t="s">
        <v>159</v>
      </c>
      <c r="AG312" s="26" t="s">
        <v>59</v>
      </c>
      <c r="AH312" s="26" t="s">
        <v>59</v>
      </c>
      <c r="AI312" s="26" t="s">
        <v>59</v>
      </c>
      <c r="AJ312" s="26" t="s">
        <v>59</v>
      </c>
      <c r="AK312" s="26" t="s">
        <v>71</v>
      </c>
      <c r="AL312" s="26" t="s">
        <v>163</v>
      </c>
      <c r="AM312" s="26" t="s">
        <v>191</v>
      </c>
      <c r="AN312" s="26" t="s">
        <v>90</v>
      </c>
      <c r="AO312" s="26" t="s">
        <v>210</v>
      </c>
      <c r="AP312" s="26" t="s">
        <v>106</v>
      </c>
      <c r="AQ312" s="26" t="s">
        <v>106</v>
      </c>
      <c r="AR312" s="26" t="s">
        <v>106</v>
      </c>
      <c r="AS312" s="26" t="s">
        <v>106</v>
      </c>
      <c r="AT312" s="26" t="s">
        <v>113</v>
      </c>
      <c r="AU312" s="26" t="s">
        <v>266</v>
      </c>
      <c r="AX312" s="12">
        <f t="shared" si="154"/>
        <v>310</v>
      </c>
      <c r="AY312" s="12">
        <f t="shared" si="185"/>
        <v>0.25</v>
      </c>
      <c r="AZ312" s="20" t="str">
        <f t="shared" si="155"/>
        <v>Anticipatoria., Criterios y estándares (Rúbrica)., Autoevaluación., Retroalimentación.</v>
      </c>
      <c r="BA312" s="12" t="str">
        <f t="shared" si="150"/>
        <v>Anticipatoria.</v>
      </c>
      <c r="BB312" s="12" t="str">
        <f t="shared" si="151"/>
        <v>Criterios y estándares (Rúbrica).</v>
      </c>
      <c r="BC312" s="12" t="str">
        <f t="shared" si="152"/>
        <v>Autoevaluación.</v>
      </c>
      <c r="BD312" s="12" t="str">
        <f t="shared" si="153"/>
        <v>Retroalimentación.</v>
      </c>
      <c r="BF312" s="12">
        <f t="shared" si="156"/>
        <v>1</v>
      </c>
      <c r="BG312" s="12">
        <f t="shared" si="157"/>
        <v>1</v>
      </c>
      <c r="BH312" s="12">
        <f t="shared" si="158"/>
        <v>1</v>
      </c>
      <c r="BI312" s="12">
        <f t="shared" si="159"/>
        <v>1</v>
      </c>
      <c r="BJ312" s="12">
        <f t="shared" si="160"/>
        <v>0</v>
      </c>
      <c r="BK312" s="12">
        <f t="shared" si="161"/>
        <v>4</v>
      </c>
      <c r="BL312" s="20" t="str">
        <f t="shared" si="162"/>
        <v>Reflexión, Diálogo, Claridad, Oportunidades de mejora</v>
      </c>
      <c r="BM312" s="12" t="str">
        <f t="shared" si="163"/>
        <v>Reflexión</v>
      </c>
      <c r="BN312" s="12" t="str">
        <f t="shared" si="186"/>
        <v>Diálogo</v>
      </c>
      <c r="BO312" s="12" t="str">
        <f t="shared" si="164"/>
        <v>Claridad</v>
      </c>
      <c r="BP312" s="12" t="str">
        <f t="shared" si="165"/>
        <v>Oportunidades de mejora</v>
      </c>
      <c r="BQ312" s="12" t="str">
        <f t="shared" si="166"/>
        <v/>
      </c>
      <c r="BS312" s="12">
        <f t="shared" si="167"/>
        <v>1</v>
      </c>
      <c r="BT312" s="12">
        <f t="shared" si="168"/>
        <v>1</v>
      </c>
      <c r="BU312" s="12">
        <f t="shared" si="169"/>
        <v>1</v>
      </c>
      <c r="BV312" s="12">
        <f t="shared" si="170"/>
        <v>1</v>
      </c>
      <c r="BW312" s="12">
        <f t="shared" si="171"/>
        <v>0</v>
      </c>
      <c r="BX312" s="12">
        <f t="shared" si="172"/>
        <v>0</v>
      </c>
      <c r="BY312" s="12">
        <f t="shared" si="173"/>
        <v>4</v>
      </c>
      <c r="BZ312" s="12" t="str">
        <f t="shared" si="174"/>
        <v>La bibliografía propuesta contiene títulos de edición menor a 5 años., La bibliografía se presenta con una sólo sistema de referenciación (APA, Vancouver, IEEE, etc)., La bibliografía incluye por lo menos dos títulos en una segunda lengua.</v>
      </c>
      <c r="CA312" s="12" t="str">
        <f t="shared" si="175"/>
        <v>La bibliografía propuesta contiene títulos de edición menor a 5 años.</v>
      </c>
      <c r="CB312" s="21" t="str">
        <f t="shared" si="176"/>
        <v>La bibliografía se presenta con una sólo sistema de referenciación (APA, Vancouver, IEEE, etc).</v>
      </c>
      <c r="CC312" s="12" t="str">
        <f t="shared" si="177"/>
        <v>La bibliografía incluye por lo menos dos títulos en una segunda lengua.</v>
      </c>
      <c r="CD312" s="12" t="str">
        <f t="shared" si="178"/>
        <v/>
      </c>
      <c r="CF312" s="12">
        <f t="shared" si="179"/>
        <v>0</v>
      </c>
      <c r="CG312" s="12">
        <f t="shared" si="180"/>
        <v>1</v>
      </c>
      <c r="CH312" s="12">
        <f t="shared" si="181"/>
        <v>1</v>
      </c>
      <c r="CI312" s="12">
        <f t="shared" si="182"/>
        <v>1</v>
      </c>
      <c r="CJ312" s="12">
        <f t="shared" si="183"/>
        <v>0</v>
      </c>
      <c r="CK312" s="12">
        <f t="shared" si="184"/>
        <v>3</v>
      </c>
    </row>
    <row r="313" spans="1:89" x14ac:dyDescent="0.25">
      <c r="A313" s="25">
        <v>43056.868647002309</v>
      </c>
      <c r="B313" s="26" t="s">
        <v>183</v>
      </c>
      <c r="C313" s="26" t="s">
        <v>691</v>
      </c>
      <c r="D313" s="26" t="s">
        <v>185</v>
      </c>
      <c r="E313" s="24"/>
      <c r="F313" s="26" t="s">
        <v>226</v>
      </c>
      <c r="G313" s="26" t="s">
        <v>693</v>
      </c>
      <c r="H313" s="26" t="s">
        <v>188</v>
      </c>
      <c r="I313" s="26" t="s">
        <v>188</v>
      </c>
      <c r="J313" s="26" t="s">
        <v>188</v>
      </c>
      <c r="K313" s="26" t="s">
        <v>188</v>
      </c>
      <c r="L313" s="26" t="s">
        <v>188</v>
      </c>
      <c r="M313" s="26" t="s">
        <v>188</v>
      </c>
      <c r="N313" s="26" t="s">
        <v>188</v>
      </c>
      <c r="O313" s="26" t="s">
        <v>188</v>
      </c>
      <c r="P313" s="26" t="s">
        <v>188</v>
      </c>
      <c r="Q313" s="26" t="s">
        <v>188</v>
      </c>
      <c r="R313" s="26" t="s">
        <v>188</v>
      </c>
      <c r="S313" s="26" t="s">
        <v>188</v>
      </c>
      <c r="T313" s="26" t="s">
        <v>188</v>
      </c>
      <c r="U313" s="26" t="s">
        <v>188</v>
      </c>
      <c r="V313" s="26" t="s">
        <v>5</v>
      </c>
      <c r="W313" s="26" t="s">
        <v>162</v>
      </c>
      <c r="X313" s="26" t="s">
        <v>158</v>
      </c>
      <c r="Y313" s="26" t="s">
        <v>190</v>
      </c>
      <c r="Z313" s="26" t="s">
        <v>190</v>
      </c>
      <c r="AA313" s="26" t="s">
        <v>190</v>
      </c>
      <c r="AB313" s="26" t="s">
        <v>190</v>
      </c>
      <c r="AC313" s="26" t="s">
        <v>190</v>
      </c>
      <c r="AD313" s="26" t="s">
        <v>190</v>
      </c>
      <c r="AE313" s="26" t="s">
        <v>55</v>
      </c>
      <c r="AF313" s="26" t="s">
        <v>159</v>
      </c>
      <c r="AG313" s="26" t="s">
        <v>59</v>
      </c>
      <c r="AH313" s="26" t="s">
        <v>59</v>
      </c>
      <c r="AI313" s="26" t="s">
        <v>59</v>
      </c>
      <c r="AJ313" s="26" t="s">
        <v>59</v>
      </c>
      <c r="AK313" s="26" t="s">
        <v>71</v>
      </c>
      <c r="AL313" s="26" t="s">
        <v>163</v>
      </c>
      <c r="AM313" s="26" t="s">
        <v>191</v>
      </c>
      <c r="AN313" s="26" t="s">
        <v>90</v>
      </c>
      <c r="AO313" s="26" t="s">
        <v>192</v>
      </c>
      <c r="AP313" s="26" t="s">
        <v>106</v>
      </c>
      <c r="AQ313" s="26" t="s">
        <v>106</v>
      </c>
      <c r="AR313" s="26" t="s">
        <v>106</v>
      </c>
      <c r="AS313" s="26" t="s">
        <v>106</v>
      </c>
      <c r="AT313" s="26" t="s">
        <v>113</v>
      </c>
      <c r="AU313" s="26" t="s">
        <v>266</v>
      </c>
      <c r="AX313" s="12">
        <f t="shared" si="154"/>
        <v>310</v>
      </c>
      <c r="AY313" s="12">
        <f t="shared" si="185"/>
        <v>0.25</v>
      </c>
      <c r="AZ313" s="20" t="str">
        <f t="shared" si="155"/>
        <v>Anticipatoria., Criterios y estándares (Rúbrica)., Autoevaluación., Retroalimentación.</v>
      </c>
      <c r="BA313" s="12" t="str">
        <f t="shared" si="150"/>
        <v>Anticipatoria.</v>
      </c>
      <c r="BB313" s="12" t="str">
        <f t="shared" si="151"/>
        <v>Criterios y estándares (Rúbrica).</v>
      </c>
      <c r="BC313" s="12" t="str">
        <f t="shared" si="152"/>
        <v>Autoevaluación.</v>
      </c>
      <c r="BD313" s="12" t="str">
        <f t="shared" si="153"/>
        <v>Retroalimentación.</v>
      </c>
      <c r="BF313" s="12">
        <f t="shared" si="156"/>
        <v>1</v>
      </c>
      <c r="BG313" s="12">
        <f t="shared" si="157"/>
        <v>1</v>
      </c>
      <c r="BH313" s="12">
        <f t="shared" si="158"/>
        <v>1</v>
      </c>
      <c r="BI313" s="12">
        <f t="shared" si="159"/>
        <v>1</v>
      </c>
      <c r="BJ313" s="12">
        <f t="shared" si="160"/>
        <v>0</v>
      </c>
      <c r="BK313" s="12">
        <f t="shared" si="161"/>
        <v>4</v>
      </c>
      <c r="BL313" s="20" t="str">
        <f t="shared" si="162"/>
        <v>Reflexión, Diálogo, Claridad, Oportunidades de mejora, Retroalimentación al docente</v>
      </c>
      <c r="BM313" s="12" t="str">
        <f t="shared" si="163"/>
        <v>Reflexión</v>
      </c>
      <c r="BN313" s="12" t="str">
        <f t="shared" si="186"/>
        <v>Diálogo</v>
      </c>
      <c r="BO313" s="12" t="str">
        <f t="shared" si="164"/>
        <v>Claridad</v>
      </c>
      <c r="BP313" s="12" t="str">
        <f t="shared" si="165"/>
        <v>Oportunidades de mejora</v>
      </c>
      <c r="BQ313" s="12" t="str">
        <f t="shared" si="166"/>
        <v>Retroalimentación al docente</v>
      </c>
      <c r="BS313" s="12">
        <f t="shared" si="167"/>
        <v>1</v>
      </c>
      <c r="BT313" s="12">
        <f t="shared" si="168"/>
        <v>1</v>
      </c>
      <c r="BU313" s="12">
        <f t="shared" si="169"/>
        <v>1</v>
      </c>
      <c r="BV313" s="12">
        <f t="shared" si="170"/>
        <v>1</v>
      </c>
      <c r="BW313" s="12">
        <f t="shared" si="171"/>
        <v>1</v>
      </c>
      <c r="BX313" s="12">
        <f t="shared" si="172"/>
        <v>0</v>
      </c>
      <c r="BY313" s="12">
        <f t="shared" si="173"/>
        <v>5</v>
      </c>
      <c r="BZ313" s="12" t="str">
        <f t="shared" si="174"/>
        <v>La bibliografía propuesta contiene títulos de edición menor a 5 años., La bibliografía se presenta con una sólo sistema de referenciación (APA, Vancouver, IEEE, etc)., La bibliografía incluye por lo menos dos títulos en una segunda lengua.</v>
      </c>
      <c r="CA313" s="12" t="str">
        <f t="shared" si="175"/>
        <v>La bibliografía propuesta contiene títulos de edición menor a 5 años.</v>
      </c>
      <c r="CB313" s="21" t="str">
        <f t="shared" si="176"/>
        <v>La bibliografía se presenta con una sólo sistema de referenciación (APA, Vancouver, IEEE, etc).</v>
      </c>
      <c r="CC313" s="12" t="str">
        <f t="shared" si="177"/>
        <v>La bibliografía incluye por lo menos dos títulos en una segunda lengua.</v>
      </c>
      <c r="CD313" s="12" t="str">
        <f t="shared" si="178"/>
        <v/>
      </c>
      <c r="CF313" s="12">
        <f t="shared" si="179"/>
        <v>0</v>
      </c>
      <c r="CG313" s="12">
        <f t="shared" si="180"/>
        <v>1</v>
      </c>
      <c r="CH313" s="12">
        <f t="shared" si="181"/>
        <v>1</v>
      </c>
      <c r="CI313" s="12">
        <f t="shared" si="182"/>
        <v>1</v>
      </c>
      <c r="CJ313" s="12">
        <f t="shared" si="183"/>
        <v>0</v>
      </c>
      <c r="CK313" s="12">
        <f t="shared" si="184"/>
        <v>3</v>
      </c>
    </row>
    <row r="314" spans="1:89" x14ac:dyDescent="0.25">
      <c r="A314" s="25">
        <v>43056.870902800925</v>
      </c>
      <c r="B314" s="26" t="s">
        <v>183</v>
      </c>
      <c r="C314" s="26" t="s">
        <v>691</v>
      </c>
      <c r="D314" s="26" t="s">
        <v>185</v>
      </c>
      <c r="E314" s="24"/>
      <c r="F314" s="26" t="s">
        <v>226</v>
      </c>
      <c r="G314" s="26" t="s">
        <v>694</v>
      </c>
      <c r="H314" s="26" t="s">
        <v>188</v>
      </c>
      <c r="I314" s="26" t="s">
        <v>188</v>
      </c>
      <c r="J314" s="26" t="s">
        <v>188</v>
      </c>
      <c r="K314" s="26" t="s">
        <v>188</v>
      </c>
      <c r="L314" s="26" t="s">
        <v>188</v>
      </c>
      <c r="M314" s="26" t="s">
        <v>188</v>
      </c>
      <c r="N314" s="26" t="s">
        <v>188</v>
      </c>
      <c r="O314" s="26" t="s">
        <v>188</v>
      </c>
      <c r="P314" s="26" t="s">
        <v>188</v>
      </c>
      <c r="Q314" s="26" t="s">
        <v>188</v>
      </c>
      <c r="R314" s="26" t="s">
        <v>188</v>
      </c>
      <c r="S314" s="26" t="s">
        <v>188</v>
      </c>
      <c r="T314" s="26" t="s">
        <v>188</v>
      </c>
      <c r="U314" s="26" t="s">
        <v>188</v>
      </c>
      <c r="V314" s="26" t="s">
        <v>5</v>
      </c>
      <c r="W314" s="26" t="s">
        <v>162</v>
      </c>
      <c r="X314" s="26" t="s">
        <v>158</v>
      </c>
      <c r="Y314" s="26" t="s">
        <v>190</v>
      </c>
      <c r="Z314" s="26" t="s">
        <v>190</v>
      </c>
      <c r="AA314" s="26" t="s">
        <v>190</v>
      </c>
      <c r="AB314" s="26" t="s">
        <v>190</v>
      </c>
      <c r="AC314" s="26" t="s">
        <v>190</v>
      </c>
      <c r="AD314" s="26" t="s">
        <v>190</v>
      </c>
      <c r="AE314" s="26" t="s">
        <v>55</v>
      </c>
      <c r="AF314" s="26" t="s">
        <v>159</v>
      </c>
      <c r="AG314" s="26" t="s">
        <v>59</v>
      </c>
      <c r="AH314" s="26" t="s">
        <v>59</v>
      </c>
      <c r="AI314" s="26" t="s">
        <v>59</v>
      </c>
      <c r="AJ314" s="26" t="s">
        <v>59</v>
      </c>
      <c r="AK314" s="26" t="s">
        <v>71</v>
      </c>
      <c r="AL314" s="26" t="s">
        <v>163</v>
      </c>
      <c r="AM314" s="26" t="s">
        <v>191</v>
      </c>
      <c r="AN314" s="26" t="s">
        <v>90</v>
      </c>
      <c r="AO314" s="26" t="s">
        <v>192</v>
      </c>
      <c r="AP314" s="26" t="s">
        <v>106</v>
      </c>
      <c r="AQ314" s="26" t="s">
        <v>106</v>
      </c>
      <c r="AR314" s="26" t="s">
        <v>106</v>
      </c>
      <c r="AS314" s="26" t="s">
        <v>106</v>
      </c>
      <c r="AT314" s="26" t="s">
        <v>113</v>
      </c>
      <c r="AU314" s="26" t="s">
        <v>193</v>
      </c>
      <c r="AX314" s="12">
        <f t="shared" si="154"/>
        <v>310</v>
      </c>
      <c r="AY314" s="12">
        <f t="shared" si="185"/>
        <v>0.25</v>
      </c>
      <c r="AZ314" s="20" t="str">
        <f t="shared" si="155"/>
        <v>Anticipatoria., Criterios y estándares (Rúbrica)., Autoevaluación., Retroalimentación.</v>
      </c>
      <c r="BA314" s="12" t="str">
        <f t="shared" si="150"/>
        <v>Anticipatoria.</v>
      </c>
      <c r="BB314" s="12" t="str">
        <f t="shared" si="151"/>
        <v>Criterios y estándares (Rúbrica).</v>
      </c>
      <c r="BC314" s="12" t="str">
        <f t="shared" si="152"/>
        <v>Autoevaluación.</v>
      </c>
      <c r="BD314" s="12" t="str">
        <f t="shared" si="153"/>
        <v>Retroalimentación.</v>
      </c>
      <c r="BF314" s="12">
        <f t="shared" si="156"/>
        <v>1</v>
      </c>
      <c r="BG314" s="12">
        <f t="shared" si="157"/>
        <v>1</v>
      </c>
      <c r="BH314" s="12">
        <f t="shared" si="158"/>
        <v>1</v>
      </c>
      <c r="BI314" s="12">
        <f t="shared" si="159"/>
        <v>1</v>
      </c>
      <c r="BJ314" s="12">
        <f t="shared" si="160"/>
        <v>0</v>
      </c>
      <c r="BK314" s="12">
        <f t="shared" si="161"/>
        <v>4</v>
      </c>
      <c r="BL314" s="20" t="str">
        <f t="shared" si="162"/>
        <v>Reflexión, Diálogo, Claridad, Oportunidades de mejora, Retroalimentación al docente</v>
      </c>
      <c r="BM314" s="12" t="str">
        <f t="shared" si="163"/>
        <v>Reflexión</v>
      </c>
      <c r="BN314" s="12" t="str">
        <f t="shared" si="186"/>
        <v>Diálogo</v>
      </c>
      <c r="BO314" s="12" t="str">
        <f t="shared" si="164"/>
        <v>Claridad</v>
      </c>
      <c r="BP314" s="12" t="str">
        <f t="shared" si="165"/>
        <v>Oportunidades de mejora</v>
      </c>
      <c r="BQ314" s="12" t="str">
        <f t="shared" si="166"/>
        <v>Retroalimentación al docente</v>
      </c>
      <c r="BS314" s="12">
        <f t="shared" si="167"/>
        <v>1</v>
      </c>
      <c r="BT314" s="12">
        <f t="shared" si="168"/>
        <v>1</v>
      </c>
      <c r="BU314" s="12">
        <f t="shared" si="169"/>
        <v>1</v>
      </c>
      <c r="BV314" s="12">
        <f t="shared" si="170"/>
        <v>1</v>
      </c>
      <c r="BW314" s="12">
        <f t="shared" si="171"/>
        <v>1</v>
      </c>
      <c r="BX314" s="12">
        <f t="shared" si="172"/>
        <v>0</v>
      </c>
      <c r="BY314" s="12">
        <f t="shared" si="173"/>
        <v>5</v>
      </c>
      <c r="BZ314"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14" s="12" t="str">
        <f t="shared" si="175"/>
        <v>La bibliografía básica propuesta se encuentra en la biblioteca "Juan Roa Vásquez".</v>
      </c>
      <c r="CB314" s="21" t="str">
        <f t="shared" si="176"/>
        <v>La bibliografía propuesta contiene títulos de edición menor a 5 años.</v>
      </c>
      <c r="CC314" s="12" t="str">
        <f t="shared" si="177"/>
        <v>La bibliografía se presenta con una sólo sistema de referenciación (APA, Vancouver, IEEE, etc).</v>
      </c>
      <c r="CD314" s="12" t="str">
        <f t="shared" si="178"/>
        <v>La bibliografía incluye por lo menos dos títulos en una segunda lengua.</v>
      </c>
      <c r="CF314" s="12">
        <f t="shared" si="179"/>
        <v>1</v>
      </c>
      <c r="CG314" s="12">
        <f t="shared" si="180"/>
        <v>1</v>
      </c>
      <c r="CH314" s="12">
        <f t="shared" si="181"/>
        <v>1</v>
      </c>
      <c r="CI314" s="12">
        <f t="shared" si="182"/>
        <v>1</v>
      </c>
      <c r="CJ314" s="12">
        <f t="shared" si="183"/>
        <v>0</v>
      </c>
      <c r="CK314" s="12">
        <f t="shared" si="184"/>
        <v>4</v>
      </c>
    </row>
    <row r="315" spans="1:89" x14ac:dyDescent="0.25">
      <c r="A315" s="25">
        <v>43056.880820243052</v>
      </c>
      <c r="B315" s="26" t="s">
        <v>183</v>
      </c>
      <c r="C315" s="26" t="s">
        <v>695</v>
      </c>
      <c r="D315" s="26" t="s">
        <v>185</v>
      </c>
      <c r="E315" s="24"/>
      <c r="F315" s="26" t="s">
        <v>238</v>
      </c>
      <c r="G315" s="26" t="s">
        <v>696</v>
      </c>
      <c r="H315" s="26" t="s">
        <v>188</v>
      </c>
      <c r="I315" s="26" t="s">
        <v>188</v>
      </c>
      <c r="J315" s="26" t="s">
        <v>188</v>
      </c>
      <c r="K315" s="26" t="s">
        <v>188</v>
      </c>
      <c r="L315" s="26" t="s">
        <v>188</v>
      </c>
      <c r="M315" s="26" t="s">
        <v>188</v>
      </c>
      <c r="N315" s="26" t="s">
        <v>188</v>
      </c>
      <c r="O315" s="26" t="s">
        <v>188</v>
      </c>
      <c r="P315" s="26" t="s">
        <v>188</v>
      </c>
      <c r="Q315" s="26" t="s">
        <v>188</v>
      </c>
      <c r="R315" s="26" t="s">
        <v>188</v>
      </c>
      <c r="S315" s="26" t="s">
        <v>188</v>
      </c>
      <c r="T315" s="26" t="s">
        <v>188</v>
      </c>
      <c r="U315" s="26" t="s">
        <v>189</v>
      </c>
      <c r="V315" s="26" t="s">
        <v>4</v>
      </c>
      <c r="W315" s="26" t="s">
        <v>162</v>
      </c>
      <c r="X315" s="26" t="s">
        <v>158</v>
      </c>
      <c r="Y315" s="26" t="s">
        <v>190</v>
      </c>
      <c r="Z315" s="26" t="s">
        <v>190</v>
      </c>
      <c r="AA315" s="26" t="s">
        <v>190</v>
      </c>
      <c r="AB315" s="26" t="s">
        <v>190</v>
      </c>
      <c r="AC315" s="26" t="s">
        <v>190</v>
      </c>
      <c r="AD315" s="26" t="s">
        <v>190</v>
      </c>
      <c r="AE315" s="26" t="s">
        <v>55</v>
      </c>
      <c r="AF315" s="26" t="s">
        <v>159</v>
      </c>
      <c r="AG315" s="26" t="s">
        <v>59</v>
      </c>
      <c r="AH315" s="26" t="s">
        <v>59</v>
      </c>
      <c r="AI315" s="26" t="s">
        <v>59</v>
      </c>
      <c r="AJ315" s="26" t="s">
        <v>59</v>
      </c>
      <c r="AK315" s="26" t="s">
        <v>71</v>
      </c>
      <c r="AL315" s="26" t="s">
        <v>163</v>
      </c>
      <c r="AM315" s="26" t="s">
        <v>191</v>
      </c>
      <c r="AN315" s="26" t="s">
        <v>90</v>
      </c>
      <c r="AO315" s="26" t="s">
        <v>192</v>
      </c>
      <c r="AP315" s="26" t="s">
        <v>106</v>
      </c>
      <c r="AQ315" s="26" t="s">
        <v>106</v>
      </c>
      <c r="AR315" s="26" t="s">
        <v>106</v>
      </c>
      <c r="AS315" s="26" t="s">
        <v>106</v>
      </c>
      <c r="AT315" s="26" t="s">
        <v>113</v>
      </c>
      <c r="AU315" s="26" t="s">
        <v>193</v>
      </c>
      <c r="AX315" s="12">
        <f t="shared" si="154"/>
        <v>314</v>
      </c>
      <c r="AY315" s="12">
        <f t="shared" si="185"/>
        <v>1</v>
      </c>
      <c r="AZ315" s="20" t="str">
        <f t="shared" si="155"/>
        <v>Anticipatoria., Criterios y estándares (Rúbrica)., Autoevaluación., Retroalimentación.</v>
      </c>
      <c r="BA315" s="12" t="str">
        <f t="shared" si="150"/>
        <v>Anticipatoria.</v>
      </c>
      <c r="BB315" s="12" t="str">
        <f t="shared" si="151"/>
        <v>Criterios y estándares (Rúbrica).</v>
      </c>
      <c r="BC315" s="12" t="str">
        <f t="shared" si="152"/>
        <v>Autoevaluación.</v>
      </c>
      <c r="BD315" s="12" t="str">
        <f t="shared" si="153"/>
        <v>Retroalimentación.</v>
      </c>
      <c r="BF315" s="12">
        <f t="shared" si="156"/>
        <v>1</v>
      </c>
      <c r="BG315" s="12">
        <f t="shared" si="157"/>
        <v>1</v>
      </c>
      <c r="BH315" s="12">
        <f t="shared" si="158"/>
        <v>1</v>
      </c>
      <c r="BI315" s="12">
        <f t="shared" si="159"/>
        <v>1</v>
      </c>
      <c r="BJ315" s="12">
        <f t="shared" si="160"/>
        <v>0</v>
      </c>
      <c r="BK315" s="12">
        <f t="shared" si="161"/>
        <v>4</v>
      </c>
      <c r="BL315" s="20" t="str">
        <f t="shared" si="162"/>
        <v>Reflexión, Diálogo, Claridad, Oportunidades de mejora, Retroalimentación al docente</v>
      </c>
      <c r="BM315" s="12" t="str">
        <f t="shared" si="163"/>
        <v>Reflexión</v>
      </c>
      <c r="BN315" s="12" t="str">
        <f t="shared" si="186"/>
        <v>Diálogo</v>
      </c>
      <c r="BO315" s="12" t="str">
        <f t="shared" si="164"/>
        <v>Claridad</v>
      </c>
      <c r="BP315" s="12" t="str">
        <f t="shared" si="165"/>
        <v>Oportunidades de mejora</v>
      </c>
      <c r="BQ315" s="12" t="str">
        <f t="shared" si="166"/>
        <v>Retroalimentación al docente</v>
      </c>
      <c r="BS315" s="12">
        <f t="shared" si="167"/>
        <v>1</v>
      </c>
      <c r="BT315" s="12">
        <f t="shared" si="168"/>
        <v>1</v>
      </c>
      <c r="BU315" s="12">
        <f t="shared" si="169"/>
        <v>1</v>
      </c>
      <c r="BV315" s="12">
        <f t="shared" si="170"/>
        <v>1</v>
      </c>
      <c r="BW315" s="12">
        <f t="shared" si="171"/>
        <v>1</v>
      </c>
      <c r="BX315" s="12">
        <f t="shared" si="172"/>
        <v>0</v>
      </c>
      <c r="BY315" s="12">
        <f t="shared" si="173"/>
        <v>5</v>
      </c>
      <c r="BZ315"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15" s="12" t="str">
        <f t="shared" si="175"/>
        <v>La bibliografía básica propuesta se encuentra en la biblioteca "Juan Roa Vásquez".</v>
      </c>
      <c r="CB315" s="21" t="str">
        <f t="shared" si="176"/>
        <v>La bibliografía propuesta contiene títulos de edición menor a 5 años.</v>
      </c>
      <c r="CC315" s="12" t="str">
        <f t="shared" si="177"/>
        <v>La bibliografía se presenta con una sólo sistema de referenciación (APA, Vancouver, IEEE, etc).</v>
      </c>
      <c r="CD315" s="12" t="str">
        <f t="shared" si="178"/>
        <v>La bibliografía incluye por lo menos dos títulos en una segunda lengua.</v>
      </c>
      <c r="CF315" s="12">
        <f t="shared" si="179"/>
        <v>1</v>
      </c>
      <c r="CG315" s="12">
        <f t="shared" si="180"/>
        <v>1</v>
      </c>
      <c r="CH315" s="12">
        <f t="shared" si="181"/>
        <v>1</v>
      </c>
      <c r="CI315" s="12">
        <f t="shared" si="182"/>
        <v>1</v>
      </c>
      <c r="CJ315" s="12">
        <f t="shared" si="183"/>
        <v>0</v>
      </c>
      <c r="CK315" s="12">
        <f t="shared" si="184"/>
        <v>4</v>
      </c>
    </row>
    <row r="316" spans="1:89" x14ac:dyDescent="0.25">
      <c r="A316" s="25">
        <v>43056.894596493061</v>
      </c>
      <c r="B316" s="26" t="s">
        <v>183</v>
      </c>
      <c r="C316" s="26" t="s">
        <v>697</v>
      </c>
      <c r="D316" s="26" t="s">
        <v>185</v>
      </c>
      <c r="E316" s="24"/>
      <c r="F316" s="26" t="s">
        <v>238</v>
      </c>
      <c r="G316" s="26" t="s">
        <v>698</v>
      </c>
      <c r="H316" s="26" t="s">
        <v>188</v>
      </c>
      <c r="I316" s="26" t="s">
        <v>188</v>
      </c>
      <c r="J316" s="26" t="s">
        <v>188</v>
      </c>
      <c r="K316" s="26" t="s">
        <v>188</v>
      </c>
      <c r="L316" s="26" t="s">
        <v>188</v>
      </c>
      <c r="M316" s="26" t="s">
        <v>188</v>
      </c>
      <c r="N316" s="26" t="s">
        <v>188</v>
      </c>
      <c r="O316" s="26" t="s">
        <v>188</v>
      </c>
      <c r="P316" s="26" t="s">
        <v>188</v>
      </c>
      <c r="Q316" s="26" t="s">
        <v>188</v>
      </c>
      <c r="R316" s="26" t="s">
        <v>188</v>
      </c>
      <c r="S316" s="26" t="s">
        <v>188</v>
      </c>
      <c r="T316" s="26" t="s">
        <v>188</v>
      </c>
      <c r="U316" s="26" t="s">
        <v>188</v>
      </c>
      <c r="V316" s="26" t="s">
        <v>5</v>
      </c>
      <c r="W316" s="26" t="s">
        <v>162</v>
      </c>
      <c r="X316" s="26" t="s">
        <v>158</v>
      </c>
      <c r="Y316" s="26" t="s">
        <v>190</v>
      </c>
      <c r="Z316" s="26" t="s">
        <v>190</v>
      </c>
      <c r="AA316" s="26" t="s">
        <v>190</v>
      </c>
      <c r="AB316" s="26" t="s">
        <v>190</v>
      </c>
      <c r="AC316" s="26" t="s">
        <v>190</v>
      </c>
      <c r="AD316" s="26" t="s">
        <v>190</v>
      </c>
      <c r="AE316" s="26" t="s">
        <v>55</v>
      </c>
      <c r="AF316" s="26" t="s">
        <v>159</v>
      </c>
      <c r="AG316" s="26" t="s">
        <v>59</v>
      </c>
      <c r="AH316" s="26" t="s">
        <v>59</v>
      </c>
      <c r="AI316" s="26" t="s">
        <v>59</v>
      </c>
      <c r="AJ316" s="26" t="s">
        <v>59</v>
      </c>
      <c r="AK316" s="26" t="s">
        <v>71</v>
      </c>
      <c r="AL316" s="26" t="s">
        <v>163</v>
      </c>
      <c r="AM316" s="26" t="s">
        <v>191</v>
      </c>
      <c r="AN316" s="26" t="s">
        <v>90</v>
      </c>
      <c r="AO316" s="26" t="s">
        <v>192</v>
      </c>
      <c r="AP316" s="26" t="s">
        <v>106</v>
      </c>
      <c r="AQ316" s="26" t="s">
        <v>106</v>
      </c>
      <c r="AR316" s="26" t="s">
        <v>106</v>
      </c>
      <c r="AS316" s="26" t="s">
        <v>106</v>
      </c>
      <c r="AT316" s="26" t="s">
        <v>114</v>
      </c>
      <c r="AU316" s="26" t="s">
        <v>260</v>
      </c>
      <c r="AX316" s="12">
        <f t="shared" si="154"/>
        <v>315</v>
      </c>
      <c r="AY316" s="12">
        <f t="shared" si="185"/>
        <v>1</v>
      </c>
      <c r="AZ316" s="20" t="str">
        <f t="shared" si="155"/>
        <v>Anticipatoria., Criterios y estándares (Rúbrica)., Autoevaluación., Retroalimentación.</v>
      </c>
      <c r="BA316" s="12" t="str">
        <f t="shared" si="150"/>
        <v>Anticipatoria.</v>
      </c>
      <c r="BB316" s="12" t="str">
        <f t="shared" si="151"/>
        <v>Criterios y estándares (Rúbrica).</v>
      </c>
      <c r="BC316" s="12" t="str">
        <f t="shared" si="152"/>
        <v>Autoevaluación.</v>
      </c>
      <c r="BD316" s="12" t="str">
        <f t="shared" si="153"/>
        <v>Retroalimentación.</v>
      </c>
      <c r="BF316" s="12">
        <f t="shared" si="156"/>
        <v>1</v>
      </c>
      <c r="BG316" s="12">
        <f t="shared" si="157"/>
        <v>1</v>
      </c>
      <c r="BH316" s="12">
        <f t="shared" si="158"/>
        <v>1</v>
      </c>
      <c r="BI316" s="12">
        <f t="shared" si="159"/>
        <v>1</v>
      </c>
      <c r="BJ316" s="12">
        <f t="shared" si="160"/>
        <v>0</v>
      </c>
      <c r="BK316" s="12">
        <f t="shared" si="161"/>
        <v>4</v>
      </c>
      <c r="BL316" s="20" t="str">
        <f t="shared" si="162"/>
        <v>Reflexión, Diálogo, Claridad, Oportunidades de mejora, Retroalimentación al docente</v>
      </c>
      <c r="BM316" s="12" t="str">
        <f t="shared" si="163"/>
        <v>Reflexión</v>
      </c>
      <c r="BN316" s="12" t="str">
        <f t="shared" si="186"/>
        <v>Diálogo</v>
      </c>
      <c r="BO316" s="12" t="str">
        <f t="shared" si="164"/>
        <v>Claridad</v>
      </c>
      <c r="BP316" s="12" t="str">
        <f t="shared" si="165"/>
        <v>Oportunidades de mejora</v>
      </c>
      <c r="BQ316" s="12" t="str">
        <f t="shared" si="166"/>
        <v>Retroalimentación al docente</v>
      </c>
      <c r="BS316" s="12">
        <f t="shared" si="167"/>
        <v>1</v>
      </c>
      <c r="BT316" s="12">
        <f t="shared" si="168"/>
        <v>1</v>
      </c>
      <c r="BU316" s="12">
        <f t="shared" si="169"/>
        <v>1</v>
      </c>
      <c r="BV316" s="12">
        <f t="shared" si="170"/>
        <v>1</v>
      </c>
      <c r="BW316" s="12">
        <f t="shared" si="171"/>
        <v>1</v>
      </c>
      <c r="BX316" s="12">
        <f t="shared" si="172"/>
        <v>0</v>
      </c>
      <c r="BY316" s="12">
        <f t="shared" si="173"/>
        <v>5</v>
      </c>
      <c r="BZ316" s="12" t="str">
        <f t="shared" si="174"/>
        <v>La bibliografía básica propuesta se encuentra en la biblioteca "Juan Roa Vásquez"., La bibliografía se presenta con una sólo sistema de referenciación (APA, Vancouver, IEEE, etc)., La bibliografía incluye por lo menos dos títulos en una segunda lengua.</v>
      </c>
      <c r="CA316" s="12" t="str">
        <f t="shared" si="175"/>
        <v>La bibliografía básica propuesta se encuentra en la biblioteca "Juan Roa Vásquez".</v>
      </c>
      <c r="CB316" s="21" t="str">
        <f t="shared" si="176"/>
        <v>La bibliografía se presenta con una sólo sistema de referenciación (APA, Vancouver, IEEE, etc).</v>
      </c>
      <c r="CC316" s="12" t="str">
        <f t="shared" si="177"/>
        <v>La bibliografía incluye por lo menos dos títulos en una segunda lengua.</v>
      </c>
      <c r="CD316" s="12" t="str">
        <f t="shared" si="178"/>
        <v/>
      </c>
      <c r="CF316" s="12">
        <f t="shared" si="179"/>
        <v>1</v>
      </c>
      <c r="CG316" s="12">
        <f t="shared" si="180"/>
        <v>0</v>
      </c>
      <c r="CH316" s="12">
        <f t="shared" si="181"/>
        <v>1</v>
      </c>
      <c r="CI316" s="12">
        <f t="shared" si="182"/>
        <v>1</v>
      </c>
      <c r="CJ316" s="12">
        <f t="shared" si="183"/>
        <v>0</v>
      </c>
      <c r="CK316" s="12">
        <f t="shared" si="184"/>
        <v>3</v>
      </c>
    </row>
    <row r="317" spans="1:89" x14ac:dyDescent="0.25">
      <c r="A317" s="25">
        <v>43056.911060810184</v>
      </c>
      <c r="B317" s="26" t="s">
        <v>183</v>
      </c>
      <c r="C317" s="26" t="s">
        <v>606</v>
      </c>
      <c r="D317" s="26" t="s">
        <v>185</v>
      </c>
      <c r="E317" s="24"/>
      <c r="F317" s="26" t="s">
        <v>204</v>
      </c>
      <c r="G317" s="26" t="s">
        <v>699</v>
      </c>
      <c r="H317" s="26" t="s">
        <v>188</v>
      </c>
      <c r="I317" s="26" t="s">
        <v>188</v>
      </c>
      <c r="J317" s="26" t="s">
        <v>188</v>
      </c>
      <c r="K317" s="26" t="s">
        <v>188</v>
      </c>
      <c r="L317" s="26" t="s">
        <v>188</v>
      </c>
      <c r="M317" s="26" t="s">
        <v>188</v>
      </c>
      <c r="N317" s="26" t="s">
        <v>188</v>
      </c>
      <c r="O317" s="26" t="s">
        <v>188</v>
      </c>
      <c r="P317" s="26" t="s">
        <v>188</v>
      </c>
      <c r="Q317" s="26" t="s">
        <v>188</v>
      </c>
      <c r="R317" s="26" t="s">
        <v>189</v>
      </c>
      <c r="S317" s="26" t="s">
        <v>188</v>
      </c>
      <c r="T317" s="26" t="s">
        <v>188</v>
      </c>
      <c r="U317" s="26" t="s">
        <v>188</v>
      </c>
      <c r="V317" s="26" t="s">
        <v>5</v>
      </c>
      <c r="W317" s="26" t="s">
        <v>36</v>
      </c>
      <c r="X317" s="26" t="s">
        <v>158</v>
      </c>
      <c r="Y317" s="26" t="s">
        <v>190</v>
      </c>
      <c r="Z317" s="26" t="s">
        <v>190</v>
      </c>
      <c r="AA317" s="26" t="s">
        <v>190</v>
      </c>
      <c r="AB317" s="26" t="s">
        <v>190</v>
      </c>
      <c r="AC317" s="26" t="s">
        <v>190</v>
      </c>
      <c r="AD317" s="26" t="s">
        <v>190</v>
      </c>
      <c r="AE317" s="26" t="s">
        <v>55</v>
      </c>
      <c r="AF317" s="26" t="s">
        <v>159</v>
      </c>
      <c r="AG317" s="26" t="s">
        <v>59</v>
      </c>
      <c r="AH317" s="26" t="s">
        <v>59</v>
      </c>
      <c r="AI317" s="26" t="s">
        <v>59</v>
      </c>
      <c r="AJ317" s="26" t="s">
        <v>59</v>
      </c>
      <c r="AK317" s="26" t="s">
        <v>71</v>
      </c>
      <c r="AL317" s="26" t="s">
        <v>160</v>
      </c>
      <c r="AM317" s="26" t="s">
        <v>231</v>
      </c>
      <c r="AN317" s="26" t="s">
        <v>89</v>
      </c>
      <c r="AO317" s="26" t="s">
        <v>700</v>
      </c>
      <c r="AP317" s="26" t="s">
        <v>104</v>
      </c>
      <c r="AQ317" s="26" t="s">
        <v>105</v>
      </c>
      <c r="AR317" s="26" t="s">
        <v>104</v>
      </c>
      <c r="AS317" s="26" t="s">
        <v>104</v>
      </c>
      <c r="AT317" s="26" t="s">
        <v>112</v>
      </c>
      <c r="AU317" s="26" t="s">
        <v>200</v>
      </c>
      <c r="AX317" s="12">
        <f t="shared" si="154"/>
        <v>241</v>
      </c>
      <c r="AY317" s="12">
        <f t="shared" si="185"/>
        <v>0.25</v>
      </c>
      <c r="AZ317" s="20" t="str">
        <f t="shared" si="155"/>
        <v>Anticipatoria., Criterios y estándares (Rúbrica)., Retroalimentación.</v>
      </c>
      <c r="BA317" s="12" t="str">
        <f t="shared" si="150"/>
        <v>Anticipatoria.</v>
      </c>
      <c r="BB317" s="12" t="str">
        <f t="shared" si="151"/>
        <v>Criterios y estándares (Rúbrica).</v>
      </c>
      <c r="BC317" s="12" t="str">
        <f t="shared" si="152"/>
        <v>Retroalimentación.</v>
      </c>
      <c r="BD317" s="12" t="str">
        <f t="shared" si="153"/>
        <v/>
      </c>
      <c r="BF317" s="12">
        <f t="shared" si="156"/>
        <v>1</v>
      </c>
      <c r="BG317" s="12">
        <f t="shared" si="157"/>
        <v>1</v>
      </c>
      <c r="BH317" s="12">
        <f t="shared" si="158"/>
        <v>0</v>
      </c>
      <c r="BI317" s="12">
        <f t="shared" si="159"/>
        <v>1</v>
      </c>
      <c r="BJ317" s="12">
        <f t="shared" si="160"/>
        <v>0</v>
      </c>
      <c r="BK317" s="12">
        <f t="shared" si="161"/>
        <v>3</v>
      </c>
      <c r="BL317" s="20" t="str">
        <f t="shared" si="162"/>
        <v>Claridad, Retroalimentación al docente</v>
      </c>
      <c r="BM317" s="12" t="str">
        <f t="shared" si="163"/>
        <v>Claridad</v>
      </c>
      <c r="BN317" s="12" t="str">
        <f t="shared" si="186"/>
        <v/>
      </c>
      <c r="BO317" s="12" t="str">
        <f t="shared" si="164"/>
        <v/>
      </c>
      <c r="BP317" s="12" t="str">
        <f t="shared" si="165"/>
        <v/>
      </c>
      <c r="BQ317" s="12" t="str">
        <f t="shared" si="166"/>
        <v/>
      </c>
      <c r="BS317" s="12">
        <f t="shared" si="167"/>
        <v>0</v>
      </c>
      <c r="BT317" s="12">
        <f t="shared" si="168"/>
        <v>0</v>
      </c>
      <c r="BU317" s="12">
        <f t="shared" si="169"/>
        <v>1</v>
      </c>
      <c r="BV317" s="12">
        <f t="shared" si="170"/>
        <v>0</v>
      </c>
      <c r="BW317" s="12">
        <f t="shared" si="171"/>
        <v>0</v>
      </c>
      <c r="BX317" s="12">
        <f t="shared" si="172"/>
        <v>0</v>
      </c>
      <c r="BY317" s="12">
        <f t="shared" si="173"/>
        <v>1</v>
      </c>
      <c r="BZ317" s="12" t="str">
        <f t="shared" si="174"/>
        <v>La bibliografía básica propuesta se encuentra en la biblioteca "Juan Roa Vásquez"., La bibliografía propuesta contiene títulos de edición menor a 5 años.</v>
      </c>
      <c r="CA317" s="12" t="str">
        <f t="shared" si="175"/>
        <v>La bibliografía básica propuesta se encuentra en la biblioteca "Juan Roa Vásquez".</v>
      </c>
      <c r="CB317" s="21" t="str">
        <f t="shared" si="176"/>
        <v>La bibliografía propuesta contiene títulos de edición menor a 5 años.</v>
      </c>
      <c r="CC317" s="12" t="str">
        <f t="shared" si="177"/>
        <v/>
      </c>
      <c r="CD317" s="12" t="str">
        <f t="shared" si="178"/>
        <v/>
      </c>
      <c r="CF317" s="12">
        <f t="shared" si="179"/>
        <v>1</v>
      </c>
      <c r="CG317" s="12">
        <f t="shared" si="180"/>
        <v>1</v>
      </c>
      <c r="CH317" s="12">
        <f t="shared" si="181"/>
        <v>0</v>
      </c>
      <c r="CI317" s="12">
        <f t="shared" si="182"/>
        <v>0</v>
      </c>
      <c r="CJ317" s="12">
        <f t="shared" si="183"/>
        <v>0</v>
      </c>
      <c r="CK317" s="12">
        <f t="shared" si="184"/>
        <v>2</v>
      </c>
    </row>
    <row r="318" spans="1:89" x14ac:dyDescent="0.25">
      <c r="A318" s="25">
        <v>43056.913379675927</v>
      </c>
      <c r="B318" s="26" t="s">
        <v>183</v>
      </c>
      <c r="C318" s="26" t="s">
        <v>701</v>
      </c>
      <c r="D318" s="26" t="s">
        <v>185</v>
      </c>
      <c r="E318" s="24"/>
      <c r="F318" s="26" t="s">
        <v>315</v>
      </c>
      <c r="G318" s="26" t="s">
        <v>702</v>
      </c>
      <c r="H318" s="26" t="s">
        <v>188</v>
      </c>
      <c r="I318" s="26" t="s">
        <v>188</v>
      </c>
      <c r="J318" s="26" t="s">
        <v>188</v>
      </c>
      <c r="K318" s="26" t="s">
        <v>188</v>
      </c>
      <c r="L318" s="26" t="s">
        <v>188</v>
      </c>
      <c r="M318" s="26" t="s">
        <v>188</v>
      </c>
      <c r="N318" s="26" t="s">
        <v>188</v>
      </c>
      <c r="O318" s="26" t="s">
        <v>188</v>
      </c>
      <c r="P318" s="26" t="s">
        <v>188</v>
      </c>
      <c r="Q318" s="26" t="s">
        <v>188</v>
      </c>
      <c r="R318" s="26" t="s">
        <v>188</v>
      </c>
      <c r="S318" s="26" t="s">
        <v>188</v>
      </c>
      <c r="T318" s="26" t="s">
        <v>188</v>
      </c>
      <c r="U318" s="26" t="s">
        <v>188</v>
      </c>
      <c r="V318" s="26" t="s">
        <v>5</v>
      </c>
      <c r="W318" s="26" t="s">
        <v>162</v>
      </c>
      <c r="X318" s="26" t="s">
        <v>158</v>
      </c>
      <c r="Y318" s="26" t="s">
        <v>190</v>
      </c>
      <c r="Z318" s="26" t="s">
        <v>190</v>
      </c>
      <c r="AA318" s="26" t="s">
        <v>43</v>
      </c>
      <c r="AB318" s="26" t="s">
        <v>43</v>
      </c>
      <c r="AC318" s="26" t="s">
        <v>45</v>
      </c>
      <c r="AD318" s="26" t="s">
        <v>190</v>
      </c>
      <c r="AE318" s="26" t="s">
        <v>55</v>
      </c>
      <c r="AF318" s="26" t="s">
        <v>58</v>
      </c>
      <c r="AG318" s="26" t="s">
        <v>58</v>
      </c>
      <c r="AH318" s="26" t="s">
        <v>58</v>
      </c>
      <c r="AI318" s="26" t="s">
        <v>58</v>
      </c>
      <c r="AJ318" s="26" t="s">
        <v>59</v>
      </c>
      <c r="AK318" s="26" t="s">
        <v>71</v>
      </c>
      <c r="AL318" s="26" t="s">
        <v>160</v>
      </c>
      <c r="AM318" s="26" t="s">
        <v>231</v>
      </c>
      <c r="AN318" s="26" t="s">
        <v>90</v>
      </c>
      <c r="AO318" s="26" t="s">
        <v>197</v>
      </c>
      <c r="AP318" s="26" t="s">
        <v>106</v>
      </c>
      <c r="AQ318" s="26" t="s">
        <v>106</v>
      </c>
      <c r="AR318" s="26" t="s">
        <v>106</v>
      </c>
      <c r="AS318" s="26" t="s">
        <v>106</v>
      </c>
      <c r="AT318" s="26" t="s">
        <v>114</v>
      </c>
      <c r="AU318" s="26" t="s">
        <v>260</v>
      </c>
      <c r="AX318" s="12">
        <f t="shared" si="154"/>
        <v>317</v>
      </c>
      <c r="AY318" s="12">
        <f t="shared" si="185"/>
        <v>0.33333333333333331</v>
      </c>
      <c r="AZ318" s="20" t="str">
        <f t="shared" si="155"/>
        <v>Anticipatoria., Criterios y estándares (Rúbrica)., Retroalimentación.</v>
      </c>
      <c r="BA318" s="12" t="str">
        <f t="shared" si="150"/>
        <v>Anticipatoria.</v>
      </c>
      <c r="BB318" s="12" t="str">
        <f t="shared" si="151"/>
        <v>Criterios y estándares (Rúbrica).</v>
      </c>
      <c r="BC318" s="12" t="str">
        <f t="shared" si="152"/>
        <v>Retroalimentación.</v>
      </c>
      <c r="BD318" s="12" t="str">
        <f t="shared" si="153"/>
        <v/>
      </c>
      <c r="BF318" s="12">
        <f t="shared" si="156"/>
        <v>1</v>
      </c>
      <c r="BG318" s="12">
        <f t="shared" si="157"/>
        <v>1</v>
      </c>
      <c r="BH318" s="12">
        <f t="shared" si="158"/>
        <v>0</v>
      </c>
      <c r="BI318" s="12">
        <f t="shared" si="159"/>
        <v>1</v>
      </c>
      <c r="BJ318" s="12">
        <f t="shared" si="160"/>
        <v>0</v>
      </c>
      <c r="BK318" s="12">
        <f t="shared" si="161"/>
        <v>3</v>
      </c>
      <c r="BL318" s="20" t="str">
        <f t="shared" si="162"/>
        <v>Reflexión, Diálogo, Claridad, Retroalimentación al docente</v>
      </c>
      <c r="BM318" s="12" t="str">
        <f t="shared" si="163"/>
        <v>Reflexión</v>
      </c>
      <c r="BN318" s="12" t="str">
        <f t="shared" si="186"/>
        <v>Diálogo</v>
      </c>
      <c r="BO318" s="12" t="str">
        <f t="shared" si="164"/>
        <v>Claridad</v>
      </c>
      <c r="BP318" s="12" t="str">
        <f t="shared" si="165"/>
        <v>Retroalimentación al docente</v>
      </c>
      <c r="BQ318" s="12" t="str">
        <f t="shared" si="166"/>
        <v/>
      </c>
      <c r="BS318" s="12">
        <f t="shared" si="167"/>
        <v>1</v>
      </c>
      <c r="BT318" s="12">
        <f t="shared" si="168"/>
        <v>1</v>
      </c>
      <c r="BU318" s="12">
        <f t="shared" si="169"/>
        <v>1</v>
      </c>
      <c r="BV318" s="12">
        <f t="shared" si="170"/>
        <v>0</v>
      </c>
      <c r="BW318" s="12">
        <f t="shared" si="171"/>
        <v>1</v>
      </c>
      <c r="BX318" s="12">
        <f t="shared" si="172"/>
        <v>0</v>
      </c>
      <c r="BY318" s="12">
        <f t="shared" si="173"/>
        <v>4</v>
      </c>
      <c r="BZ318" s="12" t="str">
        <f t="shared" si="174"/>
        <v>La bibliografía básica propuesta se encuentra en la biblioteca "Juan Roa Vásquez"., La bibliografía se presenta con una sólo sistema de referenciación (APA, Vancouver, IEEE, etc)., La bibliografía incluye por lo menos dos títulos en una segunda lengua.</v>
      </c>
      <c r="CA318" s="12" t="str">
        <f t="shared" si="175"/>
        <v>La bibliografía básica propuesta se encuentra en la biblioteca "Juan Roa Vásquez".</v>
      </c>
      <c r="CB318" s="21" t="str">
        <f t="shared" si="176"/>
        <v>La bibliografía se presenta con una sólo sistema de referenciación (APA, Vancouver, IEEE, etc).</v>
      </c>
      <c r="CC318" s="12" t="str">
        <f t="shared" si="177"/>
        <v>La bibliografía incluye por lo menos dos títulos en una segunda lengua.</v>
      </c>
      <c r="CD318" s="12" t="str">
        <f t="shared" si="178"/>
        <v/>
      </c>
      <c r="CF318" s="12">
        <f t="shared" si="179"/>
        <v>1</v>
      </c>
      <c r="CG318" s="12">
        <f t="shared" si="180"/>
        <v>0</v>
      </c>
      <c r="CH318" s="12">
        <f t="shared" si="181"/>
        <v>1</v>
      </c>
      <c r="CI318" s="12">
        <f t="shared" si="182"/>
        <v>1</v>
      </c>
      <c r="CJ318" s="12">
        <f t="shared" si="183"/>
        <v>0</v>
      </c>
      <c r="CK318" s="12">
        <f t="shared" si="184"/>
        <v>3</v>
      </c>
    </row>
    <row r="319" spans="1:89" x14ac:dyDescent="0.25">
      <c r="A319" s="25">
        <v>43056.916004027778</v>
      </c>
      <c r="B319" s="26" t="s">
        <v>183</v>
      </c>
      <c r="C319" s="26" t="s">
        <v>701</v>
      </c>
      <c r="D319" s="26" t="s">
        <v>185</v>
      </c>
      <c r="E319" s="24"/>
      <c r="F319" s="26" t="s">
        <v>315</v>
      </c>
      <c r="G319" s="26" t="s">
        <v>703</v>
      </c>
      <c r="H319" s="26" t="s">
        <v>188</v>
      </c>
      <c r="I319" s="26" t="s">
        <v>188</v>
      </c>
      <c r="J319" s="26" t="s">
        <v>188</v>
      </c>
      <c r="K319" s="26" t="s">
        <v>188</v>
      </c>
      <c r="L319" s="26" t="s">
        <v>188</v>
      </c>
      <c r="M319" s="26" t="s">
        <v>188</v>
      </c>
      <c r="N319" s="26" t="s">
        <v>188</v>
      </c>
      <c r="O319" s="26" t="s">
        <v>188</v>
      </c>
      <c r="P319" s="26" t="s">
        <v>188</v>
      </c>
      <c r="Q319" s="26" t="s">
        <v>188</v>
      </c>
      <c r="R319" s="26" t="s">
        <v>188</v>
      </c>
      <c r="S319" s="26" t="s">
        <v>188</v>
      </c>
      <c r="T319" s="26" t="s">
        <v>188</v>
      </c>
      <c r="U319" s="26" t="s">
        <v>188</v>
      </c>
      <c r="V319" s="26" t="s">
        <v>5</v>
      </c>
      <c r="W319" s="26" t="s">
        <v>36</v>
      </c>
      <c r="X319" s="26" t="s">
        <v>158</v>
      </c>
      <c r="Y319" s="26" t="s">
        <v>190</v>
      </c>
      <c r="Z319" s="26" t="s">
        <v>43</v>
      </c>
      <c r="AA319" s="26" t="s">
        <v>43</v>
      </c>
      <c r="AB319" s="26" t="s">
        <v>43</v>
      </c>
      <c r="AC319" s="26" t="s">
        <v>43</v>
      </c>
      <c r="AD319" s="26" t="s">
        <v>190</v>
      </c>
      <c r="AE319" s="26" t="s">
        <v>55</v>
      </c>
      <c r="AF319" s="26" t="s">
        <v>58</v>
      </c>
      <c r="AG319" s="26" t="s">
        <v>58</v>
      </c>
      <c r="AH319" s="26" t="s">
        <v>58</v>
      </c>
      <c r="AI319" s="26" t="s">
        <v>58</v>
      </c>
      <c r="AJ319" s="26" t="s">
        <v>59</v>
      </c>
      <c r="AK319" s="26" t="s">
        <v>71</v>
      </c>
      <c r="AL319" s="26" t="s">
        <v>160</v>
      </c>
      <c r="AM319" s="26" t="s">
        <v>259</v>
      </c>
      <c r="AN319" s="26" t="s">
        <v>89</v>
      </c>
      <c r="AO319" s="26" t="s">
        <v>197</v>
      </c>
      <c r="AP319" s="26" t="s">
        <v>106</v>
      </c>
      <c r="AQ319" s="26" t="s">
        <v>106</v>
      </c>
      <c r="AR319" s="26" t="s">
        <v>104</v>
      </c>
      <c r="AS319" s="26" t="s">
        <v>106</v>
      </c>
      <c r="AT319" s="26" t="s">
        <v>114</v>
      </c>
      <c r="AU319" s="26" t="s">
        <v>193</v>
      </c>
      <c r="AX319" s="12">
        <f t="shared" si="154"/>
        <v>317</v>
      </c>
      <c r="AY319" s="12">
        <f t="shared" si="185"/>
        <v>0.33333333333333331</v>
      </c>
      <c r="AZ319" s="20" t="str">
        <f t="shared" si="155"/>
        <v>Criterios y estándares (Rúbrica)., Autoevaluación., Retroalimentación.</v>
      </c>
      <c r="BA319" s="12" t="str">
        <f t="shared" si="150"/>
        <v>Criterios y estándares (Rúbrica).</v>
      </c>
      <c r="BB319" s="12" t="str">
        <f t="shared" si="151"/>
        <v>Autoevaluación.</v>
      </c>
      <c r="BC319" s="12" t="str">
        <f t="shared" si="152"/>
        <v>Retroalimentación.</v>
      </c>
      <c r="BD319" s="12" t="str">
        <f t="shared" si="153"/>
        <v/>
      </c>
      <c r="BF319" s="12">
        <f t="shared" si="156"/>
        <v>0</v>
      </c>
      <c r="BG319" s="12">
        <f t="shared" si="157"/>
        <v>1</v>
      </c>
      <c r="BH319" s="12">
        <f t="shared" si="158"/>
        <v>1</v>
      </c>
      <c r="BI319" s="12">
        <f t="shared" si="159"/>
        <v>1</v>
      </c>
      <c r="BJ319" s="12">
        <f t="shared" si="160"/>
        <v>0</v>
      </c>
      <c r="BK319" s="12">
        <f t="shared" si="161"/>
        <v>3</v>
      </c>
      <c r="BL319" s="20" t="str">
        <f t="shared" si="162"/>
        <v>Reflexión, Diálogo, Claridad, Retroalimentación al docente</v>
      </c>
      <c r="BM319" s="12" t="str">
        <f t="shared" si="163"/>
        <v>Reflexión</v>
      </c>
      <c r="BN319" s="12" t="str">
        <f t="shared" si="186"/>
        <v>Diálogo</v>
      </c>
      <c r="BO319" s="12" t="str">
        <f t="shared" si="164"/>
        <v>Claridad</v>
      </c>
      <c r="BP319" s="12" t="str">
        <f t="shared" si="165"/>
        <v>Retroalimentación al docente</v>
      </c>
      <c r="BQ319" s="12" t="str">
        <f t="shared" si="166"/>
        <v/>
      </c>
      <c r="BS319" s="12">
        <f t="shared" si="167"/>
        <v>1</v>
      </c>
      <c r="BT319" s="12">
        <f t="shared" si="168"/>
        <v>1</v>
      </c>
      <c r="BU319" s="12">
        <f t="shared" si="169"/>
        <v>1</v>
      </c>
      <c r="BV319" s="12">
        <f t="shared" si="170"/>
        <v>0</v>
      </c>
      <c r="BW319" s="12">
        <f t="shared" si="171"/>
        <v>1</v>
      </c>
      <c r="BX319" s="12">
        <f t="shared" si="172"/>
        <v>0</v>
      </c>
      <c r="BY319" s="12">
        <f t="shared" si="173"/>
        <v>4</v>
      </c>
      <c r="BZ319" s="12" t="str">
        <f t="shared" si="17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19" s="12" t="str">
        <f t="shared" si="175"/>
        <v>La bibliografía básica propuesta se encuentra en la biblioteca "Juan Roa Vásquez".</v>
      </c>
      <c r="CB319" s="21" t="str">
        <f t="shared" si="176"/>
        <v>La bibliografía propuesta contiene títulos de edición menor a 5 años.</v>
      </c>
      <c r="CC319" s="12" t="str">
        <f t="shared" si="177"/>
        <v>La bibliografía se presenta con una sólo sistema de referenciación (APA, Vancouver, IEEE, etc).</v>
      </c>
      <c r="CD319" s="12" t="str">
        <f t="shared" si="178"/>
        <v>La bibliografía incluye por lo menos dos títulos en una segunda lengua.</v>
      </c>
      <c r="CF319" s="12">
        <f t="shared" si="179"/>
        <v>1</v>
      </c>
      <c r="CG319" s="12">
        <f t="shared" si="180"/>
        <v>1</v>
      </c>
      <c r="CH319" s="12">
        <f t="shared" si="181"/>
        <v>1</v>
      </c>
      <c r="CI319" s="12">
        <f t="shared" si="182"/>
        <v>1</v>
      </c>
      <c r="CJ319" s="12">
        <f t="shared" si="183"/>
        <v>0</v>
      </c>
      <c r="CK319" s="12">
        <f t="shared" si="184"/>
        <v>4</v>
      </c>
    </row>
    <row r="320" spans="1:89" x14ac:dyDescent="0.25">
      <c r="A320" s="25">
        <v>43056.91832384259</v>
      </c>
      <c r="B320" s="26" t="s">
        <v>183</v>
      </c>
      <c r="C320" s="26" t="s">
        <v>701</v>
      </c>
      <c r="D320" s="26" t="s">
        <v>185</v>
      </c>
      <c r="E320" s="24"/>
      <c r="F320" s="26" t="s">
        <v>315</v>
      </c>
      <c r="G320" s="26" t="s">
        <v>704</v>
      </c>
      <c r="H320" s="26" t="s">
        <v>188</v>
      </c>
      <c r="I320" s="26" t="s">
        <v>188</v>
      </c>
      <c r="J320" s="26" t="s">
        <v>188</v>
      </c>
      <c r="K320" s="26" t="s">
        <v>188</v>
      </c>
      <c r="L320" s="26" t="s">
        <v>188</v>
      </c>
      <c r="M320" s="26" t="s">
        <v>188</v>
      </c>
      <c r="N320" s="26" t="s">
        <v>188</v>
      </c>
      <c r="O320" s="26" t="s">
        <v>188</v>
      </c>
      <c r="P320" s="26" t="s">
        <v>188</v>
      </c>
      <c r="Q320" s="26" t="s">
        <v>188</v>
      </c>
      <c r="R320" s="26" t="s">
        <v>188</v>
      </c>
      <c r="S320" s="26" t="s">
        <v>188</v>
      </c>
      <c r="T320" s="26" t="s">
        <v>188</v>
      </c>
      <c r="U320" s="26" t="s">
        <v>188</v>
      </c>
      <c r="V320" s="26" t="s">
        <v>5</v>
      </c>
      <c r="W320" s="26" t="s">
        <v>36</v>
      </c>
      <c r="X320" s="26" t="s">
        <v>158</v>
      </c>
      <c r="Y320" s="26" t="s">
        <v>190</v>
      </c>
      <c r="Z320" s="26" t="s">
        <v>43</v>
      </c>
      <c r="AA320" s="26" t="s">
        <v>43</v>
      </c>
      <c r="AB320" s="26" t="s">
        <v>43</v>
      </c>
      <c r="AC320" s="26" t="s">
        <v>43</v>
      </c>
      <c r="AD320" s="26" t="s">
        <v>190</v>
      </c>
      <c r="AE320" s="26" t="s">
        <v>55</v>
      </c>
      <c r="AF320" s="26" t="s">
        <v>58</v>
      </c>
      <c r="AG320" s="26" t="s">
        <v>58</v>
      </c>
      <c r="AH320" s="26" t="s">
        <v>58</v>
      </c>
      <c r="AI320" s="26" t="s">
        <v>58</v>
      </c>
      <c r="AJ320" s="26" t="s">
        <v>58</v>
      </c>
      <c r="AK320" s="26" t="s">
        <v>71</v>
      </c>
      <c r="AL320" s="26" t="s">
        <v>160</v>
      </c>
      <c r="AM320" s="26" t="s">
        <v>191</v>
      </c>
      <c r="AN320" s="26" t="s">
        <v>90</v>
      </c>
      <c r="AO320" s="26" t="s">
        <v>197</v>
      </c>
      <c r="AP320" s="26" t="s">
        <v>106</v>
      </c>
      <c r="AQ320" s="26" t="s">
        <v>106</v>
      </c>
      <c r="AR320" s="26" t="s">
        <v>106</v>
      </c>
      <c r="AS320" s="26" t="s">
        <v>106</v>
      </c>
      <c r="AT320" s="26" t="s">
        <v>114</v>
      </c>
      <c r="AU320" s="26" t="s">
        <v>260</v>
      </c>
      <c r="AX320" s="12">
        <f t="shared" si="154"/>
        <v>317</v>
      </c>
      <c r="AY320" s="12">
        <f t="shared" si="185"/>
        <v>0.33333333333333331</v>
      </c>
      <c r="AZ320" s="20" t="str">
        <f t="shared" si="155"/>
        <v>Anticipatoria., Criterios y estándares (Rúbrica)., Autoevaluación., Retroalimentación.</v>
      </c>
      <c r="BA320" s="12" t="str">
        <f t="shared" si="150"/>
        <v>Anticipatoria.</v>
      </c>
      <c r="BB320" s="12" t="str">
        <f t="shared" si="151"/>
        <v>Criterios y estándares (Rúbrica).</v>
      </c>
      <c r="BC320" s="12" t="str">
        <f t="shared" si="152"/>
        <v>Autoevaluación.</v>
      </c>
      <c r="BD320" s="12" t="str">
        <f t="shared" si="153"/>
        <v>Retroalimentación.</v>
      </c>
      <c r="BF320" s="12">
        <f t="shared" si="156"/>
        <v>1</v>
      </c>
      <c r="BG320" s="12">
        <f t="shared" si="157"/>
        <v>1</v>
      </c>
      <c r="BH320" s="12">
        <f t="shared" si="158"/>
        <v>1</v>
      </c>
      <c r="BI320" s="12">
        <f t="shared" si="159"/>
        <v>1</v>
      </c>
      <c r="BJ320" s="12">
        <f t="shared" si="160"/>
        <v>0</v>
      </c>
      <c r="BK320" s="12">
        <f t="shared" si="161"/>
        <v>4</v>
      </c>
      <c r="BL320" s="20" t="str">
        <f t="shared" si="162"/>
        <v>Reflexión, Diálogo, Claridad, Retroalimentación al docente</v>
      </c>
      <c r="BM320" s="12" t="str">
        <f t="shared" si="163"/>
        <v>Reflexión</v>
      </c>
      <c r="BN320" s="12" t="str">
        <f t="shared" si="186"/>
        <v>Diálogo</v>
      </c>
      <c r="BO320" s="12" t="str">
        <f t="shared" si="164"/>
        <v>Claridad</v>
      </c>
      <c r="BP320" s="12" t="str">
        <f t="shared" si="165"/>
        <v>Retroalimentación al docente</v>
      </c>
      <c r="BQ320" s="12" t="str">
        <f t="shared" si="166"/>
        <v/>
      </c>
      <c r="BS320" s="12">
        <f t="shared" si="167"/>
        <v>1</v>
      </c>
      <c r="BT320" s="12">
        <f t="shared" si="168"/>
        <v>1</v>
      </c>
      <c r="BU320" s="12">
        <f t="shared" si="169"/>
        <v>1</v>
      </c>
      <c r="BV320" s="12">
        <f t="shared" si="170"/>
        <v>0</v>
      </c>
      <c r="BW320" s="12">
        <f t="shared" si="171"/>
        <v>1</v>
      </c>
      <c r="BX320" s="12">
        <f t="shared" si="172"/>
        <v>0</v>
      </c>
      <c r="BY320" s="12">
        <f t="shared" si="173"/>
        <v>4</v>
      </c>
      <c r="BZ320" s="12" t="str">
        <f t="shared" si="174"/>
        <v>La bibliografía básica propuesta se encuentra en la biblioteca "Juan Roa Vásquez"., La bibliografía se presenta con una sólo sistema de referenciación (APA, Vancouver, IEEE, etc)., La bibliografía incluye por lo menos dos títulos en una segunda lengua.</v>
      </c>
      <c r="CA320" s="12" t="str">
        <f t="shared" si="175"/>
        <v>La bibliografía básica propuesta se encuentra en la biblioteca "Juan Roa Vásquez".</v>
      </c>
      <c r="CB320" s="21" t="str">
        <f t="shared" si="176"/>
        <v>La bibliografía se presenta con una sólo sistema de referenciación (APA, Vancouver, IEEE, etc).</v>
      </c>
      <c r="CC320" s="12" t="str">
        <f t="shared" si="177"/>
        <v>La bibliografía incluye por lo menos dos títulos en una segunda lengua.</v>
      </c>
      <c r="CD320" s="12" t="str">
        <f t="shared" si="178"/>
        <v/>
      </c>
      <c r="CF320" s="12">
        <f t="shared" si="179"/>
        <v>1</v>
      </c>
      <c r="CG320" s="12">
        <f t="shared" si="180"/>
        <v>0</v>
      </c>
      <c r="CH320" s="12">
        <f t="shared" si="181"/>
        <v>1</v>
      </c>
      <c r="CI320" s="12">
        <f t="shared" si="182"/>
        <v>1</v>
      </c>
      <c r="CJ320" s="12">
        <f t="shared" si="183"/>
        <v>0</v>
      </c>
      <c r="CK320" s="12">
        <f t="shared" si="184"/>
        <v>3</v>
      </c>
    </row>
    <row r="321" spans="1:89" x14ac:dyDescent="0.25">
      <c r="A321" s="25">
        <v>43056.918865613421</v>
      </c>
      <c r="B321" s="26" t="s">
        <v>183</v>
      </c>
      <c r="C321" s="26" t="s">
        <v>705</v>
      </c>
      <c r="D321" s="26" t="s">
        <v>185</v>
      </c>
      <c r="E321" s="24"/>
      <c r="F321" s="26" t="s">
        <v>336</v>
      </c>
      <c r="G321" s="26" t="s">
        <v>706</v>
      </c>
      <c r="H321" s="26" t="s">
        <v>188</v>
      </c>
      <c r="I321" s="26" t="s">
        <v>188</v>
      </c>
      <c r="J321" s="26" t="s">
        <v>188</v>
      </c>
      <c r="K321" s="26" t="s">
        <v>188</v>
      </c>
      <c r="L321" s="26" t="s">
        <v>188</v>
      </c>
      <c r="M321" s="26" t="s">
        <v>188</v>
      </c>
      <c r="N321" s="26" t="s">
        <v>188</v>
      </c>
      <c r="O321" s="26" t="s">
        <v>188</v>
      </c>
      <c r="P321" s="26" t="s">
        <v>188</v>
      </c>
      <c r="Q321" s="26" t="s">
        <v>188</v>
      </c>
      <c r="R321" s="26" t="s">
        <v>188</v>
      </c>
      <c r="S321" s="26" t="s">
        <v>188</v>
      </c>
      <c r="T321" s="26" t="s">
        <v>188</v>
      </c>
      <c r="U321" s="26" t="s">
        <v>188</v>
      </c>
      <c r="V321" s="26" t="s">
        <v>5</v>
      </c>
      <c r="W321" s="26" t="s">
        <v>162</v>
      </c>
      <c r="X321" s="26" t="s">
        <v>158</v>
      </c>
      <c r="Y321" s="26" t="s">
        <v>190</v>
      </c>
      <c r="Z321" s="26" t="s">
        <v>190</v>
      </c>
      <c r="AA321" s="26" t="s">
        <v>190</v>
      </c>
      <c r="AB321" s="26" t="s">
        <v>190</v>
      </c>
      <c r="AC321" s="26" t="s">
        <v>190</v>
      </c>
      <c r="AD321" s="26" t="s">
        <v>190</v>
      </c>
      <c r="AE321" s="26" t="s">
        <v>55</v>
      </c>
      <c r="AF321" s="26" t="s">
        <v>159</v>
      </c>
      <c r="AG321" s="26" t="s">
        <v>59</v>
      </c>
      <c r="AH321" s="26" t="s">
        <v>59</v>
      </c>
      <c r="AI321" s="26" t="s">
        <v>59</v>
      </c>
      <c r="AJ321" s="26" t="s">
        <v>59</v>
      </c>
      <c r="AK321" s="26" t="s">
        <v>71</v>
      </c>
      <c r="AL321" s="26" t="s">
        <v>160</v>
      </c>
      <c r="AM321" s="26" t="s">
        <v>259</v>
      </c>
      <c r="AN321" s="26" t="s">
        <v>89</v>
      </c>
      <c r="AO321" s="26" t="s">
        <v>268</v>
      </c>
      <c r="AP321" s="26" t="s">
        <v>104</v>
      </c>
      <c r="AQ321" s="26" t="s">
        <v>104</v>
      </c>
      <c r="AR321" s="26" t="s">
        <v>104</v>
      </c>
      <c r="AS321" s="26" t="s">
        <v>104</v>
      </c>
      <c r="AT321" s="26" t="s">
        <v>112</v>
      </c>
      <c r="AU321" s="26" t="s">
        <v>247</v>
      </c>
      <c r="AX321" s="12">
        <f t="shared" si="154"/>
        <v>320</v>
      </c>
      <c r="AY321" s="12">
        <f t="shared" si="185"/>
        <v>1</v>
      </c>
      <c r="AZ321" s="20" t="str">
        <f t="shared" si="155"/>
        <v>Criterios y estándares (Rúbrica)., Autoevaluación., Retroalimentación.</v>
      </c>
      <c r="BA321" s="12" t="str">
        <f t="shared" si="150"/>
        <v>Criterios y estándares (Rúbrica).</v>
      </c>
      <c r="BB321" s="12" t="str">
        <f t="shared" si="151"/>
        <v>Autoevaluación.</v>
      </c>
      <c r="BC321" s="12" t="str">
        <f t="shared" si="152"/>
        <v>Retroalimentación.</v>
      </c>
      <c r="BD321" s="12" t="str">
        <f t="shared" si="153"/>
        <v/>
      </c>
      <c r="BF321" s="12">
        <f t="shared" si="156"/>
        <v>0</v>
      </c>
      <c r="BG321" s="12">
        <f t="shared" si="157"/>
        <v>1</v>
      </c>
      <c r="BH321" s="12">
        <f t="shared" si="158"/>
        <v>1</v>
      </c>
      <c r="BI321" s="12">
        <f t="shared" si="159"/>
        <v>1</v>
      </c>
      <c r="BJ321" s="12">
        <f t="shared" si="160"/>
        <v>0</v>
      </c>
      <c r="BK321" s="12">
        <f t="shared" si="161"/>
        <v>3</v>
      </c>
      <c r="BL321" s="20" t="str">
        <f t="shared" si="162"/>
        <v>Reflexión, Diálogo, Oportunidades de mejora, Retroalimentación al docente</v>
      </c>
      <c r="BM321" s="12" t="str">
        <f t="shared" si="163"/>
        <v>Reflexión</v>
      </c>
      <c r="BN321" s="12" t="str">
        <f t="shared" si="186"/>
        <v>Diálogo</v>
      </c>
      <c r="BO321" s="12" t="str">
        <f t="shared" si="164"/>
        <v>Oportunidades de mejora</v>
      </c>
      <c r="BP321" s="12" t="str">
        <f t="shared" si="165"/>
        <v>Retroalimentación al docente</v>
      </c>
      <c r="BQ321" s="12" t="str">
        <f t="shared" si="166"/>
        <v/>
      </c>
      <c r="BS321" s="12">
        <f t="shared" si="167"/>
        <v>1</v>
      </c>
      <c r="BT321" s="12">
        <f t="shared" si="168"/>
        <v>1</v>
      </c>
      <c r="BU321" s="12">
        <f t="shared" si="169"/>
        <v>0</v>
      </c>
      <c r="BV321" s="12">
        <f t="shared" si="170"/>
        <v>1</v>
      </c>
      <c r="BW321" s="12">
        <f t="shared" si="171"/>
        <v>1</v>
      </c>
      <c r="BX321" s="12">
        <f t="shared" si="172"/>
        <v>0</v>
      </c>
      <c r="BY321" s="12">
        <f t="shared" si="173"/>
        <v>4</v>
      </c>
      <c r="BZ321" s="12" t="str">
        <f t="shared" si="174"/>
        <v>La bibliografía básica propuesta se encuentra en la biblioteca "Juan Roa Vásquez"., La bibliografía propuesta contiene títulos de edición menor a 5 años., La bibliografía se presenta con una sólo sistema de referenciación (APA, Vancouver, IEEE, etc).</v>
      </c>
      <c r="CA321" s="12" t="str">
        <f t="shared" si="175"/>
        <v>La bibliografía básica propuesta se encuentra en la biblioteca "Juan Roa Vásquez".</v>
      </c>
      <c r="CB321" s="21" t="str">
        <f t="shared" si="176"/>
        <v>La bibliografía propuesta contiene títulos de edición menor a 5 años.</v>
      </c>
      <c r="CC321" s="12" t="str">
        <f t="shared" si="177"/>
        <v>La bibliografía se presenta con una sólo sistema de referenciación (APA, Vancouver, IEEE, etc).</v>
      </c>
      <c r="CD321" s="12" t="str">
        <f t="shared" si="178"/>
        <v/>
      </c>
      <c r="CF321" s="12">
        <f t="shared" si="179"/>
        <v>1</v>
      </c>
      <c r="CG321" s="12">
        <f t="shared" si="180"/>
        <v>1</v>
      </c>
      <c r="CH321" s="12">
        <f t="shared" si="181"/>
        <v>1</v>
      </c>
      <c r="CI321" s="12">
        <f t="shared" si="182"/>
        <v>0</v>
      </c>
      <c r="CJ321" s="12">
        <f t="shared" si="183"/>
        <v>0</v>
      </c>
      <c r="CK321" s="12">
        <f t="shared" si="184"/>
        <v>3</v>
      </c>
    </row>
    <row r="322" spans="1:89" x14ac:dyDescent="0.25">
      <c r="A322" s="25">
        <v>43056.919405659719</v>
      </c>
      <c r="B322" s="26" t="s">
        <v>183</v>
      </c>
      <c r="C322" s="26" t="s">
        <v>606</v>
      </c>
      <c r="D322" s="26" t="s">
        <v>185</v>
      </c>
      <c r="E322" s="24"/>
      <c r="F322" s="26" t="s">
        <v>357</v>
      </c>
      <c r="G322" s="26" t="s">
        <v>707</v>
      </c>
      <c r="H322" s="26" t="s">
        <v>188</v>
      </c>
      <c r="I322" s="26" t="s">
        <v>188</v>
      </c>
      <c r="J322" s="26" t="s">
        <v>188</v>
      </c>
      <c r="K322" s="26" t="s">
        <v>188</v>
      </c>
      <c r="L322" s="26" t="s">
        <v>188</v>
      </c>
      <c r="M322" s="26" t="s">
        <v>188</v>
      </c>
      <c r="N322" s="26" t="s">
        <v>188</v>
      </c>
      <c r="O322" s="26" t="s">
        <v>188</v>
      </c>
      <c r="P322" s="26" t="s">
        <v>188</v>
      </c>
      <c r="Q322" s="26" t="s">
        <v>188</v>
      </c>
      <c r="R322" s="26" t="s">
        <v>189</v>
      </c>
      <c r="S322" s="26" t="s">
        <v>188</v>
      </c>
      <c r="T322" s="26" t="s">
        <v>188</v>
      </c>
      <c r="U322" s="26" t="s">
        <v>188</v>
      </c>
      <c r="V322" s="26" t="s">
        <v>5</v>
      </c>
      <c r="W322" s="26" t="s">
        <v>36</v>
      </c>
      <c r="X322" s="26" t="s">
        <v>158</v>
      </c>
      <c r="Y322" s="26" t="s">
        <v>43</v>
      </c>
      <c r="Z322" s="26" t="s">
        <v>43</v>
      </c>
      <c r="AA322" s="26" t="s">
        <v>43</v>
      </c>
      <c r="AB322" s="26" t="s">
        <v>43</v>
      </c>
      <c r="AC322" s="26" t="s">
        <v>43</v>
      </c>
      <c r="AD322" s="26" t="s">
        <v>43</v>
      </c>
      <c r="AE322" s="26" t="s">
        <v>55</v>
      </c>
      <c r="AF322" s="26" t="s">
        <v>159</v>
      </c>
      <c r="AG322" s="26" t="s">
        <v>59</v>
      </c>
      <c r="AH322" s="26" t="s">
        <v>59</v>
      </c>
      <c r="AI322" s="26" t="s">
        <v>59</v>
      </c>
      <c r="AJ322" s="26" t="s">
        <v>59</v>
      </c>
      <c r="AK322" s="26" t="s">
        <v>69</v>
      </c>
      <c r="AL322" s="26" t="s">
        <v>160</v>
      </c>
      <c r="AM322" s="26" t="s">
        <v>231</v>
      </c>
      <c r="AN322" s="26" t="s">
        <v>89</v>
      </c>
      <c r="AO322" s="26" t="s">
        <v>708</v>
      </c>
      <c r="AP322" s="26" t="s">
        <v>104</v>
      </c>
      <c r="AQ322" s="26" t="s">
        <v>104</v>
      </c>
      <c r="AR322" s="26" t="s">
        <v>104</v>
      </c>
      <c r="AS322" s="26" t="s">
        <v>104</v>
      </c>
      <c r="AT322" s="26" t="s">
        <v>114</v>
      </c>
      <c r="AU322" s="26" t="s">
        <v>232</v>
      </c>
      <c r="AX322" s="12">
        <f t="shared" si="154"/>
        <v>241</v>
      </c>
      <c r="AY322" s="12">
        <f t="shared" si="185"/>
        <v>0.25</v>
      </c>
      <c r="AZ322" s="20" t="str">
        <f t="shared" si="155"/>
        <v>Anticipatoria., Criterios y estándares (Rúbrica)., Retroalimentación.</v>
      </c>
      <c r="BA322" s="12" t="str">
        <f t="shared" ref="BA322:BA385" si="187">IFERROR(LEFT(AZ322,FIND(".",AZ322,1)),"")</f>
        <v>Anticipatoria.</v>
      </c>
      <c r="BB322" s="12" t="str">
        <f t="shared" ref="BB322:BB385" si="188">IFERROR(MID(AZ322,FIND(",",AZ322,1)+2,FIND(".",AZ322,FIND(".",AZ322,1)+1)-(FIND(".",AZ322,1)+2)),"")</f>
        <v>Criterios y estándares (Rúbrica).</v>
      </c>
      <c r="BC322" s="12" t="str">
        <f t="shared" ref="BC322:BC385" si="189">IFERROR(MID(AZ322,FIND(".",AZ322,FIND(".",AZ322,1)+1)+3,FIND(".",AZ322,FIND(".",AZ322,FIND(".",AZ322,1)+1)+3)-(FIND(".",AZ322,FIND(".",AZ322,1)+1)+2)),"")</f>
        <v>Retroalimentación.</v>
      </c>
      <c r="BD322" s="12" t="str">
        <f t="shared" ref="BD322:BD385" si="190">IFERROR(MID(AZ322,FIND(".",AZ322,FIND(".",AZ322,FIND(".",AZ322,1)+1)+2)+3,FIND(".",AZ322,FIND(".",AZ322,FIND(".",AZ322,FIND(".",AZ322,1)+1)+2)+3+1)),"")</f>
        <v/>
      </c>
      <c r="BF322" s="12">
        <f t="shared" si="156"/>
        <v>1</v>
      </c>
      <c r="BG322" s="12">
        <f t="shared" si="157"/>
        <v>1</v>
      </c>
      <c r="BH322" s="12">
        <f t="shared" si="158"/>
        <v>0</v>
      </c>
      <c r="BI322" s="12">
        <f t="shared" si="159"/>
        <v>1</v>
      </c>
      <c r="BJ322" s="12">
        <f t="shared" si="160"/>
        <v>0</v>
      </c>
      <c r="BK322" s="12">
        <f t="shared" si="161"/>
        <v>3</v>
      </c>
      <c r="BL322" s="20" t="str">
        <f t="shared" si="162"/>
        <v>Reflexión, Claridad, Retroalimentación al docente</v>
      </c>
      <c r="BM322" s="12" t="str">
        <f t="shared" si="163"/>
        <v>Reflexión</v>
      </c>
      <c r="BN322" s="12" t="str">
        <f t="shared" si="186"/>
        <v>Claridad</v>
      </c>
      <c r="BO322" s="12" t="str">
        <f t="shared" si="164"/>
        <v>Retroalimentación al docente</v>
      </c>
      <c r="BP322" s="12" t="str">
        <f t="shared" si="165"/>
        <v/>
      </c>
      <c r="BQ322" s="12" t="str">
        <f t="shared" si="166"/>
        <v/>
      </c>
      <c r="BS322" s="12">
        <f t="shared" si="167"/>
        <v>1</v>
      </c>
      <c r="BT322" s="12">
        <f t="shared" si="168"/>
        <v>0</v>
      </c>
      <c r="BU322" s="12">
        <f t="shared" si="169"/>
        <v>1</v>
      </c>
      <c r="BV322" s="12">
        <f t="shared" si="170"/>
        <v>0</v>
      </c>
      <c r="BW322" s="12">
        <f t="shared" si="171"/>
        <v>1</v>
      </c>
      <c r="BX322" s="12">
        <f t="shared" si="172"/>
        <v>0</v>
      </c>
      <c r="BY322" s="12">
        <f t="shared" si="173"/>
        <v>3</v>
      </c>
      <c r="BZ322" s="12" t="str">
        <f t="shared" si="174"/>
        <v>La bibliografía básica propuesta se encuentra en la biblioteca "Juan Roa Vásquez"., La bibliografía propuesta contiene títulos de edición menor a 5 años., La bibliografía incluye por lo menos dos títulos en una segunda lengua.</v>
      </c>
      <c r="CA322" s="12" t="str">
        <f t="shared" si="175"/>
        <v>La bibliografía básica propuesta se encuentra en la biblioteca "Juan Roa Vásquez".</v>
      </c>
      <c r="CB322" s="21" t="str">
        <f t="shared" si="176"/>
        <v>La bibliografía propuesta contiene títulos de edición menor a 5 años.</v>
      </c>
      <c r="CC322" s="12" t="str">
        <f t="shared" si="177"/>
        <v>La bibliografía incluye por lo menos dos títulos en una segunda lengua.</v>
      </c>
      <c r="CD322" s="12" t="str">
        <f t="shared" si="178"/>
        <v/>
      </c>
      <c r="CF322" s="12">
        <f t="shared" si="179"/>
        <v>1</v>
      </c>
      <c r="CG322" s="12">
        <f t="shared" si="180"/>
        <v>1</v>
      </c>
      <c r="CH322" s="12">
        <f t="shared" si="181"/>
        <v>0</v>
      </c>
      <c r="CI322" s="12">
        <f t="shared" si="182"/>
        <v>1</v>
      </c>
      <c r="CJ322" s="12">
        <f t="shared" si="183"/>
        <v>0</v>
      </c>
      <c r="CK322" s="12">
        <f t="shared" si="184"/>
        <v>3</v>
      </c>
    </row>
    <row r="323" spans="1:89" x14ac:dyDescent="0.25">
      <c r="A323" s="25">
        <v>43056.923336747685</v>
      </c>
      <c r="B323" s="26" t="s">
        <v>183</v>
      </c>
      <c r="C323" s="26" t="s">
        <v>606</v>
      </c>
      <c r="D323" s="26" t="s">
        <v>185</v>
      </c>
      <c r="E323" s="24"/>
      <c r="F323" s="26" t="s">
        <v>297</v>
      </c>
      <c r="G323" s="26" t="s">
        <v>709</v>
      </c>
      <c r="H323" s="26" t="s">
        <v>188</v>
      </c>
      <c r="I323" s="26" t="s">
        <v>188</v>
      </c>
      <c r="J323" s="26" t="s">
        <v>188</v>
      </c>
      <c r="K323" s="26" t="s">
        <v>188</v>
      </c>
      <c r="L323" s="26" t="s">
        <v>188</v>
      </c>
      <c r="M323" s="26" t="s">
        <v>188</v>
      </c>
      <c r="N323" s="26" t="s">
        <v>188</v>
      </c>
      <c r="O323" s="26" t="s">
        <v>188</v>
      </c>
      <c r="P323" s="26" t="s">
        <v>188</v>
      </c>
      <c r="Q323" s="26" t="s">
        <v>188</v>
      </c>
      <c r="R323" s="26" t="s">
        <v>189</v>
      </c>
      <c r="S323" s="26" t="s">
        <v>188</v>
      </c>
      <c r="T323" s="26" t="s">
        <v>188</v>
      </c>
      <c r="U323" s="26" t="s">
        <v>188</v>
      </c>
      <c r="V323" s="26" t="s">
        <v>5</v>
      </c>
      <c r="W323" s="26" t="s">
        <v>36</v>
      </c>
      <c r="X323" s="26" t="s">
        <v>158</v>
      </c>
      <c r="Y323" s="26" t="s">
        <v>190</v>
      </c>
      <c r="Z323" s="26" t="s">
        <v>190</v>
      </c>
      <c r="AA323" s="26" t="s">
        <v>190</v>
      </c>
      <c r="AB323" s="26" t="s">
        <v>190</v>
      </c>
      <c r="AC323" s="26" t="s">
        <v>190</v>
      </c>
      <c r="AD323" s="26" t="s">
        <v>190</v>
      </c>
      <c r="AE323" s="26" t="s">
        <v>55</v>
      </c>
      <c r="AF323" s="26" t="s">
        <v>159</v>
      </c>
      <c r="AG323" s="26" t="s">
        <v>59</v>
      </c>
      <c r="AH323" s="26" t="s">
        <v>59</v>
      </c>
      <c r="AI323" s="26" t="s">
        <v>59</v>
      </c>
      <c r="AJ323" s="26" t="s">
        <v>59</v>
      </c>
      <c r="AK323" s="26" t="s">
        <v>69</v>
      </c>
      <c r="AL323" s="26" t="s">
        <v>160</v>
      </c>
      <c r="AM323" s="26" t="s">
        <v>231</v>
      </c>
      <c r="AN323" s="26" t="s">
        <v>89</v>
      </c>
      <c r="AO323" s="26" t="s">
        <v>708</v>
      </c>
      <c r="AP323" s="26" t="s">
        <v>104</v>
      </c>
      <c r="AQ323" s="26" t="s">
        <v>104</v>
      </c>
      <c r="AR323" s="26" t="s">
        <v>104</v>
      </c>
      <c r="AS323" s="26" t="s">
        <v>104</v>
      </c>
      <c r="AT323" s="26" t="s">
        <v>114</v>
      </c>
      <c r="AU323" s="26" t="s">
        <v>232</v>
      </c>
      <c r="AX323" s="12">
        <f t="shared" ref="AX323:AX386" si="191">IFERROR(MATCH(C323,$C$2:$C$2000,0),"")</f>
        <v>241</v>
      </c>
      <c r="AY323" s="12">
        <f t="shared" si="185"/>
        <v>0.25</v>
      </c>
      <c r="AZ323" s="20" t="str">
        <f t="shared" ref="AZ323:AZ386" si="192">AM323</f>
        <v>Anticipatoria., Criterios y estándares (Rúbrica)., Retroalimentación.</v>
      </c>
      <c r="BA323" s="12" t="str">
        <f t="shared" si="187"/>
        <v>Anticipatoria.</v>
      </c>
      <c r="BB323" s="12" t="str">
        <f t="shared" si="188"/>
        <v>Criterios y estándares (Rúbrica).</v>
      </c>
      <c r="BC323" s="12" t="str">
        <f t="shared" si="189"/>
        <v>Retroalimentación.</v>
      </c>
      <c r="BD323" s="12" t="str">
        <f t="shared" si="190"/>
        <v/>
      </c>
      <c r="BF323" s="12">
        <f t="shared" ref="BF323:BF386" si="193">COUNTIF(BA323:BD323,"Anticipatoria.")</f>
        <v>1</v>
      </c>
      <c r="BG323" s="12">
        <f t="shared" ref="BG323:BG386" si="194">COUNTIF(BA323:BD323,"Criterios y estándares (Rúbrica).")</f>
        <v>1</v>
      </c>
      <c r="BH323" s="12">
        <f t="shared" ref="BH323:BH386" si="195">COUNTIF(BA323:BD323,"Autoevaluación.")</f>
        <v>0</v>
      </c>
      <c r="BI323" s="12">
        <f t="shared" ref="BI323:BI386" si="196">COUNTIF(BA323:BD323,"Retroalimentación.")</f>
        <v>1</v>
      </c>
      <c r="BJ323" s="12">
        <f t="shared" ref="BJ323:BJ386" si="197">COUNTIF(BA323:BD323,"No incluye los componentes enunciados.")</f>
        <v>0</v>
      </c>
      <c r="BK323" s="12">
        <f t="shared" ref="BK323:BK386" si="198">IF(BJ323=1,1,SUM(BF323:BI323))</f>
        <v>3</v>
      </c>
      <c r="BL323" s="20" t="str">
        <f t="shared" ref="BL323:BL386" si="199">AO323</f>
        <v>Reflexión, Claridad, Retroalimentación al docente</v>
      </c>
      <c r="BM323" s="12" t="str">
        <f t="shared" ref="BM323:BM386" si="200">IFERROR(LEFT(BL323,FIND(",",BL323,1)-1),BL323)</f>
        <v>Reflexión</v>
      </c>
      <c r="BN323" s="12" t="str">
        <f t="shared" si="186"/>
        <v>Claridad</v>
      </c>
      <c r="BO323" s="12" t="str">
        <f t="shared" ref="BO323:BO386" si="201">IF(OR(LEN(BL323)=28,LEN(BL323)=42,LEN(BL323)=43,LEN(BL323)=44,LEN(BL323)=47,LEN(BL323)=48,LEN(BL323)=49,LEN(BL323)=62,LEN(BL323)=63,LEN(BL323)=64),RIGHT(BL323,LEN(BL323)-FIND(",",BL323,11)-1),IFERROR(MID(BL323,FIND(",",BL323,11)+2,(FIND(",",BL323,21))-(FIND(",",BL323,11)+2)),""))</f>
        <v>Retroalimentación al docente</v>
      </c>
      <c r="BP323" s="12" t="str">
        <f t="shared" ref="BP323:BP386" si="202">IF(OR(LEN(BL323)=53,LEN(BL323)=58,LEN(BL323)=72,LEN(BL323)=73),RIGHT(BL323,LEN(BL323)-FIND(",",BL323,20)-1),IFERROR(MID(BL323,FIND(",",BL323,20)+2,(FIND(",",BL323,30))-(FIND(",",BL323,20)+2)),""))</f>
        <v/>
      </c>
      <c r="BQ323" s="12" t="str">
        <f t="shared" ref="BQ323:BQ386" si="203">IF(OR(LEN(BL323)=62,LEN(BL323)=63,LEN(BL323)=64,LEN(BL323)=72,LEN(BL323)=73),"",IFERROR(RIGHT(BL323,LEN(BL323)-(FIND(",",BL323,30)+1)),""))</f>
        <v/>
      </c>
      <c r="BS323" s="12">
        <f t="shared" ref="BS323:BS386" si="204">COUNTIF(BM323:BQ323,"Reflexión")</f>
        <v>1</v>
      </c>
      <c r="BT323" s="12">
        <f t="shared" ref="BT323:BT386" si="205">COUNTIF(BM323:BQ323,"Diálogo")</f>
        <v>0</v>
      </c>
      <c r="BU323" s="12">
        <f t="shared" ref="BU323:BU386" si="206">COUNTIF(BM323:BQ323,"Claridad")</f>
        <v>1</v>
      </c>
      <c r="BV323" s="12">
        <f t="shared" ref="BV323:BV386" si="207">COUNTIF(BM323:BQ323,"Oportunidades de mejora")</f>
        <v>0</v>
      </c>
      <c r="BW323" s="12">
        <f t="shared" ref="BW323:BW386" si="208">COUNTIF(BM323:BQ323,"Retroalimentación al docente")</f>
        <v>1</v>
      </c>
      <c r="BX323" s="12">
        <f t="shared" ref="BX323:BX386" si="209">COUNTIF(BM323:BQ323,"No incluye los principios enunciados")</f>
        <v>0</v>
      </c>
      <c r="BY323" s="12">
        <f t="shared" ref="BY323:BY386" si="210">IF(BX323=1,1,SUM(BS323:BX323))</f>
        <v>3</v>
      </c>
      <c r="BZ323" s="12" t="str">
        <f t="shared" ref="BZ323:BZ386" si="211">AU323</f>
        <v>La bibliografía básica propuesta se encuentra en la biblioteca "Juan Roa Vásquez"., La bibliografía propuesta contiene títulos de edición menor a 5 años., La bibliografía incluye por lo menos dos títulos en una segunda lengua.</v>
      </c>
      <c r="CA323" s="12" t="str">
        <f t="shared" ref="CA323:CA386" si="212">IFERROR(LEFT(BZ323,FIND(".",BZ323,1)),"")</f>
        <v>La bibliografía básica propuesta se encuentra en la biblioteca "Juan Roa Vásquez".</v>
      </c>
      <c r="CB323" s="21" t="str">
        <f t="shared" ref="CB323:CB386" si="213">IFERROR(MID(BZ323,FIND(".",BZ323,1)+3,(FIND(".",BZ323,100))-(FIND(".",BZ323,1)+2)),"")</f>
        <v>La bibliografía propuesta contiene títulos de edición menor a 5 años.</v>
      </c>
      <c r="CC323" s="12" t="str">
        <f t="shared" ref="CC323:CC386" si="214">IFERROR(MID(BZ323,FIND(".",BZ323,83)+3,(FIND(".",BZ323,185))-(FIND(".",BZ323,83)+2)),"")</f>
        <v>La bibliografía incluye por lo menos dos títulos en una segunda lengua.</v>
      </c>
      <c r="CD323" s="12" t="str">
        <f t="shared" ref="CD323:CD386" si="215">IFERROR(MID(BZ323,FIND(".",BZ323,185)+3,(FIND(".",BZ323,255))-(FIND(".",BZ323,185)+1)),"")</f>
        <v/>
      </c>
      <c r="CF323" s="12">
        <f t="shared" ref="CF323:CF386" si="216">COUNTIF(CA323:CD323,"La bibliografía básica propuesta se encuentra en la biblioteca ""Juan Roa Vásquez"".")</f>
        <v>1</v>
      </c>
      <c r="CG323" s="12">
        <f t="shared" ref="CG323:CG386" si="217">COUNTIF(CA323:CD323,"La bibliografía propuesta contiene títulos de edición menor a 5 años.")</f>
        <v>1</v>
      </c>
      <c r="CH323" s="12">
        <f t="shared" ref="CH323:CH386" si="218">COUNTIF(CA323:CD323,"La bibliografía se presenta con una sólo sistema de referenciación (APA, Vancouver, IEEE, etc).")</f>
        <v>0</v>
      </c>
      <c r="CI323" s="12">
        <f t="shared" ref="CI323:CI386" si="219">COUNTIF(CA323:CD323,"La bibliografía incluye por lo menos dos títulos en una segunda lengua.")</f>
        <v>1</v>
      </c>
      <c r="CJ323" s="12">
        <f t="shared" ref="CJ323:CJ386" si="220">COUNTIF(CA323:CD323,"No incluye bibliografía.")</f>
        <v>0</v>
      </c>
      <c r="CK323" s="12">
        <f t="shared" ref="CK323:CK386" si="221">IF(CJ323=1,1,SUM(CF323:CI323))</f>
        <v>3</v>
      </c>
    </row>
    <row r="324" spans="1:89" x14ac:dyDescent="0.25">
      <c r="A324" s="25">
        <v>43056.928748206017</v>
      </c>
      <c r="B324" s="26" t="s">
        <v>183</v>
      </c>
      <c r="C324" s="26" t="s">
        <v>710</v>
      </c>
      <c r="D324" s="26" t="s">
        <v>185</v>
      </c>
      <c r="E324" s="24"/>
      <c r="F324" s="26" t="s">
        <v>212</v>
      </c>
      <c r="G324" s="26" t="s">
        <v>711</v>
      </c>
      <c r="H324" s="26" t="s">
        <v>188</v>
      </c>
      <c r="I324" s="26" t="s">
        <v>188</v>
      </c>
      <c r="J324" s="26" t="s">
        <v>188</v>
      </c>
      <c r="K324" s="26" t="s">
        <v>188</v>
      </c>
      <c r="L324" s="26" t="s">
        <v>188</v>
      </c>
      <c r="M324" s="26" t="s">
        <v>188</v>
      </c>
      <c r="N324" s="26" t="s">
        <v>188</v>
      </c>
      <c r="O324" s="26" t="s">
        <v>188</v>
      </c>
      <c r="P324" s="26" t="s">
        <v>188</v>
      </c>
      <c r="Q324" s="26" t="s">
        <v>188</v>
      </c>
      <c r="R324" s="26" t="s">
        <v>188</v>
      </c>
      <c r="S324" s="26" t="s">
        <v>188</v>
      </c>
      <c r="T324" s="26" t="s">
        <v>188</v>
      </c>
      <c r="U324" s="26" t="s">
        <v>188</v>
      </c>
      <c r="V324" s="26" t="s">
        <v>5</v>
      </c>
      <c r="W324" s="26" t="s">
        <v>162</v>
      </c>
      <c r="X324" s="26" t="s">
        <v>158</v>
      </c>
      <c r="Y324" s="26" t="s">
        <v>43</v>
      </c>
      <c r="Z324" s="26" t="s">
        <v>43</v>
      </c>
      <c r="AA324" s="26" t="s">
        <v>43</v>
      </c>
      <c r="AB324" s="26" t="s">
        <v>43</v>
      </c>
      <c r="AC324" s="26" t="s">
        <v>43</v>
      </c>
      <c r="AD324" s="26" t="s">
        <v>43</v>
      </c>
      <c r="AE324" s="26" t="s">
        <v>53</v>
      </c>
      <c r="AF324" s="26" t="s">
        <v>159</v>
      </c>
      <c r="AG324" s="26" t="s">
        <v>58</v>
      </c>
      <c r="AH324" s="26" t="s">
        <v>59</v>
      </c>
      <c r="AI324" s="26" t="s">
        <v>59</v>
      </c>
      <c r="AJ324" s="26" t="s">
        <v>58</v>
      </c>
      <c r="AK324" s="26" t="s">
        <v>69</v>
      </c>
      <c r="AL324" s="26" t="s">
        <v>160</v>
      </c>
      <c r="AM324" s="26" t="s">
        <v>191</v>
      </c>
      <c r="AN324" s="26" t="s">
        <v>89</v>
      </c>
      <c r="AO324" s="26" t="s">
        <v>210</v>
      </c>
      <c r="AP324" s="26" t="s">
        <v>106</v>
      </c>
      <c r="AQ324" s="26" t="s">
        <v>104</v>
      </c>
      <c r="AR324" s="26" t="s">
        <v>104</v>
      </c>
      <c r="AS324" s="26" t="s">
        <v>106</v>
      </c>
      <c r="AT324" s="26" t="s">
        <v>114</v>
      </c>
      <c r="AU324" s="26" t="s">
        <v>164</v>
      </c>
      <c r="AX324" s="12">
        <f t="shared" si="191"/>
        <v>323</v>
      </c>
      <c r="AY324" s="12">
        <f t="shared" si="185"/>
        <v>1</v>
      </c>
      <c r="AZ324" s="20" t="str">
        <f t="shared" si="192"/>
        <v>Anticipatoria., Criterios y estándares (Rúbrica)., Autoevaluación., Retroalimentación.</v>
      </c>
      <c r="BA324" s="12" t="str">
        <f t="shared" si="187"/>
        <v>Anticipatoria.</v>
      </c>
      <c r="BB324" s="12" t="str">
        <f t="shared" si="188"/>
        <v>Criterios y estándares (Rúbrica).</v>
      </c>
      <c r="BC324" s="12" t="str">
        <f t="shared" si="189"/>
        <v>Autoevaluación.</v>
      </c>
      <c r="BD324" s="12" t="str">
        <f t="shared" si="190"/>
        <v>Retroalimentación.</v>
      </c>
      <c r="BF324" s="12">
        <f t="shared" si="193"/>
        <v>1</v>
      </c>
      <c r="BG324" s="12">
        <f t="shared" si="194"/>
        <v>1</v>
      </c>
      <c r="BH324" s="12">
        <f t="shared" si="195"/>
        <v>1</v>
      </c>
      <c r="BI324" s="12">
        <f t="shared" si="196"/>
        <v>1</v>
      </c>
      <c r="BJ324" s="12">
        <f t="shared" si="197"/>
        <v>0</v>
      </c>
      <c r="BK324" s="12">
        <f t="shared" si="198"/>
        <v>4</v>
      </c>
      <c r="BL324" s="20" t="str">
        <f t="shared" si="199"/>
        <v>Reflexión, Diálogo, Claridad, Oportunidades de mejora</v>
      </c>
      <c r="BM324" s="12" t="str">
        <f t="shared" si="200"/>
        <v>Reflexión</v>
      </c>
      <c r="BN324" s="12" t="str">
        <f t="shared" si="186"/>
        <v>Diálogo</v>
      </c>
      <c r="BO324" s="12" t="str">
        <f t="shared" si="201"/>
        <v>Claridad</v>
      </c>
      <c r="BP324" s="12" t="str">
        <f t="shared" si="202"/>
        <v>Oportunidades de mejora</v>
      </c>
      <c r="BQ324" s="12" t="str">
        <f t="shared" si="203"/>
        <v/>
      </c>
      <c r="BS324" s="12">
        <f t="shared" si="204"/>
        <v>1</v>
      </c>
      <c r="BT324" s="12">
        <f t="shared" si="205"/>
        <v>1</v>
      </c>
      <c r="BU324" s="12">
        <f t="shared" si="206"/>
        <v>1</v>
      </c>
      <c r="BV324" s="12">
        <f t="shared" si="207"/>
        <v>1</v>
      </c>
      <c r="BW324" s="12">
        <f t="shared" si="208"/>
        <v>0</v>
      </c>
      <c r="BX324" s="12">
        <f t="shared" si="209"/>
        <v>0</v>
      </c>
      <c r="BY324" s="12">
        <f t="shared" si="210"/>
        <v>4</v>
      </c>
      <c r="BZ324" s="12" t="str">
        <f t="shared" si="211"/>
        <v>La bibliografía básica propuesta se encuentra en la biblioteca "Juan Roa Vásquez".</v>
      </c>
      <c r="CA324" s="12" t="str">
        <f t="shared" si="212"/>
        <v>La bibliografía básica propuesta se encuentra en la biblioteca "Juan Roa Vásquez".</v>
      </c>
      <c r="CB324" s="21" t="str">
        <f t="shared" si="213"/>
        <v/>
      </c>
      <c r="CC324" s="12" t="str">
        <f t="shared" si="214"/>
        <v/>
      </c>
      <c r="CD324" s="12" t="str">
        <f t="shared" si="215"/>
        <v/>
      </c>
      <c r="CF324" s="12">
        <f t="shared" si="216"/>
        <v>1</v>
      </c>
      <c r="CG324" s="12">
        <f t="shared" si="217"/>
        <v>0</v>
      </c>
      <c r="CH324" s="12">
        <f t="shared" si="218"/>
        <v>0</v>
      </c>
      <c r="CI324" s="12">
        <f t="shared" si="219"/>
        <v>0</v>
      </c>
      <c r="CJ324" s="12">
        <f t="shared" si="220"/>
        <v>0</v>
      </c>
      <c r="CK324" s="12">
        <f t="shared" si="221"/>
        <v>1</v>
      </c>
    </row>
    <row r="325" spans="1:89" x14ac:dyDescent="0.25">
      <c r="A325" s="25">
        <v>43056.95303506944</v>
      </c>
      <c r="B325" s="26" t="s">
        <v>183</v>
      </c>
      <c r="C325" s="26" t="s">
        <v>712</v>
      </c>
      <c r="D325" s="26" t="s">
        <v>185</v>
      </c>
      <c r="E325" s="24"/>
      <c r="F325" s="26" t="s">
        <v>195</v>
      </c>
      <c r="G325" s="26" t="s">
        <v>713</v>
      </c>
      <c r="H325" s="26" t="s">
        <v>188</v>
      </c>
      <c r="I325" s="26" t="s">
        <v>188</v>
      </c>
      <c r="J325" s="26" t="s">
        <v>188</v>
      </c>
      <c r="K325" s="26" t="s">
        <v>188</v>
      </c>
      <c r="L325" s="26" t="s">
        <v>188</v>
      </c>
      <c r="M325" s="26" t="s">
        <v>188</v>
      </c>
      <c r="N325" s="26" t="s">
        <v>188</v>
      </c>
      <c r="O325" s="26" t="s">
        <v>188</v>
      </c>
      <c r="P325" s="26" t="s">
        <v>188</v>
      </c>
      <c r="Q325" s="26" t="s">
        <v>188</v>
      </c>
      <c r="R325" s="26" t="s">
        <v>188</v>
      </c>
      <c r="S325" s="26" t="s">
        <v>188</v>
      </c>
      <c r="T325" s="26" t="s">
        <v>188</v>
      </c>
      <c r="U325" s="26" t="s">
        <v>188</v>
      </c>
      <c r="V325" s="26" t="s">
        <v>4</v>
      </c>
      <c r="W325" s="26" t="s">
        <v>162</v>
      </c>
      <c r="X325" s="26" t="s">
        <v>158</v>
      </c>
      <c r="Y325" s="26" t="s">
        <v>190</v>
      </c>
      <c r="Z325" s="26" t="s">
        <v>190</v>
      </c>
      <c r="AA325" s="26" t="s">
        <v>190</v>
      </c>
      <c r="AB325" s="26" t="s">
        <v>190</v>
      </c>
      <c r="AC325" s="26" t="s">
        <v>190</v>
      </c>
      <c r="AD325" s="26" t="s">
        <v>190</v>
      </c>
      <c r="AE325" s="26" t="s">
        <v>55</v>
      </c>
      <c r="AF325" s="26" t="s">
        <v>159</v>
      </c>
      <c r="AG325" s="26" t="s">
        <v>59</v>
      </c>
      <c r="AH325" s="26" t="s">
        <v>58</v>
      </c>
      <c r="AI325" s="26" t="s">
        <v>58</v>
      </c>
      <c r="AJ325" s="26" t="s">
        <v>58</v>
      </c>
      <c r="AK325" s="26" t="s">
        <v>69</v>
      </c>
      <c r="AL325" s="26" t="s">
        <v>160</v>
      </c>
      <c r="AM325" s="26" t="s">
        <v>231</v>
      </c>
      <c r="AN325" s="26" t="s">
        <v>89</v>
      </c>
      <c r="AO325" s="26" t="s">
        <v>192</v>
      </c>
      <c r="AP325" s="26" t="s">
        <v>104</v>
      </c>
      <c r="AQ325" s="26" t="s">
        <v>104</v>
      </c>
      <c r="AR325" s="26" t="s">
        <v>104</v>
      </c>
      <c r="AS325" s="26" t="s">
        <v>104</v>
      </c>
      <c r="AT325" s="26" t="s">
        <v>112</v>
      </c>
      <c r="AU325" s="26" t="s">
        <v>167</v>
      </c>
      <c r="AX325" s="12">
        <f t="shared" si="191"/>
        <v>324</v>
      </c>
      <c r="AY325" s="12">
        <f t="shared" si="185"/>
        <v>0.33333333333333331</v>
      </c>
      <c r="AZ325" s="20" t="str">
        <f t="shared" si="192"/>
        <v>Anticipatoria., Criterios y estándares (Rúbrica)., Retroalimentación.</v>
      </c>
      <c r="BA325" s="12" t="str">
        <f t="shared" si="187"/>
        <v>Anticipatoria.</v>
      </c>
      <c r="BB325" s="12" t="str">
        <f t="shared" si="188"/>
        <v>Criterios y estándares (Rúbrica).</v>
      </c>
      <c r="BC325" s="12" t="str">
        <f t="shared" si="189"/>
        <v>Retroalimentación.</v>
      </c>
      <c r="BD325" s="12" t="str">
        <f t="shared" si="190"/>
        <v/>
      </c>
      <c r="BF325" s="12">
        <f t="shared" si="193"/>
        <v>1</v>
      </c>
      <c r="BG325" s="12">
        <f t="shared" si="194"/>
        <v>1</v>
      </c>
      <c r="BH325" s="12">
        <f t="shared" si="195"/>
        <v>0</v>
      </c>
      <c r="BI325" s="12">
        <f t="shared" si="196"/>
        <v>1</v>
      </c>
      <c r="BJ325" s="12">
        <f t="shared" si="197"/>
        <v>0</v>
      </c>
      <c r="BK325" s="12">
        <f t="shared" si="198"/>
        <v>3</v>
      </c>
      <c r="BL325" s="20" t="str">
        <f t="shared" si="199"/>
        <v>Reflexión, Diálogo, Claridad, Oportunidades de mejora, Retroalimentación al docente</v>
      </c>
      <c r="BM325" s="12" t="str">
        <f t="shared" si="200"/>
        <v>Reflexión</v>
      </c>
      <c r="BN325" s="12" t="str">
        <f t="shared" si="186"/>
        <v>Diálogo</v>
      </c>
      <c r="BO325" s="12" t="str">
        <f t="shared" si="201"/>
        <v>Claridad</v>
      </c>
      <c r="BP325" s="12" t="str">
        <f t="shared" si="202"/>
        <v>Oportunidades de mejora</v>
      </c>
      <c r="BQ325" s="12" t="str">
        <f t="shared" si="203"/>
        <v>Retroalimentación al docente</v>
      </c>
      <c r="BS325" s="12">
        <f t="shared" si="204"/>
        <v>1</v>
      </c>
      <c r="BT325" s="12">
        <f t="shared" si="205"/>
        <v>1</v>
      </c>
      <c r="BU325" s="12">
        <f t="shared" si="206"/>
        <v>1</v>
      </c>
      <c r="BV325" s="12">
        <f t="shared" si="207"/>
        <v>1</v>
      </c>
      <c r="BW325" s="12">
        <f t="shared" si="208"/>
        <v>1</v>
      </c>
      <c r="BX325" s="12">
        <f t="shared" si="209"/>
        <v>0</v>
      </c>
      <c r="BY325" s="12">
        <f t="shared" si="210"/>
        <v>5</v>
      </c>
      <c r="BZ325" s="12" t="str">
        <f t="shared" si="211"/>
        <v>La bibliografía se presenta con una sólo sistema de referenciación (APA, Vancouver, IEEE, etc).</v>
      </c>
      <c r="CA325" s="12" t="str">
        <f t="shared" si="212"/>
        <v>La bibliografía se presenta con una sólo sistema de referenciación (APA, Vancouver, IEEE, etc).</v>
      </c>
      <c r="CB325" s="21" t="str">
        <f t="shared" si="213"/>
        <v/>
      </c>
      <c r="CC325" s="12" t="str">
        <f t="shared" si="214"/>
        <v/>
      </c>
      <c r="CD325" s="12" t="str">
        <f t="shared" si="215"/>
        <v/>
      </c>
      <c r="CF325" s="12">
        <f t="shared" si="216"/>
        <v>0</v>
      </c>
      <c r="CG325" s="12">
        <f t="shared" si="217"/>
        <v>0</v>
      </c>
      <c r="CH325" s="12">
        <f t="shared" si="218"/>
        <v>1</v>
      </c>
      <c r="CI325" s="12">
        <f t="shared" si="219"/>
        <v>0</v>
      </c>
      <c r="CJ325" s="12">
        <f t="shared" si="220"/>
        <v>0</v>
      </c>
      <c r="CK325" s="12">
        <f t="shared" si="221"/>
        <v>1</v>
      </c>
    </row>
    <row r="326" spans="1:89" x14ac:dyDescent="0.25">
      <c r="A326" s="25">
        <v>43056.958799560191</v>
      </c>
      <c r="B326" s="26" t="s">
        <v>183</v>
      </c>
      <c r="C326" s="26" t="s">
        <v>712</v>
      </c>
      <c r="D326" s="26" t="s">
        <v>185</v>
      </c>
      <c r="E326" s="24"/>
      <c r="F326" s="26" t="s">
        <v>195</v>
      </c>
      <c r="G326" s="26" t="s">
        <v>714</v>
      </c>
      <c r="H326" s="26" t="s">
        <v>188</v>
      </c>
      <c r="I326" s="26" t="s">
        <v>188</v>
      </c>
      <c r="J326" s="26" t="s">
        <v>188</v>
      </c>
      <c r="K326" s="26" t="s">
        <v>188</v>
      </c>
      <c r="L326" s="26" t="s">
        <v>188</v>
      </c>
      <c r="M326" s="26" t="s">
        <v>188</v>
      </c>
      <c r="N326" s="26" t="s">
        <v>188</v>
      </c>
      <c r="O326" s="26" t="s">
        <v>188</v>
      </c>
      <c r="P326" s="26" t="s">
        <v>188</v>
      </c>
      <c r="Q326" s="26" t="s">
        <v>188</v>
      </c>
      <c r="R326" s="26" t="s">
        <v>188</v>
      </c>
      <c r="S326" s="26" t="s">
        <v>188</v>
      </c>
      <c r="T326" s="26" t="s">
        <v>188</v>
      </c>
      <c r="U326" s="26" t="s">
        <v>188</v>
      </c>
      <c r="V326" s="26" t="s">
        <v>4</v>
      </c>
      <c r="W326" s="26" t="s">
        <v>162</v>
      </c>
      <c r="X326" s="26" t="s">
        <v>158</v>
      </c>
      <c r="Y326" s="26" t="s">
        <v>43</v>
      </c>
      <c r="Z326" s="26" t="s">
        <v>43</v>
      </c>
      <c r="AA326" s="26" t="s">
        <v>43</v>
      </c>
      <c r="AB326" s="26" t="s">
        <v>43</v>
      </c>
      <c r="AC326" s="26" t="s">
        <v>43</v>
      </c>
      <c r="AD326" s="26" t="s">
        <v>43</v>
      </c>
      <c r="AE326" s="26" t="s">
        <v>53</v>
      </c>
      <c r="AF326" s="26" t="s">
        <v>159</v>
      </c>
      <c r="AG326" s="26" t="s">
        <v>58</v>
      </c>
      <c r="AH326" s="26" t="s">
        <v>59</v>
      </c>
      <c r="AI326" s="26" t="s">
        <v>59</v>
      </c>
      <c r="AJ326" s="26" t="s">
        <v>58</v>
      </c>
      <c r="AK326" s="26" t="s">
        <v>69</v>
      </c>
      <c r="AL326" s="26" t="s">
        <v>160</v>
      </c>
      <c r="AM326" s="26" t="s">
        <v>191</v>
      </c>
      <c r="AN326" s="26" t="s">
        <v>89</v>
      </c>
      <c r="AO326" s="26" t="s">
        <v>192</v>
      </c>
      <c r="AP326" s="26" t="s">
        <v>105</v>
      </c>
      <c r="AQ326" s="26" t="s">
        <v>105</v>
      </c>
      <c r="AR326" s="26" t="s">
        <v>105</v>
      </c>
      <c r="AS326" s="26" t="s">
        <v>107</v>
      </c>
      <c r="AT326" s="26" t="s">
        <v>112</v>
      </c>
      <c r="AU326" s="26" t="s">
        <v>266</v>
      </c>
      <c r="AX326" s="12">
        <f t="shared" si="191"/>
        <v>324</v>
      </c>
      <c r="AY326" s="12">
        <f t="shared" si="185"/>
        <v>0.33333333333333331</v>
      </c>
      <c r="AZ326" s="20" t="str">
        <f t="shared" si="192"/>
        <v>Anticipatoria., Criterios y estándares (Rúbrica)., Autoevaluación., Retroalimentación.</v>
      </c>
      <c r="BA326" s="12" t="str">
        <f t="shared" si="187"/>
        <v>Anticipatoria.</v>
      </c>
      <c r="BB326" s="12" t="str">
        <f t="shared" si="188"/>
        <v>Criterios y estándares (Rúbrica).</v>
      </c>
      <c r="BC326" s="12" t="str">
        <f t="shared" si="189"/>
        <v>Autoevaluación.</v>
      </c>
      <c r="BD326" s="12" t="str">
        <f t="shared" si="190"/>
        <v>Retroalimentación.</v>
      </c>
      <c r="BF326" s="12">
        <f t="shared" si="193"/>
        <v>1</v>
      </c>
      <c r="BG326" s="12">
        <f t="shared" si="194"/>
        <v>1</v>
      </c>
      <c r="BH326" s="12">
        <f t="shared" si="195"/>
        <v>1</v>
      </c>
      <c r="BI326" s="12">
        <f t="shared" si="196"/>
        <v>1</v>
      </c>
      <c r="BJ326" s="12">
        <f t="shared" si="197"/>
        <v>0</v>
      </c>
      <c r="BK326" s="12">
        <f t="shared" si="198"/>
        <v>4</v>
      </c>
      <c r="BL326" s="20" t="str">
        <f t="shared" si="199"/>
        <v>Reflexión, Diálogo, Claridad, Oportunidades de mejora, Retroalimentación al docente</v>
      </c>
      <c r="BM326" s="12" t="str">
        <f t="shared" si="200"/>
        <v>Reflexión</v>
      </c>
      <c r="BN326" s="12" t="str">
        <f t="shared" si="186"/>
        <v>Diálogo</v>
      </c>
      <c r="BO326" s="12" t="str">
        <f t="shared" si="201"/>
        <v>Claridad</v>
      </c>
      <c r="BP326" s="12" t="str">
        <f t="shared" si="202"/>
        <v>Oportunidades de mejora</v>
      </c>
      <c r="BQ326" s="12" t="str">
        <f t="shared" si="203"/>
        <v>Retroalimentación al docente</v>
      </c>
      <c r="BS326" s="12">
        <f t="shared" si="204"/>
        <v>1</v>
      </c>
      <c r="BT326" s="12">
        <f t="shared" si="205"/>
        <v>1</v>
      </c>
      <c r="BU326" s="12">
        <f t="shared" si="206"/>
        <v>1</v>
      </c>
      <c r="BV326" s="12">
        <f t="shared" si="207"/>
        <v>1</v>
      </c>
      <c r="BW326" s="12">
        <f t="shared" si="208"/>
        <v>1</v>
      </c>
      <c r="BX326" s="12">
        <f t="shared" si="209"/>
        <v>0</v>
      </c>
      <c r="BY326" s="12">
        <f t="shared" si="210"/>
        <v>5</v>
      </c>
      <c r="BZ326" s="12" t="str">
        <f t="shared" si="211"/>
        <v>La bibliografía propuesta contiene títulos de edición menor a 5 años., La bibliografía se presenta con una sólo sistema de referenciación (APA, Vancouver, IEEE, etc)., La bibliografía incluye por lo menos dos títulos en una segunda lengua.</v>
      </c>
      <c r="CA326" s="12" t="str">
        <f t="shared" si="212"/>
        <v>La bibliografía propuesta contiene títulos de edición menor a 5 años.</v>
      </c>
      <c r="CB326" s="21" t="str">
        <f t="shared" si="213"/>
        <v>La bibliografía se presenta con una sólo sistema de referenciación (APA, Vancouver, IEEE, etc).</v>
      </c>
      <c r="CC326" s="12" t="str">
        <f t="shared" si="214"/>
        <v>La bibliografía incluye por lo menos dos títulos en una segunda lengua.</v>
      </c>
      <c r="CD326" s="12" t="str">
        <f t="shared" si="215"/>
        <v/>
      </c>
      <c r="CF326" s="12">
        <f t="shared" si="216"/>
        <v>0</v>
      </c>
      <c r="CG326" s="12">
        <f t="shared" si="217"/>
        <v>1</v>
      </c>
      <c r="CH326" s="12">
        <f t="shared" si="218"/>
        <v>1</v>
      </c>
      <c r="CI326" s="12">
        <f t="shared" si="219"/>
        <v>1</v>
      </c>
      <c r="CJ326" s="12">
        <f t="shared" si="220"/>
        <v>0</v>
      </c>
      <c r="CK326" s="12">
        <f t="shared" si="221"/>
        <v>3</v>
      </c>
    </row>
    <row r="327" spans="1:89" x14ac:dyDescent="0.25">
      <c r="A327" s="25">
        <v>43056.962827384261</v>
      </c>
      <c r="B327" s="26" t="s">
        <v>183</v>
      </c>
      <c r="C327" s="26" t="s">
        <v>712</v>
      </c>
      <c r="D327" s="26" t="s">
        <v>185</v>
      </c>
      <c r="E327" s="24"/>
      <c r="F327" s="26" t="s">
        <v>195</v>
      </c>
      <c r="G327" s="26" t="s">
        <v>715</v>
      </c>
      <c r="H327" s="26" t="s">
        <v>188</v>
      </c>
      <c r="I327" s="26" t="s">
        <v>188</v>
      </c>
      <c r="J327" s="26" t="s">
        <v>188</v>
      </c>
      <c r="K327" s="26" t="s">
        <v>188</v>
      </c>
      <c r="L327" s="26" t="s">
        <v>188</v>
      </c>
      <c r="M327" s="26" t="s">
        <v>188</v>
      </c>
      <c r="N327" s="26" t="s">
        <v>188</v>
      </c>
      <c r="O327" s="26" t="s">
        <v>188</v>
      </c>
      <c r="P327" s="26" t="s">
        <v>188</v>
      </c>
      <c r="Q327" s="26" t="s">
        <v>188</v>
      </c>
      <c r="R327" s="26" t="s">
        <v>188</v>
      </c>
      <c r="S327" s="26" t="s">
        <v>188</v>
      </c>
      <c r="T327" s="26" t="s">
        <v>188</v>
      </c>
      <c r="U327" s="26" t="s">
        <v>188</v>
      </c>
      <c r="V327" s="26" t="s">
        <v>4</v>
      </c>
      <c r="W327" s="26" t="s">
        <v>162</v>
      </c>
      <c r="X327" s="26" t="s">
        <v>158</v>
      </c>
      <c r="Y327" s="26" t="s">
        <v>43</v>
      </c>
      <c r="Z327" s="26" t="s">
        <v>43</v>
      </c>
      <c r="AA327" s="26" t="s">
        <v>190</v>
      </c>
      <c r="AB327" s="26" t="s">
        <v>43</v>
      </c>
      <c r="AC327" s="26" t="s">
        <v>190</v>
      </c>
      <c r="AD327" s="26" t="s">
        <v>43</v>
      </c>
      <c r="AE327" s="26" t="s">
        <v>55</v>
      </c>
      <c r="AF327" s="26" t="s">
        <v>159</v>
      </c>
      <c r="AG327" s="26" t="s">
        <v>58</v>
      </c>
      <c r="AH327" s="26" t="s">
        <v>58</v>
      </c>
      <c r="AI327" s="26" t="s">
        <v>59</v>
      </c>
      <c r="AJ327" s="26" t="s">
        <v>58</v>
      </c>
      <c r="AK327" s="26" t="s">
        <v>71</v>
      </c>
      <c r="AL327" s="26" t="s">
        <v>160</v>
      </c>
      <c r="AM327" s="26" t="s">
        <v>191</v>
      </c>
      <c r="AN327" s="26" t="s">
        <v>89</v>
      </c>
      <c r="AO327" s="26" t="s">
        <v>192</v>
      </c>
      <c r="AP327" s="26" t="s">
        <v>105</v>
      </c>
      <c r="AQ327" s="26" t="s">
        <v>107</v>
      </c>
      <c r="AR327" s="26" t="s">
        <v>105</v>
      </c>
      <c r="AS327" s="26" t="s">
        <v>107</v>
      </c>
      <c r="AT327" s="26" t="s">
        <v>112</v>
      </c>
      <c r="AU327" s="26" t="s">
        <v>219</v>
      </c>
      <c r="AX327" s="12">
        <f t="shared" si="191"/>
        <v>324</v>
      </c>
      <c r="AY327" s="12">
        <f t="shared" si="185"/>
        <v>0.33333333333333331</v>
      </c>
      <c r="AZ327" s="20" t="str">
        <f t="shared" si="192"/>
        <v>Anticipatoria., Criterios y estándares (Rúbrica)., Autoevaluación., Retroalimentación.</v>
      </c>
      <c r="BA327" s="12" t="str">
        <f t="shared" si="187"/>
        <v>Anticipatoria.</v>
      </c>
      <c r="BB327" s="12" t="str">
        <f t="shared" si="188"/>
        <v>Criterios y estándares (Rúbrica).</v>
      </c>
      <c r="BC327" s="12" t="str">
        <f t="shared" si="189"/>
        <v>Autoevaluación.</v>
      </c>
      <c r="BD327" s="12" t="str">
        <f t="shared" si="190"/>
        <v>Retroalimentación.</v>
      </c>
      <c r="BF327" s="12">
        <f t="shared" si="193"/>
        <v>1</v>
      </c>
      <c r="BG327" s="12">
        <f t="shared" si="194"/>
        <v>1</v>
      </c>
      <c r="BH327" s="12">
        <f t="shared" si="195"/>
        <v>1</v>
      </c>
      <c r="BI327" s="12">
        <f t="shared" si="196"/>
        <v>1</v>
      </c>
      <c r="BJ327" s="12">
        <f t="shared" si="197"/>
        <v>0</v>
      </c>
      <c r="BK327" s="12">
        <f t="shared" si="198"/>
        <v>4</v>
      </c>
      <c r="BL327" s="20" t="str">
        <f t="shared" si="199"/>
        <v>Reflexión, Diálogo, Claridad, Oportunidades de mejora, Retroalimentación al docente</v>
      </c>
      <c r="BM327" s="12" t="str">
        <f t="shared" si="200"/>
        <v>Reflexión</v>
      </c>
      <c r="BN327" s="12" t="str">
        <f t="shared" si="186"/>
        <v>Diálogo</v>
      </c>
      <c r="BO327" s="12" t="str">
        <f t="shared" si="201"/>
        <v>Claridad</v>
      </c>
      <c r="BP327" s="12" t="str">
        <f t="shared" si="202"/>
        <v>Oportunidades de mejora</v>
      </c>
      <c r="BQ327" s="12" t="str">
        <f t="shared" si="203"/>
        <v>Retroalimentación al docente</v>
      </c>
      <c r="BS327" s="12">
        <f t="shared" si="204"/>
        <v>1</v>
      </c>
      <c r="BT327" s="12">
        <f t="shared" si="205"/>
        <v>1</v>
      </c>
      <c r="BU327" s="12">
        <f t="shared" si="206"/>
        <v>1</v>
      </c>
      <c r="BV327" s="12">
        <f t="shared" si="207"/>
        <v>1</v>
      </c>
      <c r="BW327" s="12">
        <f t="shared" si="208"/>
        <v>1</v>
      </c>
      <c r="BX327" s="12">
        <f t="shared" si="209"/>
        <v>0</v>
      </c>
      <c r="BY327" s="12">
        <f t="shared" si="210"/>
        <v>5</v>
      </c>
      <c r="BZ327" s="12" t="str">
        <f t="shared" si="211"/>
        <v>La bibliografía propuesta contiene títulos de edición menor a 5 años., La bibliografía se presenta con una sólo sistema de referenciación (APA, Vancouver, IEEE, etc).</v>
      </c>
      <c r="CA327" s="12" t="str">
        <f t="shared" si="212"/>
        <v>La bibliografía propuesta contiene títulos de edición menor a 5 años.</v>
      </c>
      <c r="CB327" s="21" t="str">
        <f t="shared" si="213"/>
        <v>La bibliografía se presenta con una sólo sistema de referenciación (APA, Vancouver, IEEE, etc).</v>
      </c>
      <c r="CC327" s="12" t="str">
        <f t="shared" si="214"/>
        <v/>
      </c>
      <c r="CD327" s="12" t="str">
        <f t="shared" si="215"/>
        <v/>
      </c>
      <c r="CF327" s="12">
        <f t="shared" si="216"/>
        <v>0</v>
      </c>
      <c r="CG327" s="12">
        <f t="shared" si="217"/>
        <v>1</v>
      </c>
      <c r="CH327" s="12">
        <f t="shared" si="218"/>
        <v>1</v>
      </c>
      <c r="CI327" s="12">
        <f t="shared" si="219"/>
        <v>0</v>
      </c>
      <c r="CJ327" s="12">
        <f t="shared" si="220"/>
        <v>0</v>
      </c>
      <c r="CK327" s="12">
        <f t="shared" si="221"/>
        <v>2</v>
      </c>
    </row>
    <row r="328" spans="1:89" x14ac:dyDescent="0.25">
      <c r="A328" s="25">
        <v>43056.965353437496</v>
      </c>
      <c r="B328" s="26" t="s">
        <v>183</v>
      </c>
      <c r="C328" s="26" t="s">
        <v>462</v>
      </c>
      <c r="D328" s="26" t="s">
        <v>185</v>
      </c>
      <c r="E328" s="24"/>
      <c r="F328" s="26" t="s">
        <v>336</v>
      </c>
      <c r="G328" s="26" t="s">
        <v>716</v>
      </c>
      <c r="H328" s="26" t="s">
        <v>188</v>
      </c>
      <c r="I328" s="26" t="s">
        <v>188</v>
      </c>
      <c r="J328" s="26" t="s">
        <v>188</v>
      </c>
      <c r="K328" s="26" t="s">
        <v>188</v>
      </c>
      <c r="L328" s="26" t="s">
        <v>188</v>
      </c>
      <c r="M328" s="26" t="s">
        <v>188</v>
      </c>
      <c r="N328" s="26" t="s">
        <v>188</v>
      </c>
      <c r="O328" s="26" t="s">
        <v>188</v>
      </c>
      <c r="P328" s="26" t="s">
        <v>188</v>
      </c>
      <c r="Q328" s="26" t="s">
        <v>188</v>
      </c>
      <c r="R328" s="26" t="s">
        <v>188</v>
      </c>
      <c r="S328" s="26" t="s">
        <v>188</v>
      </c>
      <c r="T328" s="26" t="s">
        <v>188</v>
      </c>
      <c r="U328" s="26" t="s">
        <v>188</v>
      </c>
      <c r="V328" s="26" t="s">
        <v>5</v>
      </c>
      <c r="W328" s="26" t="s">
        <v>162</v>
      </c>
      <c r="X328" s="26" t="s">
        <v>158</v>
      </c>
      <c r="Y328" s="26" t="s">
        <v>190</v>
      </c>
      <c r="Z328" s="26" t="s">
        <v>190</v>
      </c>
      <c r="AA328" s="26" t="s">
        <v>190</v>
      </c>
      <c r="AB328" s="26" t="s">
        <v>190</v>
      </c>
      <c r="AC328" s="26" t="s">
        <v>190</v>
      </c>
      <c r="AD328" s="26" t="s">
        <v>190</v>
      </c>
      <c r="AE328" s="26" t="s">
        <v>55</v>
      </c>
      <c r="AF328" s="26" t="s">
        <v>159</v>
      </c>
      <c r="AG328" s="26" t="s">
        <v>59</v>
      </c>
      <c r="AH328" s="26" t="s">
        <v>59</v>
      </c>
      <c r="AI328" s="26" t="s">
        <v>59</v>
      </c>
      <c r="AJ328" s="26" t="s">
        <v>59</v>
      </c>
      <c r="AK328" s="26" t="s">
        <v>71</v>
      </c>
      <c r="AL328" s="26" t="s">
        <v>74</v>
      </c>
      <c r="AM328" s="26" t="s">
        <v>191</v>
      </c>
      <c r="AN328" s="26" t="s">
        <v>90</v>
      </c>
      <c r="AO328" s="26" t="s">
        <v>192</v>
      </c>
      <c r="AP328" s="26" t="s">
        <v>106</v>
      </c>
      <c r="AQ328" s="26" t="s">
        <v>106</v>
      </c>
      <c r="AR328" s="26" t="s">
        <v>106</v>
      </c>
      <c r="AS328" s="26" t="s">
        <v>106</v>
      </c>
      <c r="AT328" s="26" t="s">
        <v>114</v>
      </c>
      <c r="AU328" s="26" t="s">
        <v>247</v>
      </c>
      <c r="AX328" s="12">
        <f t="shared" si="191"/>
        <v>145</v>
      </c>
      <c r="AY328" s="12">
        <f t="shared" si="185"/>
        <v>0.2</v>
      </c>
      <c r="AZ328" s="20" t="str">
        <f t="shared" si="192"/>
        <v>Anticipatoria., Criterios y estándares (Rúbrica)., Autoevaluación., Retroalimentación.</v>
      </c>
      <c r="BA328" s="12" t="str">
        <f t="shared" si="187"/>
        <v>Anticipatoria.</v>
      </c>
      <c r="BB328" s="12" t="str">
        <f t="shared" si="188"/>
        <v>Criterios y estándares (Rúbrica).</v>
      </c>
      <c r="BC328" s="12" t="str">
        <f t="shared" si="189"/>
        <v>Autoevaluación.</v>
      </c>
      <c r="BD328" s="12" t="str">
        <f t="shared" si="190"/>
        <v>Retroalimentación.</v>
      </c>
      <c r="BF328" s="12">
        <f t="shared" si="193"/>
        <v>1</v>
      </c>
      <c r="BG328" s="12">
        <f t="shared" si="194"/>
        <v>1</v>
      </c>
      <c r="BH328" s="12">
        <f t="shared" si="195"/>
        <v>1</v>
      </c>
      <c r="BI328" s="12">
        <f t="shared" si="196"/>
        <v>1</v>
      </c>
      <c r="BJ328" s="12">
        <f t="shared" si="197"/>
        <v>0</v>
      </c>
      <c r="BK328" s="12">
        <f t="shared" si="198"/>
        <v>4</v>
      </c>
      <c r="BL328" s="20" t="str">
        <f t="shared" si="199"/>
        <v>Reflexión, Diálogo, Claridad, Oportunidades de mejora, Retroalimentación al docente</v>
      </c>
      <c r="BM328" s="12" t="str">
        <f t="shared" si="200"/>
        <v>Reflexión</v>
      </c>
      <c r="BN328" s="12" t="str">
        <f t="shared" si="186"/>
        <v>Diálogo</v>
      </c>
      <c r="BO328" s="12" t="str">
        <f t="shared" si="201"/>
        <v>Claridad</v>
      </c>
      <c r="BP328" s="12" t="str">
        <f t="shared" si="202"/>
        <v>Oportunidades de mejora</v>
      </c>
      <c r="BQ328" s="12" t="str">
        <f t="shared" si="203"/>
        <v>Retroalimentación al docente</v>
      </c>
      <c r="BS328" s="12">
        <f t="shared" si="204"/>
        <v>1</v>
      </c>
      <c r="BT328" s="12">
        <f t="shared" si="205"/>
        <v>1</v>
      </c>
      <c r="BU328" s="12">
        <f t="shared" si="206"/>
        <v>1</v>
      </c>
      <c r="BV328" s="12">
        <f t="shared" si="207"/>
        <v>1</v>
      </c>
      <c r="BW328" s="12">
        <f t="shared" si="208"/>
        <v>1</v>
      </c>
      <c r="BX328" s="12">
        <f t="shared" si="209"/>
        <v>0</v>
      </c>
      <c r="BY328" s="12">
        <f t="shared" si="210"/>
        <v>5</v>
      </c>
      <c r="BZ328" s="12" t="str">
        <f t="shared" si="211"/>
        <v>La bibliografía básica propuesta se encuentra en la biblioteca "Juan Roa Vásquez"., La bibliografía propuesta contiene títulos de edición menor a 5 años., La bibliografía se presenta con una sólo sistema de referenciación (APA, Vancouver, IEEE, etc).</v>
      </c>
      <c r="CA328" s="12" t="str">
        <f t="shared" si="212"/>
        <v>La bibliografía básica propuesta se encuentra en la biblioteca "Juan Roa Vásquez".</v>
      </c>
      <c r="CB328" s="21" t="str">
        <f t="shared" si="213"/>
        <v>La bibliografía propuesta contiene títulos de edición menor a 5 años.</v>
      </c>
      <c r="CC328" s="12" t="str">
        <f t="shared" si="214"/>
        <v>La bibliografía se presenta con una sólo sistema de referenciación (APA, Vancouver, IEEE, etc).</v>
      </c>
      <c r="CD328" s="12" t="str">
        <f t="shared" si="215"/>
        <v/>
      </c>
      <c r="CF328" s="12">
        <f t="shared" si="216"/>
        <v>1</v>
      </c>
      <c r="CG328" s="12">
        <f t="shared" si="217"/>
        <v>1</v>
      </c>
      <c r="CH328" s="12">
        <f t="shared" si="218"/>
        <v>1</v>
      </c>
      <c r="CI328" s="12">
        <f t="shared" si="219"/>
        <v>0</v>
      </c>
      <c r="CJ328" s="12">
        <f t="shared" si="220"/>
        <v>0</v>
      </c>
      <c r="CK328" s="12">
        <f t="shared" si="221"/>
        <v>3</v>
      </c>
    </row>
    <row r="329" spans="1:89" x14ac:dyDescent="0.25">
      <c r="A329" s="25">
        <v>43056.987968414353</v>
      </c>
      <c r="B329" s="26" t="s">
        <v>183</v>
      </c>
      <c r="C329" s="26" t="s">
        <v>717</v>
      </c>
      <c r="D329" s="26" t="s">
        <v>185</v>
      </c>
      <c r="E329" s="24"/>
      <c r="F329" s="26" t="s">
        <v>242</v>
      </c>
      <c r="G329" s="26" t="s">
        <v>373</v>
      </c>
      <c r="H329" s="26" t="s">
        <v>188</v>
      </c>
      <c r="I329" s="26" t="s">
        <v>188</v>
      </c>
      <c r="J329" s="26" t="s">
        <v>188</v>
      </c>
      <c r="K329" s="26" t="s">
        <v>188</v>
      </c>
      <c r="L329" s="26" t="s">
        <v>188</v>
      </c>
      <c r="M329" s="26" t="s">
        <v>188</v>
      </c>
      <c r="N329" s="26" t="s">
        <v>188</v>
      </c>
      <c r="O329" s="26" t="s">
        <v>188</v>
      </c>
      <c r="P329" s="26" t="s">
        <v>188</v>
      </c>
      <c r="Q329" s="26" t="s">
        <v>188</v>
      </c>
      <c r="R329" s="26" t="s">
        <v>188</v>
      </c>
      <c r="S329" s="26" t="s">
        <v>188</v>
      </c>
      <c r="T329" s="26" t="s">
        <v>188</v>
      </c>
      <c r="U329" s="26" t="s">
        <v>188</v>
      </c>
      <c r="V329" s="26" t="s">
        <v>5</v>
      </c>
      <c r="W329" s="26" t="s">
        <v>162</v>
      </c>
      <c r="X329" s="26" t="s">
        <v>158</v>
      </c>
      <c r="Y329" s="26" t="s">
        <v>190</v>
      </c>
      <c r="Z329" s="26" t="s">
        <v>43</v>
      </c>
      <c r="AA329" s="26" t="s">
        <v>190</v>
      </c>
      <c r="AB329" s="26" t="s">
        <v>190</v>
      </c>
      <c r="AC329" s="26" t="s">
        <v>190</v>
      </c>
      <c r="AD329" s="26" t="s">
        <v>190</v>
      </c>
      <c r="AE329" s="26" t="s">
        <v>55</v>
      </c>
      <c r="AF329" s="26" t="s">
        <v>58</v>
      </c>
      <c r="AG329" s="26" t="s">
        <v>58</v>
      </c>
      <c r="AH329" s="26" t="s">
        <v>59</v>
      </c>
      <c r="AI329" s="26" t="s">
        <v>58</v>
      </c>
      <c r="AJ329" s="26" t="s">
        <v>59</v>
      </c>
      <c r="AK329" s="26" t="s">
        <v>71</v>
      </c>
      <c r="AL329" s="26" t="s">
        <v>163</v>
      </c>
      <c r="AM329" s="26" t="s">
        <v>206</v>
      </c>
      <c r="AN329" s="26" t="s">
        <v>90</v>
      </c>
      <c r="AO329" s="26" t="s">
        <v>718</v>
      </c>
      <c r="AP329" s="26" t="s">
        <v>106</v>
      </c>
      <c r="AQ329" s="26" t="s">
        <v>104</v>
      </c>
      <c r="AR329" s="26" t="s">
        <v>104</v>
      </c>
      <c r="AS329" s="26" t="s">
        <v>106</v>
      </c>
      <c r="AT329" s="26" t="s">
        <v>114</v>
      </c>
      <c r="AU329" s="26" t="s">
        <v>164</v>
      </c>
      <c r="AX329" s="12">
        <f t="shared" si="191"/>
        <v>328</v>
      </c>
      <c r="AY329" s="12">
        <f t="shared" si="185"/>
        <v>0.5</v>
      </c>
      <c r="AZ329" s="20" t="str">
        <f t="shared" si="192"/>
        <v>Anticipatoria., Autoevaluación., Retroalimentación.</v>
      </c>
      <c r="BA329" s="12" t="str">
        <f t="shared" si="187"/>
        <v>Anticipatoria.</v>
      </c>
      <c r="BB329" s="12" t="str">
        <f t="shared" si="188"/>
        <v>Autoevaluación.</v>
      </c>
      <c r="BC329" s="12" t="str">
        <f t="shared" si="189"/>
        <v>Retroalimentación.</v>
      </c>
      <c r="BD329" s="12" t="str">
        <f t="shared" si="190"/>
        <v/>
      </c>
      <c r="BF329" s="12">
        <f t="shared" si="193"/>
        <v>1</v>
      </c>
      <c r="BG329" s="12">
        <f t="shared" si="194"/>
        <v>0</v>
      </c>
      <c r="BH329" s="12">
        <f t="shared" si="195"/>
        <v>1</v>
      </c>
      <c r="BI329" s="12">
        <f t="shared" si="196"/>
        <v>1</v>
      </c>
      <c r="BJ329" s="12">
        <f t="shared" si="197"/>
        <v>0</v>
      </c>
      <c r="BK329" s="12">
        <f t="shared" si="198"/>
        <v>3</v>
      </c>
      <c r="BL329" s="20" t="str">
        <f t="shared" si="199"/>
        <v>Diálogo, Oportunidades de mejora</v>
      </c>
      <c r="BM329" s="12" t="str">
        <f t="shared" si="200"/>
        <v>Diálogo</v>
      </c>
      <c r="BN329" s="12" t="str">
        <f t="shared" si="186"/>
        <v>Oportunidades de mejora</v>
      </c>
      <c r="BO329" s="12" t="str">
        <f t="shared" si="201"/>
        <v/>
      </c>
      <c r="BP329" s="12" t="str">
        <f t="shared" si="202"/>
        <v/>
      </c>
      <c r="BQ329" s="12" t="str">
        <f t="shared" si="203"/>
        <v/>
      </c>
      <c r="BS329" s="12">
        <f t="shared" si="204"/>
        <v>0</v>
      </c>
      <c r="BT329" s="12">
        <f t="shared" si="205"/>
        <v>1</v>
      </c>
      <c r="BU329" s="12">
        <f t="shared" si="206"/>
        <v>0</v>
      </c>
      <c r="BV329" s="12">
        <f t="shared" si="207"/>
        <v>1</v>
      </c>
      <c r="BW329" s="12">
        <f t="shared" si="208"/>
        <v>0</v>
      </c>
      <c r="BX329" s="12">
        <f t="shared" si="209"/>
        <v>0</v>
      </c>
      <c r="BY329" s="12">
        <f t="shared" si="210"/>
        <v>2</v>
      </c>
      <c r="BZ329" s="12" t="str">
        <f t="shared" si="211"/>
        <v>La bibliografía básica propuesta se encuentra en la biblioteca "Juan Roa Vásquez".</v>
      </c>
      <c r="CA329" s="12" t="str">
        <f t="shared" si="212"/>
        <v>La bibliografía básica propuesta se encuentra en la biblioteca "Juan Roa Vásquez".</v>
      </c>
      <c r="CB329" s="21" t="str">
        <f t="shared" si="213"/>
        <v/>
      </c>
      <c r="CC329" s="12" t="str">
        <f t="shared" si="214"/>
        <v/>
      </c>
      <c r="CD329" s="12" t="str">
        <f t="shared" si="215"/>
        <v/>
      </c>
      <c r="CF329" s="12">
        <f t="shared" si="216"/>
        <v>1</v>
      </c>
      <c r="CG329" s="12">
        <f t="shared" si="217"/>
        <v>0</v>
      </c>
      <c r="CH329" s="12">
        <f t="shared" si="218"/>
        <v>0</v>
      </c>
      <c r="CI329" s="12">
        <f t="shared" si="219"/>
        <v>0</v>
      </c>
      <c r="CJ329" s="12">
        <f t="shared" si="220"/>
        <v>0</v>
      </c>
      <c r="CK329" s="12">
        <f t="shared" si="221"/>
        <v>1</v>
      </c>
    </row>
    <row r="330" spans="1:89" x14ac:dyDescent="0.25">
      <c r="A330" s="25">
        <v>43056.990834421296</v>
      </c>
      <c r="B330" s="26" t="s">
        <v>183</v>
      </c>
      <c r="C330" s="26" t="s">
        <v>717</v>
      </c>
      <c r="D330" s="26" t="s">
        <v>185</v>
      </c>
      <c r="E330" s="24"/>
      <c r="F330" s="26" t="s">
        <v>242</v>
      </c>
      <c r="G330" s="26" t="s">
        <v>719</v>
      </c>
      <c r="H330" s="26" t="s">
        <v>188</v>
      </c>
      <c r="I330" s="26" t="s">
        <v>188</v>
      </c>
      <c r="J330" s="26" t="s">
        <v>188</v>
      </c>
      <c r="K330" s="26" t="s">
        <v>188</v>
      </c>
      <c r="L330" s="26" t="s">
        <v>188</v>
      </c>
      <c r="M330" s="26" t="s">
        <v>188</v>
      </c>
      <c r="N330" s="26" t="s">
        <v>188</v>
      </c>
      <c r="O330" s="26" t="s">
        <v>188</v>
      </c>
      <c r="P330" s="26" t="s">
        <v>188</v>
      </c>
      <c r="Q330" s="26" t="s">
        <v>188</v>
      </c>
      <c r="R330" s="26" t="s">
        <v>188</v>
      </c>
      <c r="S330" s="26" t="s">
        <v>188</v>
      </c>
      <c r="T330" s="26" t="s">
        <v>188</v>
      </c>
      <c r="U330" s="26" t="s">
        <v>188</v>
      </c>
      <c r="V330" s="26" t="s">
        <v>5</v>
      </c>
      <c r="W330" s="26" t="s">
        <v>162</v>
      </c>
      <c r="X330" s="26" t="s">
        <v>158</v>
      </c>
      <c r="Y330" s="26" t="s">
        <v>43</v>
      </c>
      <c r="Z330" s="26" t="s">
        <v>190</v>
      </c>
      <c r="AA330" s="26" t="s">
        <v>190</v>
      </c>
      <c r="AB330" s="26" t="s">
        <v>190</v>
      </c>
      <c r="AC330" s="26" t="s">
        <v>43</v>
      </c>
      <c r="AD330" s="26" t="s">
        <v>190</v>
      </c>
      <c r="AE330" s="26" t="s">
        <v>55</v>
      </c>
      <c r="AF330" s="26" t="s">
        <v>159</v>
      </c>
      <c r="AG330" s="26" t="s">
        <v>58</v>
      </c>
      <c r="AH330" s="26" t="s">
        <v>58</v>
      </c>
      <c r="AI330" s="26" t="s">
        <v>59</v>
      </c>
      <c r="AJ330" s="26" t="s">
        <v>59</v>
      </c>
      <c r="AK330" s="26" t="s">
        <v>69</v>
      </c>
      <c r="AL330" s="26" t="s">
        <v>160</v>
      </c>
      <c r="AM330" s="26" t="s">
        <v>206</v>
      </c>
      <c r="AN330" s="26" t="s">
        <v>90</v>
      </c>
      <c r="AO330" s="26" t="s">
        <v>421</v>
      </c>
      <c r="AP330" s="26" t="s">
        <v>104</v>
      </c>
      <c r="AQ330" s="26" t="s">
        <v>106</v>
      </c>
      <c r="AR330" s="26" t="s">
        <v>106</v>
      </c>
      <c r="AS330" s="26" t="s">
        <v>106</v>
      </c>
      <c r="AT330" s="26" t="s">
        <v>113</v>
      </c>
      <c r="AU330" s="26" t="s">
        <v>249</v>
      </c>
      <c r="AX330" s="12">
        <f t="shared" si="191"/>
        <v>328</v>
      </c>
      <c r="AY330" s="12">
        <f t="shared" si="185"/>
        <v>0.5</v>
      </c>
      <c r="AZ330" s="20" t="str">
        <f t="shared" si="192"/>
        <v>Anticipatoria., Autoevaluación., Retroalimentación.</v>
      </c>
      <c r="BA330" s="12" t="str">
        <f t="shared" si="187"/>
        <v>Anticipatoria.</v>
      </c>
      <c r="BB330" s="12" t="str">
        <f t="shared" si="188"/>
        <v>Autoevaluación.</v>
      </c>
      <c r="BC330" s="12" t="str">
        <f t="shared" si="189"/>
        <v>Retroalimentación.</v>
      </c>
      <c r="BD330" s="12" t="str">
        <f t="shared" si="190"/>
        <v/>
      </c>
      <c r="BF330" s="12">
        <f t="shared" si="193"/>
        <v>1</v>
      </c>
      <c r="BG330" s="12">
        <f t="shared" si="194"/>
        <v>0</v>
      </c>
      <c r="BH330" s="12">
        <f t="shared" si="195"/>
        <v>1</v>
      </c>
      <c r="BI330" s="12">
        <f t="shared" si="196"/>
        <v>1</v>
      </c>
      <c r="BJ330" s="12">
        <f t="shared" si="197"/>
        <v>0</v>
      </c>
      <c r="BK330" s="12">
        <f t="shared" si="198"/>
        <v>3</v>
      </c>
      <c r="BL330" s="20" t="str">
        <f t="shared" si="199"/>
        <v>Reflexión, Diálogo, Retroalimentación al docente</v>
      </c>
      <c r="BM330" s="12" t="str">
        <f t="shared" si="200"/>
        <v>Reflexión</v>
      </c>
      <c r="BN330" s="12" t="str">
        <f t="shared" si="186"/>
        <v>Diálogo</v>
      </c>
      <c r="BO330" s="12" t="str">
        <f t="shared" si="201"/>
        <v>Retroalimentación al docente</v>
      </c>
      <c r="BP330" s="12" t="str">
        <f t="shared" si="202"/>
        <v/>
      </c>
      <c r="BQ330" s="12" t="str">
        <f t="shared" si="203"/>
        <v/>
      </c>
      <c r="BS330" s="12">
        <f t="shared" si="204"/>
        <v>1</v>
      </c>
      <c r="BT330" s="12">
        <f t="shared" si="205"/>
        <v>1</v>
      </c>
      <c r="BU330" s="12">
        <f t="shared" si="206"/>
        <v>0</v>
      </c>
      <c r="BV330" s="12">
        <f t="shared" si="207"/>
        <v>0</v>
      </c>
      <c r="BW330" s="12">
        <f t="shared" si="208"/>
        <v>1</v>
      </c>
      <c r="BX330" s="12">
        <f t="shared" si="209"/>
        <v>0</v>
      </c>
      <c r="BY330" s="12">
        <f t="shared" si="210"/>
        <v>3</v>
      </c>
      <c r="BZ330" s="12" t="str">
        <f t="shared" si="211"/>
        <v>La bibliografía básica propuesta se encuentra en la biblioteca "Juan Roa Vásquez"., La bibliografía incluye por lo menos dos títulos en una segunda lengua.</v>
      </c>
      <c r="CA330" s="12" t="str">
        <f t="shared" si="212"/>
        <v>La bibliografía básica propuesta se encuentra en la biblioteca "Juan Roa Vásquez".</v>
      </c>
      <c r="CB330" s="21" t="str">
        <f t="shared" si="213"/>
        <v>La bibliografía incluye por lo menos dos títulos en una segunda lengua.</v>
      </c>
      <c r="CC330" s="12" t="str">
        <f t="shared" si="214"/>
        <v/>
      </c>
      <c r="CD330" s="12" t="str">
        <f t="shared" si="215"/>
        <v/>
      </c>
      <c r="CF330" s="12">
        <f t="shared" si="216"/>
        <v>1</v>
      </c>
      <c r="CG330" s="12">
        <f t="shared" si="217"/>
        <v>0</v>
      </c>
      <c r="CH330" s="12">
        <f t="shared" si="218"/>
        <v>0</v>
      </c>
      <c r="CI330" s="12">
        <f t="shared" si="219"/>
        <v>1</v>
      </c>
      <c r="CJ330" s="12">
        <f t="shared" si="220"/>
        <v>0</v>
      </c>
      <c r="CK330" s="12">
        <f t="shared" si="221"/>
        <v>2</v>
      </c>
    </row>
    <row r="331" spans="1:89" x14ac:dyDescent="0.25">
      <c r="A331" s="25">
        <v>43056.995370752316</v>
      </c>
      <c r="B331" s="26" t="s">
        <v>183</v>
      </c>
      <c r="C331" s="26" t="s">
        <v>462</v>
      </c>
      <c r="D331" s="26" t="s">
        <v>185</v>
      </c>
      <c r="E331" s="24"/>
      <c r="F331" s="26" t="s">
        <v>720</v>
      </c>
      <c r="G331" s="26" t="s">
        <v>721</v>
      </c>
      <c r="H331" s="26" t="s">
        <v>188</v>
      </c>
      <c r="I331" s="26" t="s">
        <v>188</v>
      </c>
      <c r="J331" s="26" t="s">
        <v>188</v>
      </c>
      <c r="K331" s="26" t="s">
        <v>188</v>
      </c>
      <c r="L331" s="26" t="s">
        <v>188</v>
      </c>
      <c r="M331" s="26" t="s">
        <v>188</v>
      </c>
      <c r="N331" s="26" t="s">
        <v>188</v>
      </c>
      <c r="O331" s="26" t="s">
        <v>188</v>
      </c>
      <c r="P331" s="26" t="s">
        <v>188</v>
      </c>
      <c r="Q331" s="26" t="s">
        <v>188</v>
      </c>
      <c r="R331" s="26" t="s">
        <v>188</v>
      </c>
      <c r="S331" s="26" t="s">
        <v>188</v>
      </c>
      <c r="T331" s="26" t="s">
        <v>188</v>
      </c>
      <c r="U331" s="26" t="s">
        <v>188</v>
      </c>
      <c r="V331" s="26" t="s">
        <v>5</v>
      </c>
      <c r="W331" s="26" t="s">
        <v>162</v>
      </c>
      <c r="X331" s="26" t="s">
        <v>158</v>
      </c>
      <c r="Y331" s="26" t="s">
        <v>190</v>
      </c>
      <c r="Z331" s="26" t="s">
        <v>190</v>
      </c>
      <c r="AA331" s="26" t="s">
        <v>190</v>
      </c>
      <c r="AB331" s="26" t="s">
        <v>190</v>
      </c>
      <c r="AC331" s="26" t="s">
        <v>190</v>
      </c>
      <c r="AD331" s="26" t="s">
        <v>190</v>
      </c>
      <c r="AE331" s="26" t="s">
        <v>55</v>
      </c>
      <c r="AF331" s="26" t="s">
        <v>159</v>
      </c>
      <c r="AG331" s="26" t="s">
        <v>59</v>
      </c>
      <c r="AH331" s="26" t="s">
        <v>59</v>
      </c>
      <c r="AI331" s="26" t="s">
        <v>59</v>
      </c>
      <c r="AJ331" s="26" t="s">
        <v>59</v>
      </c>
      <c r="AK331" s="26" t="s">
        <v>71</v>
      </c>
      <c r="AL331" s="26" t="s">
        <v>74</v>
      </c>
      <c r="AM331" s="26" t="s">
        <v>191</v>
      </c>
      <c r="AN331" s="26" t="s">
        <v>90</v>
      </c>
      <c r="AO331" s="26" t="s">
        <v>192</v>
      </c>
      <c r="AP331" s="26" t="s">
        <v>106</v>
      </c>
      <c r="AQ331" s="26" t="s">
        <v>106</v>
      </c>
      <c r="AR331" s="26" t="s">
        <v>106</v>
      </c>
      <c r="AS331" s="26" t="s">
        <v>106</v>
      </c>
      <c r="AT331" s="26" t="s">
        <v>112</v>
      </c>
      <c r="AU331" s="26" t="s">
        <v>247</v>
      </c>
      <c r="AX331" s="12">
        <f t="shared" si="191"/>
        <v>145</v>
      </c>
      <c r="AY331" s="12">
        <f t="shared" ref="AY331:AY394" si="222">IFERROR(1/(COUNTIF($AX$2:$AX$2000,MATCH(C331,$C$2:$C$2000,0))),"")</f>
        <v>0.2</v>
      </c>
      <c r="AZ331" s="20" t="str">
        <f t="shared" si="192"/>
        <v>Anticipatoria., Criterios y estándares (Rúbrica)., Autoevaluación., Retroalimentación.</v>
      </c>
      <c r="BA331" s="12" t="str">
        <f t="shared" si="187"/>
        <v>Anticipatoria.</v>
      </c>
      <c r="BB331" s="12" t="str">
        <f t="shared" si="188"/>
        <v>Criterios y estándares (Rúbrica).</v>
      </c>
      <c r="BC331" s="12" t="str">
        <f t="shared" si="189"/>
        <v>Autoevaluación.</v>
      </c>
      <c r="BD331" s="12" t="str">
        <f t="shared" si="190"/>
        <v>Retroalimentación.</v>
      </c>
      <c r="BF331" s="12">
        <f t="shared" si="193"/>
        <v>1</v>
      </c>
      <c r="BG331" s="12">
        <f t="shared" si="194"/>
        <v>1</v>
      </c>
      <c r="BH331" s="12">
        <f t="shared" si="195"/>
        <v>1</v>
      </c>
      <c r="BI331" s="12">
        <f t="shared" si="196"/>
        <v>1</v>
      </c>
      <c r="BJ331" s="12">
        <f t="shared" si="197"/>
        <v>0</v>
      </c>
      <c r="BK331" s="12">
        <f t="shared" si="198"/>
        <v>4</v>
      </c>
      <c r="BL331" s="20" t="str">
        <f t="shared" si="199"/>
        <v>Reflexión, Diálogo, Claridad, Oportunidades de mejora, Retroalimentación al docente</v>
      </c>
      <c r="BM331" s="12" t="str">
        <f t="shared" si="200"/>
        <v>Reflexión</v>
      </c>
      <c r="BN331" s="12" t="str">
        <f t="shared" si="186"/>
        <v>Diálogo</v>
      </c>
      <c r="BO331" s="12" t="str">
        <f t="shared" si="201"/>
        <v>Claridad</v>
      </c>
      <c r="BP331" s="12" t="str">
        <f t="shared" si="202"/>
        <v>Oportunidades de mejora</v>
      </c>
      <c r="BQ331" s="12" t="str">
        <f t="shared" si="203"/>
        <v>Retroalimentación al docente</v>
      </c>
      <c r="BS331" s="12">
        <f t="shared" si="204"/>
        <v>1</v>
      </c>
      <c r="BT331" s="12">
        <f t="shared" si="205"/>
        <v>1</v>
      </c>
      <c r="BU331" s="12">
        <f t="shared" si="206"/>
        <v>1</v>
      </c>
      <c r="BV331" s="12">
        <f t="shared" si="207"/>
        <v>1</v>
      </c>
      <c r="BW331" s="12">
        <f t="shared" si="208"/>
        <v>1</v>
      </c>
      <c r="BX331" s="12">
        <f t="shared" si="209"/>
        <v>0</v>
      </c>
      <c r="BY331" s="12">
        <f t="shared" si="210"/>
        <v>5</v>
      </c>
      <c r="BZ331" s="12" t="str">
        <f t="shared" si="211"/>
        <v>La bibliografía básica propuesta se encuentra en la biblioteca "Juan Roa Vásquez"., La bibliografía propuesta contiene títulos de edición menor a 5 años., La bibliografía se presenta con una sólo sistema de referenciación (APA, Vancouver, IEEE, etc).</v>
      </c>
      <c r="CA331" s="12" t="str">
        <f t="shared" si="212"/>
        <v>La bibliografía básica propuesta se encuentra en la biblioteca "Juan Roa Vásquez".</v>
      </c>
      <c r="CB331" s="21" t="str">
        <f t="shared" si="213"/>
        <v>La bibliografía propuesta contiene títulos de edición menor a 5 años.</v>
      </c>
      <c r="CC331" s="12" t="str">
        <f t="shared" si="214"/>
        <v>La bibliografía se presenta con una sólo sistema de referenciación (APA, Vancouver, IEEE, etc).</v>
      </c>
      <c r="CD331" s="12" t="str">
        <f t="shared" si="215"/>
        <v/>
      </c>
      <c r="CF331" s="12">
        <f t="shared" si="216"/>
        <v>1</v>
      </c>
      <c r="CG331" s="12">
        <f t="shared" si="217"/>
        <v>1</v>
      </c>
      <c r="CH331" s="12">
        <f t="shared" si="218"/>
        <v>1</v>
      </c>
      <c r="CI331" s="12">
        <f t="shared" si="219"/>
        <v>0</v>
      </c>
      <c r="CJ331" s="12">
        <f t="shared" si="220"/>
        <v>0</v>
      </c>
      <c r="CK331" s="12">
        <f t="shared" si="221"/>
        <v>3</v>
      </c>
    </row>
    <row r="332" spans="1:89" x14ac:dyDescent="0.25">
      <c r="A332" s="25">
        <v>43057.383054560181</v>
      </c>
      <c r="B332" s="26" t="s">
        <v>183</v>
      </c>
      <c r="C332" s="26" t="s">
        <v>722</v>
      </c>
      <c r="D332" s="26" t="s">
        <v>185</v>
      </c>
      <c r="E332" s="24"/>
      <c r="F332" s="26" t="s">
        <v>238</v>
      </c>
      <c r="G332" s="26" t="s">
        <v>723</v>
      </c>
      <c r="H332" s="26" t="s">
        <v>188</v>
      </c>
      <c r="I332" s="26" t="s">
        <v>188</v>
      </c>
      <c r="J332" s="26" t="s">
        <v>188</v>
      </c>
      <c r="K332" s="26" t="s">
        <v>188</v>
      </c>
      <c r="L332" s="26" t="s">
        <v>188</v>
      </c>
      <c r="M332" s="26" t="s">
        <v>188</v>
      </c>
      <c r="N332" s="26" t="s">
        <v>188</v>
      </c>
      <c r="O332" s="26" t="s">
        <v>188</v>
      </c>
      <c r="P332" s="26" t="s">
        <v>188</v>
      </c>
      <c r="Q332" s="26" t="s">
        <v>188</v>
      </c>
      <c r="R332" s="26" t="s">
        <v>188</v>
      </c>
      <c r="S332" s="26" t="s">
        <v>188</v>
      </c>
      <c r="T332" s="26" t="s">
        <v>188</v>
      </c>
      <c r="U332" s="26" t="s">
        <v>188</v>
      </c>
      <c r="V332" s="26" t="s">
        <v>5</v>
      </c>
      <c r="W332" s="26" t="s">
        <v>162</v>
      </c>
      <c r="X332" s="26" t="s">
        <v>158</v>
      </c>
      <c r="Y332" s="26" t="s">
        <v>190</v>
      </c>
      <c r="Z332" s="26" t="s">
        <v>190</v>
      </c>
      <c r="AA332" s="26" t="s">
        <v>190</v>
      </c>
      <c r="AB332" s="26" t="s">
        <v>190</v>
      </c>
      <c r="AC332" s="26" t="s">
        <v>190</v>
      </c>
      <c r="AD332" s="26" t="s">
        <v>190</v>
      </c>
      <c r="AE332" s="26" t="s">
        <v>55</v>
      </c>
      <c r="AF332" s="26" t="s">
        <v>159</v>
      </c>
      <c r="AG332" s="26" t="s">
        <v>59</v>
      </c>
      <c r="AH332" s="26" t="s">
        <v>59</v>
      </c>
      <c r="AI332" s="26" t="s">
        <v>59</v>
      </c>
      <c r="AJ332" s="26" t="s">
        <v>59</v>
      </c>
      <c r="AK332" s="26" t="s">
        <v>71</v>
      </c>
      <c r="AL332" s="26" t="s">
        <v>163</v>
      </c>
      <c r="AM332" s="26" t="s">
        <v>191</v>
      </c>
      <c r="AN332" s="26" t="s">
        <v>90</v>
      </c>
      <c r="AO332" s="26" t="s">
        <v>192</v>
      </c>
      <c r="AP332" s="26" t="s">
        <v>106</v>
      </c>
      <c r="AQ332" s="26" t="s">
        <v>106</v>
      </c>
      <c r="AR332" s="26" t="s">
        <v>106</v>
      </c>
      <c r="AS332" s="26" t="s">
        <v>106</v>
      </c>
      <c r="AT332" s="26" t="s">
        <v>113</v>
      </c>
      <c r="AU332" s="26" t="s">
        <v>193</v>
      </c>
      <c r="AX332" s="12">
        <f t="shared" si="191"/>
        <v>331</v>
      </c>
      <c r="AY332" s="12">
        <f t="shared" si="222"/>
        <v>1</v>
      </c>
      <c r="AZ332" s="20" t="str">
        <f t="shared" si="192"/>
        <v>Anticipatoria., Criterios y estándares (Rúbrica)., Autoevaluación., Retroalimentación.</v>
      </c>
      <c r="BA332" s="12" t="str">
        <f t="shared" si="187"/>
        <v>Anticipatoria.</v>
      </c>
      <c r="BB332" s="12" t="str">
        <f t="shared" si="188"/>
        <v>Criterios y estándares (Rúbrica).</v>
      </c>
      <c r="BC332" s="12" t="str">
        <f t="shared" si="189"/>
        <v>Autoevaluación.</v>
      </c>
      <c r="BD332" s="12" t="str">
        <f t="shared" si="190"/>
        <v>Retroalimentación.</v>
      </c>
      <c r="BF332" s="12">
        <f t="shared" si="193"/>
        <v>1</v>
      </c>
      <c r="BG332" s="12">
        <f t="shared" si="194"/>
        <v>1</v>
      </c>
      <c r="BH332" s="12">
        <f t="shared" si="195"/>
        <v>1</v>
      </c>
      <c r="BI332" s="12">
        <f t="shared" si="196"/>
        <v>1</v>
      </c>
      <c r="BJ332" s="12">
        <f t="shared" si="197"/>
        <v>0</v>
      </c>
      <c r="BK332" s="12">
        <f t="shared" si="198"/>
        <v>4</v>
      </c>
      <c r="BL332" s="20" t="str">
        <f t="shared" si="199"/>
        <v>Reflexión, Diálogo, Claridad, Oportunidades de mejora, Retroalimentación al docente</v>
      </c>
      <c r="BM332" s="12" t="str">
        <f t="shared" si="200"/>
        <v>Reflexión</v>
      </c>
      <c r="BN332" s="12" t="str">
        <f t="shared" si="186"/>
        <v>Diálogo</v>
      </c>
      <c r="BO332" s="12" t="str">
        <f t="shared" si="201"/>
        <v>Claridad</v>
      </c>
      <c r="BP332" s="12" t="str">
        <f t="shared" si="202"/>
        <v>Oportunidades de mejora</v>
      </c>
      <c r="BQ332" s="12" t="str">
        <f t="shared" si="203"/>
        <v>Retroalimentación al docente</v>
      </c>
      <c r="BS332" s="12">
        <f t="shared" si="204"/>
        <v>1</v>
      </c>
      <c r="BT332" s="12">
        <f t="shared" si="205"/>
        <v>1</v>
      </c>
      <c r="BU332" s="12">
        <f t="shared" si="206"/>
        <v>1</v>
      </c>
      <c r="BV332" s="12">
        <f t="shared" si="207"/>
        <v>1</v>
      </c>
      <c r="BW332" s="12">
        <f t="shared" si="208"/>
        <v>1</v>
      </c>
      <c r="BX332" s="12">
        <f t="shared" si="209"/>
        <v>0</v>
      </c>
      <c r="BY332" s="12">
        <f t="shared" si="210"/>
        <v>5</v>
      </c>
      <c r="BZ332" s="12" t="str">
        <f t="shared" si="21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32" s="12" t="str">
        <f t="shared" si="212"/>
        <v>La bibliografía básica propuesta se encuentra en la biblioteca "Juan Roa Vásquez".</v>
      </c>
      <c r="CB332" s="21" t="str">
        <f t="shared" si="213"/>
        <v>La bibliografía propuesta contiene títulos de edición menor a 5 años.</v>
      </c>
      <c r="CC332" s="12" t="str">
        <f t="shared" si="214"/>
        <v>La bibliografía se presenta con una sólo sistema de referenciación (APA, Vancouver, IEEE, etc).</v>
      </c>
      <c r="CD332" s="12" t="str">
        <f t="shared" si="215"/>
        <v>La bibliografía incluye por lo menos dos títulos en una segunda lengua.</v>
      </c>
      <c r="CF332" s="12">
        <f t="shared" si="216"/>
        <v>1</v>
      </c>
      <c r="CG332" s="12">
        <f t="shared" si="217"/>
        <v>1</v>
      </c>
      <c r="CH332" s="12">
        <f t="shared" si="218"/>
        <v>1</v>
      </c>
      <c r="CI332" s="12">
        <f t="shared" si="219"/>
        <v>1</v>
      </c>
      <c r="CJ332" s="12">
        <f t="shared" si="220"/>
        <v>0</v>
      </c>
      <c r="CK332" s="12">
        <f t="shared" si="221"/>
        <v>4</v>
      </c>
    </row>
    <row r="333" spans="1:89" x14ac:dyDescent="0.25">
      <c r="A333" s="25">
        <v>43057.396514085645</v>
      </c>
      <c r="B333" s="26" t="s">
        <v>183</v>
      </c>
      <c r="C333" s="26" t="s">
        <v>724</v>
      </c>
      <c r="D333" s="26" t="s">
        <v>185</v>
      </c>
      <c r="E333" s="24"/>
      <c r="F333" s="26" t="s">
        <v>238</v>
      </c>
      <c r="G333" s="26" t="s">
        <v>723</v>
      </c>
      <c r="H333" s="26" t="s">
        <v>188</v>
      </c>
      <c r="I333" s="26" t="s">
        <v>188</v>
      </c>
      <c r="J333" s="26" t="s">
        <v>188</v>
      </c>
      <c r="K333" s="26" t="s">
        <v>188</v>
      </c>
      <c r="L333" s="26" t="s">
        <v>188</v>
      </c>
      <c r="M333" s="26" t="s">
        <v>188</v>
      </c>
      <c r="N333" s="26" t="s">
        <v>188</v>
      </c>
      <c r="O333" s="26" t="s">
        <v>188</v>
      </c>
      <c r="P333" s="26" t="s">
        <v>188</v>
      </c>
      <c r="Q333" s="26" t="s">
        <v>188</v>
      </c>
      <c r="R333" s="26" t="s">
        <v>188</v>
      </c>
      <c r="S333" s="26" t="s">
        <v>188</v>
      </c>
      <c r="T333" s="26" t="s">
        <v>188</v>
      </c>
      <c r="U333" s="26" t="s">
        <v>188</v>
      </c>
      <c r="V333" s="26" t="s">
        <v>5</v>
      </c>
      <c r="W333" s="26" t="s">
        <v>162</v>
      </c>
      <c r="X333" s="26" t="s">
        <v>158</v>
      </c>
      <c r="Y333" s="26" t="s">
        <v>190</v>
      </c>
      <c r="Z333" s="26" t="s">
        <v>190</v>
      </c>
      <c r="AA333" s="26" t="s">
        <v>190</v>
      </c>
      <c r="AB333" s="26" t="s">
        <v>190</v>
      </c>
      <c r="AC333" s="26" t="s">
        <v>190</v>
      </c>
      <c r="AD333" s="26" t="s">
        <v>190</v>
      </c>
      <c r="AE333" s="26" t="s">
        <v>55</v>
      </c>
      <c r="AF333" s="26" t="s">
        <v>159</v>
      </c>
      <c r="AG333" s="26" t="s">
        <v>59</v>
      </c>
      <c r="AH333" s="26" t="s">
        <v>59</v>
      </c>
      <c r="AI333" s="26" t="s">
        <v>59</v>
      </c>
      <c r="AJ333" s="26" t="s">
        <v>59</v>
      </c>
      <c r="AK333" s="26" t="s">
        <v>71</v>
      </c>
      <c r="AL333" s="26" t="s">
        <v>163</v>
      </c>
      <c r="AM333" s="26" t="s">
        <v>259</v>
      </c>
      <c r="AN333" s="26" t="s">
        <v>90</v>
      </c>
      <c r="AO333" s="26" t="s">
        <v>192</v>
      </c>
      <c r="AP333" s="26" t="s">
        <v>106</v>
      </c>
      <c r="AQ333" s="26" t="s">
        <v>106</v>
      </c>
      <c r="AR333" s="26" t="s">
        <v>106</v>
      </c>
      <c r="AS333" s="26" t="s">
        <v>106</v>
      </c>
      <c r="AT333" s="26" t="s">
        <v>114</v>
      </c>
      <c r="AU333" s="26" t="s">
        <v>193</v>
      </c>
      <c r="AX333" s="12">
        <f t="shared" si="191"/>
        <v>332</v>
      </c>
      <c r="AY333" s="12">
        <f t="shared" si="222"/>
        <v>1</v>
      </c>
      <c r="AZ333" s="20" t="str">
        <f t="shared" si="192"/>
        <v>Criterios y estándares (Rúbrica)., Autoevaluación., Retroalimentación.</v>
      </c>
      <c r="BA333" s="12" t="str">
        <f t="shared" si="187"/>
        <v>Criterios y estándares (Rúbrica).</v>
      </c>
      <c r="BB333" s="12" t="str">
        <f t="shared" si="188"/>
        <v>Autoevaluación.</v>
      </c>
      <c r="BC333" s="12" t="str">
        <f t="shared" si="189"/>
        <v>Retroalimentación.</v>
      </c>
      <c r="BD333" s="12" t="str">
        <f t="shared" si="190"/>
        <v/>
      </c>
      <c r="BF333" s="12">
        <f t="shared" si="193"/>
        <v>0</v>
      </c>
      <c r="BG333" s="12">
        <f t="shared" si="194"/>
        <v>1</v>
      </c>
      <c r="BH333" s="12">
        <f t="shared" si="195"/>
        <v>1</v>
      </c>
      <c r="BI333" s="12">
        <f t="shared" si="196"/>
        <v>1</v>
      </c>
      <c r="BJ333" s="12">
        <f t="shared" si="197"/>
        <v>0</v>
      </c>
      <c r="BK333" s="12">
        <f t="shared" si="198"/>
        <v>3</v>
      </c>
      <c r="BL333" s="20" t="str">
        <f t="shared" si="199"/>
        <v>Reflexión, Diálogo, Claridad, Oportunidades de mejora, Retroalimentación al docente</v>
      </c>
      <c r="BM333" s="12" t="str">
        <f t="shared" si="200"/>
        <v>Reflexión</v>
      </c>
      <c r="BN333" s="12" t="str">
        <f t="shared" si="186"/>
        <v>Diálogo</v>
      </c>
      <c r="BO333" s="12" t="str">
        <f t="shared" si="201"/>
        <v>Claridad</v>
      </c>
      <c r="BP333" s="12" t="str">
        <f t="shared" si="202"/>
        <v>Oportunidades de mejora</v>
      </c>
      <c r="BQ333" s="12" t="str">
        <f t="shared" si="203"/>
        <v>Retroalimentación al docente</v>
      </c>
      <c r="BS333" s="12">
        <f t="shared" si="204"/>
        <v>1</v>
      </c>
      <c r="BT333" s="12">
        <f t="shared" si="205"/>
        <v>1</v>
      </c>
      <c r="BU333" s="12">
        <f t="shared" si="206"/>
        <v>1</v>
      </c>
      <c r="BV333" s="12">
        <f t="shared" si="207"/>
        <v>1</v>
      </c>
      <c r="BW333" s="12">
        <f t="shared" si="208"/>
        <v>1</v>
      </c>
      <c r="BX333" s="12">
        <f t="shared" si="209"/>
        <v>0</v>
      </c>
      <c r="BY333" s="12">
        <f t="shared" si="210"/>
        <v>5</v>
      </c>
      <c r="BZ333" s="12" t="str">
        <f t="shared" si="21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33" s="12" t="str">
        <f t="shared" si="212"/>
        <v>La bibliografía básica propuesta se encuentra en la biblioteca "Juan Roa Vásquez".</v>
      </c>
      <c r="CB333" s="21" t="str">
        <f t="shared" si="213"/>
        <v>La bibliografía propuesta contiene títulos de edición menor a 5 años.</v>
      </c>
      <c r="CC333" s="12" t="str">
        <f t="shared" si="214"/>
        <v>La bibliografía se presenta con una sólo sistema de referenciación (APA, Vancouver, IEEE, etc).</v>
      </c>
      <c r="CD333" s="12" t="str">
        <f t="shared" si="215"/>
        <v>La bibliografía incluye por lo menos dos títulos en una segunda lengua.</v>
      </c>
      <c r="CF333" s="12">
        <f t="shared" si="216"/>
        <v>1</v>
      </c>
      <c r="CG333" s="12">
        <f t="shared" si="217"/>
        <v>1</v>
      </c>
      <c r="CH333" s="12">
        <f t="shared" si="218"/>
        <v>1</v>
      </c>
      <c r="CI333" s="12">
        <f t="shared" si="219"/>
        <v>1</v>
      </c>
      <c r="CJ333" s="12">
        <f t="shared" si="220"/>
        <v>0</v>
      </c>
      <c r="CK333" s="12">
        <f t="shared" si="221"/>
        <v>4</v>
      </c>
    </row>
    <row r="334" spans="1:89" x14ac:dyDescent="0.25">
      <c r="A334" s="25">
        <v>43057.460667002313</v>
      </c>
      <c r="B334" s="26" t="s">
        <v>183</v>
      </c>
      <c r="C334" s="26" t="s">
        <v>725</v>
      </c>
      <c r="D334" s="26" t="s">
        <v>185</v>
      </c>
      <c r="E334" s="24"/>
      <c r="F334" s="26" t="s">
        <v>720</v>
      </c>
      <c r="G334" s="26" t="s">
        <v>726</v>
      </c>
      <c r="H334" s="26" t="s">
        <v>188</v>
      </c>
      <c r="I334" s="26" t="s">
        <v>188</v>
      </c>
      <c r="J334" s="26" t="s">
        <v>188</v>
      </c>
      <c r="K334" s="26" t="s">
        <v>188</v>
      </c>
      <c r="L334" s="26" t="s">
        <v>188</v>
      </c>
      <c r="M334" s="26" t="s">
        <v>188</v>
      </c>
      <c r="N334" s="26" t="s">
        <v>188</v>
      </c>
      <c r="O334" s="26" t="s">
        <v>188</v>
      </c>
      <c r="P334" s="26" t="s">
        <v>188</v>
      </c>
      <c r="Q334" s="26" t="s">
        <v>188</v>
      </c>
      <c r="R334" s="26" t="s">
        <v>188</v>
      </c>
      <c r="S334" s="26" t="s">
        <v>188</v>
      </c>
      <c r="T334" s="26" t="s">
        <v>188</v>
      </c>
      <c r="U334" s="26" t="s">
        <v>188</v>
      </c>
      <c r="V334" s="26" t="s">
        <v>5</v>
      </c>
      <c r="W334" s="26" t="s">
        <v>162</v>
      </c>
      <c r="X334" s="26" t="s">
        <v>158</v>
      </c>
      <c r="Y334" s="26" t="s">
        <v>190</v>
      </c>
      <c r="Z334" s="26" t="s">
        <v>190</v>
      </c>
      <c r="AA334" s="26" t="s">
        <v>190</v>
      </c>
      <c r="AB334" s="26" t="s">
        <v>190</v>
      </c>
      <c r="AC334" s="26" t="s">
        <v>190</v>
      </c>
      <c r="AD334" s="26" t="s">
        <v>190</v>
      </c>
      <c r="AE334" s="26" t="s">
        <v>55</v>
      </c>
      <c r="AF334" s="26" t="s">
        <v>159</v>
      </c>
      <c r="AG334" s="26" t="s">
        <v>59</v>
      </c>
      <c r="AH334" s="26" t="s">
        <v>59</v>
      </c>
      <c r="AI334" s="26" t="s">
        <v>59</v>
      </c>
      <c r="AJ334" s="26" t="s">
        <v>59</v>
      </c>
      <c r="AK334" s="26" t="s">
        <v>71</v>
      </c>
      <c r="AL334" s="26" t="s">
        <v>74</v>
      </c>
      <c r="AM334" s="26" t="s">
        <v>191</v>
      </c>
      <c r="AN334" s="26" t="s">
        <v>90</v>
      </c>
      <c r="AO334" s="26" t="s">
        <v>192</v>
      </c>
      <c r="AP334" s="26" t="s">
        <v>106</v>
      </c>
      <c r="AQ334" s="26" t="s">
        <v>106</v>
      </c>
      <c r="AR334" s="26" t="s">
        <v>106</v>
      </c>
      <c r="AS334" s="26" t="s">
        <v>106</v>
      </c>
      <c r="AT334" s="26" t="s">
        <v>114</v>
      </c>
      <c r="AU334" s="26" t="s">
        <v>193</v>
      </c>
      <c r="AX334" s="12">
        <f t="shared" si="191"/>
        <v>333</v>
      </c>
      <c r="AY334" s="12">
        <f t="shared" si="222"/>
        <v>0.16666666666666666</v>
      </c>
      <c r="AZ334" s="20" t="str">
        <f t="shared" si="192"/>
        <v>Anticipatoria., Criterios y estándares (Rúbrica)., Autoevaluación., Retroalimentación.</v>
      </c>
      <c r="BA334" s="12" t="str">
        <f t="shared" si="187"/>
        <v>Anticipatoria.</v>
      </c>
      <c r="BB334" s="12" t="str">
        <f t="shared" si="188"/>
        <v>Criterios y estándares (Rúbrica).</v>
      </c>
      <c r="BC334" s="12" t="str">
        <f t="shared" si="189"/>
        <v>Autoevaluación.</v>
      </c>
      <c r="BD334" s="12" t="str">
        <f t="shared" si="190"/>
        <v>Retroalimentación.</v>
      </c>
      <c r="BF334" s="12">
        <f t="shared" si="193"/>
        <v>1</v>
      </c>
      <c r="BG334" s="12">
        <f t="shared" si="194"/>
        <v>1</v>
      </c>
      <c r="BH334" s="12">
        <f t="shared" si="195"/>
        <v>1</v>
      </c>
      <c r="BI334" s="12">
        <f t="shared" si="196"/>
        <v>1</v>
      </c>
      <c r="BJ334" s="12">
        <f t="shared" si="197"/>
        <v>0</v>
      </c>
      <c r="BK334" s="12">
        <f t="shared" si="198"/>
        <v>4</v>
      </c>
      <c r="BL334" s="20" t="str">
        <f t="shared" si="199"/>
        <v>Reflexión, Diálogo, Claridad, Oportunidades de mejora, Retroalimentación al docente</v>
      </c>
      <c r="BM334" s="12" t="str">
        <f t="shared" si="200"/>
        <v>Reflexión</v>
      </c>
      <c r="BN334" s="12" t="str">
        <f t="shared" si="186"/>
        <v>Diálogo</v>
      </c>
      <c r="BO334" s="12" t="str">
        <f t="shared" si="201"/>
        <v>Claridad</v>
      </c>
      <c r="BP334" s="12" t="str">
        <f t="shared" si="202"/>
        <v>Oportunidades de mejora</v>
      </c>
      <c r="BQ334" s="12" t="str">
        <f t="shared" si="203"/>
        <v>Retroalimentación al docente</v>
      </c>
      <c r="BS334" s="12">
        <f t="shared" si="204"/>
        <v>1</v>
      </c>
      <c r="BT334" s="12">
        <f t="shared" si="205"/>
        <v>1</v>
      </c>
      <c r="BU334" s="12">
        <f t="shared" si="206"/>
        <v>1</v>
      </c>
      <c r="BV334" s="12">
        <f t="shared" si="207"/>
        <v>1</v>
      </c>
      <c r="BW334" s="12">
        <f t="shared" si="208"/>
        <v>1</v>
      </c>
      <c r="BX334" s="12">
        <f t="shared" si="209"/>
        <v>0</v>
      </c>
      <c r="BY334" s="12">
        <f t="shared" si="210"/>
        <v>5</v>
      </c>
      <c r="BZ334" s="12" t="str">
        <f t="shared" si="21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34" s="12" t="str">
        <f t="shared" si="212"/>
        <v>La bibliografía básica propuesta se encuentra en la biblioteca "Juan Roa Vásquez".</v>
      </c>
      <c r="CB334" s="21" t="str">
        <f t="shared" si="213"/>
        <v>La bibliografía propuesta contiene títulos de edición menor a 5 años.</v>
      </c>
      <c r="CC334" s="12" t="str">
        <f t="shared" si="214"/>
        <v>La bibliografía se presenta con una sólo sistema de referenciación (APA, Vancouver, IEEE, etc).</v>
      </c>
      <c r="CD334" s="12" t="str">
        <f t="shared" si="215"/>
        <v>La bibliografía incluye por lo menos dos títulos en una segunda lengua.</v>
      </c>
      <c r="CF334" s="12">
        <f t="shared" si="216"/>
        <v>1</v>
      </c>
      <c r="CG334" s="12">
        <f t="shared" si="217"/>
        <v>1</v>
      </c>
      <c r="CH334" s="12">
        <f t="shared" si="218"/>
        <v>1</v>
      </c>
      <c r="CI334" s="12">
        <f t="shared" si="219"/>
        <v>1</v>
      </c>
      <c r="CJ334" s="12">
        <f t="shared" si="220"/>
        <v>0</v>
      </c>
      <c r="CK334" s="12">
        <f t="shared" si="221"/>
        <v>4</v>
      </c>
    </row>
    <row r="335" spans="1:89" x14ac:dyDescent="0.25">
      <c r="A335" s="25">
        <v>43057.596595092589</v>
      </c>
      <c r="B335" s="26" t="s">
        <v>183</v>
      </c>
      <c r="C335" s="26" t="s">
        <v>727</v>
      </c>
      <c r="D335" s="26" t="s">
        <v>185</v>
      </c>
      <c r="E335" s="24"/>
      <c r="F335" s="26" t="s">
        <v>226</v>
      </c>
      <c r="G335" s="26" t="s">
        <v>728</v>
      </c>
      <c r="H335" s="26" t="s">
        <v>188</v>
      </c>
      <c r="I335" s="26" t="s">
        <v>188</v>
      </c>
      <c r="J335" s="26" t="s">
        <v>188</v>
      </c>
      <c r="K335" s="26" t="s">
        <v>188</v>
      </c>
      <c r="L335" s="26" t="s">
        <v>188</v>
      </c>
      <c r="M335" s="26" t="s">
        <v>188</v>
      </c>
      <c r="N335" s="26" t="s">
        <v>188</v>
      </c>
      <c r="O335" s="26" t="s">
        <v>188</v>
      </c>
      <c r="P335" s="26" t="s">
        <v>188</v>
      </c>
      <c r="Q335" s="26" t="s">
        <v>188</v>
      </c>
      <c r="R335" s="26" t="s">
        <v>188</v>
      </c>
      <c r="S335" s="26" t="s">
        <v>188</v>
      </c>
      <c r="T335" s="26" t="s">
        <v>188</v>
      </c>
      <c r="U335" s="26" t="s">
        <v>188</v>
      </c>
      <c r="V335" s="26" t="s">
        <v>5</v>
      </c>
      <c r="W335" s="26" t="s">
        <v>36</v>
      </c>
      <c r="X335" s="26" t="s">
        <v>158</v>
      </c>
      <c r="Y335" s="26" t="s">
        <v>43</v>
      </c>
      <c r="Z335" s="26" t="s">
        <v>43</v>
      </c>
      <c r="AA335" s="26" t="s">
        <v>43</v>
      </c>
      <c r="AB335" s="26" t="s">
        <v>43</v>
      </c>
      <c r="AC335" s="26" t="s">
        <v>43</v>
      </c>
      <c r="AD335" s="26" t="s">
        <v>43</v>
      </c>
      <c r="AE335" s="26" t="s">
        <v>53</v>
      </c>
      <c r="AF335" s="26" t="s">
        <v>58</v>
      </c>
      <c r="AG335" s="26" t="s">
        <v>58</v>
      </c>
      <c r="AH335" s="26" t="s">
        <v>58</v>
      </c>
      <c r="AI335" s="26" t="s">
        <v>58</v>
      </c>
      <c r="AJ335" s="26" t="s">
        <v>58</v>
      </c>
      <c r="AK335" s="26" t="s">
        <v>69</v>
      </c>
      <c r="AL335" s="26" t="s">
        <v>160</v>
      </c>
      <c r="AM335" s="26" t="s">
        <v>206</v>
      </c>
      <c r="AN335" s="26" t="s">
        <v>88</v>
      </c>
      <c r="AO335" s="26" t="s">
        <v>421</v>
      </c>
      <c r="AP335" s="26" t="s">
        <v>105</v>
      </c>
      <c r="AQ335" s="26" t="s">
        <v>105</v>
      </c>
      <c r="AR335" s="26" t="s">
        <v>105</v>
      </c>
      <c r="AS335" s="26" t="s">
        <v>105</v>
      </c>
      <c r="AT335" s="26" t="s">
        <v>113</v>
      </c>
      <c r="AU335" s="26" t="s">
        <v>266</v>
      </c>
      <c r="AX335" s="12">
        <f t="shared" si="191"/>
        <v>334</v>
      </c>
      <c r="AY335" s="12">
        <f t="shared" si="222"/>
        <v>1</v>
      </c>
      <c r="AZ335" s="20" t="str">
        <f t="shared" si="192"/>
        <v>Anticipatoria., Autoevaluación., Retroalimentación.</v>
      </c>
      <c r="BA335" s="12" t="str">
        <f t="shared" si="187"/>
        <v>Anticipatoria.</v>
      </c>
      <c r="BB335" s="12" t="str">
        <f t="shared" si="188"/>
        <v>Autoevaluación.</v>
      </c>
      <c r="BC335" s="12" t="str">
        <f t="shared" si="189"/>
        <v>Retroalimentación.</v>
      </c>
      <c r="BD335" s="12" t="str">
        <f t="shared" si="190"/>
        <v/>
      </c>
      <c r="BF335" s="12">
        <f t="shared" si="193"/>
        <v>1</v>
      </c>
      <c r="BG335" s="12">
        <f t="shared" si="194"/>
        <v>0</v>
      </c>
      <c r="BH335" s="12">
        <f t="shared" si="195"/>
        <v>1</v>
      </c>
      <c r="BI335" s="12">
        <f t="shared" si="196"/>
        <v>1</v>
      </c>
      <c r="BJ335" s="12">
        <f t="shared" si="197"/>
        <v>0</v>
      </c>
      <c r="BK335" s="12">
        <f t="shared" si="198"/>
        <v>3</v>
      </c>
      <c r="BL335" s="20" t="str">
        <f t="shared" si="199"/>
        <v>Reflexión, Diálogo, Retroalimentación al docente</v>
      </c>
      <c r="BM335" s="12" t="str">
        <f t="shared" si="200"/>
        <v>Reflexión</v>
      </c>
      <c r="BN335" s="12" t="str">
        <f t="shared" si="186"/>
        <v>Diálogo</v>
      </c>
      <c r="BO335" s="12" t="str">
        <f t="shared" si="201"/>
        <v>Retroalimentación al docente</v>
      </c>
      <c r="BP335" s="12" t="str">
        <f t="shared" si="202"/>
        <v/>
      </c>
      <c r="BQ335" s="12" t="str">
        <f t="shared" si="203"/>
        <v/>
      </c>
      <c r="BS335" s="12">
        <f t="shared" si="204"/>
        <v>1</v>
      </c>
      <c r="BT335" s="12">
        <f t="shared" si="205"/>
        <v>1</v>
      </c>
      <c r="BU335" s="12">
        <f t="shared" si="206"/>
        <v>0</v>
      </c>
      <c r="BV335" s="12">
        <f t="shared" si="207"/>
        <v>0</v>
      </c>
      <c r="BW335" s="12">
        <f t="shared" si="208"/>
        <v>1</v>
      </c>
      <c r="BX335" s="12">
        <f t="shared" si="209"/>
        <v>0</v>
      </c>
      <c r="BY335" s="12">
        <f t="shared" si="210"/>
        <v>3</v>
      </c>
      <c r="BZ335" s="12" t="str">
        <f t="shared" si="211"/>
        <v>La bibliografía propuesta contiene títulos de edición menor a 5 años., La bibliografía se presenta con una sólo sistema de referenciación (APA, Vancouver, IEEE, etc)., La bibliografía incluye por lo menos dos títulos en una segunda lengua.</v>
      </c>
      <c r="CA335" s="12" t="str">
        <f t="shared" si="212"/>
        <v>La bibliografía propuesta contiene títulos de edición menor a 5 años.</v>
      </c>
      <c r="CB335" s="21" t="str">
        <f t="shared" si="213"/>
        <v>La bibliografía se presenta con una sólo sistema de referenciación (APA, Vancouver, IEEE, etc).</v>
      </c>
      <c r="CC335" s="12" t="str">
        <f t="shared" si="214"/>
        <v>La bibliografía incluye por lo menos dos títulos en una segunda lengua.</v>
      </c>
      <c r="CD335" s="12" t="str">
        <f t="shared" si="215"/>
        <v/>
      </c>
      <c r="CF335" s="12">
        <f t="shared" si="216"/>
        <v>0</v>
      </c>
      <c r="CG335" s="12">
        <f t="shared" si="217"/>
        <v>1</v>
      </c>
      <c r="CH335" s="12">
        <f t="shared" si="218"/>
        <v>1</v>
      </c>
      <c r="CI335" s="12">
        <f t="shared" si="219"/>
        <v>1</v>
      </c>
      <c r="CJ335" s="12">
        <f t="shared" si="220"/>
        <v>0</v>
      </c>
      <c r="CK335" s="12">
        <f t="shared" si="221"/>
        <v>3</v>
      </c>
    </row>
    <row r="336" spans="1:89" x14ac:dyDescent="0.25">
      <c r="A336" s="25">
        <v>43057.626231597227</v>
      </c>
      <c r="B336" s="26" t="s">
        <v>183</v>
      </c>
      <c r="C336" s="26" t="s">
        <v>729</v>
      </c>
      <c r="D336" s="26" t="s">
        <v>185</v>
      </c>
      <c r="E336" s="24"/>
      <c r="F336" s="26" t="s">
        <v>226</v>
      </c>
      <c r="G336" s="26" t="s">
        <v>730</v>
      </c>
      <c r="H336" s="26" t="s">
        <v>188</v>
      </c>
      <c r="I336" s="26" t="s">
        <v>188</v>
      </c>
      <c r="J336" s="26" t="s">
        <v>188</v>
      </c>
      <c r="K336" s="26" t="s">
        <v>188</v>
      </c>
      <c r="L336" s="26" t="s">
        <v>188</v>
      </c>
      <c r="M336" s="26" t="s">
        <v>188</v>
      </c>
      <c r="N336" s="26" t="s">
        <v>188</v>
      </c>
      <c r="O336" s="26" t="s">
        <v>188</v>
      </c>
      <c r="P336" s="26" t="s">
        <v>188</v>
      </c>
      <c r="Q336" s="26" t="s">
        <v>188</v>
      </c>
      <c r="R336" s="26" t="s">
        <v>188</v>
      </c>
      <c r="S336" s="26" t="s">
        <v>188</v>
      </c>
      <c r="T336" s="26" t="s">
        <v>188</v>
      </c>
      <c r="U336" s="26" t="s">
        <v>188</v>
      </c>
      <c r="V336" s="26" t="s">
        <v>5</v>
      </c>
      <c r="W336" s="26" t="s">
        <v>36</v>
      </c>
      <c r="X336" s="26" t="s">
        <v>158</v>
      </c>
      <c r="Y336" s="26" t="s">
        <v>190</v>
      </c>
      <c r="Z336" s="26" t="s">
        <v>190</v>
      </c>
      <c r="AA336" s="26" t="s">
        <v>190</v>
      </c>
      <c r="AB336" s="26" t="s">
        <v>190</v>
      </c>
      <c r="AC336" s="26" t="s">
        <v>190</v>
      </c>
      <c r="AD336" s="26" t="s">
        <v>190</v>
      </c>
      <c r="AE336" s="26" t="s">
        <v>55</v>
      </c>
      <c r="AF336" s="26" t="s">
        <v>159</v>
      </c>
      <c r="AG336" s="26" t="s">
        <v>59</v>
      </c>
      <c r="AH336" s="26" t="s">
        <v>59</v>
      </c>
      <c r="AI336" s="26" t="s">
        <v>59</v>
      </c>
      <c r="AJ336" s="26" t="s">
        <v>59</v>
      </c>
      <c r="AK336" s="26" t="s">
        <v>69</v>
      </c>
      <c r="AL336" s="26" t="s">
        <v>74</v>
      </c>
      <c r="AM336" s="26" t="s">
        <v>214</v>
      </c>
      <c r="AN336" s="26" t="s">
        <v>88</v>
      </c>
      <c r="AO336" s="26" t="s">
        <v>421</v>
      </c>
      <c r="AP336" s="26" t="s">
        <v>105</v>
      </c>
      <c r="AQ336" s="26" t="s">
        <v>105</v>
      </c>
      <c r="AR336" s="26" t="s">
        <v>105</v>
      </c>
      <c r="AS336" s="26" t="s">
        <v>105</v>
      </c>
      <c r="AT336" s="26" t="s">
        <v>114</v>
      </c>
      <c r="AU336" s="26" t="s">
        <v>207</v>
      </c>
      <c r="AX336" s="12">
        <f t="shared" si="191"/>
        <v>335</v>
      </c>
      <c r="AY336" s="12">
        <f t="shared" si="222"/>
        <v>1</v>
      </c>
      <c r="AZ336" s="20" t="str">
        <f t="shared" si="192"/>
        <v>Criterios y estándares (Rúbrica)., Autoevaluación.</v>
      </c>
      <c r="BA336" s="12" t="str">
        <f t="shared" si="187"/>
        <v>Criterios y estándares (Rúbrica).</v>
      </c>
      <c r="BB336" s="12" t="str">
        <f t="shared" si="188"/>
        <v>Autoevaluación.</v>
      </c>
      <c r="BC336" s="12" t="str">
        <f t="shared" si="189"/>
        <v/>
      </c>
      <c r="BD336" s="12" t="str">
        <f t="shared" si="190"/>
        <v/>
      </c>
      <c r="BF336" s="12">
        <f t="shared" si="193"/>
        <v>0</v>
      </c>
      <c r="BG336" s="12">
        <f t="shared" si="194"/>
        <v>1</v>
      </c>
      <c r="BH336" s="12">
        <f t="shared" si="195"/>
        <v>1</v>
      </c>
      <c r="BI336" s="12">
        <f t="shared" si="196"/>
        <v>0</v>
      </c>
      <c r="BJ336" s="12">
        <f t="shared" si="197"/>
        <v>0</v>
      </c>
      <c r="BK336" s="12">
        <f t="shared" si="198"/>
        <v>2</v>
      </c>
      <c r="BL336" s="20" t="str">
        <f t="shared" si="199"/>
        <v>Reflexión, Diálogo, Retroalimentación al docente</v>
      </c>
      <c r="BM336" s="12" t="str">
        <f t="shared" si="200"/>
        <v>Reflexión</v>
      </c>
      <c r="BN336" s="12" t="str">
        <f t="shared" si="186"/>
        <v>Diálogo</v>
      </c>
      <c r="BO336" s="12" t="str">
        <f t="shared" si="201"/>
        <v>Retroalimentación al docente</v>
      </c>
      <c r="BP336" s="12" t="str">
        <f t="shared" si="202"/>
        <v/>
      </c>
      <c r="BQ336" s="12" t="str">
        <f t="shared" si="203"/>
        <v/>
      </c>
      <c r="BS336" s="12">
        <f t="shared" si="204"/>
        <v>1</v>
      </c>
      <c r="BT336" s="12">
        <f t="shared" si="205"/>
        <v>1</v>
      </c>
      <c r="BU336" s="12">
        <f t="shared" si="206"/>
        <v>0</v>
      </c>
      <c r="BV336" s="12">
        <f t="shared" si="207"/>
        <v>0</v>
      </c>
      <c r="BW336" s="12">
        <f t="shared" si="208"/>
        <v>1</v>
      </c>
      <c r="BX336" s="12">
        <f t="shared" si="209"/>
        <v>0</v>
      </c>
      <c r="BY336" s="12">
        <f t="shared" si="210"/>
        <v>3</v>
      </c>
      <c r="BZ336" s="12" t="str">
        <f t="shared" si="211"/>
        <v>La bibliografía se presenta con una sólo sistema de referenciación (APA, Vancouver, IEEE, etc)., La bibliografía incluye por lo menos dos títulos en una segunda lengua.</v>
      </c>
      <c r="CA336" s="12" t="str">
        <f t="shared" si="212"/>
        <v>La bibliografía se presenta con una sólo sistema de referenciación (APA, Vancouver, IEEE, etc).</v>
      </c>
      <c r="CB336" s="21" t="str">
        <f t="shared" si="213"/>
        <v>La bibliografía incluye por lo menos dos títulos en una segunda lengua.</v>
      </c>
      <c r="CC336" s="12" t="str">
        <f t="shared" si="214"/>
        <v/>
      </c>
      <c r="CD336" s="12" t="str">
        <f t="shared" si="215"/>
        <v/>
      </c>
      <c r="CF336" s="12">
        <f t="shared" si="216"/>
        <v>0</v>
      </c>
      <c r="CG336" s="12">
        <f t="shared" si="217"/>
        <v>0</v>
      </c>
      <c r="CH336" s="12">
        <f t="shared" si="218"/>
        <v>1</v>
      </c>
      <c r="CI336" s="12">
        <f t="shared" si="219"/>
        <v>1</v>
      </c>
      <c r="CJ336" s="12">
        <f t="shared" si="220"/>
        <v>0</v>
      </c>
      <c r="CK336" s="12">
        <f t="shared" si="221"/>
        <v>2</v>
      </c>
    </row>
    <row r="337" spans="1:89" x14ac:dyDescent="0.25">
      <c r="A337" s="25">
        <v>43057.645070312501</v>
      </c>
      <c r="B337" s="26" t="s">
        <v>183</v>
      </c>
      <c r="C337" s="26" t="s">
        <v>731</v>
      </c>
      <c r="D337" s="26" t="s">
        <v>185</v>
      </c>
      <c r="E337" s="24"/>
      <c r="F337" s="26" t="s">
        <v>226</v>
      </c>
      <c r="G337" s="26" t="s">
        <v>732</v>
      </c>
      <c r="H337" s="26" t="s">
        <v>188</v>
      </c>
      <c r="I337" s="26" t="s">
        <v>188</v>
      </c>
      <c r="J337" s="26" t="s">
        <v>188</v>
      </c>
      <c r="K337" s="26" t="s">
        <v>188</v>
      </c>
      <c r="L337" s="26" t="s">
        <v>188</v>
      </c>
      <c r="M337" s="26" t="s">
        <v>188</v>
      </c>
      <c r="N337" s="26" t="s">
        <v>188</v>
      </c>
      <c r="O337" s="26" t="s">
        <v>188</v>
      </c>
      <c r="P337" s="26" t="s">
        <v>188</v>
      </c>
      <c r="Q337" s="26" t="s">
        <v>188</v>
      </c>
      <c r="R337" s="26" t="s">
        <v>188</v>
      </c>
      <c r="S337" s="26" t="s">
        <v>188</v>
      </c>
      <c r="T337" s="26" t="s">
        <v>188</v>
      </c>
      <c r="U337" s="26" t="s">
        <v>188</v>
      </c>
      <c r="V337" s="26" t="s">
        <v>5</v>
      </c>
      <c r="W337" s="26" t="s">
        <v>36</v>
      </c>
      <c r="X337" s="26" t="s">
        <v>158</v>
      </c>
      <c r="Y337" s="26" t="s">
        <v>43</v>
      </c>
      <c r="Z337" s="26" t="s">
        <v>43</v>
      </c>
      <c r="AA337" s="26" t="s">
        <v>43</v>
      </c>
      <c r="AB337" s="26" t="s">
        <v>43</v>
      </c>
      <c r="AC337" s="26" t="s">
        <v>43</v>
      </c>
      <c r="AD337" s="26" t="s">
        <v>43</v>
      </c>
      <c r="AE337" s="26" t="s">
        <v>55</v>
      </c>
      <c r="AF337" s="26" t="s">
        <v>58</v>
      </c>
      <c r="AG337" s="26" t="s">
        <v>54</v>
      </c>
      <c r="AH337" s="26" t="s">
        <v>58</v>
      </c>
      <c r="AI337" s="26" t="s">
        <v>58</v>
      </c>
      <c r="AJ337" s="26" t="s">
        <v>58</v>
      </c>
      <c r="AK337" s="26" t="s">
        <v>69</v>
      </c>
      <c r="AL337" s="26" t="s">
        <v>160</v>
      </c>
      <c r="AM337" s="26" t="s">
        <v>259</v>
      </c>
      <c r="AN337" s="26" t="s">
        <v>88</v>
      </c>
      <c r="AO337" s="26" t="s">
        <v>708</v>
      </c>
      <c r="AP337" s="26" t="s">
        <v>105</v>
      </c>
      <c r="AQ337" s="26" t="s">
        <v>105</v>
      </c>
      <c r="AR337" s="26" t="s">
        <v>105</v>
      </c>
      <c r="AS337" s="26" t="s">
        <v>105</v>
      </c>
      <c r="AT337" s="26" t="s">
        <v>114</v>
      </c>
      <c r="AU337" s="26" t="s">
        <v>207</v>
      </c>
      <c r="AX337" s="12">
        <f t="shared" si="191"/>
        <v>336</v>
      </c>
      <c r="AY337" s="12">
        <f t="shared" si="222"/>
        <v>1</v>
      </c>
      <c r="AZ337" s="20" t="str">
        <f t="shared" si="192"/>
        <v>Criterios y estándares (Rúbrica)., Autoevaluación., Retroalimentación.</v>
      </c>
      <c r="BA337" s="12" t="str">
        <f t="shared" si="187"/>
        <v>Criterios y estándares (Rúbrica).</v>
      </c>
      <c r="BB337" s="12" t="str">
        <f t="shared" si="188"/>
        <v>Autoevaluación.</v>
      </c>
      <c r="BC337" s="12" t="str">
        <f t="shared" si="189"/>
        <v>Retroalimentación.</v>
      </c>
      <c r="BD337" s="12" t="str">
        <f t="shared" si="190"/>
        <v/>
      </c>
      <c r="BF337" s="12">
        <f t="shared" si="193"/>
        <v>0</v>
      </c>
      <c r="BG337" s="12">
        <f t="shared" si="194"/>
        <v>1</v>
      </c>
      <c r="BH337" s="12">
        <f t="shared" si="195"/>
        <v>1</v>
      </c>
      <c r="BI337" s="12">
        <f t="shared" si="196"/>
        <v>1</v>
      </c>
      <c r="BJ337" s="12">
        <f t="shared" si="197"/>
        <v>0</v>
      </c>
      <c r="BK337" s="12">
        <f t="shared" si="198"/>
        <v>3</v>
      </c>
      <c r="BL337" s="20" t="str">
        <f t="shared" si="199"/>
        <v>Reflexión, Claridad, Retroalimentación al docente</v>
      </c>
      <c r="BM337" s="12" t="str">
        <f t="shared" si="200"/>
        <v>Reflexión</v>
      </c>
      <c r="BN337" s="12" t="str">
        <f t="shared" si="186"/>
        <v>Claridad</v>
      </c>
      <c r="BO337" s="12" t="str">
        <f t="shared" si="201"/>
        <v>Retroalimentación al docente</v>
      </c>
      <c r="BP337" s="12" t="str">
        <f t="shared" si="202"/>
        <v/>
      </c>
      <c r="BQ337" s="12" t="str">
        <f t="shared" si="203"/>
        <v/>
      </c>
      <c r="BS337" s="12">
        <f t="shared" si="204"/>
        <v>1</v>
      </c>
      <c r="BT337" s="12">
        <f t="shared" si="205"/>
        <v>0</v>
      </c>
      <c r="BU337" s="12">
        <f t="shared" si="206"/>
        <v>1</v>
      </c>
      <c r="BV337" s="12">
        <f t="shared" si="207"/>
        <v>0</v>
      </c>
      <c r="BW337" s="12">
        <f t="shared" si="208"/>
        <v>1</v>
      </c>
      <c r="BX337" s="12">
        <f t="shared" si="209"/>
        <v>0</v>
      </c>
      <c r="BY337" s="12">
        <f t="shared" si="210"/>
        <v>3</v>
      </c>
      <c r="BZ337" s="12" t="str">
        <f t="shared" si="211"/>
        <v>La bibliografía se presenta con una sólo sistema de referenciación (APA, Vancouver, IEEE, etc)., La bibliografía incluye por lo menos dos títulos en una segunda lengua.</v>
      </c>
      <c r="CA337" s="12" t="str">
        <f t="shared" si="212"/>
        <v>La bibliografía se presenta con una sólo sistema de referenciación (APA, Vancouver, IEEE, etc).</v>
      </c>
      <c r="CB337" s="21" t="str">
        <f t="shared" si="213"/>
        <v>La bibliografía incluye por lo menos dos títulos en una segunda lengua.</v>
      </c>
      <c r="CC337" s="12" t="str">
        <f t="shared" si="214"/>
        <v/>
      </c>
      <c r="CD337" s="12" t="str">
        <f t="shared" si="215"/>
        <v/>
      </c>
      <c r="CF337" s="12">
        <f t="shared" si="216"/>
        <v>0</v>
      </c>
      <c r="CG337" s="12">
        <f t="shared" si="217"/>
        <v>0</v>
      </c>
      <c r="CH337" s="12">
        <f t="shared" si="218"/>
        <v>1</v>
      </c>
      <c r="CI337" s="12">
        <f t="shared" si="219"/>
        <v>1</v>
      </c>
      <c r="CJ337" s="12">
        <f t="shared" si="220"/>
        <v>0</v>
      </c>
      <c r="CK337" s="12">
        <f t="shared" si="221"/>
        <v>2</v>
      </c>
    </row>
    <row r="338" spans="1:89" x14ac:dyDescent="0.25">
      <c r="A338" s="25">
        <v>43057.659659143523</v>
      </c>
      <c r="B338" s="26" t="s">
        <v>183</v>
      </c>
      <c r="C338" s="26" t="s">
        <v>733</v>
      </c>
      <c r="D338" s="26" t="s">
        <v>185</v>
      </c>
      <c r="E338" s="24"/>
      <c r="F338" s="26" t="s">
        <v>720</v>
      </c>
      <c r="G338" s="26" t="s">
        <v>734</v>
      </c>
      <c r="H338" s="26" t="s">
        <v>188</v>
      </c>
      <c r="I338" s="26" t="s">
        <v>188</v>
      </c>
      <c r="J338" s="26" t="s">
        <v>188</v>
      </c>
      <c r="K338" s="26" t="s">
        <v>188</v>
      </c>
      <c r="L338" s="26" t="s">
        <v>188</v>
      </c>
      <c r="M338" s="26" t="s">
        <v>188</v>
      </c>
      <c r="N338" s="26" t="s">
        <v>188</v>
      </c>
      <c r="O338" s="26" t="s">
        <v>188</v>
      </c>
      <c r="P338" s="26" t="s">
        <v>188</v>
      </c>
      <c r="Q338" s="26" t="s">
        <v>188</v>
      </c>
      <c r="R338" s="26" t="s">
        <v>188</v>
      </c>
      <c r="S338" s="26" t="s">
        <v>188</v>
      </c>
      <c r="T338" s="26" t="s">
        <v>188</v>
      </c>
      <c r="U338" s="26" t="s">
        <v>188</v>
      </c>
      <c r="V338" s="26" t="s">
        <v>5</v>
      </c>
      <c r="W338" s="26" t="s">
        <v>162</v>
      </c>
      <c r="X338" s="26" t="s">
        <v>158</v>
      </c>
      <c r="Y338" s="26" t="s">
        <v>190</v>
      </c>
      <c r="Z338" s="26" t="s">
        <v>190</v>
      </c>
      <c r="AA338" s="26" t="s">
        <v>190</v>
      </c>
      <c r="AB338" s="26" t="s">
        <v>190</v>
      </c>
      <c r="AC338" s="26" t="s">
        <v>190</v>
      </c>
      <c r="AD338" s="26" t="s">
        <v>190</v>
      </c>
      <c r="AE338" s="26" t="s">
        <v>55</v>
      </c>
      <c r="AF338" s="26" t="s">
        <v>159</v>
      </c>
      <c r="AG338" s="26" t="s">
        <v>59</v>
      </c>
      <c r="AH338" s="26" t="s">
        <v>59</v>
      </c>
      <c r="AI338" s="26" t="s">
        <v>59</v>
      </c>
      <c r="AJ338" s="26" t="s">
        <v>59</v>
      </c>
      <c r="AK338" s="26" t="s">
        <v>71</v>
      </c>
      <c r="AL338" s="26" t="s">
        <v>163</v>
      </c>
      <c r="AM338" s="26" t="s">
        <v>191</v>
      </c>
      <c r="AN338" s="26" t="s">
        <v>90</v>
      </c>
      <c r="AO338" s="26" t="s">
        <v>192</v>
      </c>
      <c r="AP338" s="26" t="s">
        <v>106</v>
      </c>
      <c r="AQ338" s="26" t="s">
        <v>106</v>
      </c>
      <c r="AR338" s="26" t="s">
        <v>106</v>
      </c>
      <c r="AS338" s="26" t="s">
        <v>106</v>
      </c>
      <c r="AT338" s="26" t="s">
        <v>114</v>
      </c>
      <c r="AU338" s="26" t="s">
        <v>193</v>
      </c>
      <c r="AX338" s="12">
        <f t="shared" si="191"/>
        <v>333</v>
      </c>
      <c r="AY338" s="12">
        <f t="shared" si="222"/>
        <v>0.16666666666666666</v>
      </c>
      <c r="AZ338" s="20" t="str">
        <f t="shared" si="192"/>
        <v>Anticipatoria., Criterios y estándares (Rúbrica)., Autoevaluación., Retroalimentación.</v>
      </c>
      <c r="BA338" s="12" t="str">
        <f t="shared" si="187"/>
        <v>Anticipatoria.</v>
      </c>
      <c r="BB338" s="12" t="str">
        <f t="shared" si="188"/>
        <v>Criterios y estándares (Rúbrica).</v>
      </c>
      <c r="BC338" s="12" t="str">
        <f t="shared" si="189"/>
        <v>Autoevaluación.</v>
      </c>
      <c r="BD338" s="12" t="str">
        <f t="shared" si="190"/>
        <v>Retroalimentación.</v>
      </c>
      <c r="BF338" s="12">
        <f t="shared" si="193"/>
        <v>1</v>
      </c>
      <c r="BG338" s="12">
        <f t="shared" si="194"/>
        <v>1</v>
      </c>
      <c r="BH338" s="12">
        <f t="shared" si="195"/>
        <v>1</v>
      </c>
      <c r="BI338" s="12">
        <f t="shared" si="196"/>
        <v>1</v>
      </c>
      <c r="BJ338" s="12">
        <f t="shared" si="197"/>
        <v>0</v>
      </c>
      <c r="BK338" s="12">
        <f t="shared" si="198"/>
        <v>4</v>
      </c>
      <c r="BL338" s="20" t="str">
        <f t="shared" si="199"/>
        <v>Reflexión, Diálogo, Claridad, Oportunidades de mejora, Retroalimentación al docente</v>
      </c>
      <c r="BM338" s="12" t="str">
        <f t="shared" si="200"/>
        <v>Reflexión</v>
      </c>
      <c r="BN338" s="12" t="str">
        <f t="shared" si="186"/>
        <v>Diálogo</v>
      </c>
      <c r="BO338" s="12" t="str">
        <f t="shared" si="201"/>
        <v>Claridad</v>
      </c>
      <c r="BP338" s="12" t="str">
        <f t="shared" si="202"/>
        <v>Oportunidades de mejora</v>
      </c>
      <c r="BQ338" s="12" t="str">
        <f t="shared" si="203"/>
        <v>Retroalimentación al docente</v>
      </c>
      <c r="BS338" s="12">
        <f t="shared" si="204"/>
        <v>1</v>
      </c>
      <c r="BT338" s="12">
        <f t="shared" si="205"/>
        <v>1</v>
      </c>
      <c r="BU338" s="12">
        <f t="shared" si="206"/>
        <v>1</v>
      </c>
      <c r="BV338" s="12">
        <f t="shared" si="207"/>
        <v>1</v>
      </c>
      <c r="BW338" s="12">
        <f t="shared" si="208"/>
        <v>1</v>
      </c>
      <c r="BX338" s="12">
        <f t="shared" si="209"/>
        <v>0</v>
      </c>
      <c r="BY338" s="12">
        <f t="shared" si="210"/>
        <v>5</v>
      </c>
      <c r="BZ338" s="12" t="str">
        <f t="shared" si="21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38" s="12" t="str">
        <f t="shared" si="212"/>
        <v>La bibliografía básica propuesta se encuentra en la biblioteca "Juan Roa Vásquez".</v>
      </c>
      <c r="CB338" s="21" t="str">
        <f t="shared" si="213"/>
        <v>La bibliografía propuesta contiene títulos de edición menor a 5 años.</v>
      </c>
      <c r="CC338" s="12" t="str">
        <f t="shared" si="214"/>
        <v>La bibliografía se presenta con una sólo sistema de referenciación (APA, Vancouver, IEEE, etc).</v>
      </c>
      <c r="CD338" s="12" t="str">
        <f t="shared" si="215"/>
        <v>La bibliografía incluye por lo menos dos títulos en una segunda lengua.</v>
      </c>
      <c r="CF338" s="12">
        <f t="shared" si="216"/>
        <v>1</v>
      </c>
      <c r="CG338" s="12">
        <f t="shared" si="217"/>
        <v>1</v>
      </c>
      <c r="CH338" s="12">
        <f t="shared" si="218"/>
        <v>1</v>
      </c>
      <c r="CI338" s="12">
        <f t="shared" si="219"/>
        <v>1</v>
      </c>
      <c r="CJ338" s="12">
        <f t="shared" si="220"/>
        <v>0</v>
      </c>
      <c r="CK338" s="12">
        <f t="shared" si="221"/>
        <v>4</v>
      </c>
    </row>
    <row r="339" spans="1:89" x14ac:dyDescent="0.25">
      <c r="A339" s="25">
        <v>43057.662245543979</v>
      </c>
      <c r="B339" s="26" t="s">
        <v>183</v>
      </c>
      <c r="C339" s="26" t="s">
        <v>733</v>
      </c>
      <c r="D339" s="26" t="s">
        <v>185</v>
      </c>
      <c r="E339" s="24"/>
      <c r="F339" s="26" t="s">
        <v>720</v>
      </c>
      <c r="G339" s="26" t="s">
        <v>735</v>
      </c>
      <c r="H339" s="26" t="s">
        <v>188</v>
      </c>
      <c r="I339" s="26" t="s">
        <v>188</v>
      </c>
      <c r="J339" s="26" t="s">
        <v>188</v>
      </c>
      <c r="K339" s="26" t="s">
        <v>188</v>
      </c>
      <c r="L339" s="26" t="s">
        <v>188</v>
      </c>
      <c r="M339" s="26" t="s">
        <v>188</v>
      </c>
      <c r="N339" s="26" t="s">
        <v>188</v>
      </c>
      <c r="O339" s="26" t="s">
        <v>188</v>
      </c>
      <c r="P339" s="26" t="s">
        <v>188</v>
      </c>
      <c r="Q339" s="26" t="s">
        <v>188</v>
      </c>
      <c r="R339" s="26" t="s">
        <v>188</v>
      </c>
      <c r="S339" s="26" t="s">
        <v>188</v>
      </c>
      <c r="T339" s="26" t="s">
        <v>188</v>
      </c>
      <c r="U339" s="26" t="s">
        <v>188</v>
      </c>
      <c r="V339" s="26" t="s">
        <v>5</v>
      </c>
      <c r="W339" s="26" t="s">
        <v>162</v>
      </c>
      <c r="X339" s="26" t="s">
        <v>158</v>
      </c>
      <c r="Y339" s="26" t="s">
        <v>190</v>
      </c>
      <c r="Z339" s="26" t="s">
        <v>190</v>
      </c>
      <c r="AA339" s="26" t="s">
        <v>190</v>
      </c>
      <c r="AB339" s="26" t="s">
        <v>190</v>
      </c>
      <c r="AC339" s="26" t="s">
        <v>190</v>
      </c>
      <c r="AD339" s="26" t="s">
        <v>190</v>
      </c>
      <c r="AE339" s="26" t="s">
        <v>55</v>
      </c>
      <c r="AF339" s="26" t="s">
        <v>159</v>
      </c>
      <c r="AG339" s="26" t="s">
        <v>59</v>
      </c>
      <c r="AH339" s="26" t="s">
        <v>59</v>
      </c>
      <c r="AI339" s="26" t="s">
        <v>59</v>
      </c>
      <c r="AJ339" s="26" t="s">
        <v>59</v>
      </c>
      <c r="AK339" s="26" t="s">
        <v>71</v>
      </c>
      <c r="AL339" s="26" t="s">
        <v>160</v>
      </c>
      <c r="AM339" s="26" t="s">
        <v>191</v>
      </c>
      <c r="AN339" s="26" t="s">
        <v>90</v>
      </c>
      <c r="AO339" s="26" t="s">
        <v>192</v>
      </c>
      <c r="AP339" s="26" t="s">
        <v>106</v>
      </c>
      <c r="AQ339" s="26" t="s">
        <v>106</v>
      </c>
      <c r="AR339" s="26" t="s">
        <v>106</v>
      </c>
      <c r="AS339" s="26" t="s">
        <v>106</v>
      </c>
      <c r="AT339" s="26" t="s">
        <v>114</v>
      </c>
      <c r="AU339" s="26" t="s">
        <v>193</v>
      </c>
      <c r="AX339" s="12">
        <f t="shared" si="191"/>
        <v>333</v>
      </c>
      <c r="AY339" s="12">
        <f t="shared" si="222"/>
        <v>0.16666666666666666</v>
      </c>
      <c r="AZ339" s="20" t="str">
        <f t="shared" si="192"/>
        <v>Anticipatoria., Criterios y estándares (Rúbrica)., Autoevaluación., Retroalimentación.</v>
      </c>
      <c r="BA339" s="12" t="str">
        <f t="shared" si="187"/>
        <v>Anticipatoria.</v>
      </c>
      <c r="BB339" s="12" t="str">
        <f t="shared" si="188"/>
        <v>Criterios y estándares (Rúbrica).</v>
      </c>
      <c r="BC339" s="12" t="str">
        <f t="shared" si="189"/>
        <v>Autoevaluación.</v>
      </c>
      <c r="BD339" s="12" t="str">
        <f t="shared" si="190"/>
        <v>Retroalimentación.</v>
      </c>
      <c r="BF339" s="12">
        <f t="shared" si="193"/>
        <v>1</v>
      </c>
      <c r="BG339" s="12">
        <f t="shared" si="194"/>
        <v>1</v>
      </c>
      <c r="BH339" s="12">
        <f t="shared" si="195"/>
        <v>1</v>
      </c>
      <c r="BI339" s="12">
        <f t="shared" si="196"/>
        <v>1</v>
      </c>
      <c r="BJ339" s="12">
        <f t="shared" si="197"/>
        <v>0</v>
      </c>
      <c r="BK339" s="12">
        <f t="shared" si="198"/>
        <v>4</v>
      </c>
      <c r="BL339" s="20" t="str">
        <f t="shared" si="199"/>
        <v>Reflexión, Diálogo, Claridad, Oportunidades de mejora, Retroalimentación al docente</v>
      </c>
      <c r="BM339" s="12" t="str">
        <f t="shared" si="200"/>
        <v>Reflexión</v>
      </c>
      <c r="BN339" s="12" t="str">
        <f t="shared" si="186"/>
        <v>Diálogo</v>
      </c>
      <c r="BO339" s="12" t="str">
        <f t="shared" si="201"/>
        <v>Claridad</v>
      </c>
      <c r="BP339" s="12" t="str">
        <f t="shared" si="202"/>
        <v>Oportunidades de mejora</v>
      </c>
      <c r="BQ339" s="12" t="str">
        <f t="shared" si="203"/>
        <v>Retroalimentación al docente</v>
      </c>
      <c r="BS339" s="12">
        <f t="shared" si="204"/>
        <v>1</v>
      </c>
      <c r="BT339" s="12">
        <f t="shared" si="205"/>
        <v>1</v>
      </c>
      <c r="BU339" s="12">
        <f t="shared" si="206"/>
        <v>1</v>
      </c>
      <c r="BV339" s="12">
        <f t="shared" si="207"/>
        <v>1</v>
      </c>
      <c r="BW339" s="12">
        <f t="shared" si="208"/>
        <v>1</v>
      </c>
      <c r="BX339" s="12">
        <f t="shared" si="209"/>
        <v>0</v>
      </c>
      <c r="BY339" s="12">
        <f t="shared" si="210"/>
        <v>5</v>
      </c>
      <c r="BZ339" s="12" t="str">
        <f t="shared" si="21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39" s="12" t="str">
        <f t="shared" si="212"/>
        <v>La bibliografía básica propuesta se encuentra en la biblioteca "Juan Roa Vásquez".</v>
      </c>
      <c r="CB339" s="21" t="str">
        <f t="shared" si="213"/>
        <v>La bibliografía propuesta contiene títulos de edición menor a 5 años.</v>
      </c>
      <c r="CC339" s="12" t="str">
        <f t="shared" si="214"/>
        <v>La bibliografía se presenta con una sólo sistema de referenciación (APA, Vancouver, IEEE, etc).</v>
      </c>
      <c r="CD339" s="12" t="str">
        <f t="shared" si="215"/>
        <v>La bibliografía incluye por lo menos dos títulos en una segunda lengua.</v>
      </c>
      <c r="CF339" s="12">
        <f t="shared" si="216"/>
        <v>1</v>
      </c>
      <c r="CG339" s="12">
        <f t="shared" si="217"/>
        <v>1</v>
      </c>
      <c r="CH339" s="12">
        <f t="shared" si="218"/>
        <v>1</v>
      </c>
      <c r="CI339" s="12">
        <f t="shared" si="219"/>
        <v>1</v>
      </c>
      <c r="CJ339" s="12">
        <f t="shared" si="220"/>
        <v>0</v>
      </c>
      <c r="CK339" s="12">
        <f t="shared" si="221"/>
        <v>4</v>
      </c>
    </row>
    <row r="340" spans="1:89" x14ac:dyDescent="0.25">
      <c r="A340" s="25">
        <v>43057.781541087963</v>
      </c>
      <c r="B340" s="26" t="s">
        <v>183</v>
      </c>
      <c r="C340" s="26" t="s">
        <v>736</v>
      </c>
      <c r="D340" s="26" t="s">
        <v>185</v>
      </c>
      <c r="E340" s="24"/>
      <c r="F340" s="26" t="s">
        <v>238</v>
      </c>
      <c r="G340" s="26" t="s">
        <v>737</v>
      </c>
      <c r="H340" s="26" t="s">
        <v>188</v>
      </c>
      <c r="I340" s="26" t="s">
        <v>188</v>
      </c>
      <c r="J340" s="26" t="s">
        <v>188</v>
      </c>
      <c r="K340" s="26" t="s">
        <v>188</v>
      </c>
      <c r="L340" s="26" t="s">
        <v>188</v>
      </c>
      <c r="M340" s="26" t="s">
        <v>188</v>
      </c>
      <c r="N340" s="26" t="s">
        <v>188</v>
      </c>
      <c r="O340" s="26" t="s">
        <v>188</v>
      </c>
      <c r="P340" s="26" t="s">
        <v>188</v>
      </c>
      <c r="Q340" s="26" t="s">
        <v>188</v>
      </c>
      <c r="R340" s="26" t="s">
        <v>188</v>
      </c>
      <c r="S340" s="26" t="s">
        <v>188</v>
      </c>
      <c r="T340" s="26" t="s">
        <v>188</v>
      </c>
      <c r="U340" s="26" t="s">
        <v>188</v>
      </c>
      <c r="V340" s="26" t="s">
        <v>5</v>
      </c>
      <c r="W340" s="26" t="s">
        <v>162</v>
      </c>
      <c r="X340" s="26" t="s">
        <v>39</v>
      </c>
      <c r="Y340" s="26" t="s">
        <v>190</v>
      </c>
      <c r="Z340" s="26" t="s">
        <v>190</v>
      </c>
      <c r="AA340" s="26" t="s">
        <v>190</v>
      </c>
      <c r="AB340" s="26" t="s">
        <v>190</v>
      </c>
      <c r="AC340" s="26" t="s">
        <v>190</v>
      </c>
      <c r="AD340" s="26" t="s">
        <v>190</v>
      </c>
      <c r="AE340" s="26" t="s">
        <v>55</v>
      </c>
      <c r="AF340" s="26" t="s">
        <v>159</v>
      </c>
      <c r="AG340" s="26" t="s">
        <v>59</v>
      </c>
      <c r="AH340" s="26" t="s">
        <v>59</v>
      </c>
      <c r="AI340" s="26" t="s">
        <v>59</v>
      </c>
      <c r="AJ340" s="26" t="s">
        <v>59</v>
      </c>
      <c r="AK340" s="26" t="s">
        <v>71</v>
      </c>
      <c r="AL340" s="26" t="s">
        <v>163</v>
      </c>
      <c r="AM340" s="26" t="s">
        <v>259</v>
      </c>
      <c r="AN340" s="26" t="s">
        <v>89</v>
      </c>
      <c r="AO340" s="26" t="s">
        <v>192</v>
      </c>
      <c r="AP340" s="26" t="s">
        <v>106</v>
      </c>
      <c r="AQ340" s="26" t="s">
        <v>106</v>
      </c>
      <c r="AR340" s="26" t="s">
        <v>106</v>
      </c>
      <c r="AS340" s="26" t="s">
        <v>106</v>
      </c>
      <c r="AT340" s="26" t="s">
        <v>113</v>
      </c>
      <c r="AU340" s="26" t="s">
        <v>193</v>
      </c>
      <c r="AX340" s="12">
        <f t="shared" si="191"/>
        <v>339</v>
      </c>
      <c r="AY340" s="12">
        <f t="shared" si="222"/>
        <v>1</v>
      </c>
      <c r="AZ340" s="20" t="str">
        <f t="shared" si="192"/>
        <v>Criterios y estándares (Rúbrica)., Autoevaluación., Retroalimentación.</v>
      </c>
      <c r="BA340" s="12" t="str">
        <f t="shared" si="187"/>
        <v>Criterios y estándares (Rúbrica).</v>
      </c>
      <c r="BB340" s="12" t="str">
        <f t="shared" si="188"/>
        <v>Autoevaluación.</v>
      </c>
      <c r="BC340" s="12" t="str">
        <f t="shared" si="189"/>
        <v>Retroalimentación.</v>
      </c>
      <c r="BD340" s="12" t="str">
        <f t="shared" si="190"/>
        <v/>
      </c>
      <c r="BF340" s="12">
        <f t="shared" si="193"/>
        <v>0</v>
      </c>
      <c r="BG340" s="12">
        <f t="shared" si="194"/>
        <v>1</v>
      </c>
      <c r="BH340" s="12">
        <f t="shared" si="195"/>
        <v>1</v>
      </c>
      <c r="BI340" s="12">
        <f t="shared" si="196"/>
        <v>1</v>
      </c>
      <c r="BJ340" s="12">
        <f t="shared" si="197"/>
        <v>0</v>
      </c>
      <c r="BK340" s="12">
        <f t="shared" si="198"/>
        <v>3</v>
      </c>
      <c r="BL340" s="20" t="str">
        <f t="shared" si="199"/>
        <v>Reflexión, Diálogo, Claridad, Oportunidades de mejora, Retroalimentación al docente</v>
      </c>
      <c r="BM340" s="12" t="str">
        <f t="shared" si="200"/>
        <v>Reflexión</v>
      </c>
      <c r="BN340" s="12" t="str">
        <f t="shared" si="186"/>
        <v>Diálogo</v>
      </c>
      <c r="BO340" s="12" t="str">
        <f t="shared" si="201"/>
        <v>Claridad</v>
      </c>
      <c r="BP340" s="12" t="str">
        <f t="shared" si="202"/>
        <v>Oportunidades de mejora</v>
      </c>
      <c r="BQ340" s="12" t="str">
        <f t="shared" si="203"/>
        <v>Retroalimentación al docente</v>
      </c>
      <c r="BS340" s="12">
        <f t="shared" si="204"/>
        <v>1</v>
      </c>
      <c r="BT340" s="12">
        <f t="shared" si="205"/>
        <v>1</v>
      </c>
      <c r="BU340" s="12">
        <f t="shared" si="206"/>
        <v>1</v>
      </c>
      <c r="BV340" s="12">
        <f t="shared" si="207"/>
        <v>1</v>
      </c>
      <c r="BW340" s="12">
        <f t="shared" si="208"/>
        <v>1</v>
      </c>
      <c r="BX340" s="12">
        <f t="shared" si="209"/>
        <v>0</v>
      </c>
      <c r="BY340" s="12">
        <f t="shared" si="210"/>
        <v>5</v>
      </c>
      <c r="BZ340" s="12" t="str">
        <f t="shared" si="21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40" s="12" t="str">
        <f t="shared" si="212"/>
        <v>La bibliografía básica propuesta se encuentra en la biblioteca "Juan Roa Vásquez".</v>
      </c>
      <c r="CB340" s="21" t="str">
        <f t="shared" si="213"/>
        <v>La bibliografía propuesta contiene títulos de edición menor a 5 años.</v>
      </c>
      <c r="CC340" s="12" t="str">
        <f t="shared" si="214"/>
        <v>La bibliografía se presenta con una sólo sistema de referenciación (APA, Vancouver, IEEE, etc).</v>
      </c>
      <c r="CD340" s="12" t="str">
        <f t="shared" si="215"/>
        <v>La bibliografía incluye por lo menos dos títulos en una segunda lengua.</v>
      </c>
      <c r="CF340" s="12">
        <f t="shared" si="216"/>
        <v>1</v>
      </c>
      <c r="CG340" s="12">
        <f t="shared" si="217"/>
        <v>1</v>
      </c>
      <c r="CH340" s="12">
        <f t="shared" si="218"/>
        <v>1</v>
      </c>
      <c r="CI340" s="12">
        <f t="shared" si="219"/>
        <v>1</v>
      </c>
      <c r="CJ340" s="12">
        <f t="shared" si="220"/>
        <v>0</v>
      </c>
      <c r="CK340" s="12">
        <f t="shared" si="221"/>
        <v>4</v>
      </c>
    </row>
    <row r="341" spans="1:89" x14ac:dyDescent="0.25">
      <c r="A341" s="25">
        <v>43057.934987685185</v>
      </c>
      <c r="B341" s="26" t="s">
        <v>183</v>
      </c>
      <c r="C341" s="26" t="s">
        <v>738</v>
      </c>
      <c r="D341" s="26" t="s">
        <v>185</v>
      </c>
      <c r="E341" s="24"/>
      <c r="F341" s="26" t="s">
        <v>238</v>
      </c>
      <c r="G341" s="26" t="s">
        <v>739</v>
      </c>
      <c r="H341" s="26" t="s">
        <v>188</v>
      </c>
      <c r="I341" s="26" t="s">
        <v>188</v>
      </c>
      <c r="J341" s="26" t="s">
        <v>188</v>
      </c>
      <c r="K341" s="26" t="s">
        <v>188</v>
      </c>
      <c r="L341" s="26" t="s">
        <v>188</v>
      </c>
      <c r="M341" s="26" t="s">
        <v>188</v>
      </c>
      <c r="N341" s="26" t="s">
        <v>188</v>
      </c>
      <c r="O341" s="26" t="s">
        <v>188</v>
      </c>
      <c r="P341" s="26" t="s">
        <v>188</v>
      </c>
      <c r="Q341" s="26" t="s">
        <v>188</v>
      </c>
      <c r="R341" s="26" t="s">
        <v>188</v>
      </c>
      <c r="S341" s="26" t="s">
        <v>188</v>
      </c>
      <c r="T341" s="26" t="s">
        <v>188</v>
      </c>
      <c r="U341" s="26" t="s">
        <v>188</v>
      </c>
      <c r="V341" s="26" t="s">
        <v>5</v>
      </c>
      <c r="W341" s="26" t="s">
        <v>162</v>
      </c>
      <c r="X341" s="26" t="s">
        <v>158</v>
      </c>
      <c r="Y341" s="26" t="s">
        <v>190</v>
      </c>
      <c r="Z341" s="26" t="s">
        <v>190</v>
      </c>
      <c r="AA341" s="26" t="s">
        <v>190</v>
      </c>
      <c r="AB341" s="26" t="s">
        <v>190</v>
      </c>
      <c r="AC341" s="26" t="s">
        <v>190</v>
      </c>
      <c r="AD341" s="26" t="s">
        <v>190</v>
      </c>
      <c r="AE341" s="26" t="s">
        <v>55</v>
      </c>
      <c r="AF341" s="26" t="s">
        <v>159</v>
      </c>
      <c r="AG341" s="26" t="s">
        <v>59</v>
      </c>
      <c r="AH341" s="26" t="s">
        <v>59</v>
      </c>
      <c r="AI341" s="26" t="s">
        <v>59</v>
      </c>
      <c r="AJ341" s="26" t="s">
        <v>59</v>
      </c>
      <c r="AK341" s="26" t="s">
        <v>71</v>
      </c>
      <c r="AL341" s="26" t="s">
        <v>163</v>
      </c>
      <c r="AM341" s="26" t="s">
        <v>191</v>
      </c>
      <c r="AN341" s="26" t="s">
        <v>90</v>
      </c>
      <c r="AO341" s="26" t="s">
        <v>684</v>
      </c>
      <c r="AP341" s="26" t="s">
        <v>104</v>
      </c>
      <c r="AQ341" s="26" t="s">
        <v>104</v>
      </c>
      <c r="AR341" s="26" t="s">
        <v>104</v>
      </c>
      <c r="AS341" s="26" t="s">
        <v>104</v>
      </c>
      <c r="AT341" s="26" t="s">
        <v>113</v>
      </c>
      <c r="AU341" s="26" t="s">
        <v>193</v>
      </c>
      <c r="AX341" s="12">
        <f t="shared" si="191"/>
        <v>340</v>
      </c>
      <c r="AY341" s="12">
        <f t="shared" si="222"/>
        <v>1</v>
      </c>
      <c r="AZ341" s="20" t="str">
        <f t="shared" si="192"/>
        <v>Anticipatoria., Criterios y estándares (Rúbrica)., Autoevaluación., Retroalimentación.</v>
      </c>
      <c r="BA341" s="12" t="str">
        <f t="shared" si="187"/>
        <v>Anticipatoria.</v>
      </c>
      <c r="BB341" s="12" t="str">
        <f t="shared" si="188"/>
        <v>Criterios y estándares (Rúbrica).</v>
      </c>
      <c r="BC341" s="12" t="str">
        <f t="shared" si="189"/>
        <v>Autoevaluación.</v>
      </c>
      <c r="BD341" s="12" t="str">
        <f t="shared" si="190"/>
        <v>Retroalimentación.</v>
      </c>
      <c r="BF341" s="12">
        <f t="shared" si="193"/>
        <v>1</v>
      </c>
      <c r="BG341" s="12">
        <f t="shared" si="194"/>
        <v>1</v>
      </c>
      <c r="BH341" s="12">
        <f t="shared" si="195"/>
        <v>1</v>
      </c>
      <c r="BI341" s="12">
        <f t="shared" si="196"/>
        <v>1</v>
      </c>
      <c r="BJ341" s="12">
        <f t="shared" si="197"/>
        <v>0</v>
      </c>
      <c r="BK341" s="12">
        <f t="shared" si="198"/>
        <v>4</v>
      </c>
      <c r="BL341" s="20" t="str">
        <f t="shared" si="199"/>
        <v>Reflexión, Diálogo, Claridad, Oportunidades de mejora, Retroalimentación al docente, No incluye los principios enunciados</v>
      </c>
      <c r="BM341" s="12" t="str">
        <f t="shared" si="200"/>
        <v>Reflexión</v>
      </c>
      <c r="BN341" s="12" t="str">
        <f t="shared" si="186"/>
        <v>Diálogo</v>
      </c>
      <c r="BO341" s="12" t="str">
        <f t="shared" si="201"/>
        <v>Claridad</v>
      </c>
      <c r="BP341" s="12" t="str">
        <f t="shared" si="202"/>
        <v>Oportunidades de mejora</v>
      </c>
      <c r="BQ341" s="12" t="str">
        <f t="shared" si="203"/>
        <v>Retroalimentación al docente, No incluye los principios enunciados</v>
      </c>
      <c r="BS341" s="12">
        <f t="shared" si="204"/>
        <v>1</v>
      </c>
      <c r="BT341" s="12">
        <f t="shared" si="205"/>
        <v>1</v>
      </c>
      <c r="BU341" s="12">
        <f t="shared" si="206"/>
        <v>1</v>
      </c>
      <c r="BV341" s="12">
        <f t="shared" si="207"/>
        <v>1</v>
      </c>
      <c r="BW341" s="12">
        <f t="shared" si="208"/>
        <v>0</v>
      </c>
      <c r="BX341" s="12">
        <f t="shared" si="209"/>
        <v>0</v>
      </c>
      <c r="BY341" s="12">
        <f t="shared" si="210"/>
        <v>4</v>
      </c>
      <c r="BZ341" s="12" t="str">
        <f t="shared" si="21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41" s="12" t="str">
        <f t="shared" si="212"/>
        <v>La bibliografía básica propuesta se encuentra en la biblioteca "Juan Roa Vásquez".</v>
      </c>
      <c r="CB341" s="21" t="str">
        <f t="shared" si="213"/>
        <v>La bibliografía propuesta contiene títulos de edición menor a 5 años.</v>
      </c>
      <c r="CC341" s="12" t="str">
        <f t="shared" si="214"/>
        <v>La bibliografía se presenta con una sólo sistema de referenciación (APA, Vancouver, IEEE, etc).</v>
      </c>
      <c r="CD341" s="12" t="str">
        <f t="shared" si="215"/>
        <v>La bibliografía incluye por lo menos dos títulos en una segunda lengua.</v>
      </c>
      <c r="CF341" s="12">
        <f t="shared" si="216"/>
        <v>1</v>
      </c>
      <c r="CG341" s="12">
        <f t="shared" si="217"/>
        <v>1</v>
      </c>
      <c r="CH341" s="12">
        <f t="shared" si="218"/>
        <v>1</v>
      </c>
      <c r="CI341" s="12">
        <f t="shared" si="219"/>
        <v>1</v>
      </c>
      <c r="CJ341" s="12">
        <f t="shared" si="220"/>
        <v>0</v>
      </c>
      <c r="CK341" s="12">
        <f t="shared" si="221"/>
        <v>4</v>
      </c>
    </row>
    <row r="342" spans="1:89" x14ac:dyDescent="0.25">
      <c r="A342" s="25">
        <v>43057.95073413194</v>
      </c>
      <c r="B342" s="26" t="s">
        <v>183</v>
      </c>
      <c r="C342" s="26" t="s">
        <v>740</v>
      </c>
      <c r="D342" s="26" t="s">
        <v>185</v>
      </c>
      <c r="E342" s="24"/>
      <c r="F342" s="26" t="s">
        <v>238</v>
      </c>
      <c r="G342" s="26" t="s">
        <v>741</v>
      </c>
      <c r="H342" s="26" t="s">
        <v>188</v>
      </c>
      <c r="I342" s="26" t="s">
        <v>188</v>
      </c>
      <c r="J342" s="26" t="s">
        <v>188</v>
      </c>
      <c r="K342" s="26" t="s">
        <v>188</v>
      </c>
      <c r="L342" s="26" t="s">
        <v>188</v>
      </c>
      <c r="M342" s="26" t="s">
        <v>188</v>
      </c>
      <c r="N342" s="26" t="s">
        <v>188</v>
      </c>
      <c r="O342" s="26" t="s">
        <v>188</v>
      </c>
      <c r="P342" s="26" t="s">
        <v>188</v>
      </c>
      <c r="Q342" s="26" t="s">
        <v>188</v>
      </c>
      <c r="R342" s="26" t="s">
        <v>188</v>
      </c>
      <c r="S342" s="26" t="s">
        <v>188</v>
      </c>
      <c r="T342" s="26" t="s">
        <v>188</v>
      </c>
      <c r="U342" s="26" t="s">
        <v>188</v>
      </c>
      <c r="V342" s="26" t="s">
        <v>4</v>
      </c>
      <c r="W342" s="26" t="s">
        <v>162</v>
      </c>
      <c r="X342" s="26" t="s">
        <v>158</v>
      </c>
      <c r="Y342" s="26" t="s">
        <v>190</v>
      </c>
      <c r="Z342" s="26" t="s">
        <v>190</v>
      </c>
      <c r="AA342" s="26" t="s">
        <v>190</v>
      </c>
      <c r="AB342" s="26" t="s">
        <v>190</v>
      </c>
      <c r="AC342" s="26" t="s">
        <v>190</v>
      </c>
      <c r="AD342" s="26" t="s">
        <v>190</v>
      </c>
      <c r="AE342" s="26" t="s">
        <v>55</v>
      </c>
      <c r="AF342" s="26" t="s">
        <v>159</v>
      </c>
      <c r="AG342" s="26" t="s">
        <v>59</v>
      </c>
      <c r="AH342" s="26" t="s">
        <v>59</v>
      </c>
      <c r="AI342" s="26" t="s">
        <v>59</v>
      </c>
      <c r="AJ342" s="26" t="s">
        <v>59</v>
      </c>
      <c r="AK342" s="26" t="s">
        <v>71</v>
      </c>
      <c r="AL342" s="26" t="s">
        <v>163</v>
      </c>
      <c r="AM342" s="26" t="s">
        <v>191</v>
      </c>
      <c r="AN342" s="26" t="s">
        <v>90</v>
      </c>
      <c r="AO342" s="26" t="s">
        <v>210</v>
      </c>
      <c r="AP342" s="26" t="s">
        <v>107</v>
      </c>
      <c r="AQ342" s="26" t="s">
        <v>107</v>
      </c>
      <c r="AR342" s="26" t="s">
        <v>107</v>
      </c>
      <c r="AS342" s="26" t="s">
        <v>107</v>
      </c>
      <c r="AT342" s="26" t="s">
        <v>113</v>
      </c>
      <c r="AU342" s="26" t="s">
        <v>193</v>
      </c>
      <c r="AX342" s="12">
        <f t="shared" si="191"/>
        <v>341</v>
      </c>
      <c r="AY342" s="12">
        <f t="shared" si="222"/>
        <v>0.33333333333333331</v>
      </c>
      <c r="AZ342" s="20" t="str">
        <f t="shared" si="192"/>
        <v>Anticipatoria., Criterios y estándares (Rúbrica)., Autoevaluación., Retroalimentación.</v>
      </c>
      <c r="BA342" s="12" t="str">
        <f t="shared" si="187"/>
        <v>Anticipatoria.</v>
      </c>
      <c r="BB342" s="12" t="str">
        <f t="shared" si="188"/>
        <v>Criterios y estándares (Rúbrica).</v>
      </c>
      <c r="BC342" s="12" t="str">
        <f t="shared" si="189"/>
        <v>Autoevaluación.</v>
      </c>
      <c r="BD342" s="12" t="str">
        <f t="shared" si="190"/>
        <v>Retroalimentación.</v>
      </c>
      <c r="BF342" s="12">
        <f t="shared" si="193"/>
        <v>1</v>
      </c>
      <c r="BG342" s="12">
        <f t="shared" si="194"/>
        <v>1</v>
      </c>
      <c r="BH342" s="12">
        <f t="shared" si="195"/>
        <v>1</v>
      </c>
      <c r="BI342" s="12">
        <f t="shared" si="196"/>
        <v>1</v>
      </c>
      <c r="BJ342" s="12">
        <f t="shared" si="197"/>
        <v>0</v>
      </c>
      <c r="BK342" s="12">
        <f t="shared" si="198"/>
        <v>4</v>
      </c>
      <c r="BL342" s="20" t="str">
        <f t="shared" si="199"/>
        <v>Reflexión, Diálogo, Claridad, Oportunidades de mejora</v>
      </c>
      <c r="BM342" s="12" t="str">
        <f t="shared" si="200"/>
        <v>Reflexión</v>
      </c>
      <c r="BN342" s="12" t="str">
        <f t="shared" si="186"/>
        <v>Diálogo</v>
      </c>
      <c r="BO342" s="12" t="str">
        <f t="shared" si="201"/>
        <v>Claridad</v>
      </c>
      <c r="BP342" s="12" t="str">
        <f t="shared" si="202"/>
        <v>Oportunidades de mejora</v>
      </c>
      <c r="BQ342" s="12" t="str">
        <f t="shared" si="203"/>
        <v/>
      </c>
      <c r="BS342" s="12">
        <f t="shared" si="204"/>
        <v>1</v>
      </c>
      <c r="BT342" s="12">
        <f t="shared" si="205"/>
        <v>1</v>
      </c>
      <c r="BU342" s="12">
        <f t="shared" si="206"/>
        <v>1</v>
      </c>
      <c r="BV342" s="12">
        <f t="shared" si="207"/>
        <v>1</v>
      </c>
      <c r="BW342" s="12">
        <f t="shared" si="208"/>
        <v>0</v>
      </c>
      <c r="BX342" s="12">
        <f t="shared" si="209"/>
        <v>0</v>
      </c>
      <c r="BY342" s="12">
        <f t="shared" si="210"/>
        <v>4</v>
      </c>
      <c r="BZ342" s="12" t="str">
        <f t="shared" si="21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42" s="12" t="str">
        <f t="shared" si="212"/>
        <v>La bibliografía básica propuesta se encuentra en la biblioteca "Juan Roa Vásquez".</v>
      </c>
      <c r="CB342" s="21" t="str">
        <f t="shared" si="213"/>
        <v>La bibliografía propuesta contiene títulos de edición menor a 5 años.</v>
      </c>
      <c r="CC342" s="12" t="str">
        <f t="shared" si="214"/>
        <v>La bibliografía se presenta con una sólo sistema de referenciación (APA, Vancouver, IEEE, etc).</v>
      </c>
      <c r="CD342" s="12" t="str">
        <f t="shared" si="215"/>
        <v>La bibliografía incluye por lo menos dos títulos en una segunda lengua.</v>
      </c>
      <c r="CF342" s="12">
        <f t="shared" si="216"/>
        <v>1</v>
      </c>
      <c r="CG342" s="12">
        <f t="shared" si="217"/>
        <v>1</v>
      </c>
      <c r="CH342" s="12">
        <f t="shared" si="218"/>
        <v>1</v>
      </c>
      <c r="CI342" s="12">
        <f t="shared" si="219"/>
        <v>1</v>
      </c>
      <c r="CJ342" s="12">
        <f t="shared" si="220"/>
        <v>0</v>
      </c>
      <c r="CK342" s="12">
        <f t="shared" si="221"/>
        <v>4</v>
      </c>
    </row>
    <row r="343" spans="1:89" x14ac:dyDescent="0.25">
      <c r="A343" s="25">
        <v>43057.953466874998</v>
      </c>
      <c r="B343" s="26" t="s">
        <v>183</v>
      </c>
      <c r="C343" s="26" t="s">
        <v>740</v>
      </c>
      <c r="D343" s="26" t="s">
        <v>185</v>
      </c>
      <c r="E343" s="24"/>
      <c r="F343" s="26" t="s">
        <v>238</v>
      </c>
      <c r="G343" s="26" t="s">
        <v>742</v>
      </c>
      <c r="H343" s="26" t="s">
        <v>188</v>
      </c>
      <c r="I343" s="26" t="s">
        <v>188</v>
      </c>
      <c r="J343" s="26" t="s">
        <v>188</v>
      </c>
      <c r="K343" s="26" t="s">
        <v>188</v>
      </c>
      <c r="L343" s="26" t="s">
        <v>188</v>
      </c>
      <c r="M343" s="26" t="s">
        <v>188</v>
      </c>
      <c r="N343" s="26" t="s">
        <v>188</v>
      </c>
      <c r="O343" s="26" t="s">
        <v>188</v>
      </c>
      <c r="P343" s="26" t="s">
        <v>188</v>
      </c>
      <c r="Q343" s="26" t="s">
        <v>188</v>
      </c>
      <c r="R343" s="26" t="s">
        <v>188</v>
      </c>
      <c r="S343" s="26" t="s">
        <v>188</v>
      </c>
      <c r="T343" s="26" t="s">
        <v>188</v>
      </c>
      <c r="U343" s="26" t="s">
        <v>188</v>
      </c>
      <c r="V343" s="26" t="s">
        <v>4</v>
      </c>
      <c r="W343" s="26" t="s">
        <v>162</v>
      </c>
      <c r="X343" s="26" t="s">
        <v>158</v>
      </c>
      <c r="Y343" s="26" t="s">
        <v>190</v>
      </c>
      <c r="Z343" s="26" t="s">
        <v>190</v>
      </c>
      <c r="AA343" s="26" t="s">
        <v>190</v>
      </c>
      <c r="AB343" s="26" t="s">
        <v>190</v>
      </c>
      <c r="AC343" s="26" t="s">
        <v>190</v>
      </c>
      <c r="AD343" s="26" t="s">
        <v>190</v>
      </c>
      <c r="AE343" s="26" t="s">
        <v>55</v>
      </c>
      <c r="AF343" s="26" t="s">
        <v>159</v>
      </c>
      <c r="AG343" s="26" t="s">
        <v>59</v>
      </c>
      <c r="AH343" s="26" t="s">
        <v>59</v>
      </c>
      <c r="AI343" s="26" t="s">
        <v>59</v>
      </c>
      <c r="AJ343" s="26" t="s">
        <v>59</v>
      </c>
      <c r="AK343" s="26" t="s">
        <v>71</v>
      </c>
      <c r="AL343" s="26" t="s">
        <v>163</v>
      </c>
      <c r="AM343" s="26" t="s">
        <v>191</v>
      </c>
      <c r="AN343" s="26" t="s">
        <v>90</v>
      </c>
      <c r="AO343" s="26" t="s">
        <v>210</v>
      </c>
      <c r="AP343" s="26" t="s">
        <v>106</v>
      </c>
      <c r="AQ343" s="26" t="s">
        <v>106</v>
      </c>
      <c r="AR343" s="26" t="s">
        <v>106</v>
      </c>
      <c r="AS343" s="26" t="s">
        <v>106</v>
      </c>
      <c r="AT343" s="26" t="s">
        <v>113</v>
      </c>
      <c r="AU343" s="26" t="s">
        <v>193</v>
      </c>
      <c r="AX343" s="12">
        <f t="shared" si="191"/>
        <v>341</v>
      </c>
      <c r="AY343" s="12">
        <f t="shared" si="222"/>
        <v>0.33333333333333331</v>
      </c>
      <c r="AZ343" s="20" t="str">
        <f t="shared" si="192"/>
        <v>Anticipatoria., Criterios y estándares (Rúbrica)., Autoevaluación., Retroalimentación.</v>
      </c>
      <c r="BA343" s="12" t="str">
        <f t="shared" si="187"/>
        <v>Anticipatoria.</v>
      </c>
      <c r="BB343" s="12" t="str">
        <f t="shared" si="188"/>
        <v>Criterios y estándares (Rúbrica).</v>
      </c>
      <c r="BC343" s="12" t="str">
        <f t="shared" si="189"/>
        <v>Autoevaluación.</v>
      </c>
      <c r="BD343" s="12" t="str">
        <f t="shared" si="190"/>
        <v>Retroalimentación.</v>
      </c>
      <c r="BF343" s="12">
        <f t="shared" si="193"/>
        <v>1</v>
      </c>
      <c r="BG343" s="12">
        <f t="shared" si="194"/>
        <v>1</v>
      </c>
      <c r="BH343" s="12">
        <f t="shared" si="195"/>
        <v>1</v>
      </c>
      <c r="BI343" s="12">
        <f t="shared" si="196"/>
        <v>1</v>
      </c>
      <c r="BJ343" s="12">
        <f t="shared" si="197"/>
        <v>0</v>
      </c>
      <c r="BK343" s="12">
        <f t="shared" si="198"/>
        <v>4</v>
      </c>
      <c r="BL343" s="20" t="str">
        <f t="shared" si="199"/>
        <v>Reflexión, Diálogo, Claridad, Oportunidades de mejora</v>
      </c>
      <c r="BM343" s="12" t="str">
        <f t="shared" si="200"/>
        <v>Reflexión</v>
      </c>
      <c r="BN343" s="12" t="str">
        <f t="shared" si="186"/>
        <v>Diálogo</v>
      </c>
      <c r="BO343" s="12" t="str">
        <f t="shared" si="201"/>
        <v>Claridad</v>
      </c>
      <c r="BP343" s="12" t="str">
        <f t="shared" si="202"/>
        <v>Oportunidades de mejora</v>
      </c>
      <c r="BQ343" s="12" t="str">
        <f t="shared" si="203"/>
        <v/>
      </c>
      <c r="BS343" s="12">
        <f t="shared" si="204"/>
        <v>1</v>
      </c>
      <c r="BT343" s="12">
        <f t="shared" si="205"/>
        <v>1</v>
      </c>
      <c r="BU343" s="12">
        <f t="shared" si="206"/>
        <v>1</v>
      </c>
      <c r="BV343" s="12">
        <f t="shared" si="207"/>
        <v>1</v>
      </c>
      <c r="BW343" s="12">
        <f t="shared" si="208"/>
        <v>0</v>
      </c>
      <c r="BX343" s="12">
        <f t="shared" si="209"/>
        <v>0</v>
      </c>
      <c r="BY343" s="12">
        <f t="shared" si="210"/>
        <v>4</v>
      </c>
      <c r="BZ343" s="12" t="str">
        <f t="shared" si="21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43" s="12" t="str">
        <f t="shared" si="212"/>
        <v>La bibliografía básica propuesta se encuentra en la biblioteca "Juan Roa Vásquez".</v>
      </c>
      <c r="CB343" s="21" t="str">
        <f t="shared" si="213"/>
        <v>La bibliografía propuesta contiene títulos de edición menor a 5 años.</v>
      </c>
      <c r="CC343" s="12" t="str">
        <f t="shared" si="214"/>
        <v>La bibliografía se presenta con una sólo sistema de referenciación (APA, Vancouver, IEEE, etc).</v>
      </c>
      <c r="CD343" s="12" t="str">
        <f t="shared" si="215"/>
        <v>La bibliografía incluye por lo menos dos títulos en una segunda lengua.</v>
      </c>
      <c r="CF343" s="12">
        <f t="shared" si="216"/>
        <v>1</v>
      </c>
      <c r="CG343" s="12">
        <f t="shared" si="217"/>
        <v>1</v>
      </c>
      <c r="CH343" s="12">
        <f t="shared" si="218"/>
        <v>1</v>
      </c>
      <c r="CI343" s="12">
        <f t="shared" si="219"/>
        <v>1</v>
      </c>
      <c r="CJ343" s="12">
        <f t="shared" si="220"/>
        <v>0</v>
      </c>
      <c r="CK343" s="12">
        <f t="shared" si="221"/>
        <v>4</v>
      </c>
    </row>
    <row r="344" spans="1:89" x14ac:dyDescent="0.25">
      <c r="A344" s="25">
        <v>43057.956101851851</v>
      </c>
      <c r="B344" s="26" t="s">
        <v>183</v>
      </c>
      <c r="C344" s="26" t="s">
        <v>740</v>
      </c>
      <c r="D344" s="26" t="s">
        <v>185</v>
      </c>
      <c r="E344" s="24"/>
      <c r="F344" s="26" t="s">
        <v>238</v>
      </c>
      <c r="G344" s="26" t="s">
        <v>741</v>
      </c>
      <c r="H344" s="26" t="s">
        <v>188</v>
      </c>
      <c r="I344" s="26" t="s">
        <v>188</v>
      </c>
      <c r="J344" s="26" t="s">
        <v>188</v>
      </c>
      <c r="K344" s="26" t="s">
        <v>188</v>
      </c>
      <c r="L344" s="26" t="s">
        <v>188</v>
      </c>
      <c r="M344" s="26" t="s">
        <v>188</v>
      </c>
      <c r="N344" s="26" t="s">
        <v>188</v>
      </c>
      <c r="O344" s="26" t="s">
        <v>188</v>
      </c>
      <c r="P344" s="26" t="s">
        <v>188</v>
      </c>
      <c r="Q344" s="26" t="s">
        <v>188</v>
      </c>
      <c r="R344" s="26" t="s">
        <v>188</v>
      </c>
      <c r="S344" s="26" t="s">
        <v>188</v>
      </c>
      <c r="T344" s="26" t="s">
        <v>188</v>
      </c>
      <c r="U344" s="26" t="s">
        <v>188</v>
      </c>
      <c r="V344" s="26" t="s">
        <v>4</v>
      </c>
      <c r="W344" s="26" t="s">
        <v>162</v>
      </c>
      <c r="X344" s="26" t="s">
        <v>158</v>
      </c>
      <c r="Y344" s="26" t="s">
        <v>190</v>
      </c>
      <c r="Z344" s="26" t="s">
        <v>190</v>
      </c>
      <c r="AA344" s="26" t="s">
        <v>190</v>
      </c>
      <c r="AB344" s="26" t="s">
        <v>190</v>
      </c>
      <c r="AC344" s="26" t="s">
        <v>190</v>
      </c>
      <c r="AD344" s="26" t="s">
        <v>190</v>
      </c>
      <c r="AE344" s="26" t="s">
        <v>55</v>
      </c>
      <c r="AF344" s="26" t="s">
        <v>159</v>
      </c>
      <c r="AG344" s="26" t="s">
        <v>59</v>
      </c>
      <c r="AH344" s="26" t="s">
        <v>59</v>
      </c>
      <c r="AI344" s="26" t="s">
        <v>59</v>
      </c>
      <c r="AJ344" s="26" t="s">
        <v>59</v>
      </c>
      <c r="AK344" s="26" t="s">
        <v>71</v>
      </c>
      <c r="AL344" s="26" t="s">
        <v>163</v>
      </c>
      <c r="AM344" s="26" t="s">
        <v>191</v>
      </c>
      <c r="AN344" s="26" t="s">
        <v>90</v>
      </c>
      <c r="AO344" s="26" t="s">
        <v>210</v>
      </c>
      <c r="AP344" s="26" t="s">
        <v>106</v>
      </c>
      <c r="AQ344" s="26" t="s">
        <v>106</v>
      </c>
      <c r="AR344" s="26" t="s">
        <v>106</v>
      </c>
      <c r="AS344" s="26" t="s">
        <v>106</v>
      </c>
      <c r="AT344" s="26" t="s">
        <v>113</v>
      </c>
      <c r="AU344" s="26" t="s">
        <v>193</v>
      </c>
      <c r="AX344" s="12">
        <f t="shared" si="191"/>
        <v>341</v>
      </c>
      <c r="AY344" s="12">
        <f t="shared" si="222"/>
        <v>0.33333333333333331</v>
      </c>
      <c r="AZ344" s="20" t="str">
        <f t="shared" si="192"/>
        <v>Anticipatoria., Criterios y estándares (Rúbrica)., Autoevaluación., Retroalimentación.</v>
      </c>
      <c r="BA344" s="12" t="str">
        <f t="shared" si="187"/>
        <v>Anticipatoria.</v>
      </c>
      <c r="BB344" s="12" t="str">
        <f t="shared" si="188"/>
        <v>Criterios y estándares (Rúbrica).</v>
      </c>
      <c r="BC344" s="12" t="str">
        <f t="shared" si="189"/>
        <v>Autoevaluación.</v>
      </c>
      <c r="BD344" s="12" t="str">
        <f t="shared" si="190"/>
        <v>Retroalimentación.</v>
      </c>
      <c r="BF344" s="12">
        <f t="shared" si="193"/>
        <v>1</v>
      </c>
      <c r="BG344" s="12">
        <f t="shared" si="194"/>
        <v>1</v>
      </c>
      <c r="BH344" s="12">
        <f t="shared" si="195"/>
        <v>1</v>
      </c>
      <c r="BI344" s="12">
        <f t="shared" si="196"/>
        <v>1</v>
      </c>
      <c r="BJ344" s="12">
        <f t="shared" si="197"/>
        <v>0</v>
      </c>
      <c r="BK344" s="12">
        <f t="shared" si="198"/>
        <v>4</v>
      </c>
      <c r="BL344" s="20" t="str">
        <f t="shared" si="199"/>
        <v>Reflexión, Diálogo, Claridad, Oportunidades de mejora</v>
      </c>
      <c r="BM344" s="12" t="str">
        <f t="shared" si="200"/>
        <v>Reflexión</v>
      </c>
      <c r="BN344" s="12" t="str">
        <f t="shared" si="186"/>
        <v>Diálogo</v>
      </c>
      <c r="BO344" s="12" t="str">
        <f t="shared" si="201"/>
        <v>Claridad</v>
      </c>
      <c r="BP344" s="12" t="str">
        <f t="shared" si="202"/>
        <v>Oportunidades de mejora</v>
      </c>
      <c r="BQ344" s="12" t="str">
        <f t="shared" si="203"/>
        <v/>
      </c>
      <c r="BS344" s="12">
        <f t="shared" si="204"/>
        <v>1</v>
      </c>
      <c r="BT344" s="12">
        <f t="shared" si="205"/>
        <v>1</v>
      </c>
      <c r="BU344" s="12">
        <f t="shared" si="206"/>
        <v>1</v>
      </c>
      <c r="BV344" s="12">
        <f t="shared" si="207"/>
        <v>1</v>
      </c>
      <c r="BW344" s="12">
        <f t="shared" si="208"/>
        <v>0</v>
      </c>
      <c r="BX344" s="12">
        <f t="shared" si="209"/>
        <v>0</v>
      </c>
      <c r="BY344" s="12">
        <f t="shared" si="210"/>
        <v>4</v>
      </c>
      <c r="BZ344" s="12" t="str">
        <f t="shared" si="21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44" s="12" t="str">
        <f t="shared" si="212"/>
        <v>La bibliografía básica propuesta se encuentra en la biblioteca "Juan Roa Vásquez".</v>
      </c>
      <c r="CB344" s="21" t="str">
        <f t="shared" si="213"/>
        <v>La bibliografía propuesta contiene títulos de edición menor a 5 años.</v>
      </c>
      <c r="CC344" s="12" t="str">
        <f t="shared" si="214"/>
        <v>La bibliografía se presenta con una sólo sistema de referenciación (APA, Vancouver, IEEE, etc).</v>
      </c>
      <c r="CD344" s="12" t="str">
        <f t="shared" si="215"/>
        <v>La bibliografía incluye por lo menos dos títulos en una segunda lengua.</v>
      </c>
      <c r="CF344" s="12">
        <f t="shared" si="216"/>
        <v>1</v>
      </c>
      <c r="CG344" s="12">
        <f t="shared" si="217"/>
        <v>1</v>
      </c>
      <c r="CH344" s="12">
        <f t="shared" si="218"/>
        <v>1</v>
      </c>
      <c r="CI344" s="12">
        <f t="shared" si="219"/>
        <v>1</v>
      </c>
      <c r="CJ344" s="12">
        <f t="shared" si="220"/>
        <v>0</v>
      </c>
      <c r="CK344" s="12">
        <f t="shared" si="221"/>
        <v>4</v>
      </c>
    </row>
    <row r="345" spans="1:89" x14ac:dyDescent="0.25">
      <c r="A345" s="25">
        <v>43057.977864444445</v>
      </c>
      <c r="B345" s="26" t="s">
        <v>183</v>
      </c>
      <c r="C345" s="26" t="s">
        <v>743</v>
      </c>
      <c r="D345" s="26" t="s">
        <v>185</v>
      </c>
      <c r="E345" s="24"/>
      <c r="F345" s="26" t="s">
        <v>204</v>
      </c>
      <c r="G345" s="26" t="s">
        <v>744</v>
      </c>
      <c r="H345" s="26" t="s">
        <v>188</v>
      </c>
      <c r="I345" s="26" t="s">
        <v>188</v>
      </c>
      <c r="J345" s="26" t="s">
        <v>188</v>
      </c>
      <c r="K345" s="26" t="s">
        <v>188</v>
      </c>
      <c r="L345" s="26" t="s">
        <v>188</v>
      </c>
      <c r="M345" s="26" t="s">
        <v>188</v>
      </c>
      <c r="N345" s="26" t="s">
        <v>188</v>
      </c>
      <c r="O345" s="26" t="s">
        <v>188</v>
      </c>
      <c r="P345" s="26" t="s">
        <v>188</v>
      </c>
      <c r="Q345" s="26" t="s">
        <v>188</v>
      </c>
      <c r="R345" s="26" t="s">
        <v>188</v>
      </c>
      <c r="S345" s="26" t="s">
        <v>188</v>
      </c>
      <c r="T345" s="26" t="s">
        <v>188</v>
      </c>
      <c r="U345" s="26" t="s">
        <v>188</v>
      </c>
      <c r="V345" s="26" t="s">
        <v>5</v>
      </c>
      <c r="W345" s="26" t="s">
        <v>162</v>
      </c>
      <c r="X345" s="26" t="s">
        <v>39</v>
      </c>
      <c r="Y345" s="26" t="s">
        <v>190</v>
      </c>
      <c r="Z345" s="26" t="s">
        <v>190</v>
      </c>
      <c r="AA345" s="26" t="s">
        <v>190</v>
      </c>
      <c r="AB345" s="26" t="s">
        <v>190</v>
      </c>
      <c r="AC345" s="26" t="s">
        <v>190</v>
      </c>
      <c r="AD345" s="26" t="s">
        <v>190</v>
      </c>
      <c r="AE345" s="26" t="s">
        <v>55</v>
      </c>
      <c r="AF345" s="26" t="s">
        <v>159</v>
      </c>
      <c r="AG345" s="26" t="s">
        <v>59</v>
      </c>
      <c r="AH345" s="26" t="s">
        <v>59</v>
      </c>
      <c r="AI345" s="26" t="s">
        <v>59</v>
      </c>
      <c r="AJ345" s="26" t="s">
        <v>59</v>
      </c>
      <c r="AK345" s="26" t="s">
        <v>69</v>
      </c>
      <c r="AL345" s="26" t="s">
        <v>160</v>
      </c>
      <c r="AM345" s="26" t="s">
        <v>231</v>
      </c>
      <c r="AN345" s="26" t="s">
        <v>89</v>
      </c>
      <c r="AO345" s="26" t="s">
        <v>192</v>
      </c>
      <c r="AP345" s="26" t="s">
        <v>107</v>
      </c>
      <c r="AQ345" s="26" t="s">
        <v>107</v>
      </c>
      <c r="AR345" s="26" t="s">
        <v>107</v>
      </c>
      <c r="AS345" s="26" t="s">
        <v>107</v>
      </c>
      <c r="AT345" s="26" t="s">
        <v>114</v>
      </c>
      <c r="AU345" s="26" t="s">
        <v>260</v>
      </c>
      <c r="AX345" s="12">
        <f t="shared" si="191"/>
        <v>344</v>
      </c>
      <c r="AY345" s="12">
        <f t="shared" si="222"/>
        <v>0.5</v>
      </c>
      <c r="AZ345" s="20" t="str">
        <f t="shared" si="192"/>
        <v>Anticipatoria., Criterios y estándares (Rúbrica)., Retroalimentación.</v>
      </c>
      <c r="BA345" s="12" t="str">
        <f t="shared" si="187"/>
        <v>Anticipatoria.</v>
      </c>
      <c r="BB345" s="12" t="str">
        <f t="shared" si="188"/>
        <v>Criterios y estándares (Rúbrica).</v>
      </c>
      <c r="BC345" s="12" t="str">
        <f t="shared" si="189"/>
        <v>Retroalimentación.</v>
      </c>
      <c r="BD345" s="12" t="str">
        <f t="shared" si="190"/>
        <v/>
      </c>
      <c r="BF345" s="12">
        <f t="shared" si="193"/>
        <v>1</v>
      </c>
      <c r="BG345" s="12">
        <f t="shared" si="194"/>
        <v>1</v>
      </c>
      <c r="BH345" s="12">
        <f t="shared" si="195"/>
        <v>0</v>
      </c>
      <c r="BI345" s="12">
        <f t="shared" si="196"/>
        <v>1</v>
      </c>
      <c r="BJ345" s="12">
        <f t="shared" si="197"/>
        <v>0</v>
      </c>
      <c r="BK345" s="12">
        <f t="shared" si="198"/>
        <v>3</v>
      </c>
      <c r="BL345" s="20" t="str">
        <f t="shared" si="199"/>
        <v>Reflexión, Diálogo, Claridad, Oportunidades de mejora, Retroalimentación al docente</v>
      </c>
      <c r="BM345" s="12" t="str">
        <f t="shared" si="200"/>
        <v>Reflexión</v>
      </c>
      <c r="BN345" s="12" t="str">
        <f t="shared" si="186"/>
        <v>Diálogo</v>
      </c>
      <c r="BO345" s="12" t="str">
        <f t="shared" si="201"/>
        <v>Claridad</v>
      </c>
      <c r="BP345" s="12" t="str">
        <f t="shared" si="202"/>
        <v>Oportunidades de mejora</v>
      </c>
      <c r="BQ345" s="12" t="str">
        <f t="shared" si="203"/>
        <v>Retroalimentación al docente</v>
      </c>
      <c r="BS345" s="12">
        <f t="shared" si="204"/>
        <v>1</v>
      </c>
      <c r="BT345" s="12">
        <f t="shared" si="205"/>
        <v>1</v>
      </c>
      <c r="BU345" s="12">
        <f t="shared" si="206"/>
        <v>1</v>
      </c>
      <c r="BV345" s="12">
        <f t="shared" si="207"/>
        <v>1</v>
      </c>
      <c r="BW345" s="12">
        <f t="shared" si="208"/>
        <v>1</v>
      </c>
      <c r="BX345" s="12">
        <f t="shared" si="209"/>
        <v>0</v>
      </c>
      <c r="BY345" s="12">
        <f t="shared" si="210"/>
        <v>5</v>
      </c>
      <c r="BZ345" s="12" t="str">
        <f t="shared" si="211"/>
        <v>La bibliografía básica propuesta se encuentra en la biblioteca "Juan Roa Vásquez"., La bibliografía se presenta con una sólo sistema de referenciación (APA, Vancouver, IEEE, etc)., La bibliografía incluye por lo menos dos títulos en una segunda lengua.</v>
      </c>
      <c r="CA345" s="12" t="str">
        <f t="shared" si="212"/>
        <v>La bibliografía básica propuesta se encuentra en la biblioteca "Juan Roa Vásquez".</v>
      </c>
      <c r="CB345" s="21" t="str">
        <f t="shared" si="213"/>
        <v>La bibliografía se presenta con una sólo sistema de referenciación (APA, Vancouver, IEEE, etc).</v>
      </c>
      <c r="CC345" s="12" t="str">
        <f t="shared" si="214"/>
        <v>La bibliografía incluye por lo menos dos títulos en una segunda lengua.</v>
      </c>
      <c r="CD345" s="12" t="str">
        <f t="shared" si="215"/>
        <v/>
      </c>
      <c r="CF345" s="12">
        <f t="shared" si="216"/>
        <v>1</v>
      </c>
      <c r="CG345" s="12">
        <f t="shared" si="217"/>
        <v>0</v>
      </c>
      <c r="CH345" s="12">
        <f t="shared" si="218"/>
        <v>1</v>
      </c>
      <c r="CI345" s="12">
        <f t="shared" si="219"/>
        <v>1</v>
      </c>
      <c r="CJ345" s="12">
        <f t="shared" si="220"/>
        <v>0</v>
      </c>
      <c r="CK345" s="12">
        <f t="shared" si="221"/>
        <v>3</v>
      </c>
    </row>
    <row r="346" spans="1:89" x14ac:dyDescent="0.25">
      <c r="A346" s="25">
        <v>43057.987064444445</v>
      </c>
      <c r="B346" s="26" t="s">
        <v>183</v>
      </c>
      <c r="C346" s="26" t="s">
        <v>743</v>
      </c>
      <c r="D346" s="26" t="s">
        <v>185</v>
      </c>
      <c r="E346" s="24"/>
      <c r="F346" s="26" t="s">
        <v>204</v>
      </c>
      <c r="G346" s="26" t="s">
        <v>745</v>
      </c>
      <c r="H346" s="26" t="s">
        <v>188</v>
      </c>
      <c r="I346" s="26" t="s">
        <v>188</v>
      </c>
      <c r="J346" s="26" t="s">
        <v>188</v>
      </c>
      <c r="K346" s="26" t="s">
        <v>188</v>
      </c>
      <c r="L346" s="26" t="s">
        <v>188</v>
      </c>
      <c r="M346" s="26" t="s">
        <v>188</v>
      </c>
      <c r="N346" s="26" t="s">
        <v>188</v>
      </c>
      <c r="O346" s="26" t="s">
        <v>188</v>
      </c>
      <c r="P346" s="26" t="s">
        <v>188</v>
      </c>
      <c r="Q346" s="26" t="s">
        <v>188</v>
      </c>
      <c r="R346" s="26" t="s">
        <v>188</v>
      </c>
      <c r="S346" s="26" t="s">
        <v>188</v>
      </c>
      <c r="T346" s="26" t="s">
        <v>188</v>
      </c>
      <c r="U346" s="26" t="s">
        <v>188</v>
      </c>
      <c r="V346" s="26" t="s">
        <v>5</v>
      </c>
      <c r="W346" s="26" t="s">
        <v>162</v>
      </c>
      <c r="X346" s="26" t="s">
        <v>39</v>
      </c>
      <c r="Y346" s="26" t="s">
        <v>190</v>
      </c>
      <c r="Z346" s="26" t="s">
        <v>190</v>
      </c>
      <c r="AA346" s="26" t="s">
        <v>190</v>
      </c>
      <c r="AB346" s="26" t="s">
        <v>190</v>
      </c>
      <c r="AC346" s="26" t="s">
        <v>190</v>
      </c>
      <c r="AD346" s="26" t="s">
        <v>190</v>
      </c>
      <c r="AE346" s="26" t="s">
        <v>53</v>
      </c>
      <c r="AF346" s="26" t="s">
        <v>58</v>
      </c>
      <c r="AG346" s="26" t="s">
        <v>58</v>
      </c>
      <c r="AH346" s="26" t="s">
        <v>54</v>
      </c>
      <c r="AI346" s="26" t="s">
        <v>58</v>
      </c>
      <c r="AJ346" s="26" t="s">
        <v>58</v>
      </c>
      <c r="AK346" s="26" t="s">
        <v>69</v>
      </c>
      <c r="AL346" s="26" t="s">
        <v>160</v>
      </c>
      <c r="AM346" s="26" t="s">
        <v>191</v>
      </c>
      <c r="AN346" s="26" t="s">
        <v>89</v>
      </c>
      <c r="AO346" s="26" t="s">
        <v>268</v>
      </c>
      <c r="AP346" s="26" t="s">
        <v>107</v>
      </c>
      <c r="AQ346" s="26" t="s">
        <v>107</v>
      </c>
      <c r="AR346" s="26" t="s">
        <v>107</v>
      </c>
      <c r="AS346" s="26" t="s">
        <v>107</v>
      </c>
      <c r="AT346" s="26" t="s">
        <v>114</v>
      </c>
      <c r="AU346" s="26" t="s">
        <v>746</v>
      </c>
      <c r="AX346" s="12">
        <f t="shared" si="191"/>
        <v>344</v>
      </c>
      <c r="AY346" s="12">
        <f t="shared" si="222"/>
        <v>0.5</v>
      </c>
      <c r="AZ346" s="20" t="str">
        <f t="shared" si="192"/>
        <v>Anticipatoria., Criterios y estándares (Rúbrica)., Autoevaluación., Retroalimentación.</v>
      </c>
      <c r="BA346" s="12" t="str">
        <f t="shared" si="187"/>
        <v>Anticipatoria.</v>
      </c>
      <c r="BB346" s="12" t="str">
        <f t="shared" si="188"/>
        <v>Criterios y estándares (Rúbrica).</v>
      </c>
      <c r="BC346" s="12" t="str">
        <f t="shared" si="189"/>
        <v>Autoevaluación.</v>
      </c>
      <c r="BD346" s="12" t="str">
        <f t="shared" si="190"/>
        <v>Retroalimentación.</v>
      </c>
      <c r="BF346" s="12">
        <f t="shared" si="193"/>
        <v>1</v>
      </c>
      <c r="BG346" s="12">
        <f t="shared" si="194"/>
        <v>1</v>
      </c>
      <c r="BH346" s="12">
        <f t="shared" si="195"/>
        <v>1</v>
      </c>
      <c r="BI346" s="12">
        <f t="shared" si="196"/>
        <v>1</v>
      </c>
      <c r="BJ346" s="12">
        <f t="shared" si="197"/>
        <v>0</v>
      </c>
      <c r="BK346" s="12">
        <f t="shared" si="198"/>
        <v>4</v>
      </c>
      <c r="BL346" s="20" t="str">
        <f t="shared" si="199"/>
        <v>Reflexión, Diálogo, Oportunidades de mejora, Retroalimentación al docente</v>
      </c>
      <c r="BM346" s="12" t="str">
        <f t="shared" si="200"/>
        <v>Reflexión</v>
      </c>
      <c r="BN346" s="12" t="str">
        <f t="shared" si="186"/>
        <v>Diálogo</v>
      </c>
      <c r="BO346" s="12" t="str">
        <f t="shared" si="201"/>
        <v>Oportunidades de mejora</v>
      </c>
      <c r="BP346" s="12" t="str">
        <f t="shared" si="202"/>
        <v>Retroalimentación al docente</v>
      </c>
      <c r="BQ346" s="12" t="str">
        <f t="shared" si="203"/>
        <v/>
      </c>
      <c r="BS346" s="12">
        <f t="shared" si="204"/>
        <v>1</v>
      </c>
      <c r="BT346" s="12">
        <f t="shared" si="205"/>
        <v>1</v>
      </c>
      <c r="BU346" s="12">
        <f t="shared" si="206"/>
        <v>0</v>
      </c>
      <c r="BV346" s="12">
        <f t="shared" si="207"/>
        <v>1</v>
      </c>
      <c r="BW346" s="12">
        <f t="shared" si="208"/>
        <v>1</v>
      </c>
      <c r="BX346" s="12">
        <f t="shared" si="209"/>
        <v>0</v>
      </c>
      <c r="BY346" s="12">
        <f t="shared" si="210"/>
        <v>4</v>
      </c>
      <c r="BZ346" s="12" t="str">
        <f t="shared" si="21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 No incluye bibliografía.</v>
      </c>
      <c r="CA346" s="12" t="str">
        <f t="shared" si="212"/>
        <v>La bibliografía básica propuesta se encuentra en la biblioteca "Juan Roa Vásquez".</v>
      </c>
      <c r="CB346" s="21" t="str">
        <f t="shared" si="213"/>
        <v>La bibliografía propuesta contiene títulos de edición menor a 5 años.</v>
      </c>
      <c r="CC346" s="12" t="str">
        <f t="shared" si="214"/>
        <v>La bibliografía se presenta con una sólo sistema de referenciación (APA, Vancouver, IEEE, etc).</v>
      </c>
      <c r="CD346" s="12" t="str">
        <f t="shared" si="215"/>
        <v>La bibliografía incluye por lo menos dos títulos en una segunda lengua.,</v>
      </c>
      <c r="CF346" s="12">
        <f t="shared" si="216"/>
        <v>1</v>
      </c>
      <c r="CG346" s="12">
        <f t="shared" si="217"/>
        <v>1</v>
      </c>
      <c r="CH346" s="12">
        <f t="shared" si="218"/>
        <v>1</v>
      </c>
      <c r="CI346" s="12">
        <f t="shared" si="219"/>
        <v>0</v>
      </c>
      <c r="CJ346" s="12">
        <f t="shared" si="220"/>
        <v>0</v>
      </c>
      <c r="CK346" s="12">
        <f t="shared" si="221"/>
        <v>3</v>
      </c>
    </row>
    <row r="347" spans="1:89" x14ac:dyDescent="0.25">
      <c r="A347" s="25">
        <v>43058.45290984954</v>
      </c>
      <c r="B347" s="26" t="s">
        <v>183</v>
      </c>
      <c r="C347" s="26" t="s">
        <v>747</v>
      </c>
      <c r="D347" s="26" t="s">
        <v>185</v>
      </c>
      <c r="E347" s="24"/>
      <c r="F347" s="26" t="s">
        <v>720</v>
      </c>
      <c r="G347" s="26" t="s">
        <v>748</v>
      </c>
      <c r="H347" s="26" t="s">
        <v>188</v>
      </c>
      <c r="I347" s="26" t="s">
        <v>188</v>
      </c>
      <c r="J347" s="26" t="s">
        <v>188</v>
      </c>
      <c r="K347" s="26" t="s">
        <v>188</v>
      </c>
      <c r="L347" s="26" t="s">
        <v>188</v>
      </c>
      <c r="M347" s="26" t="s">
        <v>188</v>
      </c>
      <c r="N347" s="26" t="s">
        <v>188</v>
      </c>
      <c r="O347" s="26" t="s">
        <v>188</v>
      </c>
      <c r="P347" s="26" t="s">
        <v>188</v>
      </c>
      <c r="Q347" s="26" t="s">
        <v>188</v>
      </c>
      <c r="R347" s="26" t="s">
        <v>188</v>
      </c>
      <c r="S347" s="26" t="s">
        <v>188</v>
      </c>
      <c r="T347" s="26" t="s">
        <v>188</v>
      </c>
      <c r="U347" s="26" t="s">
        <v>188</v>
      </c>
      <c r="V347" s="26" t="s">
        <v>5</v>
      </c>
      <c r="W347" s="26" t="s">
        <v>162</v>
      </c>
      <c r="X347" s="26" t="s">
        <v>158</v>
      </c>
      <c r="Y347" s="26" t="s">
        <v>190</v>
      </c>
      <c r="Z347" s="26" t="s">
        <v>190</v>
      </c>
      <c r="AA347" s="26" t="s">
        <v>190</v>
      </c>
      <c r="AB347" s="26" t="s">
        <v>190</v>
      </c>
      <c r="AC347" s="26" t="s">
        <v>190</v>
      </c>
      <c r="AD347" s="26" t="s">
        <v>190</v>
      </c>
      <c r="AE347" s="26" t="s">
        <v>53</v>
      </c>
      <c r="AF347" s="26" t="s">
        <v>58</v>
      </c>
      <c r="AG347" s="26" t="s">
        <v>58</v>
      </c>
      <c r="AH347" s="26" t="s">
        <v>58</v>
      </c>
      <c r="AI347" s="26" t="s">
        <v>58</v>
      </c>
      <c r="AJ347" s="26" t="s">
        <v>58</v>
      </c>
      <c r="AK347" s="26" t="s">
        <v>71</v>
      </c>
      <c r="AL347" s="26" t="s">
        <v>163</v>
      </c>
      <c r="AM347" s="26" t="s">
        <v>191</v>
      </c>
      <c r="AN347" s="26" t="s">
        <v>90</v>
      </c>
      <c r="AO347" s="26" t="s">
        <v>192</v>
      </c>
      <c r="AP347" s="26" t="s">
        <v>106</v>
      </c>
      <c r="AQ347" s="26" t="s">
        <v>106</v>
      </c>
      <c r="AR347" s="26" t="s">
        <v>106</v>
      </c>
      <c r="AS347" s="26" t="s">
        <v>106</v>
      </c>
      <c r="AT347" s="26" t="s">
        <v>113</v>
      </c>
      <c r="AU347" s="26" t="s">
        <v>193</v>
      </c>
      <c r="AX347" s="12">
        <f t="shared" si="191"/>
        <v>346</v>
      </c>
      <c r="AY347" s="12">
        <f t="shared" si="222"/>
        <v>0.33333333333333331</v>
      </c>
      <c r="AZ347" s="20" t="str">
        <f t="shared" si="192"/>
        <v>Anticipatoria., Criterios y estándares (Rúbrica)., Autoevaluación., Retroalimentación.</v>
      </c>
      <c r="BA347" s="12" t="str">
        <f t="shared" si="187"/>
        <v>Anticipatoria.</v>
      </c>
      <c r="BB347" s="12" t="str">
        <f t="shared" si="188"/>
        <v>Criterios y estándares (Rúbrica).</v>
      </c>
      <c r="BC347" s="12" t="str">
        <f t="shared" si="189"/>
        <v>Autoevaluación.</v>
      </c>
      <c r="BD347" s="12" t="str">
        <f t="shared" si="190"/>
        <v>Retroalimentación.</v>
      </c>
      <c r="BF347" s="12">
        <f t="shared" si="193"/>
        <v>1</v>
      </c>
      <c r="BG347" s="12">
        <f t="shared" si="194"/>
        <v>1</v>
      </c>
      <c r="BH347" s="12">
        <f t="shared" si="195"/>
        <v>1</v>
      </c>
      <c r="BI347" s="12">
        <f t="shared" si="196"/>
        <v>1</v>
      </c>
      <c r="BJ347" s="12">
        <f t="shared" si="197"/>
        <v>0</v>
      </c>
      <c r="BK347" s="12">
        <f t="shared" si="198"/>
        <v>4</v>
      </c>
      <c r="BL347" s="20" t="str">
        <f t="shared" si="199"/>
        <v>Reflexión, Diálogo, Claridad, Oportunidades de mejora, Retroalimentación al docente</v>
      </c>
      <c r="BM347" s="12" t="str">
        <f t="shared" si="200"/>
        <v>Reflexión</v>
      </c>
      <c r="BN347" s="12" t="str">
        <f t="shared" ref="BN347:BN410" si="223">IF(OR(LEN(BL347)&gt;35,MID(BL347,19,1)=",",MID(BL347,1,1)="0"),IFERROR(MID(BL347,FIND(",",BL347,1)+2,(FIND(",",BL347,11))-(FIND(",",BL347,1)+2)),""),IF(OR(MID(BL347,1,3)="Opo",MID(BL347,1,3)="Ret"),"",RIGHT(BL347,LEN(BL347)-FIND(",",BL347,1)-1)))</f>
        <v>Diálogo</v>
      </c>
      <c r="BO347" s="12" t="str">
        <f t="shared" si="201"/>
        <v>Claridad</v>
      </c>
      <c r="BP347" s="12" t="str">
        <f t="shared" si="202"/>
        <v>Oportunidades de mejora</v>
      </c>
      <c r="BQ347" s="12" t="str">
        <f t="shared" si="203"/>
        <v>Retroalimentación al docente</v>
      </c>
      <c r="BS347" s="12">
        <f t="shared" si="204"/>
        <v>1</v>
      </c>
      <c r="BT347" s="12">
        <f t="shared" si="205"/>
        <v>1</v>
      </c>
      <c r="BU347" s="12">
        <f t="shared" si="206"/>
        <v>1</v>
      </c>
      <c r="BV347" s="12">
        <f t="shared" si="207"/>
        <v>1</v>
      </c>
      <c r="BW347" s="12">
        <f t="shared" si="208"/>
        <v>1</v>
      </c>
      <c r="BX347" s="12">
        <f t="shared" si="209"/>
        <v>0</v>
      </c>
      <c r="BY347" s="12">
        <f t="shared" si="210"/>
        <v>5</v>
      </c>
      <c r="BZ347" s="12" t="str">
        <f t="shared" si="21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47" s="12" t="str">
        <f t="shared" si="212"/>
        <v>La bibliografía básica propuesta se encuentra en la biblioteca "Juan Roa Vásquez".</v>
      </c>
      <c r="CB347" s="21" t="str">
        <f t="shared" si="213"/>
        <v>La bibliografía propuesta contiene títulos de edición menor a 5 años.</v>
      </c>
      <c r="CC347" s="12" t="str">
        <f t="shared" si="214"/>
        <v>La bibliografía se presenta con una sólo sistema de referenciación (APA, Vancouver, IEEE, etc).</v>
      </c>
      <c r="CD347" s="12" t="str">
        <f t="shared" si="215"/>
        <v>La bibliografía incluye por lo menos dos títulos en una segunda lengua.</v>
      </c>
      <c r="CF347" s="12">
        <f t="shared" si="216"/>
        <v>1</v>
      </c>
      <c r="CG347" s="12">
        <f t="shared" si="217"/>
        <v>1</v>
      </c>
      <c r="CH347" s="12">
        <f t="shared" si="218"/>
        <v>1</v>
      </c>
      <c r="CI347" s="12">
        <f t="shared" si="219"/>
        <v>1</v>
      </c>
      <c r="CJ347" s="12">
        <f t="shared" si="220"/>
        <v>0</v>
      </c>
      <c r="CK347" s="12">
        <f t="shared" si="221"/>
        <v>4</v>
      </c>
    </row>
    <row r="348" spans="1:89" x14ac:dyDescent="0.25">
      <c r="A348" s="25">
        <v>43058.456652974535</v>
      </c>
      <c r="B348" s="26" t="s">
        <v>183</v>
      </c>
      <c r="C348" s="26" t="s">
        <v>747</v>
      </c>
      <c r="D348" s="26" t="s">
        <v>185</v>
      </c>
      <c r="E348" s="24"/>
      <c r="F348" s="26" t="s">
        <v>720</v>
      </c>
      <c r="G348" s="26" t="s">
        <v>749</v>
      </c>
      <c r="H348" s="26" t="s">
        <v>188</v>
      </c>
      <c r="I348" s="26" t="s">
        <v>188</v>
      </c>
      <c r="J348" s="26" t="s">
        <v>188</v>
      </c>
      <c r="K348" s="26" t="s">
        <v>188</v>
      </c>
      <c r="L348" s="26" t="s">
        <v>188</v>
      </c>
      <c r="M348" s="26" t="s">
        <v>188</v>
      </c>
      <c r="N348" s="26" t="s">
        <v>188</v>
      </c>
      <c r="O348" s="26" t="s">
        <v>188</v>
      </c>
      <c r="P348" s="26" t="s">
        <v>188</v>
      </c>
      <c r="Q348" s="26" t="s">
        <v>188</v>
      </c>
      <c r="R348" s="26" t="s">
        <v>188</v>
      </c>
      <c r="S348" s="26" t="s">
        <v>188</v>
      </c>
      <c r="T348" s="26" t="s">
        <v>188</v>
      </c>
      <c r="U348" s="26" t="s">
        <v>188</v>
      </c>
      <c r="V348" s="26" t="s">
        <v>5</v>
      </c>
      <c r="W348" s="26" t="s">
        <v>162</v>
      </c>
      <c r="X348" s="26" t="s">
        <v>158</v>
      </c>
      <c r="Y348" s="26" t="s">
        <v>190</v>
      </c>
      <c r="Z348" s="26" t="s">
        <v>190</v>
      </c>
      <c r="AA348" s="26" t="s">
        <v>190</v>
      </c>
      <c r="AB348" s="26" t="s">
        <v>190</v>
      </c>
      <c r="AC348" s="26" t="s">
        <v>190</v>
      </c>
      <c r="AD348" s="26" t="s">
        <v>190</v>
      </c>
      <c r="AE348" s="26" t="s">
        <v>55</v>
      </c>
      <c r="AF348" s="26" t="s">
        <v>58</v>
      </c>
      <c r="AG348" s="26" t="s">
        <v>58</v>
      </c>
      <c r="AH348" s="26" t="s">
        <v>58</v>
      </c>
      <c r="AI348" s="26" t="s">
        <v>58</v>
      </c>
      <c r="AJ348" s="26" t="s">
        <v>59</v>
      </c>
      <c r="AK348" s="26" t="s">
        <v>71</v>
      </c>
      <c r="AL348" s="26" t="s">
        <v>163</v>
      </c>
      <c r="AM348" s="26" t="s">
        <v>191</v>
      </c>
      <c r="AN348" s="26" t="s">
        <v>90</v>
      </c>
      <c r="AO348" s="26" t="s">
        <v>192</v>
      </c>
      <c r="AP348" s="26" t="s">
        <v>106</v>
      </c>
      <c r="AQ348" s="26" t="s">
        <v>106</v>
      </c>
      <c r="AR348" s="26" t="s">
        <v>106</v>
      </c>
      <c r="AS348" s="26" t="s">
        <v>106</v>
      </c>
      <c r="AT348" s="26" t="s">
        <v>113</v>
      </c>
      <c r="AU348" s="26" t="s">
        <v>193</v>
      </c>
      <c r="AX348" s="12">
        <f t="shared" si="191"/>
        <v>346</v>
      </c>
      <c r="AY348" s="12">
        <f t="shared" si="222"/>
        <v>0.33333333333333331</v>
      </c>
      <c r="AZ348" s="20" t="str">
        <f t="shared" si="192"/>
        <v>Anticipatoria., Criterios y estándares (Rúbrica)., Autoevaluación., Retroalimentación.</v>
      </c>
      <c r="BA348" s="12" t="str">
        <f t="shared" si="187"/>
        <v>Anticipatoria.</v>
      </c>
      <c r="BB348" s="12" t="str">
        <f t="shared" si="188"/>
        <v>Criterios y estándares (Rúbrica).</v>
      </c>
      <c r="BC348" s="12" t="str">
        <f t="shared" si="189"/>
        <v>Autoevaluación.</v>
      </c>
      <c r="BD348" s="12" t="str">
        <f t="shared" si="190"/>
        <v>Retroalimentación.</v>
      </c>
      <c r="BF348" s="12">
        <f t="shared" si="193"/>
        <v>1</v>
      </c>
      <c r="BG348" s="12">
        <f t="shared" si="194"/>
        <v>1</v>
      </c>
      <c r="BH348" s="12">
        <f t="shared" si="195"/>
        <v>1</v>
      </c>
      <c r="BI348" s="12">
        <f t="shared" si="196"/>
        <v>1</v>
      </c>
      <c r="BJ348" s="12">
        <f t="shared" si="197"/>
        <v>0</v>
      </c>
      <c r="BK348" s="12">
        <f t="shared" si="198"/>
        <v>4</v>
      </c>
      <c r="BL348" s="20" t="str">
        <f t="shared" si="199"/>
        <v>Reflexión, Diálogo, Claridad, Oportunidades de mejora, Retroalimentación al docente</v>
      </c>
      <c r="BM348" s="12" t="str">
        <f t="shared" si="200"/>
        <v>Reflexión</v>
      </c>
      <c r="BN348" s="12" t="str">
        <f t="shared" si="223"/>
        <v>Diálogo</v>
      </c>
      <c r="BO348" s="12" t="str">
        <f t="shared" si="201"/>
        <v>Claridad</v>
      </c>
      <c r="BP348" s="12" t="str">
        <f t="shared" si="202"/>
        <v>Oportunidades de mejora</v>
      </c>
      <c r="BQ348" s="12" t="str">
        <f t="shared" si="203"/>
        <v>Retroalimentación al docente</v>
      </c>
      <c r="BS348" s="12">
        <f t="shared" si="204"/>
        <v>1</v>
      </c>
      <c r="BT348" s="12">
        <f t="shared" si="205"/>
        <v>1</v>
      </c>
      <c r="BU348" s="12">
        <f t="shared" si="206"/>
        <v>1</v>
      </c>
      <c r="BV348" s="12">
        <f t="shared" si="207"/>
        <v>1</v>
      </c>
      <c r="BW348" s="12">
        <f t="shared" si="208"/>
        <v>1</v>
      </c>
      <c r="BX348" s="12">
        <f t="shared" si="209"/>
        <v>0</v>
      </c>
      <c r="BY348" s="12">
        <f t="shared" si="210"/>
        <v>5</v>
      </c>
      <c r="BZ348" s="12" t="str">
        <f t="shared" si="21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48" s="12" t="str">
        <f t="shared" si="212"/>
        <v>La bibliografía básica propuesta se encuentra en la biblioteca "Juan Roa Vásquez".</v>
      </c>
      <c r="CB348" s="21" t="str">
        <f t="shared" si="213"/>
        <v>La bibliografía propuesta contiene títulos de edición menor a 5 años.</v>
      </c>
      <c r="CC348" s="12" t="str">
        <f t="shared" si="214"/>
        <v>La bibliografía se presenta con una sólo sistema de referenciación (APA, Vancouver, IEEE, etc).</v>
      </c>
      <c r="CD348" s="12" t="str">
        <f t="shared" si="215"/>
        <v>La bibliografía incluye por lo menos dos títulos en una segunda lengua.</v>
      </c>
      <c r="CF348" s="12">
        <f t="shared" si="216"/>
        <v>1</v>
      </c>
      <c r="CG348" s="12">
        <f t="shared" si="217"/>
        <v>1</v>
      </c>
      <c r="CH348" s="12">
        <f t="shared" si="218"/>
        <v>1</v>
      </c>
      <c r="CI348" s="12">
        <f t="shared" si="219"/>
        <v>1</v>
      </c>
      <c r="CJ348" s="12">
        <f t="shared" si="220"/>
        <v>0</v>
      </c>
      <c r="CK348" s="12">
        <f t="shared" si="221"/>
        <v>4</v>
      </c>
    </row>
    <row r="349" spans="1:89" x14ac:dyDescent="0.25">
      <c r="A349" s="25">
        <v>43058.461420335647</v>
      </c>
      <c r="B349" s="26" t="s">
        <v>183</v>
      </c>
      <c r="C349" s="26" t="s">
        <v>747</v>
      </c>
      <c r="D349" s="26" t="s">
        <v>185</v>
      </c>
      <c r="E349" s="24"/>
      <c r="F349" s="26" t="s">
        <v>720</v>
      </c>
      <c r="G349" s="26" t="s">
        <v>750</v>
      </c>
      <c r="H349" s="26" t="s">
        <v>188</v>
      </c>
      <c r="I349" s="26" t="s">
        <v>188</v>
      </c>
      <c r="J349" s="26" t="s">
        <v>188</v>
      </c>
      <c r="K349" s="26" t="s">
        <v>188</v>
      </c>
      <c r="L349" s="26" t="s">
        <v>188</v>
      </c>
      <c r="M349" s="26" t="s">
        <v>188</v>
      </c>
      <c r="N349" s="26" t="s">
        <v>188</v>
      </c>
      <c r="O349" s="26" t="s">
        <v>188</v>
      </c>
      <c r="P349" s="26" t="s">
        <v>188</v>
      </c>
      <c r="Q349" s="26" t="s">
        <v>188</v>
      </c>
      <c r="R349" s="26" t="s">
        <v>188</v>
      </c>
      <c r="S349" s="26" t="s">
        <v>188</v>
      </c>
      <c r="T349" s="26" t="s">
        <v>188</v>
      </c>
      <c r="U349" s="26" t="s">
        <v>188</v>
      </c>
      <c r="V349" s="26" t="s">
        <v>5</v>
      </c>
      <c r="W349" s="26" t="s">
        <v>162</v>
      </c>
      <c r="X349" s="26" t="s">
        <v>158</v>
      </c>
      <c r="Y349" s="26" t="s">
        <v>190</v>
      </c>
      <c r="Z349" s="26" t="s">
        <v>190</v>
      </c>
      <c r="AA349" s="26" t="s">
        <v>190</v>
      </c>
      <c r="AB349" s="26" t="s">
        <v>190</v>
      </c>
      <c r="AC349" s="26" t="s">
        <v>190</v>
      </c>
      <c r="AD349" s="26" t="s">
        <v>190</v>
      </c>
      <c r="AE349" s="26" t="s">
        <v>55</v>
      </c>
      <c r="AF349" s="26" t="s">
        <v>159</v>
      </c>
      <c r="AG349" s="26" t="s">
        <v>58</v>
      </c>
      <c r="AH349" s="26" t="s">
        <v>58</v>
      </c>
      <c r="AI349" s="26" t="s">
        <v>58</v>
      </c>
      <c r="AJ349" s="26" t="s">
        <v>58</v>
      </c>
      <c r="AK349" s="26" t="s">
        <v>71</v>
      </c>
      <c r="AL349" s="26" t="s">
        <v>163</v>
      </c>
      <c r="AM349" s="26" t="s">
        <v>191</v>
      </c>
      <c r="AN349" s="26" t="s">
        <v>90</v>
      </c>
      <c r="AO349" s="26" t="s">
        <v>192</v>
      </c>
      <c r="AP349" s="26" t="s">
        <v>106</v>
      </c>
      <c r="AQ349" s="26" t="s">
        <v>106</v>
      </c>
      <c r="AR349" s="26" t="s">
        <v>106</v>
      </c>
      <c r="AS349" s="26" t="s">
        <v>106</v>
      </c>
      <c r="AT349" s="26" t="s">
        <v>113</v>
      </c>
      <c r="AU349" s="26" t="s">
        <v>193</v>
      </c>
      <c r="AX349" s="12">
        <f t="shared" si="191"/>
        <v>346</v>
      </c>
      <c r="AY349" s="12">
        <f t="shared" si="222"/>
        <v>0.33333333333333331</v>
      </c>
      <c r="AZ349" s="20" t="str">
        <f t="shared" si="192"/>
        <v>Anticipatoria., Criterios y estándares (Rúbrica)., Autoevaluación., Retroalimentación.</v>
      </c>
      <c r="BA349" s="12" t="str">
        <f t="shared" si="187"/>
        <v>Anticipatoria.</v>
      </c>
      <c r="BB349" s="12" t="str">
        <f t="shared" si="188"/>
        <v>Criterios y estándares (Rúbrica).</v>
      </c>
      <c r="BC349" s="12" t="str">
        <f t="shared" si="189"/>
        <v>Autoevaluación.</v>
      </c>
      <c r="BD349" s="12" t="str">
        <f t="shared" si="190"/>
        <v>Retroalimentación.</v>
      </c>
      <c r="BF349" s="12">
        <f t="shared" si="193"/>
        <v>1</v>
      </c>
      <c r="BG349" s="12">
        <f t="shared" si="194"/>
        <v>1</v>
      </c>
      <c r="BH349" s="12">
        <f t="shared" si="195"/>
        <v>1</v>
      </c>
      <c r="BI349" s="12">
        <f t="shared" si="196"/>
        <v>1</v>
      </c>
      <c r="BJ349" s="12">
        <f t="shared" si="197"/>
        <v>0</v>
      </c>
      <c r="BK349" s="12">
        <f t="shared" si="198"/>
        <v>4</v>
      </c>
      <c r="BL349" s="20" t="str">
        <f t="shared" si="199"/>
        <v>Reflexión, Diálogo, Claridad, Oportunidades de mejora, Retroalimentación al docente</v>
      </c>
      <c r="BM349" s="12" t="str">
        <f t="shared" si="200"/>
        <v>Reflexión</v>
      </c>
      <c r="BN349" s="12" t="str">
        <f t="shared" si="223"/>
        <v>Diálogo</v>
      </c>
      <c r="BO349" s="12" t="str">
        <f t="shared" si="201"/>
        <v>Claridad</v>
      </c>
      <c r="BP349" s="12" t="str">
        <f t="shared" si="202"/>
        <v>Oportunidades de mejora</v>
      </c>
      <c r="BQ349" s="12" t="str">
        <f t="shared" si="203"/>
        <v>Retroalimentación al docente</v>
      </c>
      <c r="BS349" s="12">
        <f t="shared" si="204"/>
        <v>1</v>
      </c>
      <c r="BT349" s="12">
        <f t="shared" si="205"/>
        <v>1</v>
      </c>
      <c r="BU349" s="12">
        <f t="shared" si="206"/>
        <v>1</v>
      </c>
      <c r="BV349" s="12">
        <f t="shared" si="207"/>
        <v>1</v>
      </c>
      <c r="BW349" s="12">
        <f t="shared" si="208"/>
        <v>1</v>
      </c>
      <c r="BX349" s="12">
        <f t="shared" si="209"/>
        <v>0</v>
      </c>
      <c r="BY349" s="12">
        <f t="shared" si="210"/>
        <v>5</v>
      </c>
      <c r="BZ349" s="12" t="str">
        <f t="shared" si="21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49" s="12" t="str">
        <f t="shared" si="212"/>
        <v>La bibliografía básica propuesta se encuentra en la biblioteca "Juan Roa Vásquez".</v>
      </c>
      <c r="CB349" s="21" t="str">
        <f t="shared" si="213"/>
        <v>La bibliografía propuesta contiene títulos de edición menor a 5 años.</v>
      </c>
      <c r="CC349" s="12" t="str">
        <f t="shared" si="214"/>
        <v>La bibliografía se presenta con una sólo sistema de referenciación (APA, Vancouver, IEEE, etc).</v>
      </c>
      <c r="CD349" s="12" t="str">
        <f t="shared" si="215"/>
        <v>La bibliografía incluye por lo menos dos títulos en una segunda lengua.</v>
      </c>
      <c r="CF349" s="12">
        <f t="shared" si="216"/>
        <v>1</v>
      </c>
      <c r="CG349" s="12">
        <f t="shared" si="217"/>
        <v>1</v>
      </c>
      <c r="CH349" s="12">
        <f t="shared" si="218"/>
        <v>1</v>
      </c>
      <c r="CI349" s="12">
        <f t="shared" si="219"/>
        <v>1</v>
      </c>
      <c r="CJ349" s="12">
        <f t="shared" si="220"/>
        <v>0</v>
      </c>
      <c r="CK349" s="12">
        <f t="shared" si="221"/>
        <v>4</v>
      </c>
    </row>
    <row r="350" spans="1:89" x14ac:dyDescent="0.25">
      <c r="A350" s="25">
        <v>43058.538348240741</v>
      </c>
      <c r="B350" s="26" t="s">
        <v>183</v>
      </c>
      <c r="C350" s="26" t="s">
        <v>751</v>
      </c>
      <c r="D350" s="26" t="s">
        <v>185</v>
      </c>
      <c r="E350" s="24"/>
      <c r="F350" s="26" t="s">
        <v>357</v>
      </c>
      <c r="G350" s="26" t="s">
        <v>248</v>
      </c>
      <c r="H350" s="26" t="s">
        <v>188</v>
      </c>
      <c r="I350" s="26" t="s">
        <v>188</v>
      </c>
      <c r="J350" s="26" t="s">
        <v>188</v>
      </c>
      <c r="K350" s="26" t="s">
        <v>188</v>
      </c>
      <c r="L350" s="26" t="s">
        <v>188</v>
      </c>
      <c r="M350" s="26" t="s">
        <v>188</v>
      </c>
      <c r="N350" s="26" t="s">
        <v>189</v>
      </c>
      <c r="O350" s="26" t="s">
        <v>188</v>
      </c>
      <c r="P350" s="26" t="s">
        <v>188</v>
      </c>
      <c r="Q350" s="26" t="s">
        <v>188</v>
      </c>
      <c r="R350" s="26" t="s">
        <v>188</v>
      </c>
      <c r="S350" s="26" t="s">
        <v>188</v>
      </c>
      <c r="T350" s="26" t="s">
        <v>188</v>
      </c>
      <c r="U350" s="26" t="s">
        <v>188</v>
      </c>
      <c r="V350" s="26" t="s">
        <v>5</v>
      </c>
      <c r="W350" s="26" t="s">
        <v>162</v>
      </c>
      <c r="X350" s="26" t="s">
        <v>158</v>
      </c>
      <c r="Y350" s="26" t="s">
        <v>190</v>
      </c>
      <c r="Z350" s="26" t="s">
        <v>190</v>
      </c>
      <c r="AA350" s="26" t="s">
        <v>190</v>
      </c>
      <c r="AB350" s="26" t="s">
        <v>190</v>
      </c>
      <c r="AC350" s="26" t="s">
        <v>190</v>
      </c>
      <c r="AD350" s="26" t="s">
        <v>190</v>
      </c>
      <c r="AE350" s="26" t="s">
        <v>55</v>
      </c>
      <c r="AF350" s="26" t="s">
        <v>159</v>
      </c>
      <c r="AG350" s="26" t="s">
        <v>59</v>
      </c>
      <c r="AH350" s="26" t="s">
        <v>59</v>
      </c>
      <c r="AI350" s="26" t="s">
        <v>59</v>
      </c>
      <c r="AJ350" s="26" t="s">
        <v>59</v>
      </c>
      <c r="AK350" s="26" t="s">
        <v>71</v>
      </c>
      <c r="AL350" s="26" t="s">
        <v>163</v>
      </c>
      <c r="AM350" s="26" t="s">
        <v>191</v>
      </c>
      <c r="AN350" s="26" t="s">
        <v>90</v>
      </c>
      <c r="AO350" s="26" t="s">
        <v>192</v>
      </c>
      <c r="AP350" s="26" t="s">
        <v>106</v>
      </c>
      <c r="AQ350" s="26" t="s">
        <v>106</v>
      </c>
      <c r="AR350" s="26" t="s">
        <v>106</v>
      </c>
      <c r="AS350" s="26" t="s">
        <v>106</v>
      </c>
      <c r="AT350" s="26" t="s">
        <v>114</v>
      </c>
      <c r="AU350" s="26" t="s">
        <v>249</v>
      </c>
      <c r="AX350" s="12">
        <f t="shared" si="191"/>
        <v>349</v>
      </c>
      <c r="AY350" s="12">
        <f t="shared" si="222"/>
        <v>0.25</v>
      </c>
      <c r="AZ350" s="20" t="str">
        <f t="shared" si="192"/>
        <v>Anticipatoria., Criterios y estándares (Rúbrica)., Autoevaluación., Retroalimentación.</v>
      </c>
      <c r="BA350" s="12" t="str">
        <f t="shared" si="187"/>
        <v>Anticipatoria.</v>
      </c>
      <c r="BB350" s="12" t="str">
        <f t="shared" si="188"/>
        <v>Criterios y estándares (Rúbrica).</v>
      </c>
      <c r="BC350" s="12" t="str">
        <f t="shared" si="189"/>
        <v>Autoevaluación.</v>
      </c>
      <c r="BD350" s="12" t="str">
        <f t="shared" si="190"/>
        <v>Retroalimentación.</v>
      </c>
      <c r="BF350" s="12">
        <f t="shared" si="193"/>
        <v>1</v>
      </c>
      <c r="BG350" s="12">
        <f t="shared" si="194"/>
        <v>1</v>
      </c>
      <c r="BH350" s="12">
        <f t="shared" si="195"/>
        <v>1</v>
      </c>
      <c r="BI350" s="12">
        <f t="shared" si="196"/>
        <v>1</v>
      </c>
      <c r="BJ350" s="12">
        <f t="shared" si="197"/>
        <v>0</v>
      </c>
      <c r="BK350" s="12">
        <f t="shared" si="198"/>
        <v>4</v>
      </c>
      <c r="BL350" s="20" t="str">
        <f t="shared" si="199"/>
        <v>Reflexión, Diálogo, Claridad, Oportunidades de mejora, Retroalimentación al docente</v>
      </c>
      <c r="BM350" s="12" t="str">
        <f t="shared" si="200"/>
        <v>Reflexión</v>
      </c>
      <c r="BN350" s="12" t="str">
        <f t="shared" si="223"/>
        <v>Diálogo</v>
      </c>
      <c r="BO350" s="12" t="str">
        <f t="shared" si="201"/>
        <v>Claridad</v>
      </c>
      <c r="BP350" s="12" t="str">
        <f t="shared" si="202"/>
        <v>Oportunidades de mejora</v>
      </c>
      <c r="BQ350" s="12" t="str">
        <f t="shared" si="203"/>
        <v>Retroalimentación al docente</v>
      </c>
      <c r="BS350" s="12">
        <f t="shared" si="204"/>
        <v>1</v>
      </c>
      <c r="BT350" s="12">
        <f t="shared" si="205"/>
        <v>1</v>
      </c>
      <c r="BU350" s="12">
        <f t="shared" si="206"/>
        <v>1</v>
      </c>
      <c r="BV350" s="12">
        <f t="shared" si="207"/>
        <v>1</v>
      </c>
      <c r="BW350" s="12">
        <f t="shared" si="208"/>
        <v>1</v>
      </c>
      <c r="BX350" s="12">
        <f t="shared" si="209"/>
        <v>0</v>
      </c>
      <c r="BY350" s="12">
        <f t="shared" si="210"/>
        <v>5</v>
      </c>
      <c r="BZ350" s="12" t="str">
        <f t="shared" si="211"/>
        <v>La bibliografía básica propuesta se encuentra en la biblioteca "Juan Roa Vásquez"., La bibliografía incluye por lo menos dos títulos en una segunda lengua.</v>
      </c>
      <c r="CA350" s="12" t="str">
        <f t="shared" si="212"/>
        <v>La bibliografía básica propuesta se encuentra en la biblioteca "Juan Roa Vásquez".</v>
      </c>
      <c r="CB350" s="21" t="str">
        <f t="shared" si="213"/>
        <v>La bibliografía incluye por lo menos dos títulos en una segunda lengua.</v>
      </c>
      <c r="CC350" s="12" t="str">
        <f t="shared" si="214"/>
        <v/>
      </c>
      <c r="CD350" s="12" t="str">
        <f t="shared" si="215"/>
        <v/>
      </c>
      <c r="CF350" s="12">
        <f t="shared" si="216"/>
        <v>1</v>
      </c>
      <c r="CG350" s="12">
        <f t="shared" si="217"/>
        <v>0</v>
      </c>
      <c r="CH350" s="12">
        <f t="shared" si="218"/>
        <v>0</v>
      </c>
      <c r="CI350" s="12">
        <f t="shared" si="219"/>
        <v>1</v>
      </c>
      <c r="CJ350" s="12">
        <f t="shared" si="220"/>
        <v>0</v>
      </c>
      <c r="CK350" s="12">
        <f t="shared" si="221"/>
        <v>2</v>
      </c>
    </row>
    <row r="351" spans="1:89" x14ac:dyDescent="0.25">
      <c r="A351" s="25">
        <v>43058.541810416667</v>
      </c>
      <c r="B351" s="26" t="s">
        <v>183</v>
      </c>
      <c r="C351" s="26" t="s">
        <v>751</v>
      </c>
      <c r="D351" s="26" t="s">
        <v>185</v>
      </c>
      <c r="E351" s="24"/>
      <c r="F351" s="26" t="s">
        <v>297</v>
      </c>
      <c r="G351" s="26" t="s">
        <v>752</v>
      </c>
      <c r="H351" s="26" t="s">
        <v>188</v>
      </c>
      <c r="I351" s="26" t="s">
        <v>188</v>
      </c>
      <c r="J351" s="26" t="s">
        <v>188</v>
      </c>
      <c r="K351" s="26" t="s">
        <v>189</v>
      </c>
      <c r="L351" s="26" t="s">
        <v>188</v>
      </c>
      <c r="M351" s="26" t="s">
        <v>188</v>
      </c>
      <c r="N351" s="26" t="s">
        <v>189</v>
      </c>
      <c r="O351" s="26" t="s">
        <v>188</v>
      </c>
      <c r="P351" s="26" t="s">
        <v>188</v>
      </c>
      <c r="Q351" s="26" t="s">
        <v>188</v>
      </c>
      <c r="R351" s="26" t="s">
        <v>188</v>
      </c>
      <c r="S351" s="26" t="s">
        <v>188</v>
      </c>
      <c r="T351" s="26" t="s">
        <v>188</v>
      </c>
      <c r="U351" s="26" t="s">
        <v>188</v>
      </c>
      <c r="V351" s="26" t="s">
        <v>5</v>
      </c>
      <c r="W351" s="26" t="s">
        <v>162</v>
      </c>
      <c r="X351" s="26" t="s">
        <v>158</v>
      </c>
      <c r="Y351" s="26" t="s">
        <v>190</v>
      </c>
      <c r="Z351" s="26" t="s">
        <v>190</v>
      </c>
      <c r="AA351" s="26" t="s">
        <v>190</v>
      </c>
      <c r="AB351" s="26" t="s">
        <v>190</v>
      </c>
      <c r="AC351" s="26" t="s">
        <v>190</v>
      </c>
      <c r="AD351" s="26" t="s">
        <v>190</v>
      </c>
      <c r="AE351" s="26" t="s">
        <v>55</v>
      </c>
      <c r="AF351" s="26" t="s">
        <v>159</v>
      </c>
      <c r="AG351" s="26" t="s">
        <v>59</v>
      </c>
      <c r="AH351" s="26" t="s">
        <v>59</v>
      </c>
      <c r="AI351" s="26" t="s">
        <v>59</v>
      </c>
      <c r="AJ351" s="26" t="s">
        <v>59</v>
      </c>
      <c r="AK351" s="26" t="s">
        <v>71</v>
      </c>
      <c r="AL351" s="26" t="s">
        <v>163</v>
      </c>
      <c r="AM351" s="26" t="s">
        <v>191</v>
      </c>
      <c r="AN351" s="26" t="s">
        <v>90</v>
      </c>
      <c r="AO351" s="26" t="s">
        <v>192</v>
      </c>
      <c r="AP351" s="26" t="s">
        <v>106</v>
      </c>
      <c r="AQ351" s="26" t="s">
        <v>106</v>
      </c>
      <c r="AR351" s="26" t="s">
        <v>106</v>
      </c>
      <c r="AS351" s="26" t="s">
        <v>106</v>
      </c>
      <c r="AT351" s="26" t="s">
        <v>113</v>
      </c>
      <c r="AU351" s="26" t="s">
        <v>249</v>
      </c>
      <c r="AX351" s="12">
        <f t="shared" si="191"/>
        <v>349</v>
      </c>
      <c r="AY351" s="12">
        <f t="shared" si="222"/>
        <v>0.25</v>
      </c>
      <c r="AZ351" s="20" t="str">
        <f t="shared" si="192"/>
        <v>Anticipatoria., Criterios y estándares (Rúbrica)., Autoevaluación., Retroalimentación.</v>
      </c>
      <c r="BA351" s="12" t="str">
        <f t="shared" si="187"/>
        <v>Anticipatoria.</v>
      </c>
      <c r="BB351" s="12" t="str">
        <f t="shared" si="188"/>
        <v>Criterios y estándares (Rúbrica).</v>
      </c>
      <c r="BC351" s="12" t="str">
        <f t="shared" si="189"/>
        <v>Autoevaluación.</v>
      </c>
      <c r="BD351" s="12" t="str">
        <f t="shared" si="190"/>
        <v>Retroalimentación.</v>
      </c>
      <c r="BF351" s="12">
        <f t="shared" si="193"/>
        <v>1</v>
      </c>
      <c r="BG351" s="12">
        <f t="shared" si="194"/>
        <v>1</v>
      </c>
      <c r="BH351" s="12">
        <f t="shared" si="195"/>
        <v>1</v>
      </c>
      <c r="BI351" s="12">
        <f t="shared" si="196"/>
        <v>1</v>
      </c>
      <c r="BJ351" s="12">
        <f t="shared" si="197"/>
        <v>0</v>
      </c>
      <c r="BK351" s="12">
        <f t="shared" si="198"/>
        <v>4</v>
      </c>
      <c r="BL351" s="20" t="str">
        <f t="shared" si="199"/>
        <v>Reflexión, Diálogo, Claridad, Oportunidades de mejora, Retroalimentación al docente</v>
      </c>
      <c r="BM351" s="12" t="str">
        <f t="shared" si="200"/>
        <v>Reflexión</v>
      </c>
      <c r="BN351" s="12" t="str">
        <f t="shared" si="223"/>
        <v>Diálogo</v>
      </c>
      <c r="BO351" s="12" t="str">
        <f t="shared" si="201"/>
        <v>Claridad</v>
      </c>
      <c r="BP351" s="12" t="str">
        <f t="shared" si="202"/>
        <v>Oportunidades de mejora</v>
      </c>
      <c r="BQ351" s="12" t="str">
        <f t="shared" si="203"/>
        <v>Retroalimentación al docente</v>
      </c>
      <c r="BS351" s="12">
        <f t="shared" si="204"/>
        <v>1</v>
      </c>
      <c r="BT351" s="12">
        <f t="shared" si="205"/>
        <v>1</v>
      </c>
      <c r="BU351" s="12">
        <f t="shared" si="206"/>
        <v>1</v>
      </c>
      <c r="BV351" s="12">
        <f t="shared" si="207"/>
        <v>1</v>
      </c>
      <c r="BW351" s="12">
        <f t="shared" si="208"/>
        <v>1</v>
      </c>
      <c r="BX351" s="12">
        <f t="shared" si="209"/>
        <v>0</v>
      </c>
      <c r="BY351" s="12">
        <f t="shared" si="210"/>
        <v>5</v>
      </c>
      <c r="BZ351" s="12" t="str">
        <f t="shared" si="211"/>
        <v>La bibliografía básica propuesta se encuentra en la biblioteca "Juan Roa Vásquez"., La bibliografía incluye por lo menos dos títulos en una segunda lengua.</v>
      </c>
      <c r="CA351" s="12" t="str">
        <f t="shared" si="212"/>
        <v>La bibliografía básica propuesta se encuentra en la biblioteca "Juan Roa Vásquez".</v>
      </c>
      <c r="CB351" s="21" t="str">
        <f t="shared" si="213"/>
        <v>La bibliografía incluye por lo menos dos títulos en una segunda lengua.</v>
      </c>
      <c r="CC351" s="12" t="str">
        <f t="shared" si="214"/>
        <v/>
      </c>
      <c r="CD351" s="12" t="str">
        <f t="shared" si="215"/>
        <v/>
      </c>
      <c r="CF351" s="12">
        <f t="shared" si="216"/>
        <v>1</v>
      </c>
      <c r="CG351" s="12">
        <f t="shared" si="217"/>
        <v>0</v>
      </c>
      <c r="CH351" s="12">
        <f t="shared" si="218"/>
        <v>0</v>
      </c>
      <c r="CI351" s="12">
        <f t="shared" si="219"/>
        <v>1</v>
      </c>
      <c r="CJ351" s="12">
        <f t="shared" si="220"/>
        <v>0</v>
      </c>
      <c r="CK351" s="12">
        <f t="shared" si="221"/>
        <v>2</v>
      </c>
    </row>
    <row r="352" spans="1:89" x14ac:dyDescent="0.25">
      <c r="A352" s="25">
        <v>43058.544266354162</v>
      </c>
      <c r="B352" s="26" t="s">
        <v>183</v>
      </c>
      <c r="C352" s="26" t="s">
        <v>751</v>
      </c>
      <c r="D352" s="26" t="s">
        <v>185</v>
      </c>
      <c r="E352" s="24"/>
      <c r="F352" s="26" t="s">
        <v>436</v>
      </c>
      <c r="G352" s="26" t="s">
        <v>753</v>
      </c>
      <c r="H352" s="26" t="s">
        <v>188</v>
      </c>
      <c r="I352" s="26" t="s">
        <v>188</v>
      </c>
      <c r="J352" s="26" t="s">
        <v>188</v>
      </c>
      <c r="K352" s="26" t="s">
        <v>188</v>
      </c>
      <c r="L352" s="26" t="s">
        <v>188</v>
      </c>
      <c r="M352" s="26" t="s">
        <v>188</v>
      </c>
      <c r="N352" s="26" t="s">
        <v>189</v>
      </c>
      <c r="O352" s="26" t="s">
        <v>188</v>
      </c>
      <c r="P352" s="26" t="s">
        <v>188</v>
      </c>
      <c r="Q352" s="26" t="s">
        <v>188</v>
      </c>
      <c r="R352" s="26" t="s">
        <v>188</v>
      </c>
      <c r="S352" s="26" t="s">
        <v>188</v>
      </c>
      <c r="T352" s="26" t="s">
        <v>188</v>
      </c>
      <c r="U352" s="26" t="s">
        <v>188</v>
      </c>
      <c r="V352" s="26" t="s">
        <v>5</v>
      </c>
      <c r="W352" s="26" t="s">
        <v>162</v>
      </c>
      <c r="X352" s="26" t="s">
        <v>158</v>
      </c>
      <c r="Y352" s="26" t="s">
        <v>190</v>
      </c>
      <c r="Z352" s="26" t="s">
        <v>190</v>
      </c>
      <c r="AA352" s="26" t="s">
        <v>190</v>
      </c>
      <c r="AB352" s="26" t="s">
        <v>190</v>
      </c>
      <c r="AC352" s="26" t="s">
        <v>190</v>
      </c>
      <c r="AD352" s="26" t="s">
        <v>190</v>
      </c>
      <c r="AE352" s="26" t="s">
        <v>55</v>
      </c>
      <c r="AF352" s="26" t="s">
        <v>159</v>
      </c>
      <c r="AG352" s="26" t="s">
        <v>59</v>
      </c>
      <c r="AH352" s="26" t="s">
        <v>59</v>
      </c>
      <c r="AI352" s="26" t="s">
        <v>59</v>
      </c>
      <c r="AJ352" s="26" t="s">
        <v>59</v>
      </c>
      <c r="AK352" s="26" t="s">
        <v>71</v>
      </c>
      <c r="AL352" s="26" t="s">
        <v>163</v>
      </c>
      <c r="AM352" s="26" t="s">
        <v>191</v>
      </c>
      <c r="AN352" s="26" t="s">
        <v>90</v>
      </c>
      <c r="AO352" s="26" t="s">
        <v>192</v>
      </c>
      <c r="AP352" s="26" t="s">
        <v>106</v>
      </c>
      <c r="AQ352" s="26" t="s">
        <v>106</v>
      </c>
      <c r="AR352" s="26" t="s">
        <v>106</v>
      </c>
      <c r="AS352" s="26" t="s">
        <v>106</v>
      </c>
      <c r="AT352" s="26" t="s">
        <v>113</v>
      </c>
      <c r="AU352" s="26" t="s">
        <v>232</v>
      </c>
      <c r="AX352" s="12">
        <f t="shared" si="191"/>
        <v>349</v>
      </c>
      <c r="AY352" s="12">
        <f t="shared" si="222"/>
        <v>0.25</v>
      </c>
      <c r="AZ352" s="20" t="str">
        <f t="shared" si="192"/>
        <v>Anticipatoria., Criterios y estándares (Rúbrica)., Autoevaluación., Retroalimentación.</v>
      </c>
      <c r="BA352" s="12" t="str">
        <f t="shared" si="187"/>
        <v>Anticipatoria.</v>
      </c>
      <c r="BB352" s="12" t="str">
        <f t="shared" si="188"/>
        <v>Criterios y estándares (Rúbrica).</v>
      </c>
      <c r="BC352" s="12" t="str">
        <f t="shared" si="189"/>
        <v>Autoevaluación.</v>
      </c>
      <c r="BD352" s="12" t="str">
        <f t="shared" si="190"/>
        <v>Retroalimentación.</v>
      </c>
      <c r="BF352" s="12">
        <f t="shared" si="193"/>
        <v>1</v>
      </c>
      <c r="BG352" s="12">
        <f t="shared" si="194"/>
        <v>1</v>
      </c>
      <c r="BH352" s="12">
        <f t="shared" si="195"/>
        <v>1</v>
      </c>
      <c r="BI352" s="12">
        <f t="shared" si="196"/>
        <v>1</v>
      </c>
      <c r="BJ352" s="12">
        <f t="shared" si="197"/>
        <v>0</v>
      </c>
      <c r="BK352" s="12">
        <f t="shared" si="198"/>
        <v>4</v>
      </c>
      <c r="BL352" s="20" t="str">
        <f t="shared" si="199"/>
        <v>Reflexión, Diálogo, Claridad, Oportunidades de mejora, Retroalimentación al docente</v>
      </c>
      <c r="BM352" s="12" t="str">
        <f t="shared" si="200"/>
        <v>Reflexión</v>
      </c>
      <c r="BN352" s="12" t="str">
        <f t="shared" si="223"/>
        <v>Diálogo</v>
      </c>
      <c r="BO352" s="12" t="str">
        <f t="shared" si="201"/>
        <v>Claridad</v>
      </c>
      <c r="BP352" s="12" t="str">
        <f t="shared" si="202"/>
        <v>Oportunidades de mejora</v>
      </c>
      <c r="BQ352" s="12" t="str">
        <f t="shared" si="203"/>
        <v>Retroalimentación al docente</v>
      </c>
      <c r="BS352" s="12">
        <f t="shared" si="204"/>
        <v>1</v>
      </c>
      <c r="BT352" s="12">
        <f t="shared" si="205"/>
        <v>1</v>
      </c>
      <c r="BU352" s="12">
        <f t="shared" si="206"/>
        <v>1</v>
      </c>
      <c r="BV352" s="12">
        <f t="shared" si="207"/>
        <v>1</v>
      </c>
      <c r="BW352" s="12">
        <f t="shared" si="208"/>
        <v>1</v>
      </c>
      <c r="BX352" s="12">
        <f t="shared" si="209"/>
        <v>0</v>
      </c>
      <c r="BY352" s="12">
        <f t="shared" si="210"/>
        <v>5</v>
      </c>
      <c r="BZ352" s="12" t="str">
        <f t="shared" si="211"/>
        <v>La bibliografía básica propuesta se encuentra en la biblioteca "Juan Roa Vásquez"., La bibliografía propuesta contiene títulos de edición menor a 5 años., La bibliografía incluye por lo menos dos títulos en una segunda lengua.</v>
      </c>
      <c r="CA352" s="12" t="str">
        <f t="shared" si="212"/>
        <v>La bibliografía básica propuesta se encuentra en la biblioteca "Juan Roa Vásquez".</v>
      </c>
      <c r="CB352" s="21" t="str">
        <f t="shared" si="213"/>
        <v>La bibliografía propuesta contiene títulos de edición menor a 5 años.</v>
      </c>
      <c r="CC352" s="12" t="str">
        <f t="shared" si="214"/>
        <v>La bibliografía incluye por lo menos dos títulos en una segunda lengua.</v>
      </c>
      <c r="CD352" s="12" t="str">
        <f t="shared" si="215"/>
        <v/>
      </c>
      <c r="CF352" s="12">
        <f t="shared" si="216"/>
        <v>1</v>
      </c>
      <c r="CG352" s="12">
        <f t="shared" si="217"/>
        <v>1</v>
      </c>
      <c r="CH352" s="12">
        <f t="shared" si="218"/>
        <v>0</v>
      </c>
      <c r="CI352" s="12">
        <f t="shared" si="219"/>
        <v>1</v>
      </c>
      <c r="CJ352" s="12">
        <f t="shared" si="220"/>
        <v>0</v>
      </c>
      <c r="CK352" s="12">
        <f t="shared" si="221"/>
        <v>3</v>
      </c>
    </row>
    <row r="353" spans="1:89" x14ac:dyDescent="0.25">
      <c r="A353" s="25">
        <v>43058.547717743058</v>
      </c>
      <c r="B353" s="26" t="s">
        <v>183</v>
      </c>
      <c r="C353" s="26" t="s">
        <v>751</v>
      </c>
      <c r="D353" s="26" t="s">
        <v>185</v>
      </c>
      <c r="E353" s="24"/>
      <c r="F353" s="26" t="s">
        <v>242</v>
      </c>
      <c r="G353" s="26" t="s">
        <v>754</v>
      </c>
      <c r="H353" s="26" t="s">
        <v>188</v>
      </c>
      <c r="I353" s="26" t="s">
        <v>188</v>
      </c>
      <c r="J353" s="26" t="s">
        <v>188</v>
      </c>
      <c r="K353" s="26" t="s">
        <v>189</v>
      </c>
      <c r="L353" s="26" t="s">
        <v>188</v>
      </c>
      <c r="M353" s="26" t="s">
        <v>188</v>
      </c>
      <c r="N353" s="26" t="s">
        <v>189</v>
      </c>
      <c r="O353" s="26" t="s">
        <v>188</v>
      </c>
      <c r="P353" s="26" t="s">
        <v>188</v>
      </c>
      <c r="Q353" s="26" t="s">
        <v>188</v>
      </c>
      <c r="R353" s="26" t="s">
        <v>188</v>
      </c>
      <c r="S353" s="26" t="s">
        <v>188</v>
      </c>
      <c r="T353" s="26" t="s">
        <v>188</v>
      </c>
      <c r="U353" s="26" t="s">
        <v>188</v>
      </c>
      <c r="V353" s="26" t="s">
        <v>5</v>
      </c>
      <c r="W353" s="26" t="s">
        <v>162</v>
      </c>
      <c r="X353" s="26" t="s">
        <v>158</v>
      </c>
      <c r="Y353" s="26" t="s">
        <v>190</v>
      </c>
      <c r="Z353" s="26" t="s">
        <v>190</v>
      </c>
      <c r="AA353" s="26" t="s">
        <v>190</v>
      </c>
      <c r="AB353" s="26" t="s">
        <v>190</v>
      </c>
      <c r="AC353" s="26" t="s">
        <v>190</v>
      </c>
      <c r="AD353" s="26" t="s">
        <v>190</v>
      </c>
      <c r="AE353" s="26" t="s">
        <v>55</v>
      </c>
      <c r="AF353" s="26" t="s">
        <v>159</v>
      </c>
      <c r="AG353" s="26" t="s">
        <v>59</v>
      </c>
      <c r="AH353" s="26" t="s">
        <v>59</v>
      </c>
      <c r="AI353" s="26" t="s">
        <v>59</v>
      </c>
      <c r="AJ353" s="26" t="s">
        <v>59</v>
      </c>
      <c r="AK353" s="26" t="s">
        <v>71</v>
      </c>
      <c r="AL353" s="26" t="s">
        <v>163</v>
      </c>
      <c r="AM353" s="26" t="s">
        <v>191</v>
      </c>
      <c r="AN353" s="26" t="s">
        <v>90</v>
      </c>
      <c r="AO353" s="26" t="s">
        <v>192</v>
      </c>
      <c r="AP353" s="26" t="s">
        <v>106</v>
      </c>
      <c r="AQ353" s="26" t="s">
        <v>106</v>
      </c>
      <c r="AR353" s="26" t="s">
        <v>106</v>
      </c>
      <c r="AS353" s="26" t="s">
        <v>106</v>
      </c>
      <c r="AT353" s="26" t="s">
        <v>113</v>
      </c>
      <c r="AU353" s="26" t="s">
        <v>249</v>
      </c>
      <c r="AX353" s="12">
        <f t="shared" si="191"/>
        <v>349</v>
      </c>
      <c r="AY353" s="12">
        <f t="shared" si="222"/>
        <v>0.25</v>
      </c>
      <c r="AZ353" s="20" t="str">
        <f t="shared" si="192"/>
        <v>Anticipatoria., Criterios y estándares (Rúbrica)., Autoevaluación., Retroalimentación.</v>
      </c>
      <c r="BA353" s="12" t="str">
        <f t="shared" si="187"/>
        <v>Anticipatoria.</v>
      </c>
      <c r="BB353" s="12" t="str">
        <f t="shared" si="188"/>
        <v>Criterios y estándares (Rúbrica).</v>
      </c>
      <c r="BC353" s="12" t="str">
        <f t="shared" si="189"/>
        <v>Autoevaluación.</v>
      </c>
      <c r="BD353" s="12" t="str">
        <f t="shared" si="190"/>
        <v>Retroalimentación.</v>
      </c>
      <c r="BF353" s="12">
        <f t="shared" si="193"/>
        <v>1</v>
      </c>
      <c r="BG353" s="12">
        <f t="shared" si="194"/>
        <v>1</v>
      </c>
      <c r="BH353" s="12">
        <f t="shared" si="195"/>
        <v>1</v>
      </c>
      <c r="BI353" s="12">
        <f t="shared" si="196"/>
        <v>1</v>
      </c>
      <c r="BJ353" s="12">
        <f t="shared" si="197"/>
        <v>0</v>
      </c>
      <c r="BK353" s="12">
        <f t="shared" si="198"/>
        <v>4</v>
      </c>
      <c r="BL353" s="20" t="str">
        <f t="shared" si="199"/>
        <v>Reflexión, Diálogo, Claridad, Oportunidades de mejora, Retroalimentación al docente</v>
      </c>
      <c r="BM353" s="12" t="str">
        <f t="shared" si="200"/>
        <v>Reflexión</v>
      </c>
      <c r="BN353" s="12" t="str">
        <f t="shared" si="223"/>
        <v>Diálogo</v>
      </c>
      <c r="BO353" s="12" t="str">
        <f t="shared" si="201"/>
        <v>Claridad</v>
      </c>
      <c r="BP353" s="12" t="str">
        <f t="shared" si="202"/>
        <v>Oportunidades de mejora</v>
      </c>
      <c r="BQ353" s="12" t="str">
        <f t="shared" si="203"/>
        <v>Retroalimentación al docente</v>
      </c>
      <c r="BS353" s="12">
        <f t="shared" si="204"/>
        <v>1</v>
      </c>
      <c r="BT353" s="12">
        <f t="shared" si="205"/>
        <v>1</v>
      </c>
      <c r="BU353" s="12">
        <f t="shared" si="206"/>
        <v>1</v>
      </c>
      <c r="BV353" s="12">
        <f t="shared" si="207"/>
        <v>1</v>
      </c>
      <c r="BW353" s="12">
        <f t="shared" si="208"/>
        <v>1</v>
      </c>
      <c r="BX353" s="12">
        <f t="shared" si="209"/>
        <v>0</v>
      </c>
      <c r="BY353" s="12">
        <f t="shared" si="210"/>
        <v>5</v>
      </c>
      <c r="BZ353" s="12" t="str">
        <f t="shared" si="211"/>
        <v>La bibliografía básica propuesta se encuentra en la biblioteca "Juan Roa Vásquez"., La bibliografía incluye por lo menos dos títulos en una segunda lengua.</v>
      </c>
      <c r="CA353" s="12" t="str">
        <f t="shared" si="212"/>
        <v>La bibliografía básica propuesta se encuentra en la biblioteca "Juan Roa Vásquez".</v>
      </c>
      <c r="CB353" s="21" t="str">
        <f t="shared" si="213"/>
        <v>La bibliografía incluye por lo menos dos títulos en una segunda lengua.</v>
      </c>
      <c r="CC353" s="12" t="str">
        <f t="shared" si="214"/>
        <v/>
      </c>
      <c r="CD353" s="12" t="str">
        <f t="shared" si="215"/>
        <v/>
      </c>
      <c r="CF353" s="12">
        <f t="shared" si="216"/>
        <v>1</v>
      </c>
      <c r="CG353" s="12">
        <f t="shared" si="217"/>
        <v>0</v>
      </c>
      <c r="CH353" s="12">
        <f t="shared" si="218"/>
        <v>0</v>
      </c>
      <c r="CI353" s="12">
        <f t="shared" si="219"/>
        <v>1</v>
      </c>
      <c r="CJ353" s="12">
        <f t="shared" si="220"/>
        <v>0</v>
      </c>
      <c r="CK353" s="12">
        <f t="shared" si="221"/>
        <v>2</v>
      </c>
    </row>
    <row r="354" spans="1:89" x14ac:dyDescent="0.25">
      <c r="A354" s="25">
        <v>43058.582614398147</v>
      </c>
      <c r="B354" s="26" t="s">
        <v>183</v>
      </c>
      <c r="C354" s="26" t="s">
        <v>755</v>
      </c>
      <c r="D354" s="26" t="s">
        <v>185</v>
      </c>
      <c r="E354" s="24"/>
      <c r="F354" s="26" t="s">
        <v>315</v>
      </c>
      <c r="G354" s="26" t="s">
        <v>756</v>
      </c>
      <c r="H354" s="26" t="s">
        <v>188</v>
      </c>
      <c r="I354" s="26" t="s">
        <v>188</v>
      </c>
      <c r="J354" s="26" t="s">
        <v>188</v>
      </c>
      <c r="K354" s="26" t="s">
        <v>188</v>
      </c>
      <c r="L354" s="26" t="s">
        <v>188</v>
      </c>
      <c r="M354" s="26" t="s">
        <v>188</v>
      </c>
      <c r="N354" s="26" t="s">
        <v>188</v>
      </c>
      <c r="O354" s="26" t="s">
        <v>188</v>
      </c>
      <c r="P354" s="26" t="s">
        <v>188</v>
      </c>
      <c r="Q354" s="26" t="s">
        <v>188</v>
      </c>
      <c r="R354" s="26" t="s">
        <v>188</v>
      </c>
      <c r="S354" s="26" t="s">
        <v>188</v>
      </c>
      <c r="T354" s="26" t="s">
        <v>188</v>
      </c>
      <c r="U354" s="26" t="s">
        <v>188</v>
      </c>
      <c r="V354" s="26" t="s">
        <v>5</v>
      </c>
      <c r="W354" s="26" t="s">
        <v>162</v>
      </c>
      <c r="X354" s="26" t="s">
        <v>158</v>
      </c>
      <c r="Y354" s="26" t="s">
        <v>190</v>
      </c>
      <c r="Z354" s="26" t="s">
        <v>190</v>
      </c>
      <c r="AA354" s="26" t="s">
        <v>190</v>
      </c>
      <c r="AB354" s="26" t="s">
        <v>190</v>
      </c>
      <c r="AC354" s="26" t="s">
        <v>190</v>
      </c>
      <c r="AD354" s="26" t="s">
        <v>190</v>
      </c>
      <c r="AE354" s="26" t="s">
        <v>55</v>
      </c>
      <c r="AF354" s="26" t="s">
        <v>159</v>
      </c>
      <c r="AG354" s="26" t="s">
        <v>59</v>
      </c>
      <c r="AH354" s="26" t="s">
        <v>59</v>
      </c>
      <c r="AI354" s="26" t="s">
        <v>59</v>
      </c>
      <c r="AJ354" s="26" t="s">
        <v>59</v>
      </c>
      <c r="AK354" s="26" t="s">
        <v>71</v>
      </c>
      <c r="AL354" s="26" t="s">
        <v>163</v>
      </c>
      <c r="AM354" s="26" t="s">
        <v>84</v>
      </c>
      <c r="AN354" s="26" t="s">
        <v>90</v>
      </c>
      <c r="AO354" s="26" t="s">
        <v>265</v>
      </c>
      <c r="AP354" s="26" t="s">
        <v>106</v>
      </c>
      <c r="AQ354" s="26" t="s">
        <v>106</v>
      </c>
      <c r="AR354" s="26" t="s">
        <v>106</v>
      </c>
      <c r="AS354" s="26" t="s">
        <v>106</v>
      </c>
      <c r="AT354" s="26" t="s">
        <v>114</v>
      </c>
      <c r="AU354" s="26" t="s">
        <v>167</v>
      </c>
      <c r="AX354" s="12">
        <f t="shared" si="191"/>
        <v>353</v>
      </c>
      <c r="AY354" s="12">
        <f t="shared" si="222"/>
        <v>1</v>
      </c>
      <c r="AZ354" s="20" t="str">
        <f t="shared" si="192"/>
        <v>Retroalimentación.</v>
      </c>
      <c r="BA354" s="12" t="str">
        <f t="shared" si="187"/>
        <v>Retroalimentación.</v>
      </c>
      <c r="BB354" s="12" t="str">
        <f t="shared" si="188"/>
        <v/>
      </c>
      <c r="BC354" s="12" t="str">
        <f t="shared" si="189"/>
        <v/>
      </c>
      <c r="BD354" s="12" t="str">
        <f t="shared" si="190"/>
        <v/>
      </c>
      <c r="BF354" s="12">
        <f t="shared" si="193"/>
        <v>0</v>
      </c>
      <c r="BG354" s="12">
        <f t="shared" si="194"/>
        <v>0</v>
      </c>
      <c r="BH354" s="12">
        <f t="shared" si="195"/>
        <v>0</v>
      </c>
      <c r="BI354" s="12">
        <f t="shared" si="196"/>
        <v>1</v>
      </c>
      <c r="BJ354" s="12">
        <f t="shared" si="197"/>
        <v>0</v>
      </c>
      <c r="BK354" s="12">
        <f t="shared" si="198"/>
        <v>1</v>
      </c>
      <c r="BL354" s="20" t="str">
        <f t="shared" si="199"/>
        <v>Reflexión, Diálogo, Oportunidades de mejora</v>
      </c>
      <c r="BM354" s="12" t="str">
        <f t="shared" si="200"/>
        <v>Reflexión</v>
      </c>
      <c r="BN354" s="12" t="str">
        <f t="shared" si="223"/>
        <v>Diálogo</v>
      </c>
      <c r="BO354" s="12" t="str">
        <f t="shared" si="201"/>
        <v>Oportunidades de mejora</v>
      </c>
      <c r="BP354" s="12" t="str">
        <f t="shared" si="202"/>
        <v/>
      </c>
      <c r="BQ354" s="12" t="str">
        <f t="shared" si="203"/>
        <v/>
      </c>
      <c r="BS354" s="12">
        <f t="shared" si="204"/>
        <v>1</v>
      </c>
      <c r="BT354" s="12">
        <f t="shared" si="205"/>
        <v>1</v>
      </c>
      <c r="BU354" s="12">
        <f t="shared" si="206"/>
        <v>0</v>
      </c>
      <c r="BV354" s="12">
        <f t="shared" si="207"/>
        <v>1</v>
      </c>
      <c r="BW354" s="12">
        <f t="shared" si="208"/>
        <v>0</v>
      </c>
      <c r="BX354" s="12">
        <f t="shared" si="209"/>
        <v>0</v>
      </c>
      <c r="BY354" s="12">
        <f t="shared" si="210"/>
        <v>3</v>
      </c>
      <c r="BZ354" s="12" t="str">
        <f t="shared" si="211"/>
        <v>La bibliografía se presenta con una sólo sistema de referenciación (APA, Vancouver, IEEE, etc).</v>
      </c>
      <c r="CA354" s="12" t="str">
        <f t="shared" si="212"/>
        <v>La bibliografía se presenta con una sólo sistema de referenciación (APA, Vancouver, IEEE, etc).</v>
      </c>
      <c r="CB354" s="21" t="str">
        <f t="shared" si="213"/>
        <v/>
      </c>
      <c r="CC354" s="12" t="str">
        <f t="shared" si="214"/>
        <v/>
      </c>
      <c r="CD354" s="12" t="str">
        <f t="shared" si="215"/>
        <v/>
      </c>
      <c r="CF354" s="12">
        <f t="shared" si="216"/>
        <v>0</v>
      </c>
      <c r="CG354" s="12">
        <f t="shared" si="217"/>
        <v>0</v>
      </c>
      <c r="CH354" s="12">
        <f t="shared" si="218"/>
        <v>1</v>
      </c>
      <c r="CI354" s="12">
        <f t="shared" si="219"/>
        <v>0</v>
      </c>
      <c r="CJ354" s="12">
        <f t="shared" si="220"/>
        <v>0</v>
      </c>
      <c r="CK354" s="12">
        <f t="shared" si="221"/>
        <v>1</v>
      </c>
    </row>
    <row r="355" spans="1:89" x14ac:dyDescent="0.25">
      <c r="A355" s="25">
        <v>43058.605494131945</v>
      </c>
      <c r="B355" s="26" t="s">
        <v>183</v>
      </c>
      <c r="C355" s="26" t="s">
        <v>757</v>
      </c>
      <c r="D355" s="26" t="s">
        <v>185</v>
      </c>
      <c r="E355" s="24"/>
      <c r="F355" s="26" t="s">
        <v>238</v>
      </c>
      <c r="G355" s="26" t="s">
        <v>758</v>
      </c>
      <c r="H355" s="26" t="s">
        <v>188</v>
      </c>
      <c r="I355" s="26" t="s">
        <v>188</v>
      </c>
      <c r="J355" s="26" t="s">
        <v>188</v>
      </c>
      <c r="K355" s="26" t="s">
        <v>188</v>
      </c>
      <c r="L355" s="26" t="s">
        <v>188</v>
      </c>
      <c r="M355" s="26" t="s">
        <v>188</v>
      </c>
      <c r="N355" s="26" t="s">
        <v>188</v>
      </c>
      <c r="O355" s="26" t="s">
        <v>188</v>
      </c>
      <c r="P355" s="26" t="s">
        <v>188</v>
      </c>
      <c r="Q355" s="26" t="s">
        <v>188</v>
      </c>
      <c r="R355" s="26" t="s">
        <v>188</v>
      </c>
      <c r="S355" s="26" t="s">
        <v>188</v>
      </c>
      <c r="T355" s="26" t="s">
        <v>188</v>
      </c>
      <c r="U355" s="26" t="s">
        <v>188</v>
      </c>
      <c r="V355" s="26" t="s">
        <v>5</v>
      </c>
      <c r="W355" s="26" t="s">
        <v>162</v>
      </c>
      <c r="X355" s="26" t="s">
        <v>158</v>
      </c>
      <c r="Y355" s="26" t="s">
        <v>190</v>
      </c>
      <c r="Z355" s="26" t="s">
        <v>190</v>
      </c>
      <c r="AA355" s="26" t="s">
        <v>190</v>
      </c>
      <c r="AB355" s="26" t="s">
        <v>190</v>
      </c>
      <c r="AC355" s="26" t="s">
        <v>190</v>
      </c>
      <c r="AD355" s="26" t="s">
        <v>190</v>
      </c>
      <c r="AE355" s="26" t="s">
        <v>55</v>
      </c>
      <c r="AF355" s="26" t="s">
        <v>159</v>
      </c>
      <c r="AG355" s="26" t="s">
        <v>59</v>
      </c>
      <c r="AH355" s="26" t="s">
        <v>59</v>
      </c>
      <c r="AI355" s="26" t="s">
        <v>59</v>
      </c>
      <c r="AJ355" s="26" t="s">
        <v>59</v>
      </c>
      <c r="AK355" s="26" t="s">
        <v>71</v>
      </c>
      <c r="AL355" s="26" t="s">
        <v>163</v>
      </c>
      <c r="AM355" s="26" t="s">
        <v>191</v>
      </c>
      <c r="AN355" s="26" t="s">
        <v>90</v>
      </c>
      <c r="AO355" s="26" t="s">
        <v>192</v>
      </c>
      <c r="AP355" s="26" t="s">
        <v>106</v>
      </c>
      <c r="AQ355" s="26" t="s">
        <v>106</v>
      </c>
      <c r="AR355" s="26" t="s">
        <v>106</v>
      </c>
      <c r="AS355" s="26" t="s">
        <v>106</v>
      </c>
      <c r="AT355" s="26" t="s">
        <v>113</v>
      </c>
      <c r="AU355" s="26" t="s">
        <v>161</v>
      </c>
      <c r="AX355" s="12">
        <f t="shared" si="191"/>
        <v>354</v>
      </c>
      <c r="AY355" s="12">
        <f t="shared" si="222"/>
        <v>0.5</v>
      </c>
      <c r="AZ355" s="20" t="str">
        <f t="shared" si="192"/>
        <v>Anticipatoria., Criterios y estándares (Rúbrica)., Autoevaluación., Retroalimentación.</v>
      </c>
      <c r="BA355" s="12" t="str">
        <f t="shared" si="187"/>
        <v>Anticipatoria.</v>
      </c>
      <c r="BB355" s="12" t="str">
        <f t="shared" si="188"/>
        <v>Criterios y estándares (Rúbrica).</v>
      </c>
      <c r="BC355" s="12" t="str">
        <f t="shared" si="189"/>
        <v>Autoevaluación.</v>
      </c>
      <c r="BD355" s="12" t="str">
        <f t="shared" si="190"/>
        <v>Retroalimentación.</v>
      </c>
      <c r="BF355" s="12">
        <f t="shared" si="193"/>
        <v>1</v>
      </c>
      <c r="BG355" s="12">
        <f t="shared" si="194"/>
        <v>1</v>
      </c>
      <c r="BH355" s="12">
        <f t="shared" si="195"/>
        <v>1</v>
      </c>
      <c r="BI355" s="12">
        <f t="shared" si="196"/>
        <v>1</v>
      </c>
      <c r="BJ355" s="12">
        <f t="shared" si="197"/>
        <v>0</v>
      </c>
      <c r="BK355" s="12">
        <f t="shared" si="198"/>
        <v>4</v>
      </c>
      <c r="BL355" s="20" t="str">
        <f t="shared" si="199"/>
        <v>Reflexión, Diálogo, Claridad, Oportunidades de mejora, Retroalimentación al docente</v>
      </c>
      <c r="BM355" s="12" t="str">
        <f t="shared" si="200"/>
        <v>Reflexión</v>
      </c>
      <c r="BN355" s="12" t="str">
        <f t="shared" si="223"/>
        <v>Diálogo</v>
      </c>
      <c r="BO355" s="12" t="str">
        <f t="shared" si="201"/>
        <v>Claridad</v>
      </c>
      <c r="BP355" s="12" t="str">
        <f t="shared" si="202"/>
        <v>Oportunidades de mejora</v>
      </c>
      <c r="BQ355" s="12" t="str">
        <f t="shared" si="203"/>
        <v>Retroalimentación al docente</v>
      </c>
      <c r="BS355" s="12">
        <f t="shared" si="204"/>
        <v>1</v>
      </c>
      <c r="BT355" s="12">
        <f t="shared" si="205"/>
        <v>1</v>
      </c>
      <c r="BU355" s="12">
        <f t="shared" si="206"/>
        <v>1</v>
      </c>
      <c r="BV355" s="12">
        <f t="shared" si="207"/>
        <v>1</v>
      </c>
      <c r="BW355" s="12">
        <f t="shared" si="208"/>
        <v>1</v>
      </c>
      <c r="BX355" s="12">
        <f t="shared" si="209"/>
        <v>0</v>
      </c>
      <c r="BY355" s="12">
        <f t="shared" si="210"/>
        <v>5</v>
      </c>
      <c r="BZ355" s="12" t="str">
        <f t="shared" si="211"/>
        <v>La bibliografía incluye por lo menos dos títulos en una segunda lengua.</v>
      </c>
      <c r="CA355" s="12" t="str">
        <f t="shared" si="212"/>
        <v>La bibliografía incluye por lo menos dos títulos en una segunda lengua.</v>
      </c>
      <c r="CB355" s="21" t="str">
        <f t="shared" si="213"/>
        <v/>
      </c>
      <c r="CC355" s="12" t="str">
        <f t="shared" si="214"/>
        <v/>
      </c>
      <c r="CD355" s="12" t="str">
        <f t="shared" si="215"/>
        <v/>
      </c>
      <c r="CF355" s="12">
        <f t="shared" si="216"/>
        <v>0</v>
      </c>
      <c r="CG355" s="12">
        <f t="shared" si="217"/>
        <v>0</v>
      </c>
      <c r="CH355" s="12">
        <f t="shared" si="218"/>
        <v>0</v>
      </c>
      <c r="CI355" s="12">
        <f t="shared" si="219"/>
        <v>1</v>
      </c>
      <c r="CJ355" s="12">
        <f t="shared" si="220"/>
        <v>0</v>
      </c>
      <c r="CK355" s="12">
        <f t="shared" si="221"/>
        <v>1</v>
      </c>
    </row>
    <row r="356" spans="1:89" x14ac:dyDescent="0.25">
      <c r="A356" s="25">
        <v>43058.607074039348</v>
      </c>
      <c r="B356" s="26" t="s">
        <v>183</v>
      </c>
      <c r="C356" s="26" t="s">
        <v>757</v>
      </c>
      <c r="D356" s="26" t="s">
        <v>185</v>
      </c>
      <c r="E356" s="24"/>
      <c r="F356" s="26" t="s">
        <v>238</v>
      </c>
      <c r="G356" s="26" t="s">
        <v>758</v>
      </c>
      <c r="H356" s="26" t="s">
        <v>188</v>
      </c>
      <c r="I356" s="26" t="s">
        <v>188</v>
      </c>
      <c r="J356" s="26" t="s">
        <v>188</v>
      </c>
      <c r="K356" s="26" t="s">
        <v>188</v>
      </c>
      <c r="L356" s="26" t="s">
        <v>188</v>
      </c>
      <c r="M356" s="26" t="s">
        <v>188</v>
      </c>
      <c r="N356" s="26" t="s">
        <v>188</v>
      </c>
      <c r="O356" s="26" t="s">
        <v>188</v>
      </c>
      <c r="P356" s="26" t="s">
        <v>188</v>
      </c>
      <c r="Q356" s="26" t="s">
        <v>188</v>
      </c>
      <c r="R356" s="26" t="s">
        <v>188</v>
      </c>
      <c r="S356" s="26" t="s">
        <v>188</v>
      </c>
      <c r="T356" s="26" t="s">
        <v>188</v>
      </c>
      <c r="U356" s="26" t="s">
        <v>188</v>
      </c>
      <c r="V356" s="26" t="s">
        <v>5</v>
      </c>
      <c r="W356" s="26" t="s">
        <v>162</v>
      </c>
      <c r="X356" s="26" t="s">
        <v>158</v>
      </c>
      <c r="Y356" s="26" t="s">
        <v>190</v>
      </c>
      <c r="Z356" s="26" t="s">
        <v>190</v>
      </c>
      <c r="AA356" s="26" t="s">
        <v>190</v>
      </c>
      <c r="AB356" s="26" t="s">
        <v>190</v>
      </c>
      <c r="AC356" s="26" t="s">
        <v>190</v>
      </c>
      <c r="AD356" s="26" t="s">
        <v>190</v>
      </c>
      <c r="AE356" s="26" t="s">
        <v>55</v>
      </c>
      <c r="AF356" s="26" t="s">
        <v>159</v>
      </c>
      <c r="AG356" s="26" t="s">
        <v>59</v>
      </c>
      <c r="AH356" s="26" t="s">
        <v>59</v>
      </c>
      <c r="AI356" s="26" t="s">
        <v>59</v>
      </c>
      <c r="AJ356" s="26" t="s">
        <v>59</v>
      </c>
      <c r="AK356" s="26" t="s">
        <v>71</v>
      </c>
      <c r="AL356" s="26" t="s">
        <v>163</v>
      </c>
      <c r="AM356" s="26" t="s">
        <v>191</v>
      </c>
      <c r="AN356" s="26" t="s">
        <v>90</v>
      </c>
      <c r="AO356" s="26" t="s">
        <v>192</v>
      </c>
      <c r="AP356" s="26" t="s">
        <v>106</v>
      </c>
      <c r="AQ356" s="26" t="s">
        <v>106</v>
      </c>
      <c r="AR356" s="26" t="s">
        <v>106</v>
      </c>
      <c r="AS356" s="26" t="s">
        <v>106</v>
      </c>
      <c r="AT356" s="26" t="s">
        <v>113</v>
      </c>
      <c r="AU356" s="26" t="s">
        <v>161</v>
      </c>
      <c r="AX356" s="12">
        <f t="shared" si="191"/>
        <v>354</v>
      </c>
      <c r="AY356" s="12">
        <f t="shared" si="222"/>
        <v>0.5</v>
      </c>
      <c r="AZ356" s="20" t="str">
        <f t="shared" si="192"/>
        <v>Anticipatoria., Criterios y estándares (Rúbrica)., Autoevaluación., Retroalimentación.</v>
      </c>
      <c r="BA356" s="12" t="str">
        <f t="shared" si="187"/>
        <v>Anticipatoria.</v>
      </c>
      <c r="BB356" s="12" t="str">
        <f t="shared" si="188"/>
        <v>Criterios y estándares (Rúbrica).</v>
      </c>
      <c r="BC356" s="12" t="str">
        <f t="shared" si="189"/>
        <v>Autoevaluación.</v>
      </c>
      <c r="BD356" s="12" t="str">
        <f t="shared" si="190"/>
        <v>Retroalimentación.</v>
      </c>
      <c r="BF356" s="12">
        <f t="shared" si="193"/>
        <v>1</v>
      </c>
      <c r="BG356" s="12">
        <f t="shared" si="194"/>
        <v>1</v>
      </c>
      <c r="BH356" s="12">
        <f t="shared" si="195"/>
        <v>1</v>
      </c>
      <c r="BI356" s="12">
        <f t="shared" si="196"/>
        <v>1</v>
      </c>
      <c r="BJ356" s="12">
        <f t="shared" si="197"/>
        <v>0</v>
      </c>
      <c r="BK356" s="12">
        <f t="shared" si="198"/>
        <v>4</v>
      </c>
      <c r="BL356" s="20" t="str">
        <f t="shared" si="199"/>
        <v>Reflexión, Diálogo, Claridad, Oportunidades de mejora, Retroalimentación al docente</v>
      </c>
      <c r="BM356" s="12" t="str">
        <f t="shared" si="200"/>
        <v>Reflexión</v>
      </c>
      <c r="BN356" s="12" t="str">
        <f t="shared" si="223"/>
        <v>Diálogo</v>
      </c>
      <c r="BO356" s="12" t="str">
        <f t="shared" si="201"/>
        <v>Claridad</v>
      </c>
      <c r="BP356" s="12" t="str">
        <f t="shared" si="202"/>
        <v>Oportunidades de mejora</v>
      </c>
      <c r="BQ356" s="12" t="str">
        <f t="shared" si="203"/>
        <v>Retroalimentación al docente</v>
      </c>
      <c r="BS356" s="12">
        <f t="shared" si="204"/>
        <v>1</v>
      </c>
      <c r="BT356" s="12">
        <f t="shared" si="205"/>
        <v>1</v>
      </c>
      <c r="BU356" s="12">
        <f t="shared" si="206"/>
        <v>1</v>
      </c>
      <c r="BV356" s="12">
        <f t="shared" si="207"/>
        <v>1</v>
      </c>
      <c r="BW356" s="12">
        <f t="shared" si="208"/>
        <v>1</v>
      </c>
      <c r="BX356" s="12">
        <f t="shared" si="209"/>
        <v>0</v>
      </c>
      <c r="BY356" s="12">
        <f t="shared" si="210"/>
        <v>5</v>
      </c>
      <c r="BZ356" s="12" t="str">
        <f t="shared" si="211"/>
        <v>La bibliografía incluye por lo menos dos títulos en una segunda lengua.</v>
      </c>
      <c r="CA356" s="12" t="str">
        <f t="shared" si="212"/>
        <v>La bibliografía incluye por lo menos dos títulos en una segunda lengua.</v>
      </c>
      <c r="CB356" s="21" t="str">
        <f t="shared" si="213"/>
        <v/>
      </c>
      <c r="CC356" s="12" t="str">
        <f t="shared" si="214"/>
        <v/>
      </c>
      <c r="CD356" s="12" t="str">
        <f t="shared" si="215"/>
        <v/>
      </c>
      <c r="CF356" s="12">
        <f t="shared" si="216"/>
        <v>0</v>
      </c>
      <c r="CG356" s="12">
        <f t="shared" si="217"/>
        <v>0</v>
      </c>
      <c r="CH356" s="12">
        <f t="shared" si="218"/>
        <v>0</v>
      </c>
      <c r="CI356" s="12">
        <f t="shared" si="219"/>
        <v>1</v>
      </c>
      <c r="CJ356" s="12">
        <f t="shared" si="220"/>
        <v>0</v>
      </c>
      <c r="CK356" s="12">
        <f t="shared" si="221"/>
        <v>1</v>
      </c>
    </row>
    <row r="357" spans="1:89" x14ac:dyDescent="0.25">
      <c r="A357" s="25">
        <v>43058.692812303241</v>
      </c>
      <c r="B357" s="26" t="s">
        <v>183</v>
      </c>
      <c r="C357" s="26" t="s">
        <v>759</v>
      </c>
      <c r="D357" s="26" t="s">
        <v>185</v>
      </c>
      <c r="E357" s="24"/>
      <c r="F357" s="26" t="s">
        <v>223</v>
      </c>
      <c r="G357" s="26" t="s">
        <v>760</v>
      </c>
      <c r="H357" s="26" t="s">
        <v>188</v>
      </c>
      <c r="I357" s="26" t="s">
        <v>188</v>
      </c>
      <c r="J357" s="26" t="s">
        <v>188</v>
      </c>
      <c r="K357" s="26" t="s">
        <v>188</v>
      </c>
      <c r="L357" s="26" t="s">
        <v>188</v>
      </c>
      <c r="M357" s="26" t="s">
        <v>188</v>
      </c>
      <c r="N357" s="26" t="s">
        <v>188</v>
      </c>
      <c r="O357" s="26" t="s">
        <v>188</v>
      </c>
      <c r="P357" s="26" t="s">
        <v>188</v>
      </c>
      <c r="Q357" s="26" t="s">
        <v>188</v>
      </c>
      <c r="R357" s="26" t="s">
        <v>188</v>
      </c>
      <c r="S357" s="26" t="s">
        <v>188</v>
      </c>
      <c r="T357" s="26" t="s">
        <v>188</v>
      </c>
      <c r="U357" s="26" t="s">
        <v>188</v>
      </c>
      <c r="V357" s="26" t="s">
        <v>5</v>
      </c>
      <c r="W357" s="26" t="s">
        <v>162</v>
      </c>
      <c r="X357" s="26" t="s">
        <v>39</v>
      </c>
      <c r="Y357" s="26" t="s">
        <v>190</v>
      </c>
      <c r="Z357" s="26" t="s">
        <v>190</v>
      </c>
      <c r="AA357" s="26" t="s">
        <v>190</v>
      </c>
      <c r="AB357" s="26" t="s">
        <v>190</v>
      </c>
      <c r="AC357" s="26" t="s">
        <v>190</v>
      </c>
      <c r="AD357" s="26" t="s">
        <v>190</v>
      </c>
      <c r="AE357" s="26" t="s">
        <v>55</v>
      </c>
      <c r="AF357" s="26" t="s">
        <v>159</v>
      </c>
      <c r="AG357" s="26" t="s">
        <v>58</v>
      </c>
      <c r="AH357" s="26" t="s">
        <v>59</v>
      </c>
      <c r="AI357" s="26" t="s">
        <v>59</v>
      </c>
      <c r="AJ357" s="26" t="s">
        <v>59</v>
      </c>
      <c r="AK357" s="26" t="s">
        <v>69</v>
      </c>
      <c r="AL357" s="26" t="s">
        <v>163</v>
      </c>
      <c r="AM357" s="26" t="s">
        <v>259</v>
      </c>
      <c r="AN357" s="26" t="s">
        <v>90</v>
      </c>
      <c r="AO357" s="26" t="s">
        <v>268</v>
      </c>
      <c r="AP357" s="26" t="s">
        <v>106</v>
      </c>
      <c r="AQ357" s="26" t="s">
        <v>106</v>
      </c>
      <c r="AR357" s="26" t="s">
        <v>106</v>
      </c>
      <c r="AS357" s="26" t="s">
        <v>106</v>
      </c>
      <c r="AT357" s="26" t="s">
        <v>114</v>
      </c>
      <c r="AU357" s="26" t="s">
        <v>166</v>
      </c>
      <c r="AX357" s="12">
        <f t="shared" si="191"/>
        <v>356</v>
      </c>
      <c r="AY357" s="12">
        <f t="shared" si="222"/>
        <v>0.5</v>
      </c>
      <c r="AZ357" s="20" t="str">
        <f t="shared" si="192"/>
        <v>Criterios y estándares (Rúbrica)., Autoevaluación., Retroalimentación.</v>
      </c>
      <c r="BA357" s="12" t="str">
        <f t="shared" si="187"/>
        <v>Criterios y estándares (Rúbrica).</v>
      </c>
      <c r="BB357" s="12" t="str">
        <f t="shared" si="188"/>
        <v>Autoevaluación.</v>
      </c>
      <c r="BC357" s="12" t="str">
        <f t="shared" si="189"/>
        <v>Retroalimentación.</v>
      </c>
      <c r="BD357" s="12" t="str">
        <f t="shared" si="190"/>
        <v/>
      </c>
      <c r="BF357" s="12">
        <f t="shared" si="193"/>
        <v>0</v>
      </c>
      <c r="BG357" s="12">
        <f t="shared" si="194"/>
        <v>1</v>
      </c>
      <c r="BH357" s="12">
        <f t="shared" si="195"/>
        <v>1</v>
      </c>
      <c r="BI357" s="12">
        <f t="shared" si="196"/>
        <v>1</v>
      </c>
      <c r="BJ357" s="12">
        <f t="shared" si="197"/>
        <v>0</v>
      </c>
      <c r="BK357" s="12">
        <f t="shared" si="198"/>
        <v>3</v>
      </c>
      <c r="BL357" s="20" t="str">
        <f t="shared" si="199"/>
        <v>Reflexión, Diálogo, Oportunidades de mejora, Retroalimentación al docente</v>
      </c>
      <c r="BM357" s="12" t="str">
        <f t="shared" si="200"/>
        <v>Reflexión</v>
      </c>
      <c r="BN357" s="12" t="str">
        <f t="shared" si="223"/>
        <v>Diálogo</v>
      </c>
      <c r="BO357" s="12" t="str">
        <f t="shared" si="201"/>
        <v>Oportunidades de mejora</v>
      </c>
      <c r="BP357" s="12" t="str">
        <f t="shared" si="202"/>
        <v>Retroalimentación al docente</v>
      </c>
      <c r="BQ357" s="12" t="str">
        <f t="shared" si="203"/>
        <v/>
      </c>
      <c r="BS357" s="12">
        <f t="shared" si="204"/>
        <v>1</v>
      </c>
      <c r="BT357" s="12">
        <f t="shared" si="205"/>
        <v>1</v>
      </c>
      <c r="BU357" s="12">
        <f t="shared" si="206"/>
        <v>0</v>
      </c>
      <c r="BV357" s="12">
        <f t="shared" si="207"/>
        <v>1</v>
      </c>
      <c r="BW357" s="12">
        <f t="shared" si="208"/>
        <v>1</v>
      </c>
      <c r="BX357" s="12">
        <f t="shared" si="209"/>
        <v>0</v>
      </c>
      <c r="BY357" s="12">
        <f t="shared" si="210"/>
        <v>4</v>
      </c>
      <c r="BZ357" s="12" t="str">
        <f t="shared" si="211"/>
        <v>La bibliografía propuesta contiene títulos de edición menor a 5 años.</v>
      </c>
      <c r="CA357" s="12" t="str">
        <f t="shared" si="212"/>
        <v>La bibliografía propuesta contiene títulos de edición menor a 5 años.</v>
      </c>
      <c r="CB357" s="21" t="str">
        <f t="shared" si="213"/>
        <v/>
      </c>
      <c r="CC357" s="12" t="str">
        <f t="shared" si="214"/>
        <v/>
      </c>
      <c r="CD357" s="12" t="str">
        <f t="shared" si="215"/>
        <v/>
      </c>
      <c r="CF357" s="12">
        <f t="shared" si="216"/>
        <v>0</v>
      </c>
      <c r="CG357" s="12">
        <f t="shared" si="217"/>
        <v>1</v>
      </c>
      <c r="CH357" s="12">
        <f t="shared" si="218"/>
        <v>0</v>
      </c>
      <c r="CI357" s="12">
        <f t="shared" si="219"/>
        <v>0</v>
      </c>
      <c r="CJ357" s="12">
        <f t="shared" si="220"/>
        <v>0</v>
      </c>
      <c r="CK357" s="12">
        <f t="shared" si="221"/>
        <v>1</v>
      </c>
    </row>
    <row r="358" spans="1:89" x14ac:dyDescent="0.25">
      <c r="A358" s="25">
        <v>43058.69491564815</v>
      </c>
      <c r="B358" s="26" t="s">
        <v>183</v>
      </c>
      <c r="C358" s="26" t="s">
        <v>761</v>
      </c>
      <c r="D358" s="26" t="s">
        <v>185</v>
      </c>
      <c r="E358" s="24"/>
      <c r="F358" s="26" t="s">
        <v>223</v>
      </c>
      <c r="G358" s="26" t="s">
        <v>762</v>
      </c>
      <c r="H358" s="26" t="s">
        <v>188</v>
      </c>
      <c r="I358" s="26" t="s">
        <v>188</v>
      </c>
      <c r="J358" s="26" t="s">
        <v>188</v>
      </c>
      <c r="K358" s="26" t="s">
        <v>188</v>
      </c>
      <c r="L358" s="26" t="s">
        <v>188</v>
      </c>
      <c r="M358" s="26" t="s">
        <v>188</v>
      </c>
      <c r="N358" s="26" t="s">
        <v>188</v>
      </c>
      <c r="O358" s="26" t="s">
        <v>188</v>
      </c>
      <c r="P358" s="26" t="s">
        <v>188</v>
      </c>
      <c r="Q358" s="26" t="s">
        <v>188</v>
      </c>
      <c r="R358" s="26" t="s">
        <v>188</v>
      </c>
      <c r="S358" s="26" t="s">
        <v>188</v>
      </c>
      <c r="T358" s="26" t="s">
        <v>188</v>
      </c>
      <c r="U358" s="26" t="s">
        <v>188</v>
      </c>
      <c r="V358" s="26" t="s">
        <v>5</v>
      </c>
      <c r="W358" s="26" t="s">
        <v>162</v>
      </c>
      <c r="X358" s="26" t="s">
        <v>158</v>
      </c>
      <c r="Y358" s="26" t="s">
        <v>190</v>
      </c>
      <c r="Z358" s="26" t="s">
        <v>190</v>
      </c>
      <c r="AA358" s="26" t="s">
        <v>190</v>
      </c>
      <c r="AB358" s="26" t="s">
        <v>190</v>
      </c>
      <c r="AC358" s="26" t="s">
        <v>190</v>
      </c>
      <c r="AD358" s="26" t="s">
        <v>190</v>
      </c>
      <c r="AE358" s="26" t="s">
        <v>55</v>
      </c>
      <c r="AF358" s="26" t="s">
        <v>159</v>
      </c>
      <c r="AG358" s="26" t="s">
        <v>59</v>
      </c>
      <c r="AH358" s="26" t="s">
        <v>58</v>
      </c>
      <c r="AI358" s="26" t="s">
        <v>59</v>
      </c>
      <c r="AJ358" s="26" t="s">
        <v>59</v>
      </c>
      <c r="AK358" s="26" t="s">
        <v>69</v>
      </c>
      <c r="AL358" s="26" t="s">
        <v>160</v>
      </c>
      <c r="AM358" s="26" t="s">
        <v>206</v>
      </c>
      <c r="AN358" s="26" t="s">
        <v>90</v>
      </c>
      <c r="AO358" s="26" t="s">
        <v>708</v>
      </c>
      <c r="AP358" s="26" t="s">
        <v>106</v>
      </c>
      <c r="AQ358" s="26" t="s">
        <v>106</v>
      </c>
      <c r="AR358" s="26" t="s">
        <v>106</v>
      </c>
      <c r="AS358" s="26" t="s">
        <v>106</v>
      </c>
      <c r="AT358" s="26" t="s">
        <v>114</v>
      </c>
      <c r="AU358" s="26" t="s">
        <v>166</v>
      </c>
      <c r="AX358" s="12">
        <f t="shared" si="191"/>
        <v>357</v>
      </c>
      <c r="AY358" s="12">
        <f t="shared" si="222"/>
        <v>1</v>
      </c>
      <c r="AZ358" s="20" t="str">
        <f t="shared" si="192"/>
        <v>Anticipatoria., Autoevaluación., Retroalimentación.</v>
      </c>
      <c r="BA358" s="12" t="str">
        <f t="shared" si="187"/>
        <v>Anticipatoria.</v>
      </c>
      <c r="BB358" s="12" t="str">
        <f t="shared" si="188"/>
        <v>Autoevaluación.</v>
      </c>
      <c r="BC358" s="12" t="str">
        <f t="shared" si="189"/>
        <v>Retroalimentación.</v>
      </c>
      <c r="BD358" s="12" t="str">
        <f t="shared" si="190"/>
        <v/>
      </c>
      <c r="BF358" s="12">
        <f t="shared" si="193"/>
        <v>1</v>
      </c>
      <c r="BG358" s="12">
        <f t="shared" si="194"/>
        <v>0</v>
      </c>
      <c r="BH358" s="12">
        <f t="shared" si="195"/>
        <v>1</v>
      </c>
      <c r="BI358" s="12">
        <f t="shared" si="196"/>
        <v>1</v>
      </c>
      <c r="BJ358" s="12">
        <f t="shared" si="197"/>
        <v>0</v>
      </c>
      <c r="BK358" s="12">
        <f t="shared" si="198"/>
        <v>3</v>
      </c>
      <c r="BL358" s="20" t="str">
        <f t="shared" si="199"/>
        <v>Reflexión, Claridad, Retroalimentación al docente</v>
      </c>
      <c r="BM358" s="12" t="str">
        <f t="shared" si="200"/>
        <v>Reflexión</v>
      </c>
      <c r="BN358" s="12" t="str">
        <f t="shared" si="223"/>
        <v>Claridad</v>
      </c>
      <c r="BO358" s="12" t="str">
        <f t="shared" si="201"/>
        <v>Retroalimentación al docente</v>
      </c>
      <c r="BP358" s="12" t="str">
        <f t="shared" si="202"/>
        <v/>
      </c>
      <c r="BQ358" s="12" t="str">
        <f t="shared" si="203"/>
        <v/>
      </c>
      <c r="BS358" s="12">
        <f t="shared" si="204"/>
        <v>1</v>
      </c>
      <c r="BT358" s="12">
        <f t="shared" si="205"/>
        <v>0</v>
      </c>
      <c r="BU358" s="12">
        <f t="shared" si="206"/>
        <v>1</v>
      </c>
      <c r="BV358" s="12">
        <f t="shared" si="207"/>
        <v>0</v>
      </c>
      <c r="BW358" s="12">
        <f t="shared" si="208"/>
        <v>1</v>
      </c>
      <c r="BX358" s="12">
        <f t="shared" si="209"/>
        <v>0</v>
      </c>
      <c r="BY358" s="12">
        <f t="shared" si="210"/>
        <v>3</v>
      </c>
      <c r="BZ358" s="12" t="str">
        <f t="shared" si="211"/>
        <v>La bibliografía propuesta contiene títulos de edición menor a 5 años.</v>
      </c>
      <c r="CA358" s="12" t="str">
        <f t="shared" si="212"/>
        <v>La bibliografía propuesta contiene títulos de edición menor a 5 años.</v>
      </c>
      <c r="CB358" s="21" t="str">
        <f t="shared" si="213"/>
        <v/>
      </c>
      <c r="CC358" s="12" t="str">
        <f t="shared" si="214"/>
        <v/>
      </c>
      <c r="CD358" s="12" t="str">
        <f t="shared" si="215"/>
        <v/>
      </c>
      <c r="CF358" s="12">
        <f t="shared" si="216"/>
        <v>0</v>
      </c>
      <c r="CG358" s="12">
        <f t="shared" si="217"/>
        <v>1</v>
      </c>
      <c r="CH358" s="12">
        <f t="shared" si="218"/>
        <v>0</v>
      </c>
      <c r="CI358" s="12">
        <f t="shared" si="219"/>
        <v>0</v>
      </c>
      <c r="CJ358" s="12">
        <f t="shared" si="220"/>
        <v>0</v>
      </c>
      <c r="CK358" s="12">
        <f t="shared" si="221"/>
        <v>1</v>
      </c>
    </row>
    <row r="359" spans="1:89" x14ac:dyDescent="0.25">
      <c r="A359" s="25">
        <v>43058.696792442133</v>
      </c>
      <c r="B359" s="26" t="s">
        <v>183</v>
      </c>
      <c r="C359" s="26" t="s">
        <v>763</v>
      </c>
      <c r="D359" s="26" t="s">
        <v>185</v>
      </c>
      <c r="E359" s="24"/>
      <c r="F359" s="26" t="s">
        <v>223</v>
      </c>
      <c r="G359" s="26" t="s">
        <v>764</v>
      </c>
      <c r="H359" s="26" t="s">
        <v>188</v>
      </c>
      <c r="I359" s="26" t="s">
        <v>188</v>
      </c>
      <c r="J359" s="26" t="s">
        <v>188</v>
      </c>
      <c r="K359" s="26" t="s">
        <v>188</v>
      </c>
      <c r="L359" s="26" t="s">
        <v>188</v>
      </c>
      <c r="M359" s="26" t="s">
        <v>188</v>
      </c>
      <c r="N359" s="26" t="s">
        <v>188</v>
      </c>
      <c r="O359" s="26" t="s">
        <v>188</v>
      </c>
      <c r="P359" s="26" t="s">
        <v>188</v>
      </c>
      <c r="Q359" s="26" t="s">
        <v>188</v>
      </c>
      <c r="R359" s="26" t="s">
        <v>188</v>
      </c>
      <c r="S359" s="26" t="s">
        <v>188</v>
      </c>
      <c r="T359" s="26" t="s">
        <v>188</v>
      </c>
      <c r="U359" s="26" t="s">
        <v>188</v>
      </c>
      <c r="V359" s="26" t="s">
        <v>5</v>
      </c>
      <c r="W359" s="26" t="s">
        <v>162</v>
      </c>
      <c r="X359" s="26" t="s">
        <v>158</v>
      </c>
      <c r="Y359" s="26" t="s">
        <v>190</v>
      </c>
      <c r="Z359" s="26" t="s">
        <v>190</v>
      </c>
      <c r="AA359" s="26" t="s">
        <v>190</v>
      </c>
      <c r="AB359" s="26" t="s">
        <v>190</v>
      </c>
      <c r="AC359" s="26" t="s">
        <v>190</v>
      </c>
      <c r="AD359" s="26" t="s">
        <v>190</v>
      </c>
      <c r="AE359" s="26" t="s">
        <v>55</v>
      </c>
      <c r="AF359" s="26" t="s">
        <v>159</v>
      </c>
      <c r="AG359" s="26" t="s">
        <v>59</v>
      </c>
      <c r="AH359" s="26" t="s">
        <v>58</v>
      </c>
      <c r="AI359" s="26" t="s">
        <v>59</v>
      </c>
      <c r="AJ359" s="26" t="s">
        <v>59</v>
      </c>
      <c r="AK359" s="26" t="s">
        <v>71</v>
      </c>
      <c r="AL359" s="26" t="s">
        <v>160</v>
      </c>
      <c r="AM359" s="26" t="s">
        <v>206</v>
      </c>
      <c r="AN359" s="26" t="s">
        <v>89</v>
      </c>
      <c r="AO359" s="26" t="s">
        <v>197</v>
      </c>
      <c r="AP359" s="26" t="s">
        <v>106</v>
      </c>
      <c r="AQ359" s="26" t="s">
        <v>106</v>
      </c>
      <c r="AR359" s="26" t="s">
        <v>106</v>
      </c>
      <c r="AS359" s="26" t="s">
        <v>104</v>
      </c>
      <c r="AT359" s="26" t="s">
        <v>114</v>
      </c>
      <c r="AU359" s="26" t="s">
        <v>166</v>
      </c>
      <c r="AX359" s="12">
        <f t="shared" si="191"/>
        <v>356</v>
      </c>
      <c r="AY359" s="12">
        <f t="shared" si="222"/>
        <v>0.5</v>
      </c>
      <c r="AZ359" s="20" t="str">
        <f t="shared" si="192"/>
        <v>Anticipatoria., Autoevaluación., Retroalimentación.</v>
      </c>
      <c r="BA359" s="12" t="str">
        <f t="shared" si="187"/>
        <v>Anticipatoria.</v>
      </c>
      <c r="BB359" s="12" t="str">
        <f t="shared" si="188"/>
        <v>Autoevaluación.</v>
      </c>
      <c r="BC359" s="12" t="str">
        <f t="shared" si="189"/>
        <v>Retroalimentación.</v>
      </c>
      <c r="BD359" s="12" t="str">
        <f t="shared" si="190"/>
        <v/>
      </c>
      <c r="BF359" s="12">
        <f t="shared" si="193"/>
        <v>1</v>
      </c>
      <c r="BG359" s="12">
        <f t="shared" si="194"/>
        <v>0</v>
      </c>
      <c r="BH359" s="12">
        <f t="shared" si="195"/>
        <v>1</v>
      </c>
      <c r="BI359" s="12">
        <f t="shared" si="196"/>
        <v>1</v>
      </c>
      <c r="BJ359" s="12">
        <f t="shared" si="197"/>
        <v>0</v>
      </c>
      <c r="BK359" s="12">
        <f t="shared" si="198"/>
        <v>3</v>
      </c>
      <c r="BL359" s="20" t="str">
        <f t="shared" si="199"/>
        <v>Reflexión, Diálogo, Claridad, Retroalimentación al docente</v>
      </c>
      <c r="BM359" s="12" t="str">
        <f t="shared" si="200"/>
        <v>Reflexión</v>
      </c>
      <c r="BN359" s="12" t="str">
        <f t="shared" si="223"/>
        <v>Diálogo</v>
      </c>
      <c r="BO359" s="12" t="str">
        <f t="shared" si="201"/>
        <v>Claridad</v>
      </c>
      <c r="BP359" s="12" t="str">
        <f t="shared" si="202"/>
        <v>Retroalimentación al docente</v>
      </c>
      <c r="BQ359" s="12" t="str">
        <f t="shared" si="203"/>
        <v/>
      </c>
      <c r="BS359" s="12">
        <f t="shared" si="204"/>
        <v>1</v>
      </c>
      <c r="BT359" s="12">
        <f t="shared" si="205"/>
        <v>1</v>
      </c>
      <c r="BU359" s="12">
        <f t="shared" si="206"/>
        <v>1</v>
      </c>
      <c r="BV359" s="12">
        <f t="shared" si="207"/>
        <v>0</v>
      </c>
      <c r="BW359" s="12">
        <f t="shared" si="208"/>
        <v>1</v>
      </c>
      <c r="BX359" s="12">
        <f t="shared" si="209"/>
        <v>0</v>
      </c>
      <c r="BY359" s="12">
        <f t="shared" si="210"/>
        <v>4</v>
      </c>
      <c r="BZ359" s="12" t="str">
        <f t="shared" si="211"/>
        <v>La bibliografía propuesta contiene títulos de edición menor a 5 años.</v>
      </c>
      <c r="CA359" s="12" t="str">
        <f t="shared" si="212"/>
        <v>La bibliografía propuesta contiene títulos de edición menor a 5 años.</v>
      </c>
      <c r="CB359" s="21" t="str">
        <f t="shared" si="213"/>
        <v/>
      </c>
      <c r="CC359" s="12" t="str">
        <f t="shared" si="214"/>
        <v/>
      </c>
      <c r="CD359" s="12" t="str">
        <f t="shared" si="215"/>
        <v/>
      </c>
      <c r="CF359" s="12">
        <f t="shared" si="216"/>
        <v>0</v>
      </c>
      <c r="CG359" s="12">
        <f t="shared" si="217"/>
        <v>1</v>
      </c>
      <c r="CH359" s="12">
        <f t="shared" si="218"/>
        <v>0</v>
      </c>
      <c r="CI359" s="12">
        <f t="shared" si="219"/>
        <v>0</v>
      </c>
      <c r="CJ359" s="12">
        <f t="shared" si="220"/>
        <v>0</v>
      </c>
      <c r="CK359" s="12">
        <f t="shared" si="221"/>
        <v>1</v>
      </c>
    </row>
    <row r="360" spans="1:89" x14ac:dyDescent="0.25">
      <c r="A360" s="25">
        <v>43058.752247893513</v>
      </c>
      <c r="B360" s="26" t="s">
        <v>183</v>
      </c>
      <c r="C360" s="26" t="s">
        <v>765</v>
      </c>
      <c r="D360" s="26" t="s">
        <v>185</v>
      </c>
      <c r="E360" s="24"/>
      <c r="F360" s="26" t="s">
        <v>621</v>
      </c>
      <c r="G360" s="26" t="s">
        <v>766</v>
      </c>
      <c r="H360" s="26" t="s">
        <v>188</v>
      </c>
      <c r="I360" s="26" t="s">
        <v>188</v>
      </c>
      <c r="J360" s="26" t="s">
        <v>188</v>
      </c>
      <c r="K360" s="26" t="s">
        <v>188</v>
      </c>
      <c r="L360" s="26" t="s">
        <v>188</v>
      </c>
      <c r="M360" s="26" t="s">
        <v>188</v>
      </c>
      <c r="N360" s="26" t="s">
        <v>188</v>
      </c>
      <c r="O360" s="26" t="s">
        <v>188</v>
      </c>
      <c r="P360" s="26" t="s">
        <v>188</v>
      </c>
      <c r="Q360" s="26" t="s">
        <v>188</v>
      </c>
      <c r="R360" s="26" t="s">
        <v>188</v>
      </c>
      <c r="S360" s="26" t="s">
        <v>188</v>
      </c>
      <c r="T360" s="26" t="s">
        <v>188</v>
      </c>
      <c r="U360" s="26" t="s">
        <v>188</v>
      </c>
      <c r="V360" s="26" t="s">
        <v>5</v>
      </c>
      <c r="W360" s="26" t="s">
        <v>162</v>
      </c>
      <c r="X360" s="26" t="s">
        <v>158</v>
      </c>
      <c r="Y360" s="26" t="s">
        <v>190</v>
      </c>
      <c r="Z360" s="26" t="s">
        <v>190</v>
      </c>
      <c r="AA360" s="26" t="s">
        <v>190</v>
      </c>
      <c r="AB360" s="26" t="s">
        <v>190</v>
      </c>
      <c r="AC360" s="26" t="s">
        <v>190</v>
      </c>
      <c r="AD360" s="26" t="s">
        <v>190</v>
      </c>
      <c r="AE360" s="26" t="s">
        <v>55</v>
      </c>
      <c r="AF360" s="26" t="s">
        <v>58</v>
      </c>
      <c r="AG360" s="26" t="s">
        <v>59</v>
      </c>
      <c r="AH360" s="26" t="s">
        <v>59</v>
      </c>
      <c r="AI360" s="26" t="s">
        <v>59</v>
      </c>
      <c r="AJ360" s="26" t="s">
        <v>59</v>
      </c>
      <c r="AK360" s="26" t="s">
        <v>69</v>
      </c>
      <c r="AL360" s="26" t="s">
        <v>160</v>
      </c>
      <c r="AM360" s="26" t="s">
        <v>206</v>
      </c>
      <c r="AN360" s="26" t="s">
        <v>89</v>
      </c>
      <c r="AO360" s="26" t="s">
        <v>192</v>
      </c>
      <c r="AP360" s="26" t="s">
        <v>104</v>
      </c>
      <c r="AQ360" s="26" t="s">
        <v>104</v>
      </c>
      <c r="AR360" s="26" t="s">
        <v>104</v>
      </c>
      <c r="AS360" s="26" t="s">
        <v>104</v>
      </c>
      <c r="AT360" s="26" t="s">
        <v>114</v>
      </c>
      <c r="AU360" s="26" t="s">
        <v>193</v>
      </c>
      <c r="AX360" s="12">
        <f t="shared" si="191"/>
        <v>359</v>
      </c>
      <c r="AY360" s="12">
        <f t="shared" si="222"/>
        <v>1</v>
      </c>
      <c r="AZ360" s="20" t="str">
        <f t="shared" si="192"/>
        <v>Anticipatoria., Autoevaluación., Retroalimentación.</v>
      </c>
      <c r="BA360" s="12" t="str">
        <f t="shared" si="187"/>
        <v>Anticipatoria.</v>
      </c>
      <c r="BB360" s="12" t="str">
        <f t="shared" si="188"/>
        <v>Autoevaluación.</v>
      </c>
      <c r="BC360" s="12" t="str">
        <f t="shared" si="189"/>
        <v>Retroalimentación.</v>
      </c>
      <c r="BD360" s="12" t="str">
        <f t="shared" si="190"/>
        <v/>
      </c>
      <c r="BF360" s="12">
        <f t="shared" si="193"/>
        <v>1</v>
      </c>
      <c r="BG360" s="12">
        <f t="shared" si="194"/>
        <v>0</v>
      </c>
      <c r="BH360" s="12">
        <f t="shared" si="195"/>
        <v>1</v>
      </c>
      <c r="BI360" s="12">
        <f t="shared" si="196"/>
        <v>1</v>
      </c>
      <c r="BJ360" s="12">
        <f t="shared" si="197"/>
        <v>0</v>
      </c>
      <c r="BK360" s="12">
        <f t="shared" si="198"/>
        <v>3</v>
      </c>
      <c r="BL360" s="20" t="str">
        <f t="shared" si="199"/>
        <v>Reflexión, Diálogo, Claridad, Oportunidades de mejora, Retroalimentación al docente</v>
      </c>
      <c r="BM360" s="12" t="str">
        <f t="shared" si="200"/>
        <v>Reflexión</v>
      </c>
      <c r="BN360" s="12" t="str">
        <f t="shared" si="223"/>
        <v>Diálogo</v>
      </c>
      <c r="BO360" s="12" t="str">
        <f t="shared" si="201"/>
        <v>Claridad</v>
      </c>
      <c r="BP360" s="12" t="str">
        <f t="shared" si="202"/>
        <v>Oportunidades de mejora</v>
      </c>
      <c r="BQ360" s="12" t="str">
        <f t="shared" si="203"/>
        <v>Retroalimentación al docente</v>
      </c>
      <c r="BS360" s="12">
        <f t="shared" si="204"/>
        <v>1</v>
      </c>
      <c r="BT360" s="12">
        <f t="shared" si="205"/>
        <v>1</v>
      </c>
      <c r="BU360" s="12">
        <f t="shared" si="206"/>
        <v>1</v>
      </c>
      <c r="BV360" s="12">
        <f t="shared" si="207"/>
        <v>1</v>
      </c>
      <c r="BW360" s="12">
        <f t="shared" si="208"/>
        <v>1</v>
      </c>
      <c r="BX360" s="12">
        <f t="shared" si="209"/>
        <v>0</v>
      </c>
      <c r="BY360" s="12">
        <f t="shared" si="210"/>
        <v>5</v>
      </c>
      <c r="BZ360" s="12" t="str">
        <f t="shared" si="21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60" s="12" t="str">
        <f t="shared" si="212"/>
        <v>La bibliografía básica propuesta se encuentra en la biblioteca "Juan Roa Vásquez".</v>
      </c>
      <c r="CB360" s="21" t="str">
        <f t="shared" si="213"/>
        <v>La bibliografía propuesta contiene títulos de edición menor a 5 años.</v>
      </c>
      <c r="CC360" s="12" t="str">
        <f t="shared" si="214"/>
        <v>La bibliografía se presenta con una sólo sistema de referenciación (APA, Vancouver, IEEE, etc).</v>
      </c>
      <c r="CD360" s="12" t="str">
        <f t="shared" si="215"/>
        <v>La bibliografía incluye por lo menos dos títulos en una segunda lengua.</v>
      </c>
      <c r="CF360" s="12">
        <f t="shared" si="216"/>
        <v>1</v>
      </c>
      <c r="CG360" s="12">
        <f t="shared" si="217"/>
        <v>1</v>
      </c>
      <c r="CH360" s="12">
        <f t="shared" si="218"/>
        <v>1</v>
      </c>
      <c r="CI360" s="12">
        <f t="shared" si="219"/>
        <v>1</v>
      </c>
      <c r="CJ360" s="12">
        <f t="shared" si="220"/>
        <v>0</v>
      </c>
      <c r="CK360" s="12">
        <f t="shared" si="221"/>
        <v>4</v>
      </c>
    </row>
    <row r="361" spans="1:89" x14ac:dyDescent="0.25">
      <c r="A361" s="25">
        <v>43058.752320127314</v>
      </c>
      <c r="B361" s="26" t="s">
        <v>183</v>
      </c>
      <c r="C361" s="26" t="s">
        <v>767</v>
      </c>
      <c r="D361" s="26" t="s">
        <v>185</v>
      </c>
      <c r="E361" s="24"/>
      <c r="F361" s="26" t="s">
        <v>238</v>
      </c>
      <c r="G361" s="26" t="s">
        <v>768</v>
      </c>
      <c r="H361" s="26" t="s">
        <v>188</v>
      </c>
      <c r="I361" s="26" t="s">
        <v>188</v>
      </c>
      <c r="J361" s="26" t="s">
        <v>188</v>
      </c>
      <c r="K361" s="26" t="s">
        <v>188</v>
      </c>
      <c r="L361" s="26" t="s">
        <v>188</v>
      </c>
      <c r="M361" s="26" t="s">
        <v>188</v>
      </c>
      <c r="N361" s="26" t="s">
        <v>188</v>
      </c>
      <c r="O361" s="26" t="s">
        <v>188</v>
      </c>
      <c r="P361" s="26" t="s">
        <v>188</v>
      </c>
      <c r="Q361" s="26" t="s">
        <v>188</v>
      </c>
      <c r="R361" s="26" t="s">
        <v>188</v>
      </c>
      <c r="S361" s="26" t="s">
        <v>188</v>
      </c>
      <c r="T361" s="26" t="s">
        <v>188</v>
      </c>
      <c r="U361" s="26" t="s">
        <v>188</v>
      </c>
      <c r="V361" s="26" t="s">
        <v>5</v>
      </c>
      <c r="W361" s="26" t="s">
        <v>36</v>
      </c>
      <c r="X361" s="26" t="s">
        <v>39</v>
      </c>
      <c r="Y361" s="26" t="s">
        <v>43</v>
      </c>
      <c r="Z361" s="26" t="s">
        <v>43</v>
      </c>
      <c r="AA361" s="26" t="s">
        <v>43</v>
      </c>
      <c r="AB361" s="26" t="s">
        <v>43</v>
      </c>
      <c r="AC361" s="26" t="s">
        <v>43</v>
      </c>
      <c r="AD361" s="26" t="s">
        <v>43</v>
      </c>
      <c r="AE361" s="26" t="s">
        <v>55</v>
      </c>
      <c r="AF361" s="26" t="s">
        <v>159</v>
      </c>
      <c r="AG361" s="26" t="s">
        <v>59</v>
      </c>
      <c r="AH361" s="26" t="s">
        <v>59</v>
      </c>
      <c r="AI361" s="26" t="s">
        <v>59</v>
      </c>
      <c r="AJ361" s="26" t="s">
        <v>58</v>
      </c>
      <c r="AK361" s="26" t="s">
        <v>71</v>
      </c>
      <c r="AL361" s="26" t="s">
        <v>160</v>
      </c>
      <c r="AM361" s="26" t="s">
        <v>259</v>
      </c>
      <c r="AN361" s="26" t="s">
        <v>90</v>
      </c>
      <c r="AO361" s="26" t="s">
        <v>306</v>
      </c>
      <c r="AP361" s="26" t="s">
        <v>104</v>
      </c>
      <c r="AQ361" s="26" t="s">
        <v>104</v>
      </c>
      <c r="AR361" s="26" t="s">
        <v>104</v>
      </c>
      <c r="AS361" s="26" t="s">
        <v>104</v>
      </c>
      <c r="AT361" s="26" t="s">
        <v>113</v>
      </c>
      <c r="AU361" s="26" t="s">
        <v>193</v>
      </c>
      <c r="AX361" s="12">
        <f t="shared" si="191"/>
        <v>360</v>
      </c>
      <c r="AY361" s="12">
        <f t="shared" si="222"/>
        <v>1</v>
      </c>
      <c r="AZ361" s="20" t="str">
        <f t="shared" si="192"/>
        <v>Criterios y estándares (Rúbrica)., Autoevaluación., Retroalimentación.</v>
      </c>
      <c r="BA361" s="12" t="str">
        <f t="shared" si="187"/>
        <v>Criterios y estándares (Rúbrica).</v>
      </c>
      <c r="BB361" s="12" t="str">
        <f t="shared" si="188"/>
        <v>Autoevaluación.</v>
      </c>
      <c r="BC361" s="12" t="str">
        <f t="shared" si="189"/>
        <v>Retroalimentación.</v>
      </c>
      <c r="BD361" s="12" t="str">
        <f t="shared" si="190"/>
        <v/>
      </c>
      <c r="BF361" s="12">
        <f t="shared" si="193"/>
        <v>0</v>
      </c>
      <c r="BG361" s="12">
        <f t="shared" si="194"/>
        <v>1</v>
      </c>
      <c r="BH361" s="12">
        <f t="shared" si="195"/>
        <v>1</v>
      </c>
      <c r="BI361" s="12">
        <f t="shared" si="196"/>
        <v>1</v>
      </c>
      <c r="BJ361" s="12">
        <f t="shared" si="197"/>
        <v>0</v>
      </c>
      <c r="BK361" s="12">
        <f t="shared" si="198"/>
        <v>3</v>
      </c>
      <c r="BL361" s="20" t="str">
        <f t="shared" si="199"/>
        <v>Diálogo, Claridad, Oportunidades de mejora, Retroalimentación al docente</v>
      </c>
      <c r="BM361" s="12" t="str">
        <f t="shared" si="200"/>
        <v>Diálogo</v>
      </c>
      <c r="BN361" s="12" t="str">
        <f t="shared" si="223"/>
        <v>Claridad</v>
      </c>
      <c r="BO361" s="12" t="str">
        <f t="shared" si="201"/>
        <v>Oportunidades de mejora</v>
      </c>
      <c r="BP361" s="12" t="str">
        <f t="shared" si="202"/>
        <v>Retroalimentación al docente</v>
      </c>
      <c r="BQ361" s="12" t="str">
        <f t="shared" si="203"/>
        <v/>
      </c>
      <c r="BS361" s="12">
        <f t="shared" si="204"/>
        <v>0</v>
      </c>
      <c r="BT361" s="12">
        <f t="shared" si="205"/>
        <v>1</v>
      </c>
      <c r="BU361" s="12">
        <f t="shared" si="206"/>
        <v>1</v>
      </c>
      <c r="BV361" s="12">
        <f t="shared" si="207"/>
        <v>1</v>
      </c>
      <c r="BW361" s="12">
        <f t="shared" si="208"/>
        <v>1</v>
      </c>
      <c r="BX361" s="12">
        <f t="shared" si="209"/>
        <v>0</v>
      </c>
      <c r="BY361" s="12">
        <f t="shared" si="210"/>
        <v>4</v>
      </c>
      <c r="BZ361" s="12" t="str">
        <f t="shared" si="21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61" s="12" t="str">
        <f t="shared" si="212"/>
        <v>La bibliografía básica propuesta se encuentra en la biblioteca "Juan Roa Vásquez".</v>
      </c>
      <c r="CB361" s="21" t="str">
        <f t="shared" si="213"/>
        <v>La bibliografía propuesta contiene títulos de edición menor a 5 años.</v>
      </c>
      <c r="CC361" s="12" t="str">
        <f t="shared" si="214"/>
        <v>La bibliografía se presenta con una sólo sistema de referenciación (APA, Vancouver, IEEE, etc).</v>
      </c>
      <c r="CD361" s="12" t="str">
        <f t="shared" si="215"/>
        <v>La bibliografía incluye por lo menos dos títulos en una segunda lengua.</v>
      </c>
      <c r="CF361" s="12">
        <f t="shared" si="216"/>
        <v>1</v>
      </c>
      <c r="CG361" s="12">
        <f t="shared" si="217"/>
        <v>1</v>
      </c>
      <c r="CH361" s="12">
        <f t="shared" si="218"/>
        <v>1</v>
      </c>
      <c r="CI361" s="12">
        <f t="shared" si="219"/>
        <v>1</v>
      </c>
      <c r="CJ361" s="12">
        <f t="shared" si="220"/>
        <v>0</v>
      </c>
      <c r="CK361" s="12">
        <f t="shared" si="221"/>
        <v>4</v>
      </c>
    </row>
    <row r="362" spans="1:89" x14ac:dyDescent="0.25">
      <c r="A362" s="25">
        <v>43058.906752326388</v>
      </c>
      <c r="B362" s="26" t="s">
        <v>183</v>
      </c>
      <c r="C362" s="26" t="s">
        <v>769</v>
      </c>
      <c r="D362" s="26" t="s">
        <v>185</v>
      </c>
      <c r="E362" s="24"/>
      <c r="F362" s="26" t="s">
        <v>238</v>
      </c>
      <c r="G362" s="26" t="s">
        <v>770</v>
      </c>
      <c r="H362" s="26" t="s">
        <v>188</v>
      </c>
      <c r="I362" s="26" t="s">
        <v>188</v>
      </c>
      <c r="J362" s="26" t="s">
        <v>188</v>
      </c>
      <c r="K362" s="26" t="s">
        <v>188</v>
      </c>
      <c r="L362" s="26" t="s">
        <v>188</v>
      </c>
      <c r="M362" s="26" t="s">
        <v>188</v>
      </c>
      <c r="N362" s="26" t="s">
        <v>188</v>
      </c>
      <c r="O362" s="26" t="s">
        <v>188</v>
      </c>
      <c r="P362" s="26" t="s">
        <v>188</v>
      </c>
      <c r="Q362" s="26" t="s">
        <v>188</v>
      </c>
      <c r="R362" s="26" t="s">
        <v>188</v>
      </c>
      <c r="S362" s="26" t="s">
        <v>188</v>
      </c>
      <c r="T362" s="26" t="s">
        <v>188</v>
      </c>
      <c r="U362" s="26" t="s">
        <v>188</v>
      </c>
      <c r="V362" s="26" t="s">
        <v>4</v>
      </c>
      <c r="W362" s="26" t="s">
        <v>162</v>
      </c>
      <c r="X362" s="26" t="s">
        <v>158</v>
      </c>
      <c r="Y362" s="26" t="s">
        <v>190</v>
      </c>
      <c r="Z362" s="26" t="s">
        <v>190</v>
      </c>
      <c r="AA362" s="26" t="s">
        <v>190</v>
      </c>
      <c r="AB362" s="26" t="s">
        <v>190</v>
      </c>
      <c r="AC362" s="26" t="s">
        <v>190</v>
      </c>
      <c r="AD362" s="26" t="s">
        <v>190</v>
      </c>
      <c r="AE362" s="26" t="s">
        <v>55</v>
      </c>
      <c r="AF362" s="26" t="s">
        <v>159</v>
      </c>
      <c r="AG362" s="26" t="s">
        <v>59</v>
      </c>
      <c r="AH362" s="26" t="s">
        <v>59</v>
      </c>
      <c r="AI362" s="26" t="s">
        <v>59</v>
      </c>
      <c r="AJ362" s="26" t="s">
        <v>59</v>
      </c>
      <c r="AK362" s="26" t="s">
        <v>71</v>
      </c>
      <c r="AL362" s="26" t="s">
        <v>163</v>
      </c>
      <c r="AM362" s="26" t="s">
        <v>191</v>
      </c>
      <c r="AN362" s="26" t="s">
        <v>90</v>
      </c>
      <c r="AO362" s="26" t="s">
        <v>192</v>
      </c>
      <c r="AP362" s="26" t="s">
        <v>106</v>
      </c>
      <c r="AQ362" s="26" t="s">
        <v>106</v>
      </c>
      <c r="AR362" s="26" t="s">
        <v>106</v>
      </c>
      <c r="AS362" s="26" t="s">
        <v>106</v>
      </c>
      <c r="AT362" s="26" t="s">
        <v>114</v>
      </c>
      <c r="AU362" s="26" t="s">
        <v>193</v>
      </c>
      <c r="AX362" s="12">
        <f t="shared" si="191"/>
        <v>361</v>
      </c>
      <c r="AY362" s="12">
        <f t="shared" si="222"/>
        <v>1</v>
      </c>
      <c r="AZ362" s="20" t="str">
        <f t="shared" si="192"/>
        <v>Anticipatoria., Criterios y estándares (Rúbrica)., Autoevaluación., Retroalimentación.</v>
      </c>
      <c r="BA362" s="12" t="str">
        <f t="shared" si="187"/>
        <v>Anticipatoria.</v>
      </c>
      <c r="BB362" s="12" t="str">
        <f t="shared" si="188"/>
        <v>Criterios y estándares (Rúbrica).</v>
      </c>
      <c r="BC362" s="12" t="str">
        <f t="shared" si="189"/>
        <v>Autoevaluación.</v>
      </c>
      <c r="BD362" s="12" t="str">
        <f t="shared" si="190"/>
        <v>Retroalimentación.</v>
      </c>
      <c r="BF362" s="12">
        <f t="shared" si="193"/>
        <v>1</v>
      </c>
      <c r="BG362" s="12">
        <f t="shared" si="194"/>
        <v>1</v>
      </c>
      <c r="BH362" s="12">
        <f t="shared" si="195"/>
        <v>1</v>
      </c>
      <c r="BI362" s="12">
        <f t="shared" si="196"/>
        <v>1</v>
      </c>
      <c r="BJ362" s="12">
        <f t="shared" si="197"/>
        <v>0</v>
      </c>
      <c r="BK362" s="12">
        <f t="shared" si="198"/>
        <v>4</v>
      </c>
      <c r="BL362" s="20" t="str">
        <f t="shared" si="199"/>
        <v>Reflexión, Diálogo, Claridad, Oportunidades de mejora, Retroalimentación al docente</v>
      </c>
      <c r="BM362" s="12" t="str">
        <f t="shared" si="200"/>
        <v>Reflexión</v>
      </c>
      <c r="BN362" s="12" t="str">
        <f t="shared" si="223"/>
        <v>Diálogo</v>
      </c>
      <c r="BO362" s="12" t="str">
        <f t="shared" si="201"/>
        <v>Claridad</v>
      </c>
      <c r="BP362" s="12" t="str">
        <f t="shared" si="202"/>
        <v>Oportunidades de mejora</v>
      </c>
      <c r="BQ362" s="12" t="str">
        <f t="shared" si="203"/>
        <v>Retroalimentación al docente</v>
      </c>
      <c r="BS362" s="12">
        <f t="shared" si="204"/>
        <v>1</v>
      </c>
      <c r="BT362" s="12">
        <f t="shared" si="205"/>
        <v>1</v>
      </c>
      <c r="BU362" s="12">
        <f t="shared" si="206"/>
        <v>1</v>
      </c>
      <c r="BV362" s="12">
        <f t="shared" si="207"/>
        <v>1</v>
      </c>
      <c r="BW362" s="12">
        <f t="shared" si="208"/>
        <v>1</v>
      </c>
      <c r="BX362" s="12">
        <f t="shared" si="209"/>
        <v>0</v>
      </c>
      <c r="BY362" s="12">
        <f t="shared" si="210"/>
        <v>5</v>
      </c>
      <c r="BZ362" s="12" t="str">
        <f t="shared" si="21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62" s="12" t="str">
        <f t="shared" si="212"/>
        <v>La bibliografía básica propuesta se encuentra en la biblioteca "Juan Roa Vásquez".</v>
      </c>
      <c r="CB362" s="21" t="str">
        <f t="shared" si="213"/>
        <v>La bibliografía propuesta contiene títulos de edición menor a 5 años.</v>
      </c>
      <c r="CC362" s="12" t="str">
        <f t="shared" si="214"/>
        <v>La bibliografía se presenta con una sólo sistema de referenciación (APA, Vancouver, IEEE, etc).</v>
      </c>
      <c r="CD362" s="12" t="str">
        <f t="shared" si="215"/>
        <v>La bibliografía incluye por lo menos dos títulos en una segunda lengua.</v>
      </c>
      <c r="CF362" s="12">
        <f t="shared" si="216"/>
        <v>1</v>
      </c>
      <c r="CG362" s="12">
        <f t="shared" si="217"/>
        <v>1</v>
      </c>
      <c r="CH362" s="12">
        <f t="shared" si="218"/>
        <v>1</v>
      </c>
      <c r="CI362" s="12">
        <f t="shared" si="219"/>
        <v>1</v>
      </c>
      <c r="CJ362" s="12">
        <f t="shared" si="220"/>
        <v>0</v>
      </c>
      <c r="CK362" s="12">
        <f t="shared" si="221"/>
        <v>4</v>
      </c>
    </row>
    <row r="363" spans="1:89" x14ac:dyDescent="0.25">
      <c r="A363" s="25">
        <v>43058.908940960653</v>
      </c>
      <c r="B363" s="26" t="s">
        <v>183</v>
      </c>
      <c r="C363" s="26" t="s">
        <v>285</v>
      </c>
      <c r="D363" s="26" t="s">
        <v>185</v>
      </c>
      <c r="E363" s="24"/>
      <c r="F363" s="26" t="s">
        <v>238</v>
      </c>
      <c r="G363" s="26" t="s">
        <v>771</v>
      </c>
      <c r="H363" s="26" t="s">
        <v>188</v>
      </c>
      <c r="I363" s="26" t="s">
        <v>188</v>
      </c>
      <c r="J363" s="26" t="s">
        <v>188</v>
      </c>
      <c r="K363" s="26" t="s">
        <v>188</v>
      </c>
      <c r="L363" s="26" t="s">
        <v>188</v>
      </c>
      <c r="M363" s="26" t="s">
        <v>188</v>
      </c>
      <c r="N363" s="26" t="s">
        <v>188</v>
      </c>
      <c r="O363" s="26" t="s">
        <v>188</v>
      </c>
      <c r="P363" s="26" t="s">
        <v>188</v>
      </c>
      <c r="Q363" s="26" t="s">
        <v>188</v>
      </c>
      <c r="R363" s="26" t="s">
        <v>188</v>
      </c>
      <c r="S363" s="26" t="s">
        <v>188</v>
      </c>
      <c r="T363" s="26" t="s">
        <v>188</v>
      </c>
      <c r="U363" s="26" t="s">
        <v>188</v>
      </c>
      <c r="V363" s="26" t="s">
        <v>4</v>
      </c>
      <c r="W363" s="26" t="s">
        <v>162</v>
      </c>
      <c r="X363" s="26" t="s">
        <v>158</v>
      </c>
      <c r="Y363" s="26" t="s">
        <v>190</v>
      </c>
      <c r="Z363" s="26" t="s">
        <v>190</v>
      </c>
      <c r="AA363" s="26" t="s">
        <v>190</v>
      </c>
      <c r="AB363" s="26" t="s">
        <v>190</v>
      </c>
      <c r="AC363" s="26" t="s">
        <v>190</v>
      </c>
      <c r="AD363" s="26" t="s">
        <v>190</v>
      </c>
      <c r="AE363" s="26" t="s">
        <v>55</v>
      </c>
      <c r="AF363" s="26" t="s">
        <v>159</v>
      </c>
      <c r="AG363" s="26" t="s">
        <v>59</v>
      </c>
      <c r="AH363" s="26" t="s">
        <v>59</v>
      </c>
      <c r="AI363" s="26" t="s">
        <v>59</v>
      </c>
      <c r="AJ363" s="26" t="s">
        <v>59</v>
      </c>
      <c r="AK363" s="26" t="s">
        <v>71</v>
      </c>
      <c r="AL363" s="26" t="s">
        <v>160</v>
      </c>
      <c r="AM363" s="26" t="s">
        <v>191</v>
      </c>
      <c r="AN363" s="26" t="s">
        <v>90</v>
      </c>
      <c r="AO363" s="26" t="s">
        <v>192</v>
      </c>
      <c r="AP363" s="26" t="s">
        <v>106</v>
      </c>
      <c r="AQ363" s="26" t="s">
        <v>106</v>
      </c>
      <c r="AR363" s="26" t="s">
        <v>106</v>
      </c>
      <c r="AS363" s="26" t="s">
        <v>106</v>
      </c>
      <c r="AT363" s="26" t="s">
        <v>114</v>
      </c>
      <c r="AU363" s="26" t="s">
        <v>193</v>
      </c>
      <c r="AX363" s="12">
        <f t="shared" si="191"/>
        <v>38</v>
      </c>
      <c r="AY363" s="12">
        <f t="shared" si="222"/>
        <v>0.5</v>
      </c>
      <c r="AZ363" s="20" t="str">
        <f t="shared" si="192"/>
        <v>Anticipatoria., Criterios y estándares (Rúbrica)., Autoevaluación., Retroalimentación.</v>
      </c>
      <c r="BA363" s="12" t="str">
        <f t="shared" si="187"/>
        <v>Anticipatoria.</v>
      </c>
      <c r="BB363" s="12" t="str">
        <f t="shared" si="188"/>
        <v>Criterios y estándares (Rúbrica).</v>
      </c>
      <c r="BC363" s="12" t="str">
        <f t="shared" si="189"/>
        <v>Autoevaluación.</v>
      </c>
      <c r="BD363" s="12" t="str">
        <f t="shared" si="190"/>
        <v>Retroalimentación.</v>
      </c>
      <c r="BF363" s="12">
        <f t="shared" si="193"/>
        <v>1</v>
      </c>
      <c r="BG363" s="12">
        <f t="shared" si="194"/>
        <v>1</v>
      </c>
      <c r="BH363" s="12">
        <f t="shared" si="195"/>
        <v>1</v>
      </c>
      <c r="BI363" s="12">
        <f t="shared" si="196"/>
        <v>1</v>
      </c>
      <c r="BJ363" s="12">
        <f t="shared" si="197"/>
        <v>0</v>
      </c>
      <c r="BK363" s="12">
        <f t="shared" si="198"/>
        <v>4</v>
      </c>
      <c r="BL363" s="20" t="str">
        <f t="shared" si="199"/>
        <v>Reflexión, Diálogo, Claridad, Oportunidades de mejora, Retroalimentación al docente</v>
      </c>
      <c r="BM363" s="12" t="str">
        <f t="shared" si="200"/>
        <v>Reflexión</v>
      </c>
      <c r="BN363" s="12" t="str">
        <f t="shared" si="223"/>
        <v>Diálogo</v>
      </c>
      <c r="BO363" s="12" t="str">
        <f t="shared" si="201"/>
        <v>Claridad</v>
      </c>
      <c r="BP363" s="12" t="str">
        <f t="shared" si="202"/>
        <v>Oportunidades de mejora</v>
      </c>
      <c r="BQ363" s="12" t="str">
        <f t="shared" si="203"/>
        <v>Retroalimentación al docente</v>
      </c>
      <c r="BS363" s="12">
        <f t="shared" si="204"/>
        <v>1</v>
      </c>
      <c r="BT363" s="12">
        <f t="shared" si="205"/>
        <v>1</v>
      </c>
      <c r="BU363" s="12">
        <f t="shared" si="206"/>
        <v>1</v>
      </c>
      <c r="BV363" s="12">
        <f t="shared" si="207"/>
        <v>1</v>
      </c>
      <c r="BW363" s="12">
        <f t="shared" si="208"/>
        <v>1</v>
      </c>
      <c r="BX363" s="12">
        <f t="shared" si="209"/>
        <v>0</v>
      </c>
      <c r="BY363" s="12">
        <f t="shared" si="210"/>
        <v>5</v>
      </c>
      <c r="BZ363" s="12" t="str">
        <f t="shared" si="21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63" s="12" t="str">
        <f t="shared" si="212"/>
        <v>La bibliografía básica propuesta se encuentra en la biblioteca "Juan Roa Vásquez".</v>
      </c>
      <c r="CB363" s="21" t="str">
        <f t="shared" si="213"/>
        <v>La bibliografía propuesta contiene títulos de edición menor a 5 años.</v>
      </c>
      <c r="CC363" s="12" t="str">
        <f t="shared" si="214"/>
        <v>La bibliografía se presenta con una sólo sistema de referenciación (APA, Vancouver, IEEE, etc).</v>
      </c>
      <c r="CD363" s="12" t="str">
        <f t="shared" si="215"/>
        <v>La bibliografía incluye por lo menos dos títulos en una segunda lengua.</v>
      </c>
      <c r="CF363" s="12">
        <f t="shared" si="216"/>
        <v>1</v>
      </c>
      <c r="CG363" s="12">
        <f t="shared" si="217"/>
        <v>1</v>
      </c>
      <c r="CH363" s="12">
        <f t="shared" si="218"/>
        <v>1</v>
      </c>
      <c r="CI363" s="12">
        <f t="shared" si="219"/>
        <v>1</v>
      </c>
      <c r="CJ363" s="12">
        <f t="shared" si="220"/>
        <v>0</v>
      </c>
      <c r="CK363" s="12">
        <f t="shared" si="221"/>
        <v>4</v>
      </c>
    </row>
    <row r="364" spans="1:89" x14ac:dyDescent="0.25">
      <c r="A364" s="25">
        <v>43058.931784965273</v>
      </c>
      <c r="B364" s="26" t="s">
        <v>183</v>
      </c>
      <c r="C364" s="26" t="s">
        <v>772</v>
      </c>
      <c r="D364" s="26" t="s">
        <v>185</v>
      </c>
      <c r="E364" s="24"/>
      <c r="F364" s="26" t="s">
        <v>238</v>
      </c>
      <c r="G364" s="26" t="s">
        <v>773</v>
      </c>
      <c r="H364" s="26" t="s">
        <v>188</v>
      </c>
      <c r="I364" s="26" t="s">
        <v>188</v>
      </c>
      <c r="J364" s="26" t="s">
        <v>188</v>
      </c>
      <c r="K364" s="26" t="s">
        <v>188</v>
      </c>
      <c r="L364" s="26" t="s">
        <v>188</v>
      </c>
      <c r="M364" s="26" t="s">
        <v>188</v>
      </c>
      <c r="N364" s="26" t="s">
        <v>188</v>
      </c>
      <c r="O364" s="26" t="s">
        <v>188</v>
      </c>
      <c r="P364" s="26" t="s">
        <v>188</v>
      </c>
      <c r="Q364" s="26" t="s">
        <v>188</v>
      </c>
      <c r="R364" s="26" t="s">
        <v>188</v>
      </c>
      <c r="S364" s="26" t="s">
        <v>188</v>
      </c>
      <c r="T364" s="26" t="s">
        <v>188</v>
      </c>
      <c r="U364" s="26" t="s">
        <v>188</v>
      </c>
      <c r="V364" s="26" t="s">
        <v>5</v>
      </c>
      <c r="W364" s="26" t="s">
        <v>36</v>
      </c>
      <c r="X364" s="26" t="s">
        <v>158</v>
      </c>
      <c r="Y364" s="26" t="s">
        <v>43</v>
      </c>
      <c r="Z364" s="26" t="s">
        <v>43</v>
      </c>
      <c r="AA364" s="26" t="s">
        <v>43</v>
      </c>
      <c r="AB364" s="26" t="s">
        <v>43</v>
      </c>
      <c r="AC364" s="26" t="s">
        <v>43</v>
      </c>
      <c r="AD364" s="26" t="s">
        <v>43</v>
      </c>
      <c r="AE364" s="26" t="s">
        <v>53</v>
      </c>
      <c r="AF364" s="26" t="s">
        <v>58</v>
      </c>
      <c r="AG364" s="26" t="s">
        <v>58</v>
      </c>
      <c r="AH364" s="26" t="s">
        <v>58</v>
      </c>
      <c r="AI364" s="26" t="s">
        <v>58</v>
      </c>
      <c r="AJ364" s="26" t="s">
        <v>58</v>
      </c>
      <c r="AK364" s="26" t="s">
        <v>69</v>
      </c>
      <c r="AL364" s="26" t="s">
        <v>160</v>
      </c>
      <c r="AM364" s="26" t="s">
        <v>231</v>
      </c>
      <c r="AN364" s="26" t="s">
        <v>89</v>
      </c>
      <c r="AO364" s="26" t="s">
        <v>244</v>
      </c>
      <c r="AP364" s="26" t="s">
        <v>104</v>
      </c>
      <c r="AQ364" s="26" t="s">
        <v>104</v>
      </c>
      <c r="AR364" s="26" t="s">
        <v>104</v>
      </c>
      <c r="AS364" s="26" t="s">
        <v>104</v>
      </c>
      <c r="AT364" s="26" t="s">
        <v>112</v>
      </c>
      <c r="AU364" s="26" t="s">
        <v>266</v>
      </c>
      <c r="AX364" s="12">
        <f t="shared" si="191"/>
        <v>363</v>
      </c>
      <c r="AY364" s="12">
        <f t="shared" si="222"/>
        <v>0.5</v>
      </c>
      <c r="AZ364" s="20" t="str">
        <f t="shared" si="192"/>
        <v>Anticipatoria., Criterios y estándares (Rúbrica)., Retroalimentación.</v>
      </c>
      <c r="BA364" s="12" t="str">
        <f t="shared" si="187"/>
        <v>Anticipatoria.</v>
      </c>
      <c r="BB364" s="12" t="str">
        <f t="shared" si="188"/>
        <v>Criterios y estándares (Rúbrica).</v>
      </c>
      <c r="BC364" s="12" t="str">
        <f t="shared" si="189"/>
        <v>Retroalimentación.</v>
      </c>
      <c r="BD364" s="12" t="str">
        <f t="shared" si="190"/>
        <v/>
      </c>
      <c r="BF364" s="12">
        <f t="shared" si="193"/>
        <v>1</v>
      </c>
      <c r="BG364" s="12">
        <f t="shared" si="194"/>
        <v>1</v>
      </c>
      <c r="BH364" s="12">
        <f t="shared" si="195"/>
        <v>0</v>
      </c>
      <c r="BI364" s="12">
        <f t="shared" si="196"/>
        <v>1</v>
      </c>
      <c r="BJ364" s="12">
        <f t="shared" si="197"/>
        <v>0</v>
      </c>
      <c r="BK364" s="12">
        <f t="shared" si="198"/>
        <v>3</v>
      </c>
      <c r="BL364" s="20" t="str">
        <f t="shared" si="199"/>
        <v>Reflexión, Claridad, Oportunidades de mejora, Retroalimentación al docente</v>
      </c>
      <c r="BM364" s="12" t="str">
        <f t="shared" si="200"/>
        <v>Reflexión</v>
      </c>
      <c r="BN364" s="12" t="str">
        <f t="shared" si="223"/>
        <v>Claridad</v>
      </c>
      <c r="BO364" s="12" t="str">
        <f t="shared" si="201"/>
        <v>Oportunidades de mejora</v>
      </c>
      <c r="BP364" s="12" t="str">
        <f t="shared" si="202"/>
        <v>Oportunidades de mejora</v>
      </c>
      <c r="BQ364" s="12" t="str">
        <f t="shared" si="203"/>
        <v>Retroalimentación al docente</v>
      </c>
      <c r="BS364" s="12">
        <f t="shared" si="204"/>
        <v>1</v>
      </c>
      <c r="BT364" s="12">
        <f t="shared" si="205"/>
        <v>0</v>
      </c>
      <c r="BU364" s="12">
        <f t="shared" si="206"/>
        <v>1</v>
      </c>
      <c r="BV364" s="12">
        <f t="shared" si="207"/>
        <v>2</v>
      </c>
      <c r="BW364" s="12">
        <f t="shared" si="208"/>
        <v>1</v>
      </c>
      <c r="BX364" s="12">
        <f t="shared" si="209"/>
        <v>0</v>
      </c>
      <c r="BY364" s="12">
        <f t="shared" si="210"/>
        <v>5</v>
      </c>
      <c r="BZ364" s="12" t="str">
        <f t="shared" si="211"/>
        <v>La bibliografía propuesta contiene títulos de edición menor a 5 años., La bibliografía se presenta con una sólo sistema de referenciación (APA, Vancouver, IEEE, etc)., La bibliografía incluye por lo menos dos títulos en una segunda lengua.</v>
      </c>
      <c r="CA364" s="12" t="str">
        <f t="shared" si="212"/>
        <v>La bibliografía propuesta contiene títulos de edición menor a 5 años.</v>
      </c>
      <c r="CB364" s="21" t="str">
        <f t="shared" si="213"/>
        <v>La bibliografía se presenta con una sólo sistema de referenciación (APA, Vancouver, IEEE, etc).</v>
      </c>
      <c r="CC364" s="12" t="str">
        <f t="shared" si="214"/>
        <v>La bibliografía incluye por lo menos dos títulos en una segunda lengua.</v>
      </c>
      <c r="CD364" s="12" t="str">
        <f t="shared" si="215"/>
        <v/>
      </c>
      <c r="CF364" s="12">
        <f t="shared" si="216"/>
        <v>0</v>
      </c>
      <c r="CG364" s="12">
        <f t="shared" si="217"/>
        <v>1</v>
      </c>
      <c r="CH364" s="12">
        <f t="shared" si="218"/>
        <v>1</v>
      </c>
      <c r="CI364" s="12">
        <f t="shared" si="219"/>
        <v>1</v>
      </c>
      <c r="CJ364" s="12">
        <f t="shared" si="220"/>
        <v>0</v>
      </c>
      <c r="CK364" s="12">
        <f t="shared" si="221"/>
        <v>3</v>
      </c>
    </row>
    <row r="365" spans="1:89" x14ac:dyDescent="0.25">
      <c r="A365" s="25">
        <v>43058.935672893524</v>
      </c>
      <c r="B365" s="26" t="s">
        <v>183</v>
      </c>
      <c r="C365" s="26" t="s">
        <v>772</v>
      </c>
      <c r="D365" s="26" t="s">
        <v>185</v>
      </c>
      <c r="E365" s="24"/>
      <c r="F365" s="26" t="s">
        <v>238</v>
      </c>
      <c r="G365" s="26" t="s">
        <v>774</v>
      </c>
      <c r="H365" s="26" t="s">
        <v>188</v>
      </c>
      <c r="I365" s="26" t="s">
        <v>188</v>
      </c>
      <c r="J365" s="26" t="s">
        <v>188</v>
      </c>
      <c r="K365" s="26" t="s">
        <v>188</v>
      </c>
      <c r="L365" s="26" t="s">
        <v>188</v>
      </c>
      <c r="M365" s="26" t="s">
        <v>188</v>
      </c>
      <c r="N365" s="26" t="s">
        <v>188</v>
      </c>
      <c r="O365" s="26" t="s">
        <v>188</v>
      </c>
      <c r="P365" s="26" t="s">
        <v>188</v>
      </c>
      <c r="Q365" s="26" t="s">
        <v>188</v>
      </c>
      <c r="R365" s="26" t="s">
        <v>188</v>
      </c>
      <c r="S365" s="26" t="s">
        <v>188</v>
      </c>
      <c r="T365" s="26" t="s">
        <v>188</v>
      </c>
      <c r="U365" s="26" t="s">
        <v>188</v>
      </c>
      <c r="V365" s="26" t="s">
        <v>5</v>
      </c>
      <c r="W365" s="26" t="s">
        <v>36</v>
      </c>
      <c r="X365" s="26" t="s">
        <v>158</v>
      </c>
      <c r="Y365" s="26" t="s">
        <v>43</v>
      </c>
      <c r="Z365" s="26" t="s">
        <v>43</v>
      </c>
      <c r="AA365" s="26" t="s">
        <v>43</v>
      </c>
      <c r="AB365" s="26" t="s">
        <v>43</v>
      </c>
      <c r="AC365" s="26" t="s">
        <v>43</v>
      </c>
      <c r="AD365" s="26" t="s">
        <v>43</v>
      </c>
      <c r="AE365" s="26" t="s">
        <v>53</v>
      </c>
      <c r="AF365" s="26" t="s">
        <v>58</v>
      </c>
      <c r="AG365" s="26" t="s">
        <v>58</v>
      </c>
      <c r="AH365" s="26" t="s">
        <v>58</v>
      </c>
      <c r="AI365" s="26" t="s">
        <v>58</v>
      </c>
      <c r="AJ365" s="26" t="s">
        <v>58</v>
      </c>
      <c r="AK365" s="26" t="s">
        <v>69</v>
      </c>
      <c r="AL365" s="26" t="s">
        <v>160</v>
      </c>
      <c r="AM365" s="26" t="s">
        <v>231</v>
      </c>
      <c r="AN365" s="26" t="s">
        <v>89</v>
      </c>
      <c r="AO365" s="26" t="s">
        <v>244</v>
      </c>
      <c r="AP365" s="26" t="s">
        <v>104</v>
      </c>
      <c r="AQ365" s="26" t="s">
        <v>104</v>
      </c>
      <c r="AR365" s="26" t="s">
        <v>104</v>
      </c>
      <c r="AS365" s="26" t="s">
        <v>104</v>
      </c>
      <c r="AT365" s="26" t="s">
        <v>112</v>
      </c>
      <c r="AU365" s="26" t="s">
        <v>266</v>
      </c>
      <c r="AX365" s="12">
        <f t="shared" si="191"/>
        <v>363</v>
      </c>
      <c r="AY365" s="12">
        <f t="shared" si="222"/>
        <v>0.5</v>
      </c>
      <c r="AZ365" s="20" t="str">
        <f t="shared" si="192"/>
        <v>Anticipatoria., Criterios y estándares (Rúbrica)., Retroalimentación.</v>
      </c>
      <c r="BA365" s="12" t="str">
        <f t="shared" si="187"/>
        <v>Anticipatoria.</v>
      </c>
      <c r="BB365" s="12" t="str">
        <f t="shared" si="188"/>
        <v>Criterios y estándares (Rúbrica).</v>
      </c>
      <c r="BC365" s="12" t="str">
        <f t="shared" si="189"/>
        <v>Retroalimentación.</v>
      </c>
      <c r="BD365" s="12" t="str">
        <f t="shared" si="190"/>
        <v/>
      </c>
      <c r="BF365" s="12">
        <f t="shared" si="193"/>
        <v>1</v>
      </c>
      <c r="BG365" s="12">
        <f t="shared" si="194"/>
        <v>1</v>
      </c>
      <c r="BH365" s="12">
        <f t="shared" si="195"/>
        <v>0</v>
      </c>
      <c r="BI365" s="12">
        <f t="shared" si="196"/>
        <v>1</v>
      </c>
      <c r="BJ365" s="12">
        <f t="shared" si="197"/>
        <v>0</v>
      </c>
      <c r="BK365" s="12">
        <f t="shared" si="198"/>
        <v>3</v>
      </c>
      <c r="BL365" s="20" t="str">
        <f t="shared" si="199"/>
        <v>Reflexión, Claridad, Oportunidades de mejora, Retroalimentación al docente</v>
      </c>
      <c r="BM365" s="12" t="str">
        <f t="shared" si="200"/>
        <v>Reflexión</v>
      </c>
      <c r="BN365" s="12" t="str">
        <f t="shared" si="223"/>
        <v>Claridad</v>
      </c>
      <c r="BO365" s="12" t="str">
        <f t="shared" si="201"/>
        <v>Oportunidades de mejora</v>
      </c>
      <c r="BP365" s="12" t="str">
        <f t="shared" si="202"/>
        <v>Oportunidades de mejora</v>
      </c>
      <c r="BQ365" s="12" t="str">
        <f t="shared" si="203"/>
        <v>Retroalimentación al docente</v>
      </c>
      <c r="BS365" s="12">
        <f t="shared" si="204"/>
        <v>1</v>
      </c>
      <c r="BT365" s="12">
        <f t="shared" si="205"/>
        <v>0</v>
      </c>
      <c r="BU365" s="12">
        <f t="shared" si="206"/>
        <v>1</v>
      </c>
      <c r="BV365" s="12">
        <f t="shared" si="207"/>
        <v>2</v>
      </c>
      <c r="BW365" s="12">
        <f t="shared" si="208"/>
        <v>1</v>
      </c>
      <c r="BX365" s="12">
        <f t="shared" si="209"/>
        <v>0</v>
      </c>
      <c r="BY365" s="12">
        <f t="shared" si="210"/>
        <v>5</v>
      </c>
      <c r="BZ365" s="12" t="str">
        <f t="shared" si="211"/>
        <v>La bibliografía propuesta contiene títulos de edición menor a 5 años., La bibliografía se presenta con una sólo sistema de referenciación (APA, Vancouver, IEEE, etc)., La bibliografía incluye por lo menos dos títulos en una segunda lengua.</v>
      </c>
      <c r="CA365" s="12" t="str">
        <f t="shared" si="212"/>
        <v>La bibliografía propuesta contiene títulos de edición menor a 5 años.</v>
      </c>
      <c r="CB365" s="21" t="str">
        <f t="shared" si="213"/>
        <v>La bibliografía se presenta con una sólo sistema de referenciación (APA, Vancouver, IEEE, etc).</v>
      </c>
      <c r="CC365" s="12" t="str">
        <f t="shared" si="214"/>
        <v>La bibliografía incluye por lo menos dos títulos en una segunda lengua.</v>
      </c>
      <c r="CD365" s="12" t="str">
        <f t="shared" si="215"/>
        <v/>
      </c>
      <c r="CF365" s="12">
        <f t="shared" si="216"/>
        <v>0</v>
      </c>
      <c r="CG365" s="12">
        <f t="shared" si="217"/>
        <v>1</v>
      </c>
      <c r="CH365" s="12">
        <f t="shared" si="218"/>
        <v>1</v>
      </c>
      <c r="CI365" s="12">
        <f t="shared" si="219"/>
        <v>1</v>
      </c>
      <c r="CJ365" s="12">
        <f t="shared" si="220"/>
        <v>0</v>
      </c>
      <c r="CK365" s="12">
        <f t="shared" si="221"/>
        <v>3</v>
      </c>
    </row>
    <row r="366" spans="1:89" x14ac:dyDescent="0.25">
      <c r="A366" s="25">
        <v>43058.945214050924</v>
      </c>
      <c r="B366" s="26" t="s">
        <v>183</v>
      </c>
      <c r="C366" s="26" t="s">
        <v>404</v>
      </c>
      <c r="D366" s="26" t="s">
        <v>577</v>
      </c>
      <c r="E366" s="26" t="s">
        <v>578</v>
      </c>
      <c r="F366" s="24"/>
      <c r="G366" s="26" t="s">
        <v>775</v>
      </c>
      <c r="H366" s="26" t="s">
        <v>188</v>
      </c>
      <c r="I366" s="26" t="s">
        <v>188</v>
      </c>
      <c r="J366" s="26" t="s">
        <v>188</v>
      </c>
      <c r="K366" s="26" t="s">
        <v>189</v>
      </c>
      <c r="L366" s="26" t="s">
        <v>189</v>
      </c>
      <c r="M366" s="26" t="s">
        <v>189</v>
      </c>
      <c r="N366" s="26" t="s">
        <v>188</v>
      </c>
      <c r="O366" s="26" t="s">
        <v>188</v>
      </c>
      <c r="P366" s="26" t="s">
        <v>189</v>
      </c>
      <c r="Q366" s="26" t="s">
        <v>188</v>
      </c>
      <c r="R366" s="26" t="s">
        <v>188</v>
      </c>
      <c r="S366" s="26" t="s">
        <v>188</v>
      </c>
      <c r="T366" s="26" t="s">
        <v>188</v>
      </c>
      <c r="U366" s="26" t="s">
        <v>188</v>
      </c>
      <c r="V366" s="26" t="s">
        <v>4</v>
      </c>
      <c r="W366" s="26" t="s">
        <v>162</v>
      </c>
      <c r="X366" s="26" t="s">
        <v>158</v>
      </c>
      <c r="Y366" s="26" t="s">
        <v>190</v>
      </c>
      <c r="Z366" s="26" t="s">
        <v>43</v>
      </c>
      <c r="AA366" s="26" t="s">
        <v>190</v>
      </c>
      <c r="AB366" s="26" t="s">
        <v>190</v>
      </c>
      <c r="AC366" s="26" t="s">
        <v>190</v>
      </c>
      <c r="AD366" s="26" t="s">
        <v>190</v>
      </c>
      <c r="AE366" s="26" t="s">
        <v>55</v>
      </c>
      <c r="AF366" s="26" t="s">
        <v>159</v>
      </c>
      <c r="AG366" s="26" t="s">
        <v>59</v>
      </c>
      <c r="AH366" s="26" t="s">
        <v>59</v>
      </c>
      <c r="AI366" s="26" t="s">
        <v>59</v>
      </c>
      <c r="AJ366" s="26" t="s">
        <v>59</v>
      </c>
      <c r="AK366" s="26" t="s">
        <v>69</v>
      </c>
      <c r="AL366" s="26" t="s">
        <v>160</v>
      </c>
      <c r="AM366" s="26" t="s">
        <v>84</v>
      </c>
      <c r="AN366" s="26" t="s">
        <v>90</v>
      </c>
      <c r="AO366" s="26" t="s">
        <v>268</v>
      </c>
      <c r="AP366" s="26" t="s">
        <v>106</v>
      </c>
      <c r="AQ366" s="26" t="s">
        <v>106</v>
      </c>
      <c r="AR366" s="26" t="s">
        <v>106</v>
      </c>
      <c r="AS366" s="26" t="s">
        <v>106</v>
      </c>
      <c r="AT366" s="26" t="s">
        <v>114</v>
      </c>
      <c r="AU366" s="26" t="s">
        <v>249</v>
      </c>
      <c r="AX366" s="12">
        <f t="shared" si="191"/>
        <v>111</v>
      </c>
      <c r="AY366" s="12">
        <f t="shared" si="222"/>
        <v>0.25</v>
      </c>
      <c r="AZ366" s="20" t="str">
        <f t="shared" si="192"/>
        <v>Retroalimentación.</v>
      </c>
      <c r="BA366" s="12" t="str">
        <f t="shared" si="187"/>
        <v>Retroalimentación.</v>
      </c>
      <c r="BB366" s="12" t="str">
        <f t="shared" si="188"/>
        <v/>
      </c>
      <c r="BC366" s="12" t="str">
        <f t="shared" si="189"/>
        <v/>
      </c>
      <c r="BD366" s="12" t="str">
        <f t="shared" si="190"/>
        <v/>
      </c>
      <c r="BF366" s="12">
        <f t="shared" si="193"/>
        <v>0</v>
      </c>
      <c r="BG366" s="12">
        <f t="shared" si="194"/>
        <v>0</v>
      </c>
      <c r="BH366" s="12">
        <f t="shared" si="195"/>
        <v>0</v>
      </c>
      <c r="BI366" s="12">
        <f t="shared" si="196"/>
        <v>1</v>
      </c>
      <c r="BJ366" s="12">
        <f t="shared" si="197"/>
        <v>0</v>
      </c>
      <c r="BK366" s="12">
        <f t="shared" si="198"/>
        <v>1</v>
      </c>
      <c r="BL366" s="20" t="str">
        <f t="shared" si="199"/>
        <v>Reflexión, Diálogo, Oportunidades de mejora, Retroalimentación al docente</v>
      </c>
      <c r="BM366" s="12" t="str">
        <f t="shared" si="200"/>
        <v>Reflexión</v>
      </c>
      <c r="BN366" s="12" t="str">
        <f t="shared" si="223"/>
        <v>Diálogo</v>
      </c>
      <c r="BO366" s="12" t="str">
        <f t="shared" si="201"/>
        <v>Oportunidades de mejora</v>
      </c>
      <c r="BP366" s="12" t="str">
        <f t="shared" si="202"/>
        <v>Retroalimentación al docente</v>
      </c>
      <c r="BQ366" s="12" t="str">
        <f t="shared" si="203"/>
        <v/>
      </c>
      <c r="BS366" s="12">
        <f t="shared" si="204"/>
        <v>1</v>
      </c>
      <c r="BT366" s="12">
        <f t="shared" si="205"/>
        <v>1</v>
      </c>
      <c r="BU366" s="12">
        <f t="shared" si="206"/>
        <v>0</v>
      </c>
      <c r="BV366" s="12">
        <f t="shared" si="207"/>
        <v>1</v>
      </c>
      <c r="BW366" s="12">
        <f t="shared" si="208"/>
        <v>1</v>
      </c>
      <c r="BX366" s="12">
        <f t="shared" si="209"/>
        <v>0</v>
      </c>
      <c r="BY366" s="12">
        <f t="shared" si="210"/>
        <v>4</v>
      </c>
      <c r="BZ366" s="12" t="str">
        <f t="shared" si="211"/>
        <v>La bibliografía básica propuesta se encuentra en la biblioteca "Juan Roa Vásquez"., La bibliografía incluye por lo menos dos títulos en una segunda lengua.</v>
      </c>
      <c r="CA366" s="12" t="str">
        <f t="shared" si="212"/>
        <v>La bibliografía básica propuesta se encuentra en la biblioteca "Juan Roa Vásquez".</v>
      </c>
      <c r="CB366" s="21" t="str">
        <f t="shared" si="213"/>
        <v>La bibliografía incluye por lo menos dos títulos en una segunda lengua.</v>
      </c>
      <c r="CC366" s="12" t="str">
        <f t="shared" si="214"/>
        <v/>
      </c>
      <c r="CD366" s="12" t="str">
        <f t="shared" si="215"/>
        <v/>
      </c>
      <c r="CF366" s="12">
        <f t="shared" si="216"/>
        <v>1</v>
      </c>
      <c r="CG366" s="12">
        <f t="shared" si="217"/>
        <v>0</v>
      </c>
      <c r="CH366" s="12">
        <f t="shared" si="218"/>
        <v>0</v>
      </c>
      <c r="CI366" s="12">
        <f t="shared" si="219"/>
        <v>1</v>
      </c>
      <c r="CJ366" s="12">
        <f t="shared" si="220"/>
        <v>0</v>
      </c>
      <c r="CK366" s="12">
        <f t="shared" si="221"/>
        <v>2</v>
      </c>
    </row>
    <row r="367" spans="1:89" x14ac:dyDescent="0.25">
      <c r="A367" s="25">
        <v>43058.962497650464</v>
      </c>
      <c r="B367" s="26" t="s">
        <v>183</v>
      </c>
      <c r="C367" s="26" t="s">
        <v>776</v>
      </c>
      <c r="D367" s="26" t="s">
        <v>185</v>
      </c>
      <c r="E367" s="24"/>
      <c r="F367" s="26" t="s">
        <v>238</v>
      </c>
      <c r="G367" s="26" t="s">
        <v>777</v>
      </c>
      <c r="H367" s="26" t="s">
        <v>188</v>
      </c>
      <c r="I367" s="26" t="s">
        <v>188</v>
      </c>
      <c r="J367" s="26" t="s">
        <v>188</v>
      </c>
      <c r="K367" s="26" t="s">
        <v>188</v>
      </c>
      <c r="L367" s="26" t="s">
        <v>188</v>
      </c>
      <c r="M367" s="26" t="s">
        <v>188</v>
      </c>
      <c r="N367" s="26" t="s">
        <v>188</v>
      </c>
      <c r="O367" s="26" t="s">
        <v>188</v>
      </c>
      <c r="P367" s="26" t="s">
        <v>188</v>
      </c>
      <c r="Q367" s="26" t="s">
        <v>188</v>
      </c>
      <c r="R367" s="26" t="s">
        <v>188</v>
      </c>
      <c r="S367" s="26" t="s">
        <v>188</v>
      </c>
      <c r="T367" s="26" t="s">
        <v>188</v>
      </c>
      <c r="U367" s="26" t="s">
        <v>188</v>
      </c>
      <c r="V367" s="26" t="s">
        <v>5</v>
      </c>
      <c r="W367" s="26" t="s">
        <v>36</v>
      </c>
      <c r="X367" s="26" t="s">
        <v>39</v>
      </c>
      <c r="Y367" s="26" t="s">
        <v>43</v>
      </c>
      <c r="Z367" s="26" t="s">
        <v>43</v>
      </c>
      <c r="AA367" s="26" t="s">
        <v>43</v>
      </c>
      <c r="AB367" s="26" t="s">
        <v>43</v>
      </c>
      <c r="AC367" s="26" t="s">
        <v>43</v>
      </c>
      <c r="AD367" s="26" t="s">
        <v>43</v>
      </c>
      <c r="AE367" s="26" t="s">
        <v>53</v>
      </c>
      <c r="AF367" s="26" t="s">
        <v>58</v>
      </c>
      <c r="AG367" s="26" t="s">
        <v>58</v>
      </c>
      <c r="AH367" s="26" t="s">
        <v>58</v>
      </c>
      <c r="AI367" s="26" t="s">
        <v>58</v>
      </c>
      <c r="AJ367" s="26" t="s">
        <v>58</v>
      </c>
      <c r="AK367" s="26" t="s">
        <v>69</v>
      </c>
      <c r="AL367" s="26" t="s">
        <v>74</v>
      </c>
      <c r="AM367" s="26" t="s">
        <v>191</v>
      </c>
      <c r="AN367" s="26" t="s">
        <v>89</v>
      </c>
      <c r="AO367" s="26" t="s">
        <v>192</v>
      </c>
      <c r="AP367" s="26" t="s">
        <v>105</v>
      </c>
      <c r="AQ367" s="26" t="s">
        <v>105</v>
      </c>
      <c r="AR367" s="26" t="s">
        <v>105</v>
      </c>
      <c r="AS367" s="26" t="s">
        <v>105</v>
      </c>
      <c r="AT367" s="26" t="s">
        <v>114</v>
      </c>
      <c r="AU367" s="26" t="s">
        <v>266</v>
      </c>
      <c r="AX367" s="12">
        <f t="shared" si="191"/>
        <v>366</v>
      </c>
      <c r="AY367" s="12">
        <f t="shared" si="222"/>
        <v>0.5</v>
      </c>
      <c r="AZ367" s="20" t="str">
        <f t="shared" si="192"/>
        <v>Anticipatoria., Criterios y estándares (Rúbrica)., Autoevaluación., Retroalimentación.</v>
      </c>
      <c r="BA367" s="12" t="str">
        <f t="shared" si="187"/>
        <v>Anticipatoria.</v>
      </c>
      <c r="BB367" s="12" t="str">
        <f t="shared" si="188"/>
        <v>Criterios y estándares (Rúbrica).</v>
      </c>
      <c r="BC367" s="12" t="str">
        <f t="shared" si="189"/>
        <v>Autoevaluación.</v>
      </c>
      <c r="BD367" s="12" t="str">
        <f t="shared" si="190"/>
        <v>Retroalimentación.</v>
      </c>
      <c r="BF367" s="12">
        <f t="shared" si="193"/>
        <v>1</v>
      </c>
      <c r="BG367" s="12">
        <f t="shared" si="194"/>
        <v>1</v>
      </c>
      <c r="BH367" s="12">
        <f t="shared" si="195"/>
        <v>1</v>
      </c>
      <c r="BI367" s="12">
        <f t="shared" si="196"/>
        <v>1</v>
      </c>
      <c r="BJ367" s="12">
        <f t="shared" si="197"/>
        <v>0</v>
      </c>
      <c r="BK367" s="12">
        <f t="shared" si="198"/>
        <v>4</v>
      </c>
      <c r="BL367" s="20" t="str">
        <f t="shared" si="199"/>
        <v>Reflexión, Diálogo, Claridad, Oportunidades de mejora, Retroalimentación al docente</v>
      </c>
      <c r="BM367" s="12" t="str">
        <f t="shared" si="200"/>
        <v>Reflexión</v>
      </c>
      <c r="BN367" s="12" t="str">
        <f t="shared" si="223"/>
        <v>Diálogo</v>
      </c>
      <c r="BO367" s="12" t="str">
        <f t="shared" si="201"/>
        <v>Claridad</v>
      </c>
      <c r="BP367" s="12" t="str">
        <f t="shared" si="202"/>
        <v>Oportunidades de mejora</v>
      </c>
      <c r="BQ367" s="12" t="str">
        <f t="shared" si="203"/>
        <v>Retroalimentación al docente</v>
      </c>
      <c r="BS367" s="12">
        <f t="shared" si="204"/>
        <v>1</v>
      </c>
      <c r="BT367" s="12">
        <f t="shared" si="205"/>
        <v>1</v>
      </c>
      <c r="BU367" s="12">
        <f t="shared" si="206"/>
        <v>1</v>
      </c>
      <c r="BV367" s="12">
        <f t="shared" si="207"/>
        <v>1</v>
      </c>
      <c r="BW367" s="12">
        <f t="shared" si="208"/>
        <v>1</v>
      </c>
      <c r="BX367" s="12">
        <f t="shared" si="209"/>
        <v>0</v>
      </c>
      <c r="BY367" s="12">
        <f t="shared" si="210"/>
        <v>5</v>
      </c>
      <c r="BZ367" s="12" t="str">
        <f t="shared" si="211"/>
        <v>La bibliografía propuesta contiene títulos de edición menor a 5 años., La bibliografía se presenta con una sólo sistema de referenciación (APA, Vancouver, IEEE, etc)., La bibliografía incluye por lo menos dos títulos en una segunda lengua.</v>
      </c>
      <c r="CA367" s="12" t="str">
        <f t="shared" si="212"/>
        <v>La bibliografía propuesta contiene títulos de edición menor a 5 años.</v>
      </c>
      <c r="CB367" s="21" t="str">
        <f t="shared" si="213"/>
        <v>La bibliografía se presenta con una sólo sistema de referenciación (APA, Vancouver, IEEE, etc).</v>
      </c>
      <c r="CC367" s="12" t="str">
        <f t="shared" si="214"/>
        <v>La bibliografía incluye por lo menos dos títulos en una segunda lengua.</v>
      </c>
      <c r="CD367" s="12" t="str">
        <f t="shared" si="215"/>
        <v/>
      </c>
      <c r="CF367" s="12">
        <f t="shared" si="216"/>
        <v>0</v>
      </c>
      <c r="CG367" s="12">
        <f t="shared" si="217"/>
        <v>1</v>
      </c>
      <c r="CH367" s="12">
        <f t="shared" si="218"/>
        <v>1</v>
      </c>
      <c r="CI367" s="12">
        <f t="shared" si="219"/>
        <v>1</v>
      </c>
      <c r="CJ367" s="12">
        <f t="shared" si="220"/>
        <v>0</v>
      </c>
      <c r="CK367" s="12">
        <f t="shared" si="221"/>
        <v>3</v>
      </c>
    </row>
    <row r="368" spans="1:89" x14ac:dyDescent="0.25">
      <c r="A368" s="25">
        <v>43058.964788553239</v>
      </c>
      <c r="B368" s="26" t="s">
        <v>183</v>
      </c>
      <c r="C368" s="26" t="s">
        <v>776</v>
      </c>
      <c r="D368" s="26" t="s">
        <v>185</v>
      </c>
      <c r="E368" s="24"/>
      <c r="F368" s="26" t="s">
        <v>238</v>
      </c>
      <c r="G368" s="26" t="s">
        <v>778</v>
      </c>
      <c r="H368" s="26" t="s">
        <v>188</v>
      </c>
      <c r="I368" s="26" t="s">
        <v>188</v>
      </c>
      <c r="J368" s="26" t="s">
        <v>188</v>
      </c>
      <c r="K368" s="26" t="s">
        <v>188</v>
      </c>
      <c r="L368" s="26" t="s">
        <v>188</v>
      </c>
      <c r="M368" s="26" t="s">
        <v>188</v>
      </c>
      <c r="N368" s="26" t="s">
        <v>188</v>
      </c>
      <c r="O368" s="26" t="s">
        <v>188</v>
      </c>
      <c r="P368" s="26" t="s">
        <v>188</v>
      </c>
      <c r="Q368" s="26" t="s">
        <v>188</v>
      </c>
      <c r="R368" s="26" t="s">
        <v>188</v>
      </c>
      <c r="S368" s="26" t="s">
        <v>188</v>
      </c>
      <c r="T368" s="26" t="s">
        <v>188</v>
      </c>
      <c r="U368" s="26" t="s">
        <v>188</v>
      </c>
      <c r="V368" s="26" t="s">
        <v>5</v>
      </c>
      <c r="W368" s="26" t="s">
        <v>36</v>
      </c>
      <c r="X368" s="26" t="s">
        <v>39</v>
      </c>
      <c r="Y368" s="26" t="s">
        <v>43</v>
      </c>
      <c r="Z368" s="26" t="s">
        <v>43</v>
      </c>
      <c r="AA368" s="26" t="s">
        <v>43</v>
      </c>
      <c r="AB368" s="26" t="s">
        <v>43</v>
      </c>
      <c r="AC368" s="26" t="s">
        <v>43</v>
      </c>
      <c r="AD368" s="26" t="s">
        <v>43</v>
      </c>
      <c r="AE368" s="26" t="s">
        <v>53</v>
      </c>
      <c r="AF368" s="26" t="s">
        <v>58</v>
      </c>
      <c r="AG368" s="26" t="s">
        <v>58</v>
      </c>
      <c r="AH368" s="26" t="s">
        <v>58</v>
      </c>
      <c r="AI368" s="26" t="s">
        <v>58</v>
      </c>
      <c r="AJ368" s="26" t="s">
        <v>58</v>
      </c>
      <c r="AK368" s="26" t="s">
        <v>69</v>
      </c>
      <c r="AL368" s="26" t="s">
        <v>160</v>
      </c>
      <c r="AM368" s="26" t="s">
        <v>191</v>
      </c>
      <c r="AN368" s="26" t="s">
        <v>89</v>
      </c>
      <c r="AO368" s="26" t="s">
        <v>192</v>
      </c>
      <c r="AP368" s="26" t="s">
        <v>105</v>
      </c>
      <c r="AQ368" s="26" t="s">
        <v>105</v>
      </c>
      <c r="AR368" s="26" t="s">
        <v>105</v>
      </c>
      <c r="AS368" s="26" t="s">
        <v>105</v>
      </c>
      <c r="AT368" s="26" t="s">
        <v>114</v>
      </c>
      <c r="AU368" s="26" t="s">
        <v>266</v>
      </c>
      <c r="AX368" s="12">
        <f t="shared" si="191"/>
        <v>366</v>
      </c>
      <c r="AY368" s="12">
        <f t="shared" si="222"/>
        <v>0.5</v>
      </c>
      <c r="AZ368" s="20" t="str">
        <f t="shared" si="192"/>
        <v>Anticipatoria., Criterios y estándares (Rúbrica)., Autoevaluación., Retroalimentación.</v>
      </c>
      <c r="BA368" s="12" t="str">
        <f t="shared" si="187"/>
        <v>Anticipatoria.</v>
      </c>
      <c r="BB368" s="12" t="str">
        <f t="shared" si="188"/>
        <v>Criterios y estándares (Rúbrica).</v>
      </c>
      <c r="BC368" s="12" t="str">
        <f t="shared" si="189"/>
        <v>Autoevaluación.</v>
      </c>
      <c r="BD368" s="12" t="str">
        <f t="shared" si="190"/>
        <v>Retroalimentación.</v>
      </c>
      <c r="BF368" s="12">
        <f t="shared" si="193"/>
        <v>1</v>
      </c>
      <c r="BG368" s="12">
        <f t="shared" si="194"/>
        <v>1</v>
      </c>
      <c r="BH368" s="12">
        <f t="shared" si="195"/>
        <v>1</v>
      </c>
      <c r="BI368" s="12">
        <f t="shared" si="196"/>
        <v>1</v>
      </c>
      <c r="BJ368" s="12">
        <f t="shared" si="197"/>
        <v>0</v>
      </c>
      <c r="BK368" s="12">
        <f t="shared" si="198"/>
        <v>4</v>
      </c>
      <c r="BL368" s="20" t="str">
        <f t="shared" si="199"/>
        <v>Reflexión, Diálogo, Claridad, Oportunidades de mejora, Retroalimentación al docente</v>
      </c>
      <c r="BM368" s="12" t="str">
        <f t="shared" si="200"/>
        <v>Reflexión</v>
      </c>
      <c r="BN368" s="12" t="str">
        <f t="shared" si="223"/>
        <v>Diálogo</v>
      </c>
      <c r="BO368" s="12" t="str">
        <f t="shared" si="201"/>
        <v>Claridad</v>
      </c>
      <c r="BP368" s="12" t="str">
        <f t="shared" si="202"/>
        <v>Oportunidades de mejora</v>
      </c>
      <c r="BQ368" s="12" t="str">
        <f t="shared" si="203"/>
        <v>Retroalimentación al docente</v>
      </c>
      <c r="BS368" s="12">
        <f t="shared" si="204"/>
        <v>1</v>
      </c>
      <c r="BT368" s="12">
        <f t="shared" si="205"/>
        <v>1</v>
      </c>
      <c r="BU368" s="12">
        <f t="shared" si="206"/>
        <v>1</v>
      </c>
      <c r="BV368" s="12">
        <f t="shared" si="207"/>
        <v>1</v>
      </c>
      <c r="BW368" s="12">
        <f t="shared" si="208"/>
        <v>1</v>
      </c>
      <c r="BX368" s="12">
        <f t="shared" si="209"/>
        <v>0</v>
      </c>
      <c r="BY368" s="12">
        <f t="shared" si="210"/>
        <v>5</v>
      </c>
      <c r="BZ368" s="12" t="str">
        <f t="shared" si="211"/>
        <v>La bibliografía propuesta contiene títulos de edición menor a 5 años., La bibliografía se presenta con una sólo sistema de referenciación (APA, Vancouver, IEEE, etc)., La bibliografía incluye por lo menos dos títulos en una segunda lengua.</v>
      </c>
      <c r="CA368" s="12" t="str">
        <f t="shared" si="212"/>
        <v>La bibliografía propuesta contiene títulos de edición menor a 5 años.</v>
      </c>
      <c r="CB368" s="21" t="str">
        <f t="shared" si="213"/>
        <v>La bibliografía se presenta con una sólo sistema de referenciación (APA, Vancouver, IEEE, etc).</v>
      </c>
      <c r="CC368" s="12" t="str">
        <f t="shared" si="214"/>
        <v>La bibliografía incluye por lo menos dos títulos en una segunda lengua.</v>
      </c>
      <c r="CD368" s="12" t="str">
        <f t="shared" si="215"/>
        <v/>
      </c>
      <c r="CF368" s="12">
        <f t="shared" si="216"/>
        <v>0</v>
      </c>
      <c r="CG368" s="12">
        <f t="shared" si="217"/>
        <v>1</v>
      </c>
      <c r="CH368" s="12">
        <f t="shared" si="218"/>
        <v>1</v>
      </c>
      <c r="CI368" s="12">
        <f t="shared" si="219"/>
        <v>1</v>
      </c>
      <c r="CJ368" s="12">
        <f t="shared" si="220"/>
        <v>0</v>
      </c>
      <c r="CK368" s="12">
        <f t="shared" si="221"/>
        <v>3</v>
      </c>
    </row>
    <row r="369" spans="1:89" x14ac:dyDescent="0.25">
      <c r="A369" s="25">
        <v>43059.108506111108</v>
      </c>
      <c r="B369" s="26" t="s">
        <v>183</v>
      </c>
      <c r="C369" s="26" t="s">
        <v>779</v>
      </c>
      <c r="D369" s="26" t="s">
        <v>185</v>
      </c>
      <c r="E369" s="24"/>
      <c r="F369" s="26" t="s">
        <v>238</v>
      </c>
      <c r="G369" s="26" t="s">
        <v>780</v>
      </c>
      <c r="H369" s="26" t="s">
        <v>188</v>
      </c>
      <c r="I369" s="26" t="s">
        <v>188</v>
      </c>
      <c r="J369" s="26" t="s">
        <v>188</v>
      </c>
      <c r="K369" s="26" t="s">
        <v>188</v>
      </c>
      <c r="L369" s="26" t="s">
        <v>188</v>
      </c>
      <c r="M369" s="26" t="s">
        <v>188</v>
      </c>
      <c r="N369" s="26" t="s">
        <v>188</v>
      </c>
      <c r="O369" s="26" t="s">
        <v>188</v>
      </c>
      <c r="P369" s="26" t="s">
        <v>188</v>
      </c>
      <c r="Q369" s="26" t="s">
        <v>188</v>
      </c>
      <c r="R369" s="26" t="s">
        <v>188</v>
      </c>
      <c r="S369" s="26" t="s">
        <v>188</v>
      </c>
      <c r="T369" s="26" t="s">
        <v>188</v>
      </c>
      <c r="U369" s="26" t="s">
        <v>188</v>
      </c>
      <c r="V369" s="26" t="s">
        <v>5</v>
      </c>
      <c r="W369" s="26" t="s">
        <v>162</v>
      </c>
      <c r="X369" s="26" t="s">
        <v>158</v>
      </c>
      <c r="Y369" s="26" t="s">
        <v>43</v>
      </c>
      <c r="Z369" s="26" t="s">
        <v>43</v>
      </c>
      <c r="AA369" s="26" t="s">
        <v>190</v>
      </c>
      <c r="AB369" s="26" t="s">
        <v>190</v>
      </c>
      <c r="AC369" s="26" t="s">
        <v>190</v>
      </c>
      <c r="AD369" s="26" t="s">
        <v>190</v>
      </c>
      <c r="AE369" s="26" t="s">
        <v>55</v>
      </c>
      <c r="AF369" s="26" t="s">
        <v>159</v>
      </c>
      <c r="AG369" s="26" t="s">
        <v>59</v>
      </c>
      <c r="AH369" s="26" t="s">
        <v>59</v>
      </c>
      <c r="AI369" s="26" t="s">
        <v>59</v>
      </c>
      <c r="AJ369" s="26" t="s">
        <v>59</v>
      </c>
      <c r="AK369" s="26" t="s">
        <v>71</v>
      </c>
      <c r="AL369" s="26" t="s">
        <v>163</v>
      </c>
      <c r="AM369" s="26" t="s">
        <v>218</v>
      </c>
      <c r="AN369" s="26" t="s">
        <v>88</v>
      </c>
      <c r="AO369" s="26" t="s">
        <v>97</v>
      </c>
      <c r="AP369" s="26" t="s">
        <v>104</v>
      </c>
      <c r="AQ369" s="26" t="s">
        <v>104</v>
      </c>
      <c r="AR369" s="26" t="s">
        <v>104</v>
      </c>
      <c r="AS369" s="26" t="s">
        <v>104</v>
      </c>
      <c r="AT369" s="26" t="s">
        <v>114</v>
      </c>
      <c r="AU369" s="26" t="s">
        <v>260</v>
      </c>
      <c r="AX369" s="12">
        <f t="shared" si="191"/>
        <v>368</v>
      </c>
      <c r="AY369" s="12">
        <f t="shared" si="222"/>
        <v>1</v>
      </c>
      <c r="AZ369" s="20" t="str">
        <f t="shared" si="192"/>
        <v>Criterios y estándares (Rúbrica)., Retroalimentación.</v>
      </c>
      <c r="BA369" s="12" t="str">
        <f t="shared" si="187"/>
        <v>Criterios y estándares (Rúbrica).</v>
      </c>
      <c r="BB369" s="12" t="str">
        <f t="shared" si="188"/>
        <v>Retroalimentación.</v>
      </c>
      <c r="BC369" s="12" t="str">
        <f t="shared" si="189"/>
        <v/>
      </c>
      <c r="BD369" s="12" t="str">
        <f t="shared" si="190"/>
        <v/>
      </c>
      <c r="BF369" s="12">
        <f t="shared" si="193"/>
        <v>0</v>
      </c>
      <c r="BG369" s="12">
        <f t="shared" si="194"/>
        <v>1</v>
      </c>
      <c r="BH369" s="12">
        <f t="shared" si="195"/>
        <v>0</v>
      </c>
      <c r="BI369" s="12">
        <f t="shared" si="196"/>
        <v>1</v>
      </c>
      <c r="BJ369" s="12">
        <f t="shared" si="197"/>
        <v>0</v>
      </c>
      <c r="BK369" s="12">
        <f t="shared" si="198"/>
        <v>2</v>
      </c>
      <c r="BL369" s="20" t="str">
        <f t="shared" si="199"/>
        <v>Reflexión</v>
      </c>
      <c r="BM369" s="12" t="str">
        <f t="shared" si="200"/>
        <v>Reflexión</v>
      </c>
      <c r="BN369" s="12" t="e">
        <f t="shared" si="223"/>
        <v>#VALUE!</v>
      </c>
      <c r="BO369" s="12" t="str">
        <f t="shared" si="201"/>
        <v/>
      </c>
      <c r="BP369" s="12" t="str">
        <f t="shared" si="202"/>
        <v/>
      </c>
      <c r="BQ369" s="12" t="str">
        <f t="shared" si="203"/>
        <v/>
      </c>
      <c r="BS369" s="12">
        <f t="shared" si="204"/>
        <v>1</v>
      </c>
      <c r="BT369" s="12">
        <f t="shared" si="205"/>
        <v>0</v>
      </c>
      <c r="BU369" s="12">
        <f t="shared" si="206"/>
        <v>0</v>
      </c>
      <c r="BV369" s="12">
        <f t="shared" si="207"/>
        <v>0</v>
      </c>
      <c r="BW369" s="12">
        <f t="shared" si="208"/>
        <v>0</v>
      </c>
      <c r="BX369" s="12">
        <f t="shared" si="209"/>
        <v>0</v>
      </c>
      <c r="BY369" s="12">
        <f t="shared" si="210"/>
        <v>1</v>
      </c>
      <c r="BZ369" s="12" t="str">
        <f t="shared" si="211"/>
        <v>La bibliografía básica propuesta se encuentra en la biblioteca "Juan Roa Vásquez"., La bibliografía se presenta con una sólo sistema de referenciación (APA, Vancouver, IEEE, etc)., La bibliografía incluye por lo menos dos títulos en una segunda lengua.</v>
      </c>
      <c r="CA369" s="12" t="str">
        <f t="shared" si="212"/>
        <v>La bibliografía básica propuesta se encuentra en la biblioteca "Juan Roa Vásquez".</v>
      </c>
      <c r="CB369" s="21" t="str">
        <f t="shared" si="213"/>
        <v>La bibliografía se presenta con una sólo sistema de referenciación (APA, Vancouver, IEEE, etc).</v>
      </c>
      <c r="CC369" s="12" t="str">
        <f t="shared" si="214"/>
        <v>La bibliografía incluye por lo menos dos títulos en una segunda lengua.</v>
      </c>
      <c r="CD369" s="12" t="str">
        <f t="shared" si="215"/>
        <v/>
      </c>
      <c r="CF369" s="12">
        <f t="shared" si="216"/>
        <v>1</v>
      </c>
      <c r="CG369" s="12">
        <f t="shared" si="217"/>
        <v>0</v>
      </c>
      <c r="CH369" s="12">
        <f t="shared" si="218"/>
        <v>1</v>
      </c>
      <c r="CI369" s="12">
        <f t="shared" si="219"/>
        <v>1</v>
      </c>
      <c r="CJ369" s="12">
        <f t="shared" si="220"/>
        <v>0</v>
      </c>
      <c r="CK369" s="12">
        <f t="shared" si="221"/>
        <v>3</v>
      </c>
    </row>
    <row r="370" spans="1:89" x14ac:dyDescent="0.25">
      <c r="A370" s="25">
        <v>43059.33451346065</v>
      </c>
      <c r="B370" s="26" t="s">
        <v>183</v>
      </c>
      <c r="C370" s="26" t="s">
        <v>781</v>
      </c>
      <c r="D370" s="26" t="s">
        <v>185</v>
      </c>
      <c r="E370" s="24"/>
      <c r="F370" s="26" t="s">
        <v>201</v>
      </c>
      <c r="G370" s="26" t="s">
        <v>782</v>
      </c>
      <c r="H370" s="26" t="s">
        <v>188</v>
      </c>
      <c r="I370" s="26" t="s">
        <v>188</v>
      </c>
      <c r="J370" s="26" t="s">
        <v>188</v>
      </c>
      <c r="K370" s="26" t="s">
        <v>188</v>
      </c>
      <c r="L370" s="26" t="s">
        <v>188</v>
      </c>
      <c r="M370" s="26" t="s">
        <v>188</v>
      </c>
      <c r="N370" s="26" t="s">
        <v>188</v>
      </c>
      <c r="O370" s="26" t="s">
        <v>188</v>
      </c>
      <c r="P370" s="26" t="s">
        <v>188</v>
      </c>
      <c r="Q370" s="26" t="s">
        <v>188</v>
      </c>
      <c r="R370" s="26" t="s">
        <v>188</v>
      </c>
      <c r="S370" s="26" t="s">
        <v>188</v>
      </c>
      <c r="T370" s="26" t="s">
        <v>188</v>
      </c>
      <c r="U370" s="26" t="s">
        <v>188</v>
      </c>
      <c r="V370" s="26" t="s">
        <v>5</v>
      </c>
      <c r="W370" s="26" t="s">
        <v>162</v>
      </c>
      <c r="X370" s="26" t="s">
        <v>158</v>
      </c>
      <c r="Y370" s="26" t="s">
        <v>190</v>
      </c>
      <c r="Z370" s="26" t="s">
        <v>190</v>
      </c>
      <c r="AA370" s="26" t="s">
        <v>190</v>
      </c>
      <c r="AB370" s="26" t="s">
        <v>190</v>
      </c>
      <c r="AC370" s="26" t="s">
        <v>190</v>
      </c>
      <c r="AD370" s="26" t="s">
        <v>190</v>
      </c>
      <c r="AE370" s="26" t="s">
        <v>55</v>
      </c>
      <c r="AF370" s="26" t="s">
        <v>159</v>
      </c>
      <c r="AG370" s="26" t="s">
        <v>59</v>
      </c>
      <c r="AH370" s="26" t="s">
        <v>59</v>
      </c>
      <c r="AI370" s="26" t="s">
        <v>59</v>
      </c>
      <c r="AJ370" s="26" t="s">
        <v>59</v>
      </c>
      <c r="AK370" s="26" t="s">
        <v>71</v>
      </c>
      <c r="AL370" s="26" t="s">
        <v>163</v>
      </c>
      <c r="AM370" s="26" t="s">
        <v>214</v>
      </c>
      <c r="AN370" s="26" t="s">
        <v>90</v>
      </c>
      <c r="AO370" s="26" t="s">
        <v>379</v>
      </c>
      <c r="AP370" s="26" t="s">
        <v>106</v>
      </c>
      <c r="AQ370" s="26" t="s">
        <v>106</v>
      </c>
      <c r="AR370" s="26" t="s">
        <v>106</v>
      </c>
      <c r="AS370" s="26" t="s">
        <v>106</v>
      </c>
      <c r="AT370" s="26" t="s">
        <v>113</v>
      </c>
      <c r="AU370" s="26" t="s">
        <v>284</v>
      </c>
      <c r="AX370" s="12">
        <f t="shared" si="191"/>
        <v>369</v>
      </c>
      <c r="AY370" s="12">
        <f t="shared" si="222"/>
        <v>0.16666666666666666</v>
      </c>
      <c r="AZ370" s="20" t="str">
        <f t="shared" si="192"/>
        <v>Criterios y estándares (Rúbrica)., Autoevaluación.</v>
      </c>
      <c r="BA370" s="12" t="str">
        <f t="shared" si="187"/>
        <v>Criterios y estándares (Rúbrica).</v>
      </c>
      <c r="BB370" s="12" t="str">
        <f t="shared" si="188"/>
        <v>Autoevaluación.</v>
      </c>
      <c r="BC370" s="12" t="str">
        <f t="shared" si="189"/>
        <v/>
      </c>
      <c r="BD370" s="12" t="str">
        <f t="shared" si="190"/>
        <v/>
      </c>
      <c r="BF370" s="12">
        <f t="shared" si="193"/>
        <v>0</v>
      </c>
      <c r="BG370" s="12">
        <f t="shared" si="194"/>
        <v>1</v>
      </c>
      <c r="BH370" s="12">
        <f t="shared" si="195"/>
        <v>1</v>
      </c>
      <c r="BI370" s="12">
        <f t="shared" si="196"/>
        <v>0</v>
      </c>
      <c r="BJ370" s="12">
        <f t="shared" si="197"/>
        <v>0</v>
      </c>
      <c r="BK370" s="12">
        <f t="shared" si="198"/>
        <v>2</v>
      </c>
      <c r="BL370" s="20" t="str">
        <f t="shared" si="199"/>
        <v>Reflexión, Claridad</v>
      </c>
      <c r="BM370" s="12" t="str">
        <f t="shared" si="200"/>
        <v>Reflexión</v>
      </c>
      <c r="BN370" s="12" t="str">
        <f t="shared" si="223"/>
        <v>Claridad</v>
      </c>
      <c r="BO370" s="12" t="str">
        <f t="shared" si="201"/>
        <v/>
      </c>
      <c r="BP370" s="12" t="str">
        <f t="shared" si="202"/>
        <v/>
      </c>
      <c r="BQ370" s="12" t="str">
        <f t="shared" si="203"/>
        <v/>
      </c>
      <c r="BS370" s="12">
        <f t="shared" si="204"/>
        <v>1</v>
      </c>
      <c r="BT370" s="12">
        <f t="shared" si="205"/>
        <v>0</v>
      </c>
      <c r="BU370" s="12">
        <f t="shared" si="206"/>
        <v>1</v>
      </c>
      <c r="BV370" s="12">
        <f t="shared" si="207"/>
        <v>0</v>
      </c>
      <c r="BW370" s="12">
        <f t="shared" si="208"/>
        <v>0</v>
      </c>
      <c r="BX370" s="12">
        <f t="shared" si="209"/>
        <v>0</v>
      </c>
      <c r="BY370" s="12">
        <f t="shared" si="210"/>
        <v>2</v>
      </c>
      <c r="BZ370" s="12" t="str">
        <f t="shared" si="211"/>
        <v>La bibliografía básica propuesta se encuentra en la biblioteca "Juan Roa Vásquez"., La bibliografía se presenta con una sólo sistema de referenciación (APA, Vancouver, IEEE, etc).</v>
      </c>
      <c r="CA370" s="12" t="str">
        <f t="shared" si="212"/>
        <v>La bibliografía básica propuesta se encuentra en la biblioteca "Juan Roa Vásquez".</v>
      </c>
      <c r="CB370" s="21" t="str">
        <f t="shared" si="213"/>
        <v>La bibliografía se presenta con una sólo sistema de referenciación (APA, Vancouver, IEEE, etc).</v>
      </c>
      <c r="CC370" s="12" t="str">
        <f t="shared" si="214"/>
        <v/>
      </c>
      <c r="CD370" s="12" t="str">
        <f t="shared" si="215"/>
        <v/>
      </c>
      <c r="CF370" s="12">
        <f t="shared" si="216"/>
        <v>1</v>
      </c>
      <c r="CG370" s="12">
        <f t="shared" si="217"/>
        <v>0</v>
      </c>
      <c r="CH370" s="12">
        <f t="shared" si="218"/>
        <v>1</v>
      </c>
      <c r="CI370" s="12">
        <f t="shared" si="219"/>
        <v>0</v>
      </c>
      <c r="CJ370" s="12">
        <f t="shared" si="220"/>
        <v>0</v>
      </c>
      <c r="CK370" s="12">
        <f t="shared" si="221"/>
        <v>2</v>
      </c>
    </row>
    <row r="371" spans="1:89" x14ac:dyDescent="0.25">
      <c r="A371" s="25">
        <v>43059.336149699069</v>
      </c>
      <c r="B371" s="26" t="s">
        <v>183</v>
      </c>
      <c r="C371" s="26" t="s">
        <v>781</v>
      </c>
      <c r="D371" s="26" t="s">
        <v>185</v>
      </c>
      <c r="E371" s="24"/>
      <c r="F371" s="26" t="s">
        <v>201</v>
      </c>
      <c r="G371" s="26" t="s">
        <v>783</v>
      </c>
      <c r="H371" s="26" t="s">
        <v>188</v>
      </c>
      <c r="I371" s="26" t="s">
        <v>188</v>
      </c>
      <c r="J371" s="26" t="s">
        <v>188</v>
      </c>
      <c r="K371" s="26" t="s">
        <v>188</v>
      </c>
      <c r="L371" s="26" t="s">
        <v>188</v>
      </c>
      <c r="M371" s="26" t="s">
        <v>188</v>
      </c>
      <c r="N371" s="26" t="s">
        <v>188</v>
      </c>
      <c r="O371" s="26" t="s">
        <v>188</v>
      </c>
      <c r="P371" s="26" t="s">
        <v>188</v>
      </c>
      <c r="Q371" s="26" t="s">
        <v>188</v>
      </c>
      <c r="R371" s="26" t="s">
        <v>188</v>
      </c>
      <c r="S371" s="26" t="s">
        <v>188</v>
      </c>
      <c r="T371" s="26" t="s">
        <v>188</v>
      </c>
      <c r="U371" s="26" t="s">
        <v>188</v>
      </c>
      <c r="V371" s="26" t="s">
        <v>5</v>
      </c>
      <c r="W371" s="26" t="s">
        <v>162</v>
      </c>
      <c r="X371" s="26" t="s">
        <v>158</v>
      </c>
      <c r="Y371" s="26" t="s">
        <v>190</v>
      </c>
      <c r="Z371" s="26" t="s">
        <v>190</v>
      </c>
      <c r="AA371" s="26" t="s">
        <v>190</v>
      </c>
      <c r="AB371" s="26" t="s">
        <v>190</v>
      </c>
      <c r="AC371" s="26" t="s">
        <v>190</v>
      </c>
      <c r="AD371" s="26" t="s">
        <v>190</v>
      </c>
      <c r="AE371" s="26" t="s">
        <v>55</v>
      </c>
      <c r="AF371" s="26" t="s">
        <v>159</v>
      </c>
      <c r="AG371" s="26" t="s">
        <v>59</v>
      </c>
      <c r="AH371" s="26" t="s">
        <v>59</v>
      </c>
      <c r="AI371" s="26" t="s">
        <v>59</v>
      </c>
      <c r="AJ371" s="26" t="s">
        <v>59</v>
      </c>
      <c r="AK371" s="26" t="s">
        <v>71</v>
      </c>
      <c r="AL371" s="26" t="s">
        <v>163</v>
      </c>
      <c r="AM371" s="26" t="s">
        <v>214</v>
      </c>
      <c r="AN371" s="26" t="s">
        <v>90</v>
      </c>
      <c r="AO371" s="26" t="s">
        <v>784</v>
      </c>
      <c r="AP371" s="26" t="s">
        <v>106</v>
      </c>
      <c r="AQ371" s="26" t="s">
        <v>106</v>
      </c>
      <c r="AR371" s="26" t="s">
        <v>106</v>
      </c>
      <c r="AS371" s="26" t="s">
        <v>106</v>
      </c>
      <c r="AT371" s="26" t="s">
        <v>113</v>
      </c>
      <c r="AU371" s="26" t="s">
        <v>219</v>
      </c>
      <c r="AX371" s="12">
        <f t="shared" si="191"/>
        <v>369</v>
      </c>
      <c r="AY371" s="12">
        <f t="shared" si="222"/>
        <v>0.16666666666666666</v>
      </c>
      <c r="AZ371" s="20" t="str">
        <f t="shared" si="192"/>
        <v>Criterios y estándares (Rúbrica)., Autoevaluación.</v>
      </c>
      <c r="BA371" s="12" t="str">
        <f t="shared" si="187"/>
        <v>Criterios y estándares (Rúbrica).</v>
      </c>
      <c r="BB371" s="12" t="str">
        <f t="shared" si="188"/>
        <v>Autoevaluación.</v>
      </c>
      <c r="BC371" s="12" t="str">
        <f t="shared" si="189"/>
        <v/>
      </c>
      <c r="BD371" s="12" t="str">
        <f t="shared" si="190"/>
        <v/>
      </c>
      <c r="BF371" s="12">
        <f t="shared" si="193"/>
        <v>0</v>
      </c>
      <c r="BG371" s="12">
        <f t="shared" si="194"/>
        <v>1</v>
      </c>
      <c r="BH371" s="12">
        <f t="shared" si="195"/>
        <v>1</v>
      </c>
      <c r="BI371" s="12">
        <f t="shared" si="196"/>
        <v>0</v>
      </c>
      <c r="BJ371" s="12">
        <f t="shared" si="197"/>
        <v>0</v>
      </c>
      <c r="BK371" s="12">
        <f t="shared" si="198"/>
        <v>2</v>
      </c>
      <c r="BL371" s="20" t="str">
        <f t="shared" si="199"/>
        <v>Reflexión, Diálogo</v>
      </c>
      <c r="BM371" s="12" t="str">
        <f t="shared" si="200"/>
        <v>Reflexión</v>
      </c>
      <c r="BN371" s="12" t="str">
        <f t="shared" si="223"/>
        <v>Diálogo</v>
      </c>
      <c r="BO371" s="12" t="str">
        <f t="shared" si="201"/>
        <v/>
      </c>
      <c r="BP371" s="12" t="str">
        <f t="shared" si="202"/>
        <v/>
      </c>
      <c r="BQ371" s="12" t="str">
        <f t="shared" si="203"/>
        <v/>
      </c>
      <c r="BS371" s="12">
        <f t="shared" si="204"/>
        <v>1</v>
      </c>
      <c r="BT371" s="12">
        <f t="shared" si="205"/>
        <v>1</v>
      </c>
      <c r="BU371" s="12">
        <f t="shared" si="206"/>
        <v>0</v>
      </c>
      <c r="BV371" s="12">
        <f t="shared" si="207"/>
        <v>0</v>
      </c>
      <c r="BW371" s="12">
        <f t="shared" si="208"/>
        <v>0</v>
      </c>
      <c r="BX371" s="12">
        <f t="shared" si="209"/>
        <v>0</v>
      </c>
      <c r="BY371" s="12">
        <f t="shared" si="210"/>
        <v>2</v>
      </c>
      <c r="BZ371" s="12" t="str">
        <f t="shared" si="211"/>
        <v>La bibliografía propuesta contiene títulos de edición menor a 5 años., La bibliografía se presenta con una sólo sistema de referenciación (APA, Vancouver, IEEE, etc).</v>
      </c>
      <c r="CA371" s="12" t="str">
        <f t="shared" si="212"/>
        <v>La bibliografía propuesta contiene títulos de edición menor a 5 años.</v>
      </c>
      <c r="CB371" s="21" t="str">
        <f t="shared" si="213"/>
        <v>La bibliografía se presenta con una sólo sistema de referenciación (APA, Vancouver, IEEE, etc).</v>
      </c>
      <c r="CC371" s="12" t="str">
        <f t="shared" si="214"/>
        <v/>
      </c>
      <c r="CD371" s="12" t="str">
        <f t="shared" si="215"/>
        <v/>
      </c>
      <c r="CF371" s="12">
        <f t="shared" si="216"/>
        <v>0</v>
      </c>
      <c r="CG371" s="12">
        <f t="shared" si="217"/>
        <v>1</v>
      </c>
      <c r="CH371" s="12">
        <f t="shared" si="218"/>
        <v>1</v>
      </c>
      <c r="CI371" s="12">
        <f t="shared" si="219"/>
        <v>0</v>
      </c>
      <c r="CJ371" s="12">
        <f t="shared" si="220"/>
        <v>0</v>
      </c>
      <c r="CK371" s="12">
        <f t="shared" si="221"/>
        <v>2</v>
      </c>
    </row>
    <row r="372" spans="1:89" x14ac:dyDescent="0.25">
      <c r="A372" s="25">
        <v>43059.337297916667</v>
      </c>
      <c r="B372" s="26" t="s">
        <v>183</v>
      </c>
      <c r="C372" s="26" t="s">
        <v>781</v>
      </c>
      <c r="D372" s="26" t="s">
        <v>185</v>
      </c>
      <c r="E372" s="24"/>
      <c r="F372" s="26" t="s">
        <v>201</v>
      </c>
      <c r="G372" s="26" t="s">
        <v>785</v>
      </c>
      <c r="H372" s="26" t="s">
        <v>188</v>
      </c>
      <c r="I372" s="26" t="s">
        <v>188</v>
      </c>
      <c r="J372" s="26" t="s">
        <v>188</v>
      </c>
      <c r="K372" s="26" t="s">
        <v>188</v>
      </c>
      <c r="L372" s="26" t="s">
        <v>188</v>
      </c>
      <c r="M372" s="26" t="s">
        <v>188</v>
      </c>
      <c r="N372" s="26" t="s">
        <v>188</v>
      </c>
      <c r="O372" s="26" t="s">
        <v>188</v>
      </c>
      <c r="P372" s="26" t="s">
        <v>188</v>
      </c>
      <c r="Q372" s="26" t="s">
        <v>188</v>
      </c>
      <c r="R372" s="26" t="s">
        <v>188</v>
      </c>
      <c r="S372" s="26" t="s">
        <v>188</v>
      </c>
      <c r="T372" s="26" t="s">
        <v>188</v>
      </c>
      <c r="U372" s="26" t="s">
        <v>188</v>
      </c>
      <c r="V372" s="26" t="s">
        <v>5</v>
      </c>
      <c r="W372" s="26" t="s">
        <v>162</v>
      </c>
      <c r="X372" s="26" t="s">
        <v>158</v>
      </c>
      <c r="Y372" s="26" t="s">
        <v>190</v>
      </c>
      <c r="Z372" s="26" t="s">
        <v>190</v>
      </c>
      <c r="AA372" s="26" t="s">
        <v>190</v>
      </c>
      <c r="AB372" s="26" t="s">
        <v>190</v>
      </c>
      <c r="AC372" s="26" t="s">
        <v>190</v>
      </c>
      <c r="AD372" s="26" t="s">
        <v>190</v>
      </c>
      <c r="AE372" s="26" t="s">
        <v>55</v>
      </c>
      <c r="AF372" s="26" t="s">
        <v>159</v>
      </c>
      <c r="AG372" s="26" t="s">
        <v>59</v>
      </c>
      <c r="AH372" s="26" t="s">
        <v>59</v>
      </c>
      <c r="AI372" s="26" t="s">
        <v>59</v>
      </c>
      <c r="AJ372" s="26" t="s">
        <v>59</v>
      </c>
      <c r="AK372" s="26" t="s">
        <v>71</v>
      </c>
      <c r="AL372" s="26" t="s">
        <v>163</v>
      </c>
      <c r="AM372" s="26" t="s">
        <v>264</v>
      </c>
      <c r="AN372" s="26" t="s">
        <v>90</v>
      </c>
      <c r="AO372" s="26" t="s">
        <v>786</v>
      </c>
      <c r="AP372" s="26" t="s">
        <v>106</v>
      </c>
      <c r="AQ372" s="26" t="s">
        <v>106</v>
      </c>
      <c r="AR372" s="26" t="s">
        <v>106</v>
      </c>
      <c r="AS372" s="26" t="s">
        <v>106</v>
      </c>
      <c r="AT372" s="26" t="s">
        <v>113</v>
      </c>
      <c r="AU372" s="26" t="s">
        <v>219</v>
      </c>
      <c r="AX372" s="12">
        <f t="shared" si="191"/>
        <v>369</v>
      </c>
      <c r="AY372" s="12">
        <f t="shared" si="222"/>
        <v>0.16666666666666666</v>
      </c>
      <c r="AZ372" s="20" t="str">
        <f t="shared" si="192"/>
        <v>Autoevaluación., Retroalimentación.</v>
      </c>
      <c r="BA372" s="12" t="str">
        <f t="shared" si="187"/>
        <v>Autoevaluación.</v>
      </c>
      <c r="BB372" s="12" t="str">
        <f t="shared" si="188"/>
        <v>Retroalimentación.</v>
      </c>
      <c r="BC372" s="12" t="str">
        <f t="shared" si="189"/>
        <v/>
      </c>
      <c r="BD372" s="12" t="str">
        <f t="shared" si="190"/>
        <v/>
      </c>
      <c r="BF372" s="12">
        <f t="shared" si="193"/>
        <v>0</v>
      </c>
      <c r="BG372" s="12">
        <f t="shared" si="194"/>
        <v>0</v>
      </c>
      <c r="BH372" s="12">
        <f t="shared" si="195"/>
        <v>1</v>
      </c>
      <c r="BI372" s="12">
        <f t="shared" si="196"/>
        <v>1</v>
      </c>
      <c r="BJ372" s="12">
        <f t="shared" si="197"/>
        <v>0</v>
      </c>
      <c r="BK372" s="12">
        <f t="shared" si="198"/>
        <v>2</v>
      </c>
      <c r="BL372" s="20" t="str">
        <f t="shared" si="199"/>
        <v>Diálogo, Claridad</v>
      </c>
      <c r="BM372" s="12" t="str">
        <f t="shared" si="200"/>
        <v>Diálogo</v>
      </c>
      <c r="BN372" s="12" t="str">
        <f t="shared" si="223"/>
        <v>Claridad</v>
      </c>
      <c r="BO372" s="12" t="str">
        <f t="shared" si="201"/>
        <v/>
      </c>
      <c r="BP372" s="12" t="str">
        <f t="shared" si="202"/>
        <v/>
      </c>
      <c r="BQ372" s="12" t="str">
        <f t="shared" si="203"/>
        <v/>
      </c>
      <c r="BS372" s="12">
        <f t="shared" si="204"/>
        <v>0</v>
      </c>
      <c r="BT372" s="12">
        <f t="shared" si="205"/>
        <v>1</v>
      </c>
      <c r="BU372" s="12">
        <f t="shared" si="206"/>
        <v>1</v>
      </c>
      <c r="BV372" s="12">
        <f t="shared" si="207"/>
        <v>0</v>
      </c>
      <c r="BW372" s="12">
        <f t="shared" si="208"/>
        <v>0</v>
      </c>
      <c r="BX372" s="12">
        <f t="shared" si="209"/>
        <v>0</v>
      </c>
      <c r="BY372" s="12">
        <f t="shared" si="210"/>
        <v>2</v>
      </c>
      <c r="BZ372" s="12" t="str">
        <f t="shared" si="211"/>
        <v>La bibliografía propuesta contiene títulos de edición menor a 5 años., La bibliografía se presenta con una sólo sistema de referenciación (APA, Vancouver, IEEE, etc).</v>
      </c>
      <c r="CA372" s="12" t="str">
        <f t="shared" si="212"/>
        <v>La bibliografía propuesta contiene títulos de edición menor a 5 años.</v>
      </c>
      <c r="CB372" s="21" t="str">
        <f t="shared" si="213"/>
        <v>La bibliografía se presenta con una sólo sistema de referenciación (APA, Vancouver, IEEE, etc).</v>
      </c>
      <c r="CC372" s="12" t="str">
        <f t="shared" si="214"/>
        <v/>
      </c>
      <c r="CD372" s="12" t="str">
        <f t="shared" si="215"/>
        <v/>
      </c>
      <c r="CF372" s="12">
        <f t="shared" si="216"/>
        <v>0</v>
      </c>
      <c r="CG372" s="12">
        <f t="shared" si="217"/>
        <v>1</v>
      </c>
      <c r="CH372" s="12">
        <f t="shared" si="218"/>
        <v>1</v>
      </c>
      <c r="CI372" s="12">
        <f t="shared" si="219"/>
        <v>0</v>
      </c>
      <c r="CJ372" s="12">
        <f t="shared" si="220"/>
        <v>0</v>
      </c>
      <c r="CK372" s="12">
        <f t="shared" si="221"/>
        <v>2</v>
      </c>
    </row>
    <row r="373" spans="1:89" x14ac:dyDescent="0.25">
      <c r="A373" s="25">
        <v>43059.338303368058</v>
      </c>
      <c r="B373" s="26" t="s">
        <v>183</v>
      </c>
      <c r="C373" s="26" t="s">
        <v>781</v>
      </c>
      <c r="D373" s="26" t="s">
        <v>185</v>
      </c>
      <c r="E373" s="24"/>
      <c r="F373" s="26" t="s">
        <v>186</v>
      </c>
      <c r="G373" s="26" t="s">
        <v>782</v>
      </c>
      <c r="H373" s="26" t="s">
        <v>188</v>
      </c>
      <c r="I373" s="26" t="s">
        <v>188</v>
      </c>
      <c r="J373" s="26" t="s">
        <v>188</v>
      </c>
      <c r="K373" s="26" t="s">
        <v>188</v>
      </c>
      <c r="L373" s="26" t="s">
        <v>188</v>
      </c>
      <c r="M373" s="26" t="s">
        <v>188</v>
      </c>
      <c r="N373" s="26" t="s">
        <v>188</v>
      </c>
      <c r="O373" s="26" t="s">
        <v>188</v>
      </c>
      <c r="P373" s="26" t="s">
        <v>188</v>
      </c>
      <c r="Q373" s="26" t="s">
        <v>188</v>
      </c>
      <c r="R373" s="26" t="s">
        <v>188</v>
      </c>
      <c r="S373" s="26" t="s">
        <v>188</v>
      </c>
      <c r="T373" s="26" t="s">
        <v>188</v>
      </c>
      <c r="U373" s="26" t="s">
        <v>188</v>
      </c>
      <c r="V373" s="26" t="s">
        <v>5</v>
      </c>
      <c r="W373" s="26" t="s">
        <v>162</v>
      </c>
      <c r="X373" s="26" t="s">
        <v>158</v>
      </c>
      <c r="Y373" s="26" t="s">
        <v>190</v>
      </c>
      <c r="Z373" s="26" t="s">
        <v>190</v>
      </c>
      <c r="AA373" s="26" t="s">
        <v>190</v>
      </c>
      <c r="AB373" s="26" t="s">
        <v>190</v>
      </c>
      <c r="AC373" s="26" t="s">
        <v>190</v>
      </c>
      <c r="AD373" s="26" t="s">
        <v>190</v>
      </c>
      <c r="AE373" s="26" t="s">
        <v>55</v>
      </c>
      <c r="AF373" s="26" t="s">
        <v>159</v>
      </c>
      <c r="AG373" s="26" t="s">
        <v>59</v>
      </c>
      <c r="AH373" s="26" t="s">
        <v>59</v>
      </c>
      <c r="AI373" s="26" t="s">
        <v>59</v>
      </c>
      <c r="AJ373" s="26" t="s">
        <v>59</v>
      </c>
      <c r="AK373" s="26" t="s">
        <v>71</v>
      </c>
      <c r="AL373" s="26" t="s">
        <v>163</v>
      </c>
      <c r="AM373" s="26" t="s">
        <v>264</v>
      </c>
      <c r="AN373" s="26" t="s">
        <v>90</v>
      </c>
      <c r="AO373" s="26" t="s">
        <v>787</v>
      </c>
      <c r="AP373" s="26" t="s">
        <v>106</v>
      </c>
      <c r="AQ373" s="26" t="s">
        <v>106</v>
      </c>
      <c r="AR373" s="26" t="s">
        <v>106</v>
      </c>
      <c r="AS373" s="26" t="s">
        <v>106</v>
      </c>
      <c r="AT373" s="26" t="s">
        <v>113</v>
      </c>
      <c r="AU373" s="26" t="s">
        <v>207</v>
      </c>
      <c r="AX373" s="12">
        <f t="shared" si="191"/>
        <v>369</v>
      </c>
      <c r="AY373" s="12">
        <f t="shared" si="222"/>
        <v>0.16666666666666666</v>
      </c>
      <c r="AZ373" s="20" t="str">
        <f t="shared" si="192"/>
        <v>Autoevaluación., Retroalimentación.</v>
      </c>
      <c r="BA373" s="12" t="str">
        <f t="shared" si="187"/>
        <v>Autoevaluación.</v>
      </c>
      <c r="BB373" s="12" t="str">
        <f t="shared" si="188"/>
        <v>Retroalimentación.</v>
      </c>
      <c r="BC373" s="12" t="str">
        <f t="shared" si="189"/>
        <v/>
      </c>
      <c r="BD373" s="12" t="str">
        <f t="shared" si="190"/>
        <v/>
      </c>
      <c r="BF373" s="12">
        <f t="shared" si="193"/>
        <v>0</v>
      </c>
      <c r="BG373" s="12">
        <f t="shared" si="194"/>
        <v>0</v>
      </c>
      <c r="BH373" s="12">
        <f t="shared" si="195"/>
        <v>1</v>
      </c>
      <c r="BI373" s="12">
        <f t="shared" si="196"/>
        <v>1</v>
      </c>
      <c r="BJ373" s="12">
        <f t="shared" si="197"/>
        <v>0</v>
      </c>
      <c r="BK373" s="12">
        <f t="shared" si="198"/>
        <v>2</v>
      </c>
      <c r="BL373" s="20" t="str">
        <f t="shared" si="199"/>
        <v>Oportunidades de mejora, No incluye los principios enunciados</v>
      </c>
      <c r="BM373" s="12" t="str">
        <f t="shared" si="200"/>
        <v>Oportunidades de mejora</v>
      </c>
      <c r="BN373" s="12" t="str">
        <f t="shared" si="223"/>
        <v/>
      </c>
      <c r="BO373" s="12" t="str">
        <f t="shared" si="201"/>
        <v/>
      </c>
      <c r="BP373" s="12" t="str">
        <f t="shared" si="202"/>
        <v/>
      </c>
      <c r="BQ373" s="12" t="str">
        <f t="shared" si="203"/>
        <v/>
      </c>
      <c r="BS373" s="12">
        <f t="shared" si="204"/>
        <v>0</v>
      </c>
      <c r="BT373" s="12">
        <f t="shared" si="205"/>
        <v>0</v>
      </c>
      <c r="BU373" s="12">
        <f t="shared" si="206"/>
        <v>0</v>
      </c>
      <c r="BV373" s="12">
        <f t="shared" si="207"/>
        <v>1</v>
      </c>
      <c r="BW373" s="12">
        <f t="shared" si="208"/>
        <v>0</v>
      </c>
      <c r="BX373" s="12">
        <f t="shared" si="209"/>
        <v>0</v>
      </c>
      <c r="BY373" s="12">
        <f t="shared" si="210"/>
        <v>1</v>
      </c>
      <c r="BZ373" s="12" t="str">
        <f t="shared" si="211"/>
        <v>La bibliografía se presenta con una sólo sistema de referenciación (APA, Vancouver, IEEE, etc)., La bibliografía incluye por lo menos dos títulos en una segunda lengua.</v>
      </c>
      <c r="CA373" s="12" t="str">
        <f t="shared" si="212"/>
        <v>La bibliografía se presenta con una sólo sistema de referenciación (APA, Vancouver, IEEE, etc).</v>
      </c>
      <c r="CB373" s="21" t="str">
        <f t="shared" si="213"/>
        <v>La bibliografía incluye por lo menos dos títulos en una segunda lengua.</v>
      </c>
      <c r="CC373" s="12" t="str">
        <f t="shared" si="214"/>
        <v/>
      </c>
      <c r="CD373" s="12" t="str">
        <f t="shared" si="215"/>
        <v/>
      </c>
      <c r="CF373" s="12">
        <f t="shared" si="216"/>
        <v>0</v>
      </c>
      <c r="CG373" s="12">
        <f t="shared" si="217"/>
        <v>0</v>
      </c>
      <c r="CH373" s="12">
        <f t="shared" si="218"/>
        <v>1</v>
      </c>
      <c r="CI373" s="12">
        <f t="shared" si="219"/>
        <v>1</v>
      </c>
      <c r="CJ373" s="12">
        <f t="shared" si="220"/>
        <v>0</v>
      </c>
      <c r="CK373" s="12">
        <f t="shared" si="221"/>
        <v>2</v>
      </c>
    </row>
    <row r="374" spans="1:89" x14ac:dyDescent="0.25">
      <c r="A374" s="25">
        <v>43059.339235011576</v>
      </c>
      <c r="B374" s="26" t="s">
        <v>183</v>
      </c>
      <c r="C374" s="26" t="s">
        <v>781</v>
      </c>
      <c r="D374" s="26" t="s">
        <v>185</v>
      </c>
      <c r="E374" s="24"/>
      <c r="F374" s="26" t="s">
        <v>186</v>
      </c>
      <c r="G374" s="26" t="s">
        <v>788</v>
      </c>
      <c r="H374" s="26" t="s">
        <v>188</v>
      </c>
      <c r="I374" s="26" t="s">
        <v>188</v>
      </c>
      <c r="J374" s="26" t="s">
        <v>188</v>
      </c>
      <c r="K374" s="26" t="s">
        <v>188</v>
      </c>
      <c r="L374" s="26" t="s">
        <v>188</v>
      </c>
      <c r="M374" s="26" t="s">
        <v>188</v>
      </c>
      <c r="N374" s="26" t="s">
        <v>188</v>
      </c>
      <c r="O374" s="26" t="s">
        <v>188</v>
      </c>
      <c r="P374" s="26" t="s">
        <v>188</v>
      </c>
      <c r="Q374" s="26" t="s">
        <v>188</v>
      </c>
      <c r="R374" s="26" t="s">
        <v>188</v>
      </c>
      <c r="S374" s="26" t="s">
        <v>188</v>
      </c>
      <c r="T374" s="26" t="s">
        <v>188</v>
      </c>
      <c r="U374" s="26" t="s">
        <v>188</v>
      </c>
      <c r="V374" s="26" t="s">
        <v>5</v>
      </c>
      <c r="W374" s="26" t="s">
        <v>162</v>
      </c>
      <c r="X374" s="26" t="s">
        <v>158</v>
      </c>
      <c r="Y374" s="26" t="s">
        <v>190</v>
      </c>
      <c r="Z374" s="26" t="s">
        <v>190</v>
      </c>
      <c r="AA374" s="26" t="s">
        <v>190</v>
      </c>
      <c r="AB374" s="26" t="s">
        <v>190</v>
      </c>
      <c r="AC374" s="26" t="s">
        <v>190</v>
      </c>
      <c r="AD374" s="26" t="s">
        <v>190</v>
      </c>
      <c r="AE374" s="26" t="s">
        <v>55</v>
      </c>
      <c r="AF374" s="26" t="s">
        <v>159</v>
      </c>
      <c r="AG374" s="26" t="s">
        <v>59</v>
      </c>
      <c r="AH374" s="26" t="s">
        <v>59</v>
      </c>
      <c r="AI374" s="26" t="s">
        <v>59</v>
      </c>
      <c r="AJ374" s="26" t="s">
        <v>59</v>
      </c>
      <c r="AK374" s="26" t="s">
        <v>71</v>
      </c>
      <c r="AL374" s="26" t="s">
        <v>163</v>
      </c>
      <c r="AM374" s="26" t="s">
        <v>218</v>
      </c>
      <c r="AN374" s="26" t="s">
        <v>90</v>
      </c>
      <c r="AO374" s="26" t="s">
        <v>789</v>
      </c>
      <c r="AP374" s="26" t="s">
        <v>106</v>
      </c>
      <c r="AQ374" s="26" t="s">
        <v>106</v>
      </c>
      <c r="AR374" s="26" t="s">
        <v>106</v>
      </c>
      <c r="AS374" s="26" t="s">
        <v>106</v>
      </c>
      <c r="AT374" s="26" t="s">
        <v>113</v>
      </c>
      <c r="AU374" s="26" t="s">
        <v>219</v>
      </c>
      <c r="AX374" s="12">
        <f t="shared" si="191"/>
        <v>369</v>
      </c>
      <c r="AY374" s="12">
        <f t="shared" si="222"/>
        <v>0.16666666666666666</v>
      </c>
      <c r="AZ374" s="20" t="str">
        <f t="shared" si="192"/>
        <v>Criterios y estándares (Rúbrica)., Retroalimentación.</v>
      </c>
      <c r="BA374" s="12" t="str">
        <f t="shared" si="187"/>
        <v>Criterios y estándares (Rúbrica).</v>
      </c>
      <c r="BB374" s="12" t="str">
        <f t="shared" si="188"/>
        <v>Retroalimentación.</v>
      </c>
      <c r="BC374" s="12" t="str">
        <f t="shared" si="189"/>
        <v/>
      </c>
      <c r="BD374" s="12" t="str">
        <f t="shared" si="190"/>
        <v/>
      </c>
      <c r="BF374" s="12">
        <f t="shared" si="193"/>
        <v>0</v>
      </c>
      <c r="BG374" s="12">
        <f t="shared" si="194"/>
        <v>1</v>
      </c>
      <c r="BH374" s="12">
        <f t="shared" si="195"/>
        <v>0</v>
      </c>
      <c r="BI374" s="12">
        <f t="shared" si="196"/>
        <v>1</v>
      </c>
      <c r="BJ374" s="12">
        <f t="shared" si="197"/>
        <v>0</v>
      </c>
      <c r="BK374" s="12">
        <f t="shared" si="198"/>
        <v>2</v>
      </c>
      <c r="BL374" s="20" t="str">
        <f t="shared" si="199"/>
        <v>Claridad, Oportunidades de mejora</v>
      </c>
      <c r="BM374" s="12" t="str">
        <f t="shared" si="200"/>
        <v>Claridad</v>
      </c>
      <c r="BN374" s="12" t="str">
        <f t="shared" si="223"/>
        <v>Oportunidades de mejora</v>
      </c>
      <c r="BO374" s="12" t="str">
        <f t="shared" si="201"/>
        <v/>
      </c>
      <c r="BP374" s="12" t="str">
        <f t="shared" si="202"/>
        <v/>
      </c>
      <c r="BQ374" s="12" t="str">
        <f t="shared" si="203"/>
        <v/>
      </c>
      <c r="BS374" s="12">
        <f t="shared" si="204"/>
        <v>0</v>
      </c>
      <c r="BT374" s="12">
        <f t="shared" si="205"/>
        <v>0</v>
      </c>
      <c r="BU374" s="12">
        <f t="shared" si="206"/>
        <v>1</v>
      </c>
      <c r="BV374" s="12">
        <f t="shared" si="207"/>
        <v>1</v>
      </c>
      <c r="BW374" s="12">
        <f t="shared" si="208"/>
        <v>0</v>
      </c>
      <c r="BX374" s="12">
        <f t="shared" si="209"/>
        <v>0</v>
      </c>
      <c r="BY374" s="12">
        <f t="shared" si="210"/>
        <v>2</v>
      </c>
      <c r="BZ374" s="12" t="str">
        <f t="shared" si="211"/>
        <v>La bibliografía propuesta contiene títulos de edición menor a 5 años., La bibliografía se presenta con una sólo sistema de referenciación (APA, Vancouver, IEEE, etc).</v>
      </c>
      <c r="CA374" s="12" t="str">
        <f t="shared" si="212"/>
        <v>La bibliografía propuesta contiene títulos de edición menor a 5 años.</v>
      </c>
      <c r="CB374" s="21" t="str">
        <f t="shared" si="213"/>
        <v>La bibliografía se presenta con una sólo sistema de referenciación (APA, Vancouver, IEEE, etc).</v>
      </c>
      <c r="CC374" s="12" t="str">
        <f t="shared" si="214"/>
        <v/>
      </c>
      <c r="CD374" s="12" t="str">
        <f t="shared" si="215"/>
        <v/>
      </c>
      <c r="CF374" s="12">
        <f t="shared" si="216"/>
        <v>0</v>
      </c>
      <c r="CG374" s="12">
        <f t="shared" si="217"/>
        <v>1</v>
      </c>
      <c r="CH374" s="12">
        <f t="shared" si="218"/>
        <v>1</v>
      </c>
      <c r="CI374" s="12">
        <f t="shared" si="219"/>
        <v>0</v>
      </c>
      <c r="CJ374" s="12">
        <f t="shared" si="220"/>
        <v>0</v>
      </c>
      <c r="CK374" s="12">
        <f t="shared" si="221"/>
        <v>2</v>
      </c>
    </row>
    <row r="375" spans="1:89" x14ac:dyDescent="0.25">
      <c r="A375" s="25">
        <v>43059.340229467591</v>
      </c>
      <c r="B375" s="26" t="s">
        <v>183</v>
      </c>
      <c r="C375" s="26" t="s">
        <v>781</v>
      </c>
      <c r="D375" s="26" t="s">
        <v>185</v>
      </c>
      <c r="E375" s="24"/>
      <c r="F375" s="26" t="s">
        <v>186</v>
      </c>
      <c r="G375" s="26" t="s">
        <v>790</v>
      </c>
      <c r="H375" s="26" t="s">
        <v>188</v>
      </c>
      <c r="I375" s="26" t="s">
        <v>188</v>
      </c>
      <c r="J375" s="26" t="s">
        <v>188</v>
      </c>
      <c r="K375" s="26" t="s">
        <v>188</v>
      </c>
      <c r="L375" s="26" t="s">
        <v>188</v>
      </c>
      <c r="M375" s="26" t="s">
        <v>188</v>
      </c>
      <c r="N375" s="26" t="s">
        <v>188</v>
      </c>
      <c r="O375" s="26" t="s">
        <v>188</v>
      </c>
      <c r="P375" s="26" t="s">
        <v>188</v>
      </c>
      <c r="Q375" s="26" t="s">
        <v>188</v>
      </c>
      <c r="R375" s="26" t="s">
        <v>188</v>
      </c>
      <c r="S375" s="26" t="s">
        <v>188</v>
      </c>
      <c r="T375" s="26" t="s">
        <v>188</v>
      </c>
      <c r="U375" s="26" t="s">
        <v>188</v>
      </c>
      <c r="V375" s="26" t="s">
        <v>5</v>
      </c>
      <c r="W375" s="26" t="s">
        <v>162</v>
      </c>
      <c r="X375" s="26" t="s">
        <v>158</v>
      </c>
      <c r="Y375" s="26" t="s">
        <v>190</v>
      </c>
      <c r="Z375" s="26" t="s">
        <v>190</v>
      </c>
      <c r="AA375" s="26" t="s">
        <v>190</v>
      </c>
      <c r="AB375" s="26" t="s">
        <v>190</v>
      </c>
      <c r="AC375" s="26" t="s">
        <v>190</v>
      </c>
      <c r="AD375" s="26" t="s">
        <v>190</v>
      </c>
      <c r="AE375" s="26" t="s">
        <v>55</v>
      </c>
      <c r="AF375" s="26" t="s">
        <v>159</v>
      </c>
      <c r="AG375" s="26" t="s">
        <v>59</v>
      </c>
      <c r="AH375" s="26" t="s">
        <v>59</v>
      </c>
      <c r="AI375" s="26" t="s">
        <v>59</v>
      </c>
      <c r="AJ375" s="26" t="s">
        <v>59</v>
      </c>
      <c r="AK375" s="26" t="s">
        <v>71</v>
      </c>
      <c r="AL375" s="26" t="s">
        <v>163</v>
      </c>
      <c r="AM375" s="26" t="s">
        <v>214</v>
      </c>
      <c r="AN375" s="26" t="s">
        <v>90</v>
      </c>
      <c r="AO375" s="26" t="s">
        <v>784</v>
      </c>
      <c r="AP375" s="26" t="s">
        <v>106</v>
      </c>
      <c r="AQ375" s="26" t="s">
        <v>106</v>
      </c>
      <c r="AR375" s="26" t="s">
        <v>106</v>
      </c>
      <c r="AS375" s="26" t="s">
        <v>106</v>
      </c>
      <c r="AT375" s="26" t="s">
        <v>113</v>
      </c>
      <c r="AU375" s="26" t="s">
        <v>219</v>
      </c>
      <c r="AX375" s="12">
        <f t="shared" si="191"/>
        <v>369</v>
      </c>
      <c r="AY375" s="12">
        <f t="shared" si="222"/>
        <v>0.16666666666666666</v>
      </c>
      <c r="AZ375" s="20" t="str">
        <f t="shared" si="192"/>
        <v>Criterios y estándares (Rúbrica)., Autoevaluación.</v>
      </c>
      <c r="BA375" s="12" t="str">
        <f t="shared" si="187"/>
        <v>Criterios y estándares (Rúbrica).</v>
      </c>
      <c r="BB375" s="12" t="str">
        <f t="shared" si="188"/>
        <v>Autoevaluación.</v>
      </c>
      <c r="BC375" s="12" t="str">
        <f t="shared" si="189"/>
        <v/>
      </c>
      <c r="BD375" s="12" t="str">
        <f t="shared" si="190"/>
        <v/>
      </c>
      <c r="BF375" s="12">
        <f t="shared" si="193"/>
        <v>0</v>
      </c>
      <c r="BG375" s="12">
        <f t="shared" si="194"/>
        <v>1</v>
      </c>
      <c r="BH375" s="12">
        <f t="shared" si="195"/>
        <v>1</v>
      </c>
      <c r="BI375" s="12">
        <f t="shared" si="196"/>
        <v>0</v>
      </c>
      <c r="BJ375" s="12">
        <f t="shared" si="197"/>
        <v>0</v>
      </c>
      <c r="BK375" s="12">
        <f t="shared" si="198"/>
        <v>2</v>
      </c>
      <c r="BL375" s="20" t="str">
        <f t="shared" si="199"/>
        <v>Reflexión, Diálogo</v>
      </c>
      <c r="BM375" s="12" t="str">
        <f t="shared" si="200"/>
        <v>Reflexión</v>
      </c>
      <c r="BN375" s="12" t="str">
        <f t="shared" si="223"/>
        <v>Diálogo</v>
      </c>
      <c r="BO375" s="12" t="str">
        <f t="shared" si="201"/>
        <v/>
      </c>
      <c r="BP375" s="12" t="str">
        <f t="shared" si="202"/>
        <v/>
      </c>
      <c r="BQ375" s="12" t="str">
        <f t="shared" si="203"/>
        <v/>
      </c>
      <c r="BS375" s="12">
        <f t="shared" si="204"/>
        <v>1</v>
      </c>
      <c r="BT375" s="12">
        <f t="shared" si="205"/>
        <v>1</v>
      </c>
      <c r="BU375" s="12">
        <f t="shared" si="206"/>
        <v>0</v>
      </c>
      <c r="BV375" s="12">
        <f t="shared" si="207"/>
        <v>0</v>
      </c>
      <c r="BW375" s="12">
        <f t="shared" si="208"/>
        <v>0</v>
      </c>
      <c r="BX375" s="12">
        <f t="shared" si="209"/>
        <v>0</v>
      </c>
      <c r="BY375" s="12">
        <f t="shared" si="210"/>
        <v>2</v>
      </c>
      <c r="BZ375" s="12" t="str">
        <f t="shared" si="211"/>
        <v>La bibliografía propuesta contiene títulos de edición menor a 5 años., La bibliografía se presenta con una sólo sistema de referenciación (APA, Vancouver, IEEE, etc).</v>
      </c>
      <c r="CA375" s="12" t="str">
        <f t="shared" si="212"/>
        <v>La bibliografía propuesta contiene títulos de edición menor a 5 años.</v>
      </c>
      <c r="CB375" s="21" t="str">
        <f t="shared" si="213"/>
        <v>La bibliografía se presenta con una sólo sistema de referenciación (APA, Vancouver, IEEE, etc).</v>
      </c>
      <c r="CC375" s="12" t="str">
        <f t="shared" si="214"/>
        <v/>
      </c>
      <c r="CD375" s="12" t="str">
        <f t="shared" si="215"/>
        <v/>
      </c>
      <c r="CF375" s="12">
        <f t="shared" si="216"/>
        <v>0</v>
      </c>
      <c r="CG375" s="12">
        <f t="shared" si="217"/>
        <v>1</v>
      </c>
      <c r="CH375" s="12">
        <f t="shared" si="218"/>
        <v>1</v>
      </c>
      <c r="CI375" s="12">
        <f t="shared" si="219"/>
        <v>0</v>
      </c>
      <c r="CJ375" s="12">
        <f t="shared" si="220"/>
        <v>0</v>
      </c>
      <c r="CK375" s="12">
        <f t="shared" si="221"/>
        <v>2</v>
      </c>
    </row>
    <row r="376" spans="1:89" x14ac:dyDescent="0.25">
      <c r="A376" s="25">
        <v>43059.351096562503</v>
      </c>
      <c r="B376" s="26" t="s">
        <v>183</v>
      </c>
      <c r="C376" s="26" t="s">
        <v>791</v>
      </c>
      <c r="D376" s="26" t="s">
        <v>185</v>
      </c>
      <c r="E376" s="24"/>
      <c r="F376" s="26" t="s">
        <v>315</v>
      </c>
      <c r="G376" s="26" t="s">
        <v>792</v>
      </c>
      <c r="H376" s="26" t="s">
        <v>188</v>
      </c>
      <c r="I376" s="26" t="s">
        <v>188</v>
      </c>
      <c r="J376" s="26" t="s">
        <v>188</v>
      </c>
      <c r="K376" s="26" t="s">
        <v>188</v>
      </c>
      <c r="L376" s="26" t="s">
        <v>188</v>
      </c>
      <c r="M376" s="26" t="s">
        <v>188</v>
      </c>
      <c r="N376" s="26" t="s">
        <v>188</v>
      </c>
      <c r="O376" s="26" t="s">
        <v>188</v>
      </c>
      <c r="P376" s="26" t="s">
        <v>188</v>
      </c>
      <c r="Q376" s="26" t="s">
        <v>188</v>
      </c>
      <c r="R376" s="26" t="s">
        <v>188</v>
      </c>
      <c r="S376" s="26" t="s">
        <v>188</v>
      </c>
      <c r="T376" s="26" t="s">
        <v>188</v>
      </c>
      <c r="U376" s="26" t="s">
        <v>188</v>
      </c>
      <c r="V376" s="26" t="s">
        <v>5</v>
      </c>
      <c r="W376" s="26" t="s">
        <v>162</v>
      </c>
      <c r="X376" s="26" t="s">
        <v>158</v>
      </c>
      <c r="Y376" s="26" t="s">
        <v>190</v>
      </c>
      <c r="Z376" s="26" t="s">
        <v>43</v>
      </c>
      <c r="AA376" s="26" t="s">
        <v>45</v>
      </c>
      <c r="AB376" s="26" t="s">
        <v>45</v>
      </c>
      <c r="AC376" s="26" t="s">
        <v>43</v>
      </c>
      <c r="AD376" s="26" t="s">
        <v>190</v>
      </c>
      <c r="AE376" s="26" t="s">
        <v>53</v>
      </c>
      <c r="AF376" s="26" t="s">
        <v>58</v>
      </c>
      <c r="AG376" s="26" t="s">
        <v>54</v>
      </c>
      <c r="AH376" s="26" t="s">
        <v>58</v>
      </c>
      <c r="AI376" s="26" t="s">
        <v>54</v>
      </c>
      <c r="AJ376" s="26" t="s">
        <v>59</v>
      </c>
      <c r="AK376" s="26" t="s">
        <v>71</v>
      </c>
      <c r="AL376" s="26" t="s">
        <v>74</v>
      </c>
      <c r="AM376" s="26" t="s">
        <v>231</v>
      </c>
      <c r="AN376" s="26" t="s">
        <v>89</v>
      </c>
      <c r="AO376" s="26" t="s">
        <v>210</v>
      </c>
      <c r="AP376" s="26" t="s">
        <v>106</v>
      </c>
      <c r="AQ376" s="26" t="s">
        <v>104</v>
      </c>
      <c r="AR376" s="26" t="s">
        <v>104</v>
      </c>
      <c r="AS376" s="26" t="s">
        <v>106</v>
      </c>
      <c r="AT376" s="26" t="s">
        <v>112</v>
      </c>
      <c r="AU376" s="26" t="s">
        <v>266</v>
      </c>
      <c r="AX376" s="12">
        <f t="shared" si="191"/>
        <v>375</v>
      </c>
      <c r="AY376" s="12">
        <f t="shared" si="222"/>
        <v>0.33333333333333331</v>
      </c>
      <c r="AZ376" s="20" t="str">
        <f t="shared" si="192"/>
        <v>Anticipatoria., Criterios y estándares (Rúbrica)., Retroalimentación.</v>
      </c>
      <c r="BA376" s="12" t="str">
        <f t="shared" si="187"/>
        <v>Anticipatoria.</v>
      </c>
      <c r="BB376" s="12" t="str">
        <f t="shared" si="188"/>
        <v>Criterios y estándares (Rúbrica).</v>
      </c>
      <c r="BC376" s="12" t="str">
        <f t="shared" si="189"/>
        <v>Retroalimentación.</v>
      </c>
      <c r="BD376" s="12" t="str">
        <f t="shared" si="190"/>
        <v/>
      </c>
      <c r="BF376" s="12">
        <f t="shared" si="193"/>
        <v>1</v>
      </c>
      <c r="BG376" s="12">
        <f t="shared" si="194"/>
        <v>1</v>
      </c>
      <c r="BH376" s="12">
        <f t="shared" si="195"/>
        <v>0</v>
      </c>
      <c r="BI376" s="12">
        <f t="shared" si="196"/>
        <v>1</v>
      </c>
      <c r="BJ376" s="12">
        <f t="shared" si="197"/>
        <v>0</v>
      </c>
      <c r="BK376" s="12">
        <f t="shared" si="198"/>
        <v>3</v>
      </c>
      <c r="BL376" s="20" t="str">
        <f t="shared" si="199"/>
        <v>Reflexión, Diálogo, Claridad, Oportunidades de mejora</v>
      </c>
      <c r="BM376" s="12" t="str">
        <f t="shared" si="200"/>
        <v>Reflexión</v>
      </c>
      <c r="BN376" s="12" t="str">
        <f t="shared" si="223"/>
        <v>Diálogo</v>
      </c>
      <c r="BO376" s="12" t="str">
        <f t="shared" si="201"/>
        <v>Claridad</v>
      </c>
      <c r="BP376" s="12" t="str">
        <f t="shared" si="202"/>
        <v>Oportunidades de mejora</v>
      </c>
      <c r="BQ376" s="12" t="str">
        <f t="shared" si="203"/>
        <v/>
      </c>
      <c r="BS376" s="12">
        <f t="shared" si="204"/>
        <v>1</v>
      </c>
      <c r="BT376" s="12">
        <f t="shared" si="205"/>
        <v>1</v>
      </c>
      <c r="BU376" s="12">
        <f t="shared" si="206"/>
        <v>1</v>
      </c>
      <c r="BV376" s="12">
        <f t="shared" si="207"/>
        <v>1</v>
      </c>
      <c r="BW376" s="12">
        <f t="shared" si="208"/>
        <v>0</v>
      </c>
      <c r="BX376" s="12">
        <f t="shared" si="209"/>
        <v>0</v>
      </c>
      <c r="BY376" s="12">
        <f t="shared" si="210"/>
        <v>4</v>
      </c>
      <c r="BZ376" s="12" t="str">
        <f t="shared" si="211"/>
        <v>La bibliografía propuesta contiene títulos de edición menor a 5 años., La bibliografía se presenta con una sólo sistema de referenciación (APA, Vancouver, IEEE, etc)., La bibliografía incluye por lo menos dos títulos en una segunda lengua.</v>
      </c>
      <c r="CA376" s="12" t="str">
        <f t="shared" si="212"/>
        <v>La bibliografía propuesta contiene títulos de edición menor a 5 años.</v>
      </c>
      <c r="CB376" s="21" t="str">
        <f t="shared" si="213"/>
        <v>La bibliografía se presenta con una sólo sistema de referenciación (APA, Vancouver, IEEE, etc).</v>
      </c>
      <c r="CC376" s="12" t="str">
        <f t="shared" si="214"/>
        <v>La bibliografía incluye por lo menos dos títulos en una segunda lengua.</v>
      </c>
      <c r="CD376" s="12" t="str">
        <f t="shared" si="215"/>
        <v/>
      </c>
      <c r="CF376" s="12">
        <f t="shared" si="216"/>
        <v>0</v>
      </c>
      <c r="CG376" s="12">
        <f t="shared" si="217"/>
        <v>1</v>
      </c>
      <c r="CH376" s="12">
        <f t="shared" si="218"/>
        <v>1</v>
      </c>
      <c r="CI376" s="12">
        <f t="shared" si="219"/>
        <v>1</v>
      </c>
      <c r="CJ376" s="12">
        <f t="shared" si="220"/>
        <v>0</v>
      </c>
      <c r="CK376" s="12">
        <f t="shared" si="221"/>
        <v>3</v>
      </c>
    </row>
    <row r="377" spans="1:89" x14ac:dyDescent="0.25">
      <c r="A377" s="25">
        <v>43059.353262546298</v>
      </c>
      <c r="B377" s="26" t="s">
        <v>183</v>
      </c>
      <c r="C377" s="26" t="s">
        <v>791</v>
      </c>
      <c r="D377" s="26" t="s">
        <v>185</v>
      </c>
      <c r="E377" s="24"/>
      <c r="F377" s="26" t="s">
        <v>315</v>
      </c>
      <c r="G377" s="26" t="s">
        <v>793</v>
      </c>
      <c r="H377" s="26" t="s">
        <v>188</v>
      </c>
      <c r="I377" s="26" t="s">
        <v>188</v>
      </c>
      <c r="J377" s="26" t="s">
        <v>188</v>
      </c>
      <c r="K377" s="26" t="s">
        <v>188</v>
      </c>
      <c r="L377" s="26" t="s">
        <v>188</v>
      </c>
      <c r="M377" s="26" t="s">
        <v>188</v>
      </c>
      <c r="N377" s="26" t="s">
        <v>188</v>
      </c>
      <c r="O377" s="26" t="s">
        <v>188</v>
      </c>
      <c r="P377" s="26" t="s">
        <v>188</v>
      </c>
      <c r="Q377" s="26" t="s">
        <v>188</v>
      </c>
      <c r="R377" s="26" t="s">
        <v>188</v>
      </c>
      <c r="S377" s="26" t="s">
        <v>188</v>
      </c>
      <c r="T377" s="26" t="s">
        <v>188</v>
      </c>
      <c r="U377" s="26" t="s">
        <v>188</v>
      </c>
      <c r="V377" s="26" t="s">
        <v>5</v>
      </c>
      <c r="W377" s="26" t="s">
        <v>162</v>
      </c>
      <c r="X377" s="26" t="s">
        <v>158</v>
      </c>
      <c r="Y377" s="26" t="s">
        <v>190</v>
      </c>
      <c r="Z377" s="26" t="s">
        <v>43</v>
      </c>
      <c r="AA377" s="26" t="s">
        <v>45</v>
      </c>
      <c r="AB377" s="26" t="s">
        <v>45</v>
      </c>
      <c r="AC377" s="26" t="s">
        <v>43</v>
      </c>
      <c r="AD377" s="26" t="s">
        <v>190</v>
      </c>
      <c r="AE377" s="26" t="s">
        <v>53</v>
      </c>
      <c r="AF377" s="26" t="s">
        <v>58</v>
      </c>
      <c r="AG377" s="26" t="s">
        <v>54</v>
      </c>
      <c r="AH377" s="26" t="s">
        <v>54</v>
      </c>
      <c r="AI377" s="26" t="s">
        <v>58</v>
      </c>
      <c r="AJ377" s="26" t="s">
        <v>58</v>
      </c>
      <c r="AK377" s="26" t="s">
        <v>71</v>
      </c>
      <c r="AL377" s="26" t="s">
        <v>160</v>
      </c>
      <c r="AM377" s="26" t="s">
        <v>231</v>
      </c>
      <c r="AN377" s="26" t="s">
        <v>89</v>
      </c>
      <c r="AO377" s="26" t="s">
        <v>210</v>
      </c>
      <c r="AP377" s="26" t="s">
        <v>106</v>
      </c>
      <c r="AQ377" s="26" t="s">
        <v>104</v>
      </c>
      <c r="AR377" s="26" t="s">
        <v>104</v>
      </c>
      <c r="AS377" s="26" t="s">
        <v>106</v>
      </c>
      <c r="AT377" s="26" t="s">
        <v>112</v>
      </c>
      <c r="AU377" s="26" t="s">
        <v>266</v>
      </c>
      <c r="AX377" s="12">
        <f t="shared" si="191"/>
        <v>375</v>
      </c>
      <c r="AY377" s="12">
        <f t="shared" si="222"/>
        <v>0.33333333333333331</v>
      </c>
      <c r="AZ377" s="20" t="str">
        <f t="shared" si="192"/>
        <v>Anticipatoria., Criterios y estándares (Rúbrica)., Retroalimentación.</v>
      </c>
      <c r="BA377" s="12" t="str">
        <f t="shared" si="187"/>
        <v>Anticipatoria.</v>
      </c>
      <c r="BB377" s="12" t="str">
        <f t="shared" si="188"/>
        <v>Criterios y estándares (Rúbrica).</v>
      </c>
      <c r="BC377" s="12" t="str">
        <f t="shared" si="189"/>
        <v>Retroalimentación.</v>
      </c>
      <c r="BD377" s="12" t="str">
        <f t="shared" si="190"/>
        <v/>
      </c>
      <c r="BF377" s="12">
        <f t="shared" si="193"/>
        <v>1</v>
      </c>
      <c r="BG377" s="12">
        <f t="shared" si="194"/>
        <v>1</v>
      </c>
      <c r="BH377" s="12">
        <f t="shared" si="195"/>
        <v>0</v>
      </c>
      <c r="BI377" s="12">
        <f t="shared" si="196"/>
        <v>1</v>
      </c>
      <c r="BJ377" s="12">
        <f t="shared" si="197"/>
        <v>0</v>
      </c>
      <c r="BK377" s="12">
        <f t="shared" si="198"/>
        <v>3</v>
      </c>
      <c r="BL377" s="20" t="str">
        <f t="shared" si="199"/>
        <v>Reflexión, Diálogo, Claridad, Oportunidades de mejora</v>
      </c>
      <c r="BM377" s="12" t="str">
        <f t="shared" si="200"/>
        <v>Reflexión</v>
      </c>
      <c r="BN377" s="12" t="str">
        <f t="shared" si="223"/>
        <v>Diálogo</v>
      </c>
      <c r="BO377" s="12" t="str">
        <f t="shared" si="201"/>
        <v>Claridad</v>
      </c>
      <c r="BP377" s="12" t="str">
        <f t="shared" si="202"/>
        <v>Oportunidades de mejora</v>
      </c>
      <c r="BQ377" s="12" t="str">
        <f t="shared" si="203"/>
        <v/>
      </c>
      <c r="BS377" s="12">
        <f t="shared" si="204"/>
        <v>1</v>
      </c>
      <c r="BT377" s="12">
        <f t="shared" si="205"/>
        <v>1</v>
      </c>
      <c r="BU377" s="12">
        <f t="shared" si="206"/>
        <v>1</v>
      </c>
      <c r="BV377" s="12">
        <f t="shared" si="207"/>
        <v>1</v>
      </c>
      <c r="BW377" s="12">
        <f t="shared" si="208"/>
        <v>0</v>
      </c>
      <c r="BX377" s="12">
        <f t="shared" si="209"/>
        <v>0</v>
      </c>
      <c r="BY377" s="12">
        <f t="shared" si="210"/>
        <v>4</v>
      </c>
      <c r="BZ377" s="12" t="str">
        <f t="shared" si="211"/>
        <v>La bibliografía propuesta contiene títulos de edición menor a 5 años., La bibliografía se presenta con una sólo sistema de referenciación (APA, Vancouver, IEEE, etc)., La bibliografía incluye por lo menos dos títulos en una segunda lengua.</v>
      </c>
      <c r="CA377" s="12" t="str">
        <f t="shared" si="212"/>
        <v>La bibliografía propuesta contiene títulos de edición menor a 5 años.</v>
      </c>
      <c r="CB377" s="21" t="str">
        <f t="shared" si="213"/>
        <v>La bibliografía se presenta con una sólo sistema de referenciación (APA, Vancouver, IEEE, etc).</v>
      </c>
      <c r="CC377" s="12" t="str">
        <f t="shared" si="214"/>
        <v>La bibliografía incluye por lo menos dos títulos en una segunda lengua.</v>
      </c>
      <c r="CD377" s="12" t="str">
        <f t="shared" si="215"/>
        <v/>
      </c>
      <c r="CF377" s="12">
        <f t="shared" si="216"/>
        <v>0</v>
      </c>
      <c r="CG377" s="12">
        <f t="shared" si="217"/>
        <v>1</v>
      </c>
      <c r="CH377" s="12">
        <f t="shared" si="218"/>
        <v>1</v>
      </c>
      <c r="CI377" s="12">
        <f t="shared" si="219"/>
        <v>1</v>
      </c>
      <c r="CJ377" s="12">
        <f t="shared" si="220"/>
        <v>0</v>
      </c>
      <c r="CK377" s="12">
        <f t="shared" si="221"/>
        <v>3</v>
      </c>
    </row>
    <row r="378" spans="1:89" x14ac:dyDescent="0.25">
      <c r="A378" s="25">
        <v>43059.354761284718</v>
      </c>
      <c r="B378" s="26" t="s">
        <v>183</v>
      </c>
      <c r="C378" s="26" t="s">
        <v>791</v>
      </c>
      <c r="D378" s="26" t="s">
        <v>185</v>
      </c>
      <c r="E378" s="24"/>
      <c r="F378" s="26" t="s">
        <v>315</v>
      </c>
      <c r="G378" s="26" t="s">
        <v>794</v>
      </c>
      <c r="H378" s="26" t="s">
        <v>188</v>
      </c>
      <c r="I378" s="26" t="s">
        <v>188</v>
      </c>
      <c r="J378" s="26" t="s">
        <v>188</v>
      </c>
      <c r="K378" s="26" t="s">
        <v>188</v>
      </c>
      <c r="L378" s="26" t="s">
        <v>188</v>
      </c>
      <c r="M378" s="26" t="s">
        <v>188</v>
      </c>
      <c r="N378" s="26" t="s">
        <v>188</v>
      </c>
      <c r="O378" s="26" t="s">
        <v>188</v>
      </c>
      <c r="P378" s="26" t="s">
        <v>188</v>
      </c>
      <c r="Q378" s="26" t="s">
        <v>188</v>
      </c>
      <c r="R378" s="26" t="s">
        <v>188</v>
      </c>
      <c r="S378" s="26" t="s">
        <v>188</v>
      </c>
      <c r="T378" s="26" t="s">
        <v>188</v>
      </c>
      <c r="U378" s="26" t="s">
        <v>188</v>
      </c>
      <c r="V378" s="26" t="s">
        <v>5</v>
      </c>
      <c r="W378" s="26" t="s">
        <v>162</v>
      </c>
      <c r="X378" s="26" t="s">
        <v>158</v>
      </c>
      <c r="Y378" s="26" t="s">
        <v>190</v>
      </c>
      <c r="Z378" s="26" t="s">
        <v>43</v>
      </c>
      <c r="AA378" s="26" t="s">
        <v>45</v>
      </c>
      <c r="AB378" s="26" t="s">
        <v>45</v>
      </c>
      <c r="AC378" s="26" t="s">
        <v>43</v>
      </c>
      <c r="AD378" s="26" t="s">
        <v>190</v>
      </c>
      <c r="AE378" s="26" t="s">
        <v>55</v>
      </c>
      <c r="AF378" s="26" t="s">
        <v>58</v>
      </c>
      <c r="AG378" s="26" t="s">
        <v>54</v>
      </c>
      <c r="AH378" s="26" t="s">
        <v>54</v>
      </c>
      <c r="AI378" s="26" t="s">
        <v>58</v>
      </c>
      <c r="AJ378" s="26" t="s">
        <v>59</v>
      </c>
      <c r="AK378" s="26" t="s">
        <v>71</v>
      </c>
      <c r="AL378" s="26" t="s">
        <v>160</v>
      </c>
      <c r="AM378" s="26" t="s">
        <v>231</v>
      </c>
      <c r="AN378" s="26" t="s">
        <v>89</v>
      </c>
      <c r="AO378" s="26" t="s">
        <v>210</v>
      </c>
      <c r="AP378" s="26" t="s">
        <v>106</v>
      </c>
      <c r="AQ378" s="26" t="s">
        <v>104</v>
      </c>
      <c r="AR378" s="26" t="s">
        <v>104</v>
      </c>
      <c r="AS378" s="26" t="s">
        <v>106</v>
      </c>
      <c r="AT378" s="26" t="s">
        <v>112</v>
      </c>
      <c r="AU378" s="26" t="s">
        <v>266</v>
      </c>
      <c r="AX378" s="12">
        <f t="shared" si="191"/>
        <v>375</v>
      </c>
      <c r="AY378" s="12">
        <f t="shared" si="222"/>
        <v>0.33333333333333331</v>
      </c>
      <c r="AZ378" s="20" t="str">
        <f t="shared" si="192"/>
        <v>Anticipatoria., Criterios y estándares (Rúbrica)., Retroalimentación.</v>
      </c>
      <c r="BA378" s="12" t="str">
        <f t="shared" si="187"/>
        <v>Anticipatoria.</v>
      </c>
      <c r="BB378" s="12" t="str">
        <f t="shared" si="188"/>
        <v>Criterios y estándares (Rúbrica).</v>
      </c>
      <c r="BC378" s="12" t="str">
        <f t="shared" si="189"/>
        <v>Retroalimentación.</v>
      </c>
      <c r="BD378" s="12" t="str">
        <f t="shared" si="190"/>
        <v/>
      </c>
      <c r="BF378" s="12">
        <f t="shared" si="193"/>
        <v>1</v>
      </c>
      <c r="BG378" s="12">
        <f t="shared" si="194"/>
        <v>1</v>
      </c>
      <c r="BH378" s="12">
        <f t="shared" si="195"/>
        <v>0</v>
      </c>
      <c r="BI378" s="12">
        <f t="shared" si="196"/>
        <v>1</v>
      </c>
      <c r="BJ378" s="12">
        <f t="shared" si="197"/>
        <v>0</v>
      </c>
      <c r="BK378" s="12">
        <f t="shared" si="198"/>
        <v>3</v>
      </c>
      <c r="BL378" s="20" t="str">
        <f t="shared" si="199"/>
        <v>Reflexión, Diálogo, Claridad, Oportunidades de mejora</v>
      </c>
      <c r="BM378" s="12" t="str">
        <f t="shared" si="200"/>
        <v>Reflexión</v>
      </c>
      <c r="BN378" s="12" t="str">
        <f t="shared" si="223"/>
        <v>Diálogo</v>
      </c>
      <c r="BO378" s="12" t="str">
        <f t="shared" si="201"/>
        <v>Claridad</v>
      </c>
      <c r="BP378" s="12" t="str">
        <f t="shared" si="202"/>
        <v>Oportunidades de mejora</v>
      </c>
      <c r="BQ378" s="12" t="str">
        <f t="shared" si="203"/>
        <v/>
      </c>
      <c r="BS378" s="12">
        <f t="shared" si="204"/>
        <v>1</v>
      </c>
      <c r="BT378" s="12">
        <f t="shared" si="205"/>
        <v>1</v>
      </c>
      <c r="BU378" s="12">
        <f t="shared" si="206"/>
        <v>1</v>
      </c>
      <c r="BV378" s="12">
        <f t="shared" si="207"/>
        <v>1</v>
      </c>
      <c r="BW378" s="12">
        <f t="shared" si="208"/>
        <v>0</v>
      </c>
      <c r="BX378" s="12">
        <f t="shared" si="209"/>
        <v>0</v>
      </c>
      <c r="BY378" s="12">
        <f t="shared" si="210"/>
        <v>4</v>
      </c>
      <c r="BZ378" s="12" t="str">
        <f t="shared" si="211"/>
        <v>La bibliografía propuesta contiene títulos de edición menor a 5 años., La bibliografía se presenta con una sólo sistema de referenciación (APA, Vancouver, IEEE, etc)., La bibliografía incluye por lo menos dos títulos en una segunda lengua.</v>
      </c>
      <c r="CA378" s="12" t="str">
        <f t="shared" si="212"/>
        <v>La bibliografía propuesta contiene títulos de edición menor a 5 años.</v>
      </c>
      <c r="CB378" s="21" t="str">
        <f t="shared" si="213"/>
        <v>La bibliografía se presenta con una sólo sistema de referenciación (APA, Vancouver, IEEE, etc).</v>
      </c>
      <c r="CC378" s="12" t="str">
        <f t="shared" si="214"/>
        <v>La bibliografía incluye por lo menos dos títulos en una segunda lengua.</v>
      </c>
      <c r="CD378" s="12" t="str">
        <f t="shared" si="215"/>
        <v/>
      </c>
      <c r="CF378" s="12">
        <f t="shared" si="216"/>
        <v>0</v>
      </c>
      <c r="CG378" s="12">
        <f t="shared" si="217"/>
        <v>1</v>
      </c>
      <c r="CH378" s="12">
        <f t="shared" si="218"/>
        <v>1</v>
      </c>
      <c r="CI378" s="12">
        <f t="shared" si="219"/>
        <v>1</v>
      </c>
      <c r="CJ378" s="12">
        <f t="shared" si="220"/>
        <v>0</v>
      </c>
      <c r="CK378" s="12">
        <f t="shared" si="221"/>
        <v>3</v>
      </c>
    </row>
    <row r="379" spans="1:89" x14ac:dyDescent="0.25">
      <c r="A379" s="25">
        <v>43059.359811261573</v>
      </c>
      <c r="B379" s="26" t="s">
        <v>183</v>
      </c>
      <c r="C379" s="26" t="s">
        <v>795</v>
      </c>
      <c r="D379" s="26" t="s">
        <v>185</v>
      </c>
      <c r="E379" s="24"/>
      <c r="F379" s="26" t="s">
        <v>336</v>
      </c>
      <c r="G379" s="26" t="s">
        <v>796</v>
      </c>
      <c r="H379" s="26" t="s">
        <v>188</v>
      </c>
      <c r="I379" s="26" t="s">
        <v>188</v>
      </c>
      <c r="J379" s="26" t="s">
        <v>188</v>
      </c>
      <c r="K379" s="26" t="s">
        <v>188</v>
      </c>
      <c r="L379" s="26" t="s">
        <v>188</v>
      </c>
      <c r="M379" s="26" t="s">
        <v>188</v>
      </c>
      <c r="N379" s="26" t="s">
        <v>188</v>
      </c>
      <c r="O379" s="26" t="s">
        <v>188</v>
      </c>
      <c r="P379" s="26" t="s">
        <v>189</v>
      </c>
      <c r="Q379" s="26" t="s">
        <v>188</v>
      </c>
      <c r="R379" s="26" t="s">
        <v>188</v>
      </c>
      <c r="S379" s="26" t="s">
        <v>188</v>
      </c>
      <c r="T379" s="26" t="s">
        <v>188</v>
      </c>
      <c r="U379" s="26" t="s">
        <v>188</v>
      </c>
      <c r="V379" s="26" t="s">
        <v>5</v>
      </c>
      <c r="W379" s="26" t="s">
        <v>162</v>
      </c>
      <c r="X379" s="26" t="s">
        <v>158</v>
      </c>
      <c r="Y379" s="26" t="s">
        <v>190</v>
      </c>
      <c r="Z379" s="26" t="s">
        <v>190</v>
      </c>
      <c r="AA379" s="26" t="s">
        <v>190</v>
      </c>
      <c r="AB379" s="26" t="s">
        <v>190</v>
      </c>
      <c r="AC379" s="26" t="s">
        <v>190</v>
      </c>
      <c r="AD379" s="26" t="s">
        <v>190</v>
      </c>
      <c r="AE379" s="26" t="s">
        <v>55</v>
      </c>
      <c r="AF379" s="26" t="s">
        <v>159</v>
      </c>
      <c r="AG379" s="26" t="s">
        <v>58</v>
      </c>
      <c r="AH379" s="26" t="s">
        <v>59</v>
      </c>
      <c r="AI379" s="26" t="s">
        <v>58</v>
      </c>
      <c r="AJ379" s="26" t="s">
        <v>58</v>
      </c>
      <c r="AK379" s="26" t="s">
        <v>71</v>
      </c>
      <c r="AL379" s="26" t="s">
        <v>160</v>
      </c>
      <c r="AM379" s="26" t="s">
        <v>797</v>
      </c>
      <c r="AN379" s="26" t="s">
        <v>89</v>
      </c>
      <c r="AO379" s="26" t="s">
        <v>210</v>
      </c>
      <c r="AP379" s="26" t="s">
        <v>104</v>
      </c>
      <c r="AQ379" s="26" t="s">
        <v>104</v>
      </c>
      <c r="AR379" s="26" t="s">
        <v>104</v>
      </c>
      <c r="AS379" s="26" t="s">
        <v>104</v>
      </c>
      <c r="AT379" s="26" t="s">
        <v>112</v>
      </c>
      <c r="AU379" s="26" t="s">
        <v>247</v>
      </c>
      <c r="AX379" s="12">
        <f t="shared" si="191"/>
        <v>378</v>
      </c>
      <c r="AY379" s="12">
        <f t="shared" si="222"/>
        <v>1</v>
      </c>
      <c r="AZ379" s="20" t="str">
        <f t="shared" si="192"/>
        <v>Anticipatoria., Criterios y estándares (Rúbrica).</v>
      </c>
      <c r="BA379" s="12" t="str">
        <f t="shared" si="187"/>
        <v>Anticipatoria.</v>
      </c>
      <c r="BB379" s="12" t="str">
        <f t="shared" si="188"/>
        <v>Criterios y estándares (Rúbrica).</v>
      </c>
      <c r="BC379" s="12" t="str">
        <f t="shared" si="189"/>
        <v/>
      </c>
      <c r="BD379" s="12" t="str">
        <f t="shared" si="190"/>
        <v/>
      </c>
      <c r="BF379" s="12">
        <f t="shared" si="193"/>
        <v>1</v>
      </c>
      <c r="BG379" s="12">
        <f t="shared" si="194"/>
        <v>1</v>
      </c>
      <c r="BH379" s="12">
        <f t="shared" si="195"/>
        <v>0</v>
      </c>
      <c r="BI379" s="12">
        <f t="shared" si="196"/>
        <v>0</v>
      </c>
      <c r="BJ379" s="12">
        <f t="shared" si="197"/>
        <v>0</v>
      </c>
      <c r="BK379" s="12">
        <f t="shared" si="198"/>
        <v>2</v>
      </c>
      <c r="BL379" s="20" t="str">
        <f t="shared" si="199"/>
        <v>Reflexión, Diálogo, Claridad, Oportunidades de mejora</v>
      </c>
      <c r="BM379" s="12" t="str">
        <f t="shared" si="200"/>
        <v>Reflexión</v>
      </c>
      <c r="BN379" s="12" t="str">
        <f t="shared" si="223"/>
        <v>Diálogo</v>
      </c>
      <c r="BO379" s="12" t="str">
        <f t="shared" si="201"/>
        <v>Claridad</v>
      </c>
      <c r="BP379" s="12" t="str">
        <f t="shared" si="202"/>
        <v>Oportunidades de mejora</v>
      </c>
      <c r="BQ379" s="12" t="str">
        <f t="shared" si="203"/>
        <v/>
      </c>
      <c r="BS379" s="12">
        <f t="shared" si="204"/>
        <v>1</v>
      </c>
      <c r="BT379" s="12">
        <f t="shared" si="205"/>
        <v>1</v>
      </c>
      <c r="BU379" s="12">
        <f t="shared" si="206"/>
        <v>1</v>
      </c>
      <c r="BV379" s="12">
        <f t="shared" si="207"/>
        <v>1</v>
      </c>
      <c r="BW379" s="12">
        <f t="shared" si="208"/>
        <v>0</v>
      </c>
      <c r="BX379" s="12">
        <f t="shared" si="209"/>
        <v>0</v>
      </c>
      <c r="BY379" s="12">
        <f t="shared" si="210"/>
        <v>4</v>
      </c>
      <c r="BZ379" s="12" t="str">
        <f t="shared" si="211"/>
        <v>La bibliografía básica propuesta se encuentra en la biblioteca "Juan Roa Vásquez"., La bibliografía propuesta contiene títulos de edición menor a 5 años., La bibliografía se presenta con una sólo sistema de referenciación (APA, Vancouver, IEEE, etc).</v>
      </c>
      <c r="CA379" s="12" t="str">
        <f t="shared" si="212"/>
        <v>La bibliografía básica propuesta se encuentra en la biblioteca "Juan Roa Vásquez".</v>
      </c>
      <c r="CB379" s="21" t="str">
        <f t="shared" si="213"/>
        <v>La bibliografía propuesta contiene títulos de edición menor a 5 años.</v>
      </c>
      <c r="CC379" s="12" t="str">
        <f t="shared" si="214"/>
        <v>La bibliografía se presenta con una sólo sistema de referenciación (APA, Vancouver, IEEE, etc).</v>
      </c>
      <c r="CD379" s="12" t="str">
        <f t="shared" si="215"/>
        <v/>
      </c>
      <c r="CF379" s="12">
        <f t="shared" si="216"/>
        <v>1</v>
      </c>
      <c r="CG379" s="12">
        <f t="shared" si="217"/>
        <v>1</v>
      </c>
      <c r="CH379" s="12">
        <f t="shared" si="218"/>
        <v>1</v>
      </c>
      <c r="CI379" s="12">
        <f t="shared" si="219"/>
        <v>0</v>
      </c>
      <c r="CJ379" s="12">
        <f t="shared" si="220"/>
        <v>0</v>
      </c>
      <c r="CK379" s="12">
        <f t="shared" si="221"/>
        <v>3</v>
      </c>
    </row>
    <row r="380" spans="1:89" x14ac:dyDescent="0.25">
      <c r="A380" s="25">
        <v>43059.360691689813</v>
      </c>
      <c r="B380" s="26" t="s">
        <v>183</v>
      </c>
      <c r="C380" s="26" t="s">
        <v>798</v>
      </c>
      <c r="D380" s="26" t="s">
        <v>185</v>
      </c>
      <c r="E380" s="24"/>
      <c r="F380" s="26" t="s">
        <v>282</v>
      </c>
      <c r="G380" s="26" t="s">
        <v>799</v>
      </c>
      <c r="H380" s="26" t="s">
        <v>188</v>
      </c>
      <c r="I380" s="26" t="s">
        <v>188</v>
      </c>
      <c r="J380" s="26" t="s">
        <v>188</v>
      </c>
      <c r="K380" s="26" t="s">
        <v>188</v>
      </c>
      <c r="L380" s="26" t="s">
        <v>188</v>
      </c>
      <c r="M380" s="26" t="s">
        <v>188</v>
      </c>
      <c r="N380" s="26" t="s">
        <v>188</v>
      </c>
      <c r="O380" s="26" t="s">
        <v>188</v>
      </c>
      <c r="P380" s="26" t="s">
        <v>188</v>
      </c>
      <c r="Q380" s="26" t="s">
        <v>188</v>
      </c>
      <c r="R380" s="26" t="s">
        <v>188</v>
      </c>
      <c r="S380" s="26" t="s">
        <v>188</v>
      </c>
      <c r="T380" s="26" t="s">
        <v>188</v>
      </c>
      <c r="U380" s="26" t="s">
        <v>188</v>
      </c>
      <c r="V380" s="26" t="s">
        <v>5</v>
      </c>
      <c r="W380" s="26" t="s">
        <v>162</v>
      </c>
      <c r="X380" s="26" t="s">
        <v>158</v>
      </c>
      <c r="Y380" s="26" t="s">
        <v>190</v>
      </c>
      <c r="Z380" s="26" t="s">
        <v>190</v>
      </c>
      <c r="AA380" s="26" t="s">
        <v>190</v>
      </c>
      <c r="AB380" s="26" t="s">
        <v>190</v>
      </c>
      <c r="AC380" s="26" t="s">
        <v>190</v>
      </c>
      <c r="AD380" s="26" t="s">
        <v>190</v>
      </c>
      <c r="AE380" s="26" t="s">
        <v>55</v>
      </c>
      <c r="AF380" s="26" t="s">
        <v>159</v>
      </c>
      <c r="AG380" s="26" t="s">
        <v>59</v>
      </c>
      <c r="AH380" s="26" t="s">
        <v>59</v>
      </c>
      <c r="AI380" s="26" t="s">
        <v>59</v>
      </c>
      <c r="AJ380" s="26" t="s">
        <v>59</v>
      </c>
      <c r="AK380" s="26" t="s">
        <v>69</v>
      </c>
      <c r="AL380" s="26" t="s">
        <v>160</v>
      </c>
      <c r="AM380" s="26" t="s">
        <v>206</v>
      </c>
      <c r="AN380" s="26" t="s">
        <v>89</v>
      </c>
      <c r="AO380" s="26" t="s">
        <v>192</v>
      </c>
      <c r="AP380" s="26" t="s">
        <v>106</v>
      </c>
      <c r="AQ380" s="26" t="s">
        <v>104</v>
      </c>
      <c r="AR380" s="26" t="s">
        <v>104</v>
      </c>
      <c r="AS380" s="26" t="s">
        <v>106</v>
      </c>
      <c r="AT380" s="26" t="s">
        <v>114</v>
      </c>
      <c r="AU380" s="26" t="s">
        <v>247</v>
      </c>
      <c r="AX380" s="12">
        <f t="shared" si="191"/>
        <v>379</v>
      </c>
      <c r="AY380" s="12">
        <f t="shared" si="222"/>
        <v>0.25</v>
      </c>
      <c r="AZ380" s="20" t="str">
        <f t="shared" si="192"/>
        <v>Anticipatoria., Autoevaluación., Retroalimentación.</v>
      </c>
      <c r="BA380" s="12" t="str">
        <f t="shared" si="187"/>
        <v>Anticipatoria.</v>
      </c>
      <c r="BB380" s="12" t="str">
        <f t="shared" si="188"/>
        <v>Autoevaluación.</v>
      </c>
      <c r="BC380" s="12" t="str">
        <f t="shared" si="189"/>
        <v>Retroalimentación.</v>
      </c>
      <c r="BD380" s="12" t="str">
        <f t="shared" si="190"/>
        <v/>
      </c>
      <c r="BF380" s="12">
        <f t="shared" si="193"/>
        <v>1</v>
      </c>
      <c r="BG380" s="12">
        <f t="shared" si="194"/>
        <v>0</v>
      </c>
      <c r="BH380" s="12">
        <f t="shared" si="195"/>
        <v>1</v>
      </c>
      <c r="BI380" s="12">
        <f t="shared" si="196"/>
        <v>1</v>
      </c>
      <c r="BJ380" s="12">
        <f t="shared" si="197"/>
        <v>0</v>
      </c>
      <c r="BK380" s="12">
        <f t="shared" si="198"/>
        <v>3</v>
      </c>
      <c r="BL380" s="20" t="str">
        <f t="shared" si="199"/>
        <v>Reflexión, Diálogo, Claridad, Oportunidades de mejora, Retroalimentación al docente</v>
      </c>
      <c r="BM380" s="12" t="str">
        <f t="shared" si="200"/>
        <v>Reflexión</v>
      </c>
      <c r="BN380" s="12" t="str">
        <f t="shared" si="223"/>
        <v>Diálogo</v>
      </c>
      <c r="BO380" s="12" t="str">
        <f t="shared" si="201"/>
        <v>Claridad</v>
      </c>
      <c r="BP380" s="12" t="str">
        <f t="shared" si="202"/>
        <v>Oportunidades de mejora</v>
      </c>
      <c r="BQ380" s="12" t="str">
        <f t="shared" si="203"/>
        <v>Retroalimentación al docente</v>
      </c>
      <c r="BS380" s="12">
        <f t="shared" si="204"/>
        <v>1</v>
      </c>
      <c r="BT380" s="12">
        <f t="shared" si="205"/>
        <v>1</v>
      </c>
      <c r="BU380" s="12">
        <f t="shared" si="206"/>
        <v>1</v>
      </c>
      <c r="BV380" s="12">
        <f t="shared" si="207"/>
        <v>1</v>
      </c>
      <c r="BW380" s="12">
        <f t="shared" si="208"/>
        <v>1</v>
      </c>
      <c r="BX380" s="12">
        <f t="shared" si="209"/>
        <v>0</v>
      </c>
      <c r="BY380" s="12">
        <f t="shared" si="210"/>
        <v>5</v>
      </c>
      <c r="BZ380" s="12" t="str">
        <f t="shared" si="211"/>
        <v>La bibliografía básica propuesta se encuentra en la biblioteca "Juan Roa Vásquez"., La bibliografía propuesta contiene títulos de edición menor a 5 años., La bibliografía se presenta con una sólo sistema de referenciación (APA, Vancouver, IEEE, etc).</v>
      </c>
      <c r="CA380" s="12" t="str">
        <f t="shared" si="212"/>
        <v>La bibliografía básica propuesta se encuentra en la biblioteca "Juan Roa Vásquez".</v>
      </c>
      <c r="CB380" s="21" t="str">
        <f t="shared" si="213"/>
        <v>La bibliografía propuesta contiene títulos de edición menor a 5 años.</v>
      </c>
      <c r="CC380" s="12" t="str">
        <f t="shared" si="214"/>
        <v>La bibliografía se presenta con una sólo sistema de referenciación (APA, Vancouver, IEEE, etc).</v>
      </c>
      <c r="CD380" s="12" t="str">
        <f t="shared" si="215"/>
        <v/>
      </c>
      <c r="CF380" s="12">
        <f t="shared" si="216"/>
        <v>1</v>
      </c>
      <c r="CG380" s="12">
        <f t="shared" si="217"/>
        <v>1</v>
      </c>
      <c r="CH380" s="12">
        <f t="shared" si="218"/>
        <v>1</v>
      </c>
      <c r="CI380" s="12">
        <f t="shared" si="219"/>
        <v>0</v>
      </c>
      <c r="CJ380" s="12">
        <f t="shared" si="220"/>
        <v>0</v>
      </c>
      <c r="CK380" s="12">
        <f t="shared" si="221"/>
        <v>3</v>
      </c>
    </row>
    <row r="381" spans="1:89" x14ac:dyDescent="0.25">
      <c r="A381" s="25">
        <v>43059.366260729163</v>
      </c>
      <c r="B381" s="26" t="s">
        <v>183</v>
      </c>
      <c r="C381" s="26" t="s">
        <v>800</v>
      </c>
      <c r="D381" s="26" t="s">
        <v>185</v>
      </c>
      <c r="E381" s="24"/>
      <c r="F381" s="26" t="s">
        <v>336</v>
      </c>
      <c r="G381" s="26" t="s">
        <v>801</v>
      </c>
      <c r="H381" s="26" t="s">
        <v>188</v>
      </c>
      <c r="I381" s="26" t="s">
        <v>188</v>
      </c>
      <c r="J381" s="26" t="s">
        <v>188</v>
      </c>
      <c r="K381" s="26" t="s">
        <v>188</v>
      </c>
      <c r="L381" s="26" t="s">
        <v>188</v>
      </c>
      <c r="M381" s="26" t="s">
        <v>188</v>
      </c>
      <c r="N381" s="26" t="s">
        <v>189</v>
      </c>
      <c r="O381" s="26" t="s">
        <v>188</v>
      </c>
      <c r="P381" s="26" t="s">
        <v>189</v>
      </c>
      <c r="Q381" s="26" t="s">
        <v>188</v>
      </c>
      <c r="R381" s="26" t="s">
        <v>188</v>
      </c>
      <c r="S381" s="26" t="s">
        <v>188</v>
      </c>
      <c r="T381" s="26" t="s">
        <v>188</v>
      </c>
      <c r="U381" s="26" t="s">
        <v>188</v>
      </c>
      <c r="V381" s="26" t="s">
        <v>5</v>
      </c>
      <c r="W381" s="26" t="s">
        <v>162</v>
      </c>
      <c r="X381" s="26" t="s">
        <v>158</v>
      </c>
      <c r="Y381" s="26" t="s">
        <v>190</v>
      </c>
      <c r="Z381" s="26" t="s">
        <v>190</v>
      </c>
      <c r="AA381" s="26" t="s">
        <v>190</v>
      </c>
      <c r="AB381" s="26" t="s">
        <v>190</v>
      </c>
      <c r="AC381" s="26" t="s">
        <v>190</v>
      </c>
      <c r="AD381" s="26" t="s">
        <v>190</v>
      </c>
      <c r="AE381" s="26" t="s">
        <v>55</v>
      </c>
      <c r="AF381" s="26" t="s">
        <v>159</v>
      </c>
      <c r="AG381" s="26" t="s">
        <v>59</v>
      </c>
      <c r="AH381" s="26" t="s">
        <v>59</v>
      </c>
      <c r="AI381" s="26" t="s">
        <v>58</v>
      </c>
      <c r="AJ381" s="26" t="s">
        <v>59</v>
      </c>
      <c r="AK381" s="26" t="s">
        <v>71</v>
      </c>
      <c r="AL381" s="26" t="s">
        <v>160</v>
      </c>
      <c r="AM381" s="26" t="s">
        <v>191</v>
      </c>
      <c r="AN381" s="26" t="s">
        <v>90</v>
      </c>
      <c r="AO381" s="26" t="s">
        <v>192</v>
      </c>
      <c r="AP381" s="26" t="s">
        <v>104</v>
      </c>
      <c r="AQ381" s="26" t="s">
        <v>104</v>
      </c>
      <c r="AR381" s="26" t="s">
        <v>104</v>
      </c>
      <c r="AS381" s="26" t="s">
        <v>104</v>
      </c>
      <c r="AT381" s="26" t="s">
        <v>114</v>
      </c>
      <c r="AU381" s="26" t="s">
        <v>247</v>
      </c>
      <c r="AX381" s="12">
        <f t="shared" si="191"/>
        <v>380</v>
      </c>
      <c r="AY381" s="12">
        <f t="shared" si="222"/>
        <v>1</v>
      </c>
      <c r="AZ381" s="20" t="str">
        <f t="shared" si="192"/>
        <v>Anticipatoria., Criterios y estándares (Rúbrica)., Autoevaluación., Retroalimentación.</v>
      </c>
      <c r="BA381" s="12" t="str">
        <f t="shared" si="187"/>
        <v>Anticipatoria.</v>
      </c>
      <c r="BB381" s="12" t="str">
        <f t="shared" si="188"/>
        <v>Criterios y estándares (Rúbrica).</v>
      </c>
      <c r="BC381" s="12" t="str">
        <f t="shared" si="189"/>
        <v>Autoevaluación.</v>
      </c>
      <c r="BD381" s="12" t="str">
        <f t="shared" si="190"/>
        <v>Retroalimentación.</v>
      </c>
      <c r="BF381" s="12">
        <f t="shared" si="193"/>
        <v>1</v>
      </c>
      <c r="BG381" s="12">
        <f t="shared" si="194"/>
        <v>1</v>
      </c>
      <c r="BH381" s="12">
        <f t="shared" si="195"/>
        <v>1</v>
      </c>
      <c r="BI381" s="12">
        <f t="shared" si="196"/>
        <v>1</v>
      </c>
      <c r="BJ381" s="12">
        <f t="shared" si="197"/>
        <v>0</v>
      </c>
      <c r="BK381" s="12">
        <f t="shared" si="198"/>
        <v>4</v>
      </c>
      <c r="BL381" s="20" t="str">
        <f t="shared" si="199"/>
        <v>Reflexión, Diálogo, Claridad, Oportunidades de mejora, Retroalimentación al docente</v>
      </c>
      <c r="BM381" s="12" t="str">
        <f t="shared" si="200"/>
        <v>Reflexión</v>
      </c>
      <c r="BN381" s="12" t="str">
        <f t="shared" si="223"/>
        <v>Diálogo</v>
      </c>
      <c r="BO381" s="12" t="str">
        <f t="shared" si="201"/>
        <v>Claridad</v>
      </c>
      <c r="BP381" s="12" t="str">
        <f t="shared" si="202"/>
        <v>Oportunidades de mejora</v>
      </c>
      <c r="BQ381" s="12" t="str">
        <f t="shared" si="203"/>
        <v>Retroalimentación al docente</v>
      </c>
      <c r="BS381" s="12">
        <f t="shared" si="204"/>
        <v>1</v>
      </c>
      <c r="BT381" s="12">
        <f t="shared" si="205"/>
        <v>1</v>
      </c>
      <c r="BU381" s="12">
        <f t="shared" si="206"/>
        <v>1</v>
      </c>
      <c r="BV381" s="12">
        <f t="shared" si="207"/>
        <v>1</v>
      </c>
      <c r="BW381" s="12">
        <f t="shared" si="208"/>
        <v>1</v>
      </c>
      <c r="BX381" s="12">
        <f t="shared" si="209"/>
        <v>0</v>
      </c>
      <c r="BY381" s="12">
        <f t="shared" si="210"/>
        <v>5</v>
      </c>
      <c r="BZ381" s="12" t="str">
        <f t="shared" si="211"/>
        <v>La bibliografía básica propuesta se encuentra en la biblioteca "Juan Roa Vásquez"., La bibliografía propuesta contiene títulos de edición menor a 5 años., La bibliografía se presenta con una sólo sistema de referenciación (APA, Vancouver, IEEE, etc).</v>
      </c>
      <c r="CA381" s="12" t="str">
        <f t="shared" si="212"/>
        <v>La bibliografía básica propuesta se encuentra en la biblioteca "Juan Roa Vásquez".</v>
      </c>
      <c r="CB381" s="21" t="str">
        <f t="shared" si="213"/>
        <v>La bibliografía propuesta contiene títulos de edición menor a 5 años.</v>
      </c>
      <c r="CC381" s="12" t="str">
        <f t="shared" si="214"/>
        <v>La bibliografía se presenta con una sólo sistema de referenciación (APA, Vancouver, IEEE, etc).</v>
      </c>
      <c r="CD381" s="12" t="str">
        <f t="shared" si="215"/>
        <v/>
      </c>
      <c r="CF381" s="12">
        <f t="shared" si="216"/>
        <v>1</v>
      </c>
      <c r="CG381" s="12">
        <f t="shared" si="217"/>
        <v>1</v>
      </c>
      <c r="CH381" s="12">
        <f t="shared" si="218"/>
        <v>1</v>
      </c>
      <c r="CI381" s="12">
        <f t="shared" si="219"/>
        <v>0</v>
      </c>
      <c r="CJ381" s="12">
        <f t="shared" si="220"/>
        <v>0</v>
      </c>
      <c r="CK381" s="12">
        <f t="shared" si="221"/>
        <v>3</v>
      </c>
    </row>
    <row r="382" spans="1:89" x14ac:dyDescent="0.25">
      <c r="A382" s="25">
        <v>43059.371208784723</v>
      </c>
      <c r="B382" s="26" t="s">
        <v>183</v>
      </c>
      <c r="C382" s="26" t="s">
        <v>802</v>
      </c>
      <c r="D382" s="26" t="s">
        <v>185</v>
      </c>
      <c r="E382" s="24"/>
      <c r="F382" s="26" t="s">
        <v>282</v>
      </c>
      <c r="G382" s="26" t="s">
        <v>803</v>
      </c>
      <c r="H382" s="26" t="s">
        <v>188</v>
      </c>
      <c r="I382" s="26" t="s">
        <v>188</v>
      </c>
      <c r="J382" s="26" t="s">
        <v>188</v>
      </c>
      <c r="K382" s="26" t="s">
        <v>188</v>
      </c>
      <c r="L382" s="26" t="s">
        <v>188</v>
      </c>
      <c r="M382" s="26" t="s">
        <v>188</v>
      </c>
      <c r="N382" s="26" t="s">
        <v>188</v>
      </c>
      <c r="O382" s="26" t="s">
        <v>188</v>
      </c>
      <c r="P382" s="26" t="s">
        <v>188</v>
      </c>
      <c r="Q382" s="26" t="s">
        <v>188</v>
      </c>
      <c r="R382" s="26" t="s">
        <v>188</v>
      </c>
      <c r="S382" s="26" t="s">
        <v>188</v>
      </c>
      <c r="T382" s="26" t="s">
        <v>188</v>
      </c>
      <c r="U382" s="26" t="s">
        <v>188</v>
      </c>
      <c r="V382" s="26" t="s">
        <v>4</v>
      </c>
      <c r="W382" s="26" t="s">
        <v>162</v>
      </c>
      <c r="X382" s="26" t="s">
        <v>158</v>
      </c>
      <c r="Y382" s="26" t="s">
        <v>46</v>
      </c>
      <c r="Z382" s="26" t="s">
        <v>46</v>
      </c>
      <c r="AA382" s="26" t="s">
        <v>46</v>
      </c>
      <c r="AB382" s="26" t="s">
        <v>46</v>
      </c>
      <c r="AC382" s="26" t="s">
        <v>46</v>
      </c>
      <c r="AD382" s="26" t="s">
        <v>46</v>
      </c>
      <c r="AE382" s="26" t="s">
        <v>55</v>
      </c>
      <c r="AF382" s="26" t="s">
        <v>159</v>
      </c>
      <c r="AG382" s="26" t="s">
        <v>59</v>
      </c>
      <c r="AH382" s="26" t="s">
        <v>58</v>
      </c>
      <c r="AI382" s="26" t="s">
        <v>59</v>
      </c>
      <c r="AJ382" s="26" t="s">
        <v>59</v>
      </c>
      <c r="AK382" s="26" t="s">
        <v>71</v>
      </c>
      <c r="AL382" s="26" t="s">
        <v>160</v>
      </c>
      <c r="AM382" s="26" t="s">
        <v>206</v>
      </c>
      <c r="AN382" s="26" t="s">
        <v>90</v>
      </c>
      <c r="AO382" s="26" t="s">
        <v>192</v>
      </c>
      <c r="AP382" s="26" t="s">
        <v>106</v>
      </c>
      <c r="AQ382" s="26" t="s">
        <v>104</v>
      </c>
      <c r="AR382" s="26" t="s">
        <v>106</v>
      </c>
      <c r="AS382" s="26" t="s">
        <v>106</v>
      </c>
      <c r="AT382" s="26" t="s">
        <v>114</v>
      </c>
      <c r="AU382" s="26" t="s">
        <v>193</v>
      </c>
      <c r="AX382" s="12">
        <f t="shared" si="191"/>
        <v>381</v>
      </c>
      <c r="AY382" s="12">
        <f t="shared" si="222"/>
        <v>1</v>
      </c>
      <c r="AZ382" s="20" t="str">
        <f t="shared" si="192"/>
        <v>Anticipatoria., Autoevaluación., Retroalimentación.</v>
      </c>
      <c r="BA382" s="12" t="str">
        <f t="shared" si="187"/>
        <v>Anticipatoria.</v>
      </c>
      <c r="BB382" s="12" t="str">
        <f t="shared" si="188"/>
        <v>Autoevaluación.</v>
      </c>
      <c r="BC382" s="12" t="str">
        <f t="shared" si="189"/>
        <v>Retroalimentación.</v>
      </c>
      <c r="BD382" s="12" t="str">
        <f t="shared" si="190"/>
        <v/>
      </c>
      <c r="BF382" s="12">
        <f t="shared" si="193"/>
        <v>1</v>
      </c>
      <c r="BG382" s="12">
        <f t="shared" si="194"/>
        <v>0</v>
      </c>
      <c r="BH382" s="12">
        <f t="shared" si="195"/>
        <v>1</v>
      </c>
      <c r="BI382" s="12">
        <f t="shared" si="196"/>
        <v>1</v>
      </c>
      <c r="BJ382" s="12">
        <f t="shared" si="197"/>
        <v>0</v>
      </c>
      <c r="BK382" s="12">
        <f t="shared" si="198"/>
        <v>3</v>
      </c>
      <c r="BL382" s="20" t="str">
        <f t="shared" si="199"/>
        <v>Reflexión, Diálogo, Claridad, Oportunidades de mejora, Retroalimentación al docente</v>
      </c>
      <c r="BM382" s="12" t="str">
        <f t="shared" si="200"/>
        <v>Reflexión</v>
      </c>
      <c r="BN382" s="12" t="str">
        <f t="shared" si="223"/>
        <v>Diálogo</v>
      </c>
      <c r="BO382" s="12" t="str">
        <f t="shared" si="201"/>
        <v>Claridad</v>
      </c>
      <c r="BP382" s="12" t="str">
        <f t="shared" si="202"/>
        <v>Oportunidades de mejora</v>
      </c>
      <c r="BQ382" s="12" t="str">
        <f t="shared" si="203"/>
        <v>Retroalimentación al docente</v>
      </c>
      <c r="BS382" s="12">
        <f t="shared" si="204"/>
        <v>1</v>
      </c>
      <c r="BT382" s="12">
        <f t="shared" si="205"/>
        <v>1</v>
      </c>
      <c r="BU382" s="12">
        <f t="shared" si="206"/>
        <v>1</v>
      </c>
      <c r="BV382" s="12">
        <f t="shared" si="207"/>
        <v>1</v>
      </c>
      <c r="BW382" s="12">
        <f t="shared" si="208"/>
        <v>1</v>
      </c>
      <c r="BX382" s="12">
        <f t="shared" si="209"/>
        <v>0</v>
      </c>
      <c r="BY382" s="12">
        <f t="shared" si="210"/>
        <v>5</v>
      </c>
      <c r="BZ382" s="12" t="str">
        <f t="shared" si="21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82" s="12" t="str">
        <f t="shared" si="212"/>
        <v>La bibliografía básica propuesta se encuentra en la biblioteca "Juan Roa Vásquez".</v>
      </c>
      <c r="CB382" s="21" t="str">
        <f t="shared" si="213"/>
        <v>La bibliografía propuesta contiene títulos de edición menor a 5 años.</v>
      </c>
      <c r="CC382" s="12" t="str">
        <f t="shared" si="214"/>
        <v>La bibliografía se presenta con una sólo sistema de referenciación (APA, Vancouver, IEEE, etc).</v>
      </c>
      <c r="CD382" s="12" t="str">
        <f t="shared" si="215"/>
        <v>La bibliografía incluye por lo menos dos títulos en una segunda lengua.</v>
      </c>
      <c r="CF382" s="12">
        <f t="shared" si="216"/>
        <v>1</v>
      </c>
      <c r="CG382" s="12">
        <f t="shared" si="217"/>
        <v>1</v>
      </c>
      <c r="CH382" s="12">
        <f t="shared" si="218"/>
        <v>1</v>
      </c>
      <c r="CI382" s="12">
        <f t="shared" si="219"/>
        <v>1</v>
      </c>
      <c r="CJ382" s="12">
        <f t="shared" si="220"/>
        <v>0</v>
      </c>
      <c r="CK382" s="12">
        <f t="shared" si="221"/>
        <v>4</v>
      </c>
    </row>
    <row r="383" spans="1:89" x14ac:dyDescent="0.25">
      <c r="A383" s="25">
        <v>43059.377708333333</v>
      </c>
      <c r="B383" s="26" t="s">
        <v>183</v>
      </c>
      <c r="C383" s="26" t="s">
        <v>804</v>
      </c>
      <c r="D383" s="26" t="s">
        <v>185</v>
      </c>
      <c r="E383" s="24"/>
      <c r="F383" s="26" t="s">
        <v>282</v>
      </c>
      <c r="G383" s="26" t="s">
        <v>805</v>
      </c>
      <c r="H383" s="26" t="s">
        <v>188</v>
      </c>
      <c r="I383" s="26" t="s">
        <v>188</v>
      </c>
      <c r="J383" s="26" t="s">
        <v>188</v>
      </c>
      <c r="K383" s="26" t="s">
        <v>188</v>
      </c>
      <c r="L383" s="26" t="s">
        <v>188</v>
      </c>
      <c r="M383" s="26" t="s">
        <v>188</v>
      </c>
      <c r="N383" s="26" t="s">
        <v>188</v>
      </c>
      <c r="O383" s="26" t="s">
        <v>188</v>
      </c>
      <c r="P383" s="26" t="s">
        <v>188</v>
      </c>
      <c r="Q383" s="26" t="s">
        <v>188</v>
      </c>
      <c r="R383" s="26" t="s">
        <v>188</v>
      </c>
      <c r="S383" s="26" t="s">
        <v>188</v>
      </c>
      <c r="T383" s="26" t="s">
        <v>188</v>
      </c>
      <c r="U383" s="26" t="s">
        <v>188</v>
      </c>
      <c r="V383" s="26" t="s">
        <v>5</v>
      </c>
      <c r="W383" s="26" t="s">
        <v>162</v>
      </c>
      <c r="X383" s="26" t="s">
        <v>158</v>
      </c>
      <c r="Y383" s="26" t="s">
        <v>46</v>
      </c>
      <c r="Z383" s="26" t="s">
        <v>46</v>
      </c>
      <c r="AA383" s="26" t="s">
        <v>46</v>
      </c>
      <c r="AB383" s="26" t="s">
        <v>46</v>
      </c>
      <c r="AC383" s="26" t="s">
        <v>46</v>
      </c>
      <c r="AD383" s="26" t="s">
        <v>46</v>
      </c>
      <c r="AE383" s="26" t="s">
        <v>55</v>
      </c>
      <c r="AF383" s="26" t="s">
        <v>159</v>
      </c>
      <c r="AG383" s="26" t="s">
        <v>59</v>
      </c>
      <c r="AH383" s="26" t="s">
        <v>59</v>
      </c>
      <c r="AI383" s="26" t="s">
        <v>59</v>
      </c>
      <c r="AJ383" s="26" t="s">
        <v>59</v>
      </c>
      <c r="AK383" s="26" t="s">
        <v>69</v>
      </c>
      <c r="AL383" s="26" t="s">
        <v>160</v>
      </c>
      <c r="AM383" s="26" t="s">
        <v>206</v>
      </c>
      <c r="AN383" s="26" t="s">
        <v>90</v>
      </c>
      <c r="AO383" s="26" t="s">
        <v>192</v>
      </c>
      <c r="AP383" s="26" t="s">
        <v>106</v>
      </c>
      <c r="AQ383" s="26" t="s">
        <v>104</v>
      </c>
      <c r="AR383" s="26" t="s">
        <v>106</v>
      </c>
      <c r="AS383" s="26" t="s">
        <v>106</v>
      </c>
      <c r="AT383" s="26" t="s">
        <v>114</v>
      </c>
      <c r="AU383" s="26" t="s">
        <v>247</v>
      </c>
      <c r="AX383" s="12">
        <f t="shared" si="191"/>
        <v>382</v>
      </c>
      <c r="AY383" s="12">
        <f t="shared" si="222"/>
        <v>1</v>
      </c>
      <c r="AZ383" s="20" t="str">
        <f t="shared" si="192"/>
        <v>Anticipatoria., Autoevaluación., Retroalimentación.</v>
      </c>
      <c r="BA383" s="12" t="str">
        <f t="shared" si="187"/>
        <v>Anticipatoria.</v>
      </c>
      <c r="BB383" s="12" t="str">
        <f t="shared" si="188"/>
        <v>Autoevaluación.</v>
      </c>
      <c r="BC383" s="12" t="str">
        <f t="shared" si="189"/>
        <v>Retroalimentación.</v>
      </c>
      <c r="BD383" s="12" t="str">
        <f t="shared" si="190"/>
        <v/>
      </c>
      <c r="BF383" s="12">
        <f t="shared" si="193"/>
        <v>1</v>
      </c>
      <c r="BG383" s="12">
        <f t="shared" si="194"/>
        <v>0</v>
      </c>
      <c r="BH383" s="12">
        <f t="shared" si="195"/>
        <v>1</v>
      </c>
      <c r="BI383" s="12">
        <f t="shared" si="196"/>
        <v>1</v>
      </c>
      <c r="BJ383" s="12">
        <f t="shared" si="197"/>
        <v>0</v>
      </c>
      <c r="BK383" s="12">
        <f t="shared" si="198"/>
        <v>3</v>
      </c>
      <c r="BL383" s="20" t="str">
        <f t="shared" si="199"/>
        <v>Reflexión, Diálogo, Claridad, Oportunidades de mejora, Retroalimentación al docente</v>
      </c>
      <c r="BM383" s="12" t="str">
        <f t="shared" si="200"/>
        <v>Reflexión</v>
      </c>
      <c r="BN383" s="12" t="str">
        <f t="shared" si="223"/>
        <v>Diálogo</v>
      </c>
      <c r="BO383" s="12" t="str">
        <f t="shared" si="201"/>
        <v>Claridad</v>
      </c>
      <c r="BP383" s="12" t="str">
        <f t="shared" si="202"/>
        <v>Oportunidades de mejora</v>
      </c>
      <c r="BQ383" s="12" t="str">
        <f t="shared" si="203"/>
        <v>Retroalimentación al docente</v>
      </c>
      <c r="BS383" s="12">
        <f t="shared" si="204"/>
        <v>1</v>
      </c>
      <c r="BT383" s="12">
        <f t="shared" si="205"/>
        <v>1</v>
      </c>
      <c r="BU383" s="12">
        <f t="shared" si="206"/>
        <v>1</v>
      </c>
      <c r="BV383" s="12">
        <f t="shared" si="207"/>
        <v>1</v>
      </c>
      <c r="BW383" s="12">
        <f t="shared" si="208"/>
        <v>1</v>
      </c>
      <c r="BX383" s="12">
        <f t="shared" si="209"/>
        <v>0</v>
      </c>
      <c r="BY383" s="12">
        <f t="shared" si="210"/>
        <v>5</v>
      </c>
      <c r="BZ383" s="12" t="str">
        <f t="shared" si="211"/>
        <v>La bibliografía básica propuesta se encuentra en la biblioteca "Juan Roa Vásquez"., La bibliografía propuesta contiene títulos de edición menor a 5 años., La bibliografía se presenta con una sólo sistema de referenciación (APA, Vancouver, IEEE, etc).</v>
      </c>
      <c r="CA383" s="12" t="str">
        <f t="shared" si="212"/>
        <v>La bibliografía básica propuesta se encuentra en la biblioteca "Juan Roa Vásquez".</v>
      </c>
      <c r="CB383" s="21" t="str">
        <f t="shared" si="213"/>
        <v>La bibliografía propuesta contiene títulos de edición menor a 5 años.</v>
      </c>
      <c r="CC383" s="12" t="str">
        <f t="shared" si="214"/>
        <v>La bibliografía se presenta con una sólo sistema de referenciación (APA, Vancouver, IEEE, etc).</v>
      </c>
      <c r="CD383" s="12" t="str">
        <f t="shared" si="215"/>
        <v/>
      </c>
      <c r="CF383" s="12">
        <f t="shared" si="216"/>
        <v>1</v>
      </c>
      <c r="CG383" s="12">
        <f t="shared" si="217"/>
        <v>1</v>
      </c>
      <c r="CH383" s="12">
        <f t="shared" si="218"/>
        <v>1</v>
      </c>
      <c r="CI383" s="12">
        <f t="shared" si="219"/>
        <v>0</v>
      </c>
      <c r="CJ383" s="12">
        <f t="shared" si="220"/>
        <v>0</v>
      </c>
      <c r="CK383" s="12">
        <f t="shared" si="221"/>
        <v>3</v>
      </c>
    </row>
    <row r="384" spans="1:89" x14ac:dyDescent="0.25">
      <c r="A384" s="25">
        <v>43059.395163194444</v>
      </c>
      <c r="B384" s="26" t="s">
        <v>183</v>
      </c>
      <c r="C384" s="26" t="s">
        <v>806</v>
      </c>
      <c r="D384" s="26" t="s">
        <v>185</v>
      </c>
      <c r="E384" s="24"/>
      <c r="F384" s="26" t="s">
        <v>226</v>
      </c>
      <c r="G384" s="26" t="s">
        <v>807</v>
      </c>
      <c r="H384" s="26" t="s">
        <v>188</v>
      </c>
      <c r="I384" s="26" t="s">
        <v>188</v>
      </c>
      <c r="J384" s="26" t="s">
        <v>188</v>
      </c>
      <c r="K384" s="26" t="s">
        <v>188</v>
      </c>
      <c r="L384" s="26" t="s">
        <v>188</v>
      </c>
      <c r="M384" s="26" t="s">
        <v>188</v>
      </c>
      <c r="N384" s="26" t="s">
        <v>188</v>
      </c>
      <c r="O384" s="26" t="s">
        <v>188</v>
      </c>
      <c r="P384" s="26" t="s">
        <v>188</v>
      </c>
      <c r="Q384" s="26" t="s">
        <v>188</v>
      </c>
      <c r="R384" s="26" t="s">
        <v>188</v>
      </c>
      <c r="S384" s="26" t="s">
        <v>188</v>
      </c>
      <c r="T384" s="26" t="s">
        <v>188</v>
      </c>
      <c r="U384" s="26" t="s">
        <v>188</v>
      </c>
      <c r="V384" s="26" t="s">
        <v>5</v>
      </c>
      <c r="W384" s="26" t="s">
        <v>162</v>
      </c>
      <c r="X384" s="26" t="s">
        <v>158</v>
      </c>
      <c r="Y384" s="26" t="s">
        <v>190</v>
      </c>
      <c r="Z384" s="26" t="s">
        <v>190</v>
      </c>
      <c r="AA384" s="26" t="s">
        <v>190</v>
      </c>
      <c r="AB384" s="26" t="s">
        <v>190</v>
      </c>
      <c r="AC384" s="26" t="s">
        <v>190</v>
      </c>
      <c r="AD384" s="26" t="s">
        <v>45</v>
      </c>
      <c r="AE384" s="26" t="s">
        <v>55</v>
      </c>
      <c r="AF384" s="26" t="s">
        <v>159</v>
      </c>
      <c r="AG384" s="26" t="s">
        <v>59</v>
      </c>
      <c r="AH384" s="26" t="s">
        <v>59</v>
      </c>
      <c r="AI384" s="26" t="s">
        <v>59</v>
      </c>
      <c r="AJ384" s="26" t="s">
        <v>58</v>
      </c>
      <c r="AK384" s="26" t="s">
        <v>71</v>
      </c>
      <c r="AL384" s="26" t="s">
        <v>163</v>
      </c>
      <c r="AM384" s="26" t="s">
        <v>206</v>
      </c>
      <c r="AN384" s="26" t="s">
        <v>89</v>
      </c>
      <c r="AO384" s="26" t="s">
        <v>192</v>
      </c>
      <c r="AP384" s="26" t="s">
        <v>106</v>
      </c>
      <c r="AQ384" s="26" t="s">
        <v>106</v>
      </c>
      <c r="AR384" s="26" t="s">
        <v>106</v>
      </c>
      <c r="AS384" s="26" t="s">
        <v>106</v>
      </c>
      <c r="AT384" s="26" t="s">
        <v>113</v>
      </c>
      <c r="AU384" s="26" t="s">
        <v>193</v>
      </c>
      <c r="AX384" s="12">
        <f t="shared" si="191"/>
        <v>383</v>
      </c>
      <c r="AY384" s="12">
        <f t="shared" si="222"/>
        <v>0.33333333333333331</v>
      </c>
      <c r="AZ384" s="20" t="str">
        <f t="shared" si="192"/>
        <v>Anticipatoria., Autoevaluación., Retroalimentación.</v>
      </c>
      <c r="BA384" s="12" t="str">
        <f t="shared" si="187"/>
        <v>Anticipatoria.</v>
      </c>
      <c r="BB384" s="12" t="str">
        <f t="shared" si="188"/>
        <v>Autoevaluación.</v>
      </c>
      <c r="BC384" s="12" t="str">
        <f t="shared" si="189"/>
        <v>Retroalimentación.</v>
      </c>
      <c r="BD384" s="12" t="str">
        <f t="shared" si="190"/>
        <v/>
      </c>
      <c r="BF384" s="12">
        <f t="shared" si="193"/>
        <v>1</v>
      </c>
      <c r="BG384" s="12">
        <f t="shared" si="194"/>
        <v>0</v>
      </c>
      <c r="BH384" s="12">
        <f t="shared" si="195"/>
        <v>1</v>
      </c>
      <c r="BI384" s="12">
        <f t="shared" si="196"/>
        <v>1</v>
      </c>
      <c r="BJ384" s="12">
        <f t="shared" si="197"/>
        <v>0</v>
      </c>
      <c r="BK384" s="12">
        <f t="shared" si="198"/>
        <v>3</v>
      </c>
      <c r="BL384" s="20" t="str">
        <f t="shared" si="199"/>
        <v>Reflexión, Diálogo, Claridad, Oportunidades de mejora, Retroalimentación al docente</v>
      </c>
      <c r="BM384" s="12" t="str">
        <f t="shared" si="200"/>
        <v>Reflexión</v>
      </c>
      <c r="BN384" s="12" t="str">
        <f t="shared" si="223"/>
        <v>Diálogo</v>
      </c>
      <c r="BO384" s="12" t="str">
        <f t="shared" si="201"/>
        <v>Claridad</v>
      </c>
      <c r="BP384" s="12" t="str">
        <f t="shared" si="202"/>
        <v>Oportunidades de mejora</v>
      </c>
      <c r="BQ384" s="12" t="str">
        <f t="shared" si="203"/>
        <v>Retroalimentación al docente</v>
      </c>
      <c r="BS384" s="12">
        <f t="shared" si="204"/>
        <v>1</v>
      </c>
      <c r="BT384" s="12">
        <f t="shared" si="205"/>
        <v>1</v>
      </c>
      <c r="BU384" s="12">
        <f t="shared" si="206"/>
        <v>1</v>
      </c>
      <c r="BV384" s="12">
        <f t="shared" si="207"/>
        <v>1</v>
      </c>
      <c r="BW384" s="12">
        <f t="shared" si="208"/>
        <v>1</v>
      </c>
      <c r="BX384" s="12">
        <f t="shared" si="209"/>
        <v>0</v>
      </c>
      <c r="BY384" s="12">
        <f t="shared" si="210"/>
        <v>5</v>
      </c>
      <c r="BZ384" s="12" t="str">
        <f t="shared" si="21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84" s="12" t="str">
        <f t="shared" si="212"/>
        <v>La bibliografía básica propuesta se encuentra en la biblioteca "Juan Roa Vásquez".</v>
      </c>
      <c r="CB384" s="21" t="str">
        <f t="shared" si="213"/>
        <v>La bibliografía propuesta contiene títulos de edición menor a 5 años.</v>
      </c>
      <c r="CC384" s="12" t="str">
        <f t="shared" si="214"/>
        <v>La bibliografía se presenta con una sólo sistema de referenciación (APA, Vancouver, IEEE, etc).</v>
      </c>
      <c r="CD384" s="12" t="str">
        <f t="shared" si="215"/>
        <v>La bibliografía incluye por lo menos dos títulos en una segunda lengua.</v>
      </c>
      <c r="CF384" s="12">
        <f t="shared" si="216"/>
        <v>1</v>
      </c>
      <c r="CG384" s="12">
        <f t="shared" si="217"/>
        <v>1</v>
      </c>
      <c r="CH384" s="12">
        <f t="shared" si="218"/>
        <v>1</v>
      </c>
      <c r="CI384" s="12">
        <f t="shared" si="219"/>
        <v>1</v>
      </c>
      <c r="CJ384" s="12">
        <f t="shared" si="220"/>
        <v>0</v>
      </c>
      <c r="CK384" s="12">
        <f t="shared" si="221"/>
        <v>4</v>
      </c>
    </row>
    <row r="385" spans="1:89" x14ac:dyDescent="0.25">
      <c r="A385" s="25">
        <v>43059.40501023148</v>
      </c>
      <c r="B385" s="26" t="s">
        <v>183</v>
      </c>
      <c r="C385" s="26" t="s">
        <v>808</v>
      </c>
      <c r="D385" s="26" t="s">
        <v>185</v>
      </c>
      <c r="E385" s="24"/>
      <c r="F385" s="26" t="s">
        <v>226</v>
      </c>
      <c r="G385" s="26" t="s">
        <v>809</v>
      </c>
      <c r="H385" s="26" t="s">
        <v>188</v>
      </c>
      <c r="I385" s="26" t="s">
        <v>188</v>
      </c>
      <c r="J385" s="26" t="s">
        <v>188</v>
      </c>
      <c r="K385" s="26" t="s">
        <v>188</v>
      </c>
      <c r="L385" s="26" t="s">
        <v>188</v>
      </c>
      <c r="M385" s="26" t="s">
        <v>188</v>
      </c>
      <c r="N385" s="26" t="s">
        <v>188</v>
      </c>
      <c r="O385" s="26" t="s">
        <v>188</v>
      </c>
      <c r="P385" s="26" t="s">
        <v>188</v>
      </c>
      <c r="Q385" s="26" t="s">
        <v>188</v>
      </c>
      <c r="R385" s="26" t="s">
        <v>188</v>
      </c>
      <c r="S385" s="26" t="s">
        <v>188</v>
      </c>
      <c r="T385" s="26" t="s">
        <v>188</v>
      </c>
      <c r="U385" s="26" t="s">
        <v>188</v>
      </c>
      <c r="V385" s="26" t="s">
        <v>5</v>
      </c>
      <c r="W385" s="26" t="s">
        <v>162</v>
      </c>
      <c r="X385" s="26" t="s">
        <v>158</v>
      </c>
      <c r="Y385" s="26" t="s">
        <v>190</v>
      </c>
      <c r="Z385" s="26" t="s">
        <v>190</v>
      </c>
      <c r="AA385" s="26" t="s">
        <v>190</v>
      </c>
      <c r="AB385" s="26" t="s">
        <v>190</v>
      </c>
      <c r="AC385" s="26" t="s">
        <v>43</v>
      </c>
      <c r="AD385" s="26" t="s">
        <v>43</v>
      </c>
      <c r="AE385" s="26" t="s">
        <v>55</v>
      </c>
      <c r="AF385" s="26" t="s">
        <v>159</v>
      </c>
      <c r="AG385" s="26" t="s">
        <v>59</v>
      </c>
      <c r="AH385" s="26" t="s">
        <v>59</v>
      </c>
      <c r="AI385" s="26" t="s">
        <v>58</v>
      </c>
      <c r="AJ385" s="26" t="s">
        <v>58</v>
      </c>
      <c r="AK385" s="26" t="s">
        <v>69</v>
      </c>
      <c r="AL385" s="26" t="s">
        <v>160</v>
      </c>
      <c r="AM385" s="26" t="s">
        <v>206</v>
      </c>
      <c r="AN385" s="26" t="s">
        <v>90</v>
      </c>
      <c r="AO385" s="26" t="s">
        <v>268</v>
      </c>
      <c r="AP385" s="26" t="s">
        <v>106</v>
      </c>
      <c r="AQ385" s="26" t="s">
        <v>106</v>
      </c>
      <c r="AR385" s="26" t="s">
        <v>106</v>
      </c>
      <c r="AS385" s="26" t="s">
        <v>106</v>
      </c>
      <c r="AT385" s="26" t="s">
        <v>114</v>
      </c>
      <c r="AU385" s="26" t="s">
        <v>193</v>
      </c>
      <c r="AX385" s="12">
        <f t="shared" si="191"/>
        <v>384</v>
      </c>
      <c r="AY385" s="12">
        <f t="shared" si="222"/>
        <v>1</v>
      </c>
      <c r="AZ385" s="20" t="str">
        <f t="shared" si="192"/>
        <v>Anticipatoria., Autoevaluación., Retroalimentación.</v>
      </c>
      <c r="BA385" s="12" t="str">
        <f t="shared" si="187"/>
        <v>Anticipatoria.</v>
      </c>
      <c r="BB385" s="12" t="str">
        <f t="shared" si="188"/>
        <v>Autoevaluación.</v>
      </c>
      <c r="BC385" s="12" t="str">
        <f t="shared" si="189"/>
        <v>Retroalimentación.</v>
      </c>
      <c r="BD385" s="12" t="str">
        <f t="shared" si="190"/>
        <v/>
      </c>
      <c r="BF385" s="12">
        <f t="shared" si="193"/>
        <v>1</v>
      </c>
      <c r="BG385" s="12">
        <f t="shared" si="194"/>
        <v>0</v>
      </c>
      <c r="BH385" s="12">
        <f t="shared" si="195"/>
        <v>1</v>
      </c>
      <c r="BI385" s="12">
        <f t="shared" si="196"/>
        <v>1</v>
      </c>
      <c r="BJ385" s="12">
        <f t="shared" si="197"/>
        <v>0</v>
      </c>
      <c r="BK385" s="12">
        <f t="shared" si="198"/>
        <v>3</v>
      </c>
      <c r="BL385" s="20" t="str">
        <f t="shared" si="199"/>
        <v>Reflexión, Diálogo, Oportunidades de mejora, Retroalimentación al docente</v>
      </c>
      <c r="BM385" s="12" t="str">
        <f t="shared" si="200"/>
        <v>Reflexión</v>
      </c>
      <c r="BN385" s="12" t="str">
        <f t="shared" si="223"/>
        <v>Diálogo</v>
      </c>
      <c r="BO385" s="12" t="str">
        <f t="shared" si="201"/>
        <v>Oportunidades de mejora</v>
      </c>
      <c r="BP385" s="12" t="str">
        <f t="shared" si="202"/>
        <v>Retroalimentación al docente</v>
      </c>
      <c r="BQ385" s="12" t="str">
        <f t="shared" si="203"/>
        <v/>
      </c>
      <c r="BS385" s="12">
        <f t="shared" si="204"/>
        <v>1</v>
      </c>
      <c r="BT385" s="12">
        <f t="shared" si="205"/>
        <v>1</v>
      </c>
      <c r="BU385" s="12">
        <f t="shared" si="206"/>
        <v>0</v>
      </c>
      <c r="BV385" s="12">
        <f t="shared" si="207"/>
        <v>1</v>
      </c>
      <c r="BW385" s="12">
        <f t="shared" si="208"/>
        <v>1</v>
      </c>
      <c r="BX385" s="12">
        <f t="shared" si="209"/>
        <v>0</v>
      </c>
      <c r="BY385" s="12">
        <f t="shared" si="210"/>
        <v>4</v>
      </c>
      <c r="BZ385" s="12" t="str">
        <f t="shared" si="21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85" s="12" t="str">
        <f t="shared" si="212"/>
        <v>La bibliografía básica propuesta se encuentra en la biblioteca "Juan Roa Vásquez".</v>
      </c>
      <c r="CB385" s="21" t="str">
        <f t="shared" si="213"/>
        <v>La bibliografía propuesta contiene títulos de edición menor a 5 años.</v>
      </c>
      <c r="CC385" s="12" t="str">
        <f t="shared" si="214"/>
        <v>La bibliografía se presenta con una sólo sistema de referenciación (APA, Vancouver, IEEE, etc).</v>
      </c>
      <c r="CD385" s="12" t="str">
        <f t="shared" si="215"/>
        <v>La bibliografía incluye por lo menos dos títulos en una segunda lengua.</v>
      </c>
      <c r="CF385" s="12">
        <f t="shared" si="216"/>
        <v>1</v>
      </c>
      <c r="CG385" s="12">
        <f t="shared" si="217"/>
        <v>1</v>
      </c>
      <c r="CH385" s="12">
        <f t="shared" si="218"/>
        <v>1</v>
      </c>
      <c r="CI385" s="12">
        <f t="shared" si="219"/>
        <v>1</v>
      </c>
      <c r="CJ385" s="12">
        <f t="shared" si="220"/>
        <v>0</v>
      </c>
      <c r="CK385" s="12">
        <f t="shared" si="221"/>
        <v>4</v>
      </c>
    </row>
    <row r="386" spans="1:89" x14ac:dyDescent="0.25">
      <c r="A386" s="25">
        <v>43059.415591527781</v>
      </c>
      <c r="B386" s="26" t="s">
        <v>183</v>
      </c>
      <c r="C386" s="26" t="s">
        <v>810</v>
      </c>
      <c r="D386" s="26" t="s">
        <v>185</v>
      </c>
      <c r="E386" s="24"/>
      <c r="F386" s="26" t="s">
        <v>720</v>
      </c>
      <c r="G386" s="26" t="s">
        <v>811</v>
      </c>
      <c r="H386" s="26" t="s">
        <v>188</v>
      </c>
      <c r="I386" s="26" t="s">
        <v>188</v>
      </c>
      <c r="J386" s="26" t="s">
        <v>188</v>
      </c>
      <c r="K386" s="26" t="s">
        <v>188</v>
      </c>
      <c r="L386" s="26" t="s">
        <v>188</v>
      </c>
      <c r="M386" s="26" t="s">
        <v>188</v>
      </c>
      <c r="N386" s="26" t="s">
        <v>189</v>
      </c>
      <c r="O386" s="26" t="s">
        <v>188</v>
      </c>
      <c r="P386" s="26" t="s">
        <v>188</v>
      </c>
      <c r="Q386" s="26" t="s">
        <v>188</v>
      </c>
      <c r="R386" s="26" t="s">
        <v>188</v>
      </c>
      <c r="S386" s="26" t="s">
        <v>188</v>
      </c>
      <c r="T386" s="26" t="s">
        <v>188</v>
      </c>
      <c r="U386" s="26" t="s">
        <v>189</v>
      </c>
      <c r="V386" s="26" t="s">
        <v>4</v>
      </c>
      <c r="W386" s="26" t="s">
        <v>162</v>
      </c>
      <c r="X386" s="26" t="s">
        <v>158</v>
      </c>
      <c r="Y386" s="26" t="s">
        <v>190</v>
      </c>
      <c r="Z386" s="26" t="s">
        <v>190</v>
      </c>
      <c r="AA386" s="26" t="s">
        <v>190</v>
      </c>
      <c r="AB386" s="26" t="s">
        <v>190</v>
      </c>
      <c r="AC386" s="26" t="s">
        <v>190</v>
      </c>
      <c r="AD386" s="26" t="s">
        <v>190</v>
      </c>
      <c r="AE386" s="26" t="s">
        <v>55</v>
      </c>
      <c r="AF386" s="26" t="s">
        <v>58</v>
      </c>
      <c r="AG386" s="26" t="s">
        <v>59</v>
      </c>
      <c r="AH386" s="26" t="s">
        <v>59</v>
      </c>
      <c r="AI386" s="26" t="s">
        <v>59</v>
      </c>
      <c r="AJ386" s="26" t="s">
        <v>59</v>
      </c>
      <c r="AK386" s="26" t="s">
        <v>71</v>
      </c>
      <c r="AL386" s="26" t="s">
        <v>160</v>
      </c>
      <c r="AM386" s="26" t="s">
        <v>412</v>
      </c>
      <c r="AN386" s="26" t="s">
        <v>90</v>
      </c>
      <c r="AO386" s="26" t="s">
        <v>192</v>
      </c>
      <c r="AP386" s="26" t="s">
        <v>106</v>
      </c>
      <c r="AQ386" s="26" t="s">
        <v>106</v>
      </c>
      <c r="AR386" s="26" t="s">
        <v>106</v>
      </c>
      <c r="AS386" s="26" t="s">
        <v>106</v>
      </c>
      <c r="AT386" s="26" t="s">
        <v>112</v>
      </c>
      <c r="AU386" s="26" t="s">
        <v>193</v>
      </c>
      <c r="AX386" s="12">
        <f t="shared" si="191"/>
        <v>385</v>
      </c>
      <c r="AY386" s="12">
        <f t="shared" si="222"/>
        <v>0.2</v>
      </c>
      <c r="AZ386" s="20" t="str">
        <f t="shared" si="192"/>
        <v>Anticipatoria., Retroalimentación.</v>
      </c>
      <c r="BA386" s="12" t="str">
        <f t="shared" ref="BA386:BA449" si="224">IFERROR(LEFT(AZ386,FIND(".",AZ386,1)),"")</f>
        <v>Anticipatoria.</v>
      </c>
      <c r="BB386" s="12" t="str">
        <f t="shared" ref="BB386:BB449" si="225">IFERROR(MID(AZ386,FIND(",",AZ386,1)+2,FIND(".",AZ386,FIND(".",AZ386,1)+1)-(FIND(".",AZ386,1)+2)),"")</f>
        <v>Retroalimentación.</v>
      </c>
      <c r="BC386" s="12" t="str">
        <f t="shared" ref="BC386:BC449" si="226">IFERROR(MID(AZ386,FIND(".",AZ386,FIND(".",AZ386,1)+1)+3,FIND(".",AZ386,FIND(".",AZ386,FIND(".",AZ386,1)+1)+3)-(FIND(".",AZ386,FIND(".",AZ386,1)+1)+2)),"")</f>
        <v/>
      </c>
      <c r="BD386" s="12" t="str">
        <f t="shared" ref="BD386:BD449" si="227">IFERROR(MID(AZ386,FIND(".",AZ386,FIND(".",AZ386,FIND(".",AZ386,1)+1)+2)+3,FIND(".",AZ386,FIND(".",AZ386,FIND(".",AZ386,FIND(".",AZ386,1)+1)+2)+3+1)),"")</f>
        <v/>
      </c>
      <c r="BF386" s="12">
        <f t="shared" si="193"/>
        <v>1</v>
      </c>
      <c r="BG386" s="12">
        <f t="shared" si="194"/>
        <v>0</v>
      </c>
      <c r="BH386" s="12">
        <f t="shared" si="195"/>
        <v>0</v>
      </c>
      <c r="BI386" s="12">
        <f t="shared" si="196"/>
        <v>1</v>
      </c>
      <c r="BJ386" s="12">
        <f t="shared" si="197"/>
        <v>0</v>
      </c>
      <c r="BK386" s="12">
        <f t="shared" si="198"/>
        <v>2</v>
      </c>
      <c r="BL386" s="20" t="str">
        <f t="shared" si="199"/>
        <v>Reflexión, Diálogo, Claridad, Oportunidades de mejora, Retroalimentación al docente</v>
      </c>
      <c r="BM386" s="12" t="str">
        <f t="shared" si="200"/>
        <v>Reflexión</v>
      </c>
      <c r="BN386" s="12" t="str">
        <f t="shared" si="223"/>
        <v>Diálogo</v>
      </c>
      <c r="BO386" s="12" t="str">
        <f t="shared" si="201"/>
        <v>Claridad</v>
      </c>
      <c r="BP386" s="12" t="str">
        <f t="shared" si="202"/>
        <v>Oportunidades de mejora</v>
      </c>
      <c r="BQ386" s="12" t="str">
        <f t="shared" si="203"/>
        <v>Retroalimentación al docente</v>
      </c>
      <c r="BS386" s="12">
        <f t="shared" si="204"/>
        <v>1</v>
      </c>
      <c r="BT386" s="12">
        <f t="shared" si="205"/>
        <v>1</v>
      </c>
      <c r="BU386" s="12">
        <f t="shared" si="206"/>
        <v>1</v>
      </c>
      <c r="BV386" s="12">
        <f t="shared" si="207"/>
        <v>1</v>
      </c>
      <c r="BW386" s="12">
        <f t="shared" si="208"/>
        <v>1</v>
      </c>
      <c r="BX386" s="12">
        <f t="shared" si="209"/>
        <v>0</v>
      </c>
      <c r="BY386" s="12">
        <f t="shared" si="210"/>
        <v>5</v>
      </c>
      <c r="BZ386" s="12" t="str">
        <f t="shared" si="21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86" s="12" t="str">
        <f t="shared" si="212"/>
        <v>La bibliografía básica propuesta se encuentra en la biblioteca "Juan Roa Vásquez".</v>
      </c>
      <c r="CB386" s="21" t="str">
        <f t="shared" si="213"/>
        <v>La bibliografía propuesta contiene títulos de edición menor a 5 años.</v>
      </c>
      <c r="CC386" s="12" t="str">
        <f t="shared" si="214"/>
        <v>La bibliografía se presenta con una sólo sistema de referenciación (APA, Vancouver, IEEE, etc).</v>
      </c>
      <c r="CD386" s="12" t="str">
        <f t="shared" si="215"/>
        <v>La bibliografía incluye por lo menos dos títulos en una segunda lengua.</v>
      </c>
      <c r="CF386" s="12">
        <f t="shared" si="216"/>
        <v>1</v>
      </c>
      <c r="CG386" s="12">
        <f t="shared" si="217"/>
        <v>1</v>
      </c>
      <c r="CH386" s="12">
        <f t="shared" si="218"/>
        <v>1</v>
      </c>
      <c r="CI386" s="12">
        <f t="shared" si="219"/>
        <v>1</v>
      </c>
      <c r="CJ386" s="12">
        <f t="shared" si="220"/>
        <v>0</v>
      </c>
      <c r="CK386" s="12">
        <f t="shared" si="221"/>
        <v>4</v>
      </c>
    </row>
    <row r="387" spans="1:89" x14ac:dyDescent="0.25">
      <c r="A387" s="25">
        <v>43059.417451377318</v>
      </c>
      <c r="B387" s="26" t="s">
        <v>183</v>
      </c>
      <c r="C387" s="26" t="s">
        <v>812</v>
      </c>
      <c r="D387" s="26" t="s">
        <v>185</v>
      </c>
      <c r="E387" s="24"/>
      <c r="F387" s="26" t="s">
        <v>226</v>
      </c>
      <c r="G387" s="26" t="s">
        <v>813</v>
      </c>
      <c r="H387" s="26" t="s">
        <v>188</v>
      </c>
      <c r="I387" s="26" t="s">
        <v>188</v>
      </c>
      <c r="J387" s="26" t="s">
        <v>188</v>
      </c>
      <c r="K387" s="26" t="s">
        <v>188</v>
      </c>
      <c r="L387" s="26" t="s">
        <v>188</v>
      </c>
      <c r="M387" s="26" t="s">
        <v>188</v>
      </c>
      <c r="N387" s="26" t="s">
        <v>188</v>
      </c>
      <c r="O387" s="26" t="s">
        <v>188</v>
      </c>
      <c r="P387" s="26" t="s">
        <v>188</v>
      </c>
      <c r="Q387" s="26" t="s">
        <v>188</v>
      </c>
      <c r="R387" s="26" t="s">
        <v>188</v>
      </c>
      <c r="S387" s="26" t="s">
        <v>188</v>
      </c>
      <c r="T387" s="26" t="s">
        <v>188</v>
      </c>
      <c r="U387" s="26" t="s">
        <v>188</v>
      </c>
      <c r="V387" s="26" t="s">
        <v>5</v>
      </c>
      <c r="W387" s="26" t="s">
        <v>162</v>
      </c>
      <c r="X387" s="26" t="s">
        <v>158</v>
      </c>
      <c r="Y387" s="26" t="s">
        <v>190</v>
      </c>
      <c r="Z387" s="26" t="s">
        <v>190</v>
      </c>
      <c r="AA387" s="26" t="s">
        <v>190</v>
      </c>
      <c r="AB387" s="26" t="s">
        <v>190</v>
      </c>
      <c r="AC387" s="26" t="s">
        <v>190</v>
      </c>
      <c r="AD387" s="26" t="s">
        <v>43</v>
      </c>
      <c r="AE387" s="26" t="s">
        <v>55</v>
      </c>
      <c r="AF387" s="26" t="s">
        <v>159</v>
      </c>
      <c r="AG387" s="26" t="s">
        <v>59</v>
      </c>
      <c r="AH387" s="26" t="s">
        <v>59</v>
      </c>
      <c r="AI387" s="26" t="s">
        <v>59</v>
      </c>
      <c r="AJ387" s="26" t="s">
        <v>58</v>
      </c>
      <c r="AK387" s="26" t="s">
        <v>71</v>
      </c>
      <c r="AL387" s="26" t="s">
        <v>160</v>
      </c>
      <c r="AM387" s="26" t="s">
        <v>228</v>
      </c>
      <c r="AN387" s="26" t="s">
        <v>89</v>
      </c>
      <c r="AO387" s="26" t="s">
        <v>192</v>
      </c>
      <c r="AP387" s="26" t="s">
        <v>104</v>
      </c>
      <c r="AQ387" s="26" t="s">
        <v>106</v>
      </c>
      <c r="AR387" s="26" t="s">
        <v>106</v>
      </c>
      <c r="AS387" s="26" t="s">
        <v>106</v>
      </c>
      <c r="AT387" s="26" t="s">
        <v>113</v>
      </c>
      <c r="AU387" s="26" t="s">
        <v>164</v>
      </c>
      <c r="AX387" s="12">
        <f t="shared" ref="AX387:AX450" si="228">IFERROR(MATCH(C387,$C$2:$C$2000,0),"")</f>
        <v>383</v>
      </c>
      <c r="AY387" s="12">
        <f t="shared" si="222"/>
        <v>0.33333333333333331</v>
      </c>
      <c r="AZ387" s="20" t="str">
        <f t="shared" ref="AZ387:AZ450" si="229">AM387</f>
        <v>Anticipatoria., Criterios y estándares (Rúbrica)., Autoevaluación.</v>
      </c>
      <c r="BA387" s="12" t="str">
        <f t="shared" si="224"/>
        <v>Anticipatoria.</v>
      </c>
      <c r="BB387" s="12" t="str">
        <f t="shared" si="225"/>
        <v>Criterios y estándares (Rúbrica).</v>
      </c>
      <c r="BC387" s="12" t="str">
        <f t="shared" si="226"/>
        <v>Autoevaluación.</v>
      </c>
      <c r="BD387" s="12" t="str">
        <f t="shared" si="227"/>
        <v/>
      </c>
      <c r="BF387" s="12">
        <f t="shared" ref="BF387:BF450" si="230">COUNTIF(BA387:BD387,"Anticipatoria.")</f>
        <v>1</v>
      </c>
      <c r="BG387" s="12">
        <f t="shared" ref="BG387:BG450" si="231">COUNTIF(BA387:BD387,"Criterios y estándares (Rúbrica).")</f>
        <v>1</v>
      </c>
      <c r="BH387" s="12">
        <f t="shared" ref="BH387:BH450" si="232">COUNTIF(BA387:BD387,"Autoevaluación.")</f>
        <v>1</v>
      </c>
      <c r="BI387" s="12">
        <f t="shared" ref="BI387:BI450" si="233">COUNTIF(BA387:BD387,"Retroalimentación.")</f>
        <v>0</v>
      </c>
      <c r="BJ387" s="12">
        <f t="shared" ref="BJ387:BJ450" si="234">COUNTIF(BA387:BD387,"No incluye los componentes enunciados.")</f>
        <v>0</v>
      </c>
      <c r="BK387" s="12">
        <f t="shared" ref="BK387:BK450" si="235">IF(BJ387=1,1,SUM(BF387:BI387))</f>
        <v>3</v>
      </c>
      <c r="BL387" s="20" t="str">
        <f t="shared" ref="BL387:BL450" si="236">AO387</f>
        <v>Reflexión, Diálogo, Claridad, Oportunidades de mejora, Retroalimentación al docente</v>
      </c>
      <c r="BM387" s="12" t="str">
        <f t="shared" ref="BM387:BM450" si="237">IFERROR(LEFT(BL387,FIND(",",BL387,1)-1),BL387)</f>
        <v>Reflexión</v>
      </c>
      <c r="BN387" s="12" t="str">
        <f t="shared" si="223"/>
        <v>Diálogo</v>
      </c>
      <c r="BO387" s="12" t="str">
        <f t="shared" ref="BO387:BO450" si="238">IF(OR(LEN(BL387)=28,LEN(BL387)=42,LEN(BL387)=43,LEN(BL387)=44,LEN(BL387)=47,LEN(BL387)=48,LEN(BL387)=49,LEN(BL387)=62,LEN(BL387)=63,LEN(BL387)=64),RIGHT(BL387,LEN(BL387)-FIND(",",BL387,11)-1),IFERROR(MID(BL387,FIND(",",BL387,11)+2,(FIND(",",BL387,21))-(FIND(",",BL387,11)+2)),""))</f>
        <v>Claridad</v>
      </c>
      <c r="BP387" s="12" t="str">
        <f t="shared" ref="BP387:BP450" si="239">IF(OR(LEN(BL387)=53,LEN(BL387)=58,LEN(BL387)=72,LEN(BL387)=73),RIGHT(BL387,LEN(BL387)-FIND(",",BL387,20)-1),IFERROR(MID(BL387,FIND(",",BL387,20)+2,(FIND(",",BL387,30))-(FIND(",",BL387,20)+2)),""))</f>
        <v>Oportunidades de mejora</v>
      </c>
      <c r="BQ387" s="12" t="str">
        <f t="shared" ref="BQ387:BQ450" si="240">IF(OR(LEN(BL387)=62,LEN(BL387)=63,LEN(BL387)=64,LEN(BL387)=72,LEN(BL387)=73),"",IFERROR(RIGHT(BL387,LEN(BL387)-(FIND(",",BL387,30)+1)),""))</f>
        <v>Retroalimentación al docente</v>
      </c>
      <c r="BS387" s="12">
        <f t="shared" ref="BS387:BS450" si="241">COUNTIF(BM387:BQ387,"Reflexión")</f>
        <v>1</v>
      </c>
      <c r="BT387" s="12">
        <f t="shared" ref="BT387:BT450" si="242">COUNTIF(BM387:BQ387,"Diálogo")</f>
        <v>1</v>
      </c>
      <c r="BU387" s="12">
        <f t="shared" ref="BU387:BU450" si="243">COUNTIF(BM387:BQ387,"Claridad")</f>
        <v>1</v>
      </c>
      <c r="BV387" s="12">
        <f t="shared" ref="BV387:BV450" si="244">COUNTIF(BM387:BQ387,"Oportunidades de mejora")</f>
        <v>1</v>
      </c>
      <c r="BW387" s="12">
        <f t="shared" ref="BW387:BW450" si="245">COUNTIF(BM387:BQ387,"Retroalimentación al docente")</f>
        <v>1</v>
      </c>
      <c r="BX387" s="12">
        <f t="shared" ref="BX387:BX450" si="246">COUNTIF(BM387:BQ387,"No incluye los principios enunciados")</f>
        <v>0</v>
      </c>
      <c r="BY387" s="12">
        <f t="shared" ref="BY387:BY450" si="247">IF(BX387=1,1,SUM(BS387:BX387))</f>
        <v>5</v>
      </c>
      <c r="BZ387" s="12" t="str">
        <f t="shared" ref="BZ387:BZ450" si="248">AU387</f>
        <v>La bibliografía básica propuesta se encuentra en la biblioteca "Juan Roa Vásquez".</v>
      </c>
      <c r="CA387" s="12" t="str">
        <f t="shared" ref="CA387:CA450" si="249">IFERROR(LEFT(BZ387,FIND(".",BZ387,1)),"")</f>
        <v>La bibliografía básica propuesta se encuentra en la biblioteca "Juan Roa Vásquez".</v>
      </c>
      <c r="CB387" s="21" t="str">
        <f t="shared" ref="CB387:CB450" si="250">IFERROR(MID(BZ387,FIND(".",BZ387,1)+3,(FIND(".",BZ387,100))-(FIND(".",BZ387,1)+2)),"")</f>
        <v/>
      </c>
      <c r="CC387" s="12" t="str">
        <f t="shared" ref="CC387:CC450" si="251">IFERROR(MID(BZ387,FIND(".",BZ387,83)+3,(FIND(".",BZ387,185))-(FIND(".",BZ387,83)+2)),"")</f>
        <v/>
      </c>
      <c r="CD387" s="12" t="str">
        <f t="shared" ref="CD387:CD450" si="252">IFERROR(MID(BZ387,FIND(".",BZ387,185)+3,(FIND(".",BZ387,255))-(FIND(".",BZ387,185)+1)),"")</f>
        <v/>
      </c>
      <c r="CF387" s="12">
        <f t="shared" ref="CF387:CF450" si="253">COUNTIF(CA387:CD387,"La bibliografía básica propuesta se encuentra en la biblioteca ""Juan Roa Vásquez"".")</f>
        <v>1</v>
      </c>
      <c r="CG387" s="12">
        <f t="shared" ref="CG387:CG450" si="254">COUNTIF(CA387:CD387,"La bibliografía propuesta contiene títulos de edición menor a 5 años.")</f>
        <v>0</v>
      </c>
      <c r="CH387" s="12">
        <f t="shared" ref="CH387:CH450" si="255">COUNTIF(CA387:CD387,"La bibliografía se presenta con una sólo sistema de referenciación (APA, Vancouver, IEEE, etc).")</f>
        <v>0</v>
      </c>
      <c r="CI387" s="12">
        <f t="shared" ref="CI387:CI450" si="256">COUNTIF(CA387:CD387,"La bibliografía incluye por lo menos dos títulos en una segunda lengua.")</f>
        <v>0</v>
      </c>
      <c r="CJ387" s="12">
        <f t="shared" ref="CJ387:CJ450" si="257">COUNTIF(CA387:CD387,"No incluye bibliografía.")</f>
        <v>0</v>
      </c>
      <c r="CK387" s="12">
        <f t="shared" ref="CK387:CK450" si="258">IF(CJ387=1,1,SUM(CF387:CI387))</f>
        <v>1</v>
      </c>
    </row>
    <row r="388" spans="1:89" x14ac:dyDescent="0.25">
      <c r="A388" s="25">
        <v>43059.424529270837</v>
      </c>
      <c r="B388" s="26" t="s">
        <v>183</v>
      </c>
      <c r="C388" s="26" t="s">
        <v>814</v>
      </c>
      <c r="D388" s="26" t="s">
        <v>185</v>
      </c>
      <c r="E388" s="24"/>
      <c r="F388" s="26" t="s">
        <v>208</v>
      </c>
      <c r="G388" s="26" t="s">
        <v>815</v>
      </c>
      <c r="H388" s="26" t="s">
        <v>188</v>
      </c>
      <c r="I388" s="26" t="s">
        <v>188</v>
      </c>
      <c r="J388" s="26" t="s">
        <v>188</v>
      </c>
      <c r="K388" s="26" t="s">
        <v>188</v>
      </c>
      <c r="L388" s="26" t="s">
        <v>188</v>
      </c>
      <c r="M388" s="26" t="s">
        <v>188</v>
      </c>
      <c r="N388" s="26" t="s">
        <v>189</v>
      </c>
      <c r="O388" s="26" t="s">
        <v>188</v>
      </c>
      <c r="P388" s="26" t="s">
        <v>188</v>
      </c>
      <c r="Q388" s="26" t="s">
        <v>189</v>
      </c>
      <c r="R388" s="26" t="s">
        <v>189</v>
      </c>
      <c r="S388" s="26" t="s">
        <v>188</v>
      </c>
      <c r="T388" s="26" t="s">
        <v>188</v>
      </c>
      <c r="U388" s="26" t="s">
        <v>188</v>
      </c>
      <c r="V388" s="26" t="s">
        <v>5</v>
      </c>
      <c r="W388" s="26" t="s">
        <v>165</v>
      </c>
      <c r="X388" s="26" t="s">
        <v>158</v>
      </c>
      <c r="Y388" s="26" t="s">
        <v>43</v>
      </c>
      <c r="Z388" s="26" t="s">
        <v>43</v>
      </c>
      <c r="AA388" s="26" t="s">
        <v>43</v>
      </c>
      <c r="AB388" s="26" t="s">
        <v>43</v>
      </c>
      <c r="AC388" s="26" t="s">
        <v>190</v>
      </c>
      <c r="AD388" s="26" t="s">
        <v>43</v>
      </c>
      <c r="AE388" s="26" t="s">
        <v>55</v>
      </c>
      <c r="AF388" s="26" t="s">
        <v>159</v>
      </c>
      <c r="AG388" s="26" t="s">
        <v>54</v>
      </c>
      <c r="AH388" s="26" t="s">
        <v>58</v>
      </c>
      <c r="AI388" s="26" t="s">
        <v>54</v>
      </c>
      <c r="AJ388" s="26" t="s">
        <v>58</v>
      </c>
      <c r="AK388" s="26" t="s">
        <v>69</v>
      </c>
      <c r="AL388" s="26" t="s">
        <v>74</v>
      </c>
      <c r="AM388" s="26" t="s">
        <v>78</v>
      </c>
      <c r="AN388" s="26" t="s">
        <v>90</v>
      </c>
      <c r="AO388" s="26" t="s">
        <v>102</v>
      </c>
      <c r="AP388" s="26" t="s">
        <v>105</v>
      </c>
      <c r="AQ388" s="26" t="s">
        <v>107</v>
      </c>
      <c r="AR388" s="26" t="s">
        <v>105</v>
      </c>
      <c r="AS388" s="26" t="s">
        <v>105</v>
      </c>
      <c r="AT388" s="26" t="s">
        <v>112</v>
      </c>
      <c r="AU388" s="26" t="s">
        <v>284</v>
      </c>
      <c r="AX388" s="12">
        <f t="shared" si="228"/>
        <v>387</v>
      </c>
      <c r="AY388" s="12">
        <f t="shared" si="222"/>
        <v>1</v>
      </c>
      <c r="AZ388" s="20" t="str">
        <f t="shared" si="229"/>
        <v>Anticipatoria.</v>
      </c>
      <c r="BA388" s="12" t="str">
        <f t="shared" si="224"/>
        <v>Anticipatoria.</v>
      </c>
      <c r="BB388" s="12" t="str">
        <f t="shared" si="225"/>
        <v/>
      </c>
      <c r="BC388" s="12" t="str">
        <f t="shared" si="226"/>
        <v/>
      </c>
      <c r="BD388" s="12" t="str">
        <f t="shared" si="227"/>
        <v/>
      </c>
      <c r="BF388" s="12">
        <f t="shared" si="230"/>
        <v>1</v>
      </c>
      <c r="BG388" s="12">
        <f t="shared" si="231"/>
        <v>0</v>
      </c>
      <c r="BH388" s="12">
        <f t="shared" si="232"/>
        <v>0</v>
      </c>
      <c r="BI388" s="12">
        <f t="shared" si="233"/>
        <v>0</v>
      </c>
      <c r="BJ388" s="12">
        <f t="shared" si="234"/>
        <v>0</v>
      </c>
      <c r="BK388" s="12">
        <f t="shared" si="235"/>
        <v>1</v>
      </c>
      <c r="BL388" s="20" t="str">
        <f t="shared" si="236"/>
        <v>No incluye los principios enunciados</v>
      </c>
      <c r="BM388" s="12" t="str">
        <f t="shared" si="237"/>
        <v>No incluye los principios enunciados</v>
      </c>
      <c r="BN388" s="12" t="str">
        <f t="shared" si="223"/>
        <v/>
      </c>
      <c r="BO388" s="12" t="str">
        <f t="shared" si="238"/>
        <v/>
      </c>
      <c r="BP388" s="12" t="str">
        <f t="shared" si="239"/>
        <v/>
      </c>
      <c r="BQ388" s="12" t="str">
        <f t="shared" si="240"/>
        <v/>
      </c>
      <c r="BS388" s="12">
        <f t="shared" si="241"/>
        <v>0</v>
      </c>
      <c r="BT388" s="12">
        <f t="shared" si="242"/>
        <v>0</v>
      </c>
      <c r="BU388" s="12">
        <f t="shared" si="243"/>
        <v>0</v>
      </c>
      <c r="BV388" s="12">
        <f t="shared" si="244"/>
        <v>0</v>
      </c>
      <c r="BW388" s="12">
        <f t="shared" si="245"/>
        <v>0</v>
      </c>
      <c r="BX388" s="12">
        <f t="shared" si="246"/>
        <v>1</v>
      </c>
      <c r="BY388" s="12">
        <f t="shared" si="247"/>
        <v>1</v>
      </c>
      <c r="BZ388" s="12" t="str">
        <f t="shared" si="248"/>
        <v>La bibliografía básica propuesta se encuentra en la biblioteca "Juan Roa Vásquez"., La bibliografía se presenta con una sólo sistema de referenciación (APA, Vancouver, IEEE, etc).</v>
      </c>
      <c r="CA388" s="12" t="str">
        <f t="shared" si="249"/>
        <v>La bibliografía básica propuesta se encuentra en la biblioteca "Juan Roa Vásquez".</v>
      </c>
      <c r="CB388" s="21" t="str">
        <f t="shared" si="250"/>
        <v>La bibliografía se presenta con una sólo sistema de referenciación (APA, Vancouver, IEEE, etc).</v>
      </c>
      <c r="CC388" s="12" t="str">
        <f t="shared" si="251"/>
        <v/>
      </c>
      <c r="CD388" s="12" t="str">
        <f t="shared" si="252"/>
        <v/>
      </c>
      <c r="CF388" s="12">
        <f t="shared" si="253"/>
        <v>1</v>
      </c>
      <c r="CG388" s="12">
        <f t="shared" si="254"/>
        <v>0</v>
      </c>
      <c r="CH388" s="12">
        <f t="shared" si="255"/>
        <v>1</v>
      </c>
      <c r="CI388" s="12">
        <f t="shared" si="256"/>
        <v>0</v>
      </c>
      <c r="CJ388" s="12">
        <f t="shared" si="257"/>
        <v>0</v>
      </c>
      <c r="CK388" s="12">
        <f t="shared" si="258"/>
        <v>2</v>
      </c>
    </row>
    <row r="389" spans="1:89" x14ac:dyDescent="0.25">
      <c r="A389" s="25">
        <v>43059.424680104166</v>
      </c>
      <c r="B389" s="26" t="s">
        <v>183</v>
      </c>
      <c r="C389" s="26" t="s">
        <v>810</v>
      </c>
      <c r="D389" s="26" t="s">
        <v>185</v>
      </c>
      <c r="E389" s="24"/>
      <c r="F389" s="26" t="s">
        <v>720</v>
      </c>
      <c r="G389" s="26" t="s">
        <v>617</v>
      </c>
      <c r="H389" s="26" t="s">
        <v>188</v>
      </c>
      <c r="I389" s="26" t="s">
        <v>188</v>
      </c>
      <c r="J389" s="26" t="s">
        <v>188</v>
      </c>
      <c r="K389" s="26" t="s">
        <v>188</v>
      </c>
      <c r="L389" s="26" t="s">
        <v>188</v>
      </c>
      <c r="M389" s="26" t="s">
        <v>188</v>
      </c>
      <c r="N389" s="26" t="s">
        <v>189</v>
      </c>
      <c r="O389" s="26" t="s">
        <v>188</v>
      </c>
      <c r="P389" s="26" t="s">
        <v>188</v>
      </c>
      <c r="Q389" s="26" t="s">
        <v>188</v>
      </c>
      <c r="R389" s="26" t="s">
        <v>188</v>
      </c>
      <c r="S389" s="26" t="s">
        <v>188</v>
      </c>
      <c r="T389" s="26" t="s">
        <v>188</v>
      </c>
      <c r="U389" s="26" t="s">
        <v>188</v>
      </c>
      <c r="V389" s="26" t="s">
        <v>4</v>
      </c>
      <c r="W389" s="26" t="s">
        <v>162</v>
      </c>
      <c r="X389" s="26" t="s">
        <v>158</v>
      </c>
      <c r="Y389" s="26" t="s">
        <v>190</v>
      </c>
      <c r="Z389" s="26" t="s">
        <v>190</v>
      </c>
      <c r="AA389" s="26" t="s">
        <v>190</v>
      </c>
      <c r="AB389" s="26" t="s">
        <v>190</v>
      </c>
      <c r="AC389" s="26" t="s">
        <v>190</v>
      </c>
      <c r="AD389" s="26" t="s">
        <v>190</v>
      </c>
      <c r="AE389" s="26" t="s">
        <v>55</v>
      </c>
      <c r="AF389" s="26" t="s">
        <v>159</v>
      </c>
      <c r="AG389" s="26" t="s">
        <v>59</v>
      </c>
      <c r="AH389" s="26" t="s">
        <v>59</v>
      </c>
      <c r="AI389" s="26" t="s">
        <v>59</v>
      </c>
      <c r="AJ389" s="26" t="s">
        <v>59</v>
      </c>
      <c r="AK389" s="26" t="s">
        <v>71</v>
      </c>
      <c r="AL389" s="26" t="s">
        <v>160</v>
      </c>
      <c r="AM389" s="26" t="s">
        <v>206</v>
      </c>
      <c r="AN389" s="26" t="s">
        <v>90</v>
      </c>
      <c r="AO389" s="26" t="s">
        <v>192</v>
      </c>
      <c r="AP389" s="26" t="s">
        <v>106</v>
      </c>
      <c r="AQ389" s="26" t="s">
        <v>106</v>
      </c>
      <c r="AR389" s="26" t="s">
        <v>106</v>
      </c>
      <c r="AS389" s="26" t="s">
        <v>106</v>
      </c>
      <c r="AT389" s="26" t="s">
        <v>112</v>
      </c>
      <c r="AU389" s="26" t="s">
        <v>260</v>
      </c>
      <c r="AX389" s="12">
        <f t="shared" si="228"/>
        <v>385</v>
      </c>
      <c r="AY389" s="12">
        <f t="shared" si="222"/>
        <v>0.2</v>
      </c>
      <c r="AZ389" s="20" t="str">
        <f t="shared" si="229"/>
        <v>Anticipatoria., Autoevaluación., Retroalimentación.</v>
      </c>
      <c r="BA389" s="12" t="str">
        <f t="shared" si="224"/>
        <v>Anticipatoria.</v>
      </c>
      <c r="BB389" s="12" t="str">
        <f t="shared" si="225"/>
        <v>Autoevaluación.</v>
      </c>
      <c r="BC389" s="12" t="str">
        <f t="shared" si="226"/>
        <v>Retroalimentación.</v>
      </c>
      <c r="BD389" s="12" t="str">
        <f t="shared" si="227"/>
        <v/>
      </c>
      <c r="BF389" s="12">
        <f t="shared" si="230"/>
        <v>1</v>
      </c>
      <c r="BG389" s="12">
        <f t="shared" si="231"/>
        <v>0</v>
      </c>
      <c r="BH389" s="12">
        <f t="shared" si="232"/>
        <v>1</v>
      </c>
      <c r="BI389" s="12">
        <f t="shared" si="233"/>
        <v>1</v>
      </c>
      <c r="BJ389" s="12">
        <f t="shared" si="234"/>
        <v>0</v>
      </c>
      <c r="BK389" s="12">
        <f t="shared" si="235"/>
        <v>3</v>
      </c>
      <c r="BL389" s="20" t="str">
        <f t="shared" si="236"/>
        <v>Reflexión, Diálogo, Claridad, Oportunidades de mejora, Retroalimentación al docente</v>
      </c>
      <c r="BM389" s="12" t="str">
        <f t="shared" si="237"/>
        <v>Reflexión</v>
      </c>
      <c r="BN389" s="12" t="str">
        <f t="shared" si="223"/>
        <v>Diálogo</v>
      </c>
      <c r="BO389" s="12" t="str">
        <f t="shared" si="238"/>
        <v>Claridad</v>
      </c>
      <c r="BP389" s="12" t="str">
        <f t="shared" si="239"/>
        <v>Oportunidades de mejora</v>
      </c>
      <c r="BQ389" s="12" t="str">
        <f t="shared" si="240"/>
        <v>Retroalimentación al docente</v>
      </c>
      <c r="BS389" s="12">
        <f t="shared" si="241"/>
        <v>1</v>
      </c>
      <c r="BT389" s="12">
        <f t="shared" si="242"/>
        <v>1</v>
      </c>
      <c r="BU389" s="12">
        <f t="shared" si="243"/>
        <v>1</v>
      </c>
      <c r="BV389" s="12">
        <f t="shared" si="244"/>
        <v>1</v>
      </c>
      <c r="BW389" s="12">
        <f t="shared" si="245"/>
        <v>1</v>
      </c>
      <c r="BX389" s="12">
        <f t="shared" si="246"/>
        <v>0</v>
      </c>
      <c r="BY389" s="12">
        <f t="shared" si="247"/>
        <v>5</v>
      </c>
      <c r="BZ389" s="12" t="str">
        <f t="shared" si="248"/>
        <v>La bibliografía básica propuesta se encuentra en la biblioteca "Juan Roa Vásquez"., La bibliografía se presenta con una sólo sistema de referenciación (APA, Vancouver, IEEE, etc)., La bibliografía incluye por lo menos dos títulos en una segunda lengua.</v>
      </c>
      <c r="CA389" s="12" t="str">
        <f t="shared" si="249"/>
        <v>La bibliografía básica propuesta se encuentra en la biblioteca "Juan Roa Vásquez".</v>
      </c>
      <c r="CB389" s="21" t="str">
        <f t="shared" si="250"/>
        <v>La bibliografía se presenta con una sólo sistema de referenciación (APA, Vancouver, IEEE, etc).</v>
      </c>
      <c r="CC389" s="12" t="str">
        <f t="shared" si="251"/>
        <v>La bibliografía incluye por lo menos dos títulos en una segunda lengua.</v>
      </c>
      <c r="CD389" s="12" t="str">
        <f t="shared" si="252"/>
        <v/>
      </c>
      <c r="CF389" s="12">
        <f t="shared" si="253"/>
        <v>1</v>
      </c>
      <c r="CG389" s="12">
        <f t="shared" si="254"/>
        <v>0</v>
      </c>
      <c r="CH389" s="12">
        <f t="shared" si="255"/>
        <v>1</v>
      </c>
      <c r="CI389" s="12">
        <f t="shared" si="256"/>
        <v>1</v>
      </c>
      <c r="CJ389" s="12">
        <f t="shared" si="257"/>
        <v>0</v>
      </c>
      <c r="CK389" s="12">
        <f t="shared" si="258"/>
        <v>3</v>
      </c>
    </row>
    <row r="390" spans="1:89" x14ac:dyDescent="0.25">
      <c r="A390" s="25">
        <v>43059.43300694444</v>
      </c>
      <c r="B390" s="26" t="s">
        <v>183</v>
      </c>
      <c r="C390" s="26" t="s">
        <v>816</v>
      </c>
      <c r="D390" s="26" t="s">
        <v>185</v>
      </c>
      <c r="E390" s="24"/>
      <c r="F390" s="26" t="s">
        <v>238</v>
      </c>
      <c r="G390" s="26" t="s">
        <v>817</v>
      </c>
      <c r="H390" s="26" t="s">
        <v>188</v>
      </c>
      <c r="I390" s="26" t="s">
        <v>188</v>
      </c>
      <c r="J390" s="26" t="s">
        <v>188</v>
      </c>
      <c r="K390" s="26" t="s">
        <v>188</v>
      </c>
      <c r="L390" s="26" t="s">
        <v>188</v>
      </c>
      <c r="M390" s="26" t="s">
        <v>188</v>
      </c>
      <c r="N390" s="26" t="s">
        <v>188</v>
      </c>
      <c r="O390" s="26" t="s">
        <v>188</v>
      </c>
      <c r="P390" s="26" t="s">
        <v>188</v>
      </c>
      <c r="Q390" s="26" t="s">
        <v>188</v>
      </c>
      <c r="R390" s="26" t="s">
        <v>188</v>
      </c>
      <c r="S390" s="26" t="s">
        <v>188</v>
      </c>
      <c r="T390" s="26" t="s">
        <v>188</v>
      </c>
      <c r="U390" s="26" t="s">
        <v>188</v>
      </c>
      <c r="V390" s="26" t="s">
        <v>5</v>
      </c>
      <c r="W390" s="26" t="s">
        <v>36</v>
      </c>
      <c r="X390" s="26" t="s">
        <v>158</v>
      </c>
      <c r="Y390" s="26" t="s">
        <v>190</v>
      </c>
      <c r="Z390" s="26" t="s">
        <v>190</v>
      </c>
      <c r="AA390" s="26" t="s">
        <v>190</v>
      </c>
      <c r="AB390" s="26" t="s">
        <v>190</v>
      </c>
      <c r="AC390" s="26" t="s">
        <v>190</v>
      </c>
      <c r="AD390" s="26" t="s">
        <v>190</v>
      </c>
      <c r="AE390" s="26" t="s">
        <v>53</v>
      </c>
      <c r="AF390" s="26" t="s">
        <v>159</v>
      </c>
      <c r="AG390" s="26" t="s">
        <v>59</v>
      </c>
      <c r="AH390" s="26" t="s">
        <v>59</v>
      </c>
      <c r="AI390" s="26" t="s">
        <v>59</v>
      </c>
      <c r="AJ390" s="26" t="s">
        <v>59</v>
      </c>
      <c r="AK390" s="26" t="s">
        <v>71</v>
      </c>
      <c r="AL390" s="26" t="s">
        <v>160</v>
      </c>
      <c r="AM390" s="26" t="s">
        <v>231</v>
      </c>
      <c r="AN390" s="26" t="s">
        <v>89</v>
      </c>
      <c r="AO390" s="26" t="s">
        <v>192</v>
      </c>
      <c r="AP390" s="26" t="s">
        <v>106</v>
      </c>
      <c r="AQ390" s="26" t="s">
        <v>106</v>
      </c>
      <c r="AR390" s="26" t="s">
        <v>106</v>
      </c>
      <c r="AS390" s="26" t="s">
        <v>106</v>
      </c>
      <c r="AT390" s="26" t="s">
        <v>114</v>
      </c>
      <c r="AU390" s="26" t="s">
        <v>260</v>
      </c>
      <c r="AX390" s="12">
        <f t="shared" si="228"/>
        <v>389</v>
      </c>
      <c r="AY390" s="12">
        <f t="shared" si="222"/>
        <v>1</v>
      </c>
      <c r="AZ390" s="20" t="str">
        <f t="shared" si="229"/>
        <v>Anticipatoria., Criterios y estándares (Rúbrica)., Retroalimentación.</v>
      </c>
      <c r="BA390" s="12" t="str">
        <f t="shared" si="224"/>
        <v>Anticipatoria.</v>
      </c>
      <c r="BB390" s="12" t="str">
        <f t="shared" si="225"/>
        <v>Criterios y estándares (Rúbrica).</v>
      </c>
      <c r="BC390" s="12" t="str">
        <f t="shared" si="226"/>
        <v>Retroalimentación.</v>
      </c>
      <c r="BD390" s="12" t="str">
        <f t="shared" si="227"/>
        <v/>
      </c>
      <c r="BF390" s="12">
        <f t="shared" si="230"/>
        <v>1</v>
      </c>
      <c r="BG390" s="12">
        <f t="shared" si="231"/>
        <v>1</v>
      </c>
      <c r="BH390" s="12">
        <f t="shared" si="232"/>
        <v>0</v>
      </c>
      <c r="BI390" s="12">
        <f t="shared" si="233"/>
        <v>1</v>
      </c>
      <c r="BJ390" s="12">
        <f t="shared" si="234"/>
        <v>0</v>
      </c>
      <c r="BK390" s="12">
        <f t="shared" si="235"/>
        <v>3</v>
      </c>
      <c r="BL390" s="20" t="str">
        <f t="shared" si="236"/>
        <v>Reflexión, Diálogo, Claridad, Oportunidades de mejora, Retroalimentación al docente</v>
      </c>
      <c r="BM390" s="12" t="str">
        <f t="shared" si="237"/>
        <v>Reflexión</v>
      </c>
      <c r="BN390" s="12" t="str">
        <f t="shared" si="223"/>
        <v>Diálogo</v>
      </c>
      <c r="BO390" s="12" t="str">
        <f t="shared" si="238"/>
        <v>Claridad</v>
      </c>
      <c r="BP390" s="12" t="str">
        <f t="shared" si="239"/>
        <v>Oportunidades de mejora</v>
      </c>
      <c r="BQ390" s="12" t="str">
        <f t="shared" si="240"/>
        <v>Retroalimentación al docente</v>
      </c>
      <c r="BS390" s="12">
        <f t="shared" si="241"/>
        <v>1</v>
      </c>
      <c r="BT390" s="12">
        <f t="shared" si="242"/>
        <v>1</v>
      </c>
      <c r="BU390" s="12">
        <f t="shared" si="243"/>
        <v>1</v>
      </c>
      <c r="BV390" s="12">
        <f t="shared" si="244"/>
        <v>1</v>
      </c>
      <c r="BW390" s="12">
        <f t="shared" si="245"/>
        <v>1</v>
      </c>
      <c r="BX390" s="12">
        <f t="shared" si="246"/>
        <v>0</v>
      </c>
      <c r="BY390" s="12">
        <f t="shared" si="247"/>
        <v>5</v>
      </c>
      <c r="BZ390" s="12" t="str">
        <f t="shared" si="248"/>
        <v>La bibliografía básica propuesta se encuentra en la biblioteca "Juan Roa Vásquez"., La bibliografía se presenta con una sólo sistema de referenciación (APA, Vancouver, IEEE, etc)., La bibliografía incluye por lo menos dos títulos en una segunda lengua.</v>
      </c>
      <c r="CA390" s="12" t="str">
        <f t="shared" si="249"/>
        <v>La bibliografía básica propuesta se encuentra en la biblioteca "Juan Roa Vásquez".</v>
      </c>
      <c r="CB390" s="21" t="str">
        <f t="shared" si="250"/>
        <v>La bibliografía se presenta con una sólo sistema de referenciación (APA, Vancouver, IEEE, etc).</v>
      </c>
      <c r="CC390" s="12" t="str">
        <f t="shared" si="251"/>
        <v>La bibliografía incluye por lo menos dos títulos en una segunda lengua.</v>
      </c>
      <c r="CD390" s="12" t="str">
        <f t="shared" si="252"/>
        <v/>
      </c>
      <c r="CF390" s="12">
        <f t="shared" si="253"/>
        <v>1</v>
      </c>
      <c r="CG390" s="12">
        <f t="shared" si="254"/>
        <v>0</v>
      </c>
      <c r="CH390" s="12">
        <f t="shared" si="255"/>
        <v>1</v>
      </c>
      <c r="CI390" s="12">
        <f t="shared" si="256"/>
        <v>1</v>
      </c>
      <c r="CJ390" s="12">
        <f t="shared" si="257"/>
        <v>0</v>
      </c>
      <c r="CK390" s="12">
        <f t="shared" si="258"/>
        <v>3</v>
      </c>
    </row>
    <row r="391" spans="1:89" x14ac:dyDescent="0.25">
      <c r="A391" s="25">
        <v>43059.439825069443</v>
      </c>
      <c r="B391" s="26" t="s">
        <v>183</v>
      </c>
      <c r="C391" s="26" t="s">
        <v>818</v>
      </c>
      <c r="D391" s="26" t="s">
        <v>185</v>
      </c>
      <c r="E391" s="24"/>
      <c r="F391" s="26" t="s">
        <v>208</v>
      </c>
      <c r="G391" s="26" t="s">
        <v>819</v>
      </c>
      <c r="H391" s="26" t="s">
        <v>188</v>
      </c>
      <c r="I391" s="26" t="s">
        <v>188</v>
      </c>
      <c r="J391" s="26" t="s">
        <v>188</v>
      </c>
      <c r="K391" s="26" t="s">
        <v>188</v>
      </c>
      <c r="L391" s="26" t="s">
        <v>188</v>
      </c>
      <c r="M391" s="26" t="s">
        <v>188</v>
      </c>
      <c r="N391" s="26" t="s">
        <v>189</v>
      </c>
      <c r="O391" s="26" t="s">
        <v>188</v>
      </c>
      <c r="P391" s="26" t="s">
        <v>188</v>
      </c>
      <c r="Q391" s="26" t="s">
        <v>189</v>
      </c>
      <c r="R391" s="26" t="s">
        <v>189</v>
      </c>
      <c r="S391" s="26" t="s">
        <v>188</v>
      </c>
      <c r="T391" s="26" t="s">
        <v>188</v>
      </c>
      <c r="U391" s="26" t="s">
        <v>188</v>
      </c>
      <c r="V391" s="26" t="s">
        <v>4</v>
      </c>
      <c r="W391" s="26" t="s">
        <v>162</v>
      </c>
      <c r="X391" s="26" t="s">
        <v>39</v>
      </c>
      <c r="Y391" s="26" t="s">
        <v>190</v>
      </c>
      <c r="Z391" s="26" t="s">
        <v>43</v>
      </c>
      <c r="AA391" s="26" t="s">
        <v>43</v>
      </c>
      <c r="AB391" s="26" t="s">
        <v>190</v>
      </c>
      <c r="AC391" s="26" t="s">
        <v>43</v>
      </c>
      <c r="AD391" s="26" t="s">
        <v>43</v>
      </c>
      <c r="AE391" s="26" t="s">
        <v>53</v>
      </c>
      <c r="AF391" s="26" t="s">
        <v>58</v>
      </c>
      <c r="AG391" s="26" t="s">
        <v>58</v>
      </c>
      <c r="AH391" s="26" t="s">
        <v>58</v>
      </c>
      <c r="AI391" s="26" t="s">
        <v>58</v>
      </c>
      <c r="AJ391" s="26" t="s">
        <v>58</v>
      </c>
      <c r="AK391" s="26" t="s">
        <v>70</v>
      </c>
      <c r="AL391" s="26" t="s">
        <v>160</v>
      </c>
      <c r="AM391" s="26" t="s">
        <v>78</v>
      </c>
      <c r="AN391" s="26" t="s">
        <v>88</v>
      </c>
      <c r="AO391" s="26" t="s">
        <v>97</v>
      </c>
      <c r="AP391" s="26" t="s">
        <v>105</v>
      </c>
      <c r="AQ391" s="26" t="s">
        <v>105</v>
      </c>
      <c r="AR391" s="26" t="s">
        <v>107</v>
      </c>
      <c r="AS391" s="26" t="s">
        <v>105</v>
      </c>
      <c r="AT391" s="26" t="s">
        <v>115</v>
      </c>
      <c r="AU391" s="26" t="s">
        <v>167</v>
      </c>
      <c r="AX391" s="12">
        <f t="shared" si="228"/>
        <v>390</v>
      </c>
      <c r="AY391" s="12">
        <f t="shared" si="222"/>
        <v>1</v>
      </c>
      <c r="AZ391" s="20" t="str">
        <f t="shared" si="229"/>
        <v>Anticipatoria.</v>
      </c>
      <c r="BA391" s="12" t="str">
        <f t="shared" si="224"/>
        <v>Anticipatoria.</v>
      </c>
      <c r="BB391" s="12" t="str">
        <f t="shared" si="225"/>
        <v/>
      </c>
      <c r="BC391" s="12" t="str">
        <f t="shared" si="226"/>
        <v/>
      </c>
      <c r="BD391" s="12" t="str">
        <f t="shared" si="227"/>
        <v/>
      </c>
      <c r="BF391" s="12">
        <f t="shared" si="230"/>
        <v>1</v>
      </c>
      <c r="BG391" s="12">
        <f t="shared" si="231"/>
        <v>0</v>
      </c>
      <c r="BH391" s="12">
        <f t="shared" si="232"/>
        <v>0</v>
      </c>
      <c r="BI391" s="12">
        <f t="shared" si="233"/>
        <v>0</v>
      </c>
      <c r="BJ391" s="12">
        <f t="shared" si="234"/>
        <v>0</v>
      </c>
      <c r="BK391" s="12">
        <f t="shared" si="235"/>
        <v>1</v>
      </c>
      <c r="BL391" s="20" t="str">
        <f t="shared" si="236"/>
        <v>Reflexión</v>
      </c>
      <c r="BM391" s="12" t="str">
        <f t="shared" si="237"/>
        <v>Reflexión</v>
      </c>
      <c r="BN391" s="12" t="e">
        <f t="shared" si="223"/>
        <v>#VALUE!</v>
      </c>
      <c r="BO391" s="12" t="str">
        <f t="shared" si="238"/>
        <v/>
      </c>
      <c r="BP391" s="12" t="str">
        <f t="shared" si="239"/>
        <v/>
      </c>
      <c r="BQ391" s="12" t="str">
        <f t="shared" si="240"/>
        <v/>
      </c>
      <c r="BS391" s="12">
        <f t="shared" si="241"/>
        <v>1</v>
      </c>
      <c r="BT391" s="12">
        <f t="shared" si="242"/>
        <v>0</v>
      </c>
      <c r="BU391" s="12">
        <f t="shared" si="243"/>
        <v>0</v>
      </c>
      <c r="BV391" s="12">
        <f t="shared" si="244"/>
        <v>0</v>
      </c>
      <c r="BW391" s="12">
        <f t="shared" si="245"/>
        <v>0</v>
      </c>
      <c r="BX391" s="12">
        <f t="shared" si="246"/>
        <v>0</v>
      </c>
      <c r="BY391" s="12">
        <f t="shared" si="247"/>
        <v>1</v>
      </c>
      <c r="BZ391" s="12" t="str">
        <f t="shared" si="248"/>
        <v>La bibliografía se presenta con una sólo sistema de referenciación (APA, Vancouver, IEEE, etc).</v>
      </c>
      <c r="CA391" s="12" t="str">
        <f t="shared" si="249"/>
        <v>La bibliografía se presenta con una sólo sistema de referenciación (APA, Vancouver, IEEE, etc).</v>
      </c>
      <c r="CB391" s="21" t="str">
        <f t="shared" si="250"/>
        <v/>
      </c>
      <c r="CC391" s="12" t="str">
        <f t="shared" si="251"/>
        <v/>
      </c>
      <c r="CD391" s="12" t="str">
        <f t="shared" si="252"/>
        <v/>
      </c>
      <c r="CF391" s="12">
        <f t="shared" si="253"/>
        <v>0</v>
      </c>
      <c r="CG391" s="12">
        <f t="shared" si="254"/>
        <v>0</v>
      </c>
      <c r="CH391" s="12">
        <f t="shared" si="255"/>
        <v>1</v>
      </c>
      <c r="CI391" s="12">
        <f t="shared" si="256"/>
        <v>0</v>
      </c>
      <c r="CJ391" s="12">
        <f t="shared" si="257"/>
        <v>0</v>
      </c>
      <c r="CK391" s="12">
        <f t="shared" si="258"/>
        <v>1</v>
      </c>
    </row>
    <row r="392" spans="1:89" x14ac:dyDescent="0.25">
      <c r="A392" s="25">
        <v>43059.469655266206</v>
      </c>
      <c r="B392" s="26" t="s">
        <v>183</v>
      </c>
      <c r="C392" s="26" t="s">
        <v>820</v>
      </c>
      <c r="D392" s="26" t="s">
        <v>185</v>
      </c>
      <c r="E392" s="24"/>
      <c r="F392" s="26" t="s">
        <v>204</v>
      </c>
      <c r="G392" s="26" t="s">
        <v>821</v>
      </c>
      <c r="H392" s="26" t="s">
        <v>188</v>
      </c>
      <c r="I392" s="26" t="s">
        <v>188</v>
      </c>
      <c r="J392" s="26" t="s">
        <v>188</v>
      </c>
      <c r="K392" s="26" t="s">
        <v>188</v>
      </c>
      <c r="L392" s="26" t="s">
        <v>188</v>
      </c>
      <c r="M392" s="26" t="s">
        <v>188</v>
      </c>
      <c r="N392" s="26" t="s">
        <v>188</v>
      </c>
      <c r="O392" s="26" t="s">
        <v>188</v>
      </c>
      <c r="P392" s="26" t="s">
        <v>188</v>
      </c>
      <c r="Q392" s="26" t="s">
        <v>188</v>
      </c>
      <c r="R392" s="26" t="s">
        <v>188</v>
      </c>
      <c r="S392" s="26" t="s">
        <v>188</v>
      </c>
      <c r="T392" s="26" t="s">
        <v>188</v>
      </c>
      <c r="U392" s="26" t="s">
        <v>188</v>
      </c>
      <c r="V392" s="26" t="s">
        <v>5</v>
      </c>
      <c r="W392" s="26" t="s">
        <v>162</v>
      </c>
      <c r="X392" s="26" t="s">
        <v>158</v>
      </c>
      <c r="Y392" s="26" t="s">
        <v>190</v>
      </c>
      <c r="Z392" s="26" t="s">
        <v>190</v>
      </c>
      <c r="AA392" s="26" t="s">
        <v>190</v>
      </c>
      <c r="AB392" s="26" t="s">
        <v>190</v>
      </c>
      <c r="AC392" s="26" t="s">
        <v>190</v>
      </c>
      <c r="AD392" s="26" t="s">
        <v>190</v>
      </c>
      <c r="AE392" s="26" t="s">
        <v>55</v>
      </c>
      <c r="AF392" s="26" t="s">
        <v>159</v>
      </c>
      <c r="AG392" s="26" t="s">
        <v>59</v>
      </c>
      <c r="AH392" s="26" t="s">
        <v>59</v>
      </c>
      <c r="AI392" s="26" t="s">
        <v>59</v>
      </c>
      <c r="AJ392" s="26" t="s">
        <v>59</v>
      </c>
      <c r="AK392" s="26" t="s">
        <v>71</v>
      </c>
      <c r="AL392" s="26" t="s">
        <v>163</v>
      </c>
      <c r="AM392" s="26" t="s">
        <v>191</v>
      </c>
      <c r="AN392" s="26" t="s">
        <v>90</v>
      </c>
      <c r="AO392" s="26" t="s">
        <v>192</v>
      </c>
      <c r="AP392" s="26" t="s">
        <v>106</v>
      </c>
      <c r="AQ392" s="26" t="s">
        <v>106</v>
      </c>
      <c r="AR392" s="26" t="s">
        <v>106</v>
      </c>
      <c r="AS392" s="26" t="s">
        <v>106</v>
      </c>
      <c r="AT392" s="26" t="s">
        <v>113</v>
      </c>
      <c r="AU392" s="26" t="s">
        <v>193</v>
      </c>
      <c r="AX392" s="12">
        <f t="shared" si="228"/>
        <v>391</v>
      </c>
      <c r="AY392" s="12">
        <f t="shared" si="222"/>
        <v>1</v>
      </c>
      <c r="AZ392" s="20" t="str">
        <f t="shared" si="229"/>
        <v>Anticipatoria., Criterios y estándares (Rúbrica)., Autoevaluación., Retroalimentación.</v>
      </c>
      <c r="BA392" s="12" t="str">
        <f t="shared" si="224"/>
        <v>Anticipatoria.</v>
      </c>
      <c r="BB392" s="12" t="str">
        <f t="shared" si="225"/>
        <v>Criterios y estándares (Rúbrica).</v>
      </c>
      <c r="BC392" s="12" t="str">
        <f t="shared" si="226"/>
        <v>Autoevaluación.</v>
      </c>
      <c r="BD392" s="12" t="str">
        <f t="shared" si="227"/>
        <v>Retroalimentación.</v>
      </c>
      <c r="BF392" s="12">
        <f t="shared" si="230"/>
        <v>1</v>
      </c>
      <c r="BG392" s="12">
        <f t="shared" si="231"/>
        <v>1</v>
      </c>
      <c r="BH392" s="12">
        <f t="shared" si="232"/>
        <v>1</v>
      </c>
      <c r="BI392" s="12">
        <f t="shared" si="233"/>
        <v>1</v>
      </c>
      <c r="BJ392" s="12">
        <f t="shared" si="234"/>
        <v>0</v>
      </c>
      <c r="BK392" s="12">
        <f t="shared" si="235"/>
        <v>4</v>
      </c>
      <c r="BL392" s="20" t="str">
        <f t="shared" si="236"/>
        <v>Reflexión, Diálogo, Claridad, Oportunidades de mejora, Retroalimentación al docente</v>
      </c>
      <c r="BM392" s="12" t="str">
        <f t="shared" si="237"/>
        <v>Reflexión</v>
      </c>
      <c r="BN392" s="12" t="str">
        <f t="shared" si="223"/>
        <v>Diálogo</v>
      </c>
      <c r="BO392" s="12" t="str">
        <f t="shared" si="238"/>
        <v>Claridad</v>
      </c>
      <c r="BP392" s="12" t="str">
        <f t="shared" si="239"/>
        <v>Oportunidades de mejora</v>
      </c>
      <c r="BQ392" s="12" t="str">
        <f t="shared" si="240"/>
        <v>Retroalimentación al docente</v>
      </c>
      <c r="BS392" s="12">
        <f t="shared" si="241"/>
        <v>1</v>
      </c>
      <c r="BT392" s="12">
        <f t="shared" si="242"/>
        <v>1</v>
      </c>
      <c r="BU392" s="12">
        <f t="shared" si="243"/>
        <v>1</v>
      </c>
      <c r="BV392" s="12">
        <f t="shared" si="244"/>
        <v>1</v>
      </c>
      <c r="BW392" s="12">
        <f t="shared" si="245"/>
        <v>1</v>
      </c>
      <c r="BX392" s="12">
        <f t="shared" si="246"/>
        <v>0</v>
      </c>
      <c r="BY392" s="12">
        <f t="shared" si="247"/>
        <v>5</v>
      </c>
      <c r="BZ392"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92" s="12" t="str">
        <f t="shared" si="249"/>
        <v>La bibliografía básica propuesta se encuentra en la biblioteca "Juan Roa Vásquez".</v>
      </c>
      <c r="CB392" s="21" t="str">
        <f t="shared" si="250"/>
        <v>La bibliografía propuesta contiene títulos de edición menor a 5 años.</v>
      </c>
      <c r="CC392" s="12" t="str">
        <f t="shared" si="251"/>
        <v>La bibliografía se presenta con una sólo sistema de referenciación (APA, Vancouver, IEEE, etc).</v>
      </c>
      <c r="CD392" s="12" t="str">
        <f t="shared" si="252"/>
        <v>La bibliografía incluye por lo menos dos títulos en una segunda lengua.</v>
      </c>
      <c r="CF392" s="12">
        <f t="shared" si="253"/>
        <v>1</v>
      </c>
      <c r="CG392" s="12">
        <f t="shared" si="254"/>
        <v>1</v>
      </c>
      <c r="CH392" s="12">
        <f t="shared" si="255"/>
        <v>1</v>
      </c>
      <c r="CI392" s="12">
        <f t="shared" si="256"/>
        <v>1</v>
      </c>
      <c r="CJ392" s="12">
        <f t="shared" si="257"/>
        <v>0</v>
      </c>
      <c r="CK392" s="12">
        <f t="shared" si="258"/>
        <v>4</v>
      </c>
    </row>
    <row r="393" spans="1:89" x14ac:dyDescent="0.25">
      <c r="A393" s="25">
        <v>43059.47011101852</v>
      </c>
      <c r="B393" s="26" t="s">
        <v>183</v>
      </c>
      <c r="C393" s="26" t="s">
        <v>812</v>
      </c>
      <c r="D393" s="26" t="s">
        <v>185</v>
      </c>
      <c r="E393" s="24"/>
      <c r="F393" s="26" t="s">
        <v>226</v>
      </c>
      <c r="G393" s="26" t="s">
        <v>822</v>
      </c>
      <c r="H393" s="26" t="s">
        <v>188</v>
      </c>
      <c r="I393" s="26" t="s">
        <v>188</v>
      </c>
      <c r="J393" s="26" t="s">
        <v>188</v>
      </c>
      <c r="K393" s="26" t="s">
        <v>188</v>
      </c>
      <c r="L393" s="26" t="s">
        <v>188</v>
      </c>
      <c r="M393" s="26" t="s">
        <v>188</v>
      </c>
      <c r="N393" s="26" t="s">
        <v>188</v>
      </c>
      <c r="O393" s="26" t="s">
        <v>188</v>
      </c>
      <c r="P393" s="26" t="s">
        <v>188</v>
      </c>
      <c r="Q393" s="26" t="s">
        <v>188</v>
      </c>
      <c r="R393" s="26" t="s">
        <v>188</v>
      </c>
      <c r="S393" s="26" t="s">
        <v>188</v>
      </c>
      <c r="T393" s="26" t="s">
        <v>188</v>
      </c>
      <c r="U393" s="26" t="s">
        <v>188</v>
      </c>
      <c r="V393" s="26" t="s">
        <v>5</v>
      </c>
      <c r="W393" s="26" t="s">
        <v>162</v>
      </c>
      <c r="X393" s="26" t="s">
        <v>158</v>
      </c>
      <c r="Y393" s="26" t="s">
        <v>190</v>
      </c>
      <c r="Z393" s="26" t="s">
        <v>190</v>
      </c>
      <c r="AA393" s="26" t="s">
        <v>190</v>
      </c>
      <c r="AB393" s="26" t="s">
        <v>190</v>
      </c>
      <c r="AC393" s="26" t="s">
        <v>190</v>
      </c>
      <c r="AD393" s="26" t="s">
        <v>43</v>
      </c>
      <c r="AE393" s="26" t="s">
        <v>55</v>
      </c>
      <c r="AF393" s="26" t="s">
        <v>159</v>
      </c>
      <c r="AG393" s="26" t="s">
        <v>59</v>
      </c>
      <c r="AH393" s="26" t="s">
        <v>59</v>
      </c>
      <c r="AI393" s="26" t="s">
        <v>59</v>
      </c>
      <c r="AJ393" s="26" t="s">
        <v>58</v>
      </c>
      <c r="AK393" s="26" t="s">
        <v>69</v>
      </c>
      <c r="AL393" s="26" t="s">
        <v>160</v>
      </c>
      <c r="AM393" s="26" t="s">
        <v>191</v>
      </c>
      <c r="AN393" s="26" t="s">
        <v>90</v>
      </c>
      <c r="AO393" s="26" t="s">
        <v>192</v>
      </c>
      <c r="AP393" s="26" t="s">
        <v>106</v>
      </c>
      <c r="AQ393" s="26" t="s">
        <v>106</v>
      </c>
      <c r="AR393" s="26" t="s">
        <v>106</v>
      </c>
      <c r="AS393" s="26" t="s">
        <v>106</v>
      </c>
      <c r="AT393" s="26" t="s">
        <v>114</v>
      </c>
      <c r="AU393" s="26" t="s">
        <v>193</v>
      </c>
      <c r="AX393" s="12">
        <f t="shared" si="228"/>
        <v>383</v>
      </c>
      <c r="AY393" s="12">
        <f t="shared" si="222"/>
        <v>0.33333333333333331</v>
      </c>
      <c r="AZ393" s="20" t="str">
        <f t="shared" si="229"/>
        <v>Anticipatoria., Criterios y estándares (Rúbrica)., Autoevaluación., Retroalimentación.</v>
      </c>
      <c r="BA393" s="12" t="str">
        <f t="shared" si="224"/>
        <v>Anticipatoria.</v>
      </c>
      <c r="BB393" s="12" t="str">
        <f t="shared" si="225"/>
        <v>Criterios y estándares (Rúbrica).</v>
      </c>
      <c r="BC393" s="12" t="str">
        <f t="shared" si="226"/>
        <v>Autoevaluación.</v>
      </c>
      <c r="BD393" s="12" t="str">
        <f t="shared" si="227"/>
        <v>Retroalimentación.</v>
      </c>
      <c r="BF393" s="12">
        <f t="shared" si="230"/>
        <v>1</v>
      </c>
      <c r="BG393" s="12">
        <f t="shared" si="231"/>
        <v>1</v>
      </c>
      <c r="BH393" s="12">
        <f t="shared" si="232"/>
        <v>1</v>
      </c>
      <c r="BI393" s="12">
        <f t="shared" si="233"/>
        <v>1</v>
      </c>
      <c r="BJ393" s="12">
        <f t="shared" si="234"/>
        <v>0</v>
      </c>
      <c r="BK393" s="12">
        <f t="shared" si="235"/>
        <v>4</v>
      </c>
      <c r="BL393" s="20" t="str">
        <f t="shared" si="236"/>
        <v>Reflexión, Diálogo, Claridad, Oportunidades de mejora, Retroalimentación al docente</v>
      </c>
      <c r="BM393" s="12" t="str">
        <f t="shared" si="237"/>
        <v>Reflexión</v>
      </c>
      <c r="BN393" s="12" t="str">
        <f t="shared" si="223"/>
        <v>Diálogo</v>
      </c>
      <c r="BO393" s="12" t="str">
        <f t="shared" si="238"/>
        <v>Claridad</v>
      </c>
      <c r="BP393" s="12" t="str">
        <f t="shared" si="239"/>
        <v>Oportunidades de mejora</v>
      </c>
      <c r="BQ393" s="12" t="str">
        <f t="shared" si="240"/>
        <v>Retroalimentación al docente</v>
      </c>
      <c r="BS393" s="12">
        <f t="shared" si="241"/>
        <v>1</v>
      </c>
      <c r="BT393" s="12">
        <f t="shared" si="242"/>
        <v>1</v>
      </c>
      <c r="BU393" s="12">
        <f t="shared" si="243"/>
        <v>1</v>
      </c>
      <c r="BV393" s="12">
        <f t="shared" si="244"/>
        <v>1</v>
      </c>
      <c r="BW393" s="12">
        <f t="shared" si="245"/>
        <v>1</v>
      </c>
      <c r="BX393" s="12">
        <f t="shared" si="246"/>
        <v>0</v>
      </c>
      <c r="BY393" s="12">
        <f t="shared" si="247"/>
        <v>5</v>
      </c>
      <c r="BZ393"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93" s="12" t="str">
        <f t="shared" si="249"/>
        <v>La bibliografía básica propuesta se encuentra en la biblioteca "Juan Roa Vásquez".</v>
      </c>
      <c r="CB393" s="21" t="str">
        <f t="shared" si="250"/>
        <v>La bibliografía propuesta contiene títulos de edición menor a 5 años.</v>
      </c>
      <c r="CC393" s="12" t="str">
        <f t="shared" si="251"/>
        <v>La bibliografía se presenta con una sólo sistema de referenciación (APA, Vancouver, IEEE, etc).</v>
      </c>
      <c r="CD393" s="12" t="str">
        <f t="shared" si="252"/>
        <v>La bibliografía incluye por lo menos dos títulos en una segunda lengua.</v>
      </c>
      <c r="CF393" s="12">
        <f t="shared" si="253"/>
        <v>1</v>
      </c>
      <c r="CG393" s="12">
        <f t="shared" si="254"/>
        <v>1</v>
      </c>
      <c r="CH393" s="12">
        <f t="shared" si="255"/>
        <v>1</v>
      </c>
      <c r="CI393" s="12">
        <f t="shared" si="256"/>
        <v>1</v>
      </c>
      <c r="CJ393" s="12">
        <f t="shared" si="257"/>
        <v>0</v>
      </c>
      <c r="CK393" s="12">
        <f t="shared" si="258"/>
        <v>4</v>
      </c>
    </row>
    <row r="394" spans="1:89" x14ac:dyDescent="0.25">
      <c r="A394" s="25">
        <v>43059.481087754626</v>
      </c>
      <c r="B394" s="26" t="s">
        <v>183</v>
      </c>
      <c r="C394" s="26" t="s">
        <v>810</v>
      </c>
      <c r="D394" s="26" t="s">
        <v>185</v>
      </c>
      <c r="E394" s="24"/>
      <c r="F394" s="26" t="s">
        <v>720</v>
      </c>
      <c r="G394" s="26" t="s">
        <v>823</v>
      </c>
      <c r="H394" s="26" t="s">
        <v>188</v>
      </c>
      <c r="I394" s="26" t="s">
        <v>188</v>
      </c>
      <c r="J394" s="26" t="s">
        <v>188</v>
      </c>
      <c r="K394" s="26" t="s">
        <v>188</v>
      </c>
      <c r="L394" s="26" t="s">
        <v>188</v>
      </c>
      <c r="M394" s="26" t="s">
        <v>188</v>
      </c>
      <c r="N394" s="26" t="s">
        <v>189</v>
      </c>
      <c r="O394" s="26" t="s">
        <v>188</v>
      </c>
      <c r="P394" s="26" t="s">
        <v>188</v>
      </c>
      <c r="Q394" s="26" t="s">
        <v>188</v>
      </c>
      <c r="R394" s="26" t="s">
        <v>188</v>
      </c>
      <c r="S394" s="26" t="s">
        <v>188</v>
      </c>
      <c r="T394" s="26" t="s">
        <v>188</v>
      </c>
      <c r="U394" s="26" t="s">
        <v>188</v>
      </c>
      <c r="V394" s="26" t="s">
        <v>4</v>
      </c>
      <c r="W394" s="26" t="s">
        <v>162</v>
      </c>
      <c r="X394" s="26" t="s">
        <v>158</v>
      </c>
      <c r="Y394" s="26" t="s">
        <v>190</v>
      </c>
      <c r="Z394" s="26" t="s">
        <v>190</v>
      </c>
      <c r="AA394" s="26" t="s">
        <v>190</v>
      </c>
      <c r="AB394" s="26" t="s">
        <v>190</v>
      </c>
      <c r="AC394" s="26" t="s">
        <v>190</v>
      </c>
      <c r="AD394" s="26" t="s">
        <v>190</v>
      </c>
      <c r="AE394" s="26" t="s">
        <v>55</v>
      </c>
      <c r="AF394" s="26" t="s">
        <v>159</v>
      </c>
      <c r="AG394" s="26" t="s">
        <v>59</v>
      </c>
      <c r="AH394" s="26" t="s">
        <v>59</v>
      </c>
      <c r="AI394" s="26" t="s">
        <v>59</v>
      </c>
      <c r="AJ394" s="26" t="s">
        <v>59</v>
      </c>
      <c r="AK394" s="26" t="s">
        <v>71</v>
      </c>
      <c r="AL394" s="26" t="s">
        <v>163</v>
      </c>
      <c r="AM394" s="26" t="s">
        <v>191</v>
      </c>
      <c r="AN394" s="26" t="s">
        <v>90</v>
      </c>
      <c r="AO394" s="26" t="s">
        <v>192</v>
      </c>
      <c r="AP394" s="26" t="s">
        <v>106</v>
      </c>
      <c r="AQ394" s="26" t="s">
        <v>106</v>
      </c>
      <c r="AR394" s="26" t="s">
        <v>106</v>
      </c>
      <c r="AS394" s="26" t="s">
        <v>106</v>
      </c>
      <c r="AT394" s="26" t="s">
        <v>112</v>
      </c>
      <c r="AU394" s="26" t="s">
        <v>193</v>
      </c>
      <c r="AX394" s="12">
        <f t="shared" si="228"/>
        <v>385</v>
      </c>
      <c r="AY394" s="12">
        <f t="shared" si="222"/>
        <v>0.2</v>
      </c>
      <c r="AZ394" s="20" t="str">
        <f t="shared" si="229"/>
        <v>Anticipatoria., Criterios y estándares (Rúbrica)., Autoevaluación., Retroalimentación.</v>
      </c>
      <c r="BA394" s="12" t="str">
        <f t="shared" si="224"/>
        <v>Anticipatoria.</v>
      </c>
      <c r="BB394" s="12" t="str">
        <f t="shared" si="225"/>
        <v>Criterios y estándares (Rúbrica).</v>
      </c>
      <c r="BC394" s="12" t="str">
        <f t="shared" si="226"/>
        <v>Autoevaluación.</v>
      </c>
      <c r="BD394" s="12" t="str">
        <f t="shared" si="227"/>
        <v>Retroalimentación.</v>
      </c>
      <c r="BF394" s="12">
        <f t="shared" si="230"/>
        <v>1</v>
      </c>
      <c r="BG394" s="12">
        <f t="shared" si="231"/>
        <v>1</v>
      </c>
      <c r="BH394" s="12">
        <f t="shared" si="232"/>
        <v>1</v>
      </c>
      <c r="BI394" s="12">
        <f t="shared" si="233"/>
        <v>1</v>
      </c>
      <c r="BJ394" s="12">
        <f t="shared" si="234"/>
        <v>0</v>
      </c>
      <c r="BK394" s="12">
        <f t="shared" si="235"/>
        <v>4</v>
      </c>
      <c r="BL394" s="20" t="str">
        <f t="shared" si="236"/>
        <v>Reflexión, Diálogo, Claridad, Oportunidades de mejora, Retroalimentación al docente</v>
      </c>
      <c r="BM394" s="12" t="str">
        <f t="shared" si="237"/>
        <v>Reflexión</v>
      </c>
      <c r="BN394" s="12" t="str">
        <f t="shared" si="223"/>
        <v>Diálogo</v>
      </c>
      <c r="BO394" s="12" t="str">
        <f t="shared" si="238"/>
        <v>Claridad</v>
      </c>
      <c r="BP394" s="12" t="str">
        <f t="shared" si="239"/>
        <v>Oportunidades de mejora</v>
      </c>
      <c r="BQ394" s="12" t="str">
        <f t="shared" si="240"/>
        <v>Retroalimentación al docente</v>
      </c>
      <c r="BS394" s="12">
        <f t="shared" si="241"/>
        <v>1</v>
      </c>
      <c r="BT394" s="12">
        <f t="shared" si="242"/>
        <v>1</v>
      </c>
      <c r="BU394" s="12">
        <f t="shared" si="243"/>
        <v>1</v>
      </c>
      <c r="BV394" s="12">
        <f t="shared" si="244"/>
        <v>1</v>
      </c>
      <c r="BW394" s="12">
        <f t="shared" si="245"/>
        <v>1</v>
      </c>
      <c r="BX394" s="12">
        <f t="shared" si="246"/>
        <v>0</v>
      </c>
      <c r="BY394" s="12">
        <f t="shared" si="247"/>
        <v>5</v>
      </c>
      <c r="BZ394"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94" s="12" t="str">
        <f t="shared" si="249"/>
        <v>La bibliografía básica propuesta se encuentra en la biblioteca "Juan Roa Vásquez".</v>
      </c>
      <c r="CB394" s="21" t="str">
        <f t="shared" si="250"/>
        <v>La bibliografía propuesta contiene títulos de edición menor a 5 años.</v>
      </c>
      <c r="CC394" s="12" t="str">
        <f t="shared" si="251"/>
        <v>La bibliografía se presenta con una sólo sistema de referenciación (APA, Vancouver, IEEE, etc).</v>
      </c>
      <c r="CD394" s="12" t="str">
        <f t="shared" si="252"/>
        <v>La bibliografía incluye por lo menos dos títulos en una segunda lengua.</v>
      </c>
      <c r="CF394" s="12">
        <f t="shared" si="253"/>
        <v>1</v>
      </c>
      <c r="CG394" s="12">
        <f t="shared" si="254"/>
        <v>1</v>
      </c>
      <c r="CH394" s="12">
        <f t="shared" si="255"/>
        <v>1</v>
      </c>
      <c r="CI394" s="12">
        <f t="shared" si="256"/>
        <v>1</v>
      </c>
      <c r="CJ394" s="12">
        <f t="shared" si="257"/>
        <v>0</v>
      </c>
      <c r="CK394" s="12">
        <f t="shared" si="258"/>
        <v>4</v>
      </c>
    </row>
    <row r="395" spans="1:89" x14ac:dyDescent="0.25">
      <c r="A395" s="25">
        <v>43059.482164131943</v>
      </c>
      <c r="B395" s="26" t="s">
        <v>183</v>
      </c>
      <c r="C395" s="26" t="s">
        <v>824</v>
      </c>
      <c r="D395" s="26" t="s">
        <v>185</v>
      </c>
      <c r="E395" s="24"/>
      <c r="F395" s="26" t="s">
        <v>212</v>
      </c>
      <c r="G395" s="26" t="s">
        <v>825</v>
      </c>
      <c r="H395" s="26" t="s">
        <v>188</v>
      </c>
      <c r="I395" s="26" t="s">
        <v>188</v>
      </c>
      <c r="J395" s="26" t="s">
        <v>188</v>
      </c>
      <c r="K395" s="26" t="s">
        <v>188</v>
      </c>
      <c r="L395" s="26" t="s">
        <v>188</v>
      </c>
      <c r="M395" s="26" t="s">
        <v>188</v>
      </c>
      <c r="N395" s="26" t="s">
        <v>188</v>
      </c>
      <c r="O395" s="26" t="s">
        <v>188</v>
      </c>
      <c r="P395" s="26" t="s">
        <v>188</v>
      </c>
      <c r="Q395" s="26" t="s">
        <v>188</v>
      </c>
      <c r="R395" s="26" t="s">
        <v>188</v>
      </c>
      <c r="S395" s="26" t="s">
        <v>188</v>
      </c>
      <c r="T395" s="26" t="s">
        <v>188</v>
      </c>
      <c r="U395" s="26" t="s">
        <v>188</v>
      </c>
      <c r="V395" s="26" t="s">
        <v>5</v>
      </c>
      <c r="W395" s="26" t="s">
        <v>36</v>
      </c>
      <c r="X395" s="26" t="s">
        <v>39</v>
      </c>
      <c r="Y395" s="26" t="s">
        <v>190</v>
      </c>
      <c r="Z395" s="26" t="s">
        <v>43</v>
      </c>
      <c r="AA395" s="26" t="s">
        <v>43</v>
      </c>
      <c r="AB395" s="26" t="s">
        <v>43</v>
      </c>
      <c r="AC395" s="26" t="s">
        <v>43</v>
      </c>
      <c r="AD395" s="26" t="s">
        <v>43</v>
      </c>
      <c r="AE395" s="26" t="s">
        <v>54</v>
      </c>
      <c r="AF395" s="26" t="s">
        <v>56</v>
      </c>
      <c r="AG395" s="26" t="s">
        <v>59</v>
      </c>
      <c r="AH395" s="26" t="s">
        <v>58</v>
      </c>
      <c r="AI395" s="26" t="s">
        <v>275</v>
      </c>
      <c r="AJ395" s="26" t="s">
        <v>59</v>
      </c>
      <c r="AK395" s="26" t="s">
        <v>69</v>
      </c>
      <c r="AL395" s="26" t="s">
        <v>74</v>
      </c>
      <c r="AM395" s="26" t="s">
        <v>77</v>
      </c>
      <c r="AN395" s="26" t="s">
        <v>87</v>
      </c>
      <c r="AO395" s="26" t="s">
        <v>102</v>
      </c>
      <c r="AP395" s="26" t="s">
        <v>104</v>
      </c>
      <c r="AQ395" s="26" t="s">
        <v>104</v>
      </c>
      <c r="AR395" s="26" t="s">
        <v>105</v>
      </c>
      <c r="AS395" s="26" t="s">
        <v>105</v>
      </c>
      <c r="AT395" s="26" t="s">
        <v>112</v>
      </c>
      <c r="AU395" s="26" t="s">
        <v>249</v>
      </c>
      <c r="AX395" s="12">
        <f t="shared" si="228"/>
        <v>394</v>
      </c>
      <c r="AY395" s="12">
        <f t="shared" ref="AY395:AY458" si="259">IFERROR(1/(COUNTIF($AX$2:$AX$2000,MATCH(C395,$C$2:$C$2000,0))),"")</f>
        <v>1</v>
      </c>
      <c r="AZ395" s="20" t="str">
        <f t="shared" si="229"/>
        <v>No incluye los componentes enunciados.</v>
      </c>
      <c r="BA395" s="12" t="str">
        <f t="shared" si="224"/>
        <v>No incluye los componentes enunciados.</v>
      </c>
      <c r="BB395" s="12" t="str">
        <f t="shared" si="225"/>
        <v/>
      </c>
      <c r="BC395" s="12" t="str">
        <f t="shared" si="226"/>
        <v/>
      </c>
      <c r="BD395" s="12" t="str">
        <f t="shared" si="227"/>
        <v/>
      </c>
      <c r="BF395" s="12">
        <f t="shared" si="230"/>
        <v>0</v>
      </c>
      <c r="BG395" s="12">
        <f t="shared" si="231"/>
        <v>0</v>
      </c>
      <c r="BH395" s="12">
        <f t="shared" si="232"/>
        <v>0</v>
      </c>
      <c r="BI395" s="12">
        <f t="shared" si="233"/>
        <v>0</v>
      </c>
      <c r="BJ395" s="12">
        <f t="shared" si="234"/>
        <v>1</v>
      </c>
      <c r="BK395" s="12">
        <f t="shared" si="235"/>
        <v>1</v>
      </c>
      <c r="BL395" s="20" t="str">
        <f t="shared" si="236"/>
        <v>No incluye los principios enunciados</v>
      </c>
      <c r="BM395" s="12" t="str">
        <f t="shared" si="237"/>
        <v>No incluye los principios enunciados</v>
      </c>
      <c r="BN395" s="12" t="str">
        <f t="shared" si="223"/>
        <v/>
      </c>
      <c r="BO395" s="12" t="str">
        <f t="shared" si="238"/>
        <v/>
      </c>
      <c r="BP395" s="12" t="str">
        <f t="shared" si="239"/>
        <v/>
      </c>
      <c r="BQ395" s="12" t="str">
        <f t="shared" si="240"/>
        <v/>
      </c>
      <c r="BS395" s="12">
        <f t="shared" si="241"/>
        <v>0</v>
      </c>
      <c r="BT395" s="12">
        <f t="shared" si="242"/>
        <v>0</v>
      </c>
      <c r="BU395" s="12">
        <f t="shared" si="243"/>
        <v>0</v>
      </c>
      <c r="BV395" s="12">
        <f t="shared" si="244"/>
        <v>0</v>
      </c>
      <c r="BW395" s="12">
        <f t="shared" si="245"/>
        <v>0</v>
      </c>
      <c r="BX395" s="12">
        <f t="shared" si="246"/>
        <v>1</v>
      </c>
      <c r="BY395" s="12">
        <f t="shared" si="247"/>
        <v>1</v>
      </c>
      <c r="BZ395" s="12" t="str">
        <f t="shared" si="248"/>
        <v>La bibliografía básica propuesta se encuentra en la biblioteca "Juan Roa Vásquez"., La bibliografía incluye por lo menos dos títulos en una segunda lengua.</v>
      </c>
      <c r="CA395" s="12" t="str">
        <f t="shared" si="249"/>
        <v>La bibliografía básica propuesta se encuentra en la biblioteca "Juan Roa Vásquez".</v>
      </c>
      <c r="CB395" s="21" t="str">
        <f t="shared" si="250"/>
        <v>La bibliografía incluye por lo menos dos títulos en una segunda lengua.</v>
      </c>
      <c r="CC395" s="12" t="str">
        <f t="shared" si="251"/>
        <v/>
      </c>
      <c r="CD395" s="12" t="str">
        <f t="shared" si="252"/>
        <v/>
      </c>
      <c r="CF395" s="12">
        <f t="shared" si="253"/>
        <v>1</v>
      </c>
      <c r="CG395" s="12">
        <f t="shared" si="254"/>
        <v>0</v>
      </c>
      <c r="CH395" s="12">
        <f t="shared" si="255"/>
        <v>0</v>
      </c>
      <c r="CI395" s="12">
        <f t="shared" si="256"/>
        <v>1</v>
      </c>
      <c r="CJ395" s="12">
        <f t="shared" si="257"/>
        <v>0</v>
      </c>
      <c r="CK395" s="12">
        <f t="shared" si="258"/>
        <v>2</v>
      </c>
    </row>
    <row r="396" spans="1:89" x14ac:dyDescent="0.25">
      <c r="A396" s="25">
        <v>43059.500096759264</v>
      </c>
      <c r="B396" s="26" t="s">
        <v>183</v>
      </c>
      <c r="C396" s="26" t="s">
        <v>810</v>
      </c>
      <c r="D396" s="26" t="s">
        <v>185</v>
      </c>
      <c r="E396" s="24"/>
      <c r="F396" s="26" t="s">
        <v>720</v>
      </c>
      <c r="G396" s="26" t="s">
        <v>826</v>
      </c>
      <c r="H396" s="26" t="s">
        <v>188</v>
      </c>
      <c r="I396" s="26" t="s">
        <v>188</v>
      </c>
      <c r="J396" s="26" t="s">
        <v>188</v>
      </c>
      <c r="K396" s="26" t="s">
        <v>188</v>
      </c>
      <c r="L396" s="26" t="s">
        <v>188</v>
      </c>
      <c r="M396" s="26" t="s">
        <v>188</v>
      </c>
      <c r="N396" s="26" t="s">
        <v>189</v>
      </c>
      <c r="O396" s="26" t="s">
        <v>188</v>
      </c>
      <c r="P396" s="26" t="s">
        <v>188</v>
      </c>
      <c r="Q396" s="26" t="s">
        <v>188</v>
      </c>
      <c r="R396" s="26" t="s">
        <v>188</v>
      </c>
      <c r="S396" s="26" t="s">
        <v>188</v>
      </c>
      <c r="T396" s="26" t="s">
        <v>188</v>
      </c>
      <c r="U396" s="26" t="s">
        <v>188</v>
      </c>
      <c r="V396" s="26" t="s">
        <v>4</v>
      </c>
      <c r="W396" s="26" t="s">
        <v>162</v>
      </c>
      <c r="X396" s="26" t="s">
        <v>158</v>
      </c>
      <c r="Y396" s="26" t="s">
        <v>190</v>
      </c>
      <c r="Z396" s="26" t="s">
        <v>190</v>
      </c>
      <c r="AA396" s="26" t="s">
        <v>190</v>
      </c>
      <c r="AB396" s="26" t="s">
        <v>190</v>
      </c>
      <c r="AC396" s="26" t="s">
        <v>190</v>
      </c>
      <c r="AD396" s="26" t="s">
        <v>190</v>
      </c>
      <c r="AE396" s="26" t="s">
        <v>55</v>
      </c>
      <c r="AF396" s="26" t="s">
        <v>159</v>
      </c>
      <c r="AG396" s="26" t="s">
        <v>59</v>
      </c>
      <c r="AH396" s="26" t="s">
        <v>59</v>
      </c>
      <c r="AI396" s="26" t="s">
        <v>59</v>
      </c>
      <c r="AJ396" s="26" t="s">
        <v>59</v>
      </c>
      <c r="AK396" s="26" t="s">
        <v>71</v>
      </c>
      <c r="AL396" s="26" t="s">
        <v>163</v>
      </c>
      <c r="AM396" s="26" t="s">
        <v>231</v>
      </c>
      <c r="AN396" s="26" t="s">
        <v>90</v>
      </c>
      <c r="AO396" s="26" t="s">
        <v>192</v>
      </c>
      <c r="AP396" s="26" t="s">
        <v>106</v>
      </c>
      <c r="AQ396" s="26" t="s">
        <v>106</v>
      </c>
      <c r="AR396" s="26" t="s">
        <v>106</v>
      </c>
      <c r="AS396" s="26" t="s">
        <v>106</v>
      </c>
      <c r="AT396" s="26" t="s">
        <v>114</v>
      </c>
      <c r="AU396" s="26" t="s">
        <v>193</v>
      </c>
      <c r="AX396" s="12">
        <f t="shared" si="228"/>
        <v>385</v>
      </c>
      <c r="AY396" s="12">
        <f t="shared" si="259"/>
        <v>0.2</v>
      </c>
      <c r="AZ396" s="20" t="str">
        <f t="shared" si="229"/>
        <v>Anticipatoria., Criterios y estándares (Rúbrica)., Retroalimentación.</v>
      </c>
      <c r="BA396" s="12" t="str">
        <f t="shared" si="224"/>
        <v>Anticipatoria.</v>
      </c>
      <c r="BB396" s="12" t="str">
        <f t="shared" si="225"/>
        <v>Criterios y estándares (Rúbrica).</v>
      </c>
      <c r="BC396" s="12" t="str">
        <f t="shared" si="226"/>
        <v>Retroalimentación.</v>
      </c>
      <c r="BD396" s="12" t="str">
        <f t="shared" si="227"/>
        <v/>
      </c>
      <c r="BF396" s="12">
        <f t="shared" si="230"/>
        <v>1</v>
      </c>
      <c r="BG396" s="12">
        <f t="shared" si="231"/>
        <v>1</v>
      </c>
      <c r="BH396" s="12">
        <f t="shared" si="232"/>
        <v>0</v>
      </c>
      <c r="BI396" s="12">
        <f t="shared" si="233"/>
        <v>1</v>
      </c>
      <c r="BJ396" s="12">
        <f t="shared" si="234"/>
        <v>0</v>
      </c>
      <c r="BK396" s="12">
        <f t="shared" si="235"/>
        <v>3</v>
      </c>
      <c r="BL396" s="20" t="str">
        <f t="shared" si="236"/>
        <v>Reflexión, Diálogo, Claridad, Oportunidades de mejora, Retroalimentación al docente</v>
      </c>
      <c r="BM396" s="12" t="str">
        <f t="shared" si="237"/>
        <v>Reflexión</v>
      </c>
      <c r="BN396" s="12" t="str">
        <f t="shared" si="223"/>
        <v>Diálogo</v>
      </c>
      <c r="BO396" s="12" t="str">
        <f t="shared" si="238"/>
        <v>Claridad</v>
      </c>
      <c r="BP396" s="12" t="str">
        <f t="shared" si="239"/>
        <v>Oportunidades de mejora</v>
      </c>
      <c r="BQ396" s="12" t="str">
        <f t="shared" si="240"/>
        <v>Retroalimentación al docente</v>
      </c>
      <c r="BS396" s="12">
        <f t="shared" si="241"/>
        <v>1</v>
      </c>
      <c r="BT396" s="12">
        <f t="shared" si="242"/>
        <v>1</v>
      </c>
      <c r="BU396" s="12">
        <f t="shared" si="243"/>
        <v>1</v>
      </c>
      <c r="BV396" s="12">
        <f t="shared" si="244"/>
        <v>1</v>
      </c>
      <c r="BW396" s="12">
        <f t="shared" si="245"/>
        <v>1</v>
      </c>
      <c r="BX396" s="12">
        <f t="shared" si="246"/>
        <v>0</v>
      </c>
      <c r="BY396" s="12">
        <f t="shared" si="247"/>
        <v>5</v>
      </c>
      <c r="BZ396"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96" s="12" t="str">
        <f t="shared" si="249"/>
        <v>La bibliografía básica propuesta se encuentra en la biblioteca "Juan Roa Vásquez".</v>
      </c>
      <c r="CB396" s="21" t="str">
        <f t="shared" si="250"/>
        <v>La bibliografía propuesta contiene títulos de edición menor a 5 años.</v>
      </c>
      <c r="CC396" s="12" t="str">
        <f t="shared" si="251"/>
        <v>La bibliografía se presenta con una sólo sistema de referenciación (APA, Vancouver, IEEE, etc).</v>
      </c>
      <c r="CD396" s="12" t="str">
        <f t="shared" si="252"/>
        <v>La bibliografía incluye por lo menos dos títulos en una segunda lengua.</v>
      </c>
      <c r="CF396" s="12">
        <f t="shared" si="253"/>
        <v>1</v>
      </c>
      <c r="CG396" s="12">
        <f t="shared" si="254"/>
        <v>1</v>
      </c>
      <c r="CH396" s="12">
        <f t="shared" si="255"/>
        <v>1</v>
      </c>
      <c r="CI396" s="12">
        <f t="shared" si="256"/>
        <v>1</v>
      </c>
      <c r="CJ396" s="12">
        <f t="shared" si="257"/>
        <v>0</v>
      </c>
      <c r="CK396" s="12">
        <f t="shared" si="258"/>
        <v>4</v>
      </c>
    </row>
    <row r="397" spans="1:89" x14ac:dyDescent="0.25">
      <c r="A397" s="25">
        <v>43059.588389004624</v>
      </c>
      <c r="B397" s="26" t="s">
        <v>183</v>
      </c>
      <c r="C397" s="26" t="s">
        <v>827</v>
      </c>
      <c r="D397" s="26" t="s">
        <v>185</v>
      </c>
      <c r="E397" s="24"/>
      <c r="F397" s="26" t="s">
        <v>357</v>
      </c>
      <c r="G397" s="26" t="s">
        <v>828</v>
      </c>
      <c r="H397" s="26" t="s">
        <v>188</v>
      </c>
      <c r="I397" s="26" t="s">
        <v>188</v>
      </c>
      <c r="J397" s="26" t="s">
        <v>188</v>
      </c>
      <c r="K397" s="26" t="s">
        <v>188</v>
      </c>
      <c r="L397" s="26" t="s">
        <v>189</v>
      </c>
      <c r="M397" s="26" t="s">
        <v>188</v>
      </c>
      <c r="N397" s="26" t="s">
        <v>188</v>
      </c>
      <c r="O397" s="26" t="s">
        <v>188</v>
      </c>
      <c r="P397" s="26" t="s">
        <v>188</v>
      </c>
      <c r="Q397" s="26" t="s">
        <v>188</v>
      </c>
      <c r="R397" s="26" t="s">
        <v>188</v>
      </c>
      <c r="S397" s="26" t="s">
        <v>188</v>
      </c>
      <c r="T397" s="26" t="s">
        <v>189</v>
      </c>
      <c r="U397" s="26" t="s">
        <v>189</v>
      </c>
      <c r="V397" s="26" t="s">
        <v>5</v>
      </c>
      <c r="W397" s="26" t="s">
        <v>162</v>
      </c>
      <c r="X397" s="26" t="s">
        <v>158</v>
      </c>
      <c r="Y397" s="26" t="s">
        <v>190</v>
      </c>
      <c r="Z397" s="26" t="s">
        <v>190</v>
      </c>
      <c r="AA397" s="26" t="s">
        <v>190</v>
      </c>
      <c r="AB397" s="26" t="s">
        <v>190</v>
      </c>
      <c r="AC397" s="26" t="s">
        <v>190</v>
      </c>
      <c r="AD397" s="26" t="s">
        <v>190</v>
      </c>
      <c r="AE397" s="26" t="s">
        <v>55</v>
      </c>
      <c r="AF397" s="26" t="s">
        <v>159</v>
      </c>
      <c r="AG397" s="26" t="s">
        <v>59</v>
      </c>
      <c r="AH397" s="26" t="s">
        <v>59</v>
      </c>
      <c r="AI397" s="26" t="s">
        <v>59</v>
      </c>
      <c r="AJ397" s="26" t="s">
        <v>59</v>
      </c>
      <c r="AK397" s="26" t="s">
        <v>69</v>
      </c>
      <c r="AL397" s="26" t="s">
        <v>160</v>
      </c>
      <c r="AM397" s="26" t="s">
        <v>228</v>
      </c>
      <c r="AN397" s="26" t="s">
        <v>89</v>
      </c>
      <c r="AO397" s="26" t="s">
        <v>197</v>
      </c>
      <c r="AP397" s="26" t="s">
        <v>106</v>
      </c>
      <c r="AQ397" s="26" t="s">
        <v>106</v>
      </c>
      <c r="AR397" s="26" t="s">
        <v>104</v>
      </c>
      <c r="AS397" s="26" t="s">
        <v>106</v>
      </c>
      <c r="AT397" s="26" t="s">
        <v>113</v>
      </c>
      <c r="AU397" s="26" t="s">
        <v>193</v>
      </c>
      <c r="AX397" s="12">
        <f t="shared" si="228"/>
        <v>396</v>
      </c>
      <c r="AY397" s="12">
        <f t="shared" si="259"/>
        <v>0.5</v>
      </c>
      <c r="AZ397" s="20" t="str">
        <f t="shared" si="229"/>
        <v>Anticipatoria., Criterios y estándares (Rúbrica)., Autoevaluación.</v>
      </c>
      <c r="BA397" s="12" t="str">
        <f t="shared" si="224"/>
        <v>Anticipatoria.</v>
      </c>
      <c r="BB397" s="12" t="str">
        <f t="shared" si="225"/>
        <v>Criterios y estándares (Rúbrica).</v>
      </c>
      <c r="BC397" s="12" t="str">
        <f t="shared" si="226"/>
        <v>Autoevaluación.</v>
      </c>
      <c r="BD397" s="12" t="str">
        <f t="shared" si="227"/>
        <v/>
      </c>
      <c r="BF397" s="12">
        <f t="shared" si="230"/>
        <v>1</v>
      </c>
      <c r="BG397" s="12">
        <f t="shared" si="231"/>
        <v>1</v>
      </c>
      <c r="BH397" s="12">
        <f t="shared" si="232"/>
        <v>1</v>
      </c>
      <c r="BI397" s="12">
        <f t="shared" si="233"/>
        <v>0</v>
      </c>
      <c r="BJ397" s="12">
        <f t="shared" si="234"/>
        <v>0</v>
      </c>
      <c r="BK397" s="12">
        <f t="shared" si="235"/>
        <v>3</v>
      </c>
      <c r="BL397" s="20" t="str">
        <f t="shared" si="236"/>
        <v>Reflexión, Diálogo, Claridad, Retroalimentación al docente</v>
      </c>
      <c r="BM397" s="12" t="str">
        <f t="shared" si="237"/>
        <v>Reflexión</v>
      </c>
      <c r="BN397" s="12" t="str">
        <f t="shared" si="223"/>
        <v>Diálogo</v>
      </c>
      <c r="BO397" s="12" t="str">
        <f t="shared" si="238"/>
        <v>Claridad</v>
      </c>
      <c r="BP397" s="12" t="str">
        <f t="shared" si="239"/>
        <v>Retroalimentación al docente</v>
      </c>
      <c r="BQ397" s="12" t="str">
        <f t="shared" si="240"/>
        <v/>
      </c>
      <c r="BS397" s="12">
        <f t="shared" si="241"/>
        <v>1</v>
      </c>
      <c r="BT397" s="12">
        <f t="shared" si="242"/>
        <v>1</v>
      </c>
      <c r="BU397" s="12">
        <f t="shared" si="243"/>
        <v>1</v>
      </c>
      <c r="BV397" s="12">
        <f t="shared" si="244"/>
        <v>0</v>
      </c>
      <c r="BW397" s="12">
        <f t="shared" si="245"/>
        <v>1</v>
      </c>
      <c r="BX397" s="12">
        <f t="shared" si="246"/>
        <v>0</v>
      </c>
      <c r="BY397" s="12">
        <f t="shared" si="247"/>
        <v>4</v>
      </c>
      <c r="BZ397"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97" s="12" t="str">
        <f t="shared" si="249"/>
        <v>La bibliografía básica propuesta se encuentra en la biblioteca "Juan Roa Vásquez".</v>
      </c>
      <c r="CB397" s="21" t="str">
        <f t="shared" si="250"/>
        <v>La bibliografía propuesta contiene títulos de edición menor a 5 años.</v>
      </c>
      <c r="CC397" s="12" t="str">
        <f t="shared" si="251"/>
        <v>La bibliografía se presenta con una sólo sistema de referenciación (APA, Vancouver, IEEE, etc).</v>
      </c>
      <c r="CD397" s="12" t="str">
        <f t="shared" si="252"/>
        <v>La bibliografía incluye por lo menos dos títulos en una segunda lengua.</v>
      </c>
      <c r="CF397" s="12">
        <f t="shared" si="253"/>
        <v>1</v>
      </c>
      <c r="CG397" s="12">
        <f t="shared" si="254"/>
        <v>1</v>
      </c>
      <c r="CH397" s="12">
        <f t="shared" si="255"/>
        <v>1</v>
      </c>
      <c r="CI397" s="12">
        <f t="shared" si="256"/>
        <v>1</v>
      </c>
      <c r="CJ397" s="12">
        <f t="shared" si="257"/>
        <v>0</v>
      </c>
      <c r="CK397" s="12">
        <f t="shared" si="258"/>
        <v>4</v>
      </c>
    </row>
    <row r="398" spans="1:89" x14ac:dyDescent="0.25">
      <c r="A398" s="25">
        <v>43059.59295982639</v>
      </c>
      <c r="B398" s="26" t="s">
        <v>183</v>
      </c>
      <c r="C398" s="26" t="s">
        <v>827</v>
      </c>
      <c r="D398" s="26" t="s">
        <v>185</v>
      </c>
      <c r="E398" s="24"/>
      <c r="F398" s="26" t="s">
        <v>320</v>
      </c>
      <c r="G398" s="26" t="s">
        <v>829</v>
      </c>
      <c r="H398" s="26" t="s">
        <v>188</v>
      </c>
      <c r="I398" s="26" t="s">
        <v>188</v>
      </c>
      <c r="J398" s="26" t="s">
        <v>188</v>
      </c>
      <c r="K398" s="26" t="s">
        <v>188</v>
      </c>
      <c r="L398" s="26" t="s">
        <v>188</v>
      </c>
      <c r="M398" s="26" t="s">
        <v>188</v>
      </c>
      <c r="N398" s="26" t="s">
        <v>188</v>
      </c>
      <c r="O398" s="26" t="s">
        <v>188</v>
      </c>
      <c r="P398" s="26" t="s">
        <v>188</v>
      </c>
      <c r="Q398" s="26" t="s">
        <v>188</v>
      </c>
      <c r="R398" s="26" t="s">
        <v>188</v>
      </c>
      <c r="S398" s="26" t="s">
        <v>188</v>
      </c>
      <c r="T398" s="26" t="s">
        <v>189</v>
      </c>
      <c r="U398" s="26" t="s">
        <v>189</v>
      </c>
      <c r="V398" s="26" t="s">
        <v>5</v>
      </c>
      <c r="W398" s="26" t="s">
        <v>162</v>
      </c>
      <c r="X398" s="26" t="s">
        <v>158</v>
      </c>
      <c r="Y398" s="26" t="s">
        <v>190</v>
      </c>
      <c r="Z398" s="26" t="s">
        <v>190</v>
      </c>
      <c r="AA398" s="26" t="s">
        <v>190</v>
      </c>
      <c r="AB398" s="26" t="s">
        <v>190</v>
      </c>
      <c r="AC398" s="26" t="s">
        <v>190</v>
      </c>
      <c r="AD398" s="26" t="s">
        <v>190</v>
      </c>
      <c r="AE398" s="26" t="s">
        <v>55</v>
      </c>
      <c r="AF398" s="26" t="s">
        <v>159</v>
      </c>
      <c r="AG398" s="26" t="s">
        <v>59</v>
      </c>
      <c r="AH398" s="26" t="s">
        <v>59</v>
      </c>
      <c r="AI398" s="26" t="s">
        <v>59</v>
      </c>
      <c r="AJ398" s="26" t="s">
        <v>59</v>
      </c>
      <c r="AK398" s="26" t="s">
        <v>69</v>
      </c>
      <c r="AL398" s="26" t="s">
        <v>160</v>
      </c>
      <c r="AM398" s="26" t="s">
        <v>228</v>
      </c>
      <c r="AN398" s="26" t="s">
        <v>89</v>
      </c>
      <c r="AO398" s="26" t="s">
        <v>210</v>
      </c>
      <c r="AP398" s="26" t="s">
        <v>106</v>
      </c>
      <c r="AQ398" s="26" t="s">
        <v>104</v>
      </c>
      <c r="AR398" s="26" t="s">
        <v>106</v>
      </c>
      <c r="AS398" s="26" t="s">
        <v>106</v>
      </c>
      <c r="AT398" s="26" t="s">
        <v>113</v>
      </c>
      <c r="AU398" s="26" t="s">
        <v>193</v>
      </c>
      <c r="AX398" s="12">
        <f t="shared" si="228"/>
        <v>396</v>
      </c>
      <c r="AY398" s="12">
        <f t="shared" si="259"/>
        <v>0.5</v>
      </c>
      <c r="AZ398" s="20" t="str">
        <f t="shared" si="229"/>
        <v>Anticipatoria., Criterios y estándares (Rúbrica)., Autoevaluación.</v>
      </c>
      <c r="BA398" s="12" t="str">
        <f t="shared" si="224"/>
        <v>Anticipatoria.</v>
      </c>
      <c r="BB398" s="12" t="str">
        <f t="shared" si="225"/>
        <v>Criterios y estándares (Rúbrica).</v>
      </c>
      <c r="BC398" s="12" t="str">
        <f t="shared" si="226"/>
        <v>Autoevaluación.</v>
      </c>
      <c r="BD398" s="12" t="str">
        <f t="shared" si="227"/>
        <v/>
      </c>
      <c r="BF398" s="12">
        <f t="shared" si="230"/>
        <v>1</v>
      </c>
      <c r="BG398" s="12">
        <f t="shared" si="231"/>
        <v>1</v>
      </c>
      <c r="BH398" s="12">
        <f t="shared" si="232"/>
        <v>1</v>
      </c>
      <c r="BI398" s="12">
        <f t="shared" si="233"/>
        <v>0</v>
      </c>
      <c r="BJ398" s="12">
        <f t="shared" si="234"/>
        <v>0</v>
      </c>
      <c r="BK398" s="12">
        <f t="shared" si="235"/>
        <v>3</v>
      </c>
      <c r="BL398" s="20" t="str">
        <f t="shared" si="236"/>
        <v>Reflexión, Diálogo, Claridad, Oportunidades de mejora</v>
      </c>
      <c r="BM398" s="12" t="str">
        <f t="shared" si="237"/>
        <v>Reflexión</v>
      </c>
      <c r="BN398" s="12" t="str">
        <f t="shared" si="223"/>
        <v>Diálogo</v>
      </c>
      <c r="BO398" s="12" t="str">
        <f t="shared" si="238"/>
        <v>Claridad</v>
      </c>
      <c r="BP398" s="12" t="str">
        <f t="shared" si="239"/>
        <v>Oportunidades de mejora</v>
      </c>
      <c r="BQ398" s="12" t="str">
        <f t="shared" si="240"/>
        <v/>
      </c>
      <c r="BS398" s="12">
        <f t="shared" si="241"/>
        <v>1</v>
      </c>
      <c r="BT398" s="12">
        <f t="shared" si="242"/>
        <v>1</v>
      </c>
      <c r="BU398" s="12">
        <f t="shared" si="243"/>
        <v>1</v>
      </c>
      <c r="BV398" s="12">
        <f t="shared" si="244"/>
        <v>1</v>
      </c>
      <c r="BW398" s="12">
        <f t="shared" si="245"/>
        <v>0</v>
      </c>
      <c r="BX398" s="12">
        <f t="shared" si="246"/>
        <v>0</v>
      </c>
      <c r="BY398" s="12">
        <f t="shared" si="247"/>
        <v>4</v>
      </c>
      <c r="BZ398"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398" s="12" t="str">
        <f t="shared" si="249"/>
        <v>La bibliografía básica propuesta se encuentra en la biblioteca "Juan Roa Vásquez".</v>
      </c>
      <c r="CB398" s="21" t="str">
        <f t="shared" si="250"/>
        <v>La bibliografía propuesta contiene títulos de edición menor a 5 años.</v>
      </c>
      <c r="CC398" s="12" t="str">
        <f t="shared" si="251"/>
        <v>La bibliografía se presenta con una sólo sistema de referenciación (APA, Vancouver, IEEE, etc).</v>
      </c>
      <c r="CD398" s="12" t="str">
        <f t="shared" si="252"/>
        <v>La bibliografía incluye por lo menos dos títulos en una segunda lengua.</v>
      </c>
      <c r="CF398" s="12">
        <f t="shared" si="253"/>
        <v>1</v>
      </c>
      <c r="CG398" s="12">
        <f t="shared" si="254"/>
        <v>1</v>
      </c>
      <c r="CH398" s="12">
        <f t="shared" si="255"/>
        <v>1</v>
      </c>
      <c r="CI398" s="12">
        <f t="shared" si="256"/>
        <v>1</v>
      </c>
      <c r="CJ398" s="12">
        <f t="shared" si="257"/>
        <v>0</v>
      </c>
      <c r="CK398" s="12">
        <f t="shared" si="258"/>
        <v>4</v>
      </c>
    </row>
    <row r="399" spans="1:89" x14ac:dyDescent="0.25">
      <c r="A399" s="25">
        <v>43059.59563596065</v>
      </c>
      <c r="B399" s="26" t="s">
        <v>183</v>
      </c>
      <c r="C399" s="26" t="s">
        <v>830</v>
      </c>
      <c r="D399" s="26" t="s">
        <v>185</v>
      </c>
      <c r="E399" s="24"/>
      <c r="F399" s="26" t="s">
        <v>212</v>
      </c>
      <c r="G399" s="26" t="s">
        <v>831</v>
      </c>
      <c r="H399" s="26" t="s">
        <v>188</v>
      </c>
      <c r="I399" s="26" t="s">
        <v>188</v>
      </c>
      <c r="J399" s="26" t="s">
        <v>188</v>
      </c>
      <c r="K399" s="26" t="s">
        <v>188</v>
      </c>
      <c r="L399" s="26" t="s">
        <v>188</v>
      </c>
      <c r="M399" s="26" t="s">
        <v>188</v>
      </c>
      <c r="N399" s="26" t="s">
        <v>188</v>
      </c>
      <c r="O399" s="26" t="s">
        <v>188</v>
      </c>
      <c r="P399" s="26" t="s">
        <v>188</v>
      </c>
      <c r="Q399" s="26" t="s">
        <v>188</v>
      </c>
      <c r="R399" s="26" t="s">
        <v>188</v>
      </c>
      <c r="S399" s="26" t="s">
        <v>188</v>
      </c>
      <c r="T399" s="26" t="s">
        <v>188</v>
      </c>
      <c r="U399" s="26" t="s">
        <v>188</v>
      </c>
      <c r="V399" s="26" t="s">
        <v>5</v>
      </c>
      <c r="W399" s="26" t="s">
        <v>162</v>
      </c>
      <c r="X399" s="26" t="s">
        <v>158</v>
      </c>
      <c r="Y399" s="26" t="s">
        <v>190</v>
      </c>
      <c r="Z399" s="26" t="s">
        <v>190</v>
      </c>
      <c r="AA399" s="26" t="s">
        <v>190</v>
      </c>
      <c r="AB399" s="26" t="s">
        <v>190</v>
      </c>
      <c r="AC399" s="26" t="s">
        <v>190</v>
      </c>
      <c r="AD399" s="26" t="s">
        <v>190</v>
      </c>
      <c r="AE399" s="26" t="s">
        <v>55</v>
      </c>
      <c r="AF399" s="26" t="s">
        <v>58</v>
      </c>
      <c r="AG399" s="26" t="s">
        <v>58</v>
      </c>
      <c r="AH399" s="26" t="s">
        <v>58</v>
      </c>
      <c r="AI399" s="26" t="s">
        <v>59</v>
      </c>
      <c r="AJ399" s="26" t="s">
        <v>58</v>
      </c>
      <c r="AK399" s="26" t="s">
        <v>71</v>
      </c>
      <c r="AL399" s="26" t="s">
        <v>160</v>
      </c>
      <c r="AM399" s="26" t="s">
        <v>191</v>
      </c>
      <c r="AN399" s="26" t="s">
        <v>89</v>
      </c>
      <c r="AO399" s="26" t="s">
        <v>192</v>
      </c>
      <c r="AP399" s="26" t="s">
        <v>104</v>
      </c>
      <c r="AQ399" s="26" t="s">
        <v>106</v>
      </c>
      <c r="AR399" s="26" t="s">
        <v>104</v>
      </c>
      <c r="AS399" s="26" t="s">
        <v>106</v>
      </c>
      <c r="AT399" s="26" t="s">
        <v>114</v>
      </c>
      <c r="AU399" s="26" t="s">
        <v>166</v>
      </c>
      <c r="AX399" s="12">
        <f t="shared" si="228"/>
        <v>398</v>
      </c>
      <c r="AY399" s="12">
        <f t="shared" si="259"/>
        <v>0.5</v>
      </c>
      <c r="AZ399" s="20" t="str">
        <f t="shared" si="229"/>
        <v>Anticipatoria., Criterios y estándares (Rúbrica)., Autoevaluación., Retroalimentación.</v>
      </c>
      <c r="BA399" s="12" t="str">
        <f t="shared" si="224"/>
        <v>Anticipatoria.</v>
      </c>
      <c r="BB399" s="12" t="str">
        <f t="shared" si="225"/>
        <v>Criterios y estándares (Rúbrica).</v>
      </c>
      <c r="BC399" s="12" t="str">
        <f t="shared" si="226"/>
        <v>Autoevaluación.</v>
      </c>
      <c r="BD399" s="12" t="str">
        <f t="shared" si="227"/>
        <v>Retroalimentación.</v>
      </c>
      <c r="BF399" s="12">
        <f t="shared" si="230"/>
        <v>1</v>
      </c>
      <c r="BG399" s="12">
        <f t="shared" si="231"/>
        <v>1</v>
      </c>
      <c r="BH399" s="12">
        <f t="shared" si="232"/>
        <v>1</v>
      </c>
      <c r="BI399" s="12">
        <f t="shared" si="233"/>
        <v>1</v>
      </c>
      <c r="BJ399" s="12">
        <f t="shared" si="234"/>
        <v>0</v>
      </c>
      <c r="BK399" s="12">
        <f t="shared" si="235"/>
        <v>4</v>
      </c>
      <c r="BL399" s="20" t="str">
        <f t="shared" si="236"/>
        <v>Reflexión, Diálogo, Claridad, Oportunidades de mejora, Retroalimentación al docente</v>
      </c>
      <c r="BM399" s="12" t="str">
        <f t="shared" si="237"/>
        <v>Reflexión</v>
      </c>
      <c r="BN399" s="12" t="str">
        <f t="shared" si="223"/>
        <v>Diálogo</v>
      </c>
      <c r="BO399" s="12" t="str">
        <f t="shared" si="238"/>
        <v>Claridad</v>
      </c>
      <c r="BP399" s="12" t="str">
        <f t="shared" si="239"/>
        <v>Oportunidades de mejora</v>
      </c>
      <c r="BQ399" s="12" t="str">
        <f t="shared" si="240"/>
        <v>Retroalimentación al docente</v>
      </c>
      <c r="BS399" s="12">
        <f t="shared" si="241"/>
        <v>1</v>
      </c>
      <c r="BT399" s="12">
        <f t="shared" si="242"/>
        <v>1</v>
      </c>
      <c r="BU399" s="12">
        <f t="shared" si="243"/>
        <v>1</v>
      </c>
      <c r="BV399" s="12">
        <f t="shared" si="244"/>
        <v>1</v>
      </c>
      <c r="BW399" s="12">
        <f t="shared" si="245"/>
        <v>1</v>
      </c>
      <c r="BX399" s="12">
        <f t="shared" si="246"/>
        <v>0</v>
      </c>
      <c r="BY399" s="12">
        <f t="shared" si="247"/>
        <v>5</v>
      </c>
      <c r="BZ399" s="12" t="str">
        <f t="shared" si="248"/>
        <v>La bibliografía propuesta contiene títulos de edición menor a 5 años.</v>
      </c>
      <c r="CA399" s="12" t="str">
        <f t="shared" si="249"/>
        <v>La bibliografía propuesta contiene títulos de edición menor a 5 años.</v>
      </c>
      <c r="CB399" s="21" t="str">
        <f t="shared" si="250"/>
        <v/>
      </c>
      <c r="CC399" s="12" t="str">
        <f t="shared" si="251"/>
        <v/>
      </c>
      <c r="CD399" s="12" t="str">
        <f t="shared" si="252"/>
        <v/>
      </c>
      <c r="CF399" s="12">
        <f t="shared" si="253"/>
        <v>0</v>
      </c>
      <c r="CG399" s="12">
        <f t="shared" si="254"/>
        <v>1</v>
      </c>
      <c r="CH399" s="12">
        <f t="shared" si="255"/>
        <v>0</v>
      </c>
      <c r="CI399" s="12">
        <f t="shared" si="256"/>
        <v>0</v>
      </c>
      <c r="CJ399" s="12">
        <f t="shared" si="257"/>
        <v>0</v>
      </c>
      <c r="CK399" s="12">
        <f t="shared" si="258"/>
        <v>1</v>
      </c>
    </row>
    <row r="400" spans="1:89" x14ac:dyDescent="0.25">
      <c r="A400" s="25">
        <v>43059.607415995371</v>
      </c>
      <c r="B400" s="26" t="s">
        <v>183</v>
      </c>
      <c r="C400" s="26" t="s">
        <v>832</v>
      </c>
      <c r="D400" s="26" t="s">
        <v>185</v>
      </c>
      <c r="E400" s="24"/>
      <c r="F400" s="26" t="s">
        <v>226</v>
      </c>
      <c r="G400" s="26" t="s">
        <v>833</v>
      </c>
      <c r="H400" s="26" t="s">
        <v>188</v>
      </c>
      <c r="I400" s="26" t="s">
        <v>188</v>
      </c>
      <c r="J400" s="26" t="s">
        <v>188</v>
      </c>
      <c r="K400" s="26" t="s">
        <v>188</v>
      </c>
      <c r="L400" s="26" t="s">
        <v>188</v>
      </c>
      <c r="M400" s="26" t="s">
        <v>188</v>
      </c>
      <c r="N400" s="26" t="s">
        <v>188</v>
      </c>
      <c r="O400" s="26" t="s">
        <v>188</v>
      </c>
      <c r="P400" s="26" t="s">
        <v>188</v>
      </c>
      <c r="Q400" s="26" t="s">
        <v>188</v>
      </c>
      <c r="R400" s="26" t="s">
        <v>188</v>
      </c>
      <c r="S400" s="26" t="s">
        <v>188</v>
      </c>
      <c r="T400" s="26" t="s">
        <v>188</v>
      </c>
      <c r="U400" s="26" t="s">
        <v>188</v>
      </c>
      <c r="V400" s="26" t="s">
        <v>5</v>
      </c>
      <c r="W400" s="26" t="s">
        <v>162</v>
      </c>
      <c r="X400" s="26" t="s">
        <v>158</v>
      </c>
      <c r="Y400" s="26" t="s">
        <v>190</v>
      </c>
      <c r="Z400" s="26" t="s">
        <v>190</v>
      </c>
      <c r="AA400" s="26" t="s">
        <v>190</v>
      </c>
      <c r="AB400" s="26" t="s">
        <v>190</v>
      </c>
      <c r="AC400" s="26" t="s">
        <v>190</v>
      </c>
      <c r="AD400" s="26" t="s">
        <v>190</v>
      </c>
      <c r="AE400" s="26" t="s">
        <v>55</v>
      </c>
      <c r="AF400" s="26" t="s">
        <v>159</v>
      </c>
      <c r="AG400" s="26" t="s">
        <v>59</v>
      </c>
      <c r="AH400" s="26" t="s">
        <v>59</v>
      </c>
      <c r="AI400" s="26" t="s">
        <v>59</v>
      </c>
      <c r="AJ400" s="26" t="s">
        <v>59</v>
      </c>
      <c r="AK400" s="26" t="s">
        <v>71</v>
      </c>
      <c r="AL400" s="26" t="s">
        <v>160</v>
      </c>
      <c r="AM400" s="26" t="s">
        <v>191</v>
      </c>
      <c r="AN400" s="26" t="s">
        <v>90</v>
      </c>
      <c r="AO400" s="26" t="s">
        <v>192</v>
      </c>
      <c r="AP400" s="26" t="s">
        <v>106</v>
      </c>
      <c r="AQ400" s="26" t="s">
        <v>106</v>
      </c>
      <c r="AR400" s="26" t="s">
        <v>106</v>
      </c>
      <c r="AS400" s="26" t="s">
        <v>106</v>
      </c>
      <c r="AT400" s="26" t="s">
        <v>113</v>
      </c>
      <c r="AU400" s="26" t="s">
        <v>193</v>
      </c>
      <c r="AX400" s="12">
        <f t="shared" si="228"/>
        <v>399</v>
      </c>
      <c r="AY400" s="12">
        <f t="shared" si="259"/>
        <v>0.2</v>
      </c>
      <c r="AZ400" s="20" t="str">
        <f t="shared" si="229"/>
        <v>Anticipatoria., Criterios y estándares (Rúbrica)., Autoevaluación., Retroalimentación.</v>
      </c>
      <c r="BA400" s="12" t="str">
        <f t="shared" si="224"/>
        <v>Anticipatoria.</v>
      </c>
      <c r="BB400" s="12" t="str">
        <f t="shared" si="225"/>
        <v>Criterios y estándares (Rúbrica).</v>
      </c>
      <c r="BC400" s="12" t="str">
        <f t="shared" si="226"/>
        <v>Autoevaluación.</v>
      </c>
      <c r="BD400" s="12" t="str">
        <f t="shared" si="227"/>
        <v>Retroalimentación.</v>
      </c>
      <c r="BF400" s="12">
        <f t="shared" si="230"/>
        <v>1</v>
      </c>
      <c r="BG400" s="12">
        <f t="shared" si="231"/>
        <v>1</v>
      </c>
      <c r="BH400" s="12">
        <f t="shared" si="232"/>
        <v>1</v>
      </c>
      <c r="BI400" s="12">
        <f t="shared" si="233"/>
        <v>1</v>
      </c>
      <c r="BJ400" s="12">
        <f t="shared" si="234"/>
        <v>0</v>
      </c>
      <c r="BK400" s="12">
        <f t="shared" si="235"/>
        <v>4</v>
      </c>
      <c r="BL400" s="20" t="str">
        <f t="shared" si="236"/>
        <v>Reflexión, Diálogo, Claridad, Oportunidades de mejora, Retroalimentación al docente</v>
      </c>
      <c r="BM400" s="12" t="str">
        <f t="shared" si="237"/>
        <v>Reflexión</v>
      </c>
      <c r="BN400" s="12" t="str">
        <f t="shared" si="223"/>
        <v>Diálogo</v>
      </c>
      <c r="BO400" s="12" t="str">
        <f t="shared" si="238"/>
        <v>Claridad</v>
      </c>
      <c r="BP400" s="12" t="str">
        <f t="shared" si="239"/>
        <v>Oportunidades de mejora</v>
      </c>
      <c r="BQ400" s="12" t="str">
        <f t="shared" si="240"/>
        <v>Retroalimentación al docente</v>
      </c>
      <c r="BS400" s="12">
        <f t="shared" si="241"/>
        <v>1</v>
      </c>
      <c r="BT400" s="12">
        <f t="shared" si="242"/>
        <v>1</v>
      </c>
      <c r="BU400" s="12">
        <f t="shared" si="243"/>
        <v>1</v>
      </c>
      <c r="BV400" s="12">
        <f t="shared" si="244"/>
        <v>1</v>
      </c>
      <c r="BW400" s="12">
        <f t="shared" si="245"/>
        <v>1</v>
      </c>
      <c r="BX400" s="12">
        <f t="shared" si="246"/>
        <v>0</v>
      </c>
      <c r="BY400" s="12">
        <f t="shared" si="247"/>
        <v>5</v>
      </c>
      <c r="BZ400"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00" s="12" t="str">
        <f t="shared" si="249"/>
        <v>La bibliografía básica propuesta se encuentra en la biblioteca "Juan Roa Vásquez".</v>
      </c>
      <c r="CB400" s="21" t="str">
        <f t="shared" si="250"/>
        <v>La bibliografía propuesta contiene títulos de edición menor a 5 años.</v>
      </c>
      <c r="CC400" s="12" t="str">
        <f t="shared" si="251"/>
        <v>La bibliografía se presenta con una sólo sistema de referenciación (APA, Vancouver, IEEE, etc).</v>
      </c>
      <c r="CD400" s="12" t="str">
        <f t="shared" si="252"/>
        <v>La bibliografía incluye por lo menos dos títulos en una segunda lengua.</v>
      </c>
      <c r="CF400" s="12">
        <f t="shared" si="253"/>
        <v>1</v>
      </c>
      <c r="CG400" s="12">
        <f t="shared" si="254"/>
        <v>1</v>
      </c>
      <c r="CH400" s="12">
        <f t="shared" si="255"/>
        <v>1</v>
      </c>
      <c r="CI400" s="12">
        <f t="shared" si="256"/>
        <v>1</v>
      </c>
      <c r="CJ400" s="12">
        <f t="shared" si="257"/>
        <v>0</v>
      </c>
      <c r="CK400" s="12">
        <f t="shared" si="258"/>
        <v>4</v>
      </c>
    </row>
    <row r="401" spans="1:89" x14ac:dyDescent="0.25">
      <c r="A401" s="25">
        <v>43059.609402592592</v>
      </c>
      <c r="B401" s="26" t="s">
        <v>183</v>
      </c>
      <c r="C401" s="26" t="s">
        <v>832</v>
      </c>
      <c r="D401" s="26" t="s">
        <v>185</v>
      </c>
      <c r="E401" s="24"/>
      <c r="F401" s="26" t="s">
        <v>226</v>
      </c>
      <c r="G401" s="26" t="s">
        <v>834</v>
      </c>
      <c r="H401" s="26" t="s">
        <v>188</v>
      </c>
      <c r="I401" s="26" t="s">
        <v>188</v>
      </c>
      <c r="J401" s="26" t="s">
        <v>188</v>
      </c>
      <c r="K401" s="26" t="s">
        <v>188</v>
      </c>
      <c r="L401" s="26" t="s">
        <v>188</v>
      </c>
      <c r="M401" s="26" t="s">
        <v>188</v>
      </c>
      <c r="N401" s="26" t="s">
        <v>188</v>
      </c>
      <c r="O401" s="26" t="s">
        <v>188</v>
      </c>
      <c r="P401" s="26" t="s">
        <v>188</v>
      </c>
      <c r="Q401" s="26" t="s">
        <v>188</v>
      </c>
      <c r="R401" s="26" t="s">
        <v>188</v>
      </c>
      <c r="S401" s="26" t="s">
        <v>188</v>
      </c>
      <c r="T401" s="26" t="s">
        <v>188</v>
      </c>
      <c r="U401" s="26" t="s">
        <v>188</v>
      </c>
      <c r="V401" s="26" t="s">
        <v>5</v>
      </c>
      <c r="W401" s="26" t="s">
        <v>162</v>
      </c>
      <c r="X401" s="26" t="s">
        <v>158</v>
      </c>
      <c r="Y401" s="26" t="s">
        <v>190</v>
      </c>
      <c r="Z401" s="26" t="s">
        <v>190</v>
      </c>
      <c r="AA401" s="26" t="s">
        <v>190</v>
      </c>
      <c r="AB401" s="26" t="s">
        <v>190</v>
      </c>
      <c r="AC401" s="26" t="s">
        <v>190</v>
      </c>
      <c r="AD401" s="26" t="s">
        <v>190</v>
      </c>
      <c r="AE401" s="26" t="s">
        <v>55</v>
      </c>
      <c r="AF401" s="26" t="s">
        <v>159</v>
      </c>
      <c r="AG401" s="26" t="s">
        <v>59</v>
      </c>
      <c r="AH401" s="26" t="s">
        <v>59</v>
      </c>
      <c r="AI401" s="26" t="s">
        <v>59</v>
      </c>
      <c r="AJ401" s="26" t="s">
        <v>59</v>
      </c>
      <c r="AK401" s="26" t="s">
        <v>71</v>
      </c>
      <c r="AL401" s="26" t="s">
        <v>163</v>
      </c>
      <c r="AM401" s="26" t="s">
        <v>191</v>
      </c>
      <c r="AN401" s="26" t="s">
        <v>90</v>
      </c>
      <c r="AO401" s="26" t="s">
        <v>192</v>
      </c>
      <c r="AP401" s="26" t="s">
        <v>106</v>
      </c>
      <c r="AQ401" s="26" t="s">
        <v>106</v>
      </c>
      <c r="AR401" s="26" t="s">
        <v>106</v>
      </c>
      <c r="AS401" s="26" t="s">
        <v>106</v>
      </c>
      <c r="AT401" s="26" t="s">
        <v>113</v>
      </c>
      <c r="AU401" s="26" t="s">
        <v>193</v>
      </c>
      <c r="AX401" s="12">
        <f t="shared" si="228"/>
        <v>399</v>
      </c>
      <c r="AY401" s="12">
        <f t="shared" si="259"/>
        <v>0.2</v>
      </c>
      <c r="AZ401" s="20" t="str">
        <f t="shared" si="229"/>
        <v>Anticipatoria., Criterios y estándares (Rúbrica)., Autoevaluación., Retroalimentación.</v>
      </c>
      <c r="BA401" s="12" t="str">
        <f t="shared" si="224"/>
        <v>Anticipatoria.</v>
      </c>
      <c r="BB401" s="12" t="str">
        <f t="shared" si="225"/>
        <v>Criterios y estándares (Rúbrica).</v>
      </c>
      <c r="BC401" s="12" t="str">
        <f t="shared" si="226"/>
        <v>Autoevaluación.</v>
      </c>
      <c r="BD401" s="12" t="str">
        <f t="shared" si="227"/>
        <v>Retroalimentación.</v>
      </c>
      <c r="BF401" s="12">
        <f t="shared" si="230"/>
        <v>1</v>
      </c>
      <c r="BG401" s="12">
        <f t="shared" si="231"/>
        <v>1</v>
      </c>
      <c r="BH401" s="12">
        <f t="shared" si="232"/>
        <v>1</v>
      </c>
      <c r="BI401" s="12">
        <f t="shared" si="233"/>
        <v>1</v>
      </c>
      <c r="BJ401" s="12">
        <f t="shared" si="234"/>
        <v>0</v>
      </c>
      <c r="BK401" s="12">
        <f t="shared" si="235"/>
        <v>4</v>
      </c>
      <c r="BL401" s="20" t="str">
        <f t="shared" si="236"/>
        <v>Reflexión, Diálogo, Claridad, Oportunidades de mejora, Retroalimentación al docente</v>
      </c>
      <c r="BM401" s="12" t="str">
        <f t="shared" si="237"/>
        <v>Reflexión</v>
      </c>
      <c r="BN401" s="12" t="str">
        <f t="shared" si="223"/>
        <v>Diálogo</v>
      </c>
      <c r="BO401" s="12" t="str">
        <f t="shared" si="238"/>
        <v>Claridad</v>
      </c>
      <c r="BP401" s="12" t="str">
        <f t="shared" si="239"/>
        <v>Oportunidades de mejora</v>
      </c>
      <c r="BQ401" s="12" t="str">
        <f t="shared" si="240"/>
        <v>Retroalimentación al docente</v>
      </c>
      <c r="BS401" s="12">
        <f t="shared" si="241"/>
        <v>1</v>
      </c>
      <c r="BT401" s="12">
        <f t="shared" si="242"/>
        <v>1</v>
      </c>
      <c r="BU401" s="12">
        <f t="shared" si="243"/>
        <v>1</v>
      </c>
      <c r="BV401" s="12">
        <f t="shared" si="244"/>
        <v>1</v>
      </c>
      <c r="BW401" s="12">
        <f t="shared" si="245"/>
        <v>1</v>
      </c>
      <c r="BX401" s="12">
        <f t="shared" si="246"/>
        <v>0</v>
      </c>
      <c r="BY401" s="12">
        <f t="shared" si="247"/>
        <v>5</v>
      </c>
      <c r="BZ401"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01" s="12" t="str">
        <f t="shared" si="249"/>
        <v>La bibliografía básica propuesta se encuentra en la biblioteca "Juan Roa Vásquez".</v>
      </c>
      <c r="CB401" s="21" t="str">
        <f t="shared" si="250"/>
        <v>La bibliografía propuesta contiene títulos de edición menor a 5 años.</v>
      </c>
      <c r="CC401" s="12" t="str">
        <f t="shared" si="251"/>
        <v>La bibliografía se presenta con una sólo sistema de referenciación (APA, Vancouver, IEEE, etc).</v>
      </c>
      <c r="CD401" s="12" t="str">
        <f t="shared" si="252"/>
        <v>La bibliografía incluye por lo menos dos títulos en una segunda lengua.</v>
      </c>
      <c r="CF401" s="12">
        <f t="shared" si="253"/>
        <v>1</v>
      </c>
      <c r="CG401" s="12">
        <f t="shared" si="254"/>
        <v>1</v>
      </c>
      <c r="CH401" s="12">
        <f t="shared" si="255"/>
        <v>1</v>
      </c>
      <c r="CI401" s="12">
        <f t="shared" si="256"/>
        <v>1</v>
      </c>
      <c r="CJ401" s="12">
        <f t="shared" si="257"/>
        <v>0</v>
      </c>
      <c r="CK401" s="12">
        <f t="shared" si="258"/>
        <v>4</v>
      </c>
    </row>
    <row r="402" spans="1:89" x14ac:dyDescent="0.25">
      <c r="A402" s="25">
        <v>43059.612756678238</v>
      </c>
      <c r="B402" s="26" t="s">
        <v>183</v>
      </c>
      <c r="C402" s="26" t="s">
        <v>832</v>
      </c>
      <c r="D402" s="26" t="s">
        <v>185</v>
      </c>
      <c r="E402" s="24"/>
      <c r="F402" s="26" t="s">
        <v>226</v>
      </c>
      <c r="G402" s="26" t="s">
        <v>835</v>
      </c>
      <c r="H402" s="26" t="s">
        <v>188</v>
      </c>
      <c r="I402" s="26" t="s">
        <v>188</v>
      </c>
      <c r="J402" s="26" t="s">
        <v>188</v>
      </c>
      <c r="K402" s="26" t="s">
        <v>188</v>
      </c>
      <c r="L402" s="26" t="s">
        <v>188</v>
      </c>
      <c r="M402" s="26" t="s">
        <v>188</v>
      </c>
      <c r="N402" s="26" t="s">
        <v>188</v>
      </c>
      <c r="O402" s="26" t="s">
        <v>188</v>
      </c>
      <c r="P402" s="26" t="s">
        <v>188</v>
      </c>
      <c r="Q402" s="26" t="s">
        <v>188</v>
      </c>
      <c r="R402" s="26" t="s">
        <v>188</v>
      </c>
      <c r="S402" s="26" t="s">
        <v>188</v>
      </c>
      <c r="T402" s="26" t="s">
        <v>188</v>
      </c>
      <c r="U402" s="26" t="s">
        <v>188</v>
      </c>
      <c r="V402" s="26" t="s">
        <v>5</v>
      </c>
      <c r="W402" s="26" t="s">
        <v>162</v>
      </c>
      <c r="X402" s="26" t="s">
        <v>158</v>
      </c>
      <c r="Y402" s="26" t="s">
        <v>190</v>
      </c>
      <c r="Z402" s="26" t="s">
        <v>190</v>
      </c>
      <c r="AA402" s="26" t="s">
        <v>190</v>
      </c>
      <c r="AB402" s="26" t="s">
        <v>190</v>
      </c>
      <c r="AC402" s="26" t="s">
        <v>190</v>
      </c>
      <c r="AD402" s="26" t="s">
        <v>190</v>
      </c>
      <c r="AE402" s="26" t="s">
        <v>55</v>
      </c>
      <c r="AF402" s="26" t="s">
        <v>159</v>
      </c>
      <c r="AG402" s="26" t="s">
        <v>59</v>
      </c>
      <c r="AH402" s="26" t="s">
        <v>59</v>
      </c>
      <c r="AI402" s="26" t="s">
        <v>59</v>
      </c>
      <c r="AJ402" s="26" t="s">
        <v>59</v>
      </c>
      <c r="AK402" s="26" t="s">
        <v>71</v>
      </c>
      <c r="AL402" s="26" t="s">
        <v>163</v>
      </c>
      <c r="AM402" s="26" t="s">
        <v>191</v>
      </c>
      <c r="AN402" s="26" t="s">
        <v>90</v>
      </c>
      <c r="AO402" s="26" t="s">
        <v>192</v>
      </c>
      <c r="AP402" s="26" t="s">
        <v>104</v>
      </c>
      <c r="AQ402" s="26" t="s">
        <v>104</v>
      </c>
      <c r="AR402" s="26" t="s">
        <v>104</v>
      </c>
      <c r="AS402" s="26" t="s">
        <v>104</v>
      </c>
      <c r="AT402" s="26" t="s">
        <v>113</v>
      </c>
      <c r="AU402" s="26" t="s">
        <v>193</v>
      </c>
      <c r="AX402" s="12">
        <f t="shared" si="228"/>
        <v>399</v>
      </c>
      <c r="AY402" s="12">
        <f t="shared" si="259"/>
        <v>0.2</v>
      </c>
      <c r="AZ402" s="20" t="str">
        <f t="shared" si="229"/>
        <v>Anticipatoria., Criterios y estándares (Rúbrica)., Autoevaluación., Retroalimentación.</v>
      </c>
      <c r="BA402" s="12" t="str">
        <f t="shared" si="224"/>
        <v>Anticipatoria.</v>
      </c>
      <c r="BB402" s="12" t="str">
        <f t="shared" si="225"/>
        <v>Criterios y estándares (Rúbrica).</v>
      </c>
      <c r="BC402" s="12" t="str">
        <f t="shared" si="226"/>
        <v>Autoevaluación.</v>
      </c>
      <c r="BD402" s="12" t="str">
        <f t="shared" si="227"/>
        <v>Retroalimentación.</v>
      </c>
      <c r="BF402" s="12">
        <f t="shared" si="230"/>
        <v>1</v>
      </c>
      <c r="BG402" s="12">
        <f t="shared" si="231"/>
        <v>1</v>
      </c>
      <c r="BH402" s="12">
        <f t="shared" si="232"/>
        <v>1</v>
      </c>
      <c r="BI402" s="12">
        <f t="shared" si="233"/>
        <v>1</v>
      </c>
      <c r="BJ402" s="12">
        <f t="shared" si="234"/>
        <v>0</v>
      </c>
      <c r="BK402" s="12">
        <f t="shared" si="235"/>
        <v>4</v>
      </c>
      <c r="BL402" s="20" t="str">
        <f t="shared" si="236"/>
        <v>Reflexión, Diálogo, Claridad, Oportunidades de mejora, Retroalimentación al docente</v>
      </c>
      <c r="BM402" s="12" t="str">
        <f t="shared" si="237"/>
        <v>Reflexión</v>
      </c>
      <c r="BN402" s="12" t="str">
        <f t="shared" si="223"/>
        <v>Diálogo</v>
      </c>
      <c r="BO402" s="12" t="str">
        <f t="shared" si="238"/>
        <v>Claridad</v>
      </c>
      <c r="BP402" s="12" t="str">
        <f t="shared" si="239"/>
        <v>Oportunidades de mejora</v>
      </c>
      <c r="BQ402" s="12" t="str">
        <f t="shared" si="240"/>
        <v>Retroalimentación al docente</v>
      </c>
      <c r="BS402" s="12">
        <f t="shared" si="241"/>
        <v>1</v>
      </c>
      <c r="BT402" s="12">
        <f t="shared" si="242"/>
        <v>1</v>
      </c>
      <c r="BU402" s="12">
        <f t="shared" si="243"/>
        <v>1</v>
      </c>
      <c r="BV402" s="12">
        <f t="shared" si="244"/>
        <v>1</v>
      </c>
      <c r="BW402" s="12">
        <f t="shared" si="245"/>
        <v>1</v>
      </c>
      <c r="BX402" s="12">
        <f t="shared" si="246"/>
        <v>0</v>
      </c>
      <c r="BY402" s="12">
        <f t="shared" si="247"/>
        <v>5</v>
      </c>
      <c r="BZ402"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02" s="12" t="str">
        <f t="shared" si="249"/>
        <v>La bibliografía básica propuesta se encuentra en la biblioteca "Juan Roa Vásquez".</v>
      </c>
      <c r="CB402" s="21" t="str">
        <f t="shared" si="250"/>
        <v>La bibliografía propuesta contiene títulos de edición menor a 5 años.</v>
      </c>
      <c r="CC402" s="12" t="str">
        <f t="shared" si="251"/>
        <v>La bibliografía se presenta con una sólo sistema de referenciación (APA, Vancouver, IEEE, etc).</v>
      </c>
      <c r="CD402" s="12" t="str">
        <f t="shared" si="252"/>
        <v>La bibliografía incluye por lo menos dos títulos en una segunda lengua.</v>
      </c>
      <c r="CF402" s="12">
        <f t="shared" si="253"/>
        <v>1</v>
      </c>
      <c r="CG402" s="12">
        <f t="shared" si="254"/>
        <v>1</v>
      </c>
      <c r="CH402" s="12">
        <f t="shared" si="255"/>
        <v>1</v>
      </c>
      <c r="CI402" s="12">
        <f t="shared" si="256"/>
        <v>1</v>
      </c>
      <c r="CJ402" s="12">
        <f t="shared" si="257"/>
        <v>0</v>
      </c>
      <c r="CK402" s="12">
        <f t="shared" si="258"/>
        <v>4</v>
      </c>
    </row>
    <row r="403" spans="1:89" x14ac:dyDescent="0.25">
      <c r="A403" s="25">
        <v>43059.615923113422</v>
      </c>
      <c r="B403" s="26" t="s">
        <v>183</v>
      </c>
      <c r="C403" s="26" t="s">
        <v>832</v>
      </c>
      <c r="D403" s="26" t="s">
        <v>185</v>
      </c>
      <c r="E403" s="24"/>
      <c r="F403" s="26" t="s">
        <v>226</v>
      </c>
      <c r="G403" s="26" t="s">
        <v>836</v>
      </c>
      <c r="H403" s="26" t="s">
        <v>188</v>
      </c>
      <c r="I403" s="26" t="s">
        <v>188</v>
      </c>
      <c r="J403" s="26" t="s">
        <v>188</v>
      </c>
      <c r="K403" s="26" t="s">
        <v>188</v>
      </c>
      <c r="L403" s="26" t="s">
        <v>188</v>
      </c>
      <c r="M403" s="26" t="s">
        <v>188</v>
      </c>
      <c r="N403" s="26" t="s">
        <v>188</v>
      </c>
      <c r="O403" s="26" t="s">
        <v>188</v>
      </c>
      <c r="P403" s="26" t="s">
        <v>188</v>
      </c>
      <c r="Q403" s="26" t="s">
        <v>188</v>
      </c>
      <c r="R403" s="26" t="s">
        <v>188</v>
      </c>
      <c r="S403" s="26" t="s">
        <v>188</v>
      </c>
      <c r="T403" s="26" t="s">
        <v>188</v>
      </c>
      <c r="U403" s="26" t="s">
        <v>188</v>
      </c>
      <c r="V403" s="26" t="s">
        <v>5</v>
      </c>
      <c r="W403" s="26" t="s">
        <v>162</v>
      </c>
      <c r="X403" s="26" t="s">
        <v>158</v>
      </c>
      <c r="Y403" s="26" t="s">
        <v>190</v>
      </c>
      <c r="Z403" s="26" t="s">
        <v>190</v>
      </c>
      <c r="AA403" s="26" t="s">
        <v>190</v>
      </c>
      <c r="AB403" s="26" t="s">
        <v>190</v>
      </c>
      <c r="AC403" s="26" t="s">
        <v>190</v>
      </c>
      <c r="AD403" s="26" t="s">
        <v>190</v>
      </c>
      <c r="AE403" s="26" t="s">
        <v>55</v>
      </c>
      <c r="AF403" s="26" t="s">
        <v>159</v>
      </c>
      <c r="AG403" s="26" t="s">
        <v>59</v>
      </c>
      <c r="AH403" s="26" t="s">
        <v>59</v>
      </c>
      <c r="AI403" s="26" t="s">
        <v>59</v>
      </c>
      <c r="AJ403" s="26" t="s">
        <v>59</v>
      </c>
      <c r="AK403" s="26" t="s">
        <v>71</v>
      </c>
      <c r="AL403" s="26" t="s">
        <v>163</v>
      </c>
      <c r="AM403" s="26" t="s">
        <v>191</v>
      </c>
      <c r="AN403" s="26" t="s">
        <v>90</v>
      </c>
      <c r="AO403" s="26" t="s">
        <v>192</v>
      </c>
      <c r="AP403" s="26" t="s">
        <v>104</v>
      </c>
      <c r="AQ403" s="26" t="s">
        <v>104</v>
      </c>
      <c r="AR403" s="26" t="s">
        <v>104</v>
      </c>
      <c r="AS403" s="26" t="s">
        <v>104</v>
      </c>
      <c r="AT403" s="26" t="s">
        <v>113</v>
      </c>
      <c r="AU403" s="26" t="s">
        <v>193</v>
      </c>
      <c r="AX403" s="12">
        <f t="shared" si="228"/>
        <v>399</v>
      </c>
      <c r="AY403" s="12">
        <f t="shared" si="259"/>
        <v>0.2</v>
      </c>
      <c r="AZ403" s="20" t="str">
        <f t="shared" si="229"/>
        <v>Anticipatoria., Criterios y estándares (Rúbrica)., Autoevaluación., Retroalimentación.</v>
      </c>
      <c r="BA403" s="12" t="str">
        <f t="shared" si="224"/>
        <v>Anticipatoria.</v>
      </c>
      <c r="BB403" s="12" t="str">
        <f t="shared" si="225"/>
        <v>Criterios y estándares (Rúbrica).</v>
      </c>
      <c r="BC403" s="12" t="str">
        <f t="shared" si="226"/>
        <v>Autoevaluación.</v>
      </c>
      <c r="BD403" s="12" t="str">
        <f t="shared" si="227"/>
        <v>Retroalimentación.</v>
      </c>
      <c r="BF403" s="12">
        <f t="shared" si="230"/>
        <v>1</v>
      </c>
      <c r="BG403" s="12">
        <f t="shared" si="231"/>
        <v>1</v>
      </c>
      <c r="BH403" s="12">
        <f t="shared" si="232"/>
        <v>1</v>
      </c>
      <c r="BI403" s="12">
        <f t="shared" si="233"/>
        <v>1</v>
      </c>
      <c r="BJ403" s="12">
        <f t="shared" si="234"/>
        <v>0</v>
      </c>
      <c r="BK403" s="12">
        <f t="shared" si="235"/>
        <v>4</v>
      </c>
      <c r="BL403" s="20" t="str">
        <f t="shared" si="236"/>
        <v>Reflexión, Diálogo, Claridad, Oportunidades de mejora, Retroalimentación al docente</v>
      </c>
      <c r="BM403" s="12" t="str">
        <f t="shared" si="237"/>
        <v>Reflexión</v>
      </c>
      <c r="BN403" s="12" t="str">
        <f t="shared" si="223"/>
        <v>Diálogo</v>
      </c>
      <c r="BO403" s="12" t="str">
        <f t="shared" si="238"/>
        <v>Claridad</v>
      </c>
      <c r="BP403" s="12" t="str">
        <f t="shared" si="239"/>
        <v>Oportunidades de mejora</v>
      </c>
      <c r="BQ403" s="12" t="str">
        <f t="shared" si="240"/>
        <v>Retroalimentación al docente</v>
      </c>
      <c r="BS403" s="12">
        <f t="shared" si="241"/>
        <v>1</v>
      </c>
      <c r="BT403" s="12">
        <f t="shared" si="242"/>
        <v>1</v>
      </c>
      <c r="BU403" s="12">
        <f t="shared" si="243"/>
        <v>1</v>
      </c>
      <c r="BV403" s="12">
        <f t="shared" si="244"/>
        <v>1</v>
      </c>
      <c r="BW403" s="12">
        <f t="shared" si="245"/>
        <v>1</v>
      </c>
      <c r="BX403" s="12">
        <f t="shared" si="246"/>
        <v>0</v>
      </c>
      <c r="BY403" s="12">
        <f t="shared" si="247"/>
        <v>5</v>
      </c>
      <c r="BZ403"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03" s="12" t="str">
        <f t="shared" si="249"/>
        <v>La bibliografía básica propuesta se encuentra en la biblioteca "Juan Roa Vásquez".</v>
      </c>
      <c r="CB403" s="21" t="str">
        <f t="shared" si="250"/>
        <v>La bibliografía propuesta contiene títulos de edición menor a 5 años.</v>
      </c>
      <c r="CC403" s="12" t="str">
        <f t="shared" si="251"/>
        <v>La bibliografía se presenta con una sólo sistema de referenciación (APA, Vancouver, IEEE, etc).</v>
      </c>
      <c r="CD403" s="12" t="str">
        <f t="shared" si="252"/>
        <v>La bibliografía incluye por lo menos dos títulos en una segunda lengua.</v>
      </c>
      <c r="CF403" s="12">
        <f t="shared" si="253"/>
        <v>1</v>
      </c>
      <c r="CG403" s="12">
        <f t="shared" si="254"/>
        <v>1</v>
      </c>
      <c r="CH403" s="12">
        <f t="shared" si="255"/>
        <v>1</v>
      </c>
      <c r="CI403" s="12">
        <f t="shared" si="256"/>
        <v>1</v>
      </c>
      <c r="CJ403" s="12">
        <f t="shared" si="257"/>
        <v>0</v>
      </c>
      <c r="CK403" s="12">
        <f t="shared" si="258"/>
        <v>4</v>
      </c>
    </row>
    <row r="404" spans="1:89" x14ac:dyDescent="0.25">
      <c r="A404" s="25">
        <v>43059.618652511577</v>
      </c>
      <c r="B404" s="26" t="s">
        <v>183</v>
      </c>
      <c r="C404" s="26" t="s">
        <v>832</v>
      </c>
      <c r="D404" s="26" t="s">
        <v>185</v>
      </c>
      <c r="E404" s="24"/>
      <c r="F404" s="26" t="s">
        <v>226</v>
      </c>
      <c r="G404" s="26" t="s">
        <v>837</v>
      </c>
      <c r="H404" s="26" t="s">
        <v>188</v>
      </c>
      <c r="I404" s="26" t="s">
        <v>188</v>
      </c>
      <c r="J404" s="26" t="s">
        <v>188</v>
      </c>
      <c r="K404" s="26" t="s">
        <v>188</v>
      </c>
      <c r="L404" s="26" t="s">
        <v>188</v>
      </c>
      <c r="M404" s="26" t="s">
        <v>188</v>
      </c>
      <c r="N404" s="26" t="s">
        <v>188</v>
      </c>
      <c r="O404" s="26" t="s">
        <v>188</v>
      </c>
      <c r="P404" s="26" t="s">
        <v>188</v>
      </c>
      <c r="Q404" s="26" t="s">
        <v>188</v>
      </c>
      <c r="R404" s="26" t="s">
        <v>188</v>
      </c>
      <c r="S404" s="26" t="s">
        <v>188</v>
      </c>
      <c r="T404" s="26" t="s">
        <v>188</v>
      </c>
      <c r="U404" s="26" t="s">
        <v>188</v>
      </c>
      <c r="V404" s="26" t="s">
        <v>5</v>
      </c>
      <c r="W404" s="26" t="s">
        <v>162</v>
      </c>
      <c r="X404" s="26" t="s">
        <v>158</v>
      </c>
      <c r="Y404" s="26" t="s">
        <v>190</v>
      </c>
      <c r="Z404" s="26" t="s">
        <v>190</v>
      </c>
      <c r="AA404" s="26" t="s">
        <v>190</v>
      </c>
      <c r="AB404" s="26" t="s">
        <v>190</v>
      </c>
      <c r="AC404" s="26" t="s">
        <v>190</v>
      </c>
      <c r="AD404" s="26" t="s">
        <v>190</v>
      </c>
      <c r="AE404" s="26" t="s">
        <v>55</v>
      </c>
      <c r="AF404" s="26" t="s">
        <v>159</v>
      </c>
      <c r="AG404" s="26" t="s">
        <v>59</v>
      </c>
      <c r="AH404" s="26" t="s">
        <v>59</v>
      </c>
      <c r="AI404" s="26" t="s">
        <v>59</v>
      </c>
      <c r="AJ404" s="26" t="s">
        <v>59</v>
      </c>
      <c r="AK404" s="26" t="s">
        <v>71</v>
      </c>
      <c r="AL404" s="26" t="s">
        <v>163</v>
      </c>
      <c r="AM404" s="26" t="s">
        <v>191</v>
      </c>
      <c r="AN404" s="26" t="s">
        <v>90</v>
      </c>
      <c r="AO404" s="26" t="s">
        <v>192</v>
      </c>
      <c r="AP404" s="26" t="s">
        <v>104</v>
      </c>
      <c r="AQ404" s="26" t="s">
        <v>104</v>
      </c>
      <c r="AR404" s="26" t="s">
        <v>104</v>
      </c>
      <c r="AS404" s="26" t="s">
        <v>104</v>
      </c>
      <c r="AT404" s="26" t="s">
        <v>113</v>
      </c>
      <c r="AU404" s="26" t="s">
        <v>193</v>
      </c>
      <c r="AX404" s="12">
        <f t="shared" si="228"/>
        <v>399</v>
      </c>
      <c r="AY404" s="12">
        <f t="shared" si="259"/>
        <v>0.2</v>
      </c>
      <c r="AZ404" s="20" t="str">
        <f t="shared" si="229"/>
        <v>Anticipatoria., Criterios y estándares (Rúbrica)., Autoevaluación., Retroalimentación.</v>
      </c>
      <c r="BA404" s="12" t="str">
        <f t="shared" si="224"/>
        <v>Anticipatoria.</v>
      </c>
      <c r="BB404" s="12" t="str">
        <f t="shared" si="225"/>
        <v>Criterios y estándares (Rúbrica).</v>
      </c>
      <c r="BC404" s="12" t="str">
        <f t="shared" si="226"/>
        <v>Autoevaluación.</v>
      </c>
      <c r="BD404" s="12" t="str">
        <f t="shared" si="227"/>
        <v>Retroalimentación.</v>
      </c>
      <c r="BF404" s="12">
        <f t="shared" si="230"/>
        <v>1</v>
      </c>
      <c r="BG404" s="12">
        <f t="shared" si="231"/>
        <v>1</v>
      </c>
      <c r="BH404" s="12">
        <f t="shared" si="232"/>
        <v>1</v>
      </c>
      <c r="BI404" s="12">
        <f t="shared" si="233"/>
        <v>1</v>
      </c>
      <c r="BJ404" s="12">
        <f t="shared" si="234"/>
        <v>0</v>
      </c>
      <c r="BK404" s="12">
        <f t="shared" si="235"/>
        <v>4</v>
      </c>
      <c r="BL404" s="20" t="str">
        <f t="shared" si="236"/>
        <v>Reflexión, Diálogo, Claridad, Oportunidades de mejora, Retroalimentación al docente</v>
      </c>
      <c r="BM404" s="12" t="str">
        <f t="shared" si="237"/>
        <v>Reflexión</v>
      </c>
      <c r="BN404" s="12" t="str">
        <f t="shared" si="223"/>
        <v>Diálogo</v>
      </c>
      <c r="BO404" s="12" t="str">
        <f t="shared" si="238"/>
        <v>Claridad</v>
      </c>
      <c r="BP404" s="12" t="str">
        <f t="shared" si="239"/>
        <v>Oportunidades de mejora</v>
      </c>
      <c r="BQ404" s="12" t="str">
        <f t="shared" si="240"/>
        <v>Retroalimentación al docente</v>
      </c>
      <c r="BS404" s="12">
        <f t="shared" si="241"/>
        <v>1</v>
      </c>
      <c r="BT404" s="12">
        <f t="shared" si="242"/>
        <v>1</v>
      </c>
      <c r="BU404" s="12">
        <f t="shared" si="243"/>
        <v>1</v>
      </c>
      <c r="BV404" s="12">
        <f t="shared" si="244"/>
        <v>1</v>
      </c>
      <c r="BW404" s="12">
        <f t="shared" si="245"/>
        <v>1</v>
      </c>
      <c r="BX404" s="12">
        <f t="shared" si="246"/>
        <v>0</v>
      </c>
      <c r="BY404" s="12">
        <f t="shared" si="247"/>
        <v>5</v>
      </c>
      <c r="BZ404"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04" s="12" t="str">
        <f t="shared" si="249"/>
        <v>La bibliografía básica propuesta se encuentra en la biblioteca "Juan Roa Vásquez".</v>
      </c>
      <c r="CB404" s="21" t="str">
        <f t="shared" si="250"/>
        <v>La bibliografía propuesta contiene títulos de edición menor a 5 años.</v>
      </c>
      <c r="CC404" s="12" t="str">
        <f t="shared" si="251"/>
        <v>La bibliografía se presenta con una sólo sistema de referenciación (APA, Vancouver, IEEE, etc).</v>
      </c>
      <c r="CD404" s="12" t="str">
        <f t="shared" si="252"/>
        <v>La bibliografía incluye por lo menos dos títulos en una segunda lengua.</v>
      </c>
      <c r="CF404" s="12">
        <f t="shared" si="253"/>
        <v>1</v>
      </c>
      <c r="CG404" s="12">
        <f t="shared" si="254"/>
        <v>1</v>
      </c>
      <c r="CH404" s="12">
        <f t="shared" si="255"/>
        <v>1</v>
      </c>
      <c r="CI404" s="12">
        <f t="shared" si="256"/>
        <v>1</v>
      </c>
      <c r="CJ404" s="12">
        <f t="shared" si="257"/>
        <v>0</v>
      </c>
      <c r="CK404" s="12">
        <f t="shared" si="258"/>
        <v>4</v>
      </c>
    </row>
    <row r="405" spans="1:89" x14ac:dyDescent="0.25">
      <c r="A405" s="25">
        <v>43059.624462326392</v>
      </c>
      <c r="B405" s="26" t="s">
        <v>183</v>
      </c>
      <c r="C405" s="26" t="s">
        <v>838</v>
      </c>
      <c r="D405" s="26" t="s">
        <v>185</v>
      </c>
      <c r="E405" s="24"/>
      <c r="F405" s="26" t="s">
        <v>226</v>
      </c>
      <c r="G405" s="26" t="s">
        <v>839</v>
      </c>
      <c r="H405" s="26" t="s">
        <v>188</v>
      </c>
      <c r="I405" s="26" t="s">
        <v>188</v>
      </c>
      <c r="J405" s="26" t="s">
        <v>188</v>
      </c>
      <c r="K405" s="26" t="s">
        <v>188</v>
      </c>
      <c r="L405" s="26" t="s">
        <v>188</v>
      </c>
      <c r="M405" s="26" t="s">
        <v>188</v>
      </c>
      <c r="N405" s="26" t="s">
        <v>188</v>
      </c>
      <c r="O405" s="26" t="s">
        <v>188</v>
      </c>
      <c r="P405" s="26" t="s">
        <v>188</v>
      </c>
      <c r="Q405" s="26" t="s">
        <v>188</v>
      </c>
      <c r="R405" s="26" t="s">
        <v>188</v>
      </c>
      <c r="S405" s="26" t="s">
        <v>188</v>
      </c>
      <c r="T405" s="26" t="s">
        <v>188</v>
      </c>
      <c r="U405" s="26" t="s">
        <v>188</v>
      </c>
      <c r="V405" s="26" t="s">
        <v>5</v>
      </c>
      <c r="W405" s="26" t="s">
        <v>162</v>
      </c>
      <c r="X405" s="26" t="s">
        <v>158</v>
      </c>
      <c r="Y405" s="26" t="s">
        <v>190</v>
      </c>
      <c r="Z405" s="26" t="s">
        <v>190</v>
      </c>
      <c r="AA405" s="26" t="s">
        <v>190</v>
      </c>
      <c r="AB405" s="26" t="s">
        <v>190</v>
      </c>
      <c r="AC405" s="26" t="s">
        <v>190</v>
      </c>
      <c r="AD405" s="26" t="s">
        <v>190</v>
      </c>
      <c r="AE405" s="26" t="s">
        <v>55</v>
      </c>
      <c r="AF405" s="26" t="s">
        <v>159</v>
      </c>
      <c r="AG405" s="26" t="s">
        <v>59</v>
      </c>
      <c r="AH405" s="26" t="s">
        <v>59</v>
      </c>
      <c r="AI405" s="26" t="s">
        <v>59</v>
      </c>
      <c r="AJ405" s="26" t="s">
        <v>59</v>
      </c>
      <c r="AK405" s="26" t="s">
        <v>71</v>
      </c>
      <c r="AL405" s="26" t="s">
        <v>163</v>
      </c>
      <c r="AM405" s="26" t="s">
        <v>264</v>
      </c>
      <c r="AN405" s="26" t="s">
        <v>89</v>
      </c>
      <c r="AO405" s="26" t="s">
        <v>386</v>
      </c>
      <c r="AP405" s="26" t="s">
        <v>104</v>
      </c>
      <c r="AQ405" s="26" t="s">
        <v>104</v>
      </c>
      <c r="AR405" s="26" t="s">
        <v>104</v>
      </c>
      <c r="AS405" s="26" t="s">
        <v>104</v>
      </c>
      <c r="AT405" s="26" t="s">
        <v>112</v>
      </c>
      <c r="AU405" s="26" t="s">
        <v>200</v>
      </c>
      <c r="AX405" s="12">
        <f t="shared" si="228"/>
        <v>404</v>
      </c>
      <c r="AY405" s="12">
        <f t="shared" si="259"/>
        <v>0.5</v>
      </c>
      <c r="AZ405" s="20" t="str">
        <f t="shared" si="229"/>
        <v>Autoevaluación., Retroalimentación.</v>
      </c>
      <c r="BA405" s="12" t="str">
        <f t="shared" si="224"/>
        <v>Autoevaluación.</v>
      </c>
      <c r="BB405" s="12" t="str">
        <f t="shared" si="225"/>
        <v>Retroalimentación.</v>
      </c>
      <c r="BC405" s="12" t="str">
        <f t="shared" si="226"/>
        <v/>
      </c>
      <c r="BD405" s="12" t="str">
        <f t="shared" si="227"/>
        <v/>
      </c>
      <c r="BF405" s="12">
        <f t="shared" si="230"/>
        <v>0</v>
      </c>
      <c r="BG405" s="12">
        <f t="shared" si="231"/>
        <v>0</v>
      </c>
      <c r="BH405" s="12">
        <f t="shared" si="232"/>
        <v>1</v>
      </c>
      <c r="BI405" s="12">
        <f t="shared" si="233"/>
        <v>1</v>
      </c>
      <c r="BJ405" s="12">
        <f t="shared" si="234"/>
        <v>0</v>
      </c>
      <c r="BK405" s="12">
        <f t="shared" si="235"/>
        <v>2</v>
      </c>
      <c r="BL405" s="20" t="str">
        <f t="shared" si="236"/>
        <v>Diálogo, Claridad, Retroalimentación al docente</v>
      </c>
      <c r="BM405" s="12" t="str">
        <f t="shared" si="237"/>
        <v>Diálogo</v>
      </c>
      <c r="BN405" s="12" t="str">
        <f t="shared" si="223"/>
        <v>Claridad</v>
      </c>
      <c r="BO405" s="12" t="str">
        <f t="shared" si="238"/>
        <v>Retroalimentación al docente</v>
      </c>
      <c r="BP405" s="12" t="str">
        <f t="shared" si="239"/>
        <v/>
      </c>
      <c r="BQ405" s="12" t="str">
        <f t="shared" si="240"/>
        <v/>
      </c>
      <c r="BS405" s="12">
        <f t="shared" si="241"/>
        <v>0</v>
      </c>
      <c r="BT405" s="12">
        <f t="shared" si="242"/>
        <v>1</v>
      </c>
      <c r="BU405" s="12">
        <f t="shared" si="243"/>
        <v>1</v>
      </c>
      <c r="BV405" s="12">
        <f t="shared" si="244"/>
        <v>0</v>
      </c>
      <c r="BW405" s="12">
        <f t="shared" si="245"/>
        <v>1</v>
      </c>
      <c r="BX405" s="12">
        <f t="shared" si="246"/>
        <v>0</v>
      </c>
      <c r="BY405" s="12">
        <f t="shared" si="247"/>
        <v>3</v>
      </c>
      <c r="BZ405" s="12" t="str">
        <f t="shared" si="248"/>
        <v>La bibliografía básica propuesta se encuentra en la biblioteca "Juan Roa Vásquez"., La bibliografía propuesta contiene títulos de edición menor a 5 años.</v>
      </c>
      <c r="CA405" s="12" t="str">
        <f t="shared" si="249"/>
        <v>La bibliografía básica propuesta se encuentra en la biblioteca "Juan Roa Vásquez".</v>
      </c>
      <c r="CB405" s="21" t="str">
        <f t="shared" si="250"/>
        <v>La bibliografía propuesta contiene títulos de edición menor a 5 años.</v>
      </c>
      <c r="CC405" s="12" t="str">
        <f t="shared" si="251"/>
        <v/>
      </c>
      <c r="CD405" s="12" t="str">
        <f t="shared" si="252"/>
        <v/>
      </c>
      <c r="CF405" s="12">
        <f t="shared" si="253"/>
        <v>1</v>
      </c>
      <c r="CG405" s="12">
        <f t="shared" si="254"/>
        <v>1</v>
      </c>
      <c r="CH405" s="12">
        <f t="shared" si="255"/>
        <v>0</v>
      </c>
      <c r="CI405" s="12">
        <f t="shared" si="256"/>
        <v>0</v>
      </c>
      <c r="CJ405" s="12">
        <f t="shared" si="257"/>
        <v>0</v>
      </c>
      <c r="CK405" s="12">
        <f t="shared" si="258"/>
        <v>2</v>
      </c>
    </row>
    <row r="406" spans="1:89" x14ac:dyDescent="0.25">
      <c r="A406" s="25">
        <v>43059.626693217593</v>
      </c>
      <c r="B406" s="26" t="s">
        <v>183</v>
      </c>
      <c r="C406" s="26" t="s">
        <v>838</v>
      </c>
      <c r="D406" s="26" t="s">
        <v>185</v>
      </c>
      <c r="E406" s="24"/>
      <c r="F406" s="26" t="s">
        <v>235</v>
      </c>
      <c r="G406" s="26" t="s">
        <v>840</v>
      </c>
      <c r="H406" s="26" t="s">
        <v>188</v>
      </c>
      <c r="I406" s="26" t="s">
        <v>188</v>
      </c>
      <c r="J406" s="26" t="s">
        <v>188</v>
      </c>
      <c r="K406" s="26" t="s">
        <v>188</v>
      </c>
      <c r="L406" s="26" t="s">
        <v>188</v>
      </c>
      <c r="M406" s="26" t="s">
        <v>188</v>
      </c>
      <c r="N406" s="26" t="s">
        <v>188</v>
      </c>
      <c r="O406" s="26" t="s">
        <v>188</v>
      </c>
      <c r="P406" s="26" t="s">
        <v>188</v>
      </c>
      <c r="Q406" s="26" t="s">
        <v>188</v>
      </c>
      <c r="R406" s="26" t="s">
        <v>188</v>
      </c>
      <c r="S406" s="26" t="s">
        <v>188</v>
      </c>
      <c r="T406" s="26" t="s">
        <v>188</v>
      </c>
      <c r="U406" s="26" t="s">
        <v>188</v>
      </c>
      <c r="V406" s="26" t="s">
        <v>5</v>
      </c>
      <c r="W406" s="26" t="s">
        <v>162</v>
      </c>
      <c r="X406" s="26" t="s">
        <v>158</v>
      </c>
      <c r="Y406" s="26" t="s">
        <v>190</v>
      </c>
      <c r="Z406" s="26" t="s">
        <v>190</v>
      </c>
      <c r="AA406" s="26" t="s">
        <v>190</v>
      </c>
      <c r="AB406" s="26" t="s">
        <v>190</v>
      </c>
      <c r="AC406" s="26" t="s">
        <v>190</v>
      </c>
      <c r="AD406" s="26" t="s">
        <v>190</v>
      </c>
      <c r="AE406" s="26" t="s">
        <v>55</v>
      </c>
      <c r="AF406" s="26" t="s">
        <v>159</v>
      </c>
      <c r="AG406" s="26" t="s">
        <v>59</v>
      </c>
      <c r="AH406" s="26" t="s">
        <v>59</v>
      </c>
      <c r="AI406" s="26" t="s">
        <v>59</v>
      </c>
      <c r="AJ406" s="26" t="s">
        <v>59</v>
      </c>
      <c r="AK406" s="26" t="s">
        <v>71</v>
      </c>
      <c r="AL406" s="26" t="s">
        <v>163</v>
      </c>
      <c r="AM406" s="26" t="s">
        <v>259</v>
      </c>
      <c r="AN406" s="26" t="s">
        <v>90</v>
      </c>
      <c r="AO406" s="26" t="s">
        <v>210</v>
      </c>
      <c r="AP406" s="26" t="s">
        <v>106</v>
      </c>
      <c r="AQ406" s="26" t="s">
        <v>106</v>
      </c>
      <c r="AR406" s="26" t="s">
        <v>106</v>
      </c>
      <c r="AS406" s="26" t="s">
        <v>106</v>
      </c>
      <c r="AT406" s="26" t="s">
        <v>114</v>
      </c>
      <c r="AU406" s="26" t="s">
        <v>193</v>
      </c>
      <c r="AX406" s="12">
        <f t="shared" si="228"/>
        <v>404</v>
      </c>
      <c r="AY406" s="12">
        <f t="shared" si="259"/>
        <v>0.5</v>
      </c>
      <c r="AZ406" s="20" t="str">
        <f t="shared" si="229"/>
        <v>Criterios y estándares (Rúbrica)., Autoevaluación., Retroalimentación.</v>
      </c>
      <c r="BA406" s="12" t="str">
        <f t="shared" si="224"/>
        <v>Criterios y estándares (Rúbrica).</v>
      </c>
      <c r="BB406" s="12" t="str">
        <f t="shared" si="225"/>
        <v>Autoevaluación.</v>
      </c>
      <c r="BC406" s="12" t="str">
        <f t="shared" si="226"/>
        <v>Retroalimentación.</v>
      </c>
      <c r="BD406" s="12" t="str">
        <f t="shared" si="227"/>
        <v/>
      </c>
      <c r="BF406" s="12">
        <f t="shared" si="230"/>
        <v>0</v>
      </c>
      <c r="BG406" s="12">
        <f t="shared" si="231"/>
        <v>1</v>
      </c>
      <c r="BH406" s="12">
        <f t="shared" si="232"/>
        <v>1</v>
      </c>
      <c r="BI406" s="12">
        <f t="shared" si="233"/>
        <v>1</v>
      </c>
      <c r="BJ406" s="12">
        <f t="shared" si="234"/>
        <v>0</v>
      </c>
      <c r="BK406" s="12">
        <f t="shared" si="235"/>
        <v>3</v>
      </c>
      <c r="BL406" s="20" t="str">
        <f t="shared" si="236"/>
        <v>Reflexión, Diálogo, Claridad, Oportunidades de mejora</v>
      </c>
      <c r="BM406" s="12" t="str">
        <f t="shared" si="237"/>
        <v>Reflexión</v>
      </c>
      <c r="BN406" s="12" t="str">
        <f t="shared" si="223"/>
        <v>Diálogo</v>
      </c>
      <c r="BO406" s="12" t="str">
        <f t="shared" si="238"/>
        <v>Claridad</v>
      </c>
      <c r="BP406" s="12" t="str">
        <f t="shared" si="239"/>
        <v>Oportunidades de mejora</v>
      </c>
      <c r="BQ406" s="12" t="str">
        <f t="shared" si="240"/>
        <v/>
      </c>
      <c r="BS406" s="12">
        <f t="shared" si="241"/>
        <v>1</v>
      </c>
      <c r="BT406" s="12">
        <f t="shared" si="242"/>
        <v>1</v>
      </c>
      <c r="BU406" s="12">
        <f t="shared" si="243"/>
        <v>1</v>
      </c>
      <c r="BV406" s="12">
        <f t="shared" si="244"/>
        <v>1</v>
      </c>
      <c r="BW406" s="12">
        <f t="shared" si="245"/>
        <v>0</v>
      </c>
      <c r="BX406" s="12">
        <f t="shared" si="246"/>
        <v>0</v>
      </c>
      <c r="BY406" s="12">
        <f t="shared" si="247"/>
        <v>4</v>
      </c>
      <c r="BZ406"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06" s="12" t="str">
        <f t="shared" si="249"/>
        <v>La bibliografía básica propuesta se encuentra en la biblioteca "Juan Roa Vásquez".</v>
      </c>
      <c r="CB406" s="21" t="str">
        <f t="shared" si="250"/>
        <v>La bibliografía propuesta contiene títulos de edición menor a 5 años.</v>
      </c>
      <c r="CC406" s="12" t="str">
        <f t="shared" si="251"/>
        <v>La bibliografía se presenta con una sólo sistema de referenciación (APA, Vancouver, IEEE, etc).</v>
      </c>
      <c r="CD406" s="12" t="str">
        <f t="shared" si="252"/>
        <v>La bibliografía incluye por lo menos dos títulos en una segunda lengua.</v>
      </c>
      <c r="CF406" s="12">
        <f t="shared" si="253"/>
        <v>1</v>
      </c>
      <c r="CG406" s="12">
        <f t="shared" si="254"/>
        <v>1</v>
      </c>
      <c r="CH406" s="12">
        <f t="shared" si="255"/>
        <v>1</v>
      </c>
      <c r="CI406" s="12">
        <f t="shared" si="256"/>
        <v>1</v>
      </c>
      <c r="CJ406" s="12">
        <f t="shared" si="257"/>
        <v>0</v>
      </c>
      <c r="CK406" s="12">
        <f t="shared" si="258"/>
        <v>4</v>
      </c>
    </row>
    <row r="407" spans="1:89" x14ac:dyDescent="0.25">
      <c r="A407" s="25">
        <v>43059.673924108793</v>
      </c>
      <c r="B407" s="26" t="s">
        <v>183</v>
      </c>
      <c r="C407" s="26" t="s">
        <v>810</v>
      </c>
      <c r="D407" s="26" t="s">
        <v>185</v>
      </c>
      <c r="E407" s="24"/>
      <c r="F407" s="26" t="s">
        <v>720</v>
      </c>
      <c r="G407" s="26" t="s">
        <v>841</v>
      </c>
      <c r="H407" s="26" t="s">
        <v>188</v>
      </c>
      <c r="I407" s="26" t="s">
        <v>188</v>
      </c>
      <c r="J407" s="26" t="s">
        <v>188</v>
      </c>
      <c r="K407" s="26" t="s">
        <v>188</v>
      </c>
      <c r="L407" s="26" t="s">
        <v>188</v>
      </c>
      <c r="M407" s="26" t="s">
        <v>188</v>
      </c>
      <c r="N407" s="26" t="s">
        <v>189</v>
      </c>
      <c r="O407" s="26" t="s">
        <v>188</v>
      </c>
      <c r="P407" s="26" t="s">
        <v>188</v>
      </c>
      <c r="Q407" s="26" t="s">
        <v>188</v>
      </c>
      <c r="R407" s="26" t="s">
        <v>188</v>
      </c>
      <c r="S407" s="26" t="s">
        <v>188</v>
      </c>
      <c r="T407" s="26" t="s">
        <v>188</v>
      </c>
      <c r="U407" s="26" t="s">
        <v>188</v>
      </c>
      <c r="V407" s="26" t="s">
        <v>4</v>
      </c>
      <c r="W407" s="26" t="s">
        <v>162</v>
      </c>
      <c r="X407" s="26" t="s">
        <v>158</v>
      </c>
      <c r="Y407" s="26" t="s">
        <v>190</v>
      </c>
      <c r="Z407" s="26" t="s">
        <v>190</v>
      </c>
      <c r="AA407" s="26" t="s">
        <v>190</v>
      </c>
      <c r="AB407" s="26" t="s">
        <v>190</v>
      </c>
      <c r="AC407" s="26" t="s">
        <v>190</v>
      </c>
      <c r="AD407" s="26" t="s">
        <v>190</v>
      </c>
      <c r="AE407" s="26" t="s">
        <v>53</v>
      </c>
      <c r="AF407" s="26" t="s">
        <v>58</v>
      </c>
      <c r="AG407" s="26" t="s">
        <v>59</v>
      </c>
      <c r="AH407" s="26" t="s">
        <v>59</v>
      </c>
      <c r="AI407" s="26" t="s">
        <v>58</v>
      </c>
      <c r="AJ407" s="26" t="s">
        <v>59</v>
      </c>
      <c r="AK407" s="26" t="s">
        <v>71</v>
      </c>
      <c r="AL407" s="26" t="s">
        <v>163</v>
      </c>
      <c r="AM407" s="26" t="s">
        <v>231</v>
      </c>
      <c r="AN407" s="26" t="s">
        <v>90</v>
      </c>
      <c r="AO407" s="26" t="s">
        <v>192</v>
      </c>
      <c r="AP407" s="26" t="s">
        <v>106</v>
      </c>
      <c r="AQ407" s="26" t="s">
        <v>106</v>
      </c>
      <c r="AR407" s="26" t="s">
        <v>106</v>
      </c>
      <c r="AS407" s="26" t="s">
        <v>106</v>
      </c>
      <c r="AT407" s="26" t="s">
        <v>114</v>
      </c>
      <c r="AU407" s="26" t="s">
        <v>193</v>
      </c>
      <c r="AX407" s="12">
        <f t="shared" si="228"/>
        <v>385</v>
      </c>
      <c r="AY407" s="12">
        <f t="shared" si="259"/>
        <v>0.2</v>
      </c>
      <c r="AZ407" s="20" t="str">
        <f t="shared" si="229"/>
        <v>Anticipatoria., Criterios y estándares (Rúbrica)., Retroalimentación.</v>
      </c>
      <c r="BA407" s="12" t="str">
        <f t="shared" si="224"/>
        <v>Anticipatoria.</v>
      </c>
      <c r="BB407" s="12" t="str">
        <f t="shared" si="225"/>
        <v>Criterios y estándares (Rúbrica).</v>
      </c>
      <c r="BC407" s="12" t="str">
        <f t="shared" si="226"/>
        <v>Retroalimentación.</v>
      </c>
      <c r="BD407" s="12" t="str">
        <f t="shared" si="227"/>
        <v/>
      </c>
      <c r="BF407" s="12">
        <f t="shared" si="230"/>
        <v>1</v>
      </c>
      <c r="BG407" s="12">
        <f t="shared" si="231"/>
        <v>1</v>
      </c>
      <c r="BH407" s="12">
        <f t="shared" si="232"/>
        <v>0</v>
      </c>
      <c r="BI407" s="12">
        <f t="shared" si="233"/>
        <v>1</v>
      </c>
      <c r="BJ407" s="12">
        <f t="shared" si="234"/>
        <v>0</v>
      </c>
      <c r="BK407" s="12">
        <f t="shared" si="235"/>
        <v>3</v>
      </c>
      <c r="BL407" s="20" t="str">
        <f t="shared" si="236"/>
        <v>Reflexión, Diálogo, Claridad, Oportunidades de mejora, Retroalimentación al docente</v>
      </c>
      <c r="BM407" s="12" t="str">
        <f t="shared" si="237"/>
        <v>Reflexión</v>
      </c>
      <c r="BN407" s="12" t="str">
        <f t="shared" si="223"/>
        <v>Diálogo</v>
      </c>
      <c r="BO407" s="12" t="str">
        <f t="shared" si="238"/>
        <v>Claridad</v>
      </c>
      <c r="BP407" s="12" t="str">
        <f t="shared" si="239"/>
        <v>Oportunidades de mejora</v>
      </c>
      <c r="BQ407" s="12" t="str">
        <f t="shared" si="240"/>
        <v>Retroalimentación al docente</v>
      </c>
      <c r="BS407" s="12">
        <f t="shared" si="241"/>
        <v>1</v>
      </c>
      <c r="BT407" s="12">
        <f t="shared" si="242"/>
        <v>1</v>
      </c>
      <c r="BU407" s="12">
        <f t="shared" si="243"/>
        <v>1</v>
      </c>
      <c r="BV407" s="12">
        <f t="shared" si="244"/>
        <v>1</v>
      </c>
      <c r="BW407" s="12">
        <f t="shared" si="245"/>
        <v>1</v>
      </c>
      <c r="BX407" s="12">
        <f t="shared" si="246"/>
        <v>0</v>
      </c>
      <c r="BY407" s="12">
        <f t="shared" si="247"/>
        <v>5</v>
      </c>
      <c r="BZ407"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07" s="12" t="str">
        <f t="shared" si="249"/>
        <v>La bibliografía básica propuesta se encuentra en la biblioteca "Juan Roa Vásquez".</v>
      </c>
      <c r="CB407" s="21" t="str">
        <f t="shared" si="250"/>
        <v>La bibliografía propuesta contiene títulos de edición menor a 5 años.</v>
      </c>
      <c r="CC407" s="12" t="str">
        <f t="shared" si="251"/>
        <v>La bibliografía se presenta con una sólo sistema de referenciación (APA, Vancouver, IEEE, etc).</v>
      </c>
      <c r="CD407" s="12" t="str">
        <f t="shared" si="252"/>
        <v>La bibliografía incluye por lo menos dos títulos en una segunda lengua.</v>
      </c>
      <c r="CF407" s="12">
        <f t="shared" si="253"/>
        <v>1</v>
      </c>
      <c r="CG407" s="12">
        <f t="shared" si="254"/>
        <v>1</v>
      </c>
      <c r="CH407" s="12">
        <f t="shared" si="255"/>
        <v>1</v>
      </c>
      <c r="CI407" s="12">
        <f t="shared" si="256"/>
        <v>1</v>
      </c>
      <c r="CJ407" s="12">
        <f t="shared" si="257"/>
        <v>0</v>
      </c>
      <c r="CK407" s="12">
        <f t="shared" si="258"/>
        <v>4</v>
      </c>
    </row>
    <row r="408" spans="1:89" x14ac:dyDescent="0.25">
      <c r="A408" s="25">
        <v>43059.713282013894</v>
      </c>
      <c r="B408" s="26" t="s">
        <v>183</v>
      </c>
      <c r="C408" s="26" t="s">
        <v>842</v>
      </c>
      <c r="D408" s="26" t="s">
        <v>185</v>
      </c>
      <c r="E408" s="24"/>
      <c r="F408" s="26" t="s">
        <v>238</v>
      </c>
      <c r="G408" s="26" t="s">
        <v>843</v>
      </c>
      <c r="H408" s="26" t="s">
        <v>188</v>
      </c>
      <c r="I408" s="26" t="s">
        <v>188</v>
      </c>
      <c r="J408" s="26" t="s">
        <v>188</v>
      </c>
      <c r="K408" s="26" t="s">
        <v>188</v>
      </c>
      <c r="L408" s="26" t="s">
        <v>188</v>
      </c>
      <c r="M408" s="26" t="s">
        <v>188</v>
      </c>
      <c r="N408" s="26" t="s">
        <v>188</v>
      </c>
      <c r="O408" s="26" t="s">
        <v>188</v>
      </c>
      <c r="P408" s="26" t="s">
        <v>188</v>
      </c>
      <c r="Q408" s="26" t="s">
        <v>188</v>
      </c>
      <c r="R408" s="26" t="s">
        <v>188</v>
      </c>
      <c r="S408" s="26" t="s">
        <v>188</v>
      </c>
      <c r="T408" s="26" t="s">
        <v>188</v>
      </c>
      <c r="U408" s="26" t="s">
        <v>188</v>
      </c>
      <c r="V408" s="26" t="s">
        <v>4</v>
      </c>
      <c r="W408" s="26" t="s">
        <v>162</v>
      </c>
      <c r="X408" s="26" t="s">
        <v>158</v>
      </c>
      <c r="Y408" s="26" t="s">
        <v>190</v>
      </c>
      <c r="Z408" s="26" t="s">
        <v>190</v>
      </c>
      <c r="AA408" s="26" t="s">
        <v>190</v>
      </c>
      <c r="AB408" s="26" t="s">
        <v>190</v>
      </c>
      <c r="AC408" s="26" t="s">
        <v>43</v>
      </c>
      <c r="AD408" s="26" t="s">
        <v>43</v>
      </c>
      <c r="AE408" s="26" t="s">
        <v>55</v>
      </c>
      <c r="AF408" s="26" t="s">
        <v>159</v>
      </c>
      <c r="AG408" s="26" t="s">
        <v>58</v>
      </c>
      <c r="AH408" s="26" t="s">
        <v>58</v>
      </c>
      <c r="AI408" s="26" t="s">
        <v>59</v>
      </c>
      <c r="AJ408" s="26" t="s">
        <v>58</v>
      </c>
      <c r="AK408" s="26" t="s">
        <v>71</v>
      </c>
      <c r="AL408" s="26" t="s">
        <v>160</v>
      </c>
      <c r="AM408" s="26" t="s">
        <v>231</v>
      </c>
      <c r="AN408" s="26" t="s">
        <v>88</v>
      </c>
      <c r="AO408" s="26" t="s">
        <v>197</v>
      </c>
      <c r="AP408" s="26" t="s">
        <v>104</v>
      </c>
      <c r="AQ408" s="26" t="s">
        <v>106</v>
      </c>
      <c r="AR408" s="26" t="s">
        <v>104</v>
      </c>
      <c r="AS408" s="26" t="s">
        <v>104</v>
      </c>
      <c r="AT408" s="26" t="s">
        <v>114</v>
      </c>
      <c r="AU408" s="26" t="s">
        <v>260</v>
      </c>
      <c r="AX408" s="12">
        <f t="shared" si="228"/>
        <v>407</v>
      </c>
      <c r="AY408" s="12">
        <f t="shared" si="259"/>
        <v>1</v>
      </c>
      <c r="AZ408" s="20" t="str">
        <f t="shared" si="229"/>
        <v>Anticipatoria., Criterios y estándares (Rúbrica)., Retroalimentación.</v>
      </c>
      <c r="BA408" s="12" t="str">
        <f t="shared" si="224"/>
        <v>Anticipatoria.</v>
      </c>
      <c r="BB408" s="12" t="str">
        <f t="shared" si="225"/>
        <v>Criterios y estándares (Rúbrica).</v>
      </c>
      <c r="BC408" s="12" t="str">
        <f t="shared" si="226"/>
        <v>Retroalimentación.</v>
      </c>
      <c r="BD408" s="12" t="str">
        <f t="shared" si="227"/>
        <v/>
      </c>
      <c r="BF408" s="12">
        <f t="shared" si="230"/>
        <v>1</v>
      </c>
      <c r="BG408" s="12">
        <f t="shared" si="231"/>
        <v>1</v>
      </c>
      <c r="BH408" s="12">
        <f t="shared" si="232"/>
        <v>0</v>
      </c>
      <c r="BI408" s="12">
        <f t="shared" si="233"/>
        <v>1</v>
      </c>
      <c r="BJ408" s="12">
        <f t="shared" si="234"/>
        <v>0</v>
      </c>
      <c r="BK408" s="12">
        <f t="shared" si="235"/>
        <v>3</v>
      </c>
      <c r="BL408" s="20" t="str">
        <f t="shared" si="236"/>
        <v>Reflexión, Diálogo, Claridad, Retroalimentación al docente</v>
      </c>
      <c r="BM408" s="12" t="str">
        <f t="shared" si="237"/>
        <v>Reflexión</v>
      </c>
      <c r="BN408" s="12" t="str">
        <f t="shared" si="223"/>
        <v>Diálogo</v>
      </c>
      <c r="BO408" s="12" t="str">
        <f t="shared" si="238"/>
        <v>Claridad</v>
      </c>
      <c r="BP408" s="12" t="str">
        <f t="shared" si="239"/>
        <v>Retroalimentación al docente</v>
      </c>
      <c r="BQ408" s="12" t="str">
        <f t="shared" si="240"/>
        <v/>
      </c>
      <c r="BS408" s="12">
        <f t="shared" si="241"/>
        <v>1</v>
      </c>
      <c r="BT408" s="12">
        <f t="shared" si="242"/>
        <v>1</v>
      </c>
      <c r="BU408" s="12">
        <f t="shared" si="243"/>
        <v>1</v>
      </c>
      <c r="BV408" s="12">
        <f t="shared" si="244"/>
        <v>0</v>
      </c>
      <c r="BW408" s="12">
        <f t="shared" si="245"/>
        <v>1</v>
      </c>
      <c r="BX408" s="12">
        <f t="shared" si="246"/>
        <v>0</v>
      </c>
      <c r="BY408" s="12">
        <f t="shared" si="247"/>
        <v>4</v>
      </c>
      <c r="BZ408" s="12" t="str">
        <f t="shared" si="248"/>
        <v>La bibliografía básica propuesta se encuentra en la biblioteca "Juan Roa Vásquez"., La bibliografía se presenta con una sólo sistema de referenciación (APA, Vancouver, IEEE, etc)., La bibliografía incluye por lo menos dos títulos en una segunda lengua.</v>
      </c>
      <c r="CA408" s="12" t="str">
        <f t="shared" si="249"/>
        <v>La bibliografía básica propuesta se encuentra en la biblioteca "Juan Roa Vásquez".</v>
      </c>
      <c r="CB408" s="21" t="str">
        <f t="shared" si="250"/>
        <v>La bibliografía se presenta con una sólo sistema de referenciación (APA, Vancouver, IEEE, etc).</v>
      </c>
      <c r="CC408" s="12" t="str">
        <f t="shared" si="251"/>
        <v>La bibliografía incluye por lo menos dos títulos en una segunda lengua.</v>
      </c>
      <c r="CD408" s="12" t="str">
        <f t="shared" si="252"/>
        <v/>
      </c>
      <c r="CF408" s="12">
        <f t="shared" si="253"/>
        <v>1</v>
      </c>
      <c r="CG408" s="12">
        <f t="shared" si="254"/>
        <v>0</v>
      </c>
      <c r="CH408" s="12">
        <f t="shared" si="255"/>
        <v>1</v>
      </c>
      <c r="CI408" s="12">
        <f t="shared" si="256"/>
        <v>1</v>
      </c>
      <c r="CJ408" s="12">
        <f t="shared" si="257"/>
        <v>0</v>
      </c>
      <c r="CK408" s="12">
        <f t="shared" si="258"/>
        <v>3</v>
      </c>
    </row>
    <row r="409" spans="1:89" x14ac:dyDescent="0.25">
      <c r="A409" s="25">
        <v>43059.768231319445</v>
      </c>
      <c r="B409" s="26" t="s">
        <v>183</v>
      </c>
      <c r="C409" s="26" t="s">
        <v>844</v>
      </c>
      <c r="D409" s="26" t="s">
        <v>185</v>
      </c>
      <c r="E409" s="24"/>
      <c r="F409" s="26" t="s">
        <v>845</v>
      </c>
      <c r="G409" s="26" t="s">
        <v>313</v>
      </c>
      <c r="H409" s="26" t="s">
        <v>188</v>
      </c>
      <c r="I409" s="26" t="s">
        <v>188</v>
      </c>
      <c r="J409" s="26" t="s">
        <v>188</v>
      </c>
      <c r="K409" s="26" t="s">
        <v>188</v>
      </c>
      <c r="L409" s="26" t="s">
        <v>188</v>
      </c>
      <c r="M409" s="26" t="s">
        <v>188</v>
      </c>
      <c r="N409" s="26" t="s">
        <v>188</v>
      </c>
      <c r="O409" s="26" t="s">
        <v>188</v>
      </c>
      <c r="P409" s="26" t="s">
        <v>188</v>
      </c>
      <c r="Q409" s="26" t="s">
        <v>188</v>
      </c>
      <c r="R409" s="26" t="s">
        <v>188</v>
      </c>
      <c r="S409" s="26" t="s">
        <v>188</v>
      </c>
      <c r="T409" s="26" t="s">
        <v>188</v>
      </c>
      <c r="U409" s="26" t="s">
        <v>188</v>
      </c>
      <c r="V409" s="26" t="s">
        <v>5</v>
      </c>
      <c r="W409" s="26" t="s">
        <v>162</v>
      </c>
      <c r="X409" s="26" t="s">
        <v>158</v>
      </c>
      <c r="Y409" s="26" t="s">
        <v>190</v>
      </c>
      <c r="Z409" s="26" t="s">
        <v>190</v>
      </c>
      <c r="AA409" s="26" t="s">
        <v>190</v>
      </c>
      <c r="AB409" s="26" t="s">
        <v>190</v>
      </c>
      <c r="AC409" s="26" t="s">
        <v>190</v>
      </c>
      <c r="AD409" s="26" t="s">
        <v>190</v>
      </c>
      <c r="AE409" s="26" t="s">
        <v>55</v>
      </c>
      <c r="AF409" s="26" t="s">
        <v>159</v>
      </c>
      <c r="AG409" s="26" t="s">
        <v>59</v>
      </c>
      <c r="AH409" s="26" t="s">
        <v>59</v>
      </c>
      <c r="AI409" s="26" t="s">
        <v>59</v>
      </c>
      <c r="AJ409" s="26" t="s">
        <v>59</v>
      </c>
      <c r="AK409" s="26" t="s">
        <v>70</v>
      </c>
      <c r="AL409" s="26" t="s">
        <v>74</v>
      </c>
      <c r="AM409" s="26" t="s">
        <v>84</v>
      </c>
      <c r="AN409" s="26" t="s">
        <v>89</v>
      </c>
      <c r="AO409" s="26" t="s">
        <v>210</v>
      </c>
      <c r="AP409" s="26" t="s">
        <v>106</v>
      </c>
      <c r="AQ409" s="26" t="s">
        <v>106</v>
      </c>
      <c r="AR409" s="26" t="s">
        <v>106</v>
      </c>
      <c r="AS409" s="26" t="s">
        <v>106</v>
      </c>
      <c r="AT409" s="26" t="s">
        <v>115</v>
      </c>
      <c r="AU409" s="26" t="s">
        <v>247</v>
      </c>
      <c r="AX409" s="12">
        <f t="shared" si="228"/>
        <v>408</v>
      </c>
      <c r="AY409" s="12">
        <f t="shared" si="259"/>
        <v>0.25</v>
      </c>
      <c r="AZ409" s="20" t="str">
        <f t="shared" si="229"/>
        <v>Retroalimentación.</v>
      </c>
      <c r="BA409" s="12" t="str">
        <f t="shared" si="224"/>
        <v>Retroalimentación.</v>
      </c>
      <c r="BB409" s="12" t="str">
        <f t="shared" si="225"/>
        <v/>
      </c>
      <c r="BC409" s="12" t="str">
        <f t="shared" si="226"/>
        <v/>
      </c>
      <c r="BD409" s="12" t="str">
        <f t="shared" si="227"/>
        <v/>
      </c>
      <c r="BF409" s="12">
        <f t="shared" si="230"/>
        <v>0</v>
      </c>
      <c r="BG409" s="12">
        <f t="shared" si="231"/>
        <v>0</v>
      </c>
      <c r="BH409" s="12">
        <f t="shared" si="232"/>
        <v>0</v>
      </c>
      <c r="BI409" s="12">
        <f t="shared" si="233"/>
        <v>1</v>
      </c>
      <c r="BJ409" s="12">
        <f t="shared" si="234"/>
        <v>0</v>
      </c>
      <c r="BK409" s="12">
        <f t="shared" si="235"/>
        <v>1</v>
      </c>
      <c r="BL409" s="20" t="str">
        <f t="shared" si="236"/>
        <v>Reflexión, Diálogo, Claridad, Oportunidades de mejora</v>
      </c>
      <c r="BM409" s="12" t="str">
        <f t="shared" si="237"/>
        <v>Reflexión</v>
      </c>
      <c r="BN409" s="12" t="str">
        <f t="shared" si="223"/>
        <v>Diálogo</v>
      </c>
      <c r="BO409" s="12" t="str">
        <f t="shared" si="238"/>
        <v>Claridad</v>
      </c>
      <c r="BP409" s="12" t="str">
        <f t="shared" si="239"/>
        <v>Oportunidades de mejora</v>
      </c>
      <c r="BQ409" s="12" t="str">
        <f t="shared" si="240"/>
        <v/>
      </c>
      <c r="BS409" s="12">
        <f t="shared" si="241"/>
        <v>1</v>
      </c>
      <c r="BT409" s="12">
        <f t="shared" si="242"/>
        <v>1</v>
      </c>
      <c r="BU409" s="12">
        <f t="shared" si="243"/>
        <v>1</v>
      </c>
      <c r="BV409" s="12">
        <f t="shared" si="244"/>
        <v>1</v>
      </c>
      <c r="BW409" s="12">
        <f t="shared" si="245"/>
        <v>0</v>
      </c>
      <c r="BX409" s="12">
        <f t="shared" si="246"/>
        <v>0</v>
      </c>
      <c r="BY409" s="12">
        <f t="shared" si="247"/>
        <v>4</v>
      </c>
      <c r="BZ409" s="12" t="str">
        <f t="shared" si="248"/>
        <v>La bibliografía básica propuesta se encuentra en la biblioteca "Juan Roa Vásquez"., La bibliografía propuesta contiene títulos de edición menor a 5 años., La bibliografía se presenta con una sólo sistema de referenciación (APA, Vancouver, IEEE, etc).</v>
      </c>
      <c r="CA409" s="12" t="str">
        <f t="shared" si="249"/>
        <v>La bibliografía básica propuesta se encuentra en la biblioteca "Juan Roa Vásquez".</v>
      </c>
      <c r="CB409" s="21" t="str">
        <f t="shared" si="250"/>
        <v>La bibliografía propuesta contiene títulos de edición menor a 5 años.</v>
      </c>
      <c r="CC409" s="12" t="str">
        <f t="shared" si="251"/>
        <v>La bibliografía se presenta con una sólo sistema de referenciación (APA, Vancouver, IEEE, etc).</v>
      </c>
      <c r="CD409" s="12" t="str">
        <f t="shared" si="252"/>
        <v/>
      </c>
      <c r="CF409" s="12">
        <f t="shared" si="253"/>
        <v>1</v>
      </c>
      <c r="CG409" s="12">
        <f t="shared" si="254"/>
        <v>1</v>
      </c>
      <c r="CH409" s="12">
        <f t="shared" si="255"/>
        <v>1</v>
      </c>
      <c r="CI409" s="12">
        <f t="shared" si="256"/>
        <v>0</v>
      </c>
      <c r="CJ409" s="12">
        <f t="shared" si="257"/>
        <v>0</v>
      </c>
      <c r="CK409" s="12">
        <f t="shared" si="258"/>
        <v>3</v>
      </c>
    </row>
    <row r="410" spans="1:89" x14ac:dyDescent="0.25">
      <c r="A410" s="25">
        <v>43059.771874571758</v>
      </c>
      <c r="B410" s="26" t="s">
        <v>183</v>
      </c>
      <c r="C410" s="26" t="s">
        <v>844</v>
      </c>
      <c r="D410" s="26" t="s">
        <v>185</v>
      </c>
      <c r="E410" s="24"/>
      <c r="F410" s="26" t="s">
        <v>315</v>
      </c>
      <c r="G410" s="26" t="s">
        <v>846</v>
      </c>
      <c r="H410" s="26" t="s">
        <v>188</v>
      </c>
      <c r="I410" s="26" t="s">
        <v>188</v>
      </c>
      <c r="J410" s="26" t="s">
        <v>188</v>
      </c>
      <c r="K410" s="26" t="s">
        <v>188</v>
      </c>
      <c r="L410" s="26" t="s">
        <v>188</v>
      </c>
      <c r="M410" s="26" t="s">
        <v>188</v>
      </c>
      <c r="N410" s="26" t="s">
        <v>188</v>
      </c>
      <c r="O410" s="26" t="s">
        <v>188</v>
      </c>
      <c r="P410" s="26" t="s">
        <v>188</v>
      </c>
      <c r="Q410" s="26" t="s">
        <v>188</v>
      </c>
      <c r="R410" s="26" t="s">
        <v>188</v>
      </c>
      <c r="S410" s="26" t="s">
        <v>188</v>
      </c>
      <c r="T410" s="26" t="s">
        <v>188</v>
      </c>
      <c r="U410" s="26" t="s">
        <v>188</v>
      </c>
      <c r="V410" s="26" t="s">
        <v>5</v>
      </c>
      <c r="W410" s="26" t="s">
        <v>162</v>
      </c>
      <c r="X410" s="26" t="s">
        <v>158</v>
      </c>
      <c r="Y410" s="26" t="s">
        <v>190</v>
      </c>
      <c r="Z410" s="26" t="s">
        <v>190</v>
      </c>
      <c r="AA410" s="26" t="s">
        <v>190</v>
      </c>
      <c r="AB410" s="26" t="s">
        <v>190</v>
      </c>
      <c r="AC410" s="26" t="s">
        <v>190</v>
      </c>
      <c r="AD410" s="26" t="s">
        <v>190</v>
      </c>
      <c r="AE410" s="26" t="s">
        <v>55</v>
      </c>
      <c r="AF410" s="26" t="s">
        <v>159</v>
      </c>
      <c r="AG410" s="26" t="s">
        <v>59</v>
      </c>
      <c r="AH410" s="26" t="s">
        <v>59</v>
      </c>
      <c r="AI410" s="26" t="s">
        <v>59</v>
      </c>
      <c r="AJ410" s="26" t="s">
        <v>59</v>
      </c>
      <c r="AK410" s="26" t="s">
        <v>71</v>
      </c>
      <c r="AL410" s="26" t="s">
        <v>74</v>
      </c>
      <c r="AM410" s="26" t="s">
        <v>84</v>
      </c>
      <c r="AN410" s="26" t="s">
        <v>90</v>
      </c>
      <c r="AO410" s="26" t="s">
        <v>210</v>
      </c>
      <c r="AP410" s="26" t="s">
        <v>106</v>
      </c>
      <c r="AQ410" s="26" t="s">
        <v>106</v>
      </c>
      <c r="AR410" s="26" t="s">
        <v>106</v>
      </c>
      <c r="AS410" s="26" t="s">
        <v>106</v>
      </c>
      <c r="AT410" s="26" t="s">
        <v>114</v>
      </c>
      <c r="AU410" s="26" t="s">
        <v>266</v>
      </c>
      <c r="AX410" s="12">
        <f t="shared" si="228"/>
        <v>408</v>
      </c>
      <c r="AY410" s="12">
        <f t="shared" si="259"/>
        <v>0.25</v>
      </c>
      <c r="AZ410" s="20" t="str">
        <f t="shared" si="229"/>
        <v>Retroalimentación.</v>
      </c>
      <c r="BA410" s="12" t="str">
        <f t="shared" si="224"/>
        <v>Retroalimentación.</v>
      </c>
      <c r="BB410" s="12" t="str">
        <f t="shared" si="225"/>
        <v/>
      </c>
      <c r="BC410" s="12" t="str">
        <f t="shared" si="226"/>
        <v/>
      </c>
      <c r="BD410" s="12" t="str">
        <f t="shared" si="227"/>
        <v/>
      </c>
      <c r="BF410" s="12">
        <f t="shared" si="230"/>
        <v>0</v>
      </c>
      <c r="BG410" s="12">
        <f t="shared" si="231"/>
        <v>0</v>
      </c>
      <c r="BH410" s="12">
        <f t="shared" si="232"/>
        <v>0</v>
      </c>
      <c r="BI410" s="12">
        <f t="shared" si="233"/>
        <v>1</v>
      </c>
      <c r="BJ410" s="12">
        <f t="shared" si="234"/>
        <v>0</v>
      </c>
      <c r="BK410" s="12">
        <f t="shared" si="235"/>
        <v>1</v>
      </c>
      <c r="BL410" s="20" t="str">
        <f t="shared" si="236"/>
        <v>Reflexión, Diálogo, Claridad, Oportunidades de mejora</v>
      </c>
      <c r="BM410" s="12" t="str">
        <f t="shared" si="237"/>
        <v>Reflexión</v>
      </c>
      <c r="BN410" s="12" t="str">
        <f t="shared" si="223"/>
        <v>Diálogo</v>
      </c>
      <c r="BO410" s="12" t="str">
        <f t="shared" si="238"/>
        <v>Claridad</v>
      </c>
      <c r="BP410" s="12" t="str">
        <f t="shared" si="239"/>
        <v>Oportunidades de mejora</v>
      </c>
      <c r="BQ410" s="12" t="str">
        <f t="shared" si="240"/>
        <v/>
      </c>
      <c r="BS410" s="12">
        <f t="shared" si="241"/>
        <v>1</v>
      </c>
      <c r="BT410" s="12">
        <f t="shared" si="242"/>
        <v>1</v>
      </c>
      <c r="BU410" s="12">
        <f t="shared" si="243"/>
        <v>1</v>
      </c>
      <c r="BV410" s="12">
        <f t="shared" si="244"/>
        <v>1</v>
      </c>
      <c r="BW410" s="12">
        <f t="shared" si="245"/>
        <v>0</v>
      </c>
      <c r="BX410" s="12">
        <f t="shared" si="246"/>
        <v>0</v>
      </c>
      <c r="BY410" s="12">
        <f t="shared" si="247"/>
        <v>4</v>
      </c>
      <c r="BZ410" s="12" t="str">
        <f t="shared" si="248"/>
        <v>La bibliografía propuesta contiene títulos de edición menor a 5 años., La bibliografía se presenta con una sólo sistema de referenciación (APA, Vancouver, IEEE, etc)., La bibliografía incluye por lo menos dos títulos en una segunda lengua.</v>
      </c>
      <c r="CA410" s="12" t="str">
        <f t="shared" si="249"/>
        <v>La bibliografía propuesta contiene títulos de edición menor a 5 años.</v>
      </c>
      <c r="CB410" s="21" t="str">
        <f t="shared" si="250"/>
        <v>La bibliografía se presenta con una sólo sistema de referenciación (APA, Vancouver, IEEE, etc).</v>
      </c>
      <c r="CC410" s="12" t="str">
        <f t="shared" si="251"/>
        <v>La bibliografía incluye por lo menos dos títulos en una segunda lengua.</v>
      </c>
      <c r="CD410" s="12" t="str">
        <f t="shared" si="252"/>
        <v/>
      </c>
      <c r="CF410" s="12">
        <f t="shared" si="253"/>
        <v>0</v>
      </c>
      <c r="CG410" s="12">
        <f t="shared" si="254"/>
        <v>1</v>
      </c>
      <c r="CH410" s="12">
        <f t="shared" si="255"/>
        <v>1</v>
      </c>
      <c r="CI410" s="12">
        <f t="shared" si="256"/>
        <v>1</v>
      </c>
      <c r="CJ410" s="12">
        <f t="shared" si="257"/>
        <v>0</v>
      </c>
      <c r="CK410" s="12">
        <f t="shared" si="258"/>
        <v>3</v>
      </c>
    </row>
    <row r="411" spans="1:89" x14ac:dyDescent="0.25">
      <c r="A411" s="25">
        <v>43059.772252604162</v>
      </c>
      <c r="B411" s="26" t="s">
        <v>183</v>
      </c>
      <c r="C411" s="26" t="s">
        <v>847</v>
      </c>
      <c r="D411" s="26" t="s">
        <v>185</v>
      </c>
      <c r="E411" s="24"/>
      <c r="F411" s="26" t="s">
        <v>621</v>
      </c>
      <c r="G411" s="26" t="s">
        <v>848</v>
      </c>
      <c r="H411" s="26" t="s">
        <v>188</v>
      </c>
      <c r="I411" s="26" t="s">
        <v>188</v>
      </c>
      <c r="J411" s="26" t="s">
        <v>188</v>
      </c>
      <c r="K411" s="26" t="s">
        <v>188</v>
      </c>
      <c r="L411" s="26" t="s">
        <v>188</v>
      </c>
      <c r="M411" s="26" t="s">
        <v>188</v>
      </c>
      <c r="N411" s="26" t="s">
        <v>188</v>
      </c>
      <c r="O411" s="26" t="s">
        <v>188</v>
      </c>
      <c r="P411" s="26" t="s">
        <v>188</v>
      </c>
      <c r="Q411" s="26" t="s">
        <v>188</v>
      </c>
      <c r="R411" s="26" t="s">
        <v>188</v>
      </c>
      <c r="S411" s="26" t="s">
        <v>188</v>
      </c>
      <c r="T411" s="26" t="s">
        <v>188</v>
      </c>
      <c r="U411" s="26" t="s">
        <v>188</v>
      </c>
      <c r="V411" s="26" t="s">
        <v>5</v>
      </c>
      <c r="W411" s="26" t="s">
        <v>162</v>
      </c>
      <c r="X411" s="26" t="s">
        <v>158</v>
      </c>
      <c r="Y411" s="26" t="s">
        <v>190</v>
      </c>
      <c r="Z411" s="26" t="s">
        <v>190</v>
      </c>
      <c r="AA411" s="26" t="s">
        <v>190</v>
      </c>
      <c r="AB411" s="26" t="s">
        <v>190</v>
      </c>
      <c r="AC411" s="26" t="s">
        <v>190</v>
      </c>
      <c r="AD411" s="26" t="s">
        <v>190</v>
      </c>
      <c r="AE411" s="26" t="s">
        <v>55</v>
      </c>
      <c r="AF411" s="26" t="s">
        <v>159</v>
      </c>
      <c r="AG411" s="26" t="s">
        <v>59</v>
      </c>
      <c r="AH411" s="26" t="s">
        <v>59</v>
      </c>
      <c r="AI411" s="26" t="s">
        <v>59</v>
      </c>
      <c r="AJ411" s="26" t="s">
        <v>59</v>
      </c>
      <c r="AK411" s="26" t="s">
        <v>71</v>
      </c>
      <c r="AL411" s="26" t="s">
        <v>160</v>
      </c>
      <c r="AM411" s="26" t="s">
        <v>231</v>
      </c>
      <c r="AN411" s="26" t="s">
        <v>90</v>
      </c>
      <c r="AO411" s="26" t="s">
        <v>192</v>
      </c>
      <c r="AP411" s="26" t="s">
        <v>106</v>
      </c>
      <c r="AQ411" s="26" t="s">
        <v>106</v>
      </c>
      <c r="AR411" s="26" t="s">
        <v>104</v>
      </c>
      <c r="AS411" s="26" t="s">
        <v>106</v>
      </c>
      <c r="AT411" s="26" t="s">
        <v>113</v>
      </c>
      <c r="AU411" s="26" t="s">
        <v>247</v>
      </c>
      <c r="AX411" s="12">
        <f t="shared" si="228"/>
        <v>410</v>
      </c>
      <c r="AY411" s="12">
        <f t="shared" si="259"/>
        <v>1</v>
      </c>
      <c r="AZ411" s="20" t="str">
        <f t="shared" si="229"/>
        <v>Anticipatoria., Criterios y estándares (Rúbrica)., Retroalimentación.</v>
      </c>
      <c r="BA411" s="12" t="str">
        <f t="shared" si="224"/>
        <v>Anticipatoria.</v>
      </c>
      <c r="BB411" s="12" t="str">
        <f t="shared" si="225"/>
        <v>Criterios y estándares (Rúbrica).</v>
      </c>
      <c r="BC411" s="12" t="str">
        <f t="shared" si="226"/>
        <v>Retroalimentación.</v>
      </c>
      <c r="BD411" s="12" t="str">
        <f t="shared" si="227"/>
        <v/>
      </c>
      <c r="BF411" s="12">
        <f t="shared" si="230"/>
        <v>1</v>
      </c>
      <c r="BG411" s="12">
        <f t="shared" si="231"/>
        <v>1</v>
      </c>
      <c r="BH411" s="12">
        <f t="shared" si="232"/>
        <v>0</v>
      </c>
      <c r="BI411" s="12">
        <f t="shared" si="233"/>
        <v>1</v>
      </c>
      <c r="BJ411" s="12">
        <f t="shared" si="234"/>
        <v>0</v>
      </c>
      <c r="BK411" s="12">
        <f t="shared" si="235"/>
        <v>3</v>
      </c>
      <c r="BL411" s="20" t="str">
        <f t="shared" si="236"/>
        <v>Reflexión, Diálogo, Claridad, Oportunidades de mejora, Retroalimentación al docente</v>
      </c>
      <c r="BM411" s="12" t="str">
        <f t="shared" si="237"/>
        <v>Reflexión</v>
      </c>
      <c r="BN411" s="12" t="str">
        <f t="shared" ref="BN411:BN474" si="260">IF(OR(LEN(BL411)&gt;35,MID(BL411,19,1)=",",MID(BL411,1,1)="0"),IFERROR(MID(BL411,FIND(",",BL411,1)+2,(FIND(",",BL411,11))-(FIND(",",BL411,1)+2)),""),IF(OR(MID(BL411,1,3)="Opo",MID(BL411,1,3)="Ret"),"",RIGHT(BL411,LEN(BL411)-FIND(",",BL411,1)-1)))</f>
        <v>Diálogo</v>
      </c>
      <c r="BO411" s="12" t="str">
        <f t="shared" si="238"/>
        <v>Claridad</v>
      </c>
      <c r="BP411" s="12" t="str">
        <f t="shared" si="239"/>
        <v>Oportunidades de mejora</v>
      </c>
      <c r="BQ411" s="12" t="str">
        <f t="shared" si="240"/>
        <v>Retroalimentación al docente</v>
      </c>
      <c r="BS411" s="12">
        <f t="shared" si="241"/>
        <v>1</v>
      </c>
      <c r="BT411" s="12">
        <f t="shared" si="242"/>
        <v>1</v>
      </c>
      <c r="BU411" s="12">
        <f t="shared" si="243"/>
        <v>1</v>
      </c>
      <c r="BV411" s="12">
        <f t="shared" si="244"/>
        <v>1</v>
      </c>
      <c r="BW411" s="12">
        <f t="shared" si="245"/>
        <v>1</v>
      </c>
      <c r="BX411" s="12">
        <f t="shared" si="246"/>
        <v>0</v>
      </c>
      <c r="BY411" s="12">
        <f t="shared" si="247"/>
        <v>5</v>
      </c>
      <c r="BZ411" s="12" t="str">
        <f t="shared" si="248"/>
        <v>La bibliografía básica propuesta se encuentra en la biblioteca "Juan Roa Vásquez"., La bibliografía propuesta contiene títulos de edición menor a 5 años., La bibliografía se presenta con una sólo sistema de referenciación (APA, Vancouver, IEEE, etc).</v>
      </c>
      <c r="CA411" s="12" t="str">
        <f t="shared" si="249"/>
        <v>La bibliografía básica propuesta se encuentra en la biblioteca "Juan Roa Vásquez".</v>
      </c>
      <c r="CB411" s="21" t="str">
        <f t="shared" si="250"/>
        <v>La bibliografía propuesta contiene títulos de edición menor a 5 años.</v>
      </c>
      <c r="CC411" s="12" t="str">
        <f t="shared" si="251"/>
        <v>La bibliografía se presenta con una sólo sistema de referenciación (APA, Vancouver, IEEE, etc).</v>
      </c>
      <c r="CD411" s="12" t="str">
        <f t="shared" si="252"/>
        <v/>
      </c>
      <c r="CF411" s="12">
        <f t="shared" si="253"/>
        <v>1</v>
      </c>
      <c r="CG411" s="12">
        <f t="shared" si="254"/>
        <v>1</v>
      </c>
      <c r="CH411" s="12">
        <f t="shared" si="255"/>
        <v>1</v>
      </c>
      <c r="CI411" s="12">
        <f t="shared" si="256"/>
        <v>0</v>
      </c>
      <c r="CJ411" s="12">
        <f t="shared" si="257"/>
        <v>0</v>
      </c>
      <c r="CK411" s="12">
        <f t="shared" si="258"/>
        <v>3</v>
      </c>
    </row>
    <row r="412" spans="1:89" x14ac:dyDescent="0.25">
      <c r="A412" s="25">
        <v>43059.773746805557</v>
      </c>
      <c r="B412" s="26" t="s">
        <v>183</v>
      </c>
      <c r="C412" s="26" t="s">
        <v>844</v>
      </c>
      <c r="D412" s="26" t="s">
        <v>185</v>
      </c>
      <c r="E412" s="24"/>
      <c r="F412" s="26" t="s">
        <v>315</v>
      </c>
      <c r="G412" s="26" t="s">
        <v>849</v>
      </c>
      <c r="H412" s="26" t="s">
        <v>188</v>
      </c>
      <c r="I412" s="26" t="s">
        <v>188</v>
      </c>
      <c r="J412" s="26" t="s">
        <v>188</v>
      </c>
      <c r="K412" s="26" t="s">
        <v>188</v>
      </c>
      <c r="L412" s="26" t="s">
        <v>188</v>
      </c>
      <c r="M412" s="26" t="s">
        <v>188</v>
      </c>
      <c r="N412" s="26" t="s">
        <v>188</v>
      </c>
      <c r="O412" s="26" t="s">
        <v>188</v>
      </c>
      <c r="P412" s="26" t="s">
        <v>188</v>
      </c>
      <c r="Q412" s="26" t="s">
        <v>188</v>
      </c>
      <c r="R412" s="26" t="s">
        <v>188</v>
      </c>
      <c r="S412" s="26" t="s">
        <v>188</v>
      </c>
      <c r="T412" s="26" t="s">
        <v>188</v>
      </c>
      <c r="U412" s="26" t="s">
        <v>188</v>
      </c>
      <c r="V412" s="26" t="s">
        <v>5</v>
      </c>
      <c r="W412" s="26" t="s">
        <v>162</v>
      </c>
      <c r="X412" s="26" t="s">
        <v>158</v>
      </c>
      <c r="Y412" s="26" t="s">
        <v>190</v>
      </c>
      <c r="Z412" s="26" t="s">
        <v>190</v>
      </c>
      <c r="AA412" s="26" t="s">
        <v>190</v>
      </c>
      <c r="AB412" s="26" t="s">
        <v>190</v>
      </c>
      <c r="AC412" s="26" t="s">
        <v>190</v>
      </c>
      <c r="AD412" s="26" t="s">
        <v>190</v>
      </c>
      <c r="AE412" s="26" t="s">
        <v>55</v>
      </c>
      <c r="AF412" s="26" t="s">
        <v>159</v>
      </c>
      <c r="AG412" s="26" t="s">
        <v>59</v>
      </c>
      <c r="AH412" s="26" t="s">
        <v>59</v>
      </c>
      <c r="AI412" s="26" t="s">
        <v>59</v>
      </c>
      <c r="AJ412" s="26" t="s">
        <v>59</v>
      </c>
      <c r="AK412" s="26" t="s">
        <v>71</v>
      </c>
      <c r="AL412" s="26" t="s">
        <v>160</v>
      </c>
      <c r="AM412" s="26" t="s">
        <v>84</v>
      </c>
      <c r="AN412" s="26" t="s">
        <v>90</v>
      </c>
      <c r="AO412" s="26" t="s">
        <v>210</v>
      </c>
      <c r="AP412" s="26" t="s">
        <v>106</v>
      </c>
      <c r="AQ412" s="26" t="s">
        <v>106</v>
      </c>
      <c r="AR412" s="26" t="s">
        <v>106</v>
      </c>
      <c r="AS412" s="26" t="s">
        <v>106</v>
      </c>
      <c r="AT412" s="26" t="s">
        <v>112</v>
      </c>
      <c r="AU412" s="26" t="s">
        <v>266</v>
      </c>
      <c r="AX412" s="12">
        <f t="shared" si="228"/>
        <v>408</v>
      </c>
      <c r="AY412" s="12">
        <f t="shared" si="259"/>
        <v>0.25</v>
      </c>
      <c r="AZ412" s="20" t="str">
        <f t="shared" si="229"/>
        <v>Retroalimentación.</v>
      </c>
      <c r="BA412" s="12" t="str">
        <f t="shared" si="224"/>
        <v>Retroalimentación.</v>
      </c>
      <c r="BB412" s="12" t="str">
        <f t="shared" si="225"/>
        <v/>
      </c>
      <c r="BC412" s="12" t="str">
        <f t="shared" si="226"/>
        <v/>
      </c>
      <c r="BD412" s="12" t="str">
        <f t="shared" si="227"/>
        <v/>
      </c>
      <c r="BF412" s="12">
        <f t="shared" si="230"/>
        <v>0</v>
      </c>
      <c r="BG412" s="12">
        <f t="shared" si="231"/>
        <v>0</v>
      </c>
      <c r="BH412" s="12">
        <f t="shared" si="232"/>
        <v>0</v>
      </c>
      <c r="BI412" s="12">
        <f t="shared" si="233"/>
        <v>1</v>
      </c>
      <c r="BJ412" s="12">
        <f t="shared" si="234"/>
        <v>0</v>
      </c>
      <c r="BK412" s="12">
        <f t="shared" si="235"/>
        <v>1</v>
      </c>
      <c r="BL412" s="20" t="str">
        <f t="shared" si="236"/>
        <v>Reflexión, Diálogo, Claridad, Oportunidades de mejora</v>
      </c>
      <c r="BM412" s="12" t="str">
        <f t="shared" si="237"/>
        <v>Reflexión</v>
      </c>
      <c r="BN412" s="12" t="str">
        <f t="shared" si="260"/>
        <v>Diálogo</v>
      </c>
      <c r="BO412" s="12" t="str">
        <f t="shared" si="238"/>
        <v>Claridad</v>
      </c>
      <c r="BP412" s="12" t="str">
        <f t="shared" si="239"/>
        <v>Oportunidades de mejora</v>
      </c>
      <c r="BQ412" s="12" t="str">
        <f t="shared" si="240"/>
        <v/>
      </c>
      <c r="BS412" s="12">
        <f t="shared" si="241"/>
        <v>1</v>
      </c>
      <c r="BT412" s="12">
        <f t="shared" si="242"/>
        <v>1</v>
      </c>
      <c r="BU412" s="12">
        <f t="shared" si="243"/>
        <v>1</v>
      </c>
      <c r="BV412" s="12">
        <f t="shared" si="244"/>
        <v>1</v>
      </c>
      <c r="BW412" s="12">
        <f t="shared" si="245"/>
        <v>0</v>
      </c>
      <c r="BX412" s="12">
        <f t="shared" si="246"/>
        <v>0</v>
      </c>
      <c r="BY412" s="12">
        <f t="shared" si="247"/>
        <v>4</v>
      </c>
      <c r="BZ412" s="12" t="str">
        <f t="shared" si="248"/>
        <v>La bibliografía propuesta contiene títulos de edición menor a 5 años., La bibliografía se presenta con una sólo sistema de referenciación (APA, Vancouver, IEEE, etc)., La bibliografía incluye por lo menos dos títulos en una segunda lengua.</v>
      </c>
      <c r="CA412" s="12" t="str">
        <f t="shared" si="249"/>
        <v>La bibliografía propuesta contiene títulos de edición menor a 5 años.</v>
      </c>
      <c r="CB412" s="21" t="str">
        <f t="shared" si="250"/>
        <v>La bibliografía se presenta con una sólo sistema de referenciación (APA, Vancouver, IEEE, etc).</v>
      </c>
      <c r="CC412" s="12" t="str">
        <f t="shared" si="251"/>
        <v>La bibliografía incluye por lo menos dos títulos en una segunda lengua.</v>
      </c>
      <c r="CD412" s="12" t="str">
        <f t="shared" si="252"/>
        <v/>
      </c>
      <c r="CF412" s="12">
        <f t="shared" si="253"/>
        <v>0</v>
      </c>
      <c r="CG412" s="12">
        <f t="shared" si="254"/>
        <v>1</v>
      </c>
      <c r="CH412" s="12">
        <f t="shared" si="255"/>
        <v>1</v>
      </c>
      <c r="CI412" s="12">
        <f t="shared" si="256"/>
        <v>1</v>
      </c>
      <c r="CJ412" s="12">
        <f t="shared" si="257"/>
        <v>0</v>
      </c>
      <c r="CK412" s="12">
        <f t="shared" si="258"/>
        <v>3</v>
      </c>
    </row>
    <row r="413" spans="1:89" x14ac:dyDescent="0.25">
      <c r="A413" s="25">
        <v>43059.775975775468</v>
      </c>
      <c r="B413" s="26" t="s">
        <v>183</v>
      </c>
      <c r="C413" s="26" t="s">
        <v>844</v>
      </c>
      <c r="D413" s="26" t="s">
        <v>185</v>
      </c>
      <c r="E413" s="24"/>
      <c r="F413" s="26" t="s">
        <v>336</v>
      </c>
      <c r="G413" s="26" t="s">
        <v>850</v>
      </c>
      <c r="H413" s="26" t="s">
        <v>188</v>
      </c>
      <c r="I413" s="26" t="s">
        <v>188</v>
      </c>
      <c r="J413" s="26" t="s">
        <v>188</v>
      </c>
      <c r="K413" s="26" t="s">
        <v>188</v>
      </c>
      <c r="L413" s="26" t="s">
        <v>188</v>
      </c>
      <c r="M413" s="26" t="s">
        <v>188</v>
      </c>
      <c r="N413" s="26" t="s">
        <v>188</v>
      </c>
      <c r="O413" s="26" t="s">
        <v>188</v>
      </c>
      <c r="P413" s="26" t="s">
        <v>188</v>
      </c>
      <c r="Q413" s="26" t="s">
        <v>188</v>
      </c>
      <c r="R413" s="26" t="s">
        <v>188</v>
      </c>
      <c r="S413" s="26" t="s">
        <v>188</v>
      </c>
      <c r="T413" s="26" t="s">
        <v>188</v>
      </c>
      <c r="U413" s="26" t="s">
        <v>188</v>
      </c>
      <c r="V413" s="26" t="s">
        <v>5</v>
      </c>
      <c r="W413" s="26" t="s">
        <v>162</v>
      </c>
      <c r="X413" s="26" t="s">
        <v>158</v>
      </c>
      <c r="Y413" s="26" t="s">
        <v>190</v>
      </c>
      <c r="Z413" s="26" t="s">
        <v>190</v>
      </c>
      <c r="AA413" s="26" t="s">
        <v>190</v>
      </c>
      <c r="AB413" s="26" t="s">
        <v>190</v>
      </c>
      <c r="AC413" s="26" t="s">
        <v>190</v>
      </c>
      <c r="AD413" s="26" t="s">
        <v>190</v>
      </c>
      <c r="AE413" s="26" t="s">
        <v>55</v>
      </c>
      <c r="AF413" s="26" t="s">
        <v>159</v>
      </c>
      <c r="AG413" s="26" t="s">
        <v>59</v>
      </c>
      <c r="AH413" s="26" t="s">
        <v>59</v>
      </c>
      <c r="AI413" s="26" t="s">
        <v>59</v>
      </c>
      <c r="AJ413" s="26" t="s">
        <v>59</v>
      </c>
      <c r="AK413" s="26" t="s">
        <v>70</v>
      </c>
      <c r="AL413" s="26" t="s">
        <v>74</v>
      </c>
      <c r="AM413" s="26" t="s">
        <v>84</v>
      </c>
      <c r="AN413" s="26" t="s">
        <v>90</v>
      </c>
      <c r="AO413" s="26" t="s">
        <v>379</v>
      </c>
      <c r="AP413" s="26" t="s">
        <v>106</v>
      </c>
      <c r="AQ413" s="26" t="s">
        <v>106</v>
      </c>
      <c r="AR413" s="26" t="s">
        <v>106</v>
      </c>
      <c r="AS413" s="26" t="s">
        <v>106</v>
      </c>
      <c r="AT413" s="26" t="s">
        <v>115</v>
      </c>
      <c r="AU413" s="26" t="s">
        <v>247</v>
      </c>
      <c r="AX413" s="12">
        <f t="shared" si="228"/>
        <v>408</v>
      </c>
      <c r="AY413" s="12">
        <f t="shared" si="259"/>
        <v>0.25</v>
      </c>
      <c r="AZ413" s="20" t="str">
        <f t="shared" si="229"/>
        <v>Retroalimentación.</v>
      </c>
      <c r="BA413" s="12" t="str">
        <f t="shared" si="224"/>
        <v>Retroalimentación.</v>
      </c>
      <c r="BB413" s="12" t="str">
        <f t="shared" si="225"/>
        <v/>
      </c>
      <c r="BC413" s="12" t="str">
        <f t="shared" si="226"/>
        <v/>
      </c>
      <c r="BD413" s="12" t="str">
        <f t="shared" si="227"/>
        <v/>
      </c>
      <c r="BF413" s="12">
        <f t="shared" si="230"/>
        <v>0</v>
      </c>
      <c r="BG413" s="12">
        <f t="shared" si="231"/>
        <v>0</v>
      </c>
      <c r="BH413" s="12">
        <f t="shared" si="232"/>
        <v>0</v>
      </c>
      <c r="BI413" s="12">
        <f t="shared" si="233"/>
        <v>1</v>
      </c>
      <c r="BJ413" s="12">
        <f t="shared" si="234"/>
        <v>0</v>
      </c>
      <c r="BK413" s="12">
        <f t="shared" si="235"/>
        <v>1</v>
      </c>
      <c r="BL413" s="20" t="str">
        <f t="shared" si="236"/>
        <v>Reflexión, Claridad</v>
      </c>
      <c r="BM413" s="12" t="str">
        <f t="shared" si="237"/>
        <v>Reflexión</v>
      </c>
      <c r="BN413" s="12" t="str">
        <f t="shared" si="260"/>
        <v>Claridad</v>
      </c>
      <c r="BO413" s="12" t="str">
        <f t="shared" si="238"/>
        <v/>
      </c>
      <c r="BP413" s="12" t="str">
        <f t="shared" si="239"/>
        <v/>
      </c>
      <c r="BQ413" s="12" t="str">
        <f t="shared" si="240"/>
        <v/>
      </c>
      <c r="BS413" s="12">
        <f t="shared" si="241"/>
        <v>1</v>
      </c>
      <c r="BT413" s="12">
        <f t="shared" si="242"/>
        <v>0</v>
      </c>
      <c r="BU413" s="12">
        <f t="shared" si="243"/>
        <v>1</v>
      </c>
      <c r="BV413" s="12">
        <f t="shared" si="244"/>
        <v>0</v>
      </c>
      <c r="BW413" s="12">
        <f t="shared" si="245"/>
        <v>0</v>
      </c>
      <c r="BX413" s="12">
        <f t="shared" si="246"/>
        <v>0</v>
      </c>
      <c r="BY413" s="12">
        <f t="shared" si="247"/>
        <v>2</v>
      </c>
      <c r="BZ413" s="12" t="str">
        <f t="shared" si="248"/>
        <v>La bibliografía básica propuesta se encuentra en la biblioteca "Juan Roa Vásquez"., La bibliografía propuesta contiene títulos de edición menor a 5 años., La bibliografía se presenta con una sólo sistema de referenciación (APA, Vancouver, IEEE, etc).</v>
      </c>
      <c r="CA413" s="12" t="str">
        <f t="shared" si="249"/>
        <v>La bibliografía básica propuesta se encuentra en la biblioteca "Juan Roa Vásquez".</v>
      </c>
      <c r="CB413" s="21" t="str">
        <f t="shared" si="250"/>
        <v>La bibliografía propuesta contiene títulos de edición menor a 5 años.</v>
      </c>
      <c r="CC413" s="12" t="str">
        <f t="shared" si="251"/>
        <v>La bibliografía se presenta con una sólo sistema de referenciación (APA, Vancouver, IEEE, etc).</v>
      </c>
      <c r="CD413" s="12" t="str">
        <f t="shared" si="252"/>
        <v/>
      </c>
      <c r="CF413" s="12">
        <f t="shared" si="253"/>
        <v>1</v>
      </c>
      <c r="CG413" s="12">
        <f t="shared" si="254"/>
        <v>1</v>
      </c>
      <c r="CH413" s="12">
        <f t="shared" si="255"/>
        <v>1</v>
      </c>
      <c r="CI413" s="12">
        <f t="shared" si="256"/>
        <v>0</v>
      </c>
      <c r="CJ413" s="12">
        <f t="shared" si="257"/>
        <v>0</v>
      </c>
      <c r="CK413" s="12">
        <f t="shared" si="258"/>
        <v>3</v>
      </c>
    </row>
    <row r="414" spans="1:89" x14ac:dyDescent="0.25">
      <c r="A414" s="25">
        <v>43059.826860300927</v>
      </c>
      <c r="B414" s="26" t="s">
        <v>183</v>
      </c>
      <c r="C414" s="26" t="s">
        <v>851</v>
      </c>
      <c r="D414" s="26" t="s">
        <v>185</v>
      </c>
      <c r="E414" s="24"/>
      <c r="F414" s="26" t="s">
        <v>720</v>
      </c>
      <c r="G414" s="26" t="s">
        <v>852</v>
      </c>
      <c r="H414" s="26" t="s">
        <v>188</v>
      </c>
      <c r="I414" s="26" t="s">
        <v>188</v>
      </c>
      <c r="J414" s="26" t="s">
        <v>188</v>
      </c>
      <c r="K414" s="26" t="s">
        <v>188</v>
      </c>
      <c r="L414" s="26" t="s">
        <v>188</v>
      </c>
      <c r="M414" s="26" t="s">
        <v>188</v>
      </c>
      <c r="N414" s="26" t="s">
        <v>188</v>
      </c>
      <c r="O414" s="26" t="s">
        <v>188</v>
      </c>
      <c r="P414" s="26" t="s">
        <v>188</v>
      </c>
      <c r="Q414" s="26" t="s">
        <v>188</v>
      </c>
      <c r="R414" s="26" t="s">
        <v>188</v>
      </c>
      <c r="S414" s="26" t="s">
        <v>188</v>
      </c>
      <c r="T414" s="26" t="s">
        <v>188</v>
      </c>
      <c r="U414" s="26" t="s">
        <v>188</v>
      </c>
      <c r="V414" s="26" t="s">
        <v>5</v>
      </c>
      <c r="W414" s="26" t="s">
        <v>162</v>
      </c>
      <c r="X414" s="26" t="s">
        <v>158</v>
      </c>
      <c r="Y414" s="26" t="s">
        <v>190</v>
      </c>
      <c r="Z414" s="26" t="s">
        <v>190</v>
      </c>
      <c r="AA414" s="26" t="s">
        <v>190</v>
      </c>
      <c r="AB414" s="26" t="s">
        <v>190</v>
      </c>
      <c r="AC414" s="26" t="s">
        <v>190</v>
      </c>
      <c r="AD414" s="26" t="s">
        <v>190</v>
      </c>
      <c r="AE414" s="26" t="s">
        <v>55</v>
      </c>
      <c r="AF414" s="26" t="s">
        <v>159</v>
      </c>
      <c r="AG414" s="26" t="s">
        <v>59</v>
      </c>
      <c r="AH414" s="26" t="s">
        <v>59</v>
      </c>
      <c r="AI414" s="26" t="s">
        <v>59</v>
      </c>
      <c r="AJ414" s="26" t="s">
        <v>59</v>
      </c>
      <c r="AK414" s="26" t="s">
        <v>71</v>
      </c>
      <c r="AL414" s="26" t="s">
        <v>160</v>
      </c>
      <c r="AM414" s="26" t="s">
        <v>191</v>
      </c>
      <c r="AN414" s="26" t="s">
        <v>88</v>
      </c>
      <c r="AO414" s="26" t="s">
        <v>276</v>
      </c>
      <c r="AP414" s="26" t="s">
        <v>106</v>
      </c>
      <c r="AQ414" s="26" t="s">
        <v>106</v>
      </c>
      <c r="AR414" s="26" t="s">
        <v>105</v>
      </c>
      <c r="AS414" s="26" t="s">
        <v>106</v>
      </c>
      <c r="AT414" s="26" t="s">
        <v>115</v>
      </c>
      <c r="AU414" s="26" t="s">
        <v>193</v>
      </c>
      <c r="AX414" s="12">
        <f t="shared" si="228"/>
        <v>413</v>
      </c>
      <c r="AY414" s="12">
        <f t="shared" si="259"/>
        <v>0.2</v>
      </c>
      <c r="AZ414" s="20" t="str">
        <f t="shared" si="229"/>
        <v>Anticipatoria., Criterios y estándares (Rúbrica)., Autoevaluación., Retroalimentación.</v>
      </c>
      <c r="BA414" s="12" t="str">
        <f t="shared" si="224"/>
        <v>Anticipatoria.</v>
      </c>
      <c r="BB414" s="12" t="str">
        <f t="shared" si="225"/>
        <v>Criterios y estándares (Rúbrica).</v>
      </c>
      <c r="BC414" s="12" t="str">
        <f t="shared" si="226"/>
        <v>Autoevaluación.</v>
      </c>
      <c r="BD414" s="12" t="str">
        <f t="shared" si="227"/>
        <v>Retroalimentación.</v>
      </c>
      <c r="BF414" s="12">
        <f t="shared" si="230"/>
        <v>1</v>
      </c>
      <c r="BG414" s="12">
        <f t="shared" si="231"/>
        <v>1</v>
      </c>
      <c r="BH414" s="12">
        <f t="shared" si="232"/>
        <v>1</v>
      </c>
      <c r="BI414" s="12">
        <f t="shared" si="233"/>
        <v>1</v>
      </c>
      <c r="BJ414" s="12">
        <f t="shared" si="234"/>
        <v>0</v>
      </c>
      <c r="BK414" s="12">
        <f t="shared" si="235"/>
        <v>4</v>
      </c>
      <c r="BL414" s="20" t="str">
        <f t="shared" si="236"/>
        <v>Reflexión, Diálogo, Claridad</v>
      </c>
      <c r="BM414" s="12" t="str">
        <f t="shared" si="237"/>
        <v>Reflexión</v>
      </c>
      <c r="BN414" s="12" t="str">
        <f t="shared" si="260"/>
        <v>Diálogo</v>
      </c>
      <c r="BO414" s="12" t="str">
        <f t="shared" si="238"/>
        <v>Claridad</v>
      </c>
      <c r="BP414" s="12" t="str">
        <f t="shared" si="239"/>
        <v/>
      </c>
      <c r="BQ414" s="12" t="str">
        <f t="shared" si="240"/>
        <v/>
      </c>
      <c r="BS414" s="12">
        <f t="shared" si="241"/>
        <v>1</v>
      </c>
      <c r="BT414" s="12">
        <f t="shared" si="242"/>
        <v>1</v>
      </c>
      <c r="BU414" s="12">
        <f t="shared" si="243"/>
        <v>1</v>
      </c>
      <c r="BV414" s="12">
        <f t="shared" si="244"/>
        <v>0</v>
      </c>
      <c r="BW414" s="12">
        <f t="shared" si="245"/>
        <v>0</v>
      </c>
      <c r="BX414" s="12">
        <f t="shared" si="246"/>
        <v>0</v>
      </c>
      <c r="BY414" s="12">
        <f t="shared" si="247"/>
        <v>3</v>
      </c>
      <c r="BZ414"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14" s="12" t="str">
        <f t="shared" si="249"/>
        <v>La bibliografía básica propuesta se encuentra en la biblioteca "Juan Roa Vásquez".</v>
      </c>
      <c r="CB414" s="21" t="str">
        <f t="shared" si="250"/>
        <v>La bibliografía propuesta contiene títulos de edición menor a 5 años.</v>
      </c>
      <c r="CC414" s="12" t="str">
        <f t="shared" si="251"/>
        <v>La bibliografía se presenta con una sólo sistema de referenciación (APA, Vancouver, IEEE, etc).</v>
      </c>
      <c r="CD414" s="12" t="str">
        <f t="shared" si="252"/>
        <v>La bibliografía incluye por lo menos dos títulos en una segunda lengua.</v>
      </c>
      <c r="CF414" s="12">
        <f t="shared" si="253"/>
        <v>1</v>
      </c>
      <c r="CG414" s="12">
        <f t="shared" si="254"/>
        <v>1</v>
      </c>
      <c r="CH414" s="12">
        <f t="shared" si="255"/>
        <v>1</v>
      </c>
      <c r="CI414" s="12">
        <f t="shared" si="256"/>
        <v>1</v>
      </c>
      <c r="CJ414" s="12">
        <f t="shared" si="257"/>
        <v>0</v>
      </c>
      <c r="CK414" s="12">
        <f t="shared" si="258"/>
        <v>4</v>
      </c>
    </row>
    <row r="415" spans="1:89" x14ac:dyDescent="0.25">
      <c r="A415" s="25">
        <v>43059.834882800926</v>
      </c>
      <c r="B415" s="26" t="s">
        <v>183</v>
      </c>
      <c r="C415" s="26" t="s">
        <v>853</v>
      </c>
      <c r="D415" s="26" t="s">
        <v>185</v>
      </c>
      <c r="E415" s="24"/>
      <c r="F415" s="26" t="s">
        <v>720</v>
      </c>
      <c r="G415" s="26" t="s">
        <v>854</v>
      </c>
      <c r="H415" s="26" t="s">
        <v>188</v>
      </c>
      <c r="I415" s="26" t="s">
        <v>188</v>
      </c>
      <c r="J415" s="26" t="s">
        <v>188</v>
      </c>
      <c r="K415" s="26" t="s">
        <v>188</v>
      </c>
      <c r="L415" s="26" t="s">
        <v>188</v>
      </c>
      <c r="M415" s="26" t="s">
        <v>188</v>
      </c>
      <c r="N415" s="26" t="s">
        <v>188</v>
      </c>
      <c r="O415" s="26" t="s">
        <v>188</v>
      </c>
      <c r="P415" s="26" t="s">
        <v>188</v>
      </c>
      <c r="Q415" s="26" t="s">
        <v>188</v>
      </c>
      <c r="R415" s="26" t="s">
        <v>188</v>
      </c>
      <c r="S415" s="26" t="s">
        <v>188</v>
      </c>
      <c r="T415" s="26" t="s">
        <v>188</v>
      </c>
      <c r="U415" s="26" t="s">
        <v>188</v>
      </c>
      <c r="V415" s="26" t="s">
        <v>5</v>
      </c>
      <c r="W415" s="26" t="s">
        <v>162</v>
      </c>
      <c r="X415" s="26" t="s">
        <v>158</v>
      </c>
      <c r="Y415" s="26" t="s">
        <v>190</v>
      </c>
      <c r="Z415" s="26" t="s">
        <v>190</v>
      </c>
      <c r="AA415" s="26" t="s">
        <v>190</v>
      </c>
      <c r="AB415" s="26" t="s">
        <v>190</v>
      </c>
      <c r="AC415" s="26" t="s">
        <v>190</v>
      </c>
      <c r="AD415" s="26" t="s">
        <v>190</v>
      </c>
      <c r="AE415" s="26" t="s">
        <v>55</v>
      </c>
      <c r="AF415" s="26" t="s">
        <v>159</v>
      </c>
      <c r="AG415" s="26" t="s">
        <v>59</v>
      </c>
      <c r="AH415" s="26" t="s">
        <v>59</v>
      </c>
      <c r="AI415" s="26" t="s">
        <v>59</v>
      </c>
      <c r="AJ415" s="26" t="s">
        <v>59</v>
      </c>
      <c r="AK415" s="26" t="s">
        <v>71</v>
      </c>
      <c r="AL415" s="26" t="s">
        <v>163</v>
      </c>
      <c r="AM415" s="26" t="s">
        <v>191</v>
      </c>
      <c r="AN415" s="26" t="s">
        <v>90</v>
      </c>
      <c r="AO415" s="26" t="s">
        <v>192</v>
      </c>
      <c r="AP415" s="26" t="s">
        <v>106</v>
      </c>
      <c r="AQ415" s="26" t="s">
        <v>106</v>
      </c>
      <c r="AR415" s="26" t="s">
        <v>105</v>
      </c>
      <c r="AS415" s="26" t="s">
        <v>106</v>
      </c>
      <c r="AT415" s="26" t="s">
        <v>113</v>
      </c>
      <c r="AU415" s="26" t="s">
        <v>193</v>
      </c>
      <c r="AX415" s="12">
        <f t="shared" si="228"/>
        <v>413</v>
      </c>
      <c r="AY415" s="12">
        <f t="shared" si="259"/>
        <v>0.2</v>
      </c>
      <c r="AZ415" s="20" t="str">
        <f t="shared" si="229"/>
        <v>Anticipatoria., Criterios y estándares (Rúbrica)., Autoevaluación., Retroalimentación.</v>
      </c>
      <c r="BA415" s="12" t="str">
        <f t="shared" si="224"/>
        <v>Anticipatoria.</v>
      </c>
      <c r="BB415" s="12" t="str">
        <f t="shared" si="225"/>
        <v>Criterios y estándares (Rúbrica).</v>
      </c>
      <c r="BC415" s="12" t="str">
        <f t="shared" si="226"/>
        <v>Autoevaluación.</v>
      </c>
      <c r="BD415" s="12" t="str">
        <f t="shared" si="227"/>
        <v>Retroalimentación.</v>
      </c>
      <c r="BF415" s="12">
        <f t="shared" si="230"/>
        <v>1</v>
      </c>
      <c r="BG415" s="12">
        <f t="shared" si="231"/>
        <v>1</v>
      </c>
      <c r="BH415" s="12">
        <f t="shared" si="232"/>
        <v>1</v>
      </c>
      <c r="BI415" s="12">
        <f t="shared" si="233"/>
        <v>1</v>
      </c>
      <c r="BJ415" s="12">
        <f t="shared" si="234"/>
        <v>0</v>
      </c>
      <c r="BK415" s="12">
        <f t="shared" si="235"/>
        <v>4</v>
      </c>
      <c r="BL415" s="20" t="str">
        <f t="shared" si="236"/>
        <v>Reflexión, Diálogo, Claridad, Oportunidades de mejora, Retroalimentación al docente</v>
      </c>
      <c r="BM415" s="12" t="str">
        <f t="shared" si="237"/>
        <v>Reflexión</v>
      </c>
      <c r="BN415" s="12" t="str">
        <f t="shared" si="260"/>
        <v>Diálogo</v>
      </c>
      <c r="BO415" s="12" t="str">
        <f t="shared" si="238"/>
        <v>Claridad</v>
      </c>
      <c r="BP415" s="12" t="str">
        <f t="shared" si="239"/>
        <v>Oportunidades de mejora</v>
      </c>
      <c r="BQ415" s="12" t="str">
        <f t="shared" si="240"/>
        <v>Retroalimentación al docente</v>
      </c>
      <c r="BS415" s="12">
        <f t="shared" si="241"/>
        <v>1</v>
      </c>
      <c r="BT415" s="12">
        <f t="shared" si="242"/>
        <v>1</v>
      </c>
      <c r="BU415" s="12">
        <f t="shared" si="243"/>
        <v>1</v>
      </c>
      <c r="BV415" s="12">
        <f t="shared" si="244"/>
        <v>1</v>
      </c>
      <c r="BW415" s="12">
        <f t="shared" si="245"/>
        <v>1</v>
      </c>
      <c r="BX415" s="12">
        <f t="shared" si="246"/>
        <v>0</v>
      </c>
      <c r="BY415" s="12">
        <f t="shared" si="247"/>
        <v>5</v>
      </c>
      <c r="BZ415"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15" s="12" t="str">
        <f t="shared" si="249"/>
        <v>La bibliografía básica propuesta se encuentra en la biblioteca "Juan Roa Vásquez".</v>
      </c>
      <c r="CB415" s="21" t="str">
        <f t="shared" si="250"/>
        <v>La bibliografía propuesta contiene títulos de edición menor a 5 años.</v>
      </c>
      <c r="CC415" s="12" t="str">
        <f t="shared" si="251"/>
        <v>La bibliografía se presenta con una sólo sistema de referenciación (APA, Vancouver, IEEE, etc).</v>
      </c>
      <c r="CD415" s="12" t="str">
        <f t="shared" si="252"/>
        <v>La bibliografía incluye por lo menos dos títulos en una segunda lengua.</v>
      </c>
      <c r="CF415" s="12">
        <f t="shared" si="253"/>
        <v>1</v>
      </c>
      <c r="CG415" s="12">
        <f t="shared" si="254"/>
        <v>1</v>
      </c>
      <c r="CH415" s="12">
        <f t="shared" si="255"/>
        <v>1</v>
      </c>
      <c r="CI415" s="12">
        <f t="shared" si="256"/>
        <v>1</v>
      </c>
      <c r="CJ415" s="12">
        <f t="shared" si="257"/>
        <v>0</v>
      </c>
      <c r="CK415" s="12">
        <f t="shared" si="258"/>
        <v>4</v>
      </c>
    </row>
    <row r="416" spans="1:89" x14ac:dyDescent="0.25">
      <c r="A416" s="25">
        <v>43059.841676076394</v>
      </c>
      <c r="B416" s="26" t="s">
        <v>183</v>
      </c>
      <c r="C416" s="26" t="s">
        <v>853</v>
      </c>
      <c r="D416" s="26" t="s">
        <v>185</v>
      </c>
      <c r="E416" s="24"/>
      <c r="F416" s="26" t="s">
        <v>720</v>
      </c>
      <c r="G416" s="26" t="s">
        <v>855</v>
      </c>
      <c r="H416" s="26" t="s">
        <v>188</v>
      </c>
      <c r="I416" s="26" t="s">
        <v>188</v>
      </c>
      <c r="J416" s="26" t="s">
        <v>188</v>
      </c>
      <c r="K416" s="26" t="s">
        <v>188</v>
      </c>
      <c r="L416" s="26" t="s">
        <v>188</v>
      </c>
      <c r="M416" s="26" t="s">
        <v>188</v>
      </c>
      <c r="N416" s="26" t="s">
        <v>188</v>
      </c>
      <c r="O416" s="26" t="s">
        <v>188</v>
      </c>
      <c r="P416" s="26" t="s">
        <v>188</v>
      </c>
      <c r="Q416" s="26" t="s">
        <v>188</v>
      </c>
      <c r="R416" s="26" t="s">
        <v>188</v>
      </c>
      <c r="S416" s="26" t="s">
        <v>188</v>
      </c>
      <c r="T416" s="26" t="s">
        <v>188</v>
      </c>
      <c r="U416" s="26" t="s">
        <v>188</v>
      </c>
      <c r="V416" s="26" t="s">
        <v>5</v>
      </c>
      <c r="W416" s="26" t="s">
        <v>162</v>
      </c>
      <c r="X416" s="26" t="s">
        <v>158</v>
      </c>
      <c r="Y416" s="26" t="s">
        <v>190</v>
      </c>
      <c r="Z416" s="26" t="s">
        <v>190</v>
      </c>
      <c r="AA416" s="26" t="s">
        <v>190</v>
      </c>
      <c r="AB416" s="26" t="s">
        <v>190</v>
      </c>
      <c r="AC416" s="26" t="s">
        <v>190</v>
      </c>
      <c r="AD416" s="26" t="s">
        <v>190</v>
      </c>
      <c r="AE416" s="26" t="s">
        <v>55</v>
      </c>
      <c r="AF416" s="26" t="s">
        <v>159</v>
      </c>
      <c r="AG416" s="26" t="s">
        <v>59</v>
      </c>
      <c r="AH416" s="26" t="s">
        <v>59</v>
      </c>
      <c r="AI416" s="26" t="s">
        <v>59</v>
      </c>
      <c r="AJ416" s="26" t="s">
        <v>58</v>
      </c>
      <c r="AK416" s="26" t="s">
        <v>71</v>
      </c>
      <c r="AL416" s="26" t="s">
        <v>160</v>
      </c>
      <c r="AM416" s="26" t="s">
        <v>231</v>
      </c>
      <c r="AN416" s="26" t="s">
        <v>90</v>
      </c>
      <c r="AO416" s="26" t="s">
        <v>210</v>
      </c>
      <c r="AP416" s="26" t="s">
        <v>104</v>
      </c>
      <c r="AQ416" s="26" t="s">
        <v>104</v>
      </c>
      <c r="AR416" s="26" t="s">
        <v>105</v>
      </c>
      <c r="AS416" s="26" t="s">
        <v>104</v>
      </c>
      <c r="AT416" s="26" t="s">
        <v>113</v>
      </c>
      <c r="AU416" s="26" t="s">
        <v>260</v>
      </c>
      <c r="AX416" s="12">
        <f t="shared" si="228"/>
        <v>413</v>
      </c>
      <c r="AY416" s="12">
        <f t="shared" si="259"/>
        <v>0.2</v>
      </c>
      <c r="AZ416" s="20" t="str">
        <f t="shared" si="229"/>
        <v>Anticipatoria., Criterios y estándares (Rúbrica)., Retroalimentación.</v>
      </c>
      <c r="BA416" s="12" t="str">
        <f t="shared" si="224"/>
        <v>Anticipatoria.</v>
      </c>
      <c r="BB416" s="12" t="str">
        <f t="shared" si="225"/>
        <v>Criterios y estándares (Rúbrica).</v>
      </c>
      <c r="BC416" s="12" t="str">
        <f t="shared" si="226"/>
        <v>Retroalimentación.</v>
      </c>
      <c r="BD416" s="12" t="str">
        <f t="shared" si="227"/>
        <v/>
      </c>
      <c r="BF416" s="12">
        <f t="shared" si="230"/>
        <v>1</v>
      </c>
      <c r="BG416" s="12">
        <f t="shared" si="231"/>
        <v>1</v>
      </c>
      <c r="BH416" s="12">
        <f t="shared" si="232"/>
        <v>0</v>
      </c>
      <c r="BI416" s="12">
        <f t="shared" si="233"/>
        <v>1</v>
      </c>
      <c r="BJ416" s="12">
        <f t="shared" si="234"/>
        <v>0</v>
      </c>
      <c r="BK416" s="12">
        <f t="shared" si="235"/>
        <v>3</v>
      </c>
      <c r="BL416" s="20" t="str">
        <f t="shared" si="236"/>
        <v>Reflexión, Diálogo, Claridad, Oportunidades de mejora</v>
      </c>
      <c r="BM416" s="12" t="str">
        <f t="shared" si="237"/>
        <v>Reflexión</v>
      </c>
      <c r="BN416" s="12" t="str">
        <f t="shared" si="260"/>
        <v>Diálogo</v>
      </c>
      <c r="BO416" s="12" t="str">
        <f t="shared" si="238"/>
        <v>Claridad</v>
      </c>
      <c r="BP416" s="12" t="str">
        <f t="shared" si="239"/>
        <v>Oportunidades de mejora</v>
      </c>
      <c r="BQ416" s="12" t="str">
        <f t="shared" si="240"/>
        <v/>
      </c>
      <c r="BS416" s="12">
        <f t="shared" si="241"/>
        <v>1</v>
      </c>
      <c r="BT416" s="12">
        <f t="shared" si="242"/>
        <v>1</v>
      </c>
      <c r="BU416" s="12">
        <f t="shared" si="243"/>
        <v>1</v>
      </c>
      <c r="BV416" s="12">
        <f t="shared" si="244"/>
        <v>1</v>
      </c>
      <c r="BW416" s="12">
        <f t="shared" si="245"/>
        <v>0</v>
      </c>
      <c r="BX416" s="12">
        <f t="shared" si="246"/>
        <v>0</v>
      </c>
      <c r="BY416" s="12">
        <f t="shared" si="247"/>
        <v>4</v>
      </c>
      <c r="BZ416" s="12" t="str">
        <f t="shared" si="248"/>
        <v>La bibliografía básica propuesta se encuentra en la biblioteca "Juan Roa Vásquez"., La bibliografía se presenta con una sólo sistema de referenciación (APA, Vancouver, IEEE, etc)., La bibliografía incluye por lo menos dos títulos en una segunda lengua.</v>
      </c>
      <c r="CA416" s="12" t="str">
        <f t="shared" si="249"/>
        <v>La bibliografía básica propuesta se encuentra en la biblioteca "Juan Roa Vásquez".</v>
      </c>
      <c r="CB416" s="21" t="str">
        <f t="shared" si="250"/>
        <v>La bibliografía se presenta con una sólo sistema de referenciación (APA, Vancouver, IEEE, etc).</v>
      </c>
      <c r="CC416" s="12" t="str">
        <f t="shared" si="251"/>
        <v>La bibliografía incluye por lo menos dos títulos en una segunda lengua.</v>
      </c>
      <c r="CD416" s="12" t="str">
        <f t="shared" si="252"/>
        <v/>
      </c>
      <c r="CF416" s="12">
        <f t="shared" si="253"/>
        <v>1</v>
      </c>
      <c r="CG416" s="12">
        <f t="shared" si="254"/>
        <v>0</v>
      </c>
      <c r="CH416" s="12">
        <f t="shared" si="255"/>
        <v>1</v>
      </c>
      <c r="CI416" s="12">
        <f t="shared" si="256"/>
        <v>1</v>
      </c>
      <c r="CJ416" s="12">
        <f t="shared" si="257"/>
        <v>0</v>
      </c>
      <c r="CK416" s="12">
        <f t="shared" si="258"/>
        <v>3</v>
      </c>
    </row>
    <row r="417" spans="1:89" x14ac:dyDescent="0.25">
      <c r="A417" s="25">
        <v>43059.849073252313</v>
      </c>
      <c r="B417" s="26" t="s">
        <v>183</v>
      </c>
      <c r="C417" s="26" t="s">
        <v>853</v>
      </c>
      <c r="D417" s="26" t="s">
        <v>185</v>
      </c>
      <c r="E417" s="24"/>
      <c r="F417" s="26" t="s">
        <v>720</v>
      </c>
      <c r="G417" s="26" t="s">
        <v>856</v>
      </c>
      <c r="H417" s="26" t="s">
        <v>188</v>
      </c>
      <c r="I417" s="26" t="s">
        <v>188</v>
      </c>
      <c r="J417" s="26" t="s">
        <v>188</v>
      </c>
      <c r="K417" s="26" t="s">
        <v>188</v>
      </c>
      <c r="L417" s="26" t="s">
        <v>188</v>
      </c>
      <c r="M417" s="26" t="s">
        <v>188</v>
      </c>
      <c r="N417" s="26" t="s">
        <v>188</v>
      </c>
      <c r="O417" s="26" t="s">
        <v>188</v>
      </c>
      <c r="P417" s="26" t="s">
        <v>188</v>
      </c>
      <c r="Q417" s="26" t="s">
        <v>188</v>
      </c>
      <c r="R417" s="26" t="s">
        <v>188</v>
      </c>
      <c r="S417" s="26" t="s">
        <v>188</v>
      </c>
      <c r="T417" s="26" t="s">
        <v>188</v>
      </c>
      <c r="U417" s="26" t="s">
        <v>188</v>
      </c>
      <c r="V417" s="26" t="s">
        <v>5</v>
      </c>
      <c r="W417" s="26" t="s">
        <v>162</v>
      </c>
      <c r="X417" s="26" t="s">
        <v>158</v>
      </c>
      <c r="Y417" s="26" t="s">
        <v>190</v>
      </c>
      <c r="Z417" s="26" t="s">
        <v>190</v>
      </c>
      <c r="AA417" s="26" t="s">
        <v>190</v>
      </c>
      <c r="AB417" s="26" t="s">
        <v>190</v>
      </c>
      <c r="AC417" s="26" t="s">
        <v>190</v>
      </c>
      <c r="AD417" s="26" t="s">
        <v>190</v>
      </c>
      <c r="AE417" s="26" t="s">
        <v>55</v>
      </c>
      <c r="AF417" s="26" t="s">
        <v>159</v>
      </c>
      <c r="AG417" s="26" t="s">
        <v>59</v>
      </c>
      <c r="AH417" s="26" t="s">
        <v>59</v>
      </c>
      <c r="AI417" s="26" t="s">
        <v>59</v>
      </c>
      <c r="AJ417" s="26" t="s">
        <v>59</v>
      </c>
      <c r="AK417" s="26" t="s">
        <v>71</v>
      </c>
      <c r="AL417" s="26" t="s">
        <v>160</v>
      </c>
      <c r="AM417" s="26" t="s">
        <v>231</v>
      </c>
      <c r="AN417" s="26" t="s">
        <v>89</v>
      </c>
      <c r="AO417" s="26" t="s">
        <v>210</v>
      </c>
      <c r="AP417" s="26" t="s">
        <v>106</v>
      </c>
      <c r="AQ417" s="26" t="s">
        <v>104</v>
      </c>
      <c r="AR417" s="26" t="s">
        <v>104</v>
      </c>
      <c r="AS417" s="26" t="s">
        <v>106</v>
      </c>
      <c r="AT417" s="26" t="s">
        <v>114</v>
      </c>
      <c r="AU417" s="26" t="s">
        <v>260</v>
      </c>
      <c r="AX417" s="12">
        <f t="shared" si="228"/>
        <v>413</v>
      </c>
      <c r="AY417" s="12">
        <f t="shared" si="259"/>
        <v>0.2</v>
      </c>
      <c r="AZ417" s="20" t="str">
        <f t="shared" si="229"/>
        <v>Anticipatoria., Criterios y estándares (Rúbrica)., Retroalimentación.</v>
      </c>
      <c r="BA417" s="12" t="str">
        <f t="shared" si="224"/>
        <v>Anticipatoria.</v>
      </c>
      <c r="BB417" s="12" t="str">
        <f t="shared" si="225"/>
        <v>Criterios y estándares (Rúbrica).</v>
      </c>
      <c r="BC417" s="12" t="str">
        <f t="shared" si="226"/>
        <v>Retroalimentación.</v>
      </c>
      <c r="BD417" s="12" t="str">
        <f t="shared" si="227"/>
        <v/>
      </c>
      <c r="BF417" s="12">
        <f t="shared" si="230"/>
        <v>1</v>
      </c>
      <c r="BG417" s="12">
        <f t="shared" si="231"/>
        <v>1</v>
      </c>
      <c r="BH417" s="12">
        <f t="shared" si="232"/>
        <v>0</v>
      </c>
      <c r="BI417" s="12">
        <f t="shared" si="233"/>
        <v>1</v>
      </c>
      <c r="BJ417" s="12">
        <f t="shared" si="234"/>
        <v>0</v>
      </c>
      <c r="BK417" s="12">
        <f t="shared" si="235"/>
        <v>3</v>
      </c>
      <c r="BL417" s="20" t="str">
        <f t="shared" si="236"/>
        <v>Reflexión, Diálogo, Claridad, Oportunidades de mejora</v>
      </c>
      <c r="BM417" s="12" t="str">
        <f t="shared" si="237"/>
        <v>Reflexión</v>
      </c>
      <c r="BN417" s="12" t="str">
        <f t="shared" si="260"/>
        <v>Diálogo</v>
      </c>
      <c r="BO417" s="12" t="str">
        <f t="shared" si="238"/>
        <v>Claridad</v>
      </c>
      <c r="BP417" s="12" t="str">
        <f t="shared" si="239"/>
        <v>Oportunidades de mejora</v>
      </c>
      <c r="BQ417" s="12" t="str">
        <f t="shared" si="240"/>
        <v/>
      </c>
      <c r="BS417" s="12">
        <f t="shared" si="241"/>
        <v>1</v>
      </c>
      <c r="BT417" s="12">
        <f t="shared" si="242"/>
        <v>1</v>
      </c>
      <c r="BU417" s="12">
        <f t="shared" si="243"/>
        <v>1</v>
      </c>
      <c r="BV417" s="12">
        <f t="shared" si="244"/>
        <v>1</v>
      </c>
      <c r="BW417" s="12">
        <f t="shared" si="245"/>
        <v>0</v>
      </c>
      <c r="BX417" s="12">
        <f t="shared" si="246"/>
        <v>0</v>
      </c>
      <c r="BY417" s="12">
        <f t="shared" si="247"/>
        <v>4</v>
      </c>
      <c r="BZ417" s="12" t="str">
        <f t="shared" si="248"/>
        <v>La bibliografía básica propuesta se encuentra en la biblioteca "Juan Roa Vásquez"., La bibliografía se presenta con una sólo sistema de referenciación (APA, Vancouver, IEEE, etc)., La bibliografía incluye por lo menos dos títulos en una segunda lengua.</v>
      </c>
      <c r="CA417" s="12" t="str">
        <f t="shared" si="249"/>
        <v>La bibliografía básica propuesta se encuentra en la biblioteca "Juan Roa Vásquez".</v>
      </c>
      <c r="CB417" s="21" t="str">
        <f t="shared" si="250"/>
        <v>La bibliografía se presenta con una sólo sistema de referenciación (APA, Vancouver, IEEE, etc).</v>
      </c>
      <c r="CC417" s="12" t="str">
        <f t="shared" si="251"/>
        <v>La bibliografía incluye por lo menos dos títulos en una segunda lengua.</v>
      </c>
      <c r="CD417" s="12" t="str">
        <f t="shared" si="252"/>
        <v/>
      </c>
      <c r="CF417" s="12">
        <f t="shared" si="253"/>
        <v>1</v>
      </c>
      <c r="CG417" s="12">
        <f t="shared" si="254"/>
        <v>0</v>
      </c>
      <c r="CH417" s="12">
        <f t="shared" si="255"/>
        <v>1</v>
      </c>
      <c r="CI417" s="12">
        <f t="shared" si="256"/>
        <v>1</v>
      </c>
      <c r="CJ417" s="12">
        <f t="shared" si="257"/>
        <v>0</v>
      </c>
      <c r="CK417" s="12">
        <f t="shared" si="258"/>
        <v>3</v>
      </c>
    </row>
    <row r="418" spans="1:89" x14ac:dyDescent="0.25">
      <c r="A418" s="25">
        <v>43059.860454710652</v>
      </c>
      <c r="B418" s="26" t="s">
        <v>183</v>
      </c>
      <c r="C418" s="26" t="s">
        <v>853</v>
      </c>
      <c r="D418" s="26" t="s">
        <v>185</v>
      </c>
      <c r="E418" s="24"/>
      <c r="F418" s="26" t="s">
        <v>720</v>
      </c>
      <c r="G418" s="26" t="s">
        <v>857</v>
      </c>
      <c r="H418" s="26" t="s">
        <v>188</v>
      </c>
      <c r="I418" s="26" t="s">
        <v>188</v>
      </c>
      <c r="J418" s="26" t="s">
        <v>188</v>
      </c>
      <c r="K418" s="26" t="s">
        <v>188</v>
      </c>
      <c r="L418" s="26" t="s">
        <v>188</v>
      </c>
      <c r="M418" s="26" t="s">
        <v>188</v>
      </c>
      <c r="N418" s="26" t="s">
        <v>188</v>
      </c>
      <c r="O418" s="26" t="s">
        <v>188</v>
      </c>
      <c r="P418" s="26" t="s">
        <v>188</v>
      </c>
      <c r="Q418" s="26" t="s">
        <v>188</v>
      </c>
      <c r="R418" s="26" t="s">
        <v>188</v>
      </c>
      <c r="S418" s="26" t="s">
        <v>188</v>
      </c>
      <c r="T418" s="26" t="s">
        <v>188</v>
      </c>
      <c r="U418" s="26" t="s">
        <v>188</v>
      </c>
      <c r="V418" s="26" t="s">
        <v>5</v>
      </c>
      <c r="W418" s="26" t="s">
        <v>36</v>
      </c>
      <c r="X418" s="26" t="s">
        <v>158</v>
      </c>
      <c r="Y418" s="26" t="s">
        <v>190</v>
      </c>
      <c r="Z418" s="26" t="s">
        <v>190</v>
      </c>
      <c r="AA418" s="26" t="s">
        <v>190</v>
      </c>
      <c r="AB418" s="26" t="s">
        <v>190</v>
      </c>
      <c r="AC418" s="26" t="s">
        <v>190</v>
      </c>
      <c r="AD418" s="26" t="s">
        <v>190</v>
      </c>
      <c r="AE418" s="26" t="s">
        <v>55</v>
      </c>
      <c r="AF418" s="26" t="s">
        <v>159</v>
      </c>
      <c r="AG418" s="26" t="s">
        <v>59</v>
      </c>
      <c r="AH418" s="26" t="s">
        <v>59</v>
      </c>
      <c r="AI418" s="26" t="s">
        <v>59</v>
      </c>
      <c r="AJ418" s="26" t="s">
        <v>59</v>
      </c>
      <c r="AK418" s="26" t="s">
        <v>71</v>
      </c>
      <c r="AL418" s="26" t="s">
        <v>74</v>
      </c>
      <c r="AM418" s="26" t="s">
        <v>412</v>
      </c>
      <c r="AN418" s="26" t="s">
        <v>90</v>
      </c>
      <c r="AO418" s="26" t="s">
        <v>192</v>
      </c>
      <c r="AP418" s="26" t="s">
        <v>106</v>
      </c>
      <c r="AQ418" s="26" t="s">
        <v>104</v>
      </c>
      <c r="AR418" s="26" t="s">
        <v>104</v>
      </c>
      <c r="AS418" s="26" t="s">
        <v>106</v>
      </c>
      <c r="AT418" s="26" t="s">
        <v>112</v>
      </c>
      <c r="AU418" s="26" t="s">
        <v>193</v>
      </c>
      <c r="AX418" s="12">
        <f t="shared" si="228"/>
        <v>413</v>
      </c>
      <c r="AY418" s="12">
        <f t="shared" si="259"/>
        <v>0.2</v>
      </c>
      <c r="AZ418" s="20" t="str">
        <f t="shared" si="229"/>
        <v>Anticipatoria., Retroalimentación.</v>
      </c>
      <c r="BA418" s="12" t="str">
        <f t="shared" si="224"/>
        <v>Anticipatoria.</v>
      </c>
      <c r="BB418" s="12" t="str">
        <f t="shared" si="225"/>
        <v>Retroalimentación.</v>
      </c>
      <c r="BC418" s="12" t="str">
        <f t="shared" si="226"/>
        <v/>
      </c>
      <c r="BD418" s="12" t="str">
        <f t="shared" si="227"/>
        <v/>
      </c>
      <c r="BF418" s="12">
        <f t="shared" si="230"/>
        <v>1</v>
      </c>
      <c r="BG418" s="12">
        <f t="shared" si="231"/>
        <v>0</v>
      </c>
      <c r="BH418" s="12">
        <f t="shared" si="232"/>
        <v>0</v>
      </c>
      <c r="BI418" s="12">
        <f t="shared" si="233"/>
        <v>1</v>
      </c>
      <c r="BJ418" s="12">
        <f t="shared" si="234"/>
        <v>0</v>
      </c>
      <c r="BK418" s="12">
        <f t="shared" si="235"/>
        <v>2</v>
      </c>
      <c r="BL418" s="20" t="str">
        <f t="shared" si="236"/>
        <v>Reflexión, Diálogo, Claridad, Oportunidades de mejora, Retroalimentación al docente</v>
      </c>
      <c r="BM418" s="12" t="str">
        <f t="shared" si="237"/>
        <v>Reflexión</v>
      </c>
      <c r="BN418" s="12" t="str">
        <f t="shared" si="260"/>
        <v>Diálogo</v>
      </c>
      <c r="BO418" s="12" t="str">
        <f t="shared" si="238"/>
        <v>Claridad</v>
      </c>
      <c r="BP418" s="12" t="str">
        <f t="shared" si="239"/>
        <v>Oportunidades de mejora</v>
      </c>
      <c r="BQ418" s="12" t="str">
        <f t="shared" si="240"/>
        <v>Retroalimentación al docente</v>
      </c>
      <c r="BS418" s="12">
        <f t="shared" si="241"/>
        <v>1</v>
      </c>
      <c r="BT418" s="12">
        <f t="shared" si="242"/>
        <v>1</v>
      </c>
      <c r="BU418" s="12">
        <f t="shared" si="243"/>
        <v>1</v>
      </c>
      <c r="BV418" s="12">
        <f t="shared" si="244"/>
        <v>1</v>
      </c>
      <c r="BW418" s="12">
        <f t="shared" si="245"/>
        <v>1</v>
      </c>
      <c r="BX418" s="12">
        <f t="shared" si="246"/>
        <v>0</v>
      </c>
      <c r="BY418" s="12">
        <f t="shared" si="247"/>
        <v>5</v>
      </c>
      <c r="BZ418"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18" s="12" t="str">
        <f t="shared" si="249"/>
        <v>La bibliografía básica propuesta se encuentra en la biblioteca "Juan Roa Vásquez".</v>
      </c>
      <c r="CB418" s="21" t="str">
        <f t="shared" si="250"/>
        <v>La bibliografía propuesta contiene títulos de edición menor a 5 años.</v>
      </c>
      <c r="CC418" s="12" t="str">
        <f t="shared" si="251"/>
        <v>La bibliografía se presenta con una sólo sistema de referenciación (APA, Vancouver, IEEE, etc).</v>
      </c>
      <c r="CD418" s="12" t="str">
        <f t="shared" si="252"/>
        <v>La bibliografía incluye por lo menos dos títulos en una segunda lengua.</v>
      </c>
      <c r="CF418" s="12">
        <f t="shared" si="253"/>
        <v>1</v>
      </c>
      <c r="CG418" s="12">
        <f t="shared" si="254"/>
        <v>1</v>
      </c>
      <c r="CH418" s="12">
        <f t="shared" si="255"/>
        <v>1</v>
      </c>
      <c r="CI418" s="12">
        <f t="shared" si="256"/>
        <v>1</v>
      </c>
      <c r="CJ418" s="12">
        <f t="shared" si="257"/>
        <v>0</v>
      </c>
      <c r="CK418" s="12">
        <f t="shared" si="258"/>
        <v>4</v>
      </c>
    </row>
    <row r="419" spans="1:89" x14ac:dyDescent="0.25">
      <c r="A419" s="25">
        <v>43059.901831689815</v>
      </c>
      <c r="B419" s="26" t="s">
        <v>183</v>
      </c>
      <c r="C419" s="26" t="s">
        <v>858</v>
      </c>
      <c r="D419" s="26" t="s">
        <v>185</v>
      </c>
      <c r="E419" s="24"/>
      <c r="F419" s="26" t="s">
        <v>371</v>
      </c>
      <c r="G419" s="26" t="s">
        <v>859</v>
      </c>
      <c r="H419" s="26" t="s">
        <v>188</v>
      </c>
      <c r="I419" s="26" t="s">
        <v>188</v>
      </c>
      <c r="J419" s="26" t="s">
        <v>188</v>
      </c>
      <c r="K419" s="26" t="s">
        <v>188</v>
      </c>
      <c r="L419" s="26" t="s">
        <v>189</v>
      </c>
      <c r="M419" s="26" t="s">
        <v>188</v>
      </c>
      <c r="N419" s="26" t="s">
        <v>189</v>
      </c>
      <c r="O419" s="26" t="s">
        <v>188</v>
      </c>
      <c r="P419" s="26" t="s">
        <v>188</v>
      </c>
      <c r="Q419" s="26" t="s">
        <v>188</v>
      </c>
      <c r="R419" s="26" t="s">
        <v>188</v>
      </c>
      <c r="S419" s="26" t="s">
        <v>188</v>
      </c>
      <c r="T419" s="26" t="s">
        <v>188</v>
      </c>
      <c r="U419" s="26" t="s">
        <v>188</v>
      </c>
      <c r="V419" s="26" t="s">
        <v>5</v>
      </c>
      <c r="W419" s="26" t="s">
        <v>162</v>
      </c>
      <c r="X419" s="26" t="s">
        <v>158</v>
      </c>
      <c r="Y419" s="26" t="s">
        <v>43</v>
      </c>
      <c r="Z419" s="26" t="s">
        <v>43</v>
      </c>
      <c r="AA419" s="26" t="s">
        <v>43</v>
      </c>
      <c r="AB419" s="26" t="s">
        <v>43</v>
      </c>
      <c r="AC419" s="26" t="s">
        <v>43</v>
      </c>
      <c r="AD419" s="26" t="s">
        <v>43</v>
      </c>
      <c r="AE419" s="26" t="s">
        <v>55</v>
      </c>
      <c r="AF419" s="26" t="s">
        <v>58</v>
      </c>
      <c r="AG419" s="26" t="s">
        <v>54</v>
      </c>
      <c r="AH419" s="26" t="s">
        <v>59</v>
      </c>
      <c r="AI419" s="26" t="s">
        <v>275</v>
      </c>
      <c r="AJ419" s="26" t="s">
        <v>58</v>
      </c>
      <c r="AK419" s="26" t="s">
        <v>71</v>
      </c>
      <c r="AL419" s="26" t="s">
        <v>160</v>
      </c>
      <c r="AM419" s="26" t="s">
        <v>231</v>
      </c>
      <c r="AN419" s="26" t="s">
        <v>89</v>
      </c>
      <c r="AO419" s="26" t="s">
        <v>210</v>
      </c>
      <c r="AP419" s="26" t="s">
        <v>104</v>
      </c>
      <c r="AQ419" s="26" t="s">
        <v>104</v>
      </c>
      <c r="AR419" s="26" t="s">
        <v>104</v>
      </c>
      <c r="AS419" s="26" t="s">
        <v>104</v>
      </c>
      <c r="AT419" s="26" t="s">
        <v>114</v>
      </c>
      <c r="AU419" s="26" t="s">
        <v>260</v>
      </c>
      <c r="AX419" s="12">
        <f t="shared" si="228"/>
        <v>418</v>
      </c>
      <c r="AY419" s="12">
        <f t="shared" si="259"/>
        <v>0.5</v>
      </c>
      <c r="AZ419" s="20" t="str">
        <f t="shared" si="229"/>
        <v>Anticipatoria., Criterios y estándares (Rúbrica)., Retroalimentación.</v>
      </c>
      <c r="BA419" s="12" t="str">
        <f t="shared" si="224"/>
        <v>Anticipatoria.</v>
      </c>
      <c r="BB419" s="12" t="str">
        <f t="shared" si="225"/>
        <v>Criterios y estándares (Rúbrica).</v>
      </c>
      <c r="BC419" s="12" t="str">
        <f t="shared" si="226"/>
        <v>Retroalimentación.</v>
      </c>
      <c r="BD419" s="12" t="str">
        <f t="shared" si="227"/>
        <v/>
      </c>
      <c r="BF419" s="12">
        <f t="shared" si="230"/>
        <v>1</v>
      </c>
      <c r="BG419" s="12">
        <f t="shared" si="231"/>
        <v>1</v>
      </c>
      <c r="BH419" s="12">
        <f t="shared" si="232"/>
        <v>0</v>
      </c>
      <c r="BI419" s="12">
        <f t="shared" si="233"/>
        <v>1</v>
      </c>
      <c r="BJ419" s="12">
        <f t="shared" si="234"/>
        <v>0</v>
      </c>
      <c r="BK419" s="12">
        <f t="shared" si="235"/>
        <v>3</v>
      </c>
      <c r="BL419" s="20" t="str">
        <f t="shared" si="236"/>
        <v>Reflexión, Diálogo, Claridad, Oportunidades de mejora</v>
      </c>
      <c r="BM419" s="12" t="str">
        <f t="shared" si="237"/>
        <v>Reflexión</v>
      </c>
      <c r="BN419" s="12" t="str">
        <f t="shared" si="260"/>
        <v>Diálogo</v>
      </c>
      <c r="BO419" s="12" t="str">
        <f t="shared" si="238"/>
        <v>Claridad</v>
      </c>
      <c r="BP419" s="12" t="str">
        <f t="shared" si="239"/>
        <v>Oportunidades de mejora</v>
      </c>
      <c r="BQ419" s="12" t="str">
        <f t="shared" si="240"/>
        <v/>
      </c>
      <c r="BS419" s="12">
        <f t="shared" si="241"/>
        <v>1</v>
      </c>
      <c r="BT419" s="12">
        <f t="shared" si="242"/>
        <v>1</v>
      </c>
      <c r="BU419" s="12">
        <f t="shared" si="243"/>
        <v>1</v>
      </c>
      <c r="BV419" s="12">
        <f t="shared" si="244"/>
        <v>1</v>
      </c>
      <c r="BW419" s="12">
        <f t="shared" si="245"/>
        <v>0</v>
      </c>
      <c r="BX419" s="12">
        <f t="shared" si="246"/>
        <v>0</v>
      </c>
      <c r="BY419" s="12">
        <f t="shared" si="247"/>
        <v>4</v>
      </c>
      <c r="BZ419" s="12" t="str">
        <f t="shared" si="248"/>
        <v>La bibliografía básica propuesta se encuentra en la biblioteca "Juan Roa Vásquez"., La bibliografía se presenta con una sólo sistema de referenciación (APA, Vancouver, IEEE, etc)., La bibliografía incluye por lo menos dos títulos en una segunda lengua.</v>
      </c>
      <c r="CA419" s="12" t="str">
        <f t="shared" si="249"/>
        <v>La bibliografía básica propuesta se encuentra en la biblioteca "Juan Roa Vásquez".</v>
      </c>
      <c r="CB419" s="21" t="str">
        <f t="shared" si="250"/>
        <v>La bibliografía se presenta con una sólo sistema de referenciación (APA, Vancouver, IEEE, etc).</v>
      </c>
      <c r="CC419" s="12" t="str">
        <f t="shared" si="251"/>
        <v>La bibliografía incluye por lo menos dos títulos en una segunda lengua.</v>
      </c>
      <c r="CD419" s="12" t="str">
        <f t="shared" si="252"/>
        <v/>
      </c>
      <c r="CF419" s="12">
        <f t="shared" si="253"/>
        <v>1</v>
      </c>
      <c r="CG419" s="12">
        <f t="shared" si="254"/>
        <v>0</v>
      </c>
      <c r="CH419" s="12">
        <f t="shared" si="255"/>
        <v>1</v>
      </c>
      <c r="CI419" s="12">
        <f t="shared" si="256"/>
        <v>1</v>
      </c>
      <c r="CJ419" s="12">
        <f t="shared" si="257"/>
        <v>0</v>
      </c>
      <c r="CK419" s="12">
        <f t="shared" si="258"/>
        <v>3</v>
      </c>
    </row>
    <row r="420" spans="1:89" x14ac:dyDescent="0.25">
      <c r="A420" s="25">
        <v>43059.908974606486</v>
      </c>
      <c r="B420" s="26" t="s">
        <v>183</v>
      </c>
      <c r="C420" s="26" t="s">
        <v>858</v>
      </c>
      <c r="D420" s="26" t="s">
        <v>185</v>
      </c>
      <c r="E420" s="24"/>
      <c r="F420" s="26" t="s">
        <v>371</v>
      </c>
      <c r="G420" s="26" t="s">
        <v>860</v>
      </c>
      <c r="H420" s="26" t="s">
        <v>188</v>
      </c>
      <c r="I420" s="26" t="s">
        <v>188</v>
      </c>
      <c r="J420" s="26" t="s">
        <v>188</v>
      </c>
      <c r="K420" s="26" t="s">
        <v>188</v>
      </c>
      <c r="L420" s="26" t="s">
        <v>188</v>
      </c>
      <c r="M420" s="26" t="s">
        <v>188</v>
      </c>
      <c r="N420" s="26" t="s">
        <v>189</v>
      </c>
      <c r="O420" s="26" t="s">
        <v>189</v>
      </c>
      <c r="P420" s="26" t="s">
        <v>189</v>
      </c>
      <c r="Q420" s="26" t="s">
        <v>188</v>
      </c>
      <c r="R420" s="26" t="s">
        <v>188</v>
      </c>
      <c r="S420" s="26" t="s">
        <v>188</v>
      </c>
      <c r="T420" s="26" t="s">
        <v>188</v>
      </c>
      <c r="U420" s="26" t="s">
        <v>188</v>
      </c>
      <c r="V420" s="26" t="s">
        <v>5</v>
      </c>
      <c r="W420" s="26" t="s">
        <v>162</v>
      </c>
      <c r="X420" s="26" t="s">
        <v>158</v>
      </c>
      <c r="Y420" s="26" t="s">
        <v>190</v>
      </c>
      <c r="Z420" s="26" t="s">
        <v>190</v>
      </c>
      <c r="AA420" s="26" t="s">
        <v>190</v>
      </c>
      <c r="AB420" s="26" t="s">
        <v>190</v>
      </c>
      <c r="AC420" s="26" t="s">
        <v>190</v>
      </c>
      <c r="AD420" s="26" t="s">
        <v>190</v>
      </c>
      <c r="AE420" s="26" t="s">
        <v>55</v>
      </c>
      <c r="AF420" s="26" t="s">
        <v>159</v>
      </c>
      <c r="AG420" s="26" t="s">
        <v>59</v>
      </c>
      <c r="AH420" s="26" t="s">
        <v>58</v>
      </c>
      <c r="AI420" s="26" t="s">
        <v>59</v>
      </c>
      <c r="AJ420" s="26" t="s">
        <v>58</v>
      </c>
      <c r="AK420" s="26" t="s">
        <v>71</v>
      </c>
      <c r="AL420" s="26" t="s">
        <v>160</v>
      </c>
      <c r="AM420" s="26" t="s">
        <v>231</v>
      </c>
      <c r="AN420" s="26" t="s">
        <v>90</v>
      </c>
      <c r="AO420" s="26" t="s">
        <v>210</v>
      </c>
      <c r="AP420" s="26" t="s">
        <v>106</v>
      </c>
      <c r="AQ420" s="26" t="s">
        <v>106</v>
      </c>
      <c r="AR420" s="26" t="s">
        <v>106</v>
      </c>
      <c r="AS420" s="26" t="s">
        <v>106</v>
      </c>
      <c r="AT420" s="26" t="s">
        <v>113</v>
      </c>
      <c r="AU420" s="26" t="s">
        <v>193</v>
      </c>
      <c r="AX420" s="12">
        <f t="shared" si="228"/>
        <v>418</v>
      </c>
      <c r="AY420" s="12">
        <f t="shared" si="259"/>
        <v>0.5</v>
      </c>
      <c r="AZ420" s="20" t="str">
        <f t="shared" si="229"/>
        <v>Anticipatoria., Criterios y estándares (Rúbrica)., Retroalimentación.</v>
      </c>
      <c r="BA420" s="12" t="str">
        <f t="shared" si="224"/>
        <v>Anticipatoria.</v>
      </c>
      <c r="BB420" s="12" t="str">
        <f t="shared" si="225"/>
        <v>Criterios y estándares (Rúbrica).</v>
      </c>
      <c r="BC420" s="12" t="str">
        <f t="shared" si="226"/>
        <v>Retroalimentación.</v>
      </c>
      <c r="BD420" s="12" t="str">
        <f t="shared" si="227"/>
        <v/>
      </c>
      <c r="BF420" s="12">
        <f t="shared" si="230"/>
        <v>1</v>
      </c>
      <c r="BG420" s="12">
        <f t="shared" si="231"/>
        <v>1</v>
      </c>
      <c r="BH420" s="12">
        <f t="shared" si="232"/>
        <v>0</v>
      </c>
      <c r="BI420" s="12">
        <f t="shared" si="233"/>
        <v>1</v>
      </c>
      <c r="BJ420" s="12">
        <f t="shared" si="234"/>
        <v>0</v>
      </c>
      <c r="BK420" s="12">
        <f t="shared" si="235"/>
        <v>3</v>
      </c>
      <c r="BL420" s="20" t="str">
        <f t="shared" si="236"/>
        <v>Reflexión, Diálogo, Claridad, Oportunidades de mejora</v>
      </c>
      <c r="BM420" s="12" t="str">
        <f t="shared" si="237"/>
        <v>Reflexión</v>
      </c>
      <c r="BN420" s="12" t="str">
        <f t="shared" si="260"/>
        <v>Diálogo</v>
      </c>
      <c r="BO420" s="12" t="str">
        <f t="shared" si="238"/>
        <v>Claridad</v>
      </c>
      <c r="BP420" s="12" t="str">
        <f t="shared" si="239"/>
        <v>Oportunidades de mejora</v>
      </c>
      <c r="BQ420" s="12" t="str">
        <f t="shared" si="240"/>
        <v/>
      </c>
      <c r="BS420" s="12">
        <f t="shared" si="241"/>
        <v>1</v>
      </c>
      <c r="BT420" s="12">
        <f t="shared" si="242"/>
        <v>1</v>
      </c>
      <c r="BU420" s="12">
        <f t="shared" si="243"/>
        <v>1</v>
      </c>
      <c r="BV420" s="12">
        <f t="shared" si="244"/>
        <v>1</v>
      </c>
      <c r="BW420" s="12">
        <f t="shared" si="245"/>
        <v>0</v>
      </c>
      <c r="BX420" s="12">
        <f t="shared" si="246"/>
        <v>0</v>
      </c>
      <c r="BY420" s="12">
        <f t="shared" si="247"/>
        <v>4</v>
      </c>
      <c r="BZ420"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20" s="12" t="str">
        <f t="shared" si="249"/>
        <v>La bibliografía básica propuesta se encuentra en la biblioteca "Juan Roa Vásquez".</v>
      </c>
      <c r="CB420" s="21" t="str">
        <f t="shared" si="250"/>
        <v>La bibliografía propuesta contiene títulos de edición menor a 5 años.</v>
      </c>
      <c r="CC420" s="12" t="str">
        <f t="shared" si="251"/>
        <v>La bibliografía se presenta con una sólo sistema de referenciación (APA, Vancouver, IEEE, etc).</v>
      </c>
      <c r="CD420" s="12" t="str">
        <f t="shared" si="252"/>
        <v>La bibliografía incluye por lo menos dos títulos en una segunda lengua.</v>
      </c>
      <c r="CF420" s="12">
        <f t="shared" si="253"/>
        <v>1</v>
      </c>
      <c r="CG420" s="12">
        <f t="shared" si="254"/>
        <v>1</v>
      </c>
      <c r="CH420" s="12">
        <f t="shared" si="255"/>
        <v>1</v>
      </c>
      <c r="CI420" s="12">
        <f t="shared" si="256"/>
        <v>1</v>
      </c>
      <c r="CJ420" s="12">
        <f t="shared" si="257"/>
        <v>0</v>
      </c>
      <c r="CK420" s="12">
        <f t="shared" si="258"/>
        <v>4</v>
      </c>
    </row>
    <row r="421" spans="1:89" x14ac:dyDescent="0.25">
      <c r="A421" s="25">
        <v>43060.060119965274</v>
      </c>
      <c r="B421" s="26" t="s">
        <v>183</v>
      </c>
      <c r="C421" s="26" t="s">
        <v>861</v>
      </c>
      <c r="D421" s="26" t="s">
        <v>185</v>
      </c>
      <c r="E421" s="24"/>
      <c r="F421" s="26" t="s">
        <v>436</v>
      </c>
      <c r="G421" s="26" t="s">
        <v>862</v>
      </c>
      <c r="H421" s="26" t="s">
        <v>188</v>
      </c>
      <c r="I421" s="26" t="s">
        <v>188</v>
      </c>
      <c r="J421" s="26" t="s">
        <v>188</v>
      </c>
      <c r="K421" s="26" t="s">
        <v>188</v>
      </c>
      <c r="L421" s="26" t="s">
        <v>188</v>
      </c>
      <c r="M421" s="26" t="s">
        <v>188</v>
      </c>
      <c r="N421" s="26" t="s">
        <v>188</v>
      </c>
      <c r="O421" s="26" t="s">
        <v>188</v>
      </c>
      <c r="P421" s="26" t="s">
        <v>188</v>
      </c>
      <c r="Q421" s="26" t="s">
        <v>188</v>
      </c>
      <c r="R421" s="26" t="s">
        <v>188</v>
      </c>
      <c r="S421" s="26" t="s">
        <v>188</v>
      </c>
      <c r="T421" s="26" t="s">
        <v>188</v>
      </c>
      <c r="U421" s="26" t="s">
        <v>188</v>
      </c>
      <c r="V421" s="26" t="s">
        <v>5</v>
      </c>
      <c r="W421" s="26" t="s">
        <v>162</v>
      </c>
      <c r="X421" s="26" t="s">
        <v>39</v>
      </c>
      <c r="Y421" s="26" t="s">
        <v>43</v>
      </c>
      <c r="Z421" s="26" t="s">
        <v>43</v>
      </c>
      <c r="AA421" s="26" t="s">
        <v>43</v>
      </c>
      <c r="AB421" s="26" t="s">
        <v>43</v>
      </c>
      <c r="AC421" s="26" t="s">
        <v>43</v>
      </c>
      <c r="AD421" s="26" t="s">
        <v>43</v>
      </c>
      <c r="AE421" s="26" t="s">
        <v>53</v>
      </c>
      <c r="AF421" s="26" t="s">
        <v>58</v>
      </c>
      <c r="AG421" s="26" t="s">
        <v>58</v>
      </c>
      <c r="AH421" s="26" t="s">
        <v>58</v>
      </c>
      <c r="AI421" s="26" t="s">
        <v>58</v>
      </c>
      <c r="AJ421" s="26" t="s">
        <v>58</v>
      </c>
      <c r="AK421" s="26" t="s">
        <v>69</v>
      </c>
      <c r="AL421" s="26" t="s">
        <v>160</v>
      </c>
      <c r="AM421" s="26" t="s">
        <v>259</v>
      </c>
      <c r="AN421" s="26" t="s">
        <v>90</v>
      </c>
      <c r="AO421" s="26" t="s">
        <v>392</v>
      </c>
      <c r="AP421" s="26" t="s">
        <v>106</v>
      </c>
      <c r="AQ421" s="26" t="s">
        <v>106</v>
      </c>
      <c r="AR421" s="26" t="s">
        <v>106</v>
      </c>
      <c r="AS421" s="26" t="s">
        <v>104</v>
      </c>
      <c r="AT421" s="26" t="s">
        <v>112</v>
      </c>
      <c r="AU421" s="26" t="s">
        <v>193</v>
      </c>
      <c r="AX421" s="12">
        <f t="shared" si="228"/>
        <v>420</v>
      </c>
      <c r="AY421" s="12">
        <f t="shared" si="259"/>
        <v>0.25</v>
      </c>
      <c r="AZ421" s="20" t="str">
        <f t="shared" si="229"/>
        <v>Criterios y estándares (Rúbrica)., Autoevaluación., Retroalimentación.</v>
      </c>
      <c r="BA421" s="12" t="str">
        <f t="shared" si="224"/>
        <v>Criterios y estándares (Rúbrica).</v>
      </c>
      <c r="BB421" s="12" t="str">
        <f t="shared" si="225"/>
        <v>Autoevaluación.</v>
      </c>
      <c r="BC421" s="12" t="str">
        <f t="shared" si="226"/>
        <v>Retroalimentación.</v>
      </c>
      <c r="BD421" s="12" t="str">
        <f t="shared" si="227"/>
        <v/>
      </c>
      <c r="BF421" s="12">
        <f t="shared" si="230"/>
        <v>0</v>
      </c>
      <c r="BG421" s="12">
        <f t="shared" si="231"/>
        <v>1</v>
      </c>
      <c r="BH421" s="12">
        <f t="shared" si="232"/>
        <v>1</v>
      </c>
      <c r="BI421" s="12">
        <f t="shared" si="233"/>
        <v>1</v>
      </c>
      <c r="BJ421" s="12">
        <f t="shared" si="234"/>
        <v>0</v>
      </c>
      <c r="BK421" s="12">
        <f t="shared" si="235"/>
        <v>3</v>
      </c>
      <c r="BL421" s="20" t="str">
        <f t="shared" si="236"/>
        <v>Reflexión, Claridad, Oportunidades de mejora</v>
      </c>
      <c r="BM421" s="12" t="str">
        <f t="shared" si="237"/>
        <v>Reflexión</v>
      </c>
      <c r="BN421" s="12" t="str">
        <f t="shared" si="260"/>
        <v>Claridad</v>
      </c>
      <c r="BO421" s="12" t="str">
        <f t="shared" si="238"/>
        <v>Oportunidades de mejora</v>
      </c>
      <c r="BP421" s="12" t="str">
        <f t="shared" si="239"/>
        <v/>
      </c>
      <c r="BQ421" s="12" t="str">
        <f t="shared" si="240"/>
        <v/>
      </c>
      <c r="BS421" s="12">
        <f t="shared" si="241"/>
        <v>1</v>
      </c>
      <c r="BT421" s="12">
        <f t="shared" si="242"/>
        <v>0</v>
      </c>
      <c r="BU421" s="12">
        <f t="shared" si="243"/>
        <v>1</v>
      </c>
      <c r="BV421" s="12">
        <f t="shared" si="244"/>
        <v>1</v>
      </c>
      <c r="BW421" s="12">
        <f t="shared" si="245"/>
        <v>0</v>
      </c>
      <c r="BX421" s="12">
        <f t="shared" si="246"/>
        <v>0</v>
      </c>
      <c r="BY421" s="12">
        <f t="shared" si="247"/>
        <v>3</v>
      </c>
      <c r="BZ421"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21" s="12" t="str">
        <f t="shared" si="249"/>
        <v>La bibliografía básica propuesta se encuentra en la biblioteca "Juan Roa Vásquez".</v>
      </c>
      <c r="CB421" s="21" t="str">
        <f t="shared" si="250"/>
        <v>La bibliografía propuesta contiene títulos de edición menor a 5 años.</v>
      </c>
      <c r="CC421" s="12" t="str">
        <f t="shared" si="251"/>
        <v>La bibliografía se presenta con una sólo sistema de referenciación (APA, Vancouver, IEEE, etc).</v>
      </c>
      <c r="CD421" s="12" t="str">
        <f t="shared" si="252"/>
        <v>La bibliografía incluye por lo menos dos títulos en una segunda lengua.</v>
      </c>
      <c r="CF421" s="12">
        <f t="shared" si="253"/>
        <v>1</v>
      </c>
      <c r="CG421" s="12">
        <f t="shared" si="254"/>
        <v>1</v>
      </c>
      <c r="CH421" s="12">
        <f t="shared" si="255"/>
        <v>1</v>
      </c>
      <c r="CI421" s="12">
        <f t="shared" si="256"/>
        <v>1</v>
      </c>
      <c r="CJ421" s="12">
        <f t="shared" si="257"/>
        <v>0</v>
      </c>
      <c r="CK421" s="12">
        <f t="shared" si="258"/>
        <v>4</v>
      </c>
    </row>
    <row r="422" spans="1:89" x14ac:dyDescent="0.25">
      <c r="A422" s="25">
        <v>43060.061736076386</v>
      </c>
      <c r="B422" s="26" t="s">
        <v>183</v>
      </c>
      <c r="C422" s="26" t="s">
        <v>861</v>
      </c>
      <c r="D422" s="26" t="s">
        <v>185</v>
      </c>
      <c r="E422" s="24"/>
      <c r="F422" s="26" t="s">
        <v>371</v>
      </c>
      <c r="G422" s="26" t="s">
        <v>863</v>
      </c>
      <c r="H422" s="26" t="s">
        <v>188</v>
      </c>
      <c r="I422" s="26" t="s">
        <v>188</v>
      </c>
      <c r="J422" s="26" t="s">
        <v>188</v>
      </c>
      <c r="K422" s="26" t="s">
        <v>188</v>
      </c>
      <c r="L422" s="26" t="s">
        <v>188</v>
      </c>
      <c r="M422" s="26" t="s">
        <v>188</v>
      </c>
      <c r="N422" s="26" t="s">
        <v>188</v>
      </c>
      <c r="O422" s="26" t="s">
        <v>188</v>
      </c>
      <c r="P422" s="26" t="s">
        <v>188</v>
      </c>
      <c r="Q422" s="26" t="s">
        <v>188</v>
      </c>
      <c r="R422" s="26" t="s">
        <v>188</v>
      </c>
      <c r="S422" s="26" t="s">
        <v>188</v>
      </c>
      <c r="T422" s="26" t="s">
        <v>188</v>
      </c>
      <c r="U422" s="26" t="s">
        <v>188</v>
      </c>
      <c r="V422" s="26" t="s">
        <v>5</v>
      </c>
      <c r="W422" s="26" t="s">
        <v>36</v>
      </c>
      <c r="X422" s="26" t="s">
        <v>39</v>
      </c>
      <c r="Y422" s="26" t="s">
        <v>43</v>
      </c>
      <c r="Z422" s="26" t="s">
        <v>43</v>
      </c>
      <c r="AA422" s="26" t="s">
        <v>43</v>
      </c>
      <c r="AB422" s="26" t="s">
        <v>43</v>
      </c>
      <c r="AC422" s="26" t="s">
        <v>43</v>
      </c>
      <c r="AD422" s="26" t="s">
        <v>43</v>
      </c>
      <c r="AE422" s="26" t="s">
        <v>55</v>
      </c>
      <c r="AF422" s="26" t="s">
        <v>58</v>
      </c>
      <c r="AG422" s="26" t="s">
        <v>59</v>
      </c>
      <c r="AH422" s="26" t="s">
        <v>58</v>
      </c>
      <c r="AI422" s="26" t="s">
        <v>58</v>
      </c>
      <c r="AJ422" s="26" t="s">
        <v>58</v>
      </c>
      <c r="AK422" s="26" t="s">
        <v>69</v>
      </c>
      <c r="AL422" s="26" t="s">
        <v>160</v>
      </c>
      <c r="AM422" s="26" t="s">
        <v>259</v>
      </c>
      <c r="AN422" s="26" t="s">
        <v>89</v>
      </c>
      <c r="AO422" s="26" t="s">
        <v>244</v>
      </c>
      <c r="AP422" s="26" t="s">
        <v>106</v>
      </c>
      <c r="AQ422" s="26" t="s">
        <v>106</v>
      </c>
      <c r="AR422" s="26" t="s">
        <v>104</v>
      </c>
      <c r="AS422" s="26" t="s">
        <v>104</v>
      </c>
      <c r="AT422" s="26" t="s">
        <v>114</v>
      </c>
      <c r="AU422" s="26" t="s">
        <v>193</v>
      </c>
      <c r="AX422" s="12">
        <f t="shared" si="228"/>
        <v>420</v>
      </c>
      <c r="AY422" s="12">
        <f t="shared" si="259"/>
        <v>0.25</v>
      </c>
      <c r="AZ422" s="20" t="str">
        <f t="shared" si="229"/>
        <v>Criterios y estándares (Rúbrica)., Autoevaluación., Retroalimentación.</v>
      </c>
      <c r="BA422" s="12" t="str">
        <f t="shared" si="224"/>
        <v>Criterios y estándares (Rúbrica).</v>
      </c>
      <c r="BB422" s="12" t="str">
        <f t="shared" si="225"/>
        <v>Autoevaluación.</v>
      </c>
      <c r="BC422" s="12" t="str">
        <f t="shared" si="226"/>
        <v>Retroalimentación.</v>
      </c>
      <c r="BD422" s="12" t="str">
        <f t="shared" si="227"/>
        <v/>
      </c>
      <c r="BF422" s="12">
        <f t="shared" si="230"/>
        <v>0</v>
      </c>
      <c r="BG422" s="12">
        <f t="shared" si="231"/>
        <v>1</v>
      </c>
      <c r="BH422" s="12">
        <f t="shared" si="232"/>
        <v>1</v>
      </c>
      <c r="BI422" s="12">
        <f t="shared" si="233"/>
        <v>1</v>
      </c>
      <c r="BJ422" s="12">
        <f t="shared" si="234"/>
        <v>0</v>
      </c>
      <c r="BK422" s="12">
        <f t="shared" si="235"/>
        <v>3</v>
      </c>
      <c r="BL422" s="20" t="str">
        <f t="shared" si="236"/>
        <v>Reflexión, Claridad, Oportunidades de mejora, Retroalimentación al docente</v>
      </c>
      <c r="BM422" s="12" t="str">
        <f t="shared" si="237"/>
        <v>Reflexión</v>
      </c>
      <c r="BN422" s="12" t="str">
        <f t="shared" si="260"/>
        <v>Claridad</v>
      </c>
      <c r="BO422" s="12" t="str">
        <f t="shared" si="238"/>
        <v>Oportunidades de mejora</v>
      </c>
      <c r="BP422" s="12" t="str">
        <f t="shared" si="239"/>
        <v>Oportunidades de mejora</v>
      </c>
      <c r="BQ422" s="12" t="str">
        <f t="shared" si="240"/>
        <v>Retroalimentación al docente</v>
      </c>
      <c r="BS422" s="12">
        <f t="shared" si="241"/>
        <v>1</v>
      </c>
      <c r="BT422" s="12">
        <f t="shared" si="242"/>
        <v>0</v>
      </c>
      <c r="BU422" s="12">
        <f t="shared" si="243"/>
        <v>1</v>
      </c>
      <c r="BV422" s="12">
        <f t="shared" si="244"/>
        <v>2</v>
      </c>
      <c r="BW422" s="12">
        <f t="shared" si="245"/>
        <v>1</v>
      </c>
      <c r="BX422" s="12">
        <f t="shared" si="246"/>
        <v>0</v>
      </c>
      <c r="BY422" s="12">
        <f t="shared" si="247"/>
        <v>5</v>
      </c>
      <c r="BZ422"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22" s="12" t="str">
        <f t="shared" si="249"/>
        <v>La bibliografía básica propuesta se encuentra en la biblioteca "Juan Roa Vásquez".</v>
      </c>
      <c r="CB422" s="21" t="str">
        <f t="shared" si="250"/>
        <v>La bibliografía propuesta contiene títulos de edición menor a 5 años.</v>
      </c>
      <c r="CC422" s="12" t="str">
        <f t="shared" si="251"/>
        <v>La bibliografía se presenta con una sólo sistema de referenciación (APA, Vancouver, IEEE, etc).</v>
      </c>
      <c r="CD422" s="12" t="str">
        <f t="shared" si="252"/>
        <v>La bibliografía incluye por lo menos dos títulos en una segunda lengua.</v>
      </c>
      <c r="CF422" s="12">
        <f t="shared" si="253"/>
        <v>1</v>
      </c>
      <c r="CG422" s="12">
        <f t="shared" si="254"/>
        <v>1</v>
      </c>
      <c r="CH422" s="12">
        <f t="shared" si="255"/>
        <v>1</v>
      </c>
      <c r="CI422" s="12">
        <f t="shared" si="256"/>
        <v>1</v>
      </c>
      <c r="CJ422" s="12">
        <f t="shared" si="257"/>
        <v>0</v>
      </c>
      <c r="CK422" s="12">
        <f t="shared" si="258"/>
        <v>4</v>
      </c>
    </row>
    <row r="423" spans="1:89" x14ac:dyDescent="0.25">
      <c r="A423" s="25">
        <v>43060.081909004628</v>
      </c>
      <c r="B423" s="26" t="s">
        <v>183</v>
      </c>
      <c r="C423" s="26" t="s">
        <v>861</v>
      </c>
      <c r="D423" s="26" t="s">
        <v>185</v>
      </c>
      <c r="E423" s="24"/>
      <c r="F423" s="26" t="s">
        <v>436</v>
      </c>
      <c r="G423" s="26" t="s">
        <v>864</v>
      </c>
      <c r="H423" s="26" t="s">
        <v>188</v>
      </c>
      <c r="I423" s="26" t="s">
        <v>188</v>
      </c>
      <c r="J423" s="26" t="s">
        <v>188</v>
      </c>
      <c r="K423" s="26" t="s">
        <v>188</v>
      </c>
      <c r="L423" s="26" t="s">
        <v>188</v>
      </c>
      <c r="M423" s="26" t="s">
        <v>188</v>
      </c>
      <c r="N423" s="26" t="s">
        <v>188</v>
      </c>
      <c r="O423" s="26" t="s">
        <v>188</v>
      </c>
      <c r="P423" s="26" t="s">
        <v>188</v>
      </c>
      <c r="Q423" s="26" t="s">
        <v>188</v>
      </c>
      <c r="R423" s="26" t="s">
        <v>188</v>
      </c>
      <c r="S423" s="26" t="s">
        <v>188</v>
      </c>
      <c r="T423" s="26" t="s">
        <v>188</v>
      </c>
      <c r="U423" s="26" t="s">
        <v>188</v>
      </c>
      <c r="V423" s="26" t="s">
        <v>5</v>
      </c>
      <c r="W423" s="26" t="s">
        <v>36</v>
      </c>
      <c r="X423" s="26" t="s">
        <v>39</v>
      </c>
      <c r="Y423" s="26" t="s">
        <v>43</v>
      </c>
      <c r="Z423" s="26" t="s">
        <v>43</v>
      </c>
      <c r="AA423" s="26" t="s">
        <v>43</v>
      </c>
      <c r="AB423" s="26" t="s">
        <v>43</v>
      </c>
      <c r="AC423" s="26" t="s">
        <v>43</v>
      </c>
      <c r="AD423" s="26" t="s">
        <v>43</v>
      </c>
      <c r="AE423" s="26" t="s">
        <v>53</v>
      </c>
      <c r="AF423" s="26" t="s">
        <v>159</v>
      </c>
      <c r="AG423" s="26" t="s">
        <v>58</v>
      </c>
      <c r="AH423" s="26" t="s">
        <v>58</v>
      </c>
      <c r="AI423" s="26" t="s">
        <v>58</v>
      </c>
      <c r="AJ423" s="26" t="s">
        <v>58</v>
      </c>
      <c r="AK423" s="26" t="s">
        <v>69</v>
      </c>
      <c r="AL423" s="26" t="s">
        <v>160</v>
      </c>
      <c r="AM423" s="26" t="s">
        <v>228</v>
      </c>
      <c r="AN423" s="26" t="s">
        <v>89</v>
      </c>
      <c r="AO423" s="26" t="s">
        <v>268</v>
      </c>
      <c r="AP423" s="26" t="s">
        <v>104</v>
      </c>
      <c r="AQ423" s="26" t="s">
        <v>104</v>
      </c>
      <c r="AR423" s="26" t="s">
        <v>104</v>
      </c>
      <c r="AS423" s="26" t="s">
        <v>104</v>
      </c>
      <c r="AT423" s="26" t="s">
        <v>114</v>
      </c>
      <c r="AU423" s="26" t="s">
        <v>260</v>
      </c>
      <c r="AX423" s="12">
        <f t="shared" si="228"/>
        <v>420</v>
      </c>
      <c r="AY423" s="12">
        <f t="shared" si="259"/>
        <v>0.25</v>
      </c>
      <c r="AZ423" s="20" t="str">
        <f t="shared" si="229"/>
        <v>Anticipatoria., Criterios y estándares (Rúbrica)., Autoevaluación.</v>
      </c>
      <c r="BA423" s="12" t="str">
        <f t="shared" si="224"/>
        <v>Anticipatoria.</v>
      </c>
      <c r="BB423" s="12" t="str">
        <f t="shared" si="225"/>
        <v>Criterios y estándares (Rúbrica).</v>
      </c>
      <c r="BC423" s="12" t="str">
        <f t="shared" si="226"/>
        <v>Autoevaluación.</v>
      </c>
      <c r="BD423" s="12" t="str">
        <f t="shared" si="227"/>
        <v/>
      </c>
      <c r="BF423" s="12">
        <f t="shared" si="230"/>
        <v>1</v>
      </c>
      <c r="BG423" s="12">
        <f t="shared" si="231"/>
        <v>1</v>
      </c>
      <c r="BH423" s="12">
        <f t="shared" si="232"/>
        <v>1</v>
      </c>
      <c r="BI423" s="12">
        <f t="shared" si="233"/>
        <v>0</v>
      </c>
      <c r="BJ423" s="12">
        <f t="shared" si="234"/>
        <v>0</v>
      </c>
      <c r="BK423" s="12">
        <f t="shared" si="235"/>
        <v>3</v>
      </c>
      <c r="BL423" s="20" t="str">
        <f t="shared" si="236"/>
        <v>Reflexión, Diálogo, Oportunidades de mejora, Retroalimentación al docente</v>
      </c>
      <c r="BM423" s="12" t="str">
        <f t="shared" si="237"/>
        <v>Reflexión</v>
      </c>
      <c r="BN423" s="12" t="str">
        <f t="shared" si="260"/>
        <v>Diálogo</v>
      </c>
      <c r="BO423" s="12" t="str">
        <f t="shared" si="238"/>
        <v>Oportunidades de mejora</v>
      </c>
      <c r="BP423" s="12" t="str">
        <f t="shared" si="239"/>
        <v>Retroalimentación al docente</v>
      </c>
      <c r="BQ423" s="12" t="str">
        <f t="shared" si="240"/>
        <v/>
      </c>
      <c r="BS423" s="12">
        <f t="shared" si="241"/>
        <v>1</v>
      </c>
      <c r="BT423" s="12">
        <f t="shared" si="242"/>
        <v>1</v>
      </c>
      <c r="BU423" s="12">
        <f t="shared" si="243"/>
        <v>0</v>
      </c>
      <c r="BV423" s="12">
        <f t="shared" si="244"/>
        <v>1</v>
      </c>
      <c r="BW423" s="12">
        <f t="shared" si="245"/>
        <v>1</v>
      </c>
      <c r="BX423" s="12">
        <f t="shared" si="246"/>
        <v>0</v>
      </c>
      <c r="BY423" s="12">
        <f t="shared" si="247"/>
        <v>4</v>
      </c>
      <c r="BZ423" s="12" t="str">
        <f t="shared" si="248"/>
        <v>La bibliografía básica propuesta se encuentra en la biblioteca "Juan Roa Vásquez"., La bibliografía se presenta con una sólo sistema de referenciación (APA, Vancouver, IEEE, etc)., La bibliografía incluye por lo menos dos títulos en una segunda lengua.</v>
      </c>
      <c r="CA423" s="12" t="str">
        <f t="shared" si="249"/>
        <v>La bibliografía básica propuesta se encuentra en la biblioteca "Juan Roa Vásquez".</v>
      </c>
      <c r="CB423" s="21" t="str">
        <f t="shared" si="250"/>
        <v>La bibliografía se presenta con una sólo sistema de referenciación (APA, Vancouver, IEEE, etc).</v>
      </c>
      <c r="CC423" s="12" t="str">
        <f t="shared" si="251"/>
        <v>La bibliografía incluye por lo menos dos títulos en una segunda lengua.</v>
      </c>
      <c r="CD423" s="12" t="str">
        <f t="shared" si="252"/>
        <v/>
      </c>
      <c r="CF423" s="12">
        <f t="shared" si="253"/>
        <v>1</v>
      </c>
      <c r="CG423" s="12">
        <f t="shared" si="254"/>
        <v>0</v>
      </c>
      <c r="CH423" s="12">
        <f t="shared" si="255"/>
        <v>1</v>
      </c>
      <c r="CI423" s="12">
        <f t="shared" si="256"/>
        <v>1</v>
      </c>
      <c r="CJ423" s="12">
        <f t="shared" si="257"/>
        <v>0</v>
      </c>
      <c r="CK423" s="12">
        <f t="shared" si="258"/>
        <v>3</v>
      </c>
    </row>
    <row r="424" spans="1:89" x14ac:dyDescent="0.25">
      <c r="A424" s="25">
        <v>43060.083448078702</v>
      </c>
      <c r="B424" s="26" t="s">
        <v>183</v>
      </c>
      <c r="C424" s="26" t="s">
        <v>861</v>
      </c>
      <c r="D424" s="26" t="s">
        <v>185</v>
      </c>
      <c r="E424" s="24"/>
      <c r="F424" s="26" t="s">
        <v>436</v>
      </c>
      <c r="G424" s="26" t="s">
        <v>865</v>
      </c>
      <c r="H424" s="26" t="s">
        <v>188</v>
      </c>
      <c r="I424" s="26" t="s">
        <v>188</v>
      </c>
      <c r="J424" s="26" t="s">
        <v>188</v>
      </c>
      <c r="K424" s="26" t="s">
        <v>188</v>
      </c>
      <c r="L424" s="26" t="s">
        <v>188</v>
      </c>
      <c r="M424" s="26" t="s">
        <v>188</v>
      </c>
      <c r="N424" s="26" t="s">
        <v>188</v>
      </c>
      <c r="O424" s="26" t="s">
        <v>188</v>
      </c>
      <c r="P424" s="26" t="s">
        <v>188</v>
      </c>
      <c r="Q424" s="26" t="s">
        <v>188</v>
      </c>
      <c r="R424" s="26" t="s">
        <v>188</v>
      </c>
      <c r="S424" s="26" t="s">
        <v>188</v>
      </c>
      <c r="T424" s="26" t="s">
        <v>188</v>
      </c>
      <c r="U424" s="26" t="s">
        <v>188</v>
      </c>
      <c r="V424" s="26" t="s">
        <v>5</v>
      </c>
      <c r="W424" s="26" t="s">
        <v>36</v>
      </c>
      <c r="X424" s="26" t="s">
        <v>39</v>
      </c>
      <c r="Y424" s="26" t="s">
        <v>43</v>
      </c>
      <c r="Z424" s="26" t="s">
        <v>43</v>
      </c>
      <c r="AA424" s="26" t="s">
        <v>43</v>
      </c>
      <c r="AB424" s="26" t="s">
        <v>43</v>
      </c>
      <c r="AC424" s="26" t="s">
        <v>43</v>
      </c>
      <c r="AD424" s="26" t="s">
        <v>43</v>
      </c>
      <c r="AE424" s="26" t="s">
        <v>53</v>
      </c>
      <c r="AF424" s="26" t="s">
        <v>58</v>
      </c>
      <c r="AG424" s="26" t="s">
        <v>58</v>
      </c>
      <c r="AH424" s="26" t="s">
        <v>59</v>
      </c>
      <c r="AI424" s="26" t="s">
        <v>58</v>
      </c>
      <c r="AJ424" s="26" t="s">
        <v>58</v>
      </c>
      <c r="AK424" s="26" t="s">
        <v>69</v>
      </c>
      <c r="AL424" s="26" t="s">
        <v>160</v>
      </c>
      <c r="AM424" s="26" t="s">
        <v>214</v>
      </c>
      <c r="AN424" s="26" t="s">
        <v>89</v>
      </c>
      <c r="AO424" s="26" t="s">
        <v>469</v>
      </c>
      <c r="AP424" s="26" t="s">
        <v>104</v>
      </c>
      <c r="AQ424" s="26" t="s">
        <v>104</v>
      </c>
      <c r="AR424" s="26" t="s">
        <v>104</v>
      </c>
      <c r="AS424" s="26" t="s">
        <v>104</v>
      </c>
      <c r="AT424" s="26" t="s">
        <v>114</v>
      </c>
      <c r="AU424" s="26" t="s">
        <v>260</v>
      </c>
      <c r="AX424" s="12">
        <f t="shared" si="228"/>
        <v>420</v>
      </c>
      <c r="AY424" s="12">
        <f t="shared" si="259"/>
        <v>0.25</v>
      </c>
      <c r="AZ424" s="20" t="str">
        <f t="shared" si="229"/>
        <v>Criterios y estándares (Rúbrica)., Autoevaluación.</v>
      </c>
      <c r="BA424" s="12" t="str">
        <f t="shared" si="224"/>
        <v>Criterios y estándares (Rúbrica).</v>
      </c>
      <c r="BB424" s="12" t="str">
        <f t="shared" si="225"/>
        <v>Autoevaluación.</v>
      </c>
      <c r="BC424" s="12" t="str">
        <f t="shared" si="226"/>
        <v/>
      </c>
      <c r="BD424" s="12" t="str">
        <f t="shared" si="227"/>
        <v/>
      </c>
      <c r="BF424" s="12">
        <f t="shared" si="230"/>
        <v>0</v>
      </c>
      <c r="BG424" s="12">
        <f t="shared" si="231"/>
        <v>1</v>
      </c>
      <c r="BH424" s="12">
        <f t="shared" si="232"/>
        <v>1</v>
      </c>
      <c r="BI424" s="12">
        <f t="shared" si="233"/>
        <v>0</v>
      </c>
      <c r="BJ424" s="12">
        <f t="shared" si="234"/>
        <v>0</v>
      </c>
      <c r="BK424" s="12">
        <f t="shared" si="235"/>
        <v>2</v>
      </c>
      <c r="BL424" s="20" t="str">
        <f t="shared" si="236"/>
        <v>Claridad, Oportunidades de mejora, Retroalimentación al docente</v>
      </c>
      <c r="BM424" s="12" t="str">
        <f t="shared" si="237"/>
        <v>Claridad</v>
      </c>
      <c r="BN424" s="12" t="str">
        <f t="shared" si="260"/>
        <v>Oportunidades de mejora</v>
      </c>
      <c r="BO424" s="12" t="str">
        <f t="shared" si="238"/>
        <v>Retroalimentación al docente</v>
      </c>
      <c r="BP424" s="12" t="str">
        <f t="shared" si="239"/>
        <v/>
      </c>
      <c r="BQ424" s="12" t="str">
        <f t="shared" si="240"/>
        <v/>
      </c>
      <c r="BS424" s="12">
        <f t="shared" si="241"/>
        <v>0</v>
      </c>
      <c r="BT424" s="12">
        <f t="shared" si="242"/>
        <v>0</v>
      </c>
      <c r="BU424" s="12">
        <f t="shared" si="243"/>
        <v>1</v>
      </c>
      <c r="BV424" s="12">
        <f t="shared" si="244"/>
        <v>1</v>
      </c>
      <c r="BW424" s="12">
        <f t="shared" si="245"/>
        <v>1</v>
      </c>
      <c r="BX424" s="12">
        <f t="shared" si="246"/>
        <v>0</v>
      </c>
      <c r="BY424" s="12">
        <f t="shared" si="247"/>
        <v>3</v>
      </c>
      <c r="BZ424" s="12" t="str">
        <f t="shared" si="248"/>
        <v>La bibliografía básica propuesta se encuentra en la biblioteca "Juan Roa Vásquez"., La bibliografía se presenta con una sólo sistema de referenciación (APA, Vancouver, IEEE, etc)., La bibliografía incluye por lo menos dos títulos en una segunda lengua.</v>
      </c>
      <c r="CA424" s="12" t="str">
        <f t="shared" si="249"/>
        <v>La bibliografía básica propuesta se encuentra en la biblioteca "Juan Roa Vásquez".</v>
      </c>
      <c r="CB424" s="21" t="str">
        <f t="shared" si="250"/>
        <v>La bibliografía se presenta con una sólo sistema de referenciación (APA, Vancouver, IEEE, etc).</v>
      </c>
      <c r="CC424" s="12" t="str">
        <f t="shared" si="251"/>
        <v>La bibliografía incluye por lo menos dos títulos en una segunda lengua.</v>
      </c>
      <c r="CD424" s="12" t="str">
        <f t="shared" si="252"/>
        <v/>
      </c>
      <c r="CF424" s="12">
        <f t="shared" si="253"/>
        <v>1</v>
      </c>
      <c r="CG424" s="12">
        <f t="shared" si="254"/>
        <v>0</v>
      </c>
      <c r="CH424" s="12">
        <f t="shared" si="255"/>
        <v>1</v>
      </c>
      <c r="CI424" s="12">
        <f t="shared" si="256"/>
        <v>1</v>
      </c>
      <c r="CJ424" s="12">
        <f t="shared" si="257"/>
        <v>0</v>
      </c>
      <c r="CK424" s="12">
        <f t="shared" si="258"/>
        <v>3</v>
      </c>
    </row>
    <row r="425" spans="1:89" x14ac:dyDescent="0.25">
      <c r="A425" s="25">
        <v>43060.323888425926</v>
      </c>
      <c r="B425" s="26" t="s">
        <v>183</v>
      </c>
      <c r="C425" s="26" t="s">
        <v>866</v>
      </c>
      <c r="D425" s="26" t="s">
        <v>185</v>
      </c>
      <c r="E425" s="24"/>
      <c r="F425" s="26" t="s">
        <v>371</v>
      </c>
      <c r="G425" s="26" t="s">
        <v>867</v>
      </c>
      <c r="H425" s="26" t="s">
        <v>188</v>
      </c>
      <c r="I425" s="26" t="s">
        <v>188</v>
      </c>
      <c r="J425" s="26" t="s">
        <v>188</v>
      </c>
      <c r="K425" s="26" t="s">
        <v>188</v>
      </c>
      <c r="L425" s="26" t="s">
        <v>189</v>
      </c>
      <c r="M425" s="26" t="s">
        <v>188</v>
      </c>
      <c r="N425" s="26" t="s">
        <v>189</v>
      </c>
      <c r="O425" s="26" t="s">
        <v>188</v>
      </c>
      <c r="P425" s="26" t="s">
        <v>188</v>
      </c>
      <c r="Q425" s="26" t="s">
        <v>188</v>
      </c>
      <c r="R425" s="26" t="s">
        <v>188</v>
      </c>
      <c r="S425" s="26" t="s">
        <v>188</v>
      </c>
      <c r="T425" s="26" t="s">
        <v>189</v>
      </c>
      <c r="U425" s="26" t="s">
        <v>189</v>
      </c>
      <c r="V425" s="26" t="s">
        <v>4</v>
      </c>
      <c r="W425" s="26" t="s">
        <v>36</v>
      </c>
      <c r="X425" s="26" t="s">
        <v>158</v>
      </c>
      <c r="Y425" s="26" t="s">
        <v>190</v>
      </c>
      <c r="Z425" s="26" t="s">
        <v>190</v>
      </c>
      <c r="AA425" s="26" t="s">
        <v>190</v>
      </c>
      <c r="AB425" s="26" t="s">
        <v>190</v>
      </c>
      <c r="AC425" s="26" t="s">
        <v>190</v>
      </c>
      <c r="AD425" s="26" t="s">
        <v>190</v>
      </c>
      <c r="AE425" s="26" t="s">
        <v>55</v>
      </c>
      <c r="AF425" s="26" t="s">
        <v>159</v>
      </c>
      <c r="AG425" s="26" t="s">
        <v>59</v>
      </c>
      <c r="AH425" s="26" t="s">
        <v>59</v>
      </c>
      <c r="AI425" s="26" t="s">
        <v>59</v>
      </c>
      <c r="AJ425" s="26" t="s">
        <v>59</v>
      </c>
      <c r="AK425" s="26" t="s">
        <v>69</v>
      </c>
      <c r="AL425" s="26" t="s">
        <v>160</v>
      </c>
      <c r="AM425" s="26" t="s">
        <v>259</v>
      </c>
      <c r="AN425" s="26" t="s">
        <v>90</v>
      </c>
      <c r="AO425" s="26" t="s">
        <v>192</v>
      </c>
      <c r="AP425" s="26" t="s">
        <v>106</v>
      </c>
      <c r="AQ425" s="26" t="s">
        <v>106</v>
      </c>
      <c r="AR425" s="26" t="s">
        <v>106</v>
      </c>
      <c r="AS425" s="26" t="s">
        <v>106</v>
      </c>
      <c r="AT425" s="26" t="s">
        <v>113</v>
      </c>
      <c r="AU425" s="26" t="s">
        <v>200</v>
      </c>
      <c r="AX425" s="12">
        <f t="shared" si="228"/>
        <v>424</v>
      </c>
      <c r="AY425" s="12">
        <f t="shared" si="259"/>
        <v>1</v>
      </c>
      <c r="AZ425" s="20" t="str">
        <f t="shared" si="229"/>
        <v>Criterios y estándares (Rúbrica)., Autoevaluación., Retroalimentación.</v>
      </c>
      <c r="BA425" s="12" t="str">
        <f t="shared" si="224"/>
        <v>Criterios y estándares (Rúbrica).</v>
      </c>
      <c r="BB425" s="12" t="str">
        <f t="shared" si="225"/>
        <v>Autoevaluación.</v>
      </c>
      <c r="BC425" s="12" t="str">
        <f t="shared" si="226"/>
        <v>Retroalimentación.</v>
      </c>
      <c r="BD425" s="12" t="str">
        <f t="shared" si="227"/>
        <v/>
      </c>
      <c r="BF425" s="12">
        <f t="shared" si="230"/>
        <v>0</v>
      </c>
      <c r="BG425" s="12">
        <f t="shared" si="231"/>
        <v>1</v>
      </c>
      <c r="BH425" s="12">
        <f t="shared" si="232"/>
        <v>1</v>
      </c>
      <c r="BI425" s="12">
        <f t="shared" si="233"/>
        <v>1</v>
      </c>
      <c r="BJ425" s="12">
        <f t="shared" si="234"/>
        <v>0</v>
      </c>
      <c r="BK425" s="12">
        <f t="shared" si="235"/>
        <v>3</v>
      </c>
      <c r="BL425" s="20" t="str">
        <f t="shared" si="236"/>
        <v>Reflexión, Diálogo, Claridad, Oportunidades de mejora, Retroalimentación al docente</v>
      </c>
      <c r="BM425" s="12" t="str">
        <f t="shared" si="237"/>
        <v>Reflexión</v>
      </c>
      <c r="BN425" s="12" t="str">
        <f t="shared" si="260"/>
        <v>Diálogo</v>
      </c>
      <c r="BO425" s="12" t="str">
        <f t="shared" si="238"/>
        <v>Claridad</v>
      </c>
      <c r="BP425" s="12" t="str">
        <f t="shared" si="239"/>
        <v>Oportunidades de mejora</v>
      </c>
      <c r="BQ425" s="12" t="str">
        <f t="shared" si="240"/>
        <v>Retroalimentación al docente</v>
      </c>
      <c r="BS425" s="12">
        <f t="shared" si="241"/>
        <v>1</v>
      </c>
      <c r="BT425" s="12">
        <f t="shared" si="242"/>
        <v>1</v>
      </c>
      <c r="BU425" s="12">
        <f t="shared" si="243"/>
        <v>1</v>
      </c>
      <c r="BV425" s="12">
        <f t="shared" si="244"/>
        <v>1</v>
      </c>
      <c r="BW425" s="12">
        <f t="shared" si="245"/>
        <v>1</v>
      </c>
      <c r="BX425" s="12">
        <f t="shared" si="246"/>
        <v>0</v>
      </c>
      <c r="BY425" s="12">
        <f t="shared" si="247"/>
        <v>5</v>
      </c>
      <c r="BZ425" s="12" t="str">
        <f t="shared" si="248"/>
        <v>La bibliografía básica propuesta se encuentra en la biblioteca "Juan Roa Vásquez"., La bibliografía propuesta contiene títulos de edición menor a 5 años.</v>
      </c>
      <c r="CA425" s="12" t="str">
        <f t="shared" si="249"/>
        <v>La bibliografía básica propuesta se encuentra en la biblioteca "Juan Roa Vásquez".</v>
      </c>
      <c r="CB425" s="21" t="str">
        <f t="shared" si="250"/>
        <v>La bibliografía propuesta contiene títulos de edición menor a 5 años.</v>
      </c>
      <c r="CC425" s="12" t="str">
        <f t="shared" si="251"/>
        <v/>
      </c>
      <c r="CD425" s="12" t="str">
        <f t="shared" si="252"/>
        <v/>
      </c>
      <c r="CF425" s="12">
        <f t="shared" si="253"/>
        <v>1</v>
      </c>
      <c r="CG425" s="12">
        <f t="shared" si="254"/>
        <v>1</v>
      </c>
      <c r="CH425" s="12">
        <f t="shared" si="255"/>
        <v>0</v>
      </c>
      <c r="CI425" s="12">
        <f t="shared" si="256"/>
        <v>0</v>
      </c>
      <c r="CJ425" s="12">
        <f t="shared" si="257"/>
        <v>0</v>
      </c>
      <c r="CK425" s="12">
        <f t="shared" si="258"/>
        <v>2</v>
      </c>
    </row>
    <row r="426" spans="1:89" x14ac:dyDescent="0.25">
      <c r="A426" s="25">
        <v>43060.343758171293</v>
      </c>
      <c r="B426" s="26" t="s">
        <v>183</v>
      </c>
      <c r="C426" s="26" t="s">
        <v>868</v>
      </c>
      <c r="D426" s="26" t="s">
        <v>185</v>
      </c>
      <c r="E426" s="24"/>
      <c r="F426" s="26" t="s">
        <v>371</v>
      </c>
      <c r="G426" s="26" t="s">
        <v>869</v>
      </c>
      <c r="H426" s="26" t="s">
        <v>188</v>
      </c>
      <c r="I426" s="26" t="s">
        <v>188</v>
      </c>
      <c r="J426" s="26" t="s">
        <v>188</v>
      </c>
      <c r="K426" s="26" t="s">
        <v>188</v>
      </c>
      <c r="L426" s="26" t="s">
        <v>188</v>
      </c>
      <c r="M426" s="26" t="s">
        <v>188</v>
      </c>
      <c r="N426" s="26" t="s">
        <v>188</v>
      </c>
      <c r="O426" s="26" t="s">
        <v>188</v>
      </c>
      <c r="P426" s="26" t="s">
        <v>188</v>
      </c>
      <c r="Q426" s="26" t="s">
        <v>188</v>
      </c>
      <c r="R426" s="26" t="s">
        <v>188</v>
      </c>
      <c r="S426" s="26" t="s">
        <v>188</v>
      </c>
      <c r="T426" s="26" t="s">
        <v>188</v>
      </c>
      <c r="U426" s="26" t="s">
        <v>188</v>
      </c>
      <c r="V426" s="26" t="s">
        <v>5</v>
      </c>
      <c r="W426" s="26" t="s">
        <v>162</v>
      </c>
      <c r="X426" s="26" t="s">
        <v>158</v>
      </c>
      <c r="Y426" s="26" t="s">
        <v>190</v>
      </c>
      <c r="Z426" s="26" t="s">
        <v>190</v>
      </c>
      <c r="AA426" s="26" t="s">
        <v>190</v>
      </c>
      <c r="AB426" s="26" t="s">
        <v>190</v>
      </c>
      <c r="AC426" s="26" t="s">
        <v>190</v>
      </c>
      <c r="AD426" s="26" t="s">
        <v>190</v>
      </c>
      <c r="AE426" s="26" t="s">
        <v>55</v>
      </c>
      <c r="AF426" s="26" t="s">
        <v>159</v>
      </c>
      <c r="AG426" s="26" t="s">
        <v>59</v>
      </c>
      <c r="AH426" s="26" t="s">
        <v>59</v>
      </c>
      <c r="AI426" s="26" t="s">
        <v>58</v>
      </c>
      <c r="AJ426" s="26" t="s">
        <v>59</v>
      </c>
      <c r="AK426" s="26" t="s">
        <v>71</v>
      </c>
      <c r="AL426" s="26" t="s">
        <v>160</v>
      </c>
      <c r="AM426" s="26" t="s">
        <v>259</v>
      </c>
      <c r="AN426" s="26" t="s">
        <v>90</v>
      </c>
      <c r="AO426" s="26" t="s">
        <v>192</v>
      </c>
      <c r="AP426" s="26" t="s">
        <v>106</v>
      </c>
      <c r="AQ426" s="26" t="s">
        <v>106</v>
      </c>
      <c r="AR426" s="26" t="s">
        <v>106</v>
      </c>
      <c r="AS426" s="26" t="s">
        <v>106</v>
      </c>
      <c r="AT426" s="26" t="s">
        <v>114</v>
      </c>
      <c r="AU426" s="26" t="s">
        <v>193</v>
      </c>
      <c r="AX426" s="12">
        <f t="shared" si="228"/>
        <v>425</v>
      </c>
      <c r="AY426" s="12">
        <f t="shared" si="259"/>
        <v>0.5</v>
      </c>
      <c r="AZ426" s="20" t="str">
        <f t="shared" si="229"/>
        <v>Criterios y estándares (Rúbrica)., Autoevaluación., Retroalimentación.</v>
      </c>
      <c r="BA426" s="12" t="str">
        <f t="shared" si="224"/>
        <v>Criterios y estándares (Rúbrica).</v>
      </c>
      <c r="BB426" s="12" t="str">
        <f t="shared" si="225"/>
        <v>Autoevaluación.</v>
      </c>
      <c r="BC426" s="12" t="str">
        <f t="shared" si="226"/>
        <v>Retroalimentación.</v>
      </c>
      <c r="BD426" s="12" t="str">
        <f t="shared" si="227"/>
        <v/>
      </c>
      <c r="BF426" s="12">
        <f t="shared" si="230"/>
        <v>0</v>
      </c>
      <c r="BG426" s="12">
        <f t="shared" si="231"/>
        <v>1</v>
      </c>
      <c r="BH426" s="12">
        <f t="shared" si="232"/>
        <v>1</v>
      </c>
      <c r="BI426" s="12">
        <f t="shared" si="233"/>
        <v>1</v>
      </c>
      <c r="BJ426" s="12">
        <f t="shared" si="234"/>
        <v>0</v>
      </c>
      <c r="BK426" s="12">
        <f t="shared" si="235"/>
        <v>3</v>
      </c>
      <c r="BL426" s="20" t="str">
        <f t="shared" si="236"/>
        <v>Reflexión, Diálogo, Claridad, Oportunidades de mejora, Retroalimentación al docente</v>
      </c>
      <c r="BM426" s="12" t="str">
        <f t="shared" si="237"/>
        <v>Reflexión</v>
      </c>
      <c r="BN426" s="12" t="str">
        <f t="shared" si="260"/>
        <v>Diálogo</v>
      </c>
      <c r="BO426" s="12" t="str">
        <f t="shared" si="238"/>
        <v>Claridad</v>
      </c>
      <c r="BP426" s="12" t="str">
        <f t="shared" si="239"/>
        <v>Oportunidades de mejora</v>
      </c>
      <c r="BQ426" s="12" t="str">
        <f t="shared" si="240"/>
        <v>Retroalimentación al docente</v>
      </c>
      <c r="BS426" s="12">
        <f t="shared" si="241"/>
        <v>1</v>
      </c>
      <c r="BT426" s="12">
        <f t="shared" si="242"/>
        <v>1</v>
      </c>
      <c r="BU426" s="12">
        <f t="shared" si="243"/>
        <v>1</v>
      </c>
      <c r="BV426" s="12">
        <f t="shared" si="244"/>
        <v>1</v>
      </c>
      <c r="BW426" s="12">
        <f t="shared" si="245"/>
        <v>1</v>
      </c>
      <c r="BX426" s="12">
        <f t="shared" si="246"/>
        <v>0</v>
      </c>
      <c r="BY426" s="12">
        <f t="shared" si="247"/>
        <v>5</v>
      </c>
      <c r="BZ426"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26" s="12" t="str">
        <f t="shared" si="249"/>
        <v>La bibliografía básica propuesta se encuentra en la biblioteca "Juan Roa Vásquez".</v>
      </c>
      <c r="CB426" s="21" t="str">
        <f t="shared" si="250"/>
        <v>La bibliografía propuesta contiene títulos de edición menor a 5 años.</v>
      </c>
      <c r="CC426" s="12" t="str">
        <f t="shared" si="251"/>
        <v>La bibliografía se presenta con una sólo sistema de referenciación (APA, Vancouver, IEEE, etc).</v>
      </c>
      <c r="CD426" s="12" t="str">
        <f t="shared" si="252"/>
        <v>La bibliografía incluye por lo menos dos títulos en una segunda lengua.</v>
      </c>
      <c r="CF426" s="12">
        <f t="shared" si="253"/>
        <v>1</v>
      </c>
      <c r="CG426" s="12">
        <f t="shared" si="254"/>
        <v>1</v>
      </c>
      <c r="CH426" s="12">
        <f t="shared" si="255"/>
        <v>1</v>
      </c>
      <c r="CI426" s="12">
        <f t="shared" si="256"/>
        <v>1</v>
      </c>
      <c r="CJ426" s="12">
        <f t="shared" si="257"/>
        <v>0</v>
      </c>
      <c r="CK426" s="12">
        <f t="shared" si="258"/>
        <v>4</v>
      </c>
    </row>
    <row r="427" spans="1:89" x14ac:dyDescent="0.25">
      <c r="A427" s="25">
        <v>43060.347461215279</v>
      </c>
      <c r="B427" s="26" t="s">
        <v>183</v>
      </c>
      <c r="C427" s="26" t="s">
        <v>868</v>
      </c>
      <c r="D427" s="26" t="s">
        <v>185</v>
      </c>
      <c r="E427" s="24"/>
      <c r="F427" s="26" t="s">
        <v>371</v>
      </c>
      <c r="G427" s="26" t="s">
        <v>870</v>
      </c>
      <c r="H427" s="26" t="s">
        <v>188</v>
      </c>
      <c r="I427" s="26" t="s">
        <v>188</v>
      </c>
      <c r="J427" s="26" t="s">
        <v>188</v>
      </c>
      <c r="K427" s="26" t="s">
        <v>188</v>
      </c>
      <c r="L427" s="26" t="s">
        <v>188</v>
      </c>
      <c r="M427" s="26" t="s">
        <v>188</v>
      </c>
      <c r="N427" s="26" t="s">
        <v>188</v>
      </c>
      <c r="O427" s="26" t="s">
        <v>188</v>
      </c>
      <c r="P427" s="26" t="s">
        <v>188</v>
      </c>
      <c r="Q427" s="26" t="s">
        <v>188</v>
      </c>
      <c r="R427" s="26" t="s">
        <v>188</v>
      </c>
      <c r="S427" s="26" t="s">
        <v>188</v>
      </c>
      <c r="T427" s="26" t="s">
        <v>188</v>
      </c>
      <c r="U427" s="26" t="s">
        <v>188</v>
      </c>
      <c r="V427" s="26" t="s">
        <v>5</v>
      </c>
      <c r="W427" s="26" t="s">
        <v>162</v>
      </c>
      <c r="X427" s="26" t="s">
        <v>158</v>
      </c>
      <c r="Y427" s="26" t="s">
        <v>190</v>
      </c>
      <c r="Z427" s="26" t="s">
        <v>190</v>
      </c>
      <c r="AA427" s="26" t="s">
        <v>190</v>
      </c>
      <c r="AB427" s="26" t="s">
        <v>190</v>
      </c>
      <c r="AC427" s="26" t="s">
        <v>190</v>
      </c>
      <c r="AD427" s="26" t="s">
        <v>190</v>
      </c>
      <c r="AE427" s="26" t="s">
        <v>55</v>
      </c>
      <c r="AF427" s="26" t="s">
        <v>159</v>
      </c>
      <c r="AG427" s="26" t="s">
        <v>59</v>
      </c>
      <c r="AH427" s="26" t="s">
        <v>59</v>
      </c>
      <c r="AI427" s="26" t="s">
        <v>59</v>
      </c>
      <c r="AJ427" s="26" t="s">
        <v>59</v>
      </c>
      <c r="AK427" s="26" t="s">
        <v>71</v>
      </c>
      <c r="AL427" s="26" t="s">
        <v>160</v>
      </c>
      <c r="AM427" s="26" t="s">
        <v>264</v>
      </c>
      <c r="AN427" s="26" t="s">
        <v>89</v>
      </c>
      <c r="AO427" s="26" t="s">
        <v>192</v>
      </c>
      <c r="AP427" s="26" t="s">
        <v>106</v>
      </c>
      <c r="AQ427" s="26" t="s">
        <v>106</v>
      </c>
      <c r="AR427" s="26" t="s">
        <v>106</v>
      </c>
      <c r="AS427" s="26" t="s">
        <v>106</v>
      </c>
      <c r="AT427" s="26" t="s">
        <v>114</v>
      </c>
      <c r="AU427" s="26" t="s">
        <v>193</v>
      </c>
      <c r="AX427" s="12">
        <f t="shared" si="228"/>
        <v>425</v>
      </c>
      <c r="AY427" s="12">
        <f t="shared" si="259"/>
        <v>0.5</v>
      </c>
      <c r="AZ427" s="20" t="str">
        <f t="shared" si="229"/>
        <v>Autoevaluación., Retroalimentación.</v>
      </c>
      <c r="BA427" s="12" t="str">
        <f t="shared" si="224"/>
        <v>Autoevaluación.</v>
      </c>
      <c r="BB427" s="12" t="str">
        <f t="shared" si="225"/>
        <v>Retroalimentación.</v>
      </c>
      <c r="BC427" s="12" t="str">
        <f t="shared" si="226"/>
        <v/>
      </c>
      <c r="BD427" s="12" t="str">
        <f t="shared" si="227"/>
        <v/>
      </c>
      <c r="BF427" s="12">
        <f t="shared" si="230"/>
        <v>0</v>
      </c>
      <c r="BG427" s="12">
        <f t="shared" si="231"/>
        <v>0</v>
      </c>
      <c r="BH427" s="12">
        <f t="shared" si="232"/>
        <v>1</v>
      </c>
      <c r="BI427" s="12">
        <f t="shared" si="233"/>
        <v>1</v>
      </c>
      <c r="BJ427" s="12">
        <f t="shared" si="234"/>
        <v>0</v>
      </c>
      <c r="BK427" s="12">
        <f t="shared" si="235"/>
        <v>2</v>
      </c>
      <c r="BL427" s="20" t="str">
        <f t="shared" si="236"/>
        <v>Reflexión, Diálogo, Claridad, Oportunidades de mejora, Retroalimentación al docente</v>
      </c>
      <c r="BM427" s="12" t="str">
        <f t="shared" si="237"/>
        <v>Reflexión</v>
      </c>
      <c r="BN427" s="12" t="str">
        <f t="shared" si="260"/>
        <v>Diálogo</v>
      </c>
      <c r="BO427" s="12" t="str">
        <f t="shared" si="238"/>
        <v>Claridad</v>
      </c>
      <c r="BP427" s="12" t="str">
        <f t="shared" si="239"/>
        <v>Oportunidades de mejora</v>
      </c>
      <c r="BQ427" s="12" t="str">
        <f t="shared" si="240"/>
        <v>Retroalimentación al docente</v>
      </c>
      <c r="BS427" s="12">
        <f t="shared" si="241"/>
        <v>1</v>
      </c>
      <c r="BT427" s="12">
        <f t="shared" si="242"/>
        <v>1</v>
      </c>
      <c r="BU427" s="12">
        <f t="shared" si="243"/>
        <v>1</v>
      </c>
      <c r="BV427" s="12">
        <f t="shared" si="244"/>
        <v>1</v>
      </c>
      <c r="BW427" s="12">
        <f t="shared" si="245"/>
        <v>1</v>
      </c>
      <c r="BX427" s="12">
        <f t="shared" si="246"/>
        <v>0</v>
      </c>
      <c r="BY427" s="12">
        <f t="shared" si="247"/>
        <v>5</v>
      </c>
      <c r="BZ427"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27" s="12" t="str">
        <f t="shared" si="249"/>
        <v>La bibliografía básica propuesta se encuentra en la biblioteca "Juan Roa Vásquez".</v>
      </c>
      <c r="CB427" s="21" t="str">
        <f t="shared" si="250"/>
        <v>La bibliografía propuesta contiene títulos de edición menor a 5 años.</v>
      </c>
      <c r="CC427" s="12" t="str">
        <f t="shared" si="251"/>
        <v>La bibliografía se presenta con una sólo sistema de referenciación (APA, Vancouver, IEEE, etc).</v>
      </c>
      <c r="CD427" s="12" t="str">
        <f t="shared" si="252"/>
        <v>La bibliografía incluye por lo menos dos títulos en una segunda lengua.</v>
      </c>
      <c r="CF427" s="12">
        <f t="shared" si="253"/>
        <v>1</v>
      </c>
      <c r="CG427" s="12">
        <f t="shared" si="254"/>
        <v>1</v>
      </c>
      <c r="CH427" s="12">
        <f t="shared" si="255"/>
        <v>1</v>
      </c>
      <c r="CI427" s="12">
        <f t="shared" si="256"/>
        <v>1</v>
      </c>
      <c r="CJ427" s="12">
        <f t="shared" si="257"/>
        <v>0</v>
      </c>
      <c r="CK427" s="12">
        <f t="shared" si="258"/>
        <v>4</v>
      </c>
    </row>
    <row r="428" spans="1:89" x14ac:dyDescent="0.25">
      <c r="A428" s="25">
        <v>43060.55172693287</v>
      </c>
      <c r="B428" s="26" t="s">
        <v>183</v>
      </c>
      <c r="C428" s="26" t="s">
        <v>871</v>
      </c>
      <c r="D428" s="26" t="s">
        <v>185</v>
      </c>
      <c r="E428" s="24"/>
      <c r="F428" s="26" t="s">
        <v>720</v>
      </c>
      <c r="G428" s="26" t="s">
        <v>872</v>
      </c>
      <c r="H428" s="26" t="s">
        <v>188</v>
      </c>
      <c r="I428" s="26" t="s">
        <v>188</v>
      </c>
      <c r="J428" s="26" t="s">
        <v>188</v>
      </c>
      <c r="K428" s="26" t="s">
        <v>188</v>
      </c>
      <c r="L428" s="26" t="s">
        <v>188</v>
      </c>
      <c r="M428" s="26" t="s">
        <v>188</v>
      </c>
      <c r="N428" s="26" t="s">
        <v>188</v>
      </c>
      <c r="O428" s="26" t="s">
        <v>188</v>
      </c>
      <c r="P428" s="26" t="s">
        <v>188</v>
      </c>
      <c r="Q428" s="26" t="s">
        <v>188</v>
      </c>
      <c r="R428" s="26" t="s">
        <v>188</v>
      </c>
      <c r="S428" s="26" t="s">
        <v>188</v>
      </c>
      <c r="T428" s="26" t="s">
        <v>188</v>
      </c>
      <c r="U428" s="26" t="s">
        <v>188</v>
      </c>
      <c r="V428" s="26" t="s">
        <v>5</v>
      </c>
      <c r="W428" s="26" t="s">
        <v>162</v>
      </c>
      <c r="X428" s="26" t="s">
        <v>158</v>
      </c>
      <c r="Y428" s="26" t="s">
        <v>43</v>
      </c>
      <c r="Z428" s="26" t="s">
        <v>43</v>
      </c>
      <c r="AA428" s="26" t="s">
        <v>43</v>
      </c>
      <c r="AB428" s="26" t="s">
        <v>43</v>
      </c>
      <c r="AC428" s="26" t="s">
        <v>43</v>
      </c>
      <c r="AD428" s="26" t="s">
        <v>43</v>
      </c>
      <c r="AE428" s="26" t="s">
        <v>55</v>
      </c>
      <c r="AF428" s="26" t="s">
        <v>159</v>
      </c>
      <c r="AG428" s="26" t="s">
        <v>59</v>
      </c>
      <c r="AH428" s="26" t="s">
        <v>59</v>
      </c>
      <c r="AI428" s="26" t="s">
        <v>59</v>
      </c>
      <c r="AJ428" s="26" t="s">
        <v>59</v>
      </c>
      <c r="AK428" s="26" t="s">
        <v>71</v>
      </c>
      <c r="AL428" s="26" t="s">
        <v>160</v>
      </c>
      <c r="AM428" s="26" t="s">
        <v>259</v>
      </c>
      <c r="AN428" s="26" t="s">
        <v>88</v>
      </c>
      <c r="AO428" s="26" t="s">
        <v>265</v>
      </c>
      <c r="AP428" s="26" t="s">
        <v>105</v>
      </c>
      <c r="AQ428" s="26" t="s">
        <v>105</v>
      </c>
      <c r="AR428" s="26" t="s">
        <v>105</v>
      </c>
      <c r="AS428" s="26" t="s">
        <v>105</v>
      </c>
      <c r="AT428" s="26" t="s">
        <v>113</v>
      </c>
      <c r="AU428" s="26" t="s">
        <v>193</v>
      </c>
      <c r="AX428" s="12">
        <f t="shared" si="228"/>
        <v>427</v>
      </c>
      <c r="AY428" s="12">
        <f t="shared" si="259"/>
        <v>0.5</v>
      </c>
      <c r="AZ428" s="20" t="str">
        <f t="shared" si="229"/>
        <v>Criterios y estándares (Rúbrica)., Autoevaluación., Retroalimentación.</v>
      </c>
      <c r="BA428" s="12" t="str">
        <f t="shared" si="224"/>
        <v>Criterios y estándares (Rúbrica).</v>
      </c>
      <c r="BB428" s="12" t="str">
        <f t="shared" si="225"/>
        <v>Autoevaluación.</v>
      </c>
      <c r="BC428" s="12" t="str">
        <f t="shared" si="226"/>
        <v>Retroalimentación.</v>
      </c>
      <c r="BD428" s="12" t="str">
        <f t="shared" si="227"/>
        <v/>
      </c>
      <c r="BF428" s="12">
        <f t="shared" si="230"/>
        <v>0</v>
      </c>
      <c r="BG428" s="12">
        <f t="shared" si="231"/>
        <v>1</v>
      </c>
      <c r="BH428" s="12">
        <f t="shared" si="232"/>
        <v>1</v>
      </c>
      <c r="BI428" s="12">
        <f t="shared" si="233"/>
        <v>1</v>
      </c>
      <c r="BJ428" s="12">
        <f t="shared" si="234"/>
        <v>0</v>
      </c>
      <c r="BK428" s="12">
        <f t="shared" si="235"/>
        <v>3</v>
      </c>
      <c r="BL428" s="20" t="str">
        <f t="shared" si="236"/>
        <v>Reflexión, Diálogo, Oportunidades de mejora</v>
      </c>
      <c r="BM428" s="12" t="str">
        <f t="shared" si="237"/>
        <v>Reflexión</v>
      </c>
      <c r="BN428" s="12" t="str">
        <f t="shared" si="260"/>
        <v>Diálogo</v>
      </c>
      <c r="BO428" s="12" t="str">
        <f t="shared" si="238"/>
        <v>Oportunidades de mejora</v>
      </c>
      <c r="BP428" s="12" t="str">
        <f t="shared" si="239"/>
        <v/>
      </c>
      <c r="BQ428" s="12" t="str">
        <f t="shared" si="240"/>
        <v/>
      </c>
      <c r="BS428" s="12">
        <f t="shared" si="241"/>
        <v>1</v>
      </c>
      <c r="BT428" s="12">
        <f t="shared" si="242"/>
        <v>1</v>
      </c>
      <c r="BU428" s="12">
        <f t="shared" si="243"/>
        <v>0</v>
      </c>
      <c r="BV428" s="12">
        <f t="shared" si="244"/>
        <v>1</v>
      </c>
      <c r="BW428" s="12">
        <f t="shared" si="245"/>
        <v>0</v>
      </c>
      <c r="BX428" s="12">
        <f t="shared" si="246"/>
        <v>0</v>
      </c>
      <c r="BY428" s="12">
        <f t="shared" si="247"/>
        <v>3</v>
      </c>
      <c r="BZ428"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28" s="12" t="str">
        <f t="shared" si="249"/>
        <v>La bibliografía básica propuesta se encuentra en la biblioteca "Juan Roa Vásquez".</v>
      </c>
      <c r="CB428" s="21" t="str">
        <f t="shared" si="250"/>
        <v>La bibliografía propuesta contiene títulos de edición menor a 5 años.</v>
      </c>
      <c r="CC428" s="12" t="str">
        <f t="shared" si="251"/>
        <v>La bibliografía se presenta con una sólo sistema de referenciación (APA, Vancouver, IEEE, etc).</v>
      </c>
      <c r="CD428" s="12" t="str">
        <f t="shared" si="252"/>
        <v>La bibliografía incluye por lo menos dos títulos en una segunda lengua.</v>
      </c>
      <c r="CF428" s="12">
        <f t="shared" si="253"/>
        <v>1</v>
      </c>
      <c r="CG428" s="12">
        <f t="shared" si="254"/>
        <v>1</v>
      </c>
      <c r="CH428" s="12">
        <f t="shared" si="255"/>
        <v>1</v>
      </c>
      <c r="CI428" s="12">
        <f t="shared" si="256"/>
        <v>1</v>
      </c>
      <c r="CJ428" s="12">
        <f t="shared" si="257"/>
        <v>0</v>
      </c>
      <c r="CK428" s="12">
        <f t="shared" si="258"/>
        <v>4</v>
      </c>
    </row>
    <row r="429" spans="1:89" x14ac:dyDescent="0.25">
      <c r="A429" s="25">
        <v>43060.553638124999</v>
      </c>
      <c r="B429" s="26" t="s">
        <v>183</v>
      </c>
      <c r="C429" s="26" t="s">
        <v>873</v>
      </c>
      <c r="D429" s="26" t="s">
        <v>185</v>
      </c>
      <c r="E429" s="24"/>
      <c r="F429" s="26" t="s">
        <v>204</v>
      </c>
      <c r="G429" s="26" t="s">
        <v>874</v>
      </c>
      <c r="H429" s="26" t="s">
        <v>188</v>
      </c>
      <c r="I429" s="26" t="s">
        <v>188</v>
      </c>
      <c r="J429" s="26" t="s">
        <v>188</v>
      </c>
      <c r="K429" s="26" t="s">
        <v>188</v>
      </c>
      <c r="L429" s="26" t="s">
        <v>188</v>
      </c>
      <c r="M429" s="26" t="s">
        <v>188</v>
      </c>
      <c r="N429" s="26" t="s">
        <v>188</v>
      </c>
      <c r="O429" s="26" t="s">
        <v>188</v>
      </c>
      <c r="P429" s="26" t="s">
        <v>188</v>
      </c>
      <c r="Q429" s="26" t="s">
        <v>188</v>
      </c>
      <c r="R429" s="26" t="s">
        <v>188</v>
      </c>
      <c r="S429" s="26" t="s">
        <v>188</v>
      </c>
      <c r="T429" s="26" t="s">
        <v>188</v>
      </c>
      <c r="U429" s="26" t="s">
        <v>188</v>
      </c>
      <c r="V429" s="26" t="s">
        <v>4</v>
      </c>
      <c r="W429" s="26" t="s">
        <v>162</v>
      </c>
      <c r="X429" s="26" t="s">
        <v>158</v>
      </c>
      <c r="Y429" s="26" t="s">
        <v>190</v>
      </c>
      <c r="Z429" s="26" t="s">
        <v>190</v>
      </c>
      <c r="AA429" s="26" t="s">
        <v>190</v>
      </c>
      <c r="AB429" s="26" t="s">
        <v>190</v>
      </c>
      <c r="AC429" s="26" t="s">
        <v>190</v>
      </c>
      <c r="AD429" s="26" t="s">
        <v>190</v>
      </c>
      <c r="AE429" s="26" t="s">
        <v>55</v>
      </c>
      <c r="AF429" s="26" t="s">
        <v>159</v>
      </c>
      <c r="AG429" s="26" t="s">
        <v>59</v>
      </c>
      <c r="AH429" s="26" t="s">
        <v>59</v>
      </c>
      <c r="AI429" s="26" t="s">
        <v>59</v>
      </c>
      <c r="AJ429" s="26" t="s">
        <v>59</v>
      </c>
      <c r="AK429" s="26" t="s">
        <v>69</v>
      </c>
      <c r="AL429" s="26" t="s">
        <v>160</v>
      </c>
      <c r="AM429" s="26" t="s">
        <v>191</v>
      </c>
      <c r="AN429" s="26" t="s">
        <v>90</v>
      </c>
      <c r="AO429" s="26" t="s">
        <v>192</v>
      </c>
      <c r="AP429" s="26" t="s">
        <v>106</v>
      </c>
      <c r="AQ429" s="26" t="s">
        <v>106</v>
      </c>
      <c r="AR429" s="26" t="s">
        <v>106</v>
      </c>
      <c r="AS429" s="26" t="s">
        <v>106</v>
      </c>
      <c r="AT429" s="26" t="s">
        <v>113</v>
      </c>
      <c r="AU429" s="26" t="s">
        <v>193</v>
      </c>
      <c r="AX429" s="12">
        <f t="shared" si="228"/>
        <v>428</v>
      </c>
      <c r="AY429" s="12">
        <f t="shared" si="259"/>
        <v>0.5</v>
      </c>
      <c r="AZ429" s="20" t="str">
        <f t="shared" si="229"/>
        <v>Anticipatoria., Criterios y estándares (Rúbrica)., Autoevaluación., Retroalimentación.</v>
      </c>
      <c r="BA429" s="12" t="str">
        <f t="shared" si="224"/>
        <v>Anticipatoria.</v>
      </c>
      <c r="BB429" s="12" t="str">
        <f t="shared" si="225"/>
        <v>Criterios y estándares (Rúbrica).</v>
      </c>
      <c r="BC429" s="12" t="str">
        <f t="shared" si="226"/>
        <v>Autoevaluación.</v>
      </c>
      <c r="BD429" s="12" t="str">
        <f t="shared" si="227"/>
        <v>Retroalimentación.</v>
      </c>
      <c r="BF429" s="12">
        <f t="shared" si="230"/>
        <v>1</v>
      </c>
      <c r="BG429" s="12">
        <f t="shared" si="231"/>
        <v>1</v>
      </c>
      <c r="BH429" s="12">
        <f t="shared" si="232"/>
        <v>1</v>
      </c>
      <c r="BI429" s="12">
        <f t="shared" si="233"/>
        <v>1</v>
      </c>
      <c r="BJ429" s="12">
        <f t="shared" si="234"/>
        <v>0</v>
      </c>
      <c r="BK429" s="12">
        <f t="shared" si="235"/>
        <v>4</v>
      </c>
      <c r="BL429" s="20" t="str">
        <f t="shared" si="236"/>
        <v>Reflexión, Diálogo, Claridad, Oportunidades de mejora, Retroalimentación al docente</v>
      </c>
      <c r="BM429" s="12" t="str">
        <f t="shared" si="237"/>
        <v>Reflexión</v>
      </c>
      <c r="BN429" s="12" t="str">
        <f t="shared" si="260"/>
        <v>Diálogo</v>
      </c>
      <c r="BO429" s="12" t="str">
        <f t="shared" si="238"/>
        <v>Claridad</v>
      </c>
      <c r="BP429" s="12" t="str">
        <f t="shared" si="239"/>
        <v>Oportunidades de mejora</v>
      </c>
      <c r="BQ429" s="12" t="str">
        <f t="shared" si="240"/>
        <v>Retroalimentación al docente</v>
      </c>
      <c r="BS429" s="12">
        <f t="shared" si="241"/>
        <v>1</v>
      </c>
      <c r="BT429" s="12">
        <f t="shared" si="242"/>
        <v>1</v>
      </c>
      <c r="BU429" s="12">
        <f t="shared" si="243"/>
        <v>1</v>
      </c>
      <c r="BV429" s="12">
        <f t="shared" si="244"/>
        <v>1</v>
      </c>
      <c r="BW429" s="12">
        <f t="shared" si="245"/>
        <v>1</v>
      </c>
      <c r="BX429" s="12">
        <f t="shared" si="246"/>
        <v>0</v>
      </c>
      <c r="BY429" s="12">
        <f t="shared" si="247"/>
        <v>5</v>
      </c>
      <c r="BZ429"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29" s="12" t="str">
        <f t="shared" si="249"/>
        <v>La bibliografía básica propuesta se encuentra en la biblioteca "Juan Roa Vásquez".</v>
      </c>
      <c r="CB429" s="21" t="str">
        <f t="shared" si="250"/>
        <v>La bibliografía propuesta contiene títulos de edición menor a 5 años.</v>
      </c>
      <c r="CC429" s="12" t="str">
        <f t="shared" si="251"/>
        <v>La bibliografía se presenta con una sólo sistema de referenciación (APA, Vancouver, IEEE, etc).</v>
      </c>
      <c r="CD429" s="12" t="str">
        <f t="shared" si="252"/>
        <v>La bibliografía incluye por lo menos dos títulos en una segunda lengua.</v>
      </c>
      <c r="CF429" s="12">
        <f t="shared" si="253"/>
        <v>1</v>
      </c>
      <c r="CG429" s="12">
        <f t="shared" si="254"/>
        <v>1</v>
      </c>
      <c r="CH429" s="12">
        <f t="shared" si="255"/>
        <v>1</v>
      </c>
      <c r="CI429" s="12">
        <f t="shared" si="256"/>
        <v>1</v>
      </c>
      <c r="CJ429" s="12">
        <f t="shared" si="257"/>
        <v>0</v>
      </c>
      <c r="CK429" s="12">
        <f t="shared" si="258"/>
        <v>4</v>
      </c>
    </row>
    <row r="430" spans="1:89" x14ac:dyDescent="0.25">
      <c r="A430" s="25">
        <v>43060.55495046296</v>
      </c>
      <c r="B430" s="26" t="s">
        <v>183</v>
      </c>
      <c r="C430" s="26" t="s">
        <v>871</v>
      </c>
      <c r="D430" s="26" t="s">
        <v>185</v>
      </c>
      <c r="E430" s="24"/>
      <c r="F430" s="26" t="s">
        <v>720</v>
      </c>
      <c r="G430" s="26" t="s">
        <v>875</v>
      </c>
      <c r="H430" s="26" t="s">
        <v>188</v>
      </c>
      <c r="I430" s="26" t="s">
        <v>188</v>
      </c>
      <c r="J430" s="26" t="s">
        <v>188</v>
      </c>
      <c r="K430" s="26" t="s">
        <v>188</v>
      </c>
      <c r="L430" s="26" t="s">
        <v>188</v>
      </c>
      <c r="M430" s="26" t="s">
        <v>188</v>
      </c>
      <c r="N430" s="26" t="s">
        <v>188</v>
      </c>
      <c r="O430" s="26" t="s">
        <v>188</v>
      </c>
      <c r="P430" s="26" t="s">
        <v>188</v>
      </c>
      <c r="Q430" s="26" t="s">
        <v>188</v>
      </c>
      <c r="R430" s="26" t="s">
        <v>188</v>
      </c>
      <c r="S430" s="26" t="s">
        <v>188</v>
      </c>
      <c r="T430" s="26" t="s">
        <v>188</v>
      </c>
      <c r="U430" s="26" t="s">
        <v>188</v>
      </c>
      <c r="V430" s="26" t="s">
        <v>5</v>
      </c>
      <c r="W430" s="26" t="s">
        <v>162</v>
      </c>
      <c r="X430" s="26" t="s">
        <v>158</v>
      </c>
      <c r="Y430" s="26" t="s">
        <v>43</v>
      </c>
      <c r="Z430" s="26" t="s">
        <v>43</v>
      </c>
      <c r="AA430" s="26" t="s">
        <v>43</v>
      </c>
      <c r="AB430" s="26" t="s">
        <v>43</v>
      </c>
      <c r="AC430" s="26" t="s">
        <v>43</v>
      </c>
      <c r="AD430" s="26" t="s">
        <v>43</v>
      </c>
      <c r="AE430" s="26" t="s">
        <v>53</v>
      </c>
      <c r="AF430" s="26" t="s">
        <v>58</v>
      </c>
      <c r="AG430" s="26" t="s">
        <v>58</v>
      </c>
      <c r="AH430" s="26" t="s">
        <v>58</v>
      </c>
      <c r="AI430" s="26" t="s">
        <v>58</v>
      </c>
      <c r="AJ430" s="26" t="s">
        <v>58</v>
      </c>
      <c r="AK430" s="26" t="s">
        <v>69</v>
      </c>
      <c r="AL430" s="26" t="s">
        <v>160</v>
      </c>
      <c r="AM430" s="26" t="s">
        <v>259</v>
      </c>
      <c r="AN430" s="26" t="s">
        <v>89</v>
      </c>
      <c r="AO430" s="26" t="s">
        <v>265</v>
      </c>
      <c r="AP430" s="26" t="s">
        <v>105</v>
      </c>
      <c r="AQ430" s="26" t="s">
        <v>105</v>
      </c>
      <c r="AR430" s="26" t="s">
        <v>105</v>
      </c>
      <c r="AS430" s="26" t="s">
        <v>105</v>
      </c>
      <c r="AT430" s="26" t="s">
        <v>113</v>
      </c>
      <c r="AU430" s="26" t="s">
        <v>260</v>
      </c>
      <c r="AX430" s="12">
        <f t="shared" si="228"/>
        <v>427</v>
      </c>
      <c r="AY430" s="12">
        <f t="shared" si="259"/>
        <v>0.5</v>
      </c>
      <c r="AZ430" s="20" t="str">
        <f t="shared" si="229"/>
        <v>Criterios y estándares (Rúbrica)., Autoevaluación., Retroalimentación.</v>
      </c>
      <c r="BA430" s="12" t="str">
        <f t="shared" si="224"/>
        <v>Criterios y estándares (Rúbrica).</v>
      </c>
      <c r="BB430" s="12" t="str">
        <f t="shared" si="225"/>
        <v>Autoevaluación.</v>
      </c>
      <c r="BC430" s="12" t="str">
        <f t="shared" si="226"/>
        <v>Retroalimentación.</v>
      </c>
      <c r="BD430" s="12" t="str">
        <f t="shared" si="227"/>
        <v/>
      </c>
      <c r="BF430" s="12">
        <f t="shared" si="230"/>
        <v>0</v>
      </c>
      <c r="BG430" s="12">
        <f t="shared" si="231"/>
        <v>1</v>
      </c>
      <c r="BH430" s="12">
        <f t="shared" si="232"/>
        <v>1</v>
      </c>
      <c r="BI430" s="12">
        <f t="shared" si="233"/>
        <v>1</v>
      </c>
      <c r="BJ430" s="12">
        <f t="shared" si="234"/>
        <v>0</v>
      </c>
      <c r="BK430" s="12">
        <f t="shared" si="235"/>
        <v>3</v>
      </c>
      <c r="BL430" s="20" t="str">
        <f t="shared" si="236"/>
        <v>Reflexión, Diálogo, Oportunidades de mejora</v>
      </c>
      <c r="BM430" s="12" t="str">
        <f t="shared" si="237"/>
        <v>Reflexión</v>
      </c>
      <c r="BN430" s="12" t="str">
        <f t="shared" si="260"/>
        <v>Diálogo</v>
      </c>
      <c r="BO430" s="12" t="str">
        <f t="shared" si="238"/>
        <v>Oportunidades de mejora</v>
      </c>
      <c r="BP430" s="12" t="str">
        <f t="shared" si="239"/>
        <v/>
      </c>
      <c r="BQ430" s="12" t="str">
        <f t="shared" si="240"/>
        <v/>
      </c>
      <c r="BS430" s="12">
        <f t="shared" si="241"/>
        <v>1</v>
      </c>
      <c r="BT430" s="12">
        <f t="shared" si="242"/>
        <v>1</v>
      </c>
      <c r="BU430" s="12">
        <f t="shared" si="243"/>
        <v>0</v>
      </c>
      <c r="BV430" s="12">
        <f t="shared" si="244"/>
        <v>1</v>
      </c>
      <c r="BW430" s="12">
        <f t="shared" si="245"/>
        <v>0</v>
      </c>
      <c r="BX430" s="12">
        <f t="shared" si="246"/>
        <v>0</v>
      </c>
      <c r="BY430" s="12">
        <f t="shared" si="247"/>
        <v>3</v>
      </c>
      <c r="BZ430" s="12" t="str">
        <f t="shared" si="248"/>
        <v>La bibliografía básica propuesta se encuentra en la biblioteca "Juan Roa Vásquez"., La bibliografía se presenta con una sólo sistema de referenciación (APA, Vancouver, IEEE, etc)., La bibliografía incluye por lo menos dos títulos en una segunda lengua.</v>
      </c>
      <c r="CA430" s="12" t="str">
        <f t="shared" si="249"/>
        <v>La bibliografía básica propuesta se encuentra en la biblioteca "Juan Roa Vásquez".</v>
      </c>
      <c r="CB430" s="21" t="str">
        <f t="shared" si="250"/>
        <v>La bibliografía se presenta con una sólo sistema de referenciación (APA, Vancouver, IEEE, etc).</v>
      </c>
      <c r="CC430" s="12" t="str">
        <f t="shared" si="251"/>
        <v>La bibliografía incluye por lo menos dos títulos en una segunda lengua.</v>
      </c>
      <c r="CD430" s="12" t="str">
        <f t="shared" si="252"/>
        <v/>
      </c>
      <c r="CF430" s="12">
        <f t="shared" si="253"/>
        <v>1</v>
      </c>
      <c r="CG430" s="12">
        <f t="shared" si="254"/>
        <v>0</v>
      </c>
      <c r="CH430" s="12">
        <f t="shared" si="255"/>
        <v>1</v>
      </c>
      <c r="CI430" s="12">
        <f t="shared" si="256"/>
        <v>1</v>
      </c>
      <c r="CJ430" s="12">
        <f t="shared" si="257"/>
        <v>0</v>
      </c>
      <c r="CK430" s="12">
        <f t="shared" si="258"/>
        <v>3</v>
      </c>
    </row>
    <row r="431" spans="1:89" x14ac:dyDescent="0.25">
      <c r="A431" s="25">
        <v>43060.555270868055</v>
      </c>
      <c r="B431" s="26" t="s">
        <v>183</v>
      </c>
      <c r="C431" s="26" t="s">
        <v>876</v>
      </c>
      <c r="D431" s="26" t="s">
        <v>185</v>
      </c>
      <c r="E431" s="24"/>
      <c r="F431" s="26" t="s">
        <v>204</v>
      </c>
      <c r="G431" s="26" t="s">
        <v>877</v>
      </c>
      <c r="H431" s="26" t="s">
        <v>188</v>
      </c>
      <c r="I431" s="26" t="s">
        <v>188</v>
      </c>
      <c r="J431" s="26" t="s">
        <v>188</v>
      </c>
      <c r="K431" s="26" t="s">
        <v>188</v>
      </c>
      <c r="L431" s="26" t="s">
        <v>188</v>
      </c>
      <c r="M431" s="26" t="s">
        <v>188</v>
      </c>
      <c r="N431" s="26" t="s">
        <v>188</v>
      </c>
      <c r="O431" s="26" t="s">
        <v>188</v>
      </c>
      <c r="P431" s="26" t="s">
        <v>188</v>
      </c>
      <c r="Q431" s="26" t="s">
        <v>188</v>
      </c>
      <c r="R431" s="26" t="s">
        <v>188</v>
      </c>
      <c r="S431" s="26" t="s">
        <v>188</v>
      </c>
      <c r="T431" s="26" t="s">
        <v>188</v>
      </c>
      <c r="U431" s="26" t="s">
        <v>188</v>
      </c>
      <c r="V431" s="26" t="s">
        <v>4</v>
      </c>
      <c r="W431" s="26" t="s">
        <v>162</v>
      </c>
      <c r="X431" s="26" t="s">
        <v>158</v>
      </c>
      <c r="Y431" s="26" t="s">
        <v>190</v>
      </c>
      <c r="Z431" s="26" t="s">
        <v>190</v>
      </c>
      <c r="AA431" s="26" t="s">
        <v>190</v>
      </c>
      <c r="AB431" s="26" t="s">
        <v>190</v>
      </c>
      <c r="AC431" s="26" t="s">
        <v>190</v>
      </c>
      <c r="AD431" s="26" t="s">
        <v>190</v>
      </c>
      <c r="AE431" s="26" t="s">
        <v>55</v>
      </c>
      <c r="AF431" s="26" t="s">
        <v>159</v>
      </c>
      <c r="AG431" s="26" t="s">
        <v>59</v>
      </c>
      <c r="AH431" s="26" t="s">
        <v>59</v>
      </c>
      <c r="AI431" s="26" t="s">
        <v>59</v>
      </c>
      <c r="AJ431" s="26" t="s">
        <v>59</v>
      </c>
      <c r="AK431" s="26" t="s">
        <v>69</v>
      </c>
      <c r="AL431" s="26" t="s">
        <v>163</v>
      </c>
      <c r="AM431" s="26" t="s">
        <v>191</v>
      </c>
      <c r="AN431" s="26" t="s">
        <v>90</v>
      </c>
      <c r="AO431" s="26" t="s">
        <v>192</v>
      </c>
      <c r="AP431" s="26" t="s">
        <v>106</v>
      </c>
      <c r="AQ431" s="26" t="s">
        <v>106</v>
      </c>
      <c r="AR431" s="26" t="s">
        <v>106</v>
      </c>
      <c r="AS431" s="26" t="s">
        <v>106</v>
      </c>
      <c r="AT431" s="26" t="s">
        <v>113</v>
      </c>
      <c r="AU431" s="26" t="s">
        <v>193</v>
      </c>
      <c r="AX431" s="12">
        <f t="shared" si="228"/>
        <v>428</v>
      </c>
      <c r="AY431" s="12">
        <f t="shared" si="259"/>
        <v>0.5</v>
      </c>
      <c r="AZ431" s="20" t="str">
        <f t="shared" si="229"/>
        <v>Anticipatoria., Criterios y estándares (Rúbrica)., Autoevaluación., Retroalimentación.</v>
      </c>
      <c r="BA431" s="12" t="str">
        <f t="shared" si="224"/>
        <v>Anticipatoria.</v>
      </c>
      <c r="BB431" s="12" t="str">
        <f t="shared" si="225"/>
        <v>Criterios y estándares (Rúbrica).</v>
      </c>
      <c r="BC431" s="12" t="str">
        <f t="shared" si="226"/>
        <v>Autoevaluación.</v>
      </c>
      <c r="BD431" s="12" t="str">
        <f t="shared" si="227"/>
        <v>Retroalimentación.</v>
      </c>
      <c r="BF431" s="12">
        <f t="shared" si="230"/>
        <v>1</v>
      </c>
      <c r="BG431" s="12">
        <f t="shared" si="231"/>
        <v>1</v>
      </c>
      <c r="BH431" s="12">
        <f t="shared" si="232"/>
        <v>1</v>
      </c>
      <c r="BI431" s="12">
        <f t="shared" si="233"/>
        <v>1</v>
      </c>
      <c r="BJ431" s="12">
        <f t="shared" si="234"/>
        <v>0</v>
      </c>
      <c r="BK431" s="12">
        <f t="shared" si="235"/>
        <v>4</v>
      </c>
      <c r="BL431" s="20" t="str">
        <f t="shared" si="236"/>
        <v>Reflexión, Diálogo, Claridad, Oportunidades de mejora, Retroalimentación al docente</v>
      </c>
      <c r="BM431" s="12" t="str">
        <f t="shared" si="237"/>
        <v>Reflexión</v>
      </c>
      <c r="BN431" s="12" t="str">
        <f t="shared" si="260"/>
        <v>Diálogo</v>
      </c>
      <c r="BO431" s="12" t="str">
        <f t="shared" si="238"/>
        <v>Claridad</v>
      </c>
      <c r="BP431" s="12" t="str">
        <f t="shared" si="239"/>
        <v>Oportunidades de mejora</v>
      </c>
      <c r="BQ431" s="12" t="str">
        <f t="shared" si="240"/>
        <v>Retroalimentación al docente</v>
      </c>
      <c r="BS431" s="12">
        <f t="shared" si="241"/>
        <v>1</v>
      </c>
      <c r="BT431" s="12">
        <f t="shared" si="242"/>
        <v>1</v>
      </c>
      <c r="BU431" s="12">
        <f t="shared" si="243"/>
        <v>1</v>
      </c>
      <c r="BV431" s="12">
        <f t="shared" si="244"/>
        <v>1</v>
      </c>
      <c r="BW431" s="12">
        <f t="shared" si="245"/>
        <v>1</v>
      </c>
      <c r="BX431" s="12">
        <f t="shared" si="246"/>
        <v>0</v>
      </c>
      <c r="BY431" s="12">
        <f t="shared" si="247"/>
        <v>5</v>
      </c>
      <c r="BZ431"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31" s="12" t="str">
        <f t="shared" si="249"/>
        <v>La bibliografía básica propuesta se encuentra en la biblioteca "Juan Roa Vásquez".</v>
      </c>
      <c r="CB431" s="21" t="str">
        <f t="shared" si="250"/>
        <v>La bibliografía propuesta contiene títulos de edición menor a 5 años.</v>
      </c>
      <c r="CC431" s="12" t="str">
        <f t="shared" si="251"/>
        <v>La bibliografía se presenta con una sólo sistema de referenciación (APA, Vancouver, IEEE, etc).</v>
      </c>
      <c r="CD431" s="12" t="str">
        <f t="shared" si="252"/>
        <v>La bibliografía incluye por lo menos dos títulos en una segunda lengua.</v>
      </c>
      <c r="CF431" s="12">
        <f t="shared" si="253"/>
        <v>1</v>
      </c>
      <c r="CG431" s="12">
        <f t="shared" si="254"/>
        <v>1</v>
      </c>
      <c r="CH431" s="12">
        <f t="shared" si="255"/>
        <v>1</v>
      </c>
      <c r="CI431" s="12">
        <f t="shared" si="256"/>
        <v>1</v>
      </c>
      <c r="CJ431" s="12">
        <f t="shared" si="257"/>
        <v>0</v>
      </c>
      <c r="CK431" s="12">
        <f t="shared" si="258"/>
        <v>4</v>
      </c>
    </row>
    <row r="432" spans="1:89" x14ac:dyDescent="0.25">
      <c r="A432" s="25">
        <v>43060.720586516203</v>
      </c>
      <c r="B432" s="26" t="s">
        <v>183</v>
      </c>
      <c r="C432" s="26" t="s">
        <v>878</v>
      </c>
      <c r="D432" s="26" t="s">
        <v>185</v>
      </c>
      <c r="E432" s="24"/>
      <c r="F432" s="26" t="s">
        <v>238</v>
      </c>
      <c r="G432" s="26" t="s">
        <v>879</v>
      </c>
      <c r="H432" s="26" t="s">
        <v>188</v>
      </c>
      <c r="I432" s="26" t="s">
        <v>188</v>
      </c>
      <c r="J432" s="26" t="s">
        <v>188</v>
      </c>
      <c r="K432" s="26" t="s">
        <v>188</v>
      </c>
      <c r="L432" s="26" t="s">
        <v>188</v>
      </c>
      <c r="M432" s="26" t="s">
        <v>188</v>
      </c>
      <c r="N432" s="26" t="s">
        <v>188</v>
      </c>
      <c r="O432" s="26" t="s">
        <v>188</v>
      </c>
      <c r="P432" s="26" t="s">
        <v>188</v>
      </c>
      <c r="Q432" s="26" t="s">
        <v>188</v>
      </c>
      <c r="R432" s="26" t="s">
        <v>188</v>
      </c>
      <c r="S432" s="26" t="s">
        <v>188</v>
      </c>
      <c r="T432" s="26" t="s">
        <v>188</v>
      </c>
      <c r="U432" s="26" t="s">
        <v>188</v>
      </c>
      <c r="V432" s="26" t="s">
        <v>5</v>
      </c>
      <c r="W432" s="26" t="s">
        <v>162</v>
      </c>
      <c r="X432" s="26" t="s">
        <v>158</v>
      </c>
      <c r="Y432" s="26" t="s">
        <v>190</v>
      </c>
      <c r="Z432" s="26" t="s">
        <v>190</v>
      </c>
      <c r="AA432" s="26" t="s">
        <v>43</v>
      </c>
      <c r="AB432" s="26" t="s">
        <v>190</v>
      </c>
      <c r="AC432" s="26" t="s">
        <v>190</v>
      </c>
      <c r="AD432" s="26" t="s">
        <v>43</v>
      </c>
      <c r="AE432" s="26" t="s">
        <v>55</v>
      </c>
      <c r="AF432" s="26" t="s">
        <v>58</v>
      </c>
      <c r="AG432" s="26" t="s">
        <v>59</v>
      </c>
      <c r="AH432" s="26" t="s">
        <v>59</v>
      </c>
      <c r="AI432" s="26" t="s">
        <v>58</v>
      </c>
      <c r="AJ432" s="26" t="s">
        <v>59</v>
      </c>
      <c r="AK432" s="26" t="s">
        <v>71</v>
      </c>
      <c r="AL432" s="26" t="s">
        <v>163</v>
      </c>
      <c r="AM432" s="26" t="s">
        <v>191</v>
      </c>
      <c r="AN432" s="26" t="s">
        <v>90</v>
      </c>
      <c r="AO432" s="26" t="s">
        <v>192</v>
      </c>
      <c r="AP432" s="26" t="s">
        <v>106</v>
      </c>
      <c r="AQ432" s="26" t="s">
        <v>104</v>
      </c>
      <c r="AR432" s="26" t="s">
        <v>104</v>
      </c>
      <c r="AS432" s="26" t="s">
        <v>106</v>
      </c>
      <c r="AT432" s="26" t="s">
        <v>112</v>
      </c>
      <c r="AU432" s="26" t="s">
        <v>232</v>
      </c>
      <c r="AX432" s="12">
        <f t="shared" si="228"/>
        <v>431</v>
      </c>
      <c r="AY432" s="12">
        <f t="shared" si="259"/>
        <v>1</v>
      </c>
      <c r="AZ432" s="20" t="str">
        <f t="shared" si="229"/>
        <v>Anticipatoria., Criterios y estándares (Rúbrica)., Autoevaluación., Retroalimentación.</v>
      </c>
      <c r="BA432" s="12" t="str">
        <f t="shared" si="224"/>
        <v>Anticipatoria.</v>
      </c>
      <c r="BB432" s="12" t="str">
        <f t="shared" si="225"/>
        <v>Criterios y estándares (Rúbrica).</v>
      </c>
      <c r="BC432" s="12" t="str">
        <f t="shared" si="226"/>
        <v>Autoevaluación.</v>
      </c>
      <c r="BD432" s="12" t="str">
        <f t="shared" si="227"/>
        <v>Retroalimentación.</v>
      </c>
      <c r="BF432" s="12">
        <f t="shared" si="230"/>
        <v>1</v>
      </c>
      <c r="BG432" s="12">
        <f t="shared" si="231"/>
        <v>1</v>
      </c>
      <c r="BH432" s="12">
        <f t="shared" si="232"/>
        <v>1</v>
      </c>
      <c r="BI432" s="12">
        <f t="shared" si="233"/>
        <v>1</v>
      </c>
      <c r="BJ432" s="12">
        <f t="shared" si="234"/>
        <v>0</v>
      </c>
      <c r="BK432" s="12">
        <f t="shared" si="235"/>
        <v>4</v>
      </c>
      <c r="BL432" s="20" t="str">
        <f t="shared" si="236"/>
        <v>Reflexión, Diálogo, Claridad, Oportunidades de mejora, Retroalimentación al docente</v>
      </c>
      <c r="BM432" s="12" t="str">
        <f t="shared" si="237"/>
        <v>Reflexión</v>
      </c>
      <c r="BN432" s="12" t="str">
        <f t="shared" si="260"/>
        <v>Diálogo</v>
      </c>
      <c r="BO432" s="12" t="str">
        <f t="shared" si="238"/>
        <v>Claridad</v>
      </c>
      <c r="BP432" s="12" t="str">
        <f t="shared" si="239"/>
        <v>Oportunidades de mejora</v>
      </c>
      <c r="BQ432" s="12" t="str">
        <f t="shared" si="240"/>
        <v>Retroalimentación al docente</v>
      </c>
      <c r="BS432" s="12">
        <f t="shared" si="241"/>
        <v>1</v>
      </c>
      <c r="BT432" s="12">
        <f t="shared" si="242"/>
        <v>1</v>
      </c>
      <c r="BU432" s="12">
        <f t="shared" si="243"/>
        <v>1</v>
      </c>
      <c r="BV432" s="12">
        <f t="shared" si="244"/>
        <v>1</v>
      </c>
      <c r="BW432" s="12">
        <f t="shared" si="245"/>
        <v>1</v>
      </c>
      <c r="BX432" s="12">
        <f t="shared" si="246"/>
        <v>0</v>
      </c>
      <c r="BY432" s="12">
        <f t="shared" si="247"/>
        <v>5</v>
      </c>
      <c r="BZ432" s="12" t="str">
        <f t="shared" si="248"/>
        <v>La bibliografía básica propuesta se encuentra en la biblioteca "Juan Roa Vásquez"., La bibliografía propuesta contiene títulos de edición menor a 5 años., La bibliografía incluye por lo menos dos títulos en una segunda lengua.</v>
      </c>
      <c r="CA432" s="12" t="str">
        <f t="shared" si="249"/>
        <v>La bibliografía básica propuesta se encuentra en la biblioteca "Juan Roa Vásquez".</v>
      </c>
      <c r="CB432" s="21" t="str">
        <f t="shared" si="250"/>
        <v>La bibliografía propuesta contiene títulos de edición menor a 5 años.</v>
      </c>
      <c r="CC432" s="12" t="str">
        <f t="shared" si="251"/>
        <v>La bibliografía incluye por lo menos dos títulos en una segunda lengua.</v>
      </c>
      <c r="CD432" s="12" t="str">
        <f t="shared" si="252"/>
        <v/>
      </c>
      <c r="CF432" s="12">
        <f t="shared" si="253"/>
        <v>1</v>
      </c>
      <c r="CG432" s="12">
        <f t="shared" si="254"/>
        <v>1</v>
      </c>
      <c r="CH432" s="12">
        <f t="shared" si="255"/>
        <v>0</v>
      </c>
      <c r="CI432" s="12">
        <f t="shared" si="256"/>
        <v>1</v>
      </c>
      <c r="CJ432" s="12">
        <f t="shared" si="257"/>
        <v>0</v>
      </c>
      <c r="CK432" s="12">
        <f t="shared" si="258"/>
        <v>3</v>
      </c>
    </row>
    <row r="433" spans="1:89" x14ac:dyDescent="0.25">
      <c r="A433" s="25">
        <v>43060.743857800924</v>
      </c>
      <c r="B433" s="26" t="s">
        <v>183</v>
      </c>
      <c r="C433" s="26" t="s">
        <v>880</v>
      </c>
      <c r="D433" s="26" t="s">
        <v>185</v>
      </c>
      <c r="E433" s="24"/>
      <c r="F433" s="26" t="s">
        <v>226</v>
      </c>
      <c r="G433" s="26" t="s">
        <v>881</v>
      </c>
      <c r="H433" s="26" t="s">
        <v>188</v>
      </c>
      <c r="I433" s="26" t="s">
        <v>188</v>
      </c>
      <c r="J433" s="26" t="s">
        <v>188</v>
      </c>
      <c r="K433" s="26" t="s">
        <v>188</v>
      </c>
      <c r="L433" s="26" t="s">
        <v>188</v>
      </c>
      <c r="M433" s="26" t="s">
        <v>188</v>
      </c>
      <c r="N433" s="26" t="s">
        <v>188</v>
      </c>
      <c r="O433" s="26" t="s">
        <v>188</v>
      </c>
      <c r="P433" s="26" t="s">
        <v>188</v>
      </c>
      <c r="Q433" s="26" t="s">
        <v>188</v>
      </c>
      <c r="R433" s="26" t="s">
        <v>188</v>
      </c>
      <c r="S433" s="26" t="s">
        <v>188</v>
      </c>
      <c r="T433" s="26" t="s">
        <v>188</v>
      </c>
      <c r="U433" s="26" t="s">
        <v>188</v>
      </c>
      <c r="V433" s="26" t="s">
        <v>5</v>
      </c>
      <c r="W433" s="26" t="s">
        <v>162</v>
      </c>
      <c r="X433" s="26" t="s">
        <v>158</v>
      </c>
      <c r="Y433" s="26" t="s">
        <v>190</v>
      </c>
      <c r="Z433" s="26" t="s">
        <v>190</v>
      </c>
      <c r="AA433" s="26" t="s">
        <v>190</v>
      </c>
      <c r="AB433" s="26" t="s">
        <v>190</v>
      </c>
      <c r="AC433" s="26" t="s">
        <v>190</v>
      </c>
      <c r="AD433" s="26" t="s">
        <v>190</v>
      </c>
      <c r="AE433" s="26" t="s">
        <v>55</v>
      </c>
      <c r="AF433" s="26" t="s">
        <v>159</v>
      </c>
      <c r="AG433" s="26" t="s">
        <v>59</v>
      </c>
      <c r="AH433" s="26" t="s">
        <v>59</v>
      </c>
      <c r="AI433" s="26" t="s">
        <v>59</v>
      </c>
      <c r="AJ433" s="26" t="s">
        <v>59</v>
      </c>
      <c r="AK433" s="26" t="s">
        <v>71</v>
      </c>
      <c r="AL433" s="26" t="s">
        <v>163</v>
      </c>
      <c r="AM433" s="26" t="s">
        <v>259</v>
      </c>
      <c r="AN433" s="26" t="s">
        <v>90</v>
      </c>
      <c r="AO433" s="26" t="s">
        <v>192</v>
      </c>
      <c r="AP433" s="26" t="s">
        <v>106</v>
      </c>
      <c r="AQ433" s="26" t="s">
        <v>106</v>
      </c>
      <c r="AR433" s="26" t="s">
        <v>106</v>
      </c>
      <c r="AS433" s="26" t="s">
        <v>106</v>
      </c>
      <c r="AT433" s="26" t="s">
        <v>113</v>
      </c>
      <c r="AU433" s="26" t="s">
        <v>200</v>
      </c>
      <c r="AX433" s="12">
        <f t="shared" si="228"/>
        <v>432</v>
      </c>
      <c r="AY433" s="12">
        <f t="shared" si="259"/>
        <v>1</v>
      </c>
      <c r="AZ433" s="20" t="str">
        <f t="shared" si="229"/>
        <v>Criterios y estándares (Rúbrica)., Autoevaluación., Retroalimentación.</v>
      </c>
      <c r="BA433" s="12" t="str">
        <f t="shared" si="224"/>
        <v>Criterios y estándares (Rúbrica).</v>
      </c>
      <c r="BB433" s="12" t="str">
        <f t="shared" si="225"/>
        <v>Autoevaluación.</v>
      </c>
      <c r="BC433" s="12" t="str">
        <f t="shared" si="226"/>
        <v>Retroalimentación.</v>
      </c>
      <c r="BD433" s="12" t="str">
        <f t="shared" si="227"/>
        <v/>
      </c>
      <c r="BF433" s="12">
        <f t="shared" si="230"/>
        <v>0</v>
      </c>
      <c r="BG433" s="12">
        <f t="shared" si="231"/>
        <v>1</v>
      </c>
      <c r="BH433" s="12">
        <f t="shared" si="232"/>
        <v>1</v>
      </c>
      <c r="BI433" s="12">
        <f t="shared" si="233"/>
        <v>1</v>
      </c>
      <c r="BJ433" s="12">
        <f t="shared" si="234"/>
        <v>0</v>
      </c>
      <c r="BK433" s="12">
        <f t="shared" si="235"/>
        <v>3</v>
      </c>
      <c r="BL433" s="20" t="str">
        <f t="shared" si="236"/>
        <v>Reflexión, Diálogo, Claridad, Oportunidades de mejora, Retroalimentación al docente</v>
      </c>
      <c r="BM433" s="12" t="str">
        <f t="shared" si="237"/>
        <v>Reflexión</v>
      </c>
      <c r="BN433" s="12" t="str">
        <f t="shared" si="260"/>
        <v>Diálogo</v>
      </c>
      <c r="BO433" s="12" t="str">
        <f t="shared" si="238"/>
        <v>Claridad</v>
      </c>
      <c r="BP433" s="12" t="str">
        <f t="shared" si="239"/>
        <v>Oportunidades de mejora</v>
      </c>
      <c r="BQ433" s="12" t="str">
        <f t="shared" si="240"/>
        <v>Retroalimentación al docente</v>
      </c>
      <c r="BS433" s="12">
        <f t="shared" si="241"/>
        <v>1</v>
      </c>
      <c r="BT433" s="12">
        <f t="shared" si="242"/>
        <v>1</v>
      </c>
      <c r="BU433" s="12">
        <f t="shared" si="243"/>
        <v>1</v>
      </c>
      <c r="BV433" s="12">
        <f t="shared" si="244"/>
        <v>1</v>
      </c>
      <c r="BW433" s="12">
        <f t="shared" si="245"/>
        <v>1</v>
      </c>
      <c r="BX433" s="12">
        <f t="shared" si="246"/>
        <v>0</v>
      </c>
      <c r="BY433" s="12">
        <f t="shared" si="247"/>
        <v>5</v>
      </c>
      <c r="BZ433" s="12" t="str">
        <f t="shared" si="248"/>
        <v>La bibliografía básica propuesta se encuentra en la biblioteca "Juan Roa Vásquez"., La bibliografía propuesta contiene títulos de edición menor a 5 años.</v>
      </c>
      <c r="CA433" s="12" t="str">
        <f t="shared" si="249"/>
        <v>La bibliografía básica propuesta se encuentra en la biblioteca "Juan Roa Vásquez".</v>
      </c>
      <c r="CB433" s="21" t="str">
        <f t="shared" si="250"/>
        <v>La bibliografía propuesta contiene títulos de edición menor a 5 años.</v>
      </c>
      <c r="CC433" s="12" t="str">
        <f t="shared" si="251"/>
        <v/>
      </c>
      <c r="CD433" s="12" t="str">
        <f t="shared" si="252"/>
        <v/>
      </c>
      <c r="CF433" s="12">
        <f t="shared" si="253"/>
        <v>1</v>
      </c>
      <c r="CG433" s="12">
        <f t="shared" si="254"/>
        <v>1</v>
      </c>
      <c r="CH433" s="12">
        <f t="shared" si="255"/>
        <v>0</v>
      </c>
      <c r="CI433" s="12">
        <f t="shared" si="256"/>
        <v>0</v>
      </c>
      <c r="CJ433" s="12">
        <f t="shared" si="257"/>
        <v>0</v>
      </c>
      <c r="CK433" s="12">
        <f t="shared" si="258"/>
        <v>2</v>
      </c>
    </row>
    <row r="434" spans="1:89" x14ac:dyDescent="0.25">
      <c r="A434" s="25">
        <v>43060.747083287039</v>
      </c>
      <c r="B434" s="26" t="s">
        <v>183</v>
      </c>
      <c r="C434" s="26" t="s">
        <v>882</v>
      </c>
      <c r="D434" s="26" t="s">
        <v>185</v>
      </c>
      <c r="E434" s="24"/>
      <c r="F434" s="26" t="s">
        <v>226</v>
      </c>
      <c r="G434" s="26" t="s">
        <v>883</v>
      </c>
      <c r="H434" s="26" t="s">
        <v>188</v>
      </c>
      <c r="I434" s="26" t="s">
        <v>188</v>
      </c>
      <c r="J434" s="26" t="s">
        <v>188</v>
      </c>
      <c r="K434" s="26" t="s">
        <v>188</v>
      </c>
      <c r="L434" s="26" t="s">
        <v>188</v>
      </c>
      <c r="M434" s="26" t="s">
        <v>188</v>
      </c>
      <c r="N434" s="26" t="s">
        <v>188</v>
      </c>
      <c r="O434" s="26" t="s">
        <v>188</v>
      </c>
      <c r="P434" s="26" t="s">
        <v>188</v>
      </c>
      <c r="Q434" s="26" t="s">
        <v>188</v>
      </c>
      <c r="R434" s="26" t="s">
        <v>188</v>
      </c>
      <c r="S434" s="26" t="s">
        <v>188</v>
      </c>
      <c r="T434" s="26" t="s">
        <v>188</v>
      </c>
      <c r="U434" s="26" t="s">
        <v>188</v>
      </c>
      <c r="V434" s="26" t="s">
        <v>5</v>
      </c>
      <c r="W434" s="26" t="s">
        <v>162</v>
      </c>
      <c r="X434" s="26" t="s">
        <v>158</v>
      </c>
      <c r="Y434" s="26" t="s">
        <v>190</v>
      </c>
      <c r="Z434" s="26" t="s">
        <v>190</v>
      </c>
      <c r="AA434" s="26" t="s">
        <v>190</v>
      </c>
      <c r="AB434" s="26" t="s">
        <v>190</v>
      </c>
      <c r="AC434" s="26" t="s">
        <v>190</v>
      </c>
      <c r="AD434" s="26" t="s">
        <v>190</v>
      </c>
      <c r="AE434" s="26" t="s">
        <v>55</v>
      </c>
      <c r="AF434" s="26" t="s">
        <v>159</v>
      </c>
      <c r="AG434" s="26" t="s">
        <v>59</v>
      </c>
      <c r="AH434" s="26" t="s">
        <v>59</v>
      </c>
      <c r="AI434" s="26" t="s">
        <v>59</v>
      </c>
      <c r="AJ434" s="26" t="s">
        <v>59</v>
      </c>
      <c r="AK434" s="26" t="s">
        <v>71</v>
      </c>
      <c r="AL434" s="26" t="s">
        <v>163</v>
      </c>
      <c r="AM434" s="26" t="s">
        <v>191</v>
      </c>
      <c r="AN434" s="26" t="s">
        <v>90</v>
      </c>
      <c r="AO434" s="26" t="s">
        <v>192</v>
      </c>
      <c r="AP434" s="26" t="s">
        <v>106</v>
      </c>
      <c r="AQ434" s="26" t="s">
        <v>106</v>
      </c>
      <c r="AR434" s="26" t="s">
        <v>106</v>
      </c>
      <c r="AS434" s="26" t="s">
        <v>106</v>
      </c>
      <c r="AT434" s="26" t="s">
        <v>113</v>
      </c>
      <c r="AU434" s="26" t="s">
        <v>247</v>
      </c>
      <c r="AX434" s="12">
        <f t="shared" si="228"/>
        <v>433</v>
      </c>
      <c r="AY434" s="12">
        <f t="shared" si="259"/>
        <v>1</v>
      </c>
      <c r="AZ434" s="20" t="str">
        <f t="shared" si="229"/>
        <v>Anticipatoria., Criterios y estándares (Rúbrica)., Autoevaluación., Retroalimentación.</v>
      </c>
      <c r="BA434" s="12" t="str">
        <f t="shared" si="224"/>
        <v>Anticipatoria.</v>
      </c>
      <c r="BB434" s="12" t="str">
        <f t="shared" si="225"/>
        <v>Criterios y estándares (Rúbrica).</v>
      </c>
      <c r="BC434" s="12" t="str">
        <f t="shared" si="226"/>
        <v>Autoevaluación.</v>
      </c>
      <c r="BD434" s="12" t="str">
        <f t="shared" si="227"/>
        <v>Retroalimentación.</v>
      </c>
      <c r="BF434" s="12">
        <f t="shared" si="230"/>
        <v>1</v>
      </c>
      <c r="BG434" s="12">
        <f t="shared" si="231"/>
        <v>1</v>
      </c>
      <c r="BH434" s="12">
        <f t="shared" si="232"/>
        <v>1</v>
      </c>
      <c r="BI434" s="12">
        <f t="shared" si="233"/>
        <v>1</v>
      </c>
      <c r="BJ434" s="12">
        <f t="shared" si="234"/>
        <v>0</v>
      </c>
      <c r="BK434" s="12">
        <f t="shared" si="235"/>
        <v>4</v>
      </c>
      <c r="BL434" s="20" t="str">
        <f t="shared" si="236"/>
        <v>Reflexión, Diálogo, Claridad, Oportunidades de mejora, Retroalimentación al docente</v>
      </c>
      <c r="BM434" s="12" t="str">
        <f t="shared" si="237"/>
        <v>Reflexión</v>
      </c>
      <c r="BN434" s="12" t="str">
        <f t="shared" si="260"/>
        <v>Diálogo</v>
      </c>
      <c r="BO434" s="12" t="str">
        <f t="shared" si="238"/>
        <v>Claridad</v>
      </c>
      <c r="BP434" s="12" t="str">
        <f t="shared" si="239"/>
        <v>Oportunidades de mejora</v>
      </c>
      <c r="BQ434" s="12" t="str">
        <f t="shared" si="240"/>
        <v>Retroalimentación al docente</v>
      </c>
      <c r="BS434" s="12">
        <f t="shared" si="241"/>
        <v>1</v>
      </c>
      <c r="BT434" s="12">
        <f t="shared" si="242"/>
        <v>1</v>
      </c>
      <c r="BU434" s="12">
        <f t="shared" si="243"/>
        <v>1</v>
      </c>
      <c r="BV434" s="12">
        <f t="shared" si="244"/>
        <v>1</v>
      </c>
      <c r="BW434" s="12">
        <f t="shared" si="245"/>
        <v>1</v>
      </c>
      <c r="BX434" s="12">
        <f t="shared" si="246"/>
        <v>0</v>
      </c>
      <c r="BY434" s="12">
        <f t="shared" si="247"/>
        <v>5</v>
      </c>
      <c r="BZ434" s="12" t="str">
        <f t="shared" si="248"/>
        <v>La bibliografía básica propuesta se encuentra en la biblioteca "Juan Roa Vásquez"., La bibliografía propuesta contiene títulos de edición menor a 5 años., La bibliografía se presenta con una sólo sistema de referenciación (APA, Vancouver, IEEE, etc).</v>
      </c>
      <c r="CA434" s="12" t="str">
        <f t="shared" si="249"/>
        <v>La bibliografía básica propuesta se encuentra en la biblioteca "Juan Roa Vásquez".</v>
      </c>
      <c r="CB434" s="21" t="str">
        <f t="shared" si="250"/>
        <v>La bibliografía propuesta contiene títulos de edición menor a 5 años.</v>
      </c>
      <c r="CC434" s="12" t="str">
        <f t="shared" si="251"/>
        <v>La bibliografía se presenta con una sólo sistema de referenciación (APA, Vancouver, IEEE, etc).</v>
      </c>
      <c r="CD434" s="12" t="str">
        <f t="shared" si="252"/>
        <v/>
      </c>
      <c r="CF434" s="12">
        <f t="shared" si="253"/>
        <v>1</v>
      </c>
      <c r="CG434" s="12">
        <f t="shared" si="254"/>
        <v>1</v>
      </c>
      <c r="CH434" s="12">
        <f t="shared" si="255"/>
        <v>1</v>
      </c>
      <c r="CI434" s="12">
        <f t="shared" si="256"/>
        <v>0</v>
      </c>
      <c r="CJ434" s="12">
        <f t="shared" si="257"/>
        <v>0</v>
      </c>
      <c r="CK434" s="12">
        <f t="shared" si="258"/>
        <v>3</v>
      </c>
    </row>
    <row r="435" spans="1:89" x14ac:dyDescent="0.25">
      <c r="A435" s="25">
        <v>43060.750188136575</v>
      </c>
      <c r="B435" s="26" t="s">
        <v>183</v>
      </c>
      <c r="C435" s="26" t="s">
        <v>884</v>
      </c>
      <c r="D435" s="26" t="s">
        <v>185</v>
      </c>
      <c r="E435" s="24"/>
      <c r="F435" s="26" t="s">
        <v>235</v>
      </c>
      <c r="G435" s="26" t="s">
        <v>885</v>
      </c>
      <c r="H435" s="26" t="s">
        <v>188</v>
      </c>
      <c r="I435" s="26" t="s">
        <v>188</v>
      </c>
      <c r="J435" s="26" t="s">
        <v>188</v>
      </c>
      <c r="K435" s="26" t="s">
        <v>188</v>
      </c>
      <c r="L435" s="26" t="s">
        <v>188</v>
      </c>
      <c r="M435" s="26" t="s">
        <v>188</v>
      </c>
      <c r="N435" s="26" t="s">
        <v>188</v>
      </c>
      <c r="O435" s="26" t="s">
        <v>188</v>
      </c>
      <c r="P435" s="26" t="s">
        <v>188</v>
      </c>
      <c r="Q435" s="26" t="s">
        <v>188</v>
      </c>
      <c r="R435" s="26" t="s">
        <v>188</v>
      </c>
      <c r="S435" s="26" t="s">
        <v>188</v>
      </c>
      <c r="T435" s="26" t="s">
        <v>188</v>
      </c>
      <c r="U435" s="26" t="s">
        <v>188</v>
      </c>
      <c r="V435" s="26" t="s">
        <v>5</v>
      </c>
      <c r="W435" s="26" t="s">
        <v>162</v>
      </c>
      <c r="X435" s="26" t="s">
        <v>158</v>
      </c>
      <c r="Y435" s="26" t="s">
        <v>190</v>
      </c>
      <c r="Z435" s="26" t="s">
        <v>190</v>
      </c>
      <c r="AA435" s="26" t="s">
        <v>190</v>
      </c>
      <c r="AB435" s="26" t="s">
        <v>190</v>
      </c>
      <c r="AC435" s="26" t="s">
        <v>190</v>
      </c>
      <c r="AD435" s="26" t="s">
        <v>190</v>
      </c>
      <c r="AE435" s="26" t="s">
        <v>55</v>
      </c>
      <c r="AF435" s="26" t="s">
        <v>159</v>
      </c>
      <c r="AG435" s="26" t="s">
        <v>59</v>
      </c>
      <c r="AH435" s="26" t="s">
        <v>59</v>
      </c>
      <c r="AI435" s="26" t="s">
        <v>59</v>
      </c>
      <c r="AJ435" s="26" t="s">
        <v>59</v>
      </c>
      <c r="AK435" s="26" t="s">
        <v>71</v>
      </c>
      <c r="AL435" s="26" t="s">
        <v>163</v>
      </c>
      <c r="AM435" s="26" t="s">
        <v>191</v>
      </c>
      <c r="AN435" s="26" t="s">
        <v>90</v>
      </c>
      <c r="AO435" s="26" t="s">
        <v>192</v>
      </c>
      <c r="AP435" s="26" t="s">
        <v>106</v>
      </c>
      <c r="AQ435" s="26" t="s">
        <v>106</v>
      </c>
      <c r="AR435" s="26" t="s">
        <v>106</v>
      </c>
      <c r="AS435" s="26" t="s">
        <v>106</v>
      </c>
      <c r="AT435" s="26" t="s">
        <v>113</v>
      </c>
      <c r="AU435" s="26" t="s">
        <v>247</v>
      </c>
      <c r="AX435" s="12">
        <f t="shared" si="228"/>
        <v>434</v>
      </c>
      <c r="AY435" s="12">
        <f t="shared" si="259"/>
        <v>1</v>
      </c>
      <c r="AZ435" s="20" t="str">
        <f t="shared" si="229"/>
        <v>Anticipatoria., Criterios y estándares (Rúbrica)., Autoevaluación., Retroalimentación.</v>
      </c>
      <c r="BA435" s="12" t="str">
        <f t="shared" si="224"/>
        <v>Anticipatoria.</v>
      </c>
      <c r="BB435" s="12" t="str">
        <f t="shared" si="225"/>
        <v>Criterios y estándares (Rúbrica).</v>
      </c>
      <c r="BC435" s="12" t="str">
        <f t="shared" si="226"/>
        <v>Autoevaluación.</v>
      </c>
      <c r="BD435" s="12" t="str">
        <f t="shared" si="227"/>
        <v>Retroalimentación.</v>
      </c>
      <c r="BF435" s="12">
        <f t="shared" si="230"/>
        <v>1</v>
      </c>
      <c r="BG435" s="12">
        <f t="shared" si="231"/>
        <v>1</v>
      </c>
      <c r="BH435" s="12">
        <f t="shared" si="232"/>
        <v>1</v>
      </c>
      <c r="BI435" s="12">
        <f t="shared" si="233"/>
        <v>1</v>
      </c>
      <c r="BJ435" s="12">
        <f t="shared" si="234"/>
        <v>0</v>
      </c>
      <c r="BK435" s="12">
        <f t="shared" si="235"/>
        <v>4</v>
      </c>
      <c r="BL435" s="20" t="str">
        <f t="shared" si="236"/>
        <v>Reflexión, Diálogo, Claridad, Oportunidades de mejora, Retroalimentación al docente</v>
      </c>
      <c r="BM435" s="12" t="str">
        <f t="shared" si="237"/>
        <v>Reflexión</v>
      </c>
      <c r="BN435" s="12" t="str">
        <f t="shared" si="260"/>
        <v>Diálogo</v>
      </c>
      <c r="BO435" s="12" t="str">
        <f t="shared" si="238"/>
        <v>Claridad</v>
      </c>
      <c r="BP435" s="12" t="str">
        <f t="shared" si="239"/>
        <v>Oportunidades de mejora</v>
      </c>
      <c r="BQ435" s="12" t="str">
        <f t="shared" si="240"/>
        <v>Retroalimentación al docente</v>
      </c>
      <c r="BS435" s="12">
        <f t="shared" si="241"/>
        <v>1</v>
      </c>
      <c r="BT435" s="12">
        <f t="shared" si="242"/>
        <v>1</v>
      </c>
      <c r="BU435" s="12">
        <f t="shared" si="243"/>
        <v>1</v>
      </c>
      <c r="BV435" s="12">
        <f t="shared" si="244"/>
        <v>1</v>
      </c>
      <c r="BW435" s="12">
        <f t="shared" si="245"/>
        <v>1</v>
      </c>
      <c r="BX435" s="12">
        <f t="shared" si="246"/>
        <v>0</v>
      </c>
      <c r="BY435" s="12">
        <f t="shared" si="247"/>
        <v>5</v>
      </c>
      <c r="BZ435" s="12" t="str">
        <f t="shared" si="248"/>
        <v>La bibliografía básica propuesta se encuentra en la biblioteca "Juan Roa Vásquez"., La bibliografía propuesta contiene títulos de edición menor a 5 años., La bibliografía se presenta con una sólo sistema de referenciación (APA, Vancouver, IEEE, etc).</v>
      </c>
      <c r="CA435" s="12" t="str">
        <f t="shared" si="249"/>
        <v>La bibliografía básica propuesta se encuentra en la biblioteca "Juan Roa Vásquez".</v>
      </c>
      <c r="CB435" s="21" t="str">
        <f t="shared" si="250"/>
        <v>La bibliografía propuesta contiene títulos de edición menor a 5 años.</v>
      </c>
      <c r="CC435" s="12" t="str">
        <f t="shared" si="251"/>
        <v>La bibliografía se presenta con una sólo sistema de referenciación (APA, Vancouver, IEEE, etc).</v>
      </c>
      <c r="CD435" s="12" t="str">
        <f t="shared" si="252"/>
        <v/>
      </c>
      <c r="CF435" s="12">
        <f t="shared" si="253"/>
        <v>1</v>
      </c>
      <c r="CG435" s="12">
        <f t="shared" si="254"/>
        <v>1</v>
      </c>
      <c r="CH435" s="12">
        <f t="shared" si="255"/>
        <v>1</v>
      </c>
      <c r="CI435" s="12">
        <f t="shared" si="256"/>
        <v>0</v>
      </c>
      <c r="CJ435" s="12">
        <f t="shared" si="257"/>
        <v>0</v>
      </c>
      <c r="CK435" s="12">
        <f t="shared" si="258"/>
        <v>3</v>
      </c>
    </row>
    <row r="436" spans="1:89" x14ac:dyDescent="0.25">
      <c r="A436" s="25">
        <v>43060.872105104165</v>
      </c>
      <c r="B436" s="26" t="s">
        <v>183</v>
      </c>
      <c r="C436" s="26" t="s">
        <v>886</v>
      </c>
      <c r="D436" s="26" t="s">
        <v>185</v>
      </c>
      <c r="E436" s="24"/>
      <c r="F436" s="26" t="s">
        <v>720</v>
      </c>
      <c r="G436" s="26" t="s">
        <v>887</v>
      </c>
      <c r="H436" s="26" t="s">
        <v>188</v>
      </c>
      <c r="I436" s="26" t="s">
        <v>188</v>
      </c>
      <c r="J436" s="26" t="s">
        <v>188</v>
      </c>
      <c r="K436" s="26" t="s">
        <v>188</v>
      </c>
      <c r="L436" s="26" t="s">
        <v>188</v>
      </c>
      <c r="M436" s="26" t="s">
        <v>188</v>
      </c>
      <c r="N436" s="26" t="s">
        <v>188</v>
      </c>
      <c r="O436" s="26" t="s">
        <v>188</v>
      </c>
      <c r="P436" s="26" t="s">
        <v>188</v>
      </c>
      <c r="Q436" s="26" t="s">
        <v>188</v>
      </c>
      <c r="R436" s="26" t="s">
        <v>188</v>
      </c>
      <c r="S436" s="26" t="s">
        <v>188</v>
      </c>
      <c r="T436" s="26" t="s">
        <v>188</v>
      </c>
      <c r="U436" s="26" t="s">
        <v>188</v>
      </c>
      <c r="V436" s="26" t="s">
        <v>5</v>
      </c>
      <c r="W436" s="26" t="s">
        <v>36</v>
      </c>
      <c r="X436" s="26" t="s">
        <v>39</v>
      </c>
      <c r="Y436" s="26" t="s">
        <v>43</v>
      </c>
      <c r="Z436" s="26" t="s">
        <v>43</v>
      </c>
      <c r="AA436" s="26" t="s">
        <v>43</v>
      </c>
      <c r="AB436" s="26" t="s">
        <v>43</v>
      </c>
      <c r="AC436" s="26" t="s">
        <v>43</v>
      </c>
      <c r="AD436" s="26" t="s">
        <v>43</v>
      </c>
      <c r="AE436" s="26" t="s">
        <v>55</v>
      </c>
      <c r="AF436" s="26" t="s">
        <v>58</v>
      </c>
      <c r="AG436" s="26" t="s">
        <v>58</v>
      </c>
      <c r="AH436" s="26" t="s">
        <v>58</v>
      </c>
      <c r="AI436" s="26" t="s">
        <v>58</v>
      </c>
      <c r="AJ436" s="26" t="s">
        <v>58</v>
      </c>
      <c r="AK436" s="26" t="s">
        <v>70</v>
      </c>
      <c r="AL436" s="26" t="s">
        <v>74</v>
      </c>
      <c r="AM436" s="26" t="s">
        <v>264</v>
      </c>
      <c r="AN436" s="26" t="s">
        <v>89</v>
      </c>
      <c r="AO436" s="26" t="s">
        <v>268</v>
      </c>
      <c r="AP436" s="26" t="s">
        <v>105</v>
      </c>
      <c r="AQ436" s="26" t="s">
        <v>105</v>
      </c>
      <c r="AR436" s="26" t="s">
        <v>105</v>
      </c>
      <c r="AS436" s="26" t="s">
        <v>105</v>
      </c>
      <c r="AT436" s="26" t="s">
        <v>114</v>
      </c>
      <c r="AU436" s="26" t="s">
        <v>193</v>
      </c>
      <c r="AX436" s="12">
        <f t="shared" si="228"/>
        <v>435</v>
      </c>
      <c r="AY436" s="12">
        <f t="shared" si="259"/>
        <v>0.2</v>
      </c>
      <c r="AZ436" s="20" t="str">
        <f t="shared" si="229"/>
        <v>Autoevaluación., Retroalimentación.</v>
      </c>
      <c r="BA436" s="12" t="str">
        <f t="shared" si="224"/>
        <v>Autoevaluación.</v>
      </c>
      <c r="BB436" s="12" t="str">
        <f t="shared" si="225"/>
        <v>Retroalimentación.</v>
      </c>
      <c r="BC436" s="12" t="str">
        <f t="shared" si="226"/>
        <v/>
      </c>
      <c r="BD436" s="12" t="str">
        <f t="shared" si="227"/>
        <v/>
      </c>
      <c r="BF436" s="12">
        <f t="shared" si="230"/>
        <v>0</v>
      </c>
      <c r="BG436" s="12">
        <f t="shared" si="231"/>
        <v>0</v>
      </c>
      <c r="BH436" s="12">
        <f t="shared" si="232"/>
        <v>1</v>
      </c>
      <c r="BI436" s="12">
        <f t="shared" si="233"/>
        <v>1</v>
      </c>
      <c r="BJ436" s="12">
        <f t="shared" si="234"/>
        <v>0</v>
      </c>
      <c r="BK436" s="12">
        <f t="shared" si="235"/>
        <v>2</v>
      </c>
      <c r="BL436" s="20" t="str">
        <f t="shared" si="236"/>
        <v>Reflexión, Diálogo, Oportunidades de mejora, Retroalimentación al docente</v>
      </c>
      <c r="BM436" s="12" t="str">
        <f t="shared" si="237"/>
        <v>Reflexión</v>
      </c>
      <c r="BN436" s="12" t="str">
        <f t="shared" si="260"/>
        <v>Diálogo</v>
      </c>
      <c r="BO436" s="12" t="str">
        <f t="shared" si="238"/>
        <v>Oportunidades de mejora</v>
      </c>
      <c r="BP436" s="12" t="str">
        <f t="shared" si="239"/>
        <v>Retroalimentación al docente</v>
      </c>
      <c r="BQ436" s="12" t="str">
        <f t="shared" si="240"/>
        <v/>
      </c>
      <c r="BS436" s="12">
        <f t="shared" si="241"/>
        <v>1</v>
      </c>
      <c r="BT436" s="12">
        <f t="shared" si="242"/>
        <v>1</v>
      </c>
      <c r="BU436" s="12">
        <f t="shared" si="243"/>
        <v>0</v>
      </c>
      <c r="BV436" s="12">
        <f t="shared" si="244"/>
        <v>1</v>
      </c>
      <c r="BW436" s="12">
        <f t="shared" si="245"/>
        <v>1</v>
      </c>
      <c r="BX436" s="12">
        <f t="shared" si="246"/>
        <v>0</v>
      </c>
      <c r="BY436" s="12">
        <f t="shared" si="247"/>
        <v>4</v>
      </c>
      <c r="BZ436"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36" s="12" t="str">
        <f t="shared" si="249"/>
        <v>La bibliografía básica propuesta se encuentra en la biblioteca "Juan Roa Vásquez".</v>
      </c>
      <c r="CB436" s="21" t="str">
        <f t="shared" si="250"/>
        <v>La bibliografía propuesta contiene títulos de edición menor a 5 años.</v>
      </c>
      <c r="CC436" s="12" t="str">
        <f t="shared" si="251"/>
        <v>La bibliografía se presenta con una sólo sistema de referenciación (APA, Vancouver, IEEE, etc).</v>
      </c>
      <c r="CD436" s="12" t="str">
        <f t="shared" si="252"/>
        <v>La bibliografía incluye por lo menos dos títulos en una segunda lengua.</v>
      </c>
      <c r="CF436" s="12">
        <f t="shared" si="253"/>
        <v>1</v>
      </c>
      <c r="CG436" s="12">
        <f t="shared" si="254"/>
        <v>1</v>
      </c>
      <c r="CH436" s="12">
        <f t="shared" si="255"/>
        <v>1</v>
      </c>
      <c r="CI436" s="12">
        <f t="shared" si="256"/>
        <v>1</v>
      </c>
      <c r="CJ436" s="12">
        <f t="shared" si="257"/>
        <v>0</v>
      </c>
      <c r="CK436" s="12">
        <f t="shared" si="258"/>
        <v>4</v>
      </c>
    </row>
    <row r="437" spans="1:89" x14ac:dyDescent="0.25">
      <c r="A437" s="25">
        <v>43060.874984050926</v>
      </c>
      <c r="B437" s="26" t="s">
        <v>183</v>
      </c>
      <c r="C437" s="26" t="s">
        <v>886</v>
      </c>
      <c r="D437" s="26" t="s">
        <v>185</v>
      </c>
      <c r="E437" s="24"/>
      <c r="F437" s="26" t="s">
        <v>720</v>
      </c>
      <c r="G437" s="26" t="s">
        <v>888</v>
      </c>
      <c r="H437" s="26" t="s">
        <v>188</v>
      </c>
      <c r="I437" s="26" t="s">
        <v>188</v>
      </c>
      <c r="J437" s="26" t="s">
        <v>188</v>
      </c>
      <c r="K437" s="26" t="s">
        <v>188</v>
      </c>
      <c r="L437" s="26" t="s">
        <v>188</v>
      </c>
      <c r="M437" s="26" t="s">
        <v>188</v>
      </c>
      <c r="N437" s="26" t="s">
        <v>188</v>
      </c>
      <c r="O437" s="26" t="s">
        <v>188</v>
      </c>
      <c r="P437" s="26" t="s">
        <v>188</v>
      </c>
      <c r="Q437" s="26" t="s">
        <v>188</v>
      </c>
      <c r="R437" s="26" t="s">
        <v>188</v>
      </c>
      <c r="S437" s="26" t="s">
        <v>188</v>
      </c>
      <c r="T437" s="26" t="s">
        <v>188</v>
      </c>
      <c r="U437" s="26" t="s">
        <v>188</v>
      </c>
      <c r="V437" s="26" t="s">
        <v>5</v>
      </c>
      <c r="W437" s="26" t="s">
        <v>36</v>
      </c>
      <c r="X437" s="26" t="s">
        <v>39</v>
      </c>
      <c r="Y437" s="26" t="s">
        <v>43</v>
      </c>
      <c r="Z437" s="26" t="s">
        <v>45</v>
      </c>
      <c r="AA437" s="26" t="s">
        <v>43</v>
      </c>
      <c r="AB437" s="26" t="s">
        <v>43</v>
      </c>
      <c r="AC437" s="26" t="s">
        <v>43</v>
      </c>
      <c r="AD437" s="26" t="s">
        <v>45</v>
      </c>
      <c r="AE437" s="26" t="s">
        <v>53</v>
      </c>
      <c r="AF437" s="26" t="s">
        <v>58</v>
      </c>
      <c r="AG437" s="26" t="s">
        <v>58</v>
      </c>
      <c r="AH437" s="26" t="s">
        <v>58</v>
      </c>
      <c r="AI437" s="26" t="s">
        <v>58</v>
      </c>
      <c r="AJ437" s="26" t="s">
        <v>58</v>
      </c>
      <c r="AK437" s="26" t="s">
        <v>70</v>
      </c>
      <c r="AL437" s="26" t="s">
        <v>74</v>
      </c>
      <c r="AM437" s="26" t="s">
        <v>264</v>
      </c>
      <c r="AN437" s="26" t="s">
        <v>89</v>
      </c>
      <c r="AO437" s="26" t="s">
        <v>210</v>
      </c>
      <c r="AP437" s="26" t="s">
        <v>105</v>
      </c>
      <c r="AQ437" s="26" t="s">
        <v>105</v>
      </c>
      <c r="AR437" s="26" t="s">
        <v>105</v>
      </c>
      <c r="AS437" s="26" t="s">
        <v>105</v>
      </c>
      <c r="AT437" s="26" t="s">
        <v>114</v>
      </c>
      <c r="AU437" s="26" t="s">
        <v>232</v>
      </c>
      <c r="AX437" s="12">
        <f t="shared" si="228"/>
        <v>435</v>
      </c>
      <c r="AY437" s="12">
        <f t="shared" si="259"/>
        <v>0.2</v>
      </c>
      <c r="AZ437" s="20" t="str">
        <f t="shared" si="229"/>
        <v>Autoevaluación., Retroalimentación.</v>
      </c>
      <c r="BA437" s="12" t="str">
        <f t="shared" si="224"/>
        <v>Autoevaluación.</v>
      </c>
      <c r="BB437" s="12" t="str">
        <f t="shared" si="225"/>
        <v>Retroalimentación.</v>
      </c>
      <c r="BC437" s="12" t="str">
        <f t="shared" si="226"/>
        <v/>
      </c>
      <c r="BD437" s="12" t="str">
        <f t="shared" si="227"/>
        <v/>
      </c>
      <c r="BF437" s="12">
        <f t="shared" si="230"/>
        <v>0</v>
      </c>
      <c r="BG437" s="12">
        <f t="shared" si="231"/>
        <v>0</v>
      </c>
      <c r="BH437" s="12">
        <f t="shared" si="232"/>
        <v>1</v>
      </c>
      <c r="BI437" s="12">
        <f t="shared" si="233"/>
        <v>1</v>
      </c>
      <c r="BJ437" s="12">
        <f t="shared" si="234"/>
        <v>0</v>
      </c>
      <c r="BK437" s="12">
        <f t="shared" si="235"/>
        <v>2</v>
      </c>
      <c r="BL437" s="20" t="str">
        <f t="shared" si="236"/>
        <v>Reflexión, Diálogo, Claridad, Oportunidades de mejora</v>
      </c>
      <c r="BM437" s="12" t="str">
        <f t="shared" si="237"/>
        <v>Reflexión</v>
      </c>
      <c r="BN437" s="12" t="str">
        <f t="shared" si="260"/>
        <v>Diálogo</v>
      </c>
      <c r="BO437" s="12" t="str">
        <f t="shared" si="238"/>
        <v>Claridad</v>
      </c>
      <c r="BP437" s="12" t="str">
        <f t="shared" si="239"/>
        <v>Oportunidades de mejora</v>
      </c>
      <c r="BQ437" s="12" t="str">
        <f t="shared" si="240"/>
        <v/>
      </c>
      <c r="BS437" s="12">
        <f t="shared" si="241"/>
        <v>1</v>
      </c>
      <c r="BT437" s="12">
        <f t="shared" si="242"/>
        <v>1</v>
      </c>
      <c r="BU437" s="12">
        <f t="shared" si="243"/>
        <v>1</v>
      </c>
      <c r="BV437" s="12">
        <f t="shared" si="244"/>
        <v>1</v>
      </c>
      <c r="BW437" s="12">
        <f t="shared" si="245"/>
        <v>0</v>
      </c>
      <c r="BX437" s="12">
        <f t="shared" si="246"/>
        <v>0</v>
      </c>
      <c r="BY437" s="12">
        <f t="shared" si="247"/>
        <v>4</v>
      </c>
      <c r="BZ437" s="12" t="str">
        <f t="shared" si="248"/>
        <v>La bibliografía básica propuesta se encuentra en la biblioteca "Juan Roa Vásquez"., La bibliografía propuesta contiene títulos de edición menor a 5 años., La bibliografía incluye por lo menos dos títulos en una segunda lengua.</v>
      </c>
      <c r="CA437" s="12" t="str">
        <f t="shared" si="249"/>
        <v>La bibliografía básica propuesta se encuentra en la biblioteca "Juan Roa Vásquez".</v>
      </c>
      <c r="CB437" s="21" t="str">
        <f t="shared" si="250"/>
        <v>La bibliografía propuesta contiene títulos de edición menor a 5 años.</v>
      </c>
      <c r="CC437" s="12" t="str">
        <f t="shared" si="251"/>
        <v>La bibliografía incluye por lo menos dos títulos en una segunda lengua.</v>
      </c>
      <c r="CD437" s="12" t="str">
        <f t="shared" si="252"/>
        <v/>
      </c>
      <c r="CF437" s="12">
        <f t="shared" si="253"/>
        <v>1</v>
      </c>
      <c r="CG437" s="12">
        <f t="shared" si="254"/>
        <v>1</v>
      </c>
      <c r="CH437" s="12">
        <f t="shared" si="255"/>
        <v>0</v>
      </c>
      <c r="CI437" s="12">
        <f t="shared" si="256"/>
        <v>1</v>
      </c>
      <c r="CJ437" s="12">
        <f t="shared" si="257"/>
        <v>0</v>
      </c>
      <c r="CK437" s="12">
        <f t="shared" si="258"/>
        <v>3</v>
      </c>
    </row>
    <row r="438" spans="1:89" x14ac:dyDescent="0.25">
      <c r="A438" s="25">
        <v>43060.878558680561</v>
      </c>
      <c r="B438" s="26" t="s">
        <v>183</v>
      </c>
      <c r="C438" s="26" t="s">
        <v>886</v>
      </c>
      <c r="D438" s="26" t="s">
        <v>185</v>
      </c>
      <c r="E438" s="24"/>
      <c r="F438" s="26" t="s">
        <v>720</v>
      </c>
      <c r="G438" s="26" t="s">
        <v>889</v>
      </c>
      <c r="H438" s="26" t="s">
        <v>188</v>
      </c>
      <c r="I438" s="26" t="s">
        <v>188</v>
      </c>
      <c r="J438" s="26" t="s">
        <v>188</v>
      </c>
      <c r="K438" s="26" t="s">
        <v>188</v>
      </c>
      <c r="L438" s="26" t="s">
        <v>188</v>
      </c>
      <c r="M438" s="26" t="s">
        <v>188</v>
      </c>
      <c r="N438" s="26" t="s">
        <v>188</v>
      </c>
      <c r="O438" s="26" t="s">
        <v>188</v>
      </c>
      <c r="P438" s="26" t="s">
        <v>188</v>
      </c>
      <c r="Q438" s="26" t="s">
        <v>188</v>
      </c>
      <c r="R438" s="26" t="s">
        <v>188</v>
      </c>
      <c r="S438" s="26" t="s">
        <v>188</v>
      </c>
      <c r="T438" s="26" t="s">
        <v>188</v>
      </c>
      <c r="U438" s="26" t="s">
        <v>188</v>
      </c>
      <c r="V438" s="26" t="s">
        <v>5</v>
      </c>
      <c r="W438" s="26" t="s">
        <v>36</v>
      </c>
      <c r="X438" s="26" t="s">
        <v>39</v>
      </c>
      <c r="Y438" s="26" t="s">
        <v>43</v>
      </c>
      <c r="Z438" s="26" t="s">
        <v>43</v>
      </c>
      <c r="AA438" s="26" t="s">
        <v>45</v>
      </c>
      <c r="AB438" s="26" t="s">
        <v>43</v>
      </c>
      <c r="AC438" s="26" t="s">
        <v>45</v>
      </c>
      <c r="AD438" s="26" t="s">
        <v>43</v>
      </c>
      <c r="AE438" s="26" t="s">
        <v>53</v>
      </c>
      <c r="AF438" s="26" t="s">
        <v>58</v>
      </c>
      <c r="AG438" s="26" t="s">
        <v>58</v>
      </c>
      <c r="AH438" s="26" t="s">
        <v>58</v>
      </c>
      <c r="AI438" s="26" t="s">
        <v>58</v>
      </c>
      <c r="AJ438" s="26" t="s">
        <v>58</v>
      </c>
      <c r="AK438" s="26" t="s">
        <v>69</v>
      </c>
      <c r="AL438" s="26" t="s">
        <v>74</v>
      </c>
      <c r="AM438" s="26" t="s">
        <v>84</v>
      </c>
      <c r="AN438" s="26" t="s">
        <v>88</v>
      </c>
      <c r="AO438" s="26" t="s">
        <v>265</v>
      </c>
      <c r="AP438" s="26" t="s">
        <v>105</v>
      </c>
      <c r="AQ438" s="26" t="s">
        <v>105</v>
      </c>
      <c r="AR438" s="26" t="s">
        <v>105</v>
      </c>
      <c r="AS438" s="26" t="s">
        <v>105</v>
      </c>
      <c r="AT438" s="26" t="s">
        <v>114</v>
      </c>
      <c r="AU438" s="26" t="s">
        <v>260</v>
      </c>
      <c r="AX438" s="12">
        <f t="shared" si="228"/>
        <v>435</v>
      </c>
      <c r="AY438" s="12">
        <f t="shared" si="259"/>
        <v>0.2</v>
      </c>
      <c r="AZ438" s="20" t="str">
        <f t="shared" si="229"/>
        <v>Retroalimentación.</v>
      </c>
      <c r="BA438" s="12" t="str">
        <f t="shared" si="224"/>
        <v>Retroalimentación.</v>
      </c>
      <c r="BB438" s="12" t="str">
        <f t="shared" si="225"/>
        <v/>
      </c>
      <c r="BC438" s="12" t="str">
        <f t="shared" si="226"/>
        <v/>
      </c>
      <c r="BD438" s="12" t="str">
        <f t="shared" si="227"/>
        <v/>
      </c>
      <c r="BF438" s="12">
        <f t="shared" si="230"/>
        <v>0</v>
      </c>
      <c r="BG438" s="12">
        <f t="shared" si="231"/>
        <v>0</v>
      </c>
      <c r="BH438" s="12">
        <f t="shared" si="232"/>
        <v>0</v>
      </c>
      <c r="BI438" s="12">
        <f t="shared" si="233"/>
        <v>1</v>
      </c>
      <c r="BJ438" s="12">
        <f t="shared" si="234"/>
        <v>0</v>
      </c>
      <c r="BK438" s="12">
        <f t="shared" si="235"/>
        <v>1</v>
      </c>
      <c r="BL438" s="20" t="str">
        <f t="shared" si="236"/>
        <v>Reflexión, Diálogo, Oportunidades de mejora</v>
      </c>
      <c r="BM438" s="12" t="str">
        <f t="shared" si="237"/>
        <v>Reflexión</v>
      </c>
      <c r="BN438" s="12" t="str">
        <f t="shared" si="260"/>
        <v>Diálogo</v>
      </c>
      <c r="BO438" s="12" t="str">
        <f t="shared" si="238"/>
        <v>Oportunidades de mejora</v>
      </c>
      <c r="BP438" s="12" t="str">
        <f t="shared" si="239"/>
        <v/>
      </c>
      <c r="BQ438" s="12" t="str">
        <f t="shared" si="240"/>
        <v/>
      </c>
      <c r="BS438" s="12">
        <f t="shared" si="241"/>
        <v>1</v>
      </c>
      <c r="BT438" s="12">
        <f t="shared" si="242"/>
        <v>1</v>
      </c>
      <c r="BU438" s="12">
        <f t="shared" si="243"/>
        <v>0</v>
      </c>
      <c r="BV438" s="12">
        <f t="shared" si="244"/>
        <v>1</v>
      </c>
      <c r="BW438" s="12">
        <f t="shared" si="245"/>
        <v>0</v>
      </c>
      <c r="BX438" s="12">
        <f t="shared" si="246"/>
        <v>0</v>
      </c>
      <c r="BY438" s="12">
        <f t="shared" si="247"/>
        <v>3</v>
      </c>
      <c r="BZ438" s="12" t="str">
        <f t="shared" si="248"/>
        <v>La bibliografía básica propuesta se encuentra en la biblioteca "Juan Roa Vásquez"., La bibliografía se presenta con una sólo sistema de referenciación (APA, Vancouver, IEEE, etc)., La bibliografía incluye por lo menos dos títulos en una segunda lengua.</v>
      </c>
      <c r="CA438" s="12" t="str">
        <f t="shared" si="249"/>
        <v>La bibliografía básica propuesta se encuentra en la biblioteca "Juan Roa Vásquez".</v>
      </c>
      <c r="CB438" s="21" t="str">
        <f t="shared" si="250"/>
        <v>La bibliografía se presenta con una sólo sistema de referenciación (APA, Vancouver, IEEE, etc).</v>
      </c>
      <c r="CC438" s="12" t="str">
        <f t="shared" si="251"/>
        <v>La bibliografía incluye por lo menos dos títulos en una segunda lengua.</v>
      </c>
      <c r="CD438" s="12" t="str">
        <f t="shared" si="252"/>
        <v/>
      </c>
      <c r="CF438" s="12">
        <f t="shared" si="253"/>
        <v>1</v>
      </c>
      <c r="CG438" s="12">
        <f t="shared" si="254"/>
        <v>0</v>
      </c>
      <c r="CH438" s="12">
        <f t="shared" si="255"/>
        <v>1</v>
      </c>
      <c r="CI438" s="12">
        <f t="shared" si="256"/>
        <v>1</v>
      </c>
      <c r="CJ438" s="12">
        <f t="shared" si="257"/>
        <v>0</v>
      </c>
      <c r="CK438" s="12">
        <f t="shared" si="258"/>
        <v>3</v>
      </c>
    </row>
    <row r="439" spans="1:89" x14ac:dyDescent="0.25">
      <c r="A439" s="25">
        <v>43060.880425949072</v>
      </c>
      <c r="B439" s="26" t="s">
        <v>183</v>
      </c>
      <c r="C439" s="26" t="s">
        <v>886</v>
      </c>
      <c r="D439" s="26" t="s">
        <v>185</v>
      </c>
      <c r="E439" s="24"/>
      <c r="F439" s="26" t="s">
        <v>720</v>
      </c>
      <c r="G439" s="26" t="s">
        <v>890</v>
      </c>
      <c r="H439" s="26" t="s">
        <v>188</v>
      </c>
      <c r="I439" s="26" t="s">
        <v>188</v>
      </c>
      <c r="J439" s="26" t="s">
        <v>188</v>
      </c>
      <c r="K439" s="26" t="s">
        <v>188</v>
      </c>
      <c r="L439" s="26" t="s">
        <v>188</v>
      </c>
      <c r="M439" s="26" t="s">
        <v>188</v>
      </c>
      <c r="N439" s="26" t="s">
        <v>188</v>
      </c>
      <c r="O439" s="26" t="s">
        <v>188</v>
      </c>
      <c r="P439" s="26" t="s">
        <v>188</v>
      </c>
      <c r="Q439" s="26" t="s">
        <v>188</v>
      </c>
      <c r="R439" s="26" t="s">
        <v>188</v>
      </c>
      <c r="S439" s="26" t="s">
        <v>188</v>
      </c>
      <c r="T439" s="26" t="s">
        <v>188</v>
      </c>
      <c r="U439" s="26" t="s">
        <v>188</v>
      </c>
      <c r="V439" s="26" t="s">
        <v>5</v>
      </c>
      <c r="W439" s="26" t="s">
        <v>36</v>
      </c>
      <c r="X439" s="26" t="s">
        <v>39</v>
      </c>
      <c r="Y439" s="26" t="s">
        <v>43</v>
      </c>
      <c r="Z439" s="26" t="s">
        <v>43</v>
      </c>
      <c r="AA439" s="26" t="s">
        <v>43</v>
      </c>
      <c r="AB439" s="26" t="s">
        <v>43</v>
      </c>
      <c r="AC439" s="26" t="s">
        <v>43</v>
      </c>
      <c r="AD439" s="26" t="s">
        <v>43</v>
      </c>
      <c r="AE439" s="26" t="s">
        <v>53</v>
      </c>
      <c r="AF439" s="26" t="s">
        <v>58</v>
      </c>
      <c r="AG439" s="26" t="s">
        <v>58</v>
      </c>
      <c r="AH439" s="26" t="s">
        <v>58</v>
      </c>
      <c r="AI439" s="26" t="s">
        <v>58</v>
      </c>
      <c r="AJ439" s="26" t="s">
        <v>58</v>
      </c>
      <c r="AK439" s="26" t="s">
        <v>69</v>
      </c>
      <c r="AL439" s="26" t="s">
        <v>74</v>
      </c>
      <c r="AM439" s="26" t="s">
        <v>206</v>
      </c>
      <c r="AN439" s="26" t="s">
        <v>89</v>
      </c>
      <c r="AO439" s="26" t="s">
        <v>192</v>
      </c>
      <c r="AP439" s="26" t="s">
        <v>105</v>
      </c>
      <c r="AQ439" s="26" t="s">
        <v>105</v>
      </c>
      <c r="AR439" s="26" t="s">
        <v>105</v>
      </c>
      <c r="AS439" s="26" t="s">
        <v>105</v>
      </c>
      <c r="AT439" s="26" t="s">
        <v>114</v>
      </c>
      <c r="AU439" s="26" t="s">
        <v>260</v>
      </c>
      <c r="AX439" s="12">
        <f t="shared" si="228"/>
        <v>435</v>
      </c>
      <c r="AY439" s="12">
        <f t="shared" si="259"/>
        <v>0.2</v>
      </c>
      <c r="AZ439" s="20" t="str">
        <f t="shared" si="229"/>
        <v>Anticipatoria., Autoevaluación., Retroalimentación.</v>
      </c>
      <c r="BA439" s="12" t="str">
        <f t="shared" si="224"/>
        <v>Anticipatoria.</v>
      </c>
      <c r="BB439" s="12" t="str">
        <f t="shared" si="225"/>
        <v>Autoevaluación.</v>
      </c>
      <c r="BC439" s="12" t="str">
        <f t="shared" si="226"/>
        <v>Retroalimentación.</v>
      </c>
      <c r="BD439" s="12" t="str">
        <f t="shared" si="227"/>
        <v/>
      </c>
      <c r="BF439" s="12">
        <f t="shared" si="230"/>
        <v>1</v>
      </c>
      <c r="BG439" s="12">
        <f t="shared" si="231"/>
        <v>0</v>
      </c>
      <c r="BH439" s="12">
        <f t="shared" si="232"/>
        <v>1</v>
      </c>
      <c r="BI439" s="12">
        <f t="shared" si="233"/>
        <v>1</v>
      </c>
      <c r="BJ439" s="12">
        <f t="shared" si="234"/>
        <v>0</v>
      </c>
      <c r="BK439" s="12">
        <f t="shared" si="235"/>
        <v>3</v>
      </c>
      <c r="BL439" s="20" t="str">
        <f t="shared" si="236"/>
        <v>Reflexión, Diálogo, Claridad, Oportunidades de mejora, Retroalimentación al docente</v>
      </c>
      <c r="BM439" s="12" t="str">
        <f t="shared" si="237"/>
        <v>Reflexión</v>
      </c>
      <c r="BN439" s="12" t="str">
        <f t="shared" si="260"/>
        <v>Diálogo</v>
      </c>
      <c r="BO439" s="12" t="str">
        <f t="shared" si="238"/>
        <v>Claridad</v>
      </c>
      <c r="BP439" s="12" t="str">
        <f t="shared" si="239"/>
        <v>Oportunidades de mejora</v>
      </c>
      <c r="BQ439" s="12" t="str">
        <f t="shared" si="240"/>
        <v>Retroalimentación al docente</v>
      </c>
      <c r="BS439" s="12">
        <f t="shared" si="241"/>
        <v>1</v>
      </c>
      <c r="BT439" s="12">
        <f t="shared" si="242"/>
        <v>1</v>
      </c>
      <c r="BU439" s="12">
        <f t="shared" si="243"/>
        <v>1</v>
      </c>
      <c r="BV439" s="12">
        <f t="shared" si="244"/>
        <v>1</v>
      </c>
      <c r="BW439" s="12">
        <f t="shared" si="245"/>
        <v>1</v>
      </c>
      <c r="BX439" s="12">
        <f t="shared" si="246"/>
        <v>0</v>
      </c>
      <c r="BY439" s="12">
        <f t="shared" si="247"/>
        <v>5</v>
      </c>
      <c r="BZ439" s="12" t="str">
        <f t="shared" si="248"/>
        <v>La bibliografía básica propuesta se encuentra en la biblioteca "Juan Roa Vásquez"., La bibliografía se presenta con una sólo sistema de referenciación (APA, Vancouver, IEEE, etc)., La bibliografía incluye por lo menos dos títulos en una segunda lengua.</v>
      </c>
      <c r="CA439" s="12" t="str">
        <f t="shared" si="249"/>
        <v>La bibliografía básica propuesta se encuentra en la biblioteca "Juan Roa Vásquez".</v>
      </c>
      <c r="CB439" s="21" t="str">
        <f t="shared" si="250"/>
        <v>La bibliografía se presenta con una sólo sistema de referenciación (APA, Vancouver, IEEE, etc).</v>
      </c>
      <c r="CC439" s="12" t="str">
        <f t="shared" si="251"/>
        <v>La bibliografía incluye por lo menos dos títulos en una segunda lengua.</v>
      </c>
      <c r="CD439" s="12" t="str">
        <f t="shared" si="252"/>
        <v/>
      </c>
      <c r="CF439" s="12">
        <f t="shared" si="253"/>
        <v>1</v>
      </c>
      <c r="CG439" s="12">
        <f t="shared" si="254"/>
        <v>0</v>
      </c>
      <c r="CH439" s="12">
        <f t="shared" si="255"/>
        <v>1</v>
      </c>
      <c r="CI439" s="12">
        <f t="shared" si="256"/>
        <v>1</v>
      </c>
      <c r="CJ439" s="12">
        <f t="shared" si="257"/>
        <v>0</v>
      </c>
      <c r="CK439" s="12">
        <f t="shared" si="258"/>
        <v>3</v>
      </c>
    </row>
    <row r="440" spans="1:89" x14ac:dyDescent="0.25">
      <c r="A440" s="25">
        <v>43060.883791273147</v>
      </c>
      <c r="B440" s="26" t="s">
        <v>183</v>
      </c>
      <c r="C440" s="26" t="s">
        <v>886</v>
      </c>
      <c r="D440" s="26" t="s">
        <v>185</v>
      </c>
      <c r="E440" s="24"/>
      <c r="F440" s="26" t="s">
        <v>720</v>
      </c>
      <c r="G440" s="26" t="s">
        <v>891</v>
      </c>
      <c r="H440" s="26" t="s">
        <v>188</v>
      </c>
      <c r="I440" s="26" t="s">
        <v>188</v>
      </c>
      <c r="J440" s="26" t="s">
        <v>188</v>
      </c>
      <c r="K440" s="26" t="s">
        <v>188</v>
      </c>
      <c r="L440" s="26" t="s">
        <v>188</v>
      </c>
      <c r="M440" s="26" t="s">
        <v>188</v>
      </c>
      <c r="N440" s="26" t="s">
        <v>188</v>
      </c>
      <c r="O440" s="26" t="s">
        <v>188</v>
      </c>
      <c r="P440" s="26" t="s">
        <v>188</v>
      </c>
      <c r="Q440" s="26" t="s">
        <v>188</v>
      </c>
      <c r="R440" s="26" t="s">
        <v>188</v>
      </c>
      <c r="S440" s="26" t="s">
        <v>188</v>
      </c>
      <c r="T440" s="26" t="s">
        <v>188</v>
      </c>
      <c r="U440" s="26" t="s">
        <v>188</v>
      </c>
      <c r="V440" s="26" t="s">
        <v>5</v>
      </c>
      <c r="W440" s="26" t="s">
        <v>36</v>
      </c>
      <c r="X440" s="26" t="s">
        <v>39</v>
      </c>
      <c r="Y440" s="26" t="s">
        <v>43</v>
      </c>
      <c r="Z440" s="26" t="s">
        <v>43</v>
      </c>
      <c r="AA440" s="26" t="s">
        <v>43</v>
      </c>
      <c r="AB440" s="26" t="s">
        <v>43</v>
      </c>
      <c r="AC440" s="26" t="s">
        <v>43</v>
      </c>
      <c r="AD440" s="26" t="s">
        <v>43</v>
      </c>
      <c r="AE440" s="26" t="s">
        <v>53</v>
      </c>
      <c r="AF440" s="26" t="s">
        <v>58</v>
      </c>
      <c r="AG440" s="26" t="s">
        <v>58</v>
      </c>
      <c r="AH440" s="26" t="s">
        <v>58</v>
      </c>
      <c r="AI440" s="26" t="s">
        <v>58</v>
      </c>
      <c r="AJ440" s="26" t="s">
        <v>58</v>
      </c>
      <c r="AK440" s="26" t="s">
        <v>69</v>
      </c>
      <c r="AL440" s="26" t="s">
        <v>160</v>
      </c>
      <c r="AM440" s="26" t="s">
        <v>264</v>
      </c>
      <c r="AN440" s="26" t="s">
        <v>89</v>
      </c>
      <c r="AO440" s="26" t="s">
        <v>268</v>
      </c>
      <c r="AP440" s="26" t="s">
        <v>105</v>
      </c>
      <c r="AQ440" s="26" t="s">
        <v>105</v>
      </c>
      <c r="AR440" s="26" t="s">
        <v>105</v>
      </c>
      <c r="AS440" s="26" t="s">
        <v>105</v>
      </c>
      <c r="AT440" s="26" t="s">
        <v>114</v>
      </c>
      <c r="AU440" s="26" t="s">
        <v>232</v>
      </c>
      <c r="AX440" s="12">
        <f t="shared" si="228"/>
        <v>435</v>
      </c>
      <c r="AY440" s="12">
        <f t="shared" si="259"/>
        <v>0.2</v>
      </c>
      <c r="AZ440" s="20" t="str">
        <f t="shared" si="229"/>
        <v>Autoevaluación., Retroalimentación.</v>
      </c>
      <c r="BA440" s="12" t="str">
        <f t="shared" si="224"/>
        <v>Autoevaluación.</v>
      </c>
      <c r="BB440" s="12" t="str">
        <f t="shared" si="225"/>
        <v>Retroalimentación.</v>
      </c>
      <c r="BC440" s="12" t="str">
        <f t="shared" si="226"/>
        <v/>
      </c>
      <c r="BD440" s="12" t="str">
        <f t="shared" si="227"/>
        <v/>
      </c>
      <c r="BF440" s="12">
        <f t="shared" si="230"/>
        <v>0</v>
      </c>
      <c r="BG440" s="12">
        <f t="shared" si="231"/>
        <v>0</v>
      </c>
      <c r="BH440" s="12">
        <f t="shared" si="232"/>
        <v>1</v>
      </c>
      <c r="BI440" s="12">
        <f t="shared" si="233"/>
        <v>1</v>
      </c>
      <c r="BJ440" s="12">
        <f t="shared" si="234"/>
        <v>0</v>
      </c>
      <c r="BK440" s="12">
        <f t="shared" si="235"/>
        <v>2</v>
      </c>
      <c r="BL440" s="20" t="str">
        <f t="shared" si="236"/>
        <v>Reflexión, Diálogo, Oportunidades de mejora, Retroalimentación al docente</v>
      </c>
      <c r="BM440" s="12" t="str">
        <f t="shared" si="237"/>
        <v>Reflexión</v>
      </c>
      <c r="BN440" s="12" t="str">
        <f t="shared" si="260"/>
        <v>Diálogo</v>
      </c>
      <c r="BO440" s="12" t="str">
        <f t="shared" si="238"/>
        <v>Oportunidades de mejora</v>
      </c>
      <c r="BP440" s="12" t="str">
        <f t="shared" si="239"/>
        <v>Retroalimentación al docente</v>
      </c>
      <c r="BQ440" s="12" t="str">
        <f t="shared" si="240"/>
        <v/>
      </c>
      <c r="BS440" s="12">
        <f t="shared" si="241"/>
        <v>1</v>
      </c>
      <c r="BT440" s="12">
        <f t="shared" si="242"/>
        <v>1</v>
      </c>
      <c r="BU440" s="12">
        <f t="shared" si="243"/>
        <v>0</v>
      </c>
      <c r="BV440" s="12">
        <f t="shared" si="244"/>
        <v>1</v>
      </c>
      <c r="BW440" s="12">
        <f t="shared" si="245"/>
        <v>1</v>
      </c>
      <c r="BX440" s="12">
        <f t="shared" si="246"/>
        <v>0</v>
      </c>
      <c r="BY440" s="12">
        <f t="shared" si="247"/>
        <v>4</v>
      </c>
      <c r="BZ440" s="12" t="str">
        <f t="shared" si="248"/>
        <v>La bibliografía básica propuesta se encuentra en la biblioteca "Juan Roa Vásquez"., La bibliografía propuesta contiene títulos de edición menor a 5 años., La bibliografía incluye por lo menos dos títulos en una segunda lengua.</v>
      </c>
      <c r="CA440" s="12" t="str">
        <f t="shared" si="249"/>
        <v>La bibliografía básica propuesta se encuentra en la biblioteca "Juan Roa Vásquez".</v>
      </c>
      <c r="CB440" s="21" t="str">
        <f t="shared" si="250"/>
        <v>La bibliografía propuesta contiene títulos de edición menor a 5 años.</v>
      </c>
      <c r="CC440" s="12" t="str">
        <f t="shared" si="251"/>
        <v>La bibliografía incluye por lo menos dos títulos en una segunda lengua.</v>
      </c>
      <c r="CD440" s="12" t="str">
        <f t="shared" si="252"/>
        <v/>
      </c>
      <c r="CF440" s="12">
        <f t="shared" si="253"/>
        <v>1</v>
      </c>
      <c r="CG440" s="12">
        <f t="shared" si="254"/>
        <v>1</v>
      </c>
      <c r="CH440" s="12">
        <f t="shared" si="255"/>
        <v>0</v>
      </c>
      <c r="CI440" s="12">
        <f t="shared" si="256"/>
        <v>1</v>
      </c>
      <c r="CJ440" s="12">
        <f t="shared" si="257"/>
        <v>0</v>
      </c>
      <c r="CK440" s="12">
        <f t="shared" si="258"/>
        <v>3</v>
      </c>
    </row>
    <row r="441" spans="1:89" x14ac:dyDescent="0.25">
      <c r="A441" s="25">
        <v>43061.409521597219</v>
      </c>
      <c r="B441" s="26" t="s">
        <v>183</v>
      </c>
      <c r="C441" s="26" t="s">
        <v>892</v>
      </c>
      <c r="D441" s="26" t="s">
        <v>185</v>
      </c>
      <c r="E441" s="24"/>
      <c r="F441" s="26" t="s">
        <v>336</v>
      </c>
      <c r="G441" s="26" t="s">
        <v>893</v>
      </c>
      <c r="H441" s="26" t="s">
        <v>188</v>
      </c>
      <c r="I441" s="26" t="s">
        <v>188</v>
      </c>
      <c r="J441" s="26" t="s">
        <v>188</v>
      </c>
      <c r="K441" s="26" t="s">
        <v>188</v>
      </c>
      <c r="L441" s="26" t="s">
        <v>188</v>
      </c>
      <c r="M441" s="26" t="s">
        <v>188</v>
      </c>
      <c r="N441" s="26" t="s">
        <v>188</v>
      </c>
      <c r="O441" s="26" t="s">
        <v>188</v>
      </c>
      <c r="P441" s="26" t="s">
        <v>188</v>
      </c>
      <c r="Q441" s="26" t="s">
        <v>188</v>
      </c>
      <c r="R441" s="26" t="s">
        <v>188</v>
      </c>
      <c r="S441" s="26" t="s">
        <v>189</v>
      </c>
      <c r="T441" s="26" t="s">
        <v>188</v>
      </c>
      <c r="U441" s="26" t="s">
        <v>188</v>
      </c>
      <c r="V441" s="26" t="s">
        <v>5</v>
      </c>
      <c r="W441" s="26" t="s">
        <v>162</v>
      </c>
      <c r="X441" s="26" t="s">
        <v>158</v>
      </c>
      <c r="Y441" s="26" t="s">
        <v>190</v>
      </c>
      <c r="Z441" s="26" t="s">
        <v>190</v>
      </c>
      <c r="AA441" s="26" t="s">
        <v>190</v>
      </c>
      <c r="AB441" s="26" t="s">
        <v>190</v>
      </c>
      <c r="AC441" s="26" t="s">
        <v>190</v>
      </c>
      <c r="AD441" s="26" t="s">
        <v>190</v>
      </c>
      <c r="AE441" s="26" t="s">
        <v>55</v>
      </c>
      <c r="AF441" s="26" t="s">
        <v>159</v>
      </c>
      <c r="AG441" s="26" t="s">
        <v>59</v>
      </c>
      <c r="AH441" s="26" t="s">
        <v>59</v>
      </c>
      <c r="AI441" s="26" t="s">
        <v>59</v>
      </c>
      <c r="AJ441" s="26" t="s">
        <v>59</v>
      </c>
      <c r="AK441" s="26" t="s">
        <v>71</v>
      </c>
      <c r="AL441" s="26" t="s">
        <v>163</v>
      </c>
      <c r="AM441" s="26" t="s">
        <v>191</v>
      </c>
      <c r="AN441" s="26" t="s">
        <v>90</v>
      </c>
      <c r="AO441" s="26" t="s">
        <v>192</v>
      </c>
      <c r="AP441" s="26" t="s">
        <v>106</v>
      </c>
      <c r="AQ441" s="26" t="s">
        <v>106</v>
      </c>
      <c r="AR441" s="26" t="s">
        <v>106</v>
      </c>
      <c r="AS441" s="26" t="s">
        <v>106</v>
      </c>
      <c r="AT441" s="26" t="s">
        <v>113</v>
      </c>
      <c r="AU441" s="26" t="s">
        <v>193</v>
      </c>
      <c r="AX441" s="12">
        <f t="shared" si="228"/>
        <v>440</v>
      </c>
      <c r="AY441" s="12">
        <f t="shared" si="259"/>
        <v>1</v>
      </c>
      <c r="AZ441" s="20" t="str">
        <f t="shared" si="229"/>
        <v>Anticipatoria., Criterios y estándares (Rúbrica)., Autoevaluación., Retroalimentación.</v>
      </c>
      <c r="BA441" s="12" t="str">
        <f t="shared" si="224"/>
        <v>Anticipatoria.</v>
      </c>
      <c r="BB441" s="12" t="str">
        <f t="shared" si="225"/>
        <v>Criterios y estándares (Rúbrica).</v>
      </c>
      <c r="BC441" s="12" t="str">
        <f t="shared" si="226"/>
        <v>Autoevaluación.</v>
      </c>
      <c r="BD441" s="12" t="str">
        <f t="shared" si="227"/>
        <v>Retroalimentación.</v>
      </c>
      <c r="BF441" s="12">
        <f t="shared" si="230"/>
        <v>1</v>
      </c>
      <c r="BG441" s="12">
        <f t="shared" si="231"/>
        <v>1</v>
      </c>
      <c r="BH441" s="12">
        <f t="shared" si="232"/>
        <v>1</v>
      </c>
      <c r="BI441" s="12">
        <f t="shared" si="233"/>
        <v>1</v>
      </c>
      <c r="BJ441" s="12">
        <f t="shared" si="234"/>
        <v>0</v>
      </c>
      <c r="BK441" s="12">
        <f t="shared" si="235"/>
        <v>4</v>
      </c>
      <c r="BL441" s="20" t="str">
        <f t="shared" si="236"/>
        <v>Reflexión, Diálogo, Claridad, Oportunidades de mejora, Retroalimentación al docente</v>
      </c>
      <c r="BM441" s="12" t="str">
        <f t="shared" si="237"/>
        <v>Reflexión</v>
      </c>
      <c r="BN441" s="12" t="str">
        <f t="shared" si="260"/>
        <v>Diálogo</v>
      </c>
      <c r="BO441" s="12" t="str">
        <f t="shared" si="238"/>
        <v>Claridad</v>
      </c>
      <c r="BP441" s="12" t="str">
        <f t="shared" si="239"/>
        <v>Oportunidades de mejora</v>
      </c>
      <c r="BQ441" s="12" t="str">
        <f t="shared" si="240"/>
        <v>Retroalimentación al docente</v>
      </c>
      <c r="BS441" s="12">
        <f t="shared" si="241"/>
        <v>1</v>
      </c>
      <c r="BT441" s="12">
        <f t="shared" si="242"/>
        <v>1</v>
      </c>
      <c r="BU441" s="12">
        <f t="shared" si="243"/>
        <v>1</v>
      </c>
      <c r="BV441" s="12">
        <f t="shared" si="244"/>
        <v>1</v>
      </c>
      <c r="BW441" s="12">
        <f t="shared" si="245"/>
        <v>1</v>
      </c>
      <c r="BX441" s="12">
        <f t="shared" si="246"/>
        <v>0</v>
      </c>
      <c r="BY441" s="12">
        <f t="shared" si="247"/>
        <v>5</v>
      </c>
      <c r="BZ441"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41" s="12" t="str">
        <f t="shared" si="249"/>
        <v>La bibliografía básica propuesta se encuentra en la biblioteca "Juan Roa Vásquez".</v>
      </c>
      <c r="CB441" s="21" t="str">
        <f t="shared" si="250"/>
        <v>La bibliografía propuesta contiene títulos de edición menor a 5 años.</v>
      </c>
      <c r="CC441" s="12" t="str">
        <f t="shared" si="251"/>
        <v>La bibliografía se presenta con una sólo sistema de referenciación (APA, Vancouver, IEEE, etc).</v>
      </c>
      <c r="CD441" s="12" t="str">
        <f t="shared" si="252"/>
        <v>La bibliografía incluye por lo menos dos títulos en una segunda lengua.</v>
      </c>
      <c r="CF441" s="12">
        <f t="shared" si="253"/>
        <v>1</v>
      </c>
      <c r="CG441" s="12">
        <f t="shared" si="254"/>
        <v>1</v>
      </c>
      <c r="CH441" s="12">
        <f t="shared" si="255"/>
        <v>1</v>
      </c>
      <c r="CI441" s="12">
        <f t="shared" si="256"/>
        <v>1</v>
      </c>
      <c r="CJ441" s="12">
        <f t="shared" si="257"/>
        <v>0</v>
      </c>
      <c r="CK441" s="12">
        <f t="shared" si="258"/>
        <v>4</v>
      </c>
    </row>
    <row r="442" spans="1:89" x14ac:dyDescent="0.25">
      <c r="A442" s="25">
        <v>43061.41195627315</v>
      </c>
      <c r="B442" s="26" t="s">
        <v>183</v>
      </c>
      <c r="C442" s="26" t="s">
        <v>894</v>
      </c>
      <c r="D442" s="26" t="s">
        <v>185</v>
      </c>
      <c r="E442" s="24"/>
      <c r="F442" s="26" t="s">
        <v>336</v>
      </c>
      <c r="G442" s="26" t="s">
        <v>895</v>
      </c>
      <c r="H442" s="26" t="s">
        <v>188</v>
      </c>
      <c r="I442" s="26" t="s">
        <v>188</v>
      </c>
      <c r="J442" s="26" t="s">
        <v>188</v>
      </c>
      <c r="K442" s="26" t="s">
        <v>188</v>
      </c>
      <c r="L442" s="26" t="s">
        <v>188</v>
      </c>
      <c r="M442" s="26" t="s">
        <v>188</v>
      </c>
      <c r="N442" s="26" t="s">
        <v>188</v>
      </c>
      <c r="O442" s="26" t="s">
        <v>188</v>
      </c>
      <c r="P442" s="26" t="s">
        <v>188</v>
      </c>
      <c r="Q442" s="26" t="s">
        <v>188</v>
      </c>
      <c r="R442" s="26" t="s">
        <v>188</v>
      </c>
      <c r="S442" s="26" t="s">
        <v>188</v>
      </c>
      <c r="T442" s="26" t="s">
        <v>188</v>
      </c>
      <c r="U442" s="26" t="s">
        <v>188</v>
      </c>
      <c r="V442" s="26" t="s">
        <v>5</v>
      </c>
      <c r="W442" s="26" t="s">
        <v>162</v>
      </c>
      <c r="X442" s="26" t="s">
        <v>158</v>
      </c>
      <c r="Y442" s="26" t="s">
        <v>190</v>
      </c>
      <c r="Z442" s="26" t="s">
        <v>190</v>
      </c>
      <c r="AA442" s="26" t="s">
        <v>190</v>
      </c>
      <c r="AB442" s="26" t="s">
        <v>190</v>
      </c>
      <c r="AC442" s="26" t="s">
        <v>190</v>
      </c>
      <c r="AD442" s="26" t="s">
        <v>190</v>
      </c>
      <c r="AE442" s="26" t="s">
        <v>55</v>
      </c>
      <c r="AF442" s="26" t="s">
        <v>159</v>
      </c>
      <c r="AG442" s="26" t="s">
        <v>59</v>
      </c>
      <c r="AH442" s="26" t="s">
        <v>59</v>
      </c>
      <c r="AI442" s="26" t="s">
        <v>59</v>
      </c>
      <c r="AJ442" s="26" t="s">
        <v>59</v>
      </c>
      <c r="AK442" s="26" t="s">
        <v>71</v>
      </c>
      <c r="AL442" s="26" t="s">
        <v>163</v>
      </c>
      <c r="AM442" s="26" t="s">
        <v>191</v>
      </c>
      <c r="AN442" s="26" t="s">
        <v>90</v>
      </c>
      <c r="AO442" s="26" t="s">
        <v>192</v>
      </c>
      <c r="AP442" s="26" t="s">
        <v>106</v>
      </c>
      <c r="AQ442" s="26" t="s">
        <v>106</v>
      </c>
      <c r="AR442" s="26" t="s">
        <v>106</v>
      </c>
      <c r="AS442" s="26" t="s">
        <v>106</v>
      </c>
      <c r="AT442" s="26" t="s">
        <v>113</v>
      </c>
      <c r="AU442" s="26" t="s">
        <v>193</v>
      </c>
      <c r="AX442" s="12">
        <f t="shared" si="228"/>
        <v>441</v>
      </c>
      <c r="AY442" s="12">
        <f t="shared" si="259"/>
        <v>1</v>
      </c>
      <c r="AZ442" s="20" t="str">
        <f t="shared" si="229"/>
        <v>Anticipatoria., Criterios y estándares (Rúbrica)., Autoevaluación., Retroalimentación.</v>
      </c>
      <c r="BA442" s="12" t="str">
        <f t="shared" si="224"/>
        <v>Anticipatoria.</v>
      </c>
      <c r="BB442" s="12" t="str">
        <f t="shared" si="225"/>
        <v>Criterios y estándares (Rúbrica).</v>
      </c>
      <c r="BC442" s="12" t="str">
        <f t="shared" si="226"/>
        <v>Autoevaluación.</v>
      </c>
      <c r="BD442" s="12" t="str">
        <f t="shared" si="227"/>
        <v>Retroalimentación.</v>
      </c>
      <c r="BF442" s="12">
        <f t="shared" si="230"/>
        <v>1</v>
      </c>
      <c r="BG442" s="12">
        <f t="shared" si="231"/>
        <v>1</v>
      </c>
      <c r="BH442" s="12">
        <f t="shared" si="232"/>
        <v>1</v>
      </c>
      <c r="BI442" s="12">
        <f t="shared" si="233"/>
        <v>1</v>
      </c>
      <c r="BJ442" s="12">
        <f t="shared" si="234"/>
        <v>0</v>
      </c>
      <c r="BK442" s="12">
        <f t="shared" si="235"/>
        <v>4</v>
      </c>
      <c r="BL442" s="20" t="str">
        <f t="shared" si="236"/>
        <v>Reflexión, Diálogo, Claridad, Oportunidades de mejora, Retroalimentación al docente</v>
      </c>
      <c r="BM442" s="12" t="str">
        <f t="shared" si="237"/>
        <v>Reflexión</v>
      </c>
      <c r="BN442" s="12" t="str">
        <f t="shared" si="260"/>
        <v>Diálogo</v>
      </c>
      <c r="BO442" s="12" t="str">
        <f t="shared" si="238"/>
        <v>Claridad</v>
      </c>
      <c r="BP442" s="12" t="str">
        <f t="shared" si="239"/>
        <v>Oportunidades de mejora</v>
      </c>
      <c r="BQ442" s="12" t="str">
        <f t="shared" si="240"/>
        <v>Retroalimentación al docente</v>
      </c>
      <c r="BS442" s="12">
        <f t="shared" si="241"/>
        <v>1</v>
      </c>
      <c r="BT442" s="12">
        <f t="shared" si="242"/>
        <v>1</v>
      </c>
      <c r="BU442" s="12">
        <f t="shared" si="243"/>
        <v>1</v>
      </c>
      <c r="BV442" s="12">
        <f t="shared" si="244"/>
        <v>1</v>
      </c>
      <c r="BW442" s="12">
        <f t="shared" si="245"/>
        <v>1</v>
      </c>
      <c r="BX442" s="12">
        <f t="shared" si="246"/>
        <v>0</v>
      </c>
      <c r="BY442" s="12">
        <f t="shared" si="247"/>
        <v>5</v>
      </c>
      <c r="BZ442"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42" s="12" t="str">
        <f t="shared" si="249"/>
        <v>La bibliografía básica propuesta se encuentra en la biblioteca "Juan Roa Vásquez".</v>
      </c>
      <c r="CB442" s="21" t="str">
        <f t="shared" si="250"/>
        <v>La bibliografía propuesta contiene títulos de edición menor a 5 años.</v>
      </c>
      <c r="CC442" s="12" t="str">
        <f t="shared" si="251"/>
        <v>La bibliografía se presenta con una sólo sistema de referenciación (APA, Vancouver, IEEE, etc).</v>
      </c>
      <c r="CD442" s="12" t="str">
        <f t="shared" si="252"/>
        <v>La bibliografía incluye por lo menos dos títulos en una segunda lengua.</v>
      </c>
      <c r="CF442" s="12">
        <f t="shared" si="253"/>
        <v>1</v>
      </c>
      <c r="CG442" s="12">
        <f t="shared" si="254"/>
        <v>1</v>
      </c>
      <c r="CH442" s="12">
        <f t="shared" si="255"/>
        <v>1</v>
      </c>
      <c r="CI442" s="12">
        <f t="shared" si="256"/>
        <v>1</v>
      </c>
      <c r="CJ442" s="12">
        <f t="shared" si="257"/>
        <v>0</v>
      </c>
      <c r="CK442" s="12">
        <f t="shared" si="258"/>
        <v>4</v>
      </c>
    </row>
    <row r="443" spans="1:89" x14ac:dyDescent="0.25">
      <c r="A443" s="25">
        <v>43061.4142312037</v>
      </c>
      <c r="B443" s="26" t="s">
        <v>183</v>
      </c>
      <c r="C443" s="26" t="s">
        <v>896</v>
      </c>
      <c r="D443" s="26" t="s">
        <v>185</v>
      </c>
      <c r="E443" s="24"/>
      <c r="F443" s="26" t="s">
        <v>336</v>
      </c>
      <c r="G443" s="26" t="s">
        <v>897</v>
      </c>
      <c r="H443" s="26" t="s">
        <v>188</v>
      </c>
      <c r="I443" s="26" t="s">
        <v>188</v>
      </c>
      <c r="J443" s="26" t="s">
        <v>188</v>
      </c>
      <c r="K443" s="26" t="s">
        <v>188</v>
      </c>
      <c r="L443" s="26" t="s">
        <v>188</v>
      </c>
      <c r="M443" s="26" t="s">
        <v>188</v>
      </c>
      <c r="N443" s="26" t="s">
        <v>188</v>
      </c>
      <c r="O443" s="26" t="s">
        <v>188</v>
      </c>
      <c r="P443" s="26" t="s">
        <v>188</v>
      </c>
      <c r="Q443" s="26" t="s">
        <v>188</v>
      </c>
      <c r="R443" s="26" t="s">
        <v>188</v>
      </c>
      <c r="S443" s="26" t="s">
        <v>188</v>
      </c>
      <c r="T443" s="26" t="s">
        <v>188</v>
      </c>
      <c r="U443" s="26" t="s">
        <v>188</v>
      </c>
      <c r="V443" s="26" t="s">
        <v>5</v>
      </c>
      <c r="W443" s="26" t="s">
        <v>162</v>
      </c>
      <c r="X443" s="26" t="s">
        <v>158</v>
      </c>
      <c r="Y443" s="26" t="s">
        <v>190</v>
      </c>
      <c r="Z443" s="26" t="s">
        <v>190</v>
      </c>
      <c r="AA443" s="26" t="s">
        <v>190</v>
      </c>
      <c r="AB443" s="26" t="s">
        <v>190</v>
      </c>
      <c r="AC443" s="26" t="s">
        <v>190</v>
      </c>
      <c r="AD443" s="26" t="s">
        <v>190</v>
      </c>
      <c r="AE443" s="26" t="s">
        <v>55</v>
      </c>
      <c r="AF443" s="26" t="s">
        <v>159</v>
      </c>
      <c r="AG443" s="26" t="s">
        <v>59</v>
      </c>
      <c r="AH443" s="26" t="s">
        <v>59</v>
      </c>
      <c r="AI443" s="26" t="s">
        <v>59</v>
      </c>
      <c r="AJ443" s="26" t="s">
        <v>59</v>
      </c>
      <c r="AK443" s="26" t="s">
        <v>71</v>
      </c>
      <c r="AL443" s="26" t="s">
        <v>163</v>
      </c>
      <c r="AM443" s="26" t="s">
        <v>191</v>
      </c>
      <c r="AN443" s="26" t="s">
        <v>90</v>
      </c>
      <c r="AO443" s="26" t="s">
        <v>192</v>
      </c>
      <c r="AP443" s="26" t="s">
        <v>106</v>
      </c>
      <c r="AQ443" s="26" t="s">
        <v>106</v>
      </c>
      <c r="AR443" s="26" t="s">
        <v>106</v>
      </c>
      <c r="AS443" s="26" t="s">
        <v>106</v>
      </c>
      <c r="AT443" s="26" t="s">
        <v>113</v>
      </c>
      <c r="AU443" s="26" t="s">
        <v>193</v>
      </c>
      <c r="AX443" s="12">
        <f t="shared" si="228"/>
        <v>442</v>
      </c>
      <c r="AY443" s="12">
        <f t="shared" si="259"/>
        <v>0.33333333333333331</v>
      </c>
      <c r="AZ443" s="20" t="str">
        <f t="shared" si="229"/>
        <v>Anticipatoria., Criterios y estándares (Rúbrica)., Autoevaluación., Retroalimentación.</v>
      </c>
      <c r="BA443" s="12" t="str">
        <f t="shared" si="224"/>
        <v>Anticipatoria.</v>
      </c>
      <c r="BB443" s="12" t="str">
        <f t="shared" si="225"/>
        <v>Criterios y estándares (Rúbrica).</v>
      </c>
      <c r="BC443" s="12" t="str">
        <f t="shared" si="226"/>
        <v>Autoevaluación.</v>
      </c>
      <c r="BD443" s="12" t="str">
        <f t="shared" si="227"/>
        <v>Retroalimentación.</v>
      </c>
      <c r="BF443" s="12">
        <f t="shared" si="230"/>
        <v>1</v>
      </c>
      <c r="BG443" s="12">
        <f t="shared" si="231"/>
        <v>1</v>
      </c>
      <c r="BH443" s="12">
        <f t="shared" si="232"/>
        <v>1</v>
      </c>
      <c r="BI443" s="12">
        <f t="shared" si="233"/>
        <v>1</v>
      </c>
      <c r="BJ443" s="12">
        <f t="shared" si="234"/>
        <v>0</v>
      </c>
      <c r="BK443" s="12">
        <f t="shared" si="235"/>
        <v>4</v>
      </c>
      <c r="BL443" s="20" t="str">
        <f t="shared" si="236"/>
        <v>Reflexión, Diálogo, Claridad, Oportunidades de mejora, Retroalimentación al docente</v>
      </c>
      <c r="BM443" s="12" t="str">
        <f t="shared" si="237"/>
        <v>Reflexión</v>
      </c>
      <c r="BN443" s="12" t="str">
        <f t="shared" si="260"/>
        <v>Diálogo</v>
      </c>
      <c r="BO443" s="12" t="str">
        <f t="shared" si="238"/>
        <v>Claridad</v>
      </c>
      <c r="BP443" s="12" t="str">
        <f t="shared" si="239"/>
        <v>Oportunidades de mejora</v>
      </c>
      <c r="BQ443" s="12" t="str">
        <f t="shared" si="240"/>
        <v>Retroalimentación al docente</v>
      </c>
      <c r="BS443" s="12">
        <f t="shared" si="241"/>
        <v>1</v>
      </c>
      <c r="BT443" s="12">
        <f t="shared" si="242"/>
        <v>1</v>
      </c>
      <c r="BU443" s="12">
        <f t="shared" si="243"/>
        <v>1</v>
      </c>
      <c r="BV443" s="12">
        <f t="shared" si="244"/>
        <v>1</v>
      </c>
      <c r="BW443" s="12">
        <f t="shared" si="245"/>
        <v>1</v>
      </c>
      <c r="BX443" s="12">
        <f t="shared" si="246"/>
        <v>0</v>
      </c>
      <c r="BY443" s="12">
        <f t="shared" si="247"/>
        <v>5</v>
      </c>
      <c r="BZ443"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43" s="12" t="str">
        <f t="shared" si="249"/>
        <v>La bibliografía básica propuesta se encuentra en la biblioteca "Juan Roa Vásquez".</v>
      </c>
      <c r="CB443" s="21" t="str">
        <f t="shared" si="250"/>
        <v>La bibliografía propuesta contiene títulos de edición menor a 5 años.</v>
      </c>
      <c r="CC443" s="12" t="str">
        <f t="shared" si="251"/>
        <v>La bibliografía se presenta con una sólo sistema de referenciación (APA, Vancouver, IEEE, etc).</v>
      </c>
      <c r="CD443" s="12" t="str">
        <f t="shared" si="252"/>
        <v>La bibliografía incluye por lo menos dos títulos en una segunda lengua.</v>
      </c>
      <c r="CF443" s="12">
        <f t="shared" si="253"/>
        <v>1</v>
      </c>
      <c r="CG443" s="12">
        <f t="shared" si="254"/>
        <v>1</v>
      </c>
      <c r="CH443" s="12">
        <f t="shared" si="255"/>
        <v>1</v>
      </c>
      <c r="CI443" s="12">
        <f t="shared" si="256"/>
        <v>1</v>
      </c>
      <c r="CJ443" s="12">
        <f t="shared" si="257"/>
        <v>0</v>
      </c>
      <c r="CK443" s="12">
        <f t="shared" si="258"/>
        <v>4</v>
      </c>
    </row>
    <row r="444" spans="1:89" x14ac:dyDescent="0.25">
      <c r="A444" s="25">
        <v>43061.415972858798</v>
      </c>
      <c r="B444" s="26" t="s">
        <v>183</v>
      </c>
      <c r="C444" s="26" t="s">
        <v>898</v>
      </c>
      <c r="D444" s="26" t="s">
        <v>577</v>
      </c>
      <c r="E444" s="26" t="s">
        <v>899</v>
      </c>
      <c r="F444" s="24"/>
      <c r="G444" s="26" t="s">
        <v>900</v>
      </c>
      <c r="H444" s="26" t="s">
        <v>188</v>
      </c>
      <c r="I444" s="26" t="s">
        <v>188</v>
      </c>
      <c r="J444" s="26" t="s">
        <v>188</v>
      </c>
      <c r="K444" s="26" t="s">
        <v>188</v>
      </c>
      <c r="L444" s="26" t="s">
        <v>188</v>
      </c>
      <c r="M444" s="26" t="s">
        <v>188</v>
      </c>
      <c r="N444" s="26" t="s">
        <v>188</v>
      </c>
      <c r="O444" s="26" t="s">
        <v>188</v>
      </c>
      <c r="P444" s="26" t="s">
        <v>188</v>
      </c>
      <c r="Q444" s="26" t="s">
        <v>188</v>
      </c>
      <c r="R444" s="26" t="s">
        <v>188</v>
      </c>
      <c r="S444" s="26" t="s">
        <v>188</v>
      </c>
      <c r="T444" s="26" t="s">
        <v>188</v>
      </c>
      <c r="U444" s="26" t="s">
        <v>188</v>
      </c>
      <c r="V444" s="26" t="s">
        <v>5</v>
      </c>
      <c r="W444" s="26" t="s">
        <v>162</v>
      </c>
      <c r="X444" s="26" t="s">
        <v>158</v>
      </c>
      <c r="Y444" s="26" t="s">
        <v>190</v>
      </c>
      <c r="Z444" s="26" t="s">
        <v>190</v>
      </c>
      <c r="AA444" s="26" t="s">
        <v>190</v>
      </c>
      <c r="AB444" s="26" t="s">
        <v>190</v>
      </c>
      <c r="AC444" s="26" t="s">
        <v>190</v>
      </c>
      <c r="AD444" s="26" t="s">
        <v>190</v>
      </c>
      <c r="AE444" s="26" t="s">
        <v>55</v>
      </c>
      <c r="AF444" s="26" t="s">
        <v>159</v>
      </c>
      <c r="AG444" s="26" t="s">
        <v>59</v>
      </c>
      <c r="AH444" s="26" t="s">
        <v>59</v>
      </c>
      <c r="AI444" s="26" t="s">
        <v>59</v>
      </c>
      <c r="AJ444" s="26" t="s">
        <v>59</v>
      </c>
      <c r="AK444" s="26" t="s">
        <v>71</v>
      </c>
      <c r="AL444" s="26" t="s">
        <v>163</v>
      </c>
      <c r="AM444" s="26" t="s">
        <v>191</v>
      </c>
      <c r="AN444" s="26" t="s">
        <v>90</v>
      </c>
      <c r="AO444" s="26" t="s">
        <v>192</v>
      </c>
      <c r="AP444" s="26" t="s">
        <v>106</v>
      </c>
      <c r="AQ444" s="26" t="s">
        <v>106</v>
      </c>
      <c r="AR444" s="26" t="s">
        <v>106</v>
      </c>
      <c r="AS444" s="26" t="s">
        <v>106</v>
      </c>
      <c r="AT444" s="26" t="s">
        <v>113</v>
      </c>
      <c r="AU444" s="26" t="s">
        <v>193</v>
      </c>
      <c r="AX444" s="12">
        <f t="shared" si="228"/>
        <v>443</v>
      </c>
      <c r="AY444" s="12">
        <f t="shared" si="259"/>
        <v>1</v>
      </c>
      <c r="AZ444" s="20" t="str">
        <f t="shared" si="229"/>
        <v>Anticipatoria., Criterios y estándares (Rúbrica)., Autoevaluación., Retroalimentación.</v>
      </c>
      <c r="BA444" s="12" t="str">
        <f t="shared" si="224"/>
        <v>Anticipatoria.</v>
      </c>
      <c r="BB444" s="12" t="str">
        <f t="shared" si="225"/>
        <v>Criterios y estándares (Rúbrica).</v>
      </c>
      <c r="BC444" s="12" t="str">
        <f t="shared" si="226"/>
        <v>Autoevaluación.</v>
      </c>
      <c r="BD444" s="12" t="str">
        <f t="shared" si="227"/>
        <v>Retroalimentación.</v>
      </c>
      <c r="BF444" s="12">
        <f t="shared" si="230"/>
        <v>1</v>
      </c>
      <c r="BG444" s="12">
        <f t="shared" si="231"/>
        <v>1</v>
      </c>
      <c r="BH444" s="12">
        <f t="shared" si="232"/>
        <v>1</v>
      </c>
      <c r="BI444" s="12">
        <f t="shared" si="233"/>
        <v>1</v>
      </c>
      <c r="BJ444" s="12">
        <f t="shared" si="234"/>
        <v>0</v>
      </c>
      <c r="BK444" s="12">
        <f t="shared" si="235"/>
        <v>4</v>
      </c>
      <c r="BL444" s="20" t="str">
        <f t="shared" si="236"/>
        <v>Reflexión, Diálogo, Claridad, Oportunidades de mejora, Retroalimentación al docente</v>
      </c>
      <c r="BM444" s="12" t="str">
        <f t="shared" si="237"/>
        <v>Reflexión</v>
      </c>
      <c r="BN444" s="12" t="str">
        <f t="shared" si="260"/>
        <v>Diálogo</v>
      </c>
      <c r="BO444" s="12" t="str">
        <f t="shared" si="238"/>
        <v>Claridad</v>
      </c>
      <c r="BP444" s="12" t="str">
        <f t="shared" si="239"/>
        <v>Oportunidades de mejora</v>
      </c>
      <c r="BQ444" s="12" t="str">
        <f t="shared" si="240"/>
        <v>Retroalimentación al docente</v>
      </c>
      <c r="BS444" s="12">
        <f t="shared" si="241"/>
        <v>1</v>
      </c>
      <c r="BT444" s="12">
        <f t="shared" si="242"/>
        <v>1</v>
      </c>
      <c r="BU444" s="12">
        <f t="shared" si="243"/>
        <v>1</v>
      </c>
      <c r="BV444" s="12">
        <f t="shared" si="244"/>
        <v>1</v>
      </c>
      <c r="BW444" s="12">
        <f t="shared" si="245"/>
        <v>1</v>
      </c>
      <c r="BX444" s="12">
        <f t="shared" si="246"/>
        <v>0</v>
      </c>
      <c r="BY444" s="12">
        <f t="shared" si="247"/>
        <v>5</v>
      </c>
      <c r="BZ444"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44" s="12" t="str">
        <f t="shared" si="249"/>
        <v>La bibliografía básica propuesta se encuentra en la biblioteca "Juan Roa Vásquez".</v>
      </c>
      <c r="CB444" s="21" t="str">
        <f t="shared" si="250"/>
        <v>La bibliografía propuesta contiene títulos de edición menor a 5 años.</v>
      </c>
      <c r="CC444" s="12" t="str">
        <f t="shared" si="251"/>
        <v>La bibliografía se presenta con una sólo sistema de referenciación (APA, Vancouver, IEEE, etc).</v>
      </c>
      <c r="CD444" s="12" t="str">
        <f t="shared" si="252"/>
        <v>La bibliografía incluye por lo menos dos títulos en una segunda lengua.</v>
      </c>
      <c r="CF444" s="12">
        <f t="shared" si="253"/>
        <v>1</v>
      </c>
      <c r="CG444" s="12">
        <f t="shared" si="254"/>
        <v>1</v>
      </c>
      <c r="CH444" s="12">
        <f t="shared" si="255"/>
        <v>1</v>
      </c>
      <c r="CI444" s="12">
        <f t="shared" si="256"/>
        <v>1</v>
      </c>
      <c r="CJ444" s="12">
        <f t="shared" si="257"/>
        <v>0</v>
      </c>
      <c r="CK444" s="12">
        <f t="shared" si="258"/>
        <v>4</v>
      </c>
    </row>
    <row r="445" spans="1:89" x14ac:dyDescent="0.25">
      <c r="A445" s="25">
        <v>43061.418243587963</v>
      </c>
      <c r="B445" s="26" t="s">
        <v>183</v>
      </c>
      <c r="C445" s="26" t="s">
        <v>896</v>
      </c>
      <c r="D445" s="26" t="s">
        <v>577</v>
      </c>
      <c r="E445" s="26" t="s">
        <v>901</v>
      </c>
      <c r="F445" s="24"/>
      <c r="G445" s="26" t="s">
        <v>900</v>
      </c>
      <c r="H445" s="26" t="s">
        <v>188</v>
      </c>
      <c r="I445" s="26" t="s">
        <v>188</v>
      </c>
      <c r="J445" s="26" t="s">
        <v>188</v>
      </c>
      <c r="K445" s="26" t="s">
        <v>188</v>
      </c>
      <c r="L445" s="26" t="s">
        <v>188</v>
      </c>
      <c r="M445" s="26" t="s">
        <v>188</v>
      </c>
      <c r="N445" s="26" t="s">
        <v>188</v>
      </c>
      <c r="O445" s="26" t="s">
        <v>188</v>
      </c>
      <c r="P445" s="26" t="s">
        <v>188</v>
      </c>
      <c r="Q445" s="26" t="s">
        <v>188</v>
      </c>
      <c r="R445" s="26" t="s">
        <v>188</v>
      </c>
      <c r="S445" s="26" t="s">
        <v>188</v>
      </c>
      <c r="T445" s="26" t="s">
        <v>188</v>
      </c>
      <c r="U445" s="26" t="s">
        <v>188</v>
      </c>
      <c r="V445" s="26" t="s">
        <v>5</v>
      </c>
      <c r="W445" s="26" t="s">
        <v>162</v>
      </c>
      <c r="X445" s="26" t="s">
        <v>158</v>
      </c>
      <c r="Y445" s="26" t="s">
        <v>190</v>
      </c>
      <c r="Z445" s="26" t="s">
        <v>190</v>
      </c>
      <c r="AA445" s="26" t="s">
        <v>190</v>
      </c>
      <c r="AB445" s="26" t="s">
        <v>190</v>
      </c>
      <c r="AC445" s="26" t="s">
        <v>190</v>
      </c>
      <c r="AD445" s="26" t="s">
        <v>190</v>
      </c>
      <c r="AE445" s="26" t="s">
        <v>55</v>
      </c>
      <c r="AF445" s="26" t="s">
        <v>159</v>
      </c>
      <c r="AG445" s="26" t="s">
        <v>59</v>
      </c>
      <c r="AH445" s="26" t="s">
        <v>59</v>
      </c>
      <c r="AI445" s="26" t="s">
        <v>59</v>
      </c>
      <c r="AJ445" s="26" t="s">
        <v>59</v>
      </c>
      <c r="AK445" s="26" t="s">
        <v>71</v>
      </c>
      <c r="AL445" s="26" t="s">
        <v>163</v>
      </c>
      <c r="AM445" s="26" t="s">
        <v>191</v>
      </c>
      <c r="AN445" s="26" t="s">
        <v>90</v>
      </c>
      <c r="AO445" s="26" t="s">
        <v>421</v>
      </c>
      <c r="AP445" s="26" t="s">
        <v>106</v>
      </c>
      <c r="AQ445" s="26" t="s">
        <v>106</v>
      </c>
      <c r="AR445" s="26" t="s">
        <v>106</v>
      </c>
      <c r="AS445" s="26" t="s">
        <v>106</v>
      </c>
      <c r="AT445" s="26" t="s">
        <v>113</v>
      </c>
      <c r="AU445" s="26" t="s">
        <v>193</v>
      </c>
      <c r="AX445" s="12">
        <f t="shared" si="228"/>
        <v>442</v>
      </c>
      <c r="AY445" s="12">
        <f t="shared" si="259"/>
        <v>0.33333333333333331</v>
      </c>
      <c r="AZ445" s="20" t="str">
        <f t="shared" si="229"/>
        <v>Anticipatoria., Criterios y estándares (Rúbrica)., Autoevaluación., Retroalimentación.</v>
      </c>
      <c r="BA445" s="12" t="str">
        <f t="shared" si="224"/>
        <v>Anticipatoria.</v>
      </c>
      <c r="BB445" s="12" t="str">
        <f t="shared" si="225"/>
        <v>Criterios y estándares (Rúbrica).</v>
      </c>
      <c r="BC445" s="12" t="str">
        <f t="shared" si="226"/>
        <v>Autoevaluación.</v>
      </c>
      <c r="BD445" s="12" t="str">
        <f t="shared" si="227"/>
        <v>Retroalimentación.</v>
      </c>
      <c r="BF445" s="12">
        <f t="shared" si="230"/>
        <v>1</v>
      </c>
      <c r="BG445" s="12">
        <f t="shared" si="231"/>
        <v>1</v>
      </c>
      <c r="BH445" s="12">
        <f t="shared" si="232"/>
        <v>1</v>
      </c>
      <c r="BI445" s="12">
        <f t="shared" si="233"/>
        <v>1</v>
      </c>
      <c r="BJ445" s="12">
        <f t="shared" si="234"/>
        <v>0</v>
      </c>
      <c r="BK445" s="12">
        <f t="shared" si="235"/>
        <v>4</v>
      </c>
      <c r="BL445" s="20" t="str">
        <f t="shared" si="236"/>
        <v>Reflexión, Diálogo, Retroalimentación al docente</v>
      </c>
      <c r="BM445" s="12" t="str">
        <f t="shared" si="237"/>
        <v>Reflexión</v>
      </c>
      <c r="BN445" s="12" t="str">
        <f t="shared" si="260"/>
        <v>Diálogo</v>
      </c>
      <c r="BO445" s="12" t="str">
        <f t="shared" si="238"/>
        <v>Retroalimentación al docente</v>
      </c>
      <c r="BP445" s="12" t="str">
        <f t="shared" si="239"/>
        <v/>
      </c>
      <c r="BQ445" s="12" t="str">
        <f t="shared" si="240"/>
        <v/>
      </c>
      <c r="BS445" s="12">
        <f t="shared" si="241"/>
        <v>1</v>
      </c>
      <c r="BT445" s="12">
        <f t="shared" si="242"/>
        <v>1</v>
      </c>
      <c r="BU445" s="12">
        <f t="shared" si="243"/>
        <v>0</v>
      </c>
      <c r="BV445" s="12">
        <f t="shared" si="244"/>
        <v>0</v>
      </c>
      <c r="BW445" s="12">
        <f t="shared" si="245"/>
        <v>1</v>
      </c>
      <c r="BX445" s="12">
        <f t="shared" si="246"/>
        <v>0</v>
      </c>
      <c r="BY445" s="12">
        <f t="shared" si="247"/>
        <v>3</v>
      </c>
      <c r="BZ445"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45" s="12" t="str">
        <f t="shared" si="249"/>
        <v>La bibliografía básica propuesta se encuentra en la biblioteca "Juan Roa Vásquez".</v>
      </c>
      <c r="CB445" s="21" t="str">
        <f t="shared" si="250"/>
        <v>La bibliografía propuesta contiene títulos de edición menor a 5 años.</v>
      </c>
      <c r="CC445" s="12" t="str">
        <f t="shared" si="251"/>
        <v>La bibliografía se presenta con una sólo sistema de referenciación (APA, Vancouver, IEEE, etc).</v>
      </c>
      <c r="CD445" s="12" t="str">
        <f t="shared" si="252"/>
        <v>La bibliografía incluye por lo menos dos títulos en una segunda lengua.</v>
      </c>
      <c r="CF445" s="12">
        <f t="shared" si="253"/>
        <v>1</v>
      </c>
      <c r="CG445" s="12">
        <f t="shared" si="254"/>
        <v>1</v>
      </c>
      <c r="CH445" s="12">
        <f t="shared" si="255"/>
        <v>1</v>
      </c>
      <c r="CI445" s="12">
        <f t="shared" si="256"/>
        <v>1</v>
      </c>
      <c r="CJ445" s="12">
        <f t="shared" si="257"/>
        <v>0</v>
      </c>
      <c r="CK445" s="12">
        <f t="shared" si="258"/>
        <v>4</v>
      </c>
    </row>
    <row r="446" spans="1:89" x14ac:dyDescent="0.25">
      <c r="A446" s="25">
        <v>43061.421018796296</v>
      </c>
      <c r="B446" s="26" t="s">
        <v>183</v>
      </c>
      <c r="C446" s="26" t="s">
        <v>896</v>
      </c>
      <c r="D446" s="26" t="s">
        <v>577</v>
      </c>
      <c r="E446" s="26" t="s">
        <v>578</v>
      </c>
      <c r="F446" s="24"/>
      <c r="G446" s="26" t="s">
        <v>902</v>
      </c>
      <c r="H446" s="26" t="s">
        <v>188</v>
      </c>
      <c r="I446" s="26" t="s">
        <v>188</v>
      </c>
      <c r="J446" s="26" t="s">
        <v>188</v>
      </c>
      <c r="K446" s="26" t="s">
        <v>188</v>
      </c>
      <c r="L446" s="26" t="s">
        <v>188</v>
      </c>
      <c r="M446" s="26" t="s">
        <v>188</v>
      </c>
      <c r="N446" s="26" t="s">
        <v>188</v>
      </c>
      <c r="O446" s="26" t="s">
        <v>188</v>
      </c>
      <c r="P446" s="26" t="s">
        <v>188</v>
      </c>
      <c r="Q446" s="26" t="s">
        <v>188</v>
      </c>
      <c r="R446" s="26" t="s">
        <v>188</v>
      </c>
      <c r="S446" s="26" t="s">
        <v>188</v>
      </c>
      <c r="T446" s="26" t="s">
        <v>188</v>
      </c>
      <c r="U446" s="26" t="s">
        <v>188</v>
      </c>
      <c r="V446" s="26" t="s">
        <v>4</v>
      </c>
      <c r="W446" s="26" t="s">
        <v>162</v>
      </c>
      <c r="X446" s="26" t="s">
        <v>158</v>
      </c>
      <c r="Y446" s="26" t="s">
        <v>190</v>
      </c>
      <c r="Z446" s="26" t="s">
        <v>190</v>
      </c>
      <c r="AA446" s="26" t="s">
        <v>190</v>
      </c>
      <c r="AB446" s="26" t="s">
        <v>190</v>
      </c>
      <c r="AC446" s="26" t="s">
        <v>190</v>
      </c>
      <c r="AD446" s="26" t="s">
        <v>190</v>
      </c>
      <c r="AE446" s="26" t="s">
        <v>55</v>
      </c>
      <c r="AF446" s="26" t="s">
        <v>159</v>
      </c>
      <c r="AG446" s="26" t="s">
        <v>59</v>
      </c>
      <c r="AH446" s="26" t="s">
        <v>59</v>
      </c>
      <c r="AI446" s="26" t="s">
        <v>59</v>
      </c>
      <c r="AJ446" s="26" t="s">
        <v>59</v>
      </c>
      <c r="AK446" s="26" t="s">
        <v>71</v>
      </c>
      <c r="AL446" s="26" t="s">
        <v>163</v>
      </c>
      <c r="AM446" s="26" t="s">
        <v>259</v>
      </c>
      <c r="AN446" s="26" t="s">
        <v>90</v>
      </c>
      <c r="AO446" s="26" t="s">
        <v>197</v>
      </c>
      <c r="AP446" s="26" t="s">
        <v>106</v>
      </c>
      <c r="AQ446" s="26" t="s">
        <v>106</v>
      </c>
      <c r="AR446" s="26" t="s">
        <v>106</v>
      </c>
      <c r="AS446" s="26" t="s">
        <v>106</v>
      </c>
      <c r="AT446" s="26" t="s">
        <v>113</v>
      </c>
      <c r="AU446" s="26" t="s">
        <v>193</v>
      </c>
      <c r="AX446" s="12">
        <f t="shared" si="228"/>
        <v>442</v>
      </c>
      <c r="AY446" s="12">
        <f t="shared" si="259"/>
        <v>0.33333333333333331</v>
      </c>
      <c r="AZ446" s="20" t="str">
        <f t="shared" si="229"/>
        <v>Criterios y estándares (Rúbrica)., Autoevaluación., Retroalimentación.</v>
      </c>
      <c r="BA446" s="12" t="str">
        <f t="shared" si="224"/>
        <v>Criterios y estándares (Rúbrica).</v>
      </c>
      <c r="BB446" s="12" t="str">
        <f t="shared" si="225"/>
        <v>Autoevaluación.</v>
      </c>
      <c r="BC446" s="12" t="str">
        <f t="shared" si="226"/>
        <v>Retroalimentación.</v>
      </c>
      <c r="BD446" s="12" t="str">
        <f t="shared" si="227"/>
        <v/>
      </c>
      <c r="BF446" s="12">
        <f t="shared" si="230"/>
        <v>0</v>
      </c>
      <c r="BG446" s="12">
        <f t="shared" si="231"/>
        <v>1</v>
      </c>
      <c r="BH446" s="12">
        <f t="shared" si="232"/>
        <v>1</v>
      </c>
      <c r="BI446" s="12">
        <f t="shared" si="233"/>
        <v>1</v>
      </c>
      <c r="BJ446" s="12">
        <f t="shared" si="234"/>
        <v>0</v>
      </c>
      <c r="BK446" s="12">
        <f t="shared" si="235"/>
        <v>3</v>
      </c>
      <c r="BL446" s="20" t="str">
        <f t="shared" si="236"/>
        <v>Reflexión, Diálogo, Claridad, Retroalimentación al docente</v>
      </c>
      <c r="BM446" s="12" t="str">
        <f t="shared" si="237"/>
        <v>Reflexión</v>
      </c>
      <c r="BN446" s="12" t="str">
        <f t="shared" si="260"/>
        <v>Diálogo</v>
      </c>
      <c r="BO446" s="12" t="str">
        <f t="shared" si="238"/>
        <v>Claridad</v>
      </c>
      <c r="BP446" s="12" t="str">
        <f t="shared" si="239"/>
        <v>Retroalimentación al docente</v>
      </c>
      <c r="BQ446" s="12" t="str">
        <f t="shared" si="240"/>
        <v/>
      </c>
      <c r="BS446" s="12">
        <f t="shared" si="241"/>
        <v>1</v>
      </c>
      <c r="BT446" s="12">
        <f t="shared" si="242"/>
        <v>1</v>
      </c>
      <c r="BU446" s="12">
        <f t="shared" si="243"/>
        <v>1</v>
      </c>
      <c r="BV446" s="12">
        <f t="shared" si="244"/>
        <v>0</v>
      </c>
      <c r="BW446" s="12">
        <f t="shared" si="245"/>
        <v>1</v>
      </c>
      <c r="BX446" s="12">
        <f t="shared" si="246"/>
        <v>0</v>
      </c>
      <c r="BY446" s="12">
        <f t="shared" si="247"/>
        <v>4</v>
      </c>
      <c r="BZ446" s="12" t="str">
        <f t="shared" si="24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46" s="12" t="str">
        <f t="shared" si="249"/>
        <v>La bibliografía básica propuesta se encuentra en la biblioteca "Juan Roa Vásquez".</v>
      </c>
      <c r="CB446" s="21" t="str">
        <f t="shared" si="250"/>
        <v>La bibliografía propuesta contiene títulos de edición menor a 5 años.</v>
      </c>
      <c r="CC446" s="12" t="str">
        <f t="shared" si="251"/>
        <v>La bibliografía se presenta con una sólo sistema de referenciación (APA, Vancouver, IEEE, etc).</v>
      </c>
      <c r="CD446" s="12" t="str">
        <f t="shared" si="252"/>
        <v>La bibliografía incluye por lo menos dos títulos en una segunda lengua.</v>
      </c>
      <c r="CF446" s="12">
        <f t="shared" si="253"/>
        <v>1</v>
      </c>
      <c r="CG446" s="12">
        <f t="shared" si="254"/>
        <v>1</v>
      </c>
      <c r="CH446" s="12">
        <f t="shared" si="255"/>
        <v>1</v>
      </c>
      <c r="CI446" s="12">
        <f t="shared" si="256"/>
        <v>1</v>
      </c>
      <c r="CJ446" s="12">
        <f t="shared" si="257"/>
        <v>0</v>
      </c>
      <c r="CK446" s="12">
        <f t="shared" si="258"/>
        <v>4</v>
      </c>
    </row>
    <row r="447" spans="1:89" x14ac:dyDescent="0.25">
      <c r="A447" s="25">
        <v>43061.681923819444</v>
      </c>
      <c r="B447" s="26" t="s">
        <v>183</v>
      </c>
      <c r="C447" s="26" t="s">
        <v>903</v>
      </c>
      <c r="D447" s="26" t="s">
        <v>185</v>
      </c>
      <c r="E447" s="24"/>
      <c r="F447" s="26" t="s">
        <v>223</v>
      </c>
      <c r="G447" s="26" t="s">
        <v>904</v>
      </c>
      <c r="H447" s="26" t="s">
        <v>188</v>
      </c>
      <c r="I447" s="26" t="s">
        <v>188</v>
      </c>
      <c r="J447" s="26" t="s">
        <v>188</v>
      </c>
      <c r="K447" s="26" t="s">
        <v>188</v>
      </c>
      <c r="L447" s="26" t="s">
        <v>188</v>
      </c>
      <c r="M447" s="26" t="s">
        <v>188</v>
      </c>
      <c r="N447" s="26" t="s">
        <v>189</v>
      </c>
      <c r="O447" s="26" t="s">
        <v>188</v>
      </c>
      <c r="P447" s="26" t="s">
        <v>188</v>
      </c>
      <c r="Q447" s="26" t="s">
        <v>188</v>
      </c>
      <c r="R447" s="26" t="s">
        <v>189</v>
      </c>
      <c r="S447" s="26" t="s">
        <v>188</v>
      </c>
      <c r="T447" s="26" t="s">
        <v>189</v>
      </c>
      <c r="U447" s="26" t="s">
        <v>188</v>
      </c>
      <c r="V447" s="26" t="s">
        <v>4</v>
      </c>
      <c r="W447" s="26" t="s">
        <v>36</v>
      </c>
      <c r="X447" s="26" t="s">
        <v>39</v>
      </c>
      <c r="Y447" s="26" t="s">
        <v>43</v>
      </c>
      <c r="Z447" s="26" t="s">
        <v>190</v>
      </c>
      <c r="AA447" s="26" t="s">
        <v>43</v>
      </c>
      <c r="AB447" s="26" t="s">
        <v>45</v>
      </c>
      <c r="AC447" s="26" t="s">
        <v>45</v>
      </c>
      <c r="AD447" s="26" t="s">
        <v>45</v>
      </c>
      <c r="AE447" s="26" t="s">
        <v>53</v>
      </c>
      <c r="AF447" s="26" t="s">
        <v>159</v>
      </c>
      <c r="AG447" s="26" t="s">
        <v>58</v>
      </c>
      <c r="AH447" s="26" t="s">
        <v>429</v>
      </c>
      <c r="AI447" s="26" t="s">
        <v>275</v>
      </c>
      <c r="AJ447" s="26" t="s">
        <v>54</v>
      </c>
      <c r="AK447" s="26" t="s">
        <v>71</v>
      </c>
      <c r="AL447" s="26" t="s">
        <v>74</v>
      </c>
      <c r="AM447" s="26" t="s">
        <v>218</v>
      </c>
      <c r="AN447" s="26" t="s">
        <v>89</v>
      </c>
      <c r="AO447" s="26" t="s">
        <v>268</v>
      </c>
      <c r="AP447" s="26" t="s">
        <v>106</v>
      </c>
      <c r="AQ447" s="26" t="s">
        <v>104</v>
      </c>
      <c r="AR447" s="26" t="s">
        <v>104</v>
      </c>
      <c r="AS447" s="26" t="s">
        <v>106</v>
      </c>
      <c r="AT447" s="26" t="s">
        <v>114</v>
      </c>
      <c r="AU447" s="26" t="s">
        <v>284</v>
      </c>
      <c r="AX447" s="12">
        <f t="shared" si="228"/>
        <v>446</v>
      </c>
      <c r="AY447" s="12">
        <f t="shared" si="259"/>
        <v>1</v>
      </c>
      <c r="AZ447" s="20" t="str">
        <f t="shared" si="229"/>
        <v>Criterios y estándares (Rúbrica)., Retroalimentación.</v>
      </c>
      <c r="BA447" s="12" t="str">
        <f t="shared" si="224"/>
        <v>Criterios y estándares (Rúbrica).</v>
      </c>
      <c r="BB447" s="12" t="str">
        <f t="shared" si="225"/>
        <v>Retroalimentación.</v>
      </c>
      <c r="BC447" s="12" t="str">
        <f t="shared" si="226"/>
        <v/>
      </c>
      <c r="BD447" s="12" t="str">
        <f t="shared" si="227"/>
        <v/>
      </c>
      <c r="BF447" s="12">
        <f t="shared" si="230"/>
        <v>0</v>
      </c>
      <c r="BG447" s="12">
        <f t="shared" si="231"/>
        <v>1</v>
      </c>
      <c r="BH447" s="12">
        <f t="shared" si="232"/>
        <v>0</v>
      </c>
      <c r="BI447" s="12">
        <f t="shared" si="233"/>
        <v>1</v>
      </c>
      <c r="BJ447" s="12">
        <f t="shared" si="234"/>
        <v>0</v>
      </c>
      <c r="BK447" s="12">
        <f t="shared" si="235"/>
        <v>2</v>
      </c>
      <c r="BL447" s="20" t="str">
        <f t="shared" si="236"/>
        <v>Reflexión, Diálogo, Oportunidades de mejora, Retroalimentación al docente</v>
      </c>
      <c r="BM447" s="12" t="str">
        <f t="shared" si="237"/>
        <v>Reflexión</v>
      </c>
      <c r="BN447" s="12" t="str">
        <f t="shared" si="260"/>
        <v>Diálogo</v>
      </c>
      <c r="BO447" s="12" t="str">
        <f t="shared" si="238"/>
        <v>Oportunidades de mejora</v>
      </c>
      <c r="BP447" s="12" t="str">
        <f t="shared" si="239"/>
        <v>Retroalimentación al docente</v>
      </c>
      <c r="BQ447" s="12" t="str">
        <f t="shared" si="240"/>
        <v/>
      </c>
      <c r="BS447" s="12">
        <f t="shared" si="241"/>
        <v>1</v>
      </c>
      <c r="BT447" s="12">
        <f t="shared" si="242"/>
        <v>1</v>
      </c>
      <c r="BU447" s="12">
        <f t="shared" si="243"/>
        <v>0</v>
      </c>
      <c r="BV447" s="12">
        <f t="shared" si="244"/>
        <v>1</v>
      </c>
      <c r="BW447" s="12">
        <f t="shared" si="245"/>
        <v>1</v>
      </c>
      <c r="BX447" s="12">
        <f t="shared" si="246"/>
        <v>0</v>
      </c>
      <c r="BY447" s="12">
        <f t="shared" si="247"/>
        <v>4</v>
      </c>
      <c r="BZ447" s="12" t="str">
        <f t="shared" si="248"/>
        <v>La bibliografía básica propuesta se encuentra en la biblioteca "Juan Roa Vásquez"., La bibliografía se presenta con una sólo sistema de referenciación (APA, Vancouver, IEEE, etc).</v>
      </c>
      <c r="CA447" s="12" t="str">
        <f t="shared" si="249"/>
        <v>La bibliografía básica propuesta se encuentra en la biblioteca "Juan Roa Vásquez".</v>
      </c>
      <c r="CB447" s="21" t="str">
        <f t="shared" si="250"/>
        <v>La bibliografía se presenta con una sólo sistema de referenciación (APA, Vancouver, IEEE, etc).</v>
      </c>
      <c r="CC447" s="12" t="str">
        <f t="shared" si="251"/>
        <v/>
      </c>
      <c r="CD447" s="12" t="str">
        <f t="shared" si="252"/>
        <v/>
      </c>
      <c r="CF447" s="12">
        <f t="shared" si="253"/>
        <v>1</v>
      </c>
      <c r="CG447" s="12">
        <f t="shared" si="254"/>
        <v>0</v>
      </c>
      <c r="CH447" s="12">
        <f t="shared" si="255"/>
        <v>1</v>
      </c>
      <c r="CI447" s="12">
        <f t="shared" si="256"/>
        <v>0</v>
      </c>
      <c r="CJ447" s="12">
        <f t="shared" si="257"/>
        <v>0</v>
      </c>
      <c r="CK447" s="12">
        <f t="shared" si="258"/>
        <v>2</v>
      </c>
    </row>
    <row r="448" spans="1:89" x14ac:dyDescent="0.25">
      <c r="A448" s="25">
        <v>43061.686401388884</v>
      </c>
      <c r="B448" s="26" t="s">
        <v>183</v>
      </c>
      <c r="C448" s="26" t="s">
        <v>905</v>
      </c>
      <c r="D448" s="26" t="s">
        <v>185</v>
      </c>
      <c r="E448" s="24"/>
      <c r="F448" s="26" t="s">
        <v>223</v>
      </c>
      <c r="G448" s="26" t="s">
        <v>906</v>
      </c>
      <c r="H448" s="26" t="s">
        <v>188</v>
      </c>
      <c r="I448" s="26" t="s">
        <v>188</v>
      </c>
      <c r="J448" s="26" t="s">
        <v>188</v>
      </c>
      <c r="K448" s="26" t="s">
        <v>188</v>
      </c>
      <c r="L448" s="26" t="s">
        <v>188</v>
      </c>
      <c r="M448" s="26" t="s">
        <v>188</v>
      </c>
      <c r="N448" s="26" t="s">
        <v>189</v>
      </c>
      <c r="O448" s="26" t="s">
        <v>188</v>
      </c>
      <c r="P448" s="26" t="s">
        <v>188</v>
      </c>
      <c r="Q448" s="26" t="s">
        <v>188</v>
      </c>
      <c r="R448" s="26" t="s">
        <v>189</v>
      </c>
      <c r="S448" s="26" t="s">
        <v>188</v>
      </c>
      <c r="T448" s="26" t="s">
        <v>189</v>
      </c>
      <c r="U448" s="26" t="s">
        <v>188</v>
      </c>
      <c r="V448" s="26" t="s">
        <v>4</v>
      </c>
      <c r="W448" s="26" t="s">
        <v>36</v>
      </c>
      <c r="X448" s="26" t="s">
        <v>39</v>
      </c>
      <c r="Y448" s="26" t="s">
        <v>43</v>
      </c>
      <c r="Z448" s="26" t="s">
        <v>190</v>
      </c>
      <c r="AA448" s="26" t="s">
        <v>43</v>
      </c>
      <c r="AB448" s="26" t="s">
        <v>46</v>
      </c>
      <c r="AC448" s="26" t="s">
        <v>46</v>
      </c>
      <c r="AD448" s="26" t="s">
        <v>46</v>
      </c>
      <c r="AE448" s="26" t="s">
        <v>53</v>
      </c>
      <c r="AF448" s="26" t="s">
        <v>58</v>
      </c>
      <c r="AG448" s="26" t="s">
        <v>58</v>
      </c>
      <c r="AH448" s="26" t="s">
        <v>429</v>
      </c>
      <c r="AI448" s="26" t="s">
        <v>275</v>
      </c>
      <c r="AJ448" s="26" t="s">
        <v>67</v>
      </c>
      <c r="AK448" s="26" t="s">
        <v>71</v>
      </c>
      <c r="AL448" s="26" t="s">
        <v>74</v>
      </c>
      <c r="AM448" s="26" t="s">
        <v>259</v>
      </c>
      <c r="AN448" s="26" t="s">
        <v>89</v>
      </c>
      <c r="AO448" s="26" t="s">
        <v>192</v>
      </c>
      <c r="AP448" s="26" t="s">
        <v>106</v>
      </c>
      <c r="AQ448" s="26" t="s">
        <v>106</v>
      </c>
      <c r="AR448" s="26" t="s">
        <v>106</v>
      </c>
      <c r="AS448" s="26" t="s">
        <v>106</v>
      </c>
      <c r="AT448" s="26" t="s">
        <v>112</v>
      </c>
      <c r="AU448" s="26" t="s">
        <v>284</v>
      </c>
      <c r="AX448" s="12">
        <f t="shared" si="228"/>
        <v>447</v>
      </c>
      <c r="AY448" s="12">
        <f t="shared" si="259"/>
        <v>0.5</v>
      </c>
      <c r="AZ448" s="20" t="str">
        <f t="shared" si="229"/>
        <v>Criterios y estándares (Rúbrica)., Autoevaluación., Retroalimentación.</v>
      </c>
      <c r="BA448" s="12" t="str">
        <f t="shared" si="224"/>
        <v>Criterios y estándares (Rúbrica).</v>
      </c>
      <c r="BB448" s="12" t="str">
        <f t="shared" si="225"/>
        <v>Autoevaluación.</v>
      </c>
      <c r="BC448" s="12" t="str">
        <f t="shared" si="226"/>
        <v>Retroalimentación.</v>
      </c>
      <c r="BD448" s="12" t="str">
        <f t="shared" si="227"/>
        <v/>
      </c>
      <c r="BF448" s="12">
        <f t="shared" si="230"/>
        <v>0</v>
      </c>
      <c r="BG448" s="12">
        <f t="shared" si="231"/>
        <v>1</v>
      </c>
      <c r="BH448" s="12">
        <f t="shared" si="232"/>
        <v>1</v>
      </c>
      <c r="BI448" s="12">
        <f t="shared" si="233"/>
        <v>1</v>
      </c>
      <c r="BJ448" s="12">
        <f t="shared" si="234"/>
        <v>0</v>
      </c>
      <c r="BK448" s="12">
        <f t="shared" si="235"/>
        <v>3</v>
      </c>
      <c r="BL448" s="20" t="str">
        <f t="shared" si="236"/>
        <v>Reflexión, Diálogo, Claridad, Oportunidades de mejora, Retroalimentación al docente</v>
      </c>
      <c r="BM448" s="12" t="str">
        <f t="shared" si="237"/>
        <v>Reflexión</v>
      </c>
      <c r="BN448" s="12" t="str">
        <f t="shared" si="260"/>
        <v>Diálogo</v>
      </c>
      <c r="BO448" s="12" t="str">
        <f t="shared" si="238"/>
        <v>Claridad</v>
      </c>
      <c r="BP448" s="12" t="str">
        <f t="shared" si="239"/>
        <v>Oportunidades de mejora</v>
      </c>
      <c r="BQ448" s="12" t="str">
        <f t="shared" si="240"/>
        <v>Retroalimentación al docente</v>
      </c>
      <c r="BS448" s="12">
        <f t="shared" si="241"/>
        <v>1</v>
      </c>
      <c r="BT448" s="12">
        <f t="shared" si="242"/>
        <v>1</v>
      </c>
      <c r="BU448" s="12">
        <f t="shared" si="243"/>
        <v>1</v>
      </c>
      <c r="BV448" s="12">
        <f t="shared" si="244"/>
        <v>1</v>
      </c>
      <c r="BW448" s="12">
        <f t="shared" si="245"/>
        <v>1</v>
      </c>
      <c r="BX448" s="12">
        <f t="shared" si="246"/>
        <v>0</v>
      </c>
      <c r="BY448" s="12">
        <f t="shared" si="247"/>
        <v>5</v>
      </c>
      <c r="BZ448" s="12" t="str">
        <f t="shared" si="248"/>
        <v>La bibliografía básica propuesta se encuentra en la biblioteca "Juan Roa Vásquez"., La bibliografía se presenta con una sólo sistema de referenciación (APA, Vancouver, IEEE, etc).</v>
      </c>
      <c r="CA448" s="12" t="str">
        <f t="shared" si="249"/>
        <v>La bibliografía básica propuesta se encuentra en la biblioteca "Juan Roa Vásquez".</v>
      </c>
      <c r="CB448" s="21" t="str">
        <f t="shared" si="250"/>
        <v>La bibliografía se presenta con una sólo sistema de referenciación (APA, Vancouver, IEEE, etc).</v>
      </c>
      <c r="CC448" s="12" t="str">
        <f t="shared" si="251"/>
        <v/>
      </c>
      <c r="CD448" s="12" t="str">
        <f t="shared" si="252"/>
        <v/>
      </c>
      <c r="CF448" s="12">
        <f t="shared" si="253"/>
        <v>1</v>
      </c>
      <c r="CG448" s="12">
        <f t="shared" si="254"/>
        <v>0</v>
      </c>
      <c r="CH448" s="12">
        <f t="shared" si="255"/>
        <v>1</v>
      </c>
      <c r="CI448" s="12">
        <f t="shared" si="256"/>
        <v>0</v>
      </c>
      <c r="CJ448" s="12">
        <f t="shared" si="257"/>
        <v>0</v>
      </c>
      <c r="CK448" s="12">
        <f t="shared" si="258"/>
        <v>2</v>
      </c>
    </row>
    <row r="449" spans="1:89" x14ac:dyDescent="0.25">
      <c r="A449" s="25">
        <v>43061.706236145837</v>
      </c>
      <c r="B449" s="26" t="s">
        <v>907</v>
      </c>
      <c r="C449" s="26" t="s">
        <v>908</v>
      </c>
      <c r="D449" s="26" t="s">
        <v>185</v>
      </c>
      <c r="E449" s="24"/>
      <c r="F449" s="26" t="s">
        <v>297</v>
      </c>
      <c r="G449" s="26" t="s">
        <v>909</v>
      </c>
      <c r="H449" s="26" t="s">
        <v>188</v>
      </c>
      <c r="I449" s="26" t="s">
        <v>188</v>
      </c>
      <c r="J449" s="26" t="s">
        <v>188</v>
      </c>
      <c r="K449" s="26" t="s">
        <v>188</v>
      </c>
      <c r="L449" s="26" t="s">
        <v>189</v>
      </c>
      <c r="M449" s="26" t="s">
        <v>188</v>
      </c>
      <c r="N449" s="26" t="s">
        <v>189</v>
      </c>
      <c r="O449" s="26" t="s">
        <v>188</v>
      </c>
      <c r="P449" s="26" t="s">
        <v>189</v>
      </c>
      <c r="Q449" s="26" t="s">
        <v>188</v>
      </c>
      <c r="R449" s="26" t="s">
        <v>188</v>
      </c>
      <c r="S449" s="26" t="s">
        <v>188</v>
      </c>
      <c r="T449" s="26" t="s">
        <v>188</v>
      </c>
      <c r="U449" s="26" t="s">
        <v>188</v>
      </c>
      <c r="V449" s="26" t="s">
        <v>5</v>
      </c>
      <c r="W449" s="26" t="s">
        <v>36</v>
      </c>
      <c r="X449" s="26" t="s">
        <v>158</v>
      </c>
      <c r="Y449" s="26" t="s">
        <v>190</v>
      </c>
      <c r="Z449" s="26" t="s">
        <v>190</v>
      </c>
      <c r="AA449" s="26" t="s">
        <v>43</v>
      </c>
      <c r="AB449" s="26" t="s">
        <v>190</v>
      </c>
      <c r="AC449" s="26" t="s">
        <v>190</v>
      </c>
      <c r="AD449" s="26" t="s">
        <v>190</v>
      </c>
      <c r="AE449" s="26" t="s">
        <v>55</v>
      </c>
      <c r="AF449" s="26" t="s">
        <v>159</v>
      </c>
      <c r="AG449" s="26" t="s">
        <v>59</v>
      </c>
      <c r="AH449" s="26" t="s">
        <v>59</v>
      </c>
      <c r="AI449" s="26" t="s">
        <v>59</v>
      </c>
      <c r="AJ449" s="26" t="s">
        <v>59</v>
      </c>
      <c r="AK449" s="26" t="s">
        <v>69</v>
      </c>
      <c r="AL449" s="26" t="s">
        <v>163</v>
      </c>
      <c r="AM449" s="26" t="s">
        <v>84</v>
      </c>
      <c r="AN449" s="26" t="s">
        <v>88</v>
      </c>
      <c r="AO449" s="26" t="s">
        <v>192</v>
      </c>
      <c r="AP449" s="26" t="s">
        <v>104</v>
      </c>
      <c r="AQ449" s="26" t="s">
        <v>105</v>
      </c>
      <c r="AR449" s="26" t="s">
        <v>105</v>
      </c>
      <c r="AS449" s="26" t="s">
        <v>104</v>
      </c>
      <c r="AT449" s="26" t="s">
        <v>112</v>
      </c>
      <c r="AU449" s="26" t="s">
        <v>260</v>
      </c>
      <c r="AX449" s="12">
        <f t="shared" si="228"/>
        <v>448</v>
      </c>
      <c r="AY449" s="12">
        <f t="shared" si="259"/>
        <v>0.33333333333333331</v>
      </c>
      <c r="AZ449" s="20" t="str">
        <f t="shared" si="229"/>
        <v>Retroalimentación.</v>
      </c>
      <c r="BA449" s="12" t="str">
        <f t="shared" si="224"/>
        <v>Retroalimentación.</v>
      </c>
      <c r="BB449" s="12" t="str">
        <f t="shared" si="225"/>
        <v/>
      </c>
      <c r="BC449" s="12" t="str">
        <f t="shared" si="226"/>
        <v/>
      </c>
      <c r="BD449" s="12" t="str">
        <f t="shared" si="227"/>
        <v/>
      </c>
      <c r="BF449" s="12">
        <f t="shared" si="230"/>
        <v>0</v>
      </c>
      <c r="BG449" s="12">
        <f t="shared" si="231"/>
        <v>0</v>
      </c>
      <c r="BH449" s="12">
        <f t="shared" si="232"/>
        <v>0</v>
      </c>
      <c r="BI449" s="12">
        <f t="shared" si="233"/>
        <v>1</v>
      </c>
      <c r="BJ449" s="12">
        <f t="shared" si="234"/>
        <v>0</v>
      </c>
      <c r="BK449" s="12">
        <f t="shared" si="235"/>
        <v>1</v>
      </c>
      <c r="BL449" s="20" t="str">
        <f t="shared" si="236"/>
        <v>Reflexión, Diálogo, Claridad, Oportunidades de mejora, Retroalimentación al docente</v>
      </c>
      <c r="BM449" s="12" t="str">
        <f t="shared" si="237"/>
        <v>Reflexión</v>
      </c>
      <c r="BN449" s="12" t="str">
        <f t="shared" si="260"/>
        <v>Diálogo</v>
      </c>
      <c r="BO449" s="12" t="str">
        <f t="shared" si="238"/>
        <v>Claridad</v>
      </c>
      <c r="BP449" s="12" t="str">
        <f t="shared" si="239"/>
        <v>Oportunidades de mejora</v>
      </c>
      <c r="BQ449" s="12" t="str">
        <f t="shared" si="240"/>
        <v>Retroalimentación al docente</v>
      </c>
      <c r="BS449" s="12">
        <f t="shared" si="241"/>
        <v>1</v>
      </c>
      <c r="BT449" s="12">
        <f t="shared" si="242"/>
        <v>1</v>
      </c>
      <c r="BU449" s="12">
        <f t="shared" si="243"/>
        <v>1</v>
      </c>
      <c r="BV449" s="12">
        <f t="shared" si="244"/>
        <v>1</v>
      </c>
      <c r="BW449" s="12">
        <f t="shared" si="245"/>
        <v>1</v>
      </c>
      <c r="BX449" s="12">
        <f t="shared" si="246"/>
        <v>0</v>
      </c>
      <c r="BY449" s="12">
        <f t="shared" si="247"/>
        <v>5</v>
      </c>
      <c r="BZ449" s="12" t="str">
        <f t="shared" si="248"/>
        <v>La bibliografía básica propuesta se encuentra en la biblioteca "Juan Roa Vásquez"., La bibliografía se presenta con una sólo sistema de referenciación (APA, Vancouver, IEEE, etc)., La bibliografía incluye por lo menos dos títulos en una segunda lengua.</v>
      </c>
      <c r="CA449" s="12" t="str">
        <f t="shared" si="249"/>
        <v>La bibliografía básica propuesta se encuentra en la biblioteca "Juan Roa Vásquez".</v>
      </c>
      <c r="CB449" s="21" t="str">
        <f t="shared" si="250"/>
        <v>La bibliografía se presenta con una sólo sistema de referenciación (APA, Vancouver, IEEE, etc).</v>
      </c>
      <c r="CC449" s="12" t="str">
        <f t="shared" si="251"/>
        <v>La bibliografía incluye por lo menos dos títulos en una segunda lengua.</v>
      </c>
      <c r="CD449" s="12" t="str">
        <f t="shared" si="252"/>
        <v/>
      </c>
      <c r="CF449" s="12">
        <f t="shared" si="253"/>
        <v>1</v>
      </c>
      <c r="CG449" s="12">
        <f t="shared" si="254"/>
        <v>0</v>
      </c>
      <c r="CH449" s="12">
        <f t="shared" si="255"/>
        <v>1</v>
      </c>
      <c r="CI449" s="12">
        <f t="shared" si="256"/>
        <v>1</v>
      </c>
      <c r="CJ449" s="12">
        <f t="shared" si="257"/>
        <v>0</v>
      </c>
      <c r="CK449" s="12">
        <f t="shared" si="258"/>
        <v>3</v>
      </c>
    </row>
    <row r="450" spans="1:89" x14ac:dyDescent="0.25">
      <c r="A450" s="25">
        <v>43061.870220543977</v>
      </c>
      <c r="B450" s="26" t="s">
        <v>910</v>
      </c>
      <c r="C450" s="26" t="s">
        <v>911</v>
      </c>
      <c r="D450" s="26" t="s">
        <v>185</v>
      </c>
      <c r="E450" s="24"/>
      <c r="F450" s="26" t="s">
        <v>204</v>
      </c>
      <c r="G450" s="26" t="s">
        <v>912</v>
      </c>
      <c r="H450" s="26" t="s">
        <v>188</v>
      </c>
      <c r="I450" s="26" t="s">
        <v>188</v>
      </c>
      <c r="J450" s="26" t="s">
        <v>188</v>
      </c>
      <c r="K450" s="26" t="s">
        <v>188</v>
      </c>
      <c r="L450" s="26" t="s">
        <v>188</v>
      </c>
      <c r="M450" s="26" t="s">
        <v>188</v>
      </c>
      <c r="N450" s="26" t="s">
        <v>188</v>
      </c>
      <c r="O450" s="26" t="s">
        <v>188</v>
      </c>
      <c r="P450" s="26" t="s">
        <v>188</v>
      </c>
      <c r="Q450" s="26" t="s">
        <v>188</v>
      </c>
      <c r="R450" s="26" t="s">
        <v>188</v>
      </c>
      <c r="S450" s="26" t="s">
        <v>188</v>
      </c>
      <c r="T450" s="26" t="s">
        <v>188</v>
      </c>
      <c r="U450" s="26" t="s">
        <v>188</v>
      </c>
      <c r="V450" s="26" t="s">
        <v>5</v>
      </c>
      <c r="W450" s="26" t="s">
        <v>36</v>
      </c>
      <c r="X450" s="26" t="s">
        <v>39</v>
      </c>
      <c r="Y450" s="26" t="s">
        <v>190</v>
      </c>
      <c r="Z450" s="26" t="s">
        <v>190</v>
      </c>
      <c r="AA450" s="26" t="s">
        <v>190</v>
      </c>
      <c r="AB450" s="26" t="s">
        <v>190</v>
      </c>
      <c r="AC450" s="26" t="s">
        <v>190</v>
      </c>
      <c r="AD450" s="26" t="s">
        <v>190</v>
      </c>
      <c r="AE450" s="26" t="s">
        <v>55</v>
      </c>
      <c r="AF450" s="26" t="s">
        <v>159</v>
      </c>
      <c r="AG450" s="26" t="s">
        <v>59</v>
      </c>
      <c r="AH450" s="26" t="s">
        <v>59</v>
      </c>
      <c r="AI450" s="26" t="s">
        <v>59</v>
      </c>
      <c r="AJ450" s="26" t="s">
        <v>58</v>
      </c>
      <c r="AK450" s="26" t="s">
        <v>69</v>
      </c>
      <c r="AL450" s="26" t="s">
        <v>160</v>
      </c>
      <c r="AM450" s="26" t="s">
        <v>264</v>
      </c>
      <c r="AN450" s="26" t="s">
        <v>89</v>
      </c>
      <c r="AO450" s="26" t="s">
        <v>913</v>
      </c>
      <c r="AP450" s="26" t="s">
        <v>106</v>
      </c>
      <c r="AQ450" s="26" t="s">
        <v>104</v>
      </c>
      <c r="AR450" s="26" t="s">
        <v>104</v>
      </c>
      <c r="AS450" s="26" t="s">
        <v>106</v>
      </c>
      <c r="AT450" s="26" t="s">
        <v>114</v>
      </c>
      <c r="AU450" s="26" t="s">
        <v>247</v>
      </c>
      <c r="AX450" s="12">
        <f t="shared" si="228"/>
        <v>449</v>
      </c>
      <c r="AY450" s="12">
        <f t="shared" si="259"/>
        <v>0.5</v>
      </c>
      <c r="AZ450" s="20" t="str">
        <f t="shared" si="229"/>
        <v>Autoevaluación., Retroalimentación.</v>
      </c>
      <c r="BA450" s="12" t="str">
        <f t="shared" ref="BA450:BA513" si="261">IFERROR(LEFT(AZ450,FIND(".",AZ450,1)),"")</f>
        <v>Autoevaluación.</v>
      </c>
      <c r="BB450" s="12" t="str">
        <f t="shared" ref="BB450:BB513" si="262">IFERROR(MID(AZ450,FIND(",",AZ450,1)+2,FIND(".",AZ450,FIND(".",AZ450,1)+1)-(FIND(".",AZ450,1)+2)),"")</f>
        <v>Retroalimentación.</v>
      </c>
      <c r="BC450" s="12" t="str">
        <f t="shared" ref="BC450:BC513" si="263">IFERROR(MID(AZ450,FIND(".",AZ450,FIND(".",AZ450,1)+1)+3,FIND(".",AZ450,FIND(".",AZ450,FIND(".",AZ450,1)+1)+3)-(FIND(".",AZ450,FIND(".",AZ450,1)+1)+2)),"")</f>
        <v/>
      </c>
      <c r="BD450" s="12" t="str">
        <f t="shared" ref="BD450:BD513" si="264">IFERROR(MID(AZ450,FIND(".",AZ450,FIND(".",AZ450,FIND(".",AZ450,1)+1)+2)+3,FIND(".",AZ450,FIND(".",AZ450,FIND(".",AZ450,FIND(".",AZ450,1)+1)+2)+3+1)),"")</f>
        <v/>
      </c>
      <c r="BF450" s="12">
        <f t="shared" si="230"/>
        <v>0</v>
      </c>
      <c r="BG450" s="12">
        <f t="shared" si="231"/>
        <v>0</v>
      </c>
      <c r="BH450" s="12">
        <f t="shared" si="232"/>
        <v>1</v>
      </c>
      <c r="BI450" s="12">
        <f t="shared" si="233"/>
        <v>1</v>
      </c>
      <c r="BJ450" s="12">
        <f t="shared" si="234"/>
        <v>0</v>
      </c>
      <c r="BK450" s="12">
        <f t="shared" si="235"/>
        <v>2</v>
      </c>
      <c r="BL450" s="20" t="str">
        <f t="shared" si="236"/>
        <v>Reflexión, Oportunidades de mejora, Retroalimentación al docente</v>
      </c>
      <c r="BM450" s="12" t="str">
        <f t="shared" si="237"/>
        <v>Reflexión</v>
      </c>
      <c r="BN450" s="12" t="str">
        <f t="shared" si="260"/>
        <v>Oportunidades de mejora</v>
      </c>
      <c r="BO450" s="12" t="str">
        <f t="shared" si="238"/>
        <v>Retroalimentación al docente</v>
      </c>
      <c r="BP450" s="12" t="str">
        <f t="shared" si="239"/>
        <v/>
      </c>
      <c r="BQ450" s="12" t="str">
        <f t="shared" si="240"/>
        <v/>
      </c>
      <c r="BS450" s="12">
        <f t="shared" si="241"/>
        <v>1</v>
      </c>
      <c r="BT450" s="12">
        <f t="shared" si="242"/>
        <v>0</v>
      </c>
      <c r="BU450" s="12">
        <f t="shared" si="243"/>
        <v>0</v>
      </c>
      <c r="BV450" s="12">
        <f t="shared" si="244"/>
        <v>1</v>
      </c>
      <c r="BW450" s="12">
        <f t="shared" si="245"/>
        <v>1</v>
      </c>
      <c r="BX450" s="12">
        <f t="shared" si="246"/>
        <v>0</v>
      </c>
      <c r="BY450" s="12">
        <f t="shared" si="247"/>
        <v>3</v>
      </c>
      <c r="BZ450" s="12" t="str">
        <f t="shared" si="248"/>
        <v>La bibliografía básica propuesta se encuentra en la biblioteca "Juan Roa Vásquez"., La bibliografía propuesta contiene títulos de edición menor a 5 años., La bibliografía se presenta con una sólo sistema de referenciación (APA, Vancouver, IEEE, etc).</v>
      </c>
      <c r="CA450" s="12" t="str">
        <f t="shared" si="249"/>
        <v>La bibliografía básica propuesta se encuentra en la biblioteca "Juan Roa Vásquez".</v>
      </c>
      <c r="CB450" s="21" t="str">
        <f t="shared" si="250"/>
        <v>La bibliografía propuesta contiene títulos de edición menor a 5 años.</v>
      </c>
      <c r="CC450" s="12" t="str">
        <f t="shared" si="251"/>
        <v>La bibliografía se presenta con una sólo sistema de referenciación (APA, Vancouver, IEEE, etc).</v>
      </c>
      <c r="CD450" s="12" t="str">
        <f t="shared" si="252"/>
        <v/>
      </c>
      <c r="CF450" s="12">
        <f t="shared" si="253"/>
        <v>1</v>
      </c>
      <c r="CG450" s="12">
        <f t="shared" si="254"/>
        <v>1</v>
      </c>
      <c r="CH450" s="12">
        <f t="shared" si="255"/>
        <v>1</v>
      </c>
      <c r="CI450" s="12">
        <f t="shared" si="256"/>
        <v>0</v>
      </c>
      <c r="CJ450" s="12">
        <f t="shared" si="257"/>
        <v>0</v>
      </c>
      <c r="CK450" s="12">
        <f t="shared" si="258"/>
        <v>3</v>
      </c>
    </row>
    <row r="451" spans="1:89" x14ac:dyDescent="0.25">
      <c r="A451" s="25">
        <v>43061.887538796298</v>
      </c>
      <c r="B451" s="26" t="s">
        <v>910</v>
      </c>
      <c r="C451" s="26" t="s">
        <v>911</v>
      </c>
      <c r="D451" s="26" t="s">
        <v>185</v>
      </c>
      <c r="E451" s="24"/>
      <c r="F451" s="26" t="s">
        <v>204</v>
      </c>
      <c r="G451" s="26" t="s">
        <v>914</v>
      </c>
      <c r="H451" s="26" t="s">
        <v>188</v>
      </c>
      <c r="I451" s="26" t="s">
        <v>188</v>
      </c>
      <c r="J451" s="26" t="s">
        <v>188</v>
      </c>
      <c r="K451" s="26" t="s">
        <v>188</v>
      </c>
      <c r="L451" s="26" t="s">
        <v>188</v>
      </c>
      <c r="M451" s="26" t="s">
        <v>188</v>
      </c>
      <c r="N451" s="26" t="s">
        <v>188</v>
      </c>
      <c r="O451" s="26" t="s">
        <v>188</v>
      </c>
      <c r="P451" s="26" t="s">
        <v>188</v>
      </c>
      <c r="Q451" s="26" t="s">
        <v>188</v>
      </c>
      <c r="R451" s="26" t="s">
        <v>188</v>
      </c>
      <c r="S451" s="26" t="s">
        <v>188</v>
      </c>
      <c r="T451" s="26" t="s">
        <v>188</v>
      </c>
      <c r="U451" s="26" t="s">
        <v>188</v>
      </c>
      <c r="V451" s="26" t="s">
        <v>5</v>
      </c>
      <c r="W451" s="26" t="s">
        <v>36</v>
      </c>
      <c r="X451" s="26" t="s">
        <v>39</v>
      </c>
      <c r="Y451" s="26" t="s">
        <v>190</v>
      </c>
      <c r="Z451" s="26" t="s">
        <v>43</v>
      </c>
      <c r="AA451" s="26" t="s">
        <v>190</v>
      </c>
      <c r="AB451" s="26" t="s">
        <v>43</v>
      </c>
      <c r="AC451" s="26" t="s">
        <v>43</v>
      </c>
      <c r="AD451" s="26" t="s">
        <v>190</v>
      </c>
      <c r="AE451" s="26" t="s">
        <v>55</v>
      </c>
      <c r="AF451" s="26" t="s">
        <v>159</v>
      </c>
      <c r="AG451" s="26" t="s">
        <v>59</v>
      </c>
      <c r="AH451" s="26" t="s">
        <v>59</v>
      </c>
      <c r="AI451" s="26" t="s">
        <v>59</v>
      </c>
      <c r="AJ451" s="26" t="s">
        <v>59</v>
      </c>
      <c r="AK451" s="26" t="s">
        <v>69</v>
      </c>
      <c r="AL451" s="26" t="s">
        <v>160</v>
      </c>
      <c r="AM451" s="26" t="s">
        <v>264</v>
      </c>
      <c r="AN451" s="26" t="s">
        <v>88</v>
      </c>
      <c r="AO451" s="26" t="s">
        <v>392</v>
      </c>
      <c r="AP451" s="26" t="s">
        <v>106</v>
      </c>
      <c r="AQ451" s="26" t="s">
        <v>104</v>
      </c>
      <c r="AR451" s="26" t="s">
        <v>104</v>
      </c>
      <c r="AS451" s="26" t="s">
        <v>106</v>
      </c>
      <c r="AT451" s="26" t="s">
        <v>114</v>
      </c>
      <c r="AU451" s="26" t="s">
        <v>247</v>
      </c>
      <c r="AX451" s="12">
        <f t="shared" ref="AX451:AX514" si="265">IFERROR(MATCH(C451,$C$2:$C$2000,0),"")</f>
        <v>449</v>
      </c>
      <c r="AY451" s="12">
        <f t="shared" si="259"/>
        <v>0.5</v>
      </c>
      <c r="AZ451" s="20" t="str">
        <f t="shared" ref="AZ451:AZ514" si="266">AM451</f>
        <v>Autoevaluación., Retroalimentación.</v>
      </c>
      <c r="BA451" s="12" t="str">
        <f t="shared" si="261"/>
        <v>Autoevaluación.</v>
      </c>
      <c r="BB451" s="12" t="str">
        <f t="shared" si="262"/>
        <v>Retroalimentación.</v>
      </c>
      <c r="BC451" s="12" t="str">
        <f t="shared" si="263"/>
        <v/>
      </c>
      <c r="BD451" s="12" t="str">
        <f t="shared" si="264"/>
        <v/>
      </c>
      <c r="BF451" s="12">
        <f t="shared" ref="BF451:BF514" si="267">COUNTIF(BA451:BD451,"Anticipatoria.")</f>
        <v>0</v>
      </c>
      <c r="BG451" s="12">
        <f t="shared" ref="BG451:BG514" si="268">COUNTIF(BA451:BD451,"Criterios y estándares (Rúbrica).")</f>
        <v>0</v>
      </c>
      <c r="BH451" s="12">
        <f t="shared" ref="BH451:BH514" si="269">COUNTIF(BA451:BD451,"Autoevaluación.")</f>
        <v>1</v>
      </c>
      <c r="BI451" s="12">
        <f t="shared" ref="BI451:BI514" si="270">COUNTIF(BA451:BD451,"Retroalimentación.")</f>
        <v>1</v>
      </c>
      <c r="BJ451" s="12">
        <f t="shared" ref="BJ451:BJ514" si="271">COUNTIF(BA451:BD451,"No incluye los componentes enunciados.")</f>
        <v>0</v>
      </c>
      <c r="BK451" s="12">
        <f t="shared" ref="BK451:BK514" si="272">IF(BJ451=1,1,SUM(BF451:BI451))</f>
        <v>2</v>
      </c>
      <c r="BL451" s="20" t="str">
        <f t="shared" ref="BL451:BL514" si="273">AO451</f>
        <v>Reflexión, Claridad, Oportunidades de mejora</v>
      </c>
      <c r="BM451" s="12" t="str">
        <f t="shared" ref="BM451:BM514" si="274">IFERROR(LEFT(BL451,FIND(",",BL451,1)-1),BL451)</f>
        <v>Reflexión</v>
      </c>
      <c r="BN451" s="12" t="str">
        <f t="shared" si="260"/>
        <v>Claridad</v>
      </c>
      <c r="BO451" s="12" t="str">
        <f t="shared" ref="BO451:BO514" si="275">IF(OR(LEN(BL451)=28,LEN(BL451)=42,LEN(BL451)=43,LEN(BL451)=44,LEN(BL451)=47,LEN(BL451)=48,LEN(BL451)=49,LEN(BL451)=62,LEN(BL451)=63,LEN(BL451)=64),RIGHT(BL451,LEN(BL451)-FIND(",",BL451,11)-1),IFERROR(MID(BL451,FIND(",",BL451,11)+2,(FIND(",",BL451,21))-(FIND(",",BL451,11)+2)),""))</f>
        <v>Oportunidades de mejora</v>
      </c>
      <c r="BP451" s="12" t="str">
        <f t="shared" ref="BP451:BP514" si="276">IF(OR(LEN(BL451)=53,LEN(BL451)=58,LEN(BL451)=72,LEN(BL451)=73),RIGHT(BL451,LEN(BL451)-FIND(",",BL451,20)-1),IFERROR(MID(BL451,FIND(",",BL451,20)+2,(FIND(",",BL451,30))-(FIND(",",BL451,20)+2)),""))</f>
        <v/>
      </c>
      <c r="BQ451" s="12" t="str">
        <f t="shared" ref="BQ451:BQ514" si="277">IF(OR(LEN(BL451)=62,LEN(BL451)=63,LEN(BL451)=64,LEN(BL451)=72,LEN(BL451)=73),"",IFERROR(RIGHT(BL451,LEN(BL451)-(FIND(",",BL451,30)+1)),""))</f>
        <v/>
      </c>
      <c r="BS451" s="12">
        <f t="shared" ref="BS451:BS514" si="278">COUNTIF(BM451:BQ451,"Reflexión")</f>
        <v>1</v>
      </c>
      <c r="BT451" s="12">
        <f t="shared" ref="BT451:BT514" si="279">COUNTIF(BM451:BQ451,"Diálogo")</f>
        <v>0</v>
      </c>
      <c r="BU451" s="12">
        <f t="shared" ref="BU451:BU514" si="280">COUNTIF(BM451:BQ451,"Claridad")</f>
        <v>1</v>
      </c>
      <c r="BV451" s="12">
        <f t="shared" ref="BV451:BV514" si="281">COUNTIF(BM451:BQ451,"Oportunidades de mejora")</f>
        <v>1</v>
      </c>
      <c r="BW451" s="12">
        <f t="shared" ref="BW451:BW514" si="282">COUNTIF(BM451:BQ451,"Retroalimentación al docente")</f>
        <v>0</v>
      </c>
      <c r="BX451" s="12">
        <f t="shared" ref="BX451:BX514" si="283">COUNTIF(BM451:BQ451,"No incluye los principios enunciados")</f>
        <v>0</v>
      </c>
      <c r="BY451" s="12">
        <f t="shared" ref="BY451:BY514" si="284">IF(BX451=1,1,SUM(BS451:BX451))</f>
        <v>3</v>
      </c>
      <c r="BZ451" s="12" t="str">
        <f t="shared" ref="BZ451:BZ514" si="285">AU451</f>
        <v>La bibliografía básica propuesta se encuentra en la biblioteca "Juan Roa Vásquez"., La bibliografía propuesta contiene títulos de edición menor a 5 años., La bibliografía se presenta con una sólo sistema de referenciación (APA, Vancouver, IEEE, etc).</v>
      </c>
      <c r="CA451" s="12" t="str">
        <f t="shared" ref="CA451:CA514" si="286">IFERROR(LEFT(BZ451,FIND(".",BZ451,1)),"")</f>
        <v>La bibliografía básica propuesta se encuentra en la biblioteca "Juan Roa Vásquez".</v>
      </c>
      <c r="CB451" s="21" t="str">
        <f t="shared" ref="CB451:CB514" si="287">IFERROR(MID(BZ451,FIND(".",BZ451,1)+3,(FIND(".",BZ451,100))-(FIND(".",BZ451,1)+2)),"")</f>
        <v>La bibliografía propuesta contiene títulos de edición menor a 5 años.</v>
      </c>
      <c r="CC451" s="12" t="str">
        <f t="shared" ref="CC451:CC514" si="288">IFERROR(MID(BZ451,FIND(".",BZ451,83)+3,(FIND(".",BZ451,185))-(FIND(".",BZ451,83)+2)),"")</f>
        <v>La bibliografía se presenta con una sólo sistema de referenciación (APA, Vancouver, IEEE, etc).</v>
      </c>
      <c r="CD451" s="12" t="str">
        <f t="shared" ref="CD451:CD514" si="289">IFERROR(MID(BZ451,FIND(".",BZ451,185)+3,(FIND(".",BZ451,255))-(FIND(".",BZ451,185)+1)),"")</f>
        <v/>
      </c>
      <c r="CF451" s="12">
        <f t="shared" ref="CF451:CF514" si="290">COUNTIF(CA451:CD451,"La bibliografía básica propuesta se encuentra en la biblioteca ""Juan Roa Vásquez"".")</f>
        <v>1</v>
      </c>
      <c r="CG451" s="12">
        <f t="shared" ref="CG451:CG514" si="291">COUNTIF(CA451:CD451,"La bibliografía propuesta contiene títulos de edición menor a 5 años.")</f>
        <v>1</v>
      </c>
      <c r="CH451" s="12">
        <f t="shared" ref="CH451:CH514" si="292">COUNTIF(CA451:CD451,"La bibliografía se presenta con una sólo sistema de referenciación (APA, Vancouver, IEEE, etc).")</f>
        <v>1</v>
      </c>
      <c r="CI451" s="12">
        <f t="shared" ref="CI451:CI514" si="293">COUNTIF(CA451:CD451,"La bibliografía incluye por lo menos dos títulos en una segunda lengua.")</f>
        <v>0</v>
      </c>
      <c r="CJ451" s="12">
        <f t="shared" ref="CJ451:CJ514" si="294">COUNTIF(CA451:CD451,"No incluye bibliografía.")</f>
        <v>0</v>
      </c>
      <c r="CK451" s="12">
        <f t="shared" ref="CK451:CK514" si="295">IF(CJ451=1,1,SUM(CF451:CI451))</f>
        <v>3</v>
      </c>
    </row>
    <row r="452" spans="1:89" x14ac:dyDescent="0.25">
      <c r="A452" s="25">
        <v>43062.822437094903</v>
      </c>
      <c r="B452" s="26" t="s">
        <v>915</v>
      </c>
      <c r="C452" s="26" t="s">
        <v>916</v>
      </c>
      <c r="D452" s="26" t="s">
        <v>185</v>
      </c>
      <c r="E452" s="24"/>
      <c r="F452" s="26" t="s">
        <v>371</v>
      </c>
      <c r="G452" s="26" t="s">
        <v>917</v>
      </c>
      <c r="H452" s="26" t="s">
        <v>188</v>
      </c>
      <c r="I452" s="26" t="s">
        <v>188</v>
      </c>
      <c r="J452" s="26" t="s">
        <v>188</v>
      </c>
      <c r="K452" s="26" t="s">
        <v>188</v>
      </c>
      <c r="L452" s="26" t="s">
        <v>188</v>
      </c>
      <c r="M452" s="26" t="s">
        <v>188</v>
      </c>
      <c r="N452" s="26" t="s">
        <v>188</v>
      </c>
      <c r="O452" s="26" t="s">
        <v>188</v>
      </c>
      <c r="P452" s="26" t="s">
        <v>188</v>
      </c>
      <c r="Q452" s="26" t="s">
        <v>188</v>
      </c>
      <c r="R452" s="26" t="s">
        <v>188</v>
      </c>
      <c r="S452" s="26" t="s">
        <v>188</v>
      </c>
      <c r="T452" s="26" t="s">
        <v>188</v>
      </c>
      <c r="U452" s="26" t="s">
        <v>188</v>
      </c>
      <c r="V452" s="26" t="s">
        <v>5</v>
      </c>
      <c r="W452" s="26" t="s">
        <v>162</v>
      </c>
      <c r="X452" s="26" t="s">
        <v>39</v>
      </c>
      <c r="Y452" s="26" t="s">
        <v>43</v>
      </c>
      <c r="Z452" s="26" t="s">
        <v>43</v>
      </c>
      <c r="AA452" s="26" t="s">
        <v>43</v>
      </c>
      <c r="AB452" s="26" t="s">
        <v>43</v>
      </c>
      <c r="AC452" s="26" t="s">
        <v>43</v>
      </c>
      <c r="AD452" s="26" t="s">
        <v>43</v>
      </c>
      <c r="AE452" s="26" t="s">
        <v>55</v>
      </c>
      <c r="AF452" s="26" t="s">
        <v>58</v>
      </c>
      <c r="AG452" s="26" t="s">
        <v>59</v>
      </c>
      <c r="AH452" s="26" t="s">
        <v>59</v>
      </c>
      <c r="AI452" s="26" t="s">
        <v>58</v>
      </c>
      <c r="AJ452" s="26" t="s">
        <v>54</v>
      </c>
      <c r="AK452" s="26" t="s">
        <v>70</v>
      </c>
      <c r="AL452" s="26" t="s">
        <v>75</v>
      </c>
      <c r="AM452" s="26" t="s">
        <v>412</v>
      </c>
      <c r="AN452" s="26" t="s">
        <v>88</v>
      </c>
      <c r="AO452" s="26" t="s">
        <v>784</v>
      </c>
      <c r="AP452" s="26" t="s">
        <v>106</v>
      </c>
      <c r="AQ452" s="26" t="s">
        <v>105</v>
      </c>
      <c r="AR452" s="26" t="s">
        <v>104</v>
      </c>
      <c r="AS452" s="26" t="s">
        <v>105</v>
      </c>
      <c r="AT452" s="26" t="s">
        <v>112</v>
      </c>
      <c r="AU452" s="26" t="s">
        <v>166</v>
      </c>
      <c r="AX452" s="12">
        <f t="shared" si="265"/>
        <v>451</v>
      </c>
      <c r="AY452" s="12">
        <f t="shared" si="259"/>
        <v>1</v>
      </c>
      <c r="AZ452" s="20" t="str">
        <f t="shared" si="266"/>
        <v>Anticipatoria., Retroalimentación.</v>
      </c>
      <c r="BA452" s="12" t="str">
        <f t="shared" si="261"/>
        <v>Anticipatoria.</v>
      </c>
      <c r="BB452" s="12" t="str">
        <f t="shared" si="262"/>
        <v>Retroalimentación.</v>
      </c>
      <c r="BC452" s="12" t="str">
        <f t="shared" si="263"/>
        <v/>
      </c>
      <c r="BD452" s="12" t="str">
        <f t="shared" si="264"/>
        <v/>
      </c>
      <c r="BF452" s="12">
        <f t="shared" si="267"/>
        <v>1</v>
      </c>
      <c r="BG452" s="12">
        <f t="shared" si="268"/>
        <v>0</v>
      </c>
      <c r="BH452" s="12">
        <f t="shared" si="269"/>
        <v>0</v>
      </c>
      <c r="BI452" s="12">
        <f t="shared" si="270"/>
        <v>1</v>
      </c>
      <c r="BJ452" s="12">
        <f t="shared" si="271"/>
        <v>0</v>
      </c>
      <c r="BK452" s="12">
        <f t="shared" si="272"/>
        <v>2</v>
      </c>
      <c r="BL452" s="20" t="str">
        <f t="shared" si="273"/>
        <v>Reflexión, Diálogo</v>
      </c>
      <c r="BM452" s="12" t="str">
        <f t="shared" si="274"/>
        <v>Reflexión</v>
      </c>
      <c r="BN452" s="12" t="str">
        <f t="shared" si="260"/>
        <v>Diálogo</v>
      </c>
      <c r="BO452" s="12" t="str">
        <f t="shared" si="275"/>
        <v/>
      </c>
      <c r="BP452" s="12" t="str">
        <f t="shared" si="276"/>
        <v/>
      </c>
      <c r="BQ452" s="12" t="str">
        <f t="shared" si="277"/>
        <v/>
      </c>
      <c r="BS452" s="12">
        <f t="shared" si="278"/>
        <v>1</v>
      </c>
      <c r="BT452" s="12">
        <f t="shared" si="279"/>
        <v>1</v>
      </c>
      <c r="BU452" s="12">
        <f t="shared" si="280"/>
        <v>0</v>
      </c>
      <c r="BV452" s="12">
        <f t="shared" si="281"/>
        <v>0</v>
      </c>
      <c r="BW452" s="12">
        <f t="shared" si="282"/>
        <v>0</v>
      </c>
      <c r="BX452" s="12">
        <f t="shared" si="283"/>
        <v>0</v>
      </c>
      <c r="BY452" s="12">
        <f t="shared" si="284"/>
        <v>2</v>
      </c>
      <c r="BZ452" s="12" t="str">
        <f t="shared" si="285"/>
        <v>La bibliografía propuesta contiene títulos de edición menor a 5 años.</v>
      </c>
      <c r="CA452" s="12" t="str">
        <f t="shared" si="286"/>
        <v>La bibliografía propuesta contiene títulos de edición menor a 5 años.</v>
      </c>
      <c r="CB452" s="21" t="str">
        <f t="shared" si="287"/>
        <v/>
      </c>
      <c r="CC452" s="12" t="str">
        <f t="shared" si="288"/>
        <v/>
      </c>
      <c r="CD452" s="12" t="str">
        <f t="shared" si="289"/>
        <v/>
      </c>
      <c r="CF452" s="12">
        <f t="shared" si="290"/>
        <v>0</v>
      </c>
      <c r="CG452" s="12">
        <f t="shared" si="291"/>
        <v>1</v>
      </c>
      <c r="CH452" s="12">
        <f t="shared" si="292"/>
        <v>0</v>
      </c>
      <c r="CI452" s="12">
        <f t="shared" si="293"/>
        <v>0</v>
      </c>
      <c r="CJ452" s="12">
        <f t="shared" si="294"/>
        <v>0</v>
      </c>
      <c r="CK452" s="12">
        <f t="shared" si="295"/>
        <v>1</v>
      </c>
    </row>
    <row r="453" spans="1:89" x14ac:dyDescent="0.25">
      <c r="A453" s="25">
        <v>43063.680762523145</v>
      </c>
      <c r="B453" s="26" t="s">
        <v>918</v>
      </c>
      <c r="C453" s="26" t="s">
        <v>919</v>
      </c>
      <c r="D453" s="26" t="s">
        <v>185</v>
      </c>
      <c r="E453" s="24"/>
      <c r="F453" s="26" t="s">
        <v>621</v>
      </c>
      <c r="G453" s="26" t="s">
        <v>920</v>
      </c>
      <c r="H453" s="26" t="s">
        <v>188</v>
      </c>
      <c r="I453" s="26" t="s">
        <v>188</v>
      </c>
      <c r="J453" s="26" t="s">
        <v>188</v>
      </c>
      <c r="K453" s="26" t="s">
        <v>188</v>
      </c>
      <c r="L453" s="26" t="s">
        <v>188</v>
      </c>
      <c r="M453" s="26" t="s">
        <v>188</v>
      </c>
      <c r="N453" s="26" t="s">
        <v>188</v>
      </c>
      <c r="O453" s="26" t="s">
        <v>188</v>
      </c>
      <c r="P453" s="26" t="s">
        <v>188</v>
      </c>
      <c r="Q453" s="26" t="s">
        <v>188</v>
      </c>
      <c r="R453" s="26" t="s">
        <v>188</v>
      </c>
      <c r="S453" s="26" t="s">
        <v>188</v>
      </c>
      <c r="T453" s="26" t="s">
        <v>188</v>
      </c>
      <c r="U453" s="26" t="s">
        <v>188</v>
      </c>
      <c r="V453" s="26" t="s">
        <v>5</v>
      </c>
      <c r="W453" s="26" t="s">
        <v>162</v>
      </c>
      <c r="X453" s="26" t="s">
        <v>158</v>
      </c>
      <c r="Y453" s="26" t="s">
        <v>190</v>
      </c>
      <c r="Z453" s="26" t="s">
        <v>190</v>
      </c>
      <c r="AA453" s="26" t="s">
        <v>190</v>
      </c>
      <c r="AB453" s="26" t="s">
        <v>190</v>
      </c>
      <c r="AC453" s="26" t="s">
        <v>190</v>
      </c>
      <c r="AD453" s="26" t="s">
        <v>190</v>
      </c>
      <c r="AE453" s="26" t="s">
        <v>55</v>
      </c>
      <c r="AF453" s="26" t="s">
        <v>159</v>
      </c>
      <c r="AG453" s="26" t="s">
        <v>59</v>
      </c>
      <c r="AH453" s="26" t="s">
        <v>59</v>
      </c>
      <c r="AI453" s="26" t="s">
        <v>59</v>
      </c>
      <c r="AJ453" s="26" t="s">
        <v>59</v>
      </c>
      <c r="AK453" s="26" t="s">
        <v>69</v>
      </c>
      <c r="AL453" s="26" t="s">
        <v>160</v>
      </c>
      <c r="AM453" s="26" t="s">
        <v>218</v>
      </c>
      <c r="AN453" s="26" t="s">
        <v>90</v>
      </c>
      <c r="AO453" s="26" t="s">
        <v>386</v>
      </c>
      <c r="AP453" s="26" t="s">
        <v>104</v>
      </c>
      <c r="AQ453" s="26" t="s">
        <v>104</v>
      </c>
      <c r="AR453" s="26" t="s">
        <v>104</v>
      </c>
      <c r="AS453" s="26" t="s">
        <v>104</v>
      </c>
      <c r="AT453" s="26" t="s">
        <v>114</v>
      </c>
      <c r="AU453" s="26" t="s">
        <v>260</v>
      </c>
      <c r="AX453" s="12">
        <f t="shared" si="265"/>
        <v>452</v>
      </c>
      <c r="AY453" s="12">
        <f t="shared" si="259"/>
        <v>1</v>
      </c>
      <c r="AZ453" s="20" t="str">
        <f t="shared" si="266"/>
        <v>Criterios y estándares (Rúbrica)., Retroalimentación.</v>
      </c>
      <c r="BA453" s="12" t="str">
        <f t="shared" si="261"/>
        <v>Criterios y estándares (Rúbrica).</v>
      </c>
      <c r="BB453" s="12" t="str">
        <f t="shared" si="262"/>
        <v>Retroalimentación.</v>
      </c>
      <c r="BC453" s="12" t="str">
        <f t="shared" si="263"/>
        <v/>
      </c>
      <c r="BD453" s="12" t="str">
        <f t="shared" si="264"/>
        <v/>
      </c>
      <c r="BF453" s="12">
        <f t="shared" si="267"/>
        <v>0</v>
      </c>
      <c r="BG453" s="12">
        <f t="shared" si="268"/>
        <v>1</v>
      </c>
      <c r="BH453" s="12">
        <f t="shared" si="269"/>
        <v>0</v>
      </c>
      <c r="BI453" s="12">
        <f t="shared" si="270"/>
        <v>1</v>
      </c>
      <c r="BJ453" s="12">
        <f t="shared" si="271"/>
        <v>0</v>
      </c>
      <c r="BK453" s="12">
        <f t="shared" si="272"/>
        <v>2</v>
      </c>
      <c r="BL453" s="20" t="str">
        <f t="shared" si="273"/>
        <v>Diálogo, Claridad, Retroalimentación al docente</v>
      </c>
      <c r="BM453" s="12" t="str">
        <f t="shared" si="274"/>
        <v>Diálogo</v>
      </c>
      <c r="BN453" s="12" t="str">
        <f t="shared" si="260"/>
        <v>Claridad</v>
      </c>
      <c r="BO453" s="12" t="str">
        <f t="shared" si="275"/>
        <v>Retroalimentación al docente</v>
      </c>
      <c r="BP453" s="12" t="str">
        <f t="shared" si="276"/>
        <v/>
      </c>
      <c r="BQ453" s="12" t="str">
        <f t="shared" si="277"/>
        <v/>
      </c>
      <c r="BS453" s="12">
        <f t="shared" si="278"/>
        <v>0</v>
      </c>
      <c r="BT453" s="12">
        <f t="shared" si="279"/>
        <v>1</v>
      </c>
      <c r="BU453" s="12">
        <f t="shared" si="280"/>
        <v>1</v>
      </c>
      <c r="BV453" s="12">
        <f t="shared" si="281"/>
        <v>0</v>
      </c>
      <c r="BW453" s="12">
        <f t="shared" si="282"/>
        <v>1</v>
      </c>
      <c r="BX453" s="12">
        <f t="shared" si="283"/>
        <v>0</v>
      </c>
      <c r="BY453" s="12">
        <f t="shared" si="284"/>
        <v>3</v>
      </c>
      <c r="BZ453" s="12" t="str">
        <f t="shared" si="285"/>
        <v>La bibliografía básica propuesta se encuentra en la biblioteca "Juan Roa Vásquez"., La bibliografía se presenta con una sólo sistema de referenciación (APA, Vancouver, IEEE, etc)., La bibliografía incluye por lo menos dos títulos en una segunda lengua.</v>
      </c>
      <c r="CA453" s="12" t="str">
        <f t="shared" si="286"/>
        <v>La bibliografía básica propuesta se encuentra en la biblioteca "Juan Roa Vásquez".</v>
      </c>
      <c r="CB453" s="21" t="str">
        <f t="shared" si="287"/>
        <v>La bibliografía se presenta con una sólo sistema de referenciación (APA, Vancouver, IEEE, etc).</v>
      </c>
      <c r="CC453" s="12" t="str">
        <f t="shared" si="288"/>
        <v>La bibliografía incluye por lo menos dos títulos en una segunda lengua.</v>
      </c>
      <c r="CD453" s="12" t="str">
        <f t="shared" si="289"/>
        <v/>
      </c>
      <c r="CF453" s="12">
        <f t="shared" si="290"/>
        <v>1</v>
      </c>
      <c r="CG453" s="12">
        <f t="shared" si="291"/>
        <v>0</v>
      </c>
      <c r="CH453" s="12">
        <f t="shared" si="292"/>
        <v>1</v>
      </c>
      <c r="CI453" s="12">
        <f t="shared" si="293"/>
        <v>1</v>
      </c>
      <c r="CJ453" s="12">
        <f t="shared" si="294"/>
        <v>0</v>
      </c>
      <c r="CK453" s="12">
        <f t="shared" si="295"/>
        <v>3</v>
      </c>
    </row>
    <row r="454" spans="1:89" x14ac:dyDescent="0.25">
      <c r="A454" s="25">
        <v>43063.750923321757</v>
      </c>
      <c r="B454" s="26" t="s">
        <v>921</v>
      </c>
      <c r="C454" s="26" t="s">
        <v>922</v>
      </c>
      <c r="D454" s="26" t="s">
        <v>185</v>
      </c>
      <c r="E454" s="24"/>
      <c r="F454" s="26" t="s">
        <v>282</v>
      </c>
      <c r="G454" s="26" t="s">
        <v>923</v>
      </c>
      <c r="H454" s="26" t="s">
        <v>188</v>
      </c>
      <c r="I454" s="26" t="s">
        <v>188</v>
      </c>
      <c r="J454" s="26" t="s">
        <v>188</v>
      </c>
      <c r="K454" s="26" t="s">
        <v>188</v>
      </c>
      <c r="L454" s="26" t="s">
        <v>188</v>
      </c>
      <c r="M454" s="26" t="s">
        <v>188</v>
      </c>
      <c r="N454" s="26" t="s">
        <v>188</v>
      </c>
      <c r="O454" s="26" t="s">
        <v>188</v>
      </c>
      <c r="P454" s="26" t="s">
        <v>188</v>
      </c>
      <c r="Q454" s="26" t="s">
        <v>188</v>
      </c>
      <c r="R454" s="26" t="s">
        <v>188</v>
      </c>
      <c r="S454" s="26" t="s">
        <v>188</v>
      </c>
      <c r="T454" s="26" t="s">
        <v>188</v>
      </c>
      <c r="U454" s="26" t="s">
        <v>188</v>
      </c>
      <c r="V454" s="26" t="s">
        <v>5</v>
      </c>
      <c r="W454" s="26" t="s">
        <v>162</v>
      </c>
      <c r="X454" s="26" t="s">
        <v>158</v>
      </c>
      <c r="Y454" s="26" t="s">
        <v>190</v>
      </c>
      <c r="Z454" s="26" t="s">
        <v>190</v>
      </c>
      <c r="AA454" s="26" t="s">
        <v>190</v>
      </c>
      <c r="AB454" s="26" t="s">
        <v>190</v>
      </c>
      <c r="AC454" s="26" t="s">
        <v>43</v>
      </c>
      <c r="AD454" s="26" t="s">
        <v>190</v>
      </c>
      <c r="AE454" s="26" t="s">
        <v>55</v>
      </c>
      <c r="AF454" s="26" t="s">
        <v>58</v>
      </c>
      <c r="AG454" s="26" t="s">
        <v>59</v>
      </c>
      <c r="AH454" s="26" t="s">
        <v>59</v>
      </c>
      <c r="AI454" s="26" t="s">
        <v>59</v>
      </c>
      <c r="AJ454" s="26" t="s">
        <v>58</v>
      </c>
      <c r="AK454" s="26" t="s">
        <v>69</v>
      </c>
      <c r="AL454" s="26" t="s">
        <v>160</v>
      </c>
      <c r="AM454" s="26" t="s">
        <v>191</v>
      </c>
      <c r="AN454" s="26" t="s">
        <v>90</v>
      </c>
      <c r="AO454" s="26" t="s">
        <v>192</v>
      </c>
      <c r="AP454" s="26" t="s">
        <v>107</v>
      </c>
      <c r="AQ454" s="26" t="s">
        <v>107</v>
      </c>
      <c r="AR454" s="26" t="s">
        <v>107</v>
      </c>
      <c r="AS454" s="26" t="s">
        <v>107</v>
      </c>
      <c r="AT454" s="26" t="s">
        <v>114</v>
      </c>
      <c r="AU454" s="26" t="s">
        <v>193</v>
      </c>
      <c r="AX454" s="12">
        <f t="shared" si="265"/>
        <v>453</v>
      </c>
      <c r="AY454" s="12">
        <f t="shared" si="259"/>
        <v>1</v>
      </c>
      <c r="AZ454" s="20" t="str">
        <f t="shared" si="266"/>
        <v>Anticipatoria., Criterios y estándares (Rúbrica)., Autoevaluación., Retroalimentación.</v>
      </c>
      <c r="BA454" s="12" t="str">
        <f t="shared" si="261"/>
        <v>Anticipatoria.</v>
      </c>
      <c r="BB454" s="12" t="str">
        <f t="shared" si="262"/>
        <v>Criterios y estándares (Rúbrica).</v>
      </c>
      <c r="BC454" s="12" t="str">
        <f t="shared" si="263"/>
        <v>Autoevaluación.</v>
      </c>
      <c r="BD454" s="12" t="str">
        <f t="shared" si="264"/>
        <v>Retroalimentación.</v>
      </c>
      <c r="BF454" s="12">
        <f t="shared" si="267"/>
        <v>1</v>
      </c>
      <c r="BG454" s="12">
        <f t="shared" si="268"/>
        <v>1</v>
      </c>
      <c r="BH454" s="12">
        <f t="shared" si="269"/>
        <v>1</v>
      </c>
      <c r="BI454" s="12">
        <f t="shared" si="270"/>
        <v>1</v>
      </c>
      <c r="BJ454" s="12">
        <f t="shared" si="271"/>
        <v>0</v>
      </c>
      <c r="BK454" s="12">
        <f t="shared" si="272"/>
        <v>4</v>
      </c>
      <c r="BL454" s="20" t="str">
        <f t="shared" si="273"/>
        <v>Reflexión, Diálogo, Claridad, Oportunidades de mejora, Retroalimentación al docente</v>
      </c>
      <c r="BM454" s="12" t="str">
        <f t="shared" si="274"/>
        <v>Reflexión</v>
      </c>
      <c r="BN454" s="12" t="str">
        <f t="shared" si="260"/>
        <v>Diálogo</v>
      </c>
      <c r="BO454" s="12" t="str">
        <f t="shared" si="275"/>
        <v>Claridad</v>
      </c>
      <c r="BP454" s="12" t="str">
        <f t="shared" si="276"/>
        <v>Oportunidades de mejora</v>
      </c>
      <c r="BQ454" s="12" t="str">
        <f t="shared" si="277"/>
        <v>Retroalimentación al docente</v>
      </c>
      <c r="BS454" s="12">
        <f t="shared" si="278"/>
        <v>1</v>
      </c>
      <c r="BT454" s="12">
        <f t="shared" si="279"/>
        <v>1</v>
      </c>
      <c r="BU454" s="12">
        <f t="shared" si="280"/>
        <v>1</v>
      </c>
      <c r="BV454" s="12">
        <f t="shared" si="281"/>
        <v>1</v>
      </c>
      <c r="BW454" s="12">
        <f t="shared" si="282"/>
        <v>1</v>
      </c>
      <c r="BX454" s="12">
        <f t="shared" si="283"/>
        <v>0</v>
      </c>
      <c r="BY454" s="12">
        <f t="shared" si="284"/>
        <v>5</v>
      </c>
      <c r="BZ454"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54" s="12" t="str">
        <f t="shared" si="286"/>
        <v>La bibliografía básica propuesta se encuentra en la biblioteca "Juan Roa Vásquez".</v>
      </c>
      <c r="CB454" s="21" t="str">
        <f t="shared" si="287"/>
        <v>La bibliografía propuesta contiene títulos de edición menor a 5 años.</v>
      </c>
      <c r="CC454" s="12" t="str">
        <f t="shared" si="288"/>
        <v>La bibliografía se presenta con una sólo sistema de referenciación (APA, Vancouver, IEEE, etc).</v>
      </c>
      <c r="CD454" s="12" t="str">
        <f t="shared" si="289"/>
        <v>La bibliografía incluye por lo menos dos títulos en una segunda lengua.</v>
      </c>
      <c r="CF454" s="12">
        <f t="shared" si="290"/>
        <v>1</v>
      </c>
      <c r="CG454" s="12">
        <f t="shared" si="291"/>
        <v>1</v>
      </c>
      <c r="CH454" s="12">
        <f t="shared" si="292"/>
        <v>1</v>
      </c>
      <c r="CI454" s="12">
        <f t="shared" si="293"/>
        <v>1</v>
      </c>
      <c r="CJ454" s="12">
        <f t="shared" si="294"/>
        <v>0</v>
      </c>
      <c r="CK454" s="12">
        <f t="shared" si="295"/>
        <v>4</v>
      </c>
    </row>
    <row r="455" spans="1:89" x14ac:dyDescent="0.25">
      <c r="A455" s="25">
        <v>43063.932125115738</v>
      </c>
      <c r="B455" s="26" t="s">
        <v>924</v>
      </c>
      <c r="C455" s="26" t="s">
        <v>925</v>
      </c>
      <c r="D455" s="26" t="s">
        <v>185</v>
      </c>
      <c r="E455" s="24"/>
      <c r="F455" s="26" t="s">
        <v>720</v>
      </c>
      <c r="G455" s="26" t="s">
        <v>926</v>
      </c>
      <c r="H455" s="26" t="s">
        <v>188</v>
      </c>
      <c r="I455" s="26" t="s">
        <v>188</v>
      </c>
      <c r="J455" s="26" t="s">
        <v>188</v>
      </c>
      <c r="K455" s="26" t="s">
        <v>188</v>
      </c>
      <c r="L455" s="26" t="s">
        <v>188</v>
      </c>
      <c r="M455" s="26" t="s">
        <v>188</v>
      </c>
      <c r="N455" s="26" t="s">
        <v>188</v>
      </c>
      <c r="O455" s="26" t="s">
        <v>188</v>
      </c>
      <c r="P455" s="26" t="s">
        <v>188</v>
      </c>
      <c r="Q455" s="26" t="s">
        <v>188</v>
      </c>
      <c r="R455" s="26" t="s">
        <v>188</v>
      </c>
      <c r="S455" s="26" t="s">
        <v>188</v>
      </c>
      <c r="T455" s="26" t="s">
        <v>188</v>
      </c>
      <c r="U455" s="26" t="s">
        <v>188</v>
      </c>
      <c r="V455" s="26" t="s">
        <v>5</v>
      </c>
      <c r="W455" s="26" t="s">
        <v>162</v>
      </c>
      <c r="X455" s="26" t="s">
        <v>158</v>
      </c>
      <c r="Y455" s="26" t="s">
        <v>190</v>
      </c>
      <c r="Z455" s="26" t="s">
        <v>190</v>
      </c>
      <c r="AA455" s="26" t="s">
        <v>190</v>
      </c>
      <c r="AB455" s="26" t="s">
        <v>190</v>
      </c>
      <c r="AC455" s="26" t="s">
        <v>190</v>
      </c>
      <c r="AD455" s="26" t="s">
        <v>190</v>
      </c>
      <c r="AE455" s="26" t="s">
        <v>55</v>
      </c>
      <c r="AF455" s="26" t="s">
        <v>159</v>
      </c>
      <c r="AG455" s="26" t="s">
        <v>59</v>
      </c>
      <c r="AH455" s="26" t="s">
        <v>59</v>
      </c>
      <c r="AI455" s="26" t="s">
        <v>59</v>
      </c>
      <c r="AJ455" s="26" t="s">
        <v>59</v>
      </c>
      <c r="AK455" s="26" t="s">
        <v>71</v>
      </c>
      <c r="AL455" s="26" t="s">
        <v>163</v>
      </c>
      <c r="AM455" s="26" t="s">
        <v>191</v>
      </c>
      <c r="AN455" s="26" t="s">
        <v>90</v>
      </c>
      <c r="AO455" s="26" t="s">
        <v>192</v>
      </c>
      <c r="AP455" s="26" t="s">
        <v>106</v>
      </c>
      <c r="AQ455" s="26" t="s">
        <v>106</v>
      </c>
      <c r="AR455" s="26" t="s">
        <v>106</v>
      </c>
      <c r="AS455" s="26" t="s">
        <v>106</v>
      </c>
      <c r="AT455" s="26" t="s">
        <v>114</v>
      </c>
      <c r="AU455" s="26" t="s">
        <v>193</v>
      </c>
      <c r="AX455" s="12">
        <f t="shared" si="265"/>
        <v>454</v>
      </c>
      <c r="AY455" s="12">
        <f t="shared" si="259"/>
        <v>0.2</v>
      </c>
      <c r="AZ455" s="20" t="str">
        <f t="shared" si="266"/>
        <v>Anticipatoria., Criterios y estándares (Rúbrica)., Autoevaluación., Retroalimentación.</v>
      </c>
      <c r="BA455" s="12" t="str">
        <f t="shared" si="261"/>
        <v>Anticipatoria.</v>
      </c>
      <c r="BB455" s="12" t="str">
        <f t="shared" si="262"/>
        <v>Criterios y estándares (Rúbrica).</v>
      </c>
      <c r="BC455" s="12" t="str">
        <f t="shared" si="263"/>
        <v>Autoevaluación.</v>
      </c>
      <c r="BD455" s="12" t="str">
        <f t="shared" si="264"/>
        <v>Retroalimentación.</v>
      </c>
      <c r="BF455" s="12">
        <f t="shared" si="267"/>
        <v>1</v>
      </c>
      <c r="BG455" s="12">
        <f t="shared" si="268"/>
        <v>1</v>
      </c>
      <c r="BH455" s="12">
        <f t="shared" si="269"/>
        <v>1</v>
      </c>
      <c r="BI455" s="12">
        <f t="shared" si="270"/>
        <v>1</v>
      </c>
      <c r="BJ455" s="12">
        <f t="shared" si="271"/>
        <v>0</v>
      </c>
      <c r="BK455" s="12">
        <f t="shared" si="272"/>
        <v>4</v>
      </c>
      <c r="BL455" s="20" t="str">
        <f t="shared" si="273"/>
        <v>Reflexión, Diálogo, Claridad, Oportunidades de mejora, Retroalimentación al docente</v>
      </c>
      <c r="BM455" s="12" t="str">
        <f t="shared" si="274"/>
        <v>Reflexión</v>
      </c>
      <c r="BN455" s="12" t="str">
        <f t="shared" si="260"/>
        <v>Diálogo</v>
      </c>
      <c r="BO455" s="12" t="str">
        <f t="shared" si="275"/>
        <v>Claridad</v>
      </c>
      <c r="BP455" s="12" t="str">
        <f t="shared" si="276"/>
        <v>Oportunidades de mejora</v>
      </c>
      <c r="BQ455" s="12" t="str">
        <f t="shared" si="277"/>
        <v>Retroalimentación al docente</v>
      </c>
      <c r="BS455" s="12">
        <f t="shared" si="278"/>
        <v>1</v>
      </c>
      <c r="BT455" s="12">
        <f t="shared" si="279"/>
        <v>1</v>
      </c>
      <c r="BU455" s="12">
        <f t="shared" si="280"/>
        <v>1</v>
      </c>
      <c r="BV455" s="12">
        <f t="shared" si="281"/>
        <v>1</v>
      </c>
      <c r="BW455" s="12">
        <f t="shared" si="282"/>
        <v>1</v>
      </c>
      <c r="BX455" s="12">
        <f t="shared" si="283"/>
        <v>0</v>
      </c>
      <c r="BY455" s="12">
        <f t="shared" si="284"/>
        <v>5</v>
      </c>
      <c r="BZ455"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55" s="12" t="str">
        <f t="shared" si="286"/>
        <v>La bibliografía básica propuesta se encuentra en la biblioteca "Juan Roa Vásquez".</v>
      </c>
      <c r="CB455" s="21" t="str">
        <f t="shared" si="287"/>
        <v>La bibliografía propuesta contiene títulos de edición menor a 5 años.</v>
      </c>
      <c r="CC455" s="12" t="str">
        <f t="shared" si="288"/>
        <v>La bibliografía se presenta con una sólo sistema de referenciación (APA, Vancouver, IEEE, etc).</v>
      </c>
      <c r="CD455" s="12" t="str">
        <f t="shared" si="289"/>
        <v>La bibliografía incluye por lo menos dos títulos en una segunda lengua.</v>
      </c>
      <c r="CF455" s="12">
        <f t="shared" si="290"/>
        <v>1</v>
      </c>
      <c r="CG455" s="12">
        <f t="shared" si="291"/>
        <v>1</v>
      </c>
      <c r="CH455" s="12">
        <f t="shared" si="292"/>
        <v>1</v>
      </c>
      <c r="CI455" s="12">
        <f t="shared" si="293"/>
        <v>1</v>
      </c>
      <c r="CJ455" s="12">
        <f t="shared" si="294"/>
        <v>0</v>
      </c>
      <c r="CK455" s="12">
        <f t="shared" si="295"/>
        <v>4</v>
      </c>
    </row>
    <row r="456" spans="1:89" x14ac:dyDescent="0.25">
      <c r="A456" s="25">
        <v>43063.946856481482</v>
      </c>
      <c r="B456" s="26" t="s">
        <v>927</v>
      </c>
      <c r="C456" s="26" t="s">
        <v>925</v>
      </c>
      <c r="D456" s="26" t="s">
        <v>185</v>
      </c>
      <c r="E456" s="24"/>
      <c r="F456" s="26" t="s">
        <v>720</v>
      </c>
      <c r="G456" s="26" t="s">
        <v>928</v>
      </c>
      <c r="H456" s="26" t="s">
        <v>188</v>
      </c>
      <c r="I456" s="26" t="s">
        <v>188</v>
      </c>
      <c r="J456" s="26" t="s">
        <v>188</v>
      </c>
      <c r="K456" s="26" t="s">
        <v>188</v>
      </c>
      <c r="L456" s="26" t="s">
        <v>188</v>
      </c>
      <c r="M456" s="26" t="s">
        <v>188</v>
      </c>
      <c r="N456" s="26" t="s">
        <v>188</v>
      </c>
      <c r="O456" s="26" t="s">
        <v>188</v>
      </c>
      <c r="P456" s="26" t="s">
        <v>188</v>
      </c>
      <c r="Q456" s="26" t="s">
        <v>188</v>
      </c>
      <c r="R456" s="26" t="s">
        <v>188</v>
      </c>
      <c r="S456" s="26" t="s">
        <v>188</v>
      </c>
      <c r="T456" s="26" t="s">
        <v>188</v>
      </c>
      <c r="U456" s="26" t="s">
        <v>188</v>
      </c>
      <c r="V456" s="26" t="s">
        <v>5</v>
      </c>
      <c r="W456" s="26" t="s">
        <v>162</v>
      </c>
      <c r="X456" s="26" t="s">
        <v>158</v>
      </c>
      <c r="Y456" s="26" t="s">
        <v>190</v>
      </c>
      <c r="Z456" s="26" t="s">
        <v>190</v>
      </c>
      <c r="AA456" s="26" t="s">
        <v>190</v>
      </c>
      <c r="AB456" s="26" t="s">
        <v>190</v>
      </c>
      <c r="AC456" s="26" t="s">
        <v>190</v>
      </c>
      <c r="AD456" s="26" t="s">
        <v>190</v>
      </c>
      <c r="AE456" s="26" t="s">
        <v>55</v>
      </c>
      <c r="AF456" s="26" t="s">
        <v>159</v>
      </c>
      <c r="AG456" s="26" t="s">
        <v>59</v>
      </c>
      <c r="AH456" s="26" t="s">
        <v>59</v>
      </c>
      <c r="AI456" s="26" t="s">
        <v>59</v>
      </c>
      <c r="AJ456" s="26" t="s">
        <v>59</v>
      </c>
      <c r="AK456" s="26" t="s">
        <v>71</v>
      </c>
      <c r="AL456" s="26" t="s">
        <v>163</v>
      </c>
      <c r="AM456" s="26" t="s">
        <v>228</v>
      </c>
      <c r="AN456" s="26" t="s">
        <v>90</v>
      </c>
      <c r="AO456" s="26" t="s">
        <v>192</v>
      </c>
      <c r="AP456" s="26" t="s">
        <v>106</v>
      </c>
      <c r="AQ456" s="26" t="s">
        <v>106</v>
      </c>
      <c r="AR456" s="26" t="s">
        <v>106</v>
      </c>
      <c r="AS456" s="26" t="s">
        <v>106</v>
      </c>
      <c r="AT456" s="26" t="s">
        <v>113</v>
      </c>
      <c r="AU456" s="26" t="s">
        <v>193</v>
      </c>
      <c r="AX456" s="12">
        <f t="shared" si="265"/>
        <v>454</v>
      </c>
      <c r="AY456" s="12">
        <f t="shared" si="259"/>
        <v>0.2</v>
      </c>
      <c r="AZ456" s="20" t="str">
        <f t="shared" si="266"/>
        <v>Anticipatoria., Criterios y estándares (Rúbrica)., Autoevaluación.</v>
      </c>
      <c r="BA456" s="12" t="str">
        <f t="shared" si="261"/>
        <v>Anticipatoria.</v>
      </c>
      <c r="BB456" s="12" t="str">
        <f t="shared" si="262"/>
        <v>Criterios y estándares (Rúbrica).</v>
      </c>
      <c r="BC456" s="12" t="str">
        <f t="shared" si="263"/>
        <v>Autoevaluación.</v>
      </c>
      <c r="BD456" s="12" t="str">
        <f t="shared" si="264"/>
        <v/>
      </c>
      <c r="BF456" s="12">
        <f t="shared" si="267"/>
        <v>1</v>
      </c>
      <c r="BG456" s="12">
        <f t="shared" si="268"/>
        <v>1</v>
      </c>
      <c r="BH456" s="12">
        <f t="shared" si="269"/>
        <v>1</v>
      </c>
      <c r="BI456" s="12">
        <f t="shared" si="270"/>
        <v>0</v>
      </c>
      <c r="BJ456" s="12">
        <f t="shared" si="271"/>
        <v>0</v>
      </c>
      <c r="BK456" s="12">
        <f t="shared" si="272"/>
        <v>3</v>
      </c>
      <c r="BL456" s="20" t="str">
        <f t="shared" si="273"/>
        <v>Reflexión, Diálogo, Claridad, Oportunidades de mejora, Retroalimentación al docente</v>
      </c>
      <c r="BM456" s="12" t="str">
        <f t="shared" si="274"/>
        <v>Reflexión</v>
      </c>
      <c r="BN456" s="12" t="str">
        <f t="shared" si="260"/>
        <v>Diálogo</v>
      </c>
      <c r="BO456" s="12" t="str">
        <f t="shared" si="275"/>
        <v>Claridad</v>
      </c>
      <c r="BP456" s="12" t="str">
        <f t="shared" si="276"/>
        <v>Oportunidades de mejora</v>
      </c>
      <c r="BQ456" s="12" t="str">
        <f t="shared" si="277"/>
        <v>Retroalimentación al docente</v>
      </c>
      <c r="BS456" s="12">
        <f t="shared" si="278"/>
        <v>1</v>
      </c>
      <c r="BT456" s="12">
        <f t="shared" si="279"/>
        <v>1</v>
      </c>
      <c r="BU456" s="12">
        <f t="shared" si="280"/>
        <v>1</v>
      </c>
      <c r="BV456" s="12">
        <f t="shared" si="281"/>
        <v>1</v>
      </c>
      <c r="BW456" s="12">
        <f t="shared" si="282"/>
        <v>1</v>
      </c>
      <c r="BX456" s="12">
        <f t="shared" si="283"/>
        <v>0</v>
      </c>
      <c r="BY456" s="12">
        <f t="shared" si="284"/>
        <v>5</v>
      </c>
      <c r="BZ456"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56" s="12" t="str">
        <f t="shared" si="286"/>
        <v>La bibliografía básica propuesta se encuentra en la biblioteca "Juan Roa Vásquez".</v>
      </c>
      <c r="CB456" s="21" t="str">
        <f t="shared" si="287"/>
        <v>La bibliografía propuesta contiene títulos de edición menor a 5 años.</v>
      </c>
      <c r="CC456" s="12" t="str">
        <f t="shared" si="288"/>
        <v>La bibliografía se presenta con una sólo sistema de referenciación (APA, Vancouver, IEEE, etc).</v>
      </c>
      <c r="CD456" s="12" t="str">
        <f t="shared" si="289"/>
        <v>La bibliografía incluye por lo menos dos títulos en una segunda lengua.</v>
      </c>
      <c r="CF456" s="12">
        <f t="shared" si="290"/>
        <v>1</v>
      </c>
      <c r="CG456" s="12">
        <f t="shared" si="291"/>
        <v>1</v>
      </c>
      <c r="CH456" s="12">
        <f t="shared" si="292"/>
        <v>1</v>
      </c>
      <c r="CI456" s="12">
        <f t="shared" si="293"/>
        <v>1</v>
      </c>
      <c r="CJ456" s="12">
        <f t="shared" si="294"/>
        <v>0</v>
      </c>
      <c r="CK456" s="12">
        <f t="shared" si="295"/>
        <v>4</v>
      </c>
    </row>
    <row r="457" spans="1:89" x14ac:dyDescent="0.25">
      <c r="A457" s="25">
        <v>43063.957686666668</v>
      </c>
      <c r="B457" s="26" t="s">
        <v>927</v>
      </c>
      <c r="C457" s="26" t="s">
        <v>925</v>
      </c>
      <c r="D457" s="26" t="s">
        <v>185</v>
      </c>
      <c r="E457" s="24"/>
      <c r="F457" s="26" t="s">
        <v>720</v>
      </c>
      <c r="G457" s="26" t="s">
        <v>929</v>
      </c>
      <c r="H457" s="26" t="s">
        <v>188</v>
      </c>
      <c r="I457" s="26" t="s">
        <v>188</v>
      </c>
      <c r="J457" s="26" t="s">
        <v>188</v>
      </c>
      <c r="K457" s="26" t="s">
        <v>188</v>
      </c>
      <c r="L457" s="26" t="s">
        <v>188</v>
      </c>
      <c r="M457" s="26" t="s">
        <v>188</v>
      </c>
      <c r="N457" s="26" t="s">
        <v>188</v>
      </c>
      <c r="O457" s="26" t="s">
        <v>188</v>
      </c>
      <c r="P457" s="26" t="s">
        <v>188</v>
      </c>
      <c r="Q457" s="26" t="s">
        <v>188</v>
      </c>
      <c r="R457" s="26" t="s">
        <v>188</v>
      </c>
      <c r="S457" s="26" t="s">
        <v>188</v>
      </c>
      <c r="T457" s="26" t="s">
        <v>188</v>
      </c>
      <c r="U457" s="26" t="s">
        <v>188</v>
      </c>
      <c r="V457" s="26" t="s">
        <v>5</v>
      </c>
      <c r="W457" s="26" t="s">
        <v>162</v>
      </c>
      <c r="X457" s="26" t="s">
        <v>158</v>
      </c>
      <c r="Y457" s="26" t="s">
        <v>190</v>
      </c>
      <c r="Z457" s="26" t="s">
        <v>190</v>
      </c>
      <c r="AA457" s="26" t="s">
        <v>190</v>
      </c>
      <c r="AB457" s="26" t="s">
        <v>190</v>
      </c>
      <c r="AC457" s="26" t="s">
        <v>190</v>
      </c>
      <c r="AD457" s="26" t="s">
        <v>190</v>
      </c>
      <c r="AE457" s="26" t="s">
        <v>55</v>
      </c>
      <c r="AF457" s="26" t="s">
        <v>159</v>
      </c>
      <c r="AG457" s="26" t="s">
        <v>59</v>
      </c>
      <c r="AH457" s="26" t="s">
        <v>59</v>
      </c>
      <c r="AI457" s="26" t="s">
        <v>59</v>
      </c>
      <c r="AJ457" s="26" t="s">
        <v>59</v>
      </c>
      <c r="AK457" s="26" t="s">
        <v>71</v>
      </c>
      <c r="AL457" s="26" t="s">
        <v>163</v>
      </c>
      <c r="AM457" s="26" t="s">
        <v>191</v>
      </c>
      <c r="AN457" s="26" t="s">
        <v>90</v>
      </c>
      <c r="AO457" s="26" t="s">
        <v>192</v>
      </c>
      <c r="AP457" s="26" t="s">
        <v>106</v>
      </c>
      <c r="AQ457" s="26" t="s">
        <v>106</v>
      </c>
      <c r="AR457" s="26" t="s">
        <v>106</v>
      </c>
      <c r="AS457" s="26" t="s">
        <v>106</v>
      </c>
      <c r="AT457" s="26" t="s">
        <v>113</v>
      </c>
      <c r="AU457" s="26" t="s">
        <v>193</v>
      </c>
      <c r="AX457" s="12">
        <f t="shared" si="265"/>
        <v>454</v>
      </c>
      <c r="AY457" s="12">
        <f t="shared" si="259"/>
        <v>0.2</v>
      </c>
      <c r="AZ457" s="20" t="str">
        <f t="shared" si="266"/>
        <v>Anticipatoria., Criterios y estándares (Rúbrica)., Autoevaluación., Retroalimentación.</v>
      </c>
      <c r="BA457" s="12" t="str">
        <f t="shared" si="261"/>
        <v>Anticipatoria.</v>
      </c>
      <c r="BB457" s="12" t="str">
        <f t="shared" si="262"/>
        <v>Criterios y estándares (Rúbrica).</v>
      </c>
      <c r="BC457" s="12" t="str">
        <f t="shared" si="263"/>
        <v>Autoevaluación.</v>
      </c>
      <c r="BD457" s="12" t="str">
        <f t="shared" si="264"/>
        <v>Retroalimentación.</v>
      </c>
      <c r="BF457" s="12">
        <f t="shared" si="267"/>
        <v>1</v>
      </c>
      <c r="BG457" s="12">
        <f t="shared" si="268"/>
        <v>1</v>
      </c>
      <c r="BH457" s="12">
        <f t="shared" si="269"/>
        <v>1</v>
      </c>
      <c r="BI457" s="12">
        <f t="shared" si="270"/>
        <v>1</v>
      </c>
      <c r="BJ457" s="12">
        <f t="shared" si="271"/>
        <v>0</v>
      </c>
      <c r="BK457" s="12">
        <f t="shared" si="272"/>
        <v>4</v>
      </c>
      <c r="BL457" s="20" t="str">
        <f t="shared" si="273"/>
        <v>Reflexión, Diálogo, Claridad, Oportunidades de mejora, Retroalimentación al docente</v>
      </c>
      <c r="BM457" s="12" t="str">
        <f t="shared" si="274"/>
        <v>Reflexión</v>
      </c>
      <c r="BN457" s="12" t="str">
        <f t="shared" si="260"/>
        <v>Diálogo</v>
      </c>
      <c r="BO457" s="12" t="str">
        <f t="shared" si="275"/>
        <v>Claridad</v>
      </c>
      <c r="BP457" s="12" t="str">
        <f t="shared" si="276"/>
        <v>Oportunidades de mejora</v>
      </c>
      <c r="BQ457" s="12" t="str">
        <f t="shared" si="277"/>
        <v>Retroalimentación al docente</v>
      </c>
      <c r="BS457" s="12">
        <f t="shared" si="278"/>
        <v>1</v>
      </c>
      <c r="BT457" s="12">
        <f t="shared" si="279"/>
        <v>1</v>
      </c>
      <c r="BU457" s="12">
        <f t="shared" si="280"/>
        <v>1</v>
      </c>
      <c r="BV457" s="12">
        <f t="shared" si="281"/>
        <v>1</v>
      </c>
      <c r="BW457" s="12">
        <f t="shared" si="282"/>
        <v>1</v>
      </c>
      <c r="BX457" s="12">
        <f t="shared" si="283"/>
        <v>0</v>
      </c>
      <c r="BY457" s="12">
        <f t="shared" si="284"/>
        <v>5</v>
      </c>
      <c r="BZ457"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57" s="12" t="str">
        <f t="shared" si="286"/>
        <v>La bibliografía básica propuesta se encuentra en la biblioteca "Juan Roa Vásquez".</v>
      </c>
      <c r="CB457" s="21" t="str">
        <f t="shared" si="287"/>
        <v>La bibliografía propuesta contiene títulos de edición menor a 5 años.</v>
      </c>
      <c r="CC457" s="12" t="str">
        <f t="shared" si="288"/>
        <v>La bibliografía se presenta con una sólo sistema de referenciación (APA, Vancouver, IEEE, etc).</v>
      </c>
      <c r="CD457" s="12" t="str">
        <f t="shared" si="289"/>
        <v>La bibliografía incluye por lo menos dos títulos en una segunda lengua.</v>
      </c>
      <c r="CF457" s="12">
        <f t="shared" si="290"/>
        <v>1</v>
      </c>
      <c r="CG457" s="12">
        <f t="shared" si="291"/>
        <v>1</v>
      </c>
      <c r="CH457" s="12">
        <f t="shared" si="292"/>
        <v>1</v>
      </c>
      <c r="CI457" s="12">
        <f t="shared" si="293"/>
        <v>1</v>
      </c>
      <c r="CJ457" s="12">
        <f t="shared" si="294"/>
        <v>0</v>
      </c>
      <c r="CK457" s="12">
        <f t="shared" si="295"/>
        <v>4</v>
      </c>
    </row>
    <row r="458" spans="1:89" x14ac:dyDescent="0.25">
      <c r="A458" s="25">
        <v>43063.961737337959</v>
      </c>
      <c r="B458" s="26" t="s">
        <v>927</v>
      </c>
      <c r="C458" s="26" t="s">
        <v>925</v>
      </c>
      <c r="D458" s="26" t="s">
        <v>185</v>
      </c>
      <c r="E458" s="24"/>
      <c r="F458" s="26" t="s">
        <v>720</v>
      </c>
      <c r="G458" s="26" t="s">
        <v>930</v>
      </c>
      <c r="H458" s="26" t="s">
        <v>188</v>
      </c>
      <c r="I458" s="26" t="s">
        <v>188</v>
      </c>
      <c r="J458" s="26" t="s">
        <v>188</v>
      </c>
      <c r="K458" s="26" t="s">
        <v>188</v>
      </c>
      <c r="L458" s="26" t="s">
        <v>188</v>
      </c>
      <c r="M458" s="26" t="s">
        <v>188</v>
      </c>
      <c r="N458" s="26" t="s">
        <v>188</v>
      </c>
      <c r="O458" s="26" t="s">
        <v>188</v>
      </c>
      <c r="P458" s="26" t="s">
        <v>188</v>
      </c>
      <c r="Q458" s="26" t="s">
        <v>188</v>
      </c>
      <c r="R458" s="26" t="s">
        <v>188</v>
      </c>
      <c r="S458" s="26" t="s">
        <v>188</v>
      </c>
      <c r="T458" s="26" t="s">
        <v>188</v>
      </c>
      <c r="U458" s="26" t="s">
        <v>188</v>
      </c>
      <c r="V458" s="26" t="s">
        <v>5</v>
      </c>
      <c r="W458" s="26" t="s">
        <v>162</v>
      </c>
      <c r="X458" s="26" t="s">
        <v>158</v>
      </c>
      <c r="Y458" s="26" t="s">
        <v>190</v>
      </c>
      <c r="Z458" s="26" t="s">
        <v>190</v>
      </c>
      <c r="AA458" s="26" t="s">
        <v>190</v>
      </c>
      <c r="AB458" s="26" t="s">
        <v>190</v>
      </c>
      <c r="AC458" s="26" t="s">
        <v>190</v>
      </c>
      <c r="AD458" s="26" t="s">
        <v>190</v>
      </c>
      <c r="AE458" s="26" t="s">
        <v>55</v>
      </c>
      <c r="AF458" s="26" t="s">
        <v>159</v>
      </c>
      <c r="AG458" s="26" t="s">
        <v>59</v>
      </c>
      <c r="AH458" s="26" t="s">
        <v>59</v>
      </c>
      <c r="AI458" s="26" t="s">
        <v>59</v>
      </c>
      <c r="AJ458" s="26" t="s">
        <v>59</v>
      </c>
      <c r="AK458" s="26" t="s">
        <v>71</v>
      </c>
      <c r="AL458" s="26" t="s">
        <v>163</v>
      </c>
      <c r="AM458" s="26" t="s">
        <v>191</v>
      </c>
      <c r="AN458" s="26" t="s">
        <v>90</v>
      </c>
      <c r="AO458" s="26" t="s">
        <v>192</v>
      </c>
      <c r="AP458" s="26" t="s">
        <v>106</v>
      </c>
      <c r="AQ458" s="26" t="s">
        <v>106</v>
      </c>
      <c r="AR458" s="26" t="s">
        <v>106</v>
      </c>
      <c r="AS458" s="26" t="s">
        <v>106</v>
      </c>
      <c r="AT458" s="26" t="s">
        <v>113</v>
      </c>
      <c r="AU458" s="26" t="s">
        <v>193</v>
      </c>
      <c r="AX458" s="12">
        <f t="shared" si="265"/>
        <v>454</v>
      </c>
      <c r="AY458" s="12">
        <f t="shared" si="259"/>
        <v>0.2</v>
      </c>
      <c r="AZ458" s="20" t="str">
        <f t="shared" si="266"/>
        <v>Anticipatoria., Criterios y estándares (Rúbrica)., Autoevaluación., Retroalimentación.</v>
      </c>
      <c r="BA458" s="12" t="str">
        <f t="shared" si="261"/>
        <v>Anticipatoria.</v>
      </c>
      <c r="BB458" s="12" t="str">
        <f t="shared" si="262"/>
        <v>Criterios y estándares (Rúbrica).</v>
      </c>
      <c r="BC458" s="12" t="str">
        <f t="shared" si="263"/>
        <v>Autoevaluación.</v>
      </c>
      <c r="BD458" s="12" t="str">
        <f t="shared" si="264"/>
        <v>Retroalimentación.</v>
      </c>
      <c r="BF458" s="12">
        <f t="shared" si="267"/>
        <v>1</v>
      </c>
      <c r="BG458" s="12">
        <f t="shared" si="268"/>
        <v>1</v>
      </c>
      <c r="BH458" s="12">
        <f t="shared" si="269"/>
        <v>1</v>
      </c>
      <c r="BI458" s="12">
        <f t="shared" si="270"/>
        <v>1</v>
      </c>
      <c r="BJ458" s="12">
        <f t="shared" si="271"/>
        <v>0</v>
      </c>
      <c r="BK458" s="12">
        <f t="shared" si="272"/>
        <v>4</v>
      </c>
      <c r="BL458" s="20" t="str">
        <f t="shared" si="273"/>
        <v>Reflexión, Diálogo, Claridad, Oportunidades de mejora, Retroalimentación al docente</v>
      </c>
      <c r="BM458" s="12" t="str">
        <f t="shared" si="274"/>
        <v>Reflexión</v>
      </c>
      <c r="BN458" s="12" t="str">
        <f t="shared" si="260"/>
        <v>Diálogo</v>
      </c>
      <c r="BO458" s="12" t="str">
        <f t="shared" si="275"/>
        <v>Claridad</v>
      </c>
      <c r="BP458" s="12" t="str">
        <f t="shared" si="276"/>
        <v>Oportunidades de mejora</v>
      </c>
      <c r="BQ458" s="12" t="str">
        <f t="shared" si="277"/>
        <v>Retroalimentación al docente</v>
      </c>
      <c r="BS458" s="12">
        <f t="shared" si="278"/>
        <v>1</v>
      </c>
      <c r="BT458" s="12">
        <f t="shared" si="279"/>
        <v>1</v>
      </c>
      <c r="BU458" s="12">
        <f t="shared" si="280"/>
        <v>1</v>
      </c>
      <c r="BV458" s="12">
        <f t="shared" si="281"/>
        <v>1</v>
      </c>
      <c r="BW458" s="12">
        <f t="shared" si="282"/>
        <v>1</v>
      </c>
      <c r="BX458" s="12">
        <f t="shared" si="283"/>
        <v>0</v>
      </c>
      <c r="BY458" s="12">
        <f t="shared" si="284"/>
        <v>5</v>
      </c>
      <c r="BZ458"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58" s="12" t="str">
        <f t="shared" si="286"/>
        <v>La bibliografía básica propuesta se encuentra en la biblioteca "Juan Roa Vásquez".</v>
      </c>
      <c r="CB458" s="21" t="str">
        <f t="shared" si="287"/>
        <v>La bibliografía propuesta contiene títulos de edición menor a 5 años.</v>
      </c>
      <c r="CC458" s="12" t="str">
        <f t="shared" si="288"/>
        <v>La bibliografía se presenta con una sólo sistema de referenciación (APA, Vancouver, IEEE, etc).</v>
      </c>
      <c r="CD458" s="12" t="str">
        <f t="shared" si="289"/>
        <v>La bibliografía incluye por lo menos dos títulos en una segunda lengua.</v>
      </c>
      <c r="CF458" s="12">
        <f t="shared" si="290"/>
        <v>1</v>
      </c>
      <c r="CG458" s="12">
        <f t="shared" si="291"/>
        <v>1</v>
      </c>
      <c r="CH458" s="12">
        <f t="shared" si="292"/>
        <v>1</v>
      </c>
      <c r="CI458" s="12">
        <f t="shared" si="293"/>
        <v>1</v>
      </c>
      <c r="CJ458" s="12">
        <f t="shared" si="294"/>
        <v>0</v>
      </c>
      <c r="CK458" s="12">
        <f t="shared" si="295"/>
        <v>4</v>
      </c>
    </row>
    <row r="459" spans="1:89" x14ac:dyDescent="0.25">
      <c r="A459" s="25">
        <v>43063.967275752315</v>
      </c>
      <c r="B459" s="26" t="s">
        <v>927</v>
      </c>
      <c r="C459" s="26" t="s">
        <v>925</v>
      </c>
      <c r="D459" s="26" t="s">
        <v>185</v>
      </c>
      <c r="E459" s="24"/>
      <c r="F459" s="26" t="s">
        <v>720</v>
      </c>
      <c r="G459" s="26" t="s">
        <v>931</v>
      </c>
      <c r="H459" s="26" t="s">
        <v>188</v>
      </c>
      <c r="I459" s="26" t="s">
        <v>188</v>
      </c>
      <c r="J459" s="26" t="s">
        <v>188</v>
      </c>
      <c r="K459" s="26" t="s">
        <v>188</v>
      </c>
      <c r="L459" s="26" t="s">
        <v>188</v>
      </c>
      <c r="M459" s="26" t="s">
        <v>188</v>
      </c>
      <c r="N459" s="26" t="s">
        <v>188</v>
      </c>
      <c r="O459" s="26" t="s">
        <v>188</v>
      </c>
      <c r="P459" s="26" t="s">
        <v>188</v>
      </c>
      <c r="Q459" s="26" t="s">
        <v>188</v>
      </c>
      <c r="R459" s="26" t="s">
        <v>188</v>
      </c>
      <c r="S459" s="26" t="s">
        <v>188</v>
      </c>
      <c r="T459" s="26" t="s">
        <v>188</v>
      </c>
      <c r="U459" s="26" t="s">
        <v>188</v>
      </c>
      <c r="V459" s="26" t="s">
        <v>5</v>
      </c>
      <c r="W459" s="26" t="s">
        <v>162</v>
      </c>
      <c r="X459" s="26" t="s">
        <v>158</v>
      </c>
      <c r="Y459" s="26" t="s">
        <v>190</v>
      </c>
      <c r="Z459" s="26" t="s">
        <v>190</v>
      </c>
      <c r="AA459" s="26" t="s">
        <v>190</v>
      </c>
      <c r="AB459" s="26" t="s">
        <v>190</v>
      </c>
      <c r="AC459" s="26" t="s">
        <v>190</v>
      </c>
      <c r="AD459" s="26" t="s">
        <v>190</v>
      </c>
      <c r="AE459" s="26" t="s">
        <v>55</v>
      </c>
      <c r="AF459" s="26" t="s">
        <v>159</v>
      </c>
      <c r="AG459" s="26" t="s">
        <v>59</v>
      </c>
      <c r="AH459" s="26" t="s">
        <v>59</v>
      </c>
      <c r="AI459" s="26" t="s">
        <v>59</v>
      </c>
      <c r="AJ459" s="26" t="s">
        <v>59</v>
      </c>
      <c r="AK459" s="26" t="s">
        <v>71</v>
      </c>
      <c r="AL459" s="26" t="s">
        <v>163</v>
      </c>
      <c r="AM459" s="26" t="s">
        <v>191</v>
      </c>
      <c r="AN459" s="26" t="s">
        <v>90</v>
      </c>
      <c r="AO459" s="26" t="s">
        <v>192</v>
      </c>
      <c r="AP459" s="26" t="s">
        <v>106</v>
      </c>
      <c r="AQ459" s="26" t="s">
        <v>106</v>
      </c>
      <c r="AR459" s="26" t="s">
        <v>106</v>
      </c>
      <c r="AS459" s="26" t="s">
        <v>106</v>
      </c>
      <c r="AT459" s="26" t="s">
        <v>113</v>
      </c>
      <c r="AU459" s="26" t="s">
        <v>193</v>
      </c>
      <c r="AX459" s="12">
        <f t="shared" si="265"/>
        <v>454</v>
      </c>
      <c r="AY459" s="12">
        <f t="shared" ref="AY459:AY522" si="296">IFERROR(1/(COUNTIF($AX$2:$AX$2000,MATCH(C459,$C$2:$C$2000,0))),"")</f>
        <v>0.2</v>
      </c>
      <c r="AZ459" s="20" t="str">
        <f t="shared" si="266"/>
        <v>Anticipatoria., Criterios y estándares (Rúbrica)., Autoevaluación., Retroalimentación.</v>
      </c>
      <c r="BA459" s="12" t="str">
        <f t="shared" si="261"/>
        <v>Anticipatoria.</v>
      </c>
      <c r="BB459" s="12" t="str">
        <f t="shared" si="262"/>
        <v>Criterios y estándares (Rúbrica).</v>
      </c>
      <c r="BC459" s="12" t="str">
        <f t="shared" si="263"/>
        <v>Autoevaluación.</v>
      </c>
      <c r="BD459" s="12" t="str">
        <f t="shared" si="264"/>
        <v>Retroalimentación.</v>
      </c>
      <c r="BF459" s="12">
        <f t="shared" si="267"/>
        <v>1</v>
      </c>
      <c r="BG459" s="12">
        <f t="shared" si="268"/>
        <v>1</v>
      </c>
      <c r="BH459" s="12">
        <f t="shared" si="269"/>
        <v>1</v>
      </c>
      <c r="BI459" s="12">
        <f t="shared" si="270"/>
        <v>1</v>
      </c>
      <c r="BJ459" s="12">
        <f t="shared" si="271"/>
        <v>0</v>
      </c>
      <c r="BK459" s="12">
        <f t="shared" si="272"/>
        <v>4</v>
      </c>
      <c r="BL459" s="20" t="str">
        <f t="shared" si="273"/>
        <v>Reflexión, Diálogo, Claridad, Oportunidades de mejora, Retroalimentación al docente</v>
      </c>
      <c r="BM459" s="12" t="str">
        <f t="shared" si="274"/>
        <v>Reflexión</v>
      </c>
      <c r="BN459" s="12" t="str">
        <f t="shared" si="260"/>
        <v>Diálogo</v>
      </c>
      <c r="BO459" s="12" t="str">
        <f t="shared" si="275"/>
        <v>Claridad</v>
      </c>
      <c r="BP459" s="12" t="str">
        <f t="shared" si="276"/>
        <v>Oportunidades de mejora</v>
      </c>
      <c r="BQ459" s="12" t="str">
        <f t="shared" si="277"/>
        <v>Retroalimentación al docente</v>
      </c>
      <c r="BS459" s="12">
        <f t="shared" si="278"/>
        <v>1</v>
      </c>
      <c r="BT459" s="12">
        <f t="shared" si="279"/>
        <v>1</v>
      </c>
      <c r="BU459" s="12">
        <f t="shared" si="280"/>
        <v>1</v>
      </c>
      <c r="BV459" s="12">
        <f t="shared" si="281"/>
        <v>1</v>
      </c>
      <c r="BW459" s="12">
        <f t="shared" si="282"/>
        <v>1</v>
      </c>
      <c r="BX459" s="12">
        <f t="shared" si="283"/>
        <v>0</v>
      </c>
      <c r="BY459" s="12">
        <f t="shared" si="284"/>
        <v>5</v>
      </c>
      <c r="BZ459"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59" s="12" t="str">
        <f t="shared" si="286"/>
        <v>La bibliografía básica propuesta se encuentra en la biblioteca "Juan Roa Vásquez".</v>
      </c>
      <c r="CB459" s="21" t="str">
        <f t="shared" si="287"/>
        <v>La bibliografía propuesta contiene títulos de edición menor a 5 años.</v>
      </c>
      <c r="CC459" s="12" t="str">
        <f t="shared" si="288"/>
        <v>La bibliografía se presenta con una sólo sistema de referenciación (APA, Vancouver, IEEE, etc).</v>
      </c>
      <c r="CD459" s="12" t="str">
        <f t="shared" si="289"/>
        <v>La bibliografía incluye por lo menos dos títulos en una segunda lengua.</v>
      </c>
      <c r="CF459" s="12">
        <f t="shared" si="290"/>
        <v>1</v>
      </c>
      <c r="CG459" s="12">
        <f t="shared" si="291"/>
        <v>1</v>
      </c>
      <c r="CH459" s="12">
        <f t="shared" si="292"/>
        <v>1</v>
      </c>
      <c r="CI459" s="12">
        <f t="shared" si="293"/>
        <v>1</v>
      </c>
      <c r="CJ459" s="12">
        <f t="shared" si="294"/>
        <v>0</v>
      </c>
      <c r="CK459" s="12">
        <f t="shared" si="295"/>
        <v>4</v>
      </c>
    </row>
    <row r="460" spans="1:89" x14ac:dyDescent="0.25">
      <c r="A460" s="25">
        <v>43064.47548090278</v>
      </c>
      <c r="B460" s="26" t="s">
        <v>932</v>
      </c>
      <c r="C460" s="26" t="s">
        <v>830</v>
      </c>
      <c r="D460" s="26" t="s">
        <v>185</v>
      </c>
      <c r="E460" s="24"/>
      <c r="F460" s="26" t="s">
        <v>212</v>
      </c>
      <c r="G460" s="26" t="s">
        <v>933</v>
      </c>
      <c r="H460" s="26" t="s">
        <v>188</v>
      </c>
      <c r="I460" s="26" t="s">
        <v>188</v>
      </c>
      <c r="J460" s="26" t="s">
        <v>188</v>
      </c>
      <c r="K460" s="26" t="s">
        <v>188</v>
      </c>
      <c r="L460" s="26" t="s">
        <v>188</v>
      </c>
      <c r="M460" s="26" t="s">
        <v>188</v>
      </c>
      <c r="N460" s="26" t="s">
        <v>188</v>
      </c>
      <c r="O460" s="26" t="s">
        <v>188</v>
      </c>
      <c r="P460" s="26" t="s">
        <v>188</v>
      </c>
      <c r="Q460" s="26" t="s">
        <v>188</v>
      </c>
      <c r="R460" s="26" t="s">
        <v>188</v>
      </c>
      <c r="S460" s="26" t="s">
        <v>188</v>
      </c>
      <c r="T460" s="26" t="s">
        <v>188</v>
      </c>
      <c r="U460" s="26" t="s">
        <v>188</v>
      </c>
      <c r="V460" s="26" t="s">
        <v>5</v>
      </c>
      <c r="W460" s="26" t="s">
        <v>162</v>
      </c>
      <c r="X460" s="26" t="s">
        <v>158</v>
      </c>
      <c r="Y460" s="26" t="s">
        <v>190</v>
      </c>
      <c r="Z460" s="26" t="s">
        <v>43</v>
      </c>
      <c r="AA460" s="26" t="s">
        <v>43</v>
      </c>
      <c r="AB460" s="26" t="s">
        <v>190</v>
      </c>
      <c r="AC460" s="26" t="s">
        <v>43</v>
      </c>
      <c r="AD460" s="26" t="s">
        <v>43</v>
      </c>
      <c r="AE460" s="26" t="s">
        <v>55</v>
      </c>
      <c r="AF460" s="26" t="s">
        <v>58</v>
      </c>
      <c r="AG460" s="26" t="s">
        <v>59</v>
      </c>
      <c r="AH460" s="26" t="s">
        <v>58</v>
      </c>
      <c r="AI460" s="26" t="s">
        <v>58</v>
      </c>
      <c r="AJ460" s="26" t="s">
        <v>58</v>
      </c>
      <c r="AK460" s="26" t="s">
        <v>71</v>
      </c>
      <c r="AL460" s="26" t="s">
        <v>163</v>
      </c>
      <c r="AM460" s="26" t="s">
        <v>191</v>
      </c>
      <c r="AN460" s="26" t="s">
        <v>90</v>
      </c>
      <c r="AO460" s="26" t="s">
        <v>210</v>
      </c>
      <c r="AP460" s="26" t="s">
        <v>107</v>
      </c>
      <c r="AQ460" s="26" t="s">
        <v>107</v>
      </c>
      <c r="AR460" s="26" t="s">
        <v>107</v>
      </c>
      <c r="AS460" s="26" t="s">
        <v>107</v>
      </c>
      <c r="AT460" s="26" t="s">
        <v>114</v>
      </c>
      <c r="AU460" s="26" t="s">
        <v>166</v>
      </c>
      <c r="AX460" s="12">
        <f t="shared" si="265"/>
        <v>398</v>
      </c>
      <c r="AY460" s="12">
        <f t="shared" si="296"/>
        <v>0.5</v>
      </c>
      <c r="AZ460" s="20" t="str">
        <f t="shared" si="266"/>
        <v>Anticipatoria., Criterios y estándares (Rúbrica)., Autoevaluación., Retroalimentación.</v>
      </c>
      <c r="BA460" s="12" t="str">
        <f t="shared" si="261"/>
        <v>Anticipatoria.</v>
      </c>
      <c r="BB460" s="12" t="str">
        <f t="shared" si="262"/>
        <v>Criterios y estándares (Rúbrica).</v>
      </c>
      <c r="BC460" s="12" t="str">
        <f t="shared" si="263"/>
        <v>Autoevaluación.</v>
      </c>
      <c r="BD460" s="12" t="str">
        <f t="shared" si="264"/>
        <v>Retroalimentación.</v>
      </c>
      <c r="BF460" s="12">
        <f t="shared" si="267"/>
        <v>1</v>
      </c>
      <c r="BG460" s="12">
        <f t="shared" si="268"/>
        <v>1</v>
      </c>
      <c r="BH460" s="12">
        <f t="shared" si="269"/>
        <v>1</v>
      </c>
      <c r="BI460" s="12">
        <f t="shared" si="270"/>
        <v>1</v>
      </c>
      <c r="BJ460" s="12">
        <f t="shared" si="271"/>
        <v>0</v>
      </c>
      <c r="BK460" s="12">
        <f t="shared" si="272"/>
        <v>4</v>
      </c>
      <c r="BL460" s="20" t="str">
        <f t="shared" si="273"/>
        <v>Reflexión, Diálogo, Claridad, Oportunidades de mejora</v>
      </c>
      <c r="BM460" s="12" t="str">
        <f t="shared" si="274"/>
        <v>Reflexión</v>
      </c>
      <c r="BN460" s="12" t="str">
        <f t="shared" si="260"/>
        <v>Diálogo</v>
      </c>
      <c r="BO460" s="12" t="str">
        <f t="shared" si="275"/>
        <v>Claridad</v>
      </c>
      <c r="BP460" s="12" t="str">
        <f t="shared" si="276"/>
        <v>Oportunidades de mejora</v>
      </c>
      <c r="BQ460" s="12" t="str">
        <f t="shared" si="277"/>
        <v/>
      </c>
      <c r="BS460" s="12">
        <f t="shared" si="278"/>
        <v>1</v>
      </c>
      <c r="BT460" s="12">
        <f t="shared" si="279"/>
        <v>1</v>
      </c>
      <c r="BU460" s="12">
        <f t="shared" si="280"/>
        <v>1</v>
      </c>
      <c r="BV460" s="12">
        <f t="shared" si="281"/>
        <v>1</v>
      </c>
      <c r="BW460" s="12">
        <f t="shared" si="282"/>
        <v>0</v>
      </c>
      <c r="BX460" s="12">
        <f t="shared" si="283"/>
        <v>0</v>
      </c>
      <c r="BY460" s="12">
        <f t="shared" si="284"/>
        <v>4</v>
      </c>
      <c r="BZ460" s="12" t="str">
        <f t="shared" si="285"/>
        <v>La bibliografía propuesta contiene títulos de edición menor a 5 años.</v>
      </c>
      <c r="CA460" s="12" t="str">
        <f t="shared" si="286"/>
        <v>La bibliografía propuesta contiene títulos de edición menor a 5 años.</v>
      </c>
      <c r="CB460" s="21" t="str">
        <f t="shared" si="287"/>
        <v/>
      </c>
      <c r="CC460" s="12" t="str">
        <f t="shared" si="288"/>
        <v/>
      </c>
      <c r="CD460" s="12" t="str">
        <f t="shared" si="289"/>
        <v/>
      </c>
      <c r="CF460" s="12">
        <f t="shared" si="290"/>
        <v>0</v>
      </c>
      <c r="CG460" s="12">
        <f t="shared" si="291"/>
        <v>1</v>
      </c>
      <c r="CH460" s="12">
        <f t="shared" si="292"/>
        <v>0</v>
      </c>
      <c r="CI460" s="12">
        <f t="shared" si="293"/>
        <v>0</v>
      </c>
      <c r="CJ460" s="12">
        <f t="shared" si="294"/>
        <v>0</v>
      </c>
      <c r="CK460" s="12">
        <f t="shared" si="295"/>
        <v>1</v>
      </c>
    </row>
    <row r="461" spans="1:89" x14ac:dyDescent="0.25">
      <c r="A461" s="25">
        <v>43065.681135891209</v>
      </c>
      <c r="B461" s="26" t="s">
        <v>934</v>
      </c>
      <c r="C461" s="26" t="s">
        <v>935</v>
      </c>
      <c r="D461" s="26" t="s">
        <v>185</v>
      </c>
      <c r="E461" s="24"/>
      <c r="F461" s="26" t="s">
        <v>336</v>
      </c>
      <c r="G461" s="26" t="s">
        <v>936</v>
      </c>
      <c r="H461" s="26" t="s">
        <v>188</v>
      </c>
      <c r="I461" s="26" t="s">
        <v>188</v>
      </c>
      <c r="J461" s="26" t="s">
        <v>188</v>
      </c>
      <c r="K461" s="26" t="s">
        <v>188</v>
      </c>
      <c r="L461" s="26" t="s">
        <v>188</v>
      </c>
      <c r="M461" s="26" t="s">
        <v>188</v>
      </c>
      <c r="N461" s="26" t="s">
        <v>188</v>
      </c>
      <c r="O461" s="26" t="s">
        <v>188</v>
      </c>
      <c r="P461" s="26" t="s">
        <v>188</v>
      </c>
      <c r="Q461" s="26" t="s">
        <v>188</v>
      </c>
      <c r="R461" s="26" t="s">
        <v>188</v>
      </c>
      <c r="S461" s="26" t="s">
        <v>188</v>
      </c>
      <c r="T461" s="26" t="s">
        <v>188</v>
      </c>
      <c r="U461" s="26" t="s">
        <v>188</v>
      </c>
      <c r="V461" s="26" t="s">
        <v>5</v>
      </c>
      <c r="W461" s="26" t="s">
        <v>162</v>
      </c>
      <c r="X461" s="26" t="s">
        <v>158</v>
      </c>
      <c r="Y461" s="26" t="s">
        <v>190</v>
      </c>
      <c r="Z461" s="26" t="s">
        <v>190</v>
      </c>
      <c r="AA461" s="26" t="s">
        <v>190</v>
      </c>
      <c r="AB461" s="26" t="s">
        <v>190</v>
      </c>
      <c r="AC461" s="26" t="s">
        <v>190</v>
      </c>
      <c r="AD461" s="26" t="s">
        <v>190</v>
      </c>
      <c r="AE461" s="26" t="s">
        <v>55</v>
      </c>
      <c r="AF461" s="26" t="s">
        <v>159</v>
      </c>
      <c r="AG461" s="26" t="s">
        <v>59</v>
      </c>
      <c r="AH461" s="26" t="s">
        <v>59</v>
      </c>
      <c r="AI461" s="26" t="s">
        <v>59</v>
      </c>
      <c r="AJ461" s="26" t="s">
        <v>59</v>
      </c>
      <c r="AK461" s="26" t="s">
        <v>71</v>
      </c>
      <c r="AL461" s="26" t="s">
        <v>74</v>
      </c>
      <c r="AM461" s="26" t="s">
        <v>937</v>
      </c>
      <c r="AN461" s="26" t="s">
        <v>89</v>
      </c>
      <c r="AO461" s="26" t="s">
        <v>268</v>
      </c>
      <c r="AP461" s="26" t="s">
        <v>106</v>
      </c>
      <c r="AQ461" s="26" t="s">
        <v>106</v>
      </c>
      <c r="AR461" s="26" t="s">
        <v>106</v>
      </c>
      <c r="AS461" s="26" t="s">
        <v>106</v>
      </c>
      <c r="AT461" s="26" t="s">
        <v>112</v>
      </c>
      <c r="AU461" s="26" t="s">
        <v>200</v>
      </c>
      <c r="AX461" s="12">
        <f t="shared" si="265"/>
        <v>460</v>
      </c>
      <c r="AY461" s="12">
        <f t="shared" si="296"/>
        <v>0.5</v>
      </c>
      <c r="AZ461" s="20" t="str">
        <f t="shared" si="266"/>
        <v>Anticipatoria., Autoevaluación.</v>
      </c>
      <c r="BA461" s="12" t="str">
        <f t="shared" si="261"/>
        <v>Anticipatoria.</v>
      </c>
      <c r="BB461" s="12" t="str">
        <f t="shared" si="262"/>
        <v>Autoevaluación.</v>
      </c>
      <c r="BC461" s="12" t="str">
        <f t="shared" si="263"/>
        <v/>
      </c>
      <c r="BD461" s="12" t="str">
        <f t="shared" si="264"/>
        <v/>
      </c>
      <c r="BF461" s="12">
        <f t="shared" si="267"/>
        <v>1</v>
      </c>
      <c r="BG461" s="12">
        <f t="shared" si="268"/>
        <v>0</v>
      </c>
      <c r="BH461" s="12">
        <f t="shared" si="269"/>
        <v>1</v>
      </c>
      <c r="BI461" s="12">
        <f t="shared" si="270"/>
        <v>0</v>
      </c>
      <c r="BJ461" s="12">
        <f t="shared" si="271"/>
        <v>0</v>
      </c>
      <c r="BK461" s="12">
        <f t="shared" si="272"/>
        <v>2</v>
      </c>
      <c r="BL461" s="20" t="str">
        <f t="shared" si="273"/>
        <v>Reflexión, Diálogo, Oportunidades de mejora, Retroalimentación al docente</v>
      </c>
      <c r="BM461" s="12" t="str">
        <f t="shared" si="274"/>
        <v>Reflexión</v>
      </c>
      <c r="BN461" s="12" t="str">
        <f t="shared" si="260"/>
        <v>Diálogo</v>
      </c>
      <c r="BO461" s="12" t="str">
        <f t="shared" si="275"/>
        <v>Oportunidades de mejora</v>
      </c>
      <c r="BP461" s="12" t="str">
        <f t="shared" si="276"/>
        <v>Retroalimentación al docente</v>
      </c>
      <c r="BQ461" s="12" t="str">
        <f t="shared" si="277"/>
        <v/>
      </c>
      <c r="BS461" s="12">
        <f t="shared" si="278"/>
        <v>1</v>
      </c>
      <c r="BT461" s="12">
        <f t="shared" si="279"/>
        <v>1</v>
      </c>
      <c r="BU461" s="12">
        <f t="shared" si="280"/>
        <v>0</v>
      </c>
      <c r="BV461" s="12">
        <f t="shared" si="281"/>
        <v>1</v>
      </c>
      <c r="BW461" s="12">
        <f t="shared" si="282"/>
        <v>1</v>
      </c>
      <c r="BX461" s="12">
        <f t="shared" si="283"/>
        <v>0</v>
      </c>
      <c r="BY461" s="12">
        <f t="shared" si="284"/>
        <v>4</v>
      </c>
      <c r="BZ461" s="12" t="str">
        <f t="shared" si="285"/>
        <v>La bibliografía básica propuesta se encuentra en la biblioteca "Juan Roa Vásquez"., La bibliografía propuesta contiene títulos de edición menor a 5 años.</v>
      </c>
      <c r="CA461" s="12" t="str">
        <f t="shared" si="286"/>
        <v>La bibliografía básica propuesta se encuentra en la biblioteca "Juan Roa Vásquez".</v>
      </c>
      <c r="CB461" s="21" t="str">
        <f t="shared" si="287"/>
        <v>La bibliografía propuesta contiene títulos de edición menor a 5 años.</v>
      </c>
      <c r="CC461" s="12" t="str">
        <f t="shared" si="288"/>
        <v/>
      </c>
      <c r="CD461" s="12" t="str">
        <f t="shared" si="289"/>
        <v/>
      </c>
      <c r="CF461" s="12">
        <f t="shared" si="290"/>
        <v>1</v>
      </c>
      <c r="CG461" s="12">
        <f t="shared" si="291"/>
        <v>1</v>
      </c>
      <c r="CH461" s="12">
        <f t="shared" si="292"/>
        <v>0</v>
      </c>
      <c r="CI461" s="12">
        <f t="shared" si="293"/>
        <v>0</v>
      </c>
      <c r="CJ461" s="12">
        <f t="shared" si="294"/>
        <v>0</v>
      </c>
      <c r="CK461" s="12">
        <f t="shared" si="295"/>
        <v>2</v>
      </c>
    </row>
    <row r="462" spans="1:89" x14ac:dyDescent="0.25">
      <c r="A462" s="25">
        <v>43065.684556215274</v>
      </c>
      <c r="B462" s="26" t="s">
        <v>934</v>
      </c>
      <c r="C462" s="26" t="s">
        <v>935</v>
      </c>
      <c r="D462" s="26" t="s">
        <v>577</v>
      </c>
      <c r="E462" s="26" t="s">
        <v>578</v>
      </c>
      <c r="F462" s="24"/>
      <c r="G462" s="26" t="s">
        <v>936</v>
      </c>
      <c r="H462" s="26" t="s">
        <v>188</v>
      </c>
      <c r="I462" s="26" t="s">
        <v>188</v>
      </c>
      <c r="J462" s="26" t="s">
        <v>188</v>
      </c>
      <c r="K462" s="26" t="s">
        <v>188</v>
      </c>
      <c r="L462" s="26" t="s">
        <v>188</v>
      </c>
      <c r="M462" s="26" t="s">
        <v>188</v>
      </c>
      <c r="N462" s="26" t="s">
        <v>188</v>
      </c>
      <c r="O462" s="26" t="s">
        <v>188</v>
      </c>
      <c r="P462" s="26" t="s">
        <v>188</v>
      </c>
      <c r="Q462" s="26" t="s">
        <v>188</v>
      </c>
      <c r="R462" s="26" t="s">
        <v>188</v>
      </c>
      <c r="S462" s="26" t="s">
        <v>188</v>
      </c>
      <c r="T462" s="26" t="s">
        <v>188</v>
      </c>
      <c r="U462" s="26" t="s">
        <v>188</v>
      </c>
      <c r="V462" s="26" t="s">
        <v>5</v>
      </c>
      <c r="W462" s="26" t="s">
        <v>162</v>
      </c>
      <c r="X462" s="26" t="s">
        <v>158</v>
      </c>
      <c r="Y462" s="26" t="s">
        <v>190</v>
      </c>
      <c r="Z462" s="26" t="s">
        <v>190</v>
      </c>
      <c r="AA462" s="26" t="s">
        <v>190</v>
      </c>
      <c r="AB462" s="26" t="s">
        <v>190</v>
      </c>
      <c r="AC462" s="26" t="s">
        <v>190</v>
      </c>
      <c r="AD462" s="26" t="s">
        <v>190</v>
      </c>
      <c r="AE462" s="26" t="s">
        <v>55</v>
      </c>
      <c r="AF462" s="26" t="s">
        <v>159</v>
      </c>
      <c r="AG462" s="26" t="s">
        <v>59</v>
      </c>
      <c r="AH462" s="26" t="s">
        <v>59</v>
      </c>
      <c r="AI462" s="26" t="s">
        <v>59</v>
      </c>
      <c r="AJ462" s="26" t="s">
        <v>59</v>
      </c>
      <c r="AK462" s="26" t="s">
        <v>71</v>
      </c>
      <c r="AL462" s="26" t="s">
        <v>74</v>
      </c>
      <c r="AM462" s="26" t="s">
        <v>206</v>
      </c>
      <c r="AN462" s="26" t="s">
        <v>89</v>
      </c>
      <c r="AO462" s="26" t="s">
        <v>268</v>
      </c>
      <c r="AP462" s="26" t="s">
        <v>106</v>
      </c>
      <c r="AQ462" s="26" t="s">
        <v>106</v>
      </c>
      <c r="AR462" s="26" t="s">
        <v>106</v>
      </c>
      <c r="AS462" s="26" t="s">
        <v>106</v>
      </c>
      <c r="AT462" s="26" t="s">
        <v>112</v>
      </c>
      <c r="AU462" s="26" t="s">
        <v>247</v>
      </c>
      <c r="AX462" s="12">
        <f t="shared" si="265"/>
        <v>460</v>
      </c>
      <c r="AY462" s="12">
        <f t="shared" si="296"/>
        <v>0.5</v>
      </c>
      <c r="AZ462" s="20" t="str">
        <f t="shared" si="266"/>
        <v>Anticipatoria., Autoevaluación., Retroalimentación.</v>
      </c>
      <c r="BA462" s="12" t="str">
        <f t="shared" si="261"/>
        <v>Anticipatoria.</v>
      </c>
      <c r="BB462" s="12" t="str">
        <f t="shared" si="262"/>
        <v>Autoevaluación.</v>
      </c>
      <c r="BC462" s="12" t="str">
        <f t="shared" si="263"/>
        <v>Retroalimentación.</v>
      </c>
      <c r="BD462" s="12" t="str">
        <f t="shared" si="264"/>
        <v/>
      </c>
      <c r="BF462" s="12">
        <f t="shared" si="267"/>
        <v>1</v>
      </c>
      <c r="BG462" s="12">
        <f t="shared" si="268"/>
        <v>0</v>
      </c>
      <c r="BH462" s="12">
        <f t="shared" si="269"/>
        <v>1</v>
      </c>
      <c r="BI462" s="12">
        <f t="shared" si="270"/>
        <v>1</v>
      </c>
      <c r="BJ462" s="12">
        <f t="shared" si="271"/>
        <v>0</v>
      </c>
      <c r="BK462" s="12">
        <f t="shared" si="272"/>
        <v>3</v>
      </c>
      <c r="BL462" s="20" t="str">
        <f t="shared" si="273"/>
        <v>Reflexión, Diálogo, Oportunidades de mejora, Retroalimentación al docente</v>
      </c>
      <c r="BM462" s="12" t="str">
        <f t="shared" si="274"/>
        <v>Reflexión</v>
      </c>
      <c r="BN462" s="12" t="str">
        <f t="shared" si="260"/>
        <v>Diálogo</v>
      </c>
      <c r="BO462" s="12" t="str">
        <f t="shared" si="275"/>
        <v>Oportunidades de mejora</v>
      </c>
      <c r="BP462" s="12" t="str">
        <f t="shared" si="276"/>
        <v>Retroalimentación al docente</v>
      </c>
      <c r="BQ462" s="12" t="str">
        <f t="shared" si="277"/>
        <v/>
      </c>
      <c r="BS462" s="12">
        <f t="shared" si="278"/>
        <v>1</v>
      </c>
      <c r="BT462" s="12">
        <f t="shared" si="279"/>
        <v>1</v>
      </c>
      <c r="BU462" s="12">
        <f t="shared" si="280"/>
        <v>0</v>
      </c>
      <c r="BV462" s="12">
        <f t="shared" si="281"/>
        <v>1</v>
      </c>
      <c r="BW462" s="12">
        <f t="shared" si="282"/>
        <v>1</v>
      </c>
      <c r="BX462" s="12">
        <f t="shared" si="283"/>
        <v>0</v>
      </c>
      <c r="BY462" s="12">
        <f t="shared" si="284"/>
        <v>4</v>
      </c>
      <c r="BZ462" s="12" t="str">
        <f t="shared" si="285"/>
        <v>La bibliografía básica propuesta se encuentra en la biblioteca "Juan Roa Vásquez"., La bibliografía propuesta contiene títulos de edición menor a 5 años., La bibliografía se presenta con una sólo sistema de referenciación (APA, Vancouver, IEEE, etc).</v>
      </c>
      <c r="CA462" s="12" t="str">
        <f t="shared" si="286"/>
        <v>La bibliografía básica propuesta se encuentra en la biblioteca "Juan Roa Vásquez".</v>
      </c>
      <c r="CB462" s="21" t="str">
        <f t="shared" si="287"/>
        <v>La bibliografía propuesta contiene títulos de edición menor a 5 años.</v>
      </c>
      <c r="CC462" s="12" t="str">
        <f t="shared" si="288"/>
        <v>La bibliografía se presenta con una sólo sistema de referenciación (APA, Vancouver, IEEE, etc).</v>
      </c>
      <c r="CD462" s="12" t="str">
        <f t="shared" si="289"/>
        <v/>
      </c>
      <c r="CF462" s="12">
        <f t="shared" si="290"/>
        <v>1</v>
      </c>
      <c r="CG462" s="12">
        <f t="shared" si="291"/>
        <v>1</v>
      </c>
      <c r="CH462" s="12">
        <f t="shared" si="292"/>
        <v>1</v>
      </c>
      <c r="CI462" s="12">
        <f t="shared" si="293"/>
        <v>0</v>
      </c>
      <c r="CJ462" s="12">
        <f t="shared" si="294"/>
        <v>0</v>
      </c>
      <c r="CK462" s="12">
        <f t="shared" si="295"/>
        <v>3</v>
      </c>
    </row>
    <row r="463" spans="1:89" x14ac:dyDescent="0.25">
      <c r="A463" s="25">
        <v>43065.728500532408</v>
      </c>
      <c r="B463" s="26" t="s">
        <v>938</v>
      </c>
      <c r="C463" s="26" t="s">
        <v>939</v>
      </c>
      <c r="D463" s="26" t="s">
        <v>185</v>
      </c>
      <c r="E463" s="24"/>
      <c r="F463" s="26" t="s">
        <v>212</v>
      </c>
      <c r="G463" s="26" t="s">
        <v>940</v>
      </c>
      <c r="H463" s="26" t="s">
        <v>188</v>
      </c>
      <c r="I463" s="26" t="s">
        <v>188</v>
      </c>
      <c r="J463" s="26" t="s">
        <v>188</v>
      </c>
      <c r="K463" s="26" t="s">
        <v>188</v>
      </c>
      <c r="L463" s="26" t="s">
        <v>188</v>
      </c>
      <c r="M463" s="26" t="s">
        <v>188</v>
      </c>
      <c r="N463" s="26" t="s">
        <v>188</v>
      </c>
      <c r="O463" s="26" t="s">
        <v>188</v>
      </c>
      <c r="P463" s="26" t="s">
        <v>188</v>
      </c>
      <c r="Q463" s="26" t="s">
        <v>188</v>
      </c>
      <c r="R463" s="26" t="s">
        <v>188</v>
      </c>
      <c r="S463" s="26" t="s">
        <v>188</v>
      </c>
      <c r="T463" s="26" t="s">
        <v>188</v>
      </c>
      <c r="U463" s="26" t="s">
        <v>188</v>
      </c>
      <c r="V463" s="26" t="s">
        <v>4</v>
      </c>
      <c r="W463" s="26" t="s">
        <v>36</v>
      </c>
      <c r="X463" s="26" t="s">
        <v>158</v>
      </c>
      <c r="Y463" s="26" t="s">
        <v>190</v>
      </c>
      <c r="Z463" s="26" t="s">
        <v>190</v>
      </c>
      <c r="AA463" s="26" t="s">
        <v>190</v>
      </c>
      <c r="AB463" s="26" t="s">
        <v>190</v>
      </c>
      <c r="AC463" s="26" t="s">
        <v>190</v>
      </c>
      <c r="AD463" s="26" t="s">
        <v>190</v>
      </c>
      <c r="AE463" s="26" t="s">
        <v>55</v>
      </c>
      <c r="AF463" s="26" t="s">
        <v>58</v>
      </c>
      <c r="AG463" s="26" t="s">
        <v>59</v>
      </c>
      <c r="AH463" s="26" t="s">
        <v>59</v>
      </c>
      <c r="AI463" s="26" t="s">
        <v>58</v>
      </c>
      <c r="AJ463" s="26" t="s">
        <v>59</v>
      </c>
      <c r="AK463" s="26" t="s">
        <v>69</v>
      </c>
      <c r="AL463" s="26" t="s">
        <v>160</v>
      </c>
      <c r="AM463" s="26" t="s">
        <v>191</v>
      </c>
      <c r="AN463" s="26" t="s">
        <v>90</v>
      </c>
      <c r="AO463" s="26" t="s">
        <v>192</v>
      </c>
      <c r="AP463" s="26" t="s">
        <v>106</v>
      </c>
      <c r="AQ463" s="26" t="s">
        <v>106</v>
      </c>
      <c r="AR463" s="26" t="s">
        <v>106</v>
      </c>
      <c r="AS463" s="26" t="s">
        <v>106</v>
      </c>
      <c r="AT463" s="26" t="s">
        <v>112</v>
      </c>
      <c r="AU463" s="26" t="s">
        <v>247</v>
      </c>
      <c r="AX463" s="12">
        <f t="shared" si="265"/>
        <v>462</v>
      </c>
      <c r="AY463" s="12">
        <f t="shared" si="296"/>
        <v>1</v>
      </c>
      <c r="AZ463" s="20" t="str">
        <f t="shared" si="266"/>
        <v>Anticipatoria., Criterios y estándares (Rúbrica)., Autoevaluación., Retroalimentación.</v>
      </c>
      <c r="BA463" s="12" t="str">
        <f t="shared" si="261"/>
        <v>Anticipatoria.</v>
      </c>
      <c r="BB463" s="12" t="str">
        <f t="shared" si="262"/>
        <v>Criterios y estándares (Rúbrica).</v>
      </c>
      <c r="BC463" s="12" t="str">
        <f t="shared" si="263"/>
        <v>Autoevaluación.</v>
      </c>
      <c r="BD463" s="12" t="str">
        <f t="shared" si="264"/>
        <v>Retroalimentación.</v>
      </c>
      <c r="BF463" s="12">
        <f t="shared" si="267"/>
        <v>1</v>
      </c>
      <c r="BG463" s="12">
        <f t="shared" si="268"/>
        <v>1</v>
      </c>
      <c r="BH463" s="12">
        <f t="shared" si="269"/>
        <v>1</v>
      </c>
      <c r="BI463" s="12">
        <f t="shared" si="270"/>
        <v>1</v>
      </c>
      <c r="BJ463" s="12">
        <f t="shared" si="271"/>
        <v>0</v>
      </c>
      <c r="BK463" s="12">
        <f t="shared" si="272"/>
        <v>4</v>
      </c>
      <c r="BL463" s="20" t="str">
        <f t="shared" si="273"/>
        <v>Reflexión, Diálogo, Claridad, Oportunidades de mejora, Retroalimentación al docente</v>
      </c>
      <c r="BM463" s="12" t="str">
        <f t="shared" si="274"/>
        <v>Reflexión</v>
      </c>
      <c r="BN463" s="12" t="str">
        <f t="shared" si="260"/>
        <v>Diálogo</v>
      </c>
      <c r="BO463" s="12" t="str">
        <f t="shared" si="275"/>
        <v>Claridad</v>
      </c>
      <c r="BP463" s="12" t="str">
        <f t="shared" si="276"/>
        <v>Oportunidades de mejora</v>
      </c>
      <c r="BQ463" s="12" t="str">
        <f t="shared" si="277"/>
        <v>Retroalimentación al docente</v>
      </c>
      <c r="BS463" s="12">
        <f t="shared" si="278"/>
        <v>1</v>
      </c>
      <c r="BT463" s="12">
        <f t="shared" si="279"/>
        <v>1</v>
      </c>
      <c r="BU463" s="12">
        <f t="shared" si="280"/>
        <v>1</v>
      </c>
      <c r="BV463" s="12">
        <f t="shared" si="281"/>
        <v>1</v>
      </c>
      <c r="BW463" s="12">
        <f t="shared" si="282"/>
        <v>1</v>
      </c>
      <c r="BX463" s="12">
        <f t="shared" si="283"/>
        <v>0</v>
      </c>
      <c r="BY463" s="12">
        <f t="shared" si="284"/>
        <v>5</v>
      </c>
      <c r="BZ463" s="12" t="str">
        <f t="shared" si="285"/>
        <v>La bibliografía básica propuesta se encuentra en la biblioteca "Juan Roa Vásquez"., La bibliografía propuesta contiene títulos de edición menor a 5 años., La bibliografía se presenta con una sólo sistema de referenciación (APA, Vancouver, IEEE, etc).</v>
      </c>
      <c r="CA463" s="12" t="str">
        <f t="shared" si="286"/>
        <v>La bibliografía básica propuesta se encuentra en la biblioteca "Juan Roa Vásquez".</v>
      </c>
      <c r="CB463" s="21" t="str">
        <f t="shared" si="287"/>
        <v>La bibliografía propuesta contiene títulos de edición menor a 5 años.</v>
      </c>
      <c r="CC463" s="12" t="str">
        <f t="shared" si="288"/>
        <v>La bibliografía se presenta con una sólo sistema de referenciación (APA, Vancouver, IEEE, etc).</v>
      </c>
      <c r="CD463" s="12" t="str">
        <f t="shared" si="289"/>
        <v/>
      </c>
      <c r="CF463" s="12">
        <f t="shared" si="290"/>
        <v>1</v>
      </c>
      <c r="CG463" s="12">
        <f t="shared" si="291"/>
        <v>1</v>
      </c>
      <c r="CH463" s="12">
        <f t="shared" si="292"/>
        <v>1</v>
      </c>
      <c r="CI463" s="12">
        <f t="shared" si="293"/>
        <v>0</v>
      </c>
      <c r="CJ463" s="12">
        <f t="shared" si="294"/>
        <v>0</v>
      </c>
      <c r="CK463" s="12">
        <f t="shared" si="295"/>
        <v>3</v>
      </c>
    </row>
    <row r="464" spans="1:89" x14ac:dyDescent="0.25">
      <c r="A464" s="25">
        <v>43065.812518240738</v>
      </c>
      <c r="B464" s="26" t="s">
        <v>941</v>
      </c>
      <c r="C464" s="26" t="s">
        <v>942</v>
      </c>
      <c r="D464" s="26" t="s">
        <v>185</v>
      </c>
      <c r="E464" s="24"/>
      <c r="F464" s="26" t="s">
        <v>720</v>
      </c>
      <c r="G464" s="26" t="s">
        <v>943</v>
      </c>
      <c r="H464" s="26" t="s">
        <v>188</v>
      </c>
      <c r="I464" s="26" t="s">
        <v>188</v>
      </c>
      <c r="J464" s="26" t="s">
        <v>188</v>
      </c>
      <c r="K464" s="26" t="s">
        <v>188</v>
      </c>
      <c r="L464" s="26" t="s">
        <v>188</v>
      </c>
      <c r="M464" s="26" t="s">
        <v>188</v>
      </c>
      <c r="N464" s="26" t="s">
        <v>188</v>
      </c>
      <c r="O464" s="26" t="s">
        <v>188</v>
      </c>
      <c r="P464" s="26" t="s">
        <v>188</v>
      </c>
      <c r="Q464" s="26" t="s">
        <v>188</v>
      </c>
      <c r="R464" s="26" t="s">
        <v>188</v>
      </c>
      <c r="S464" s="26" t="s">
        <v>188</v>
      </c>
      <c r="T464" s="26" t="s">
        <v>188</v>
      </c>
      <c r="U464" s="26" t="s">
        <v>188</v>
      </c>
      <c r="V464" s="26" t="s">
        <v>5</v>
      </c>
      <c r="W464" s="26" t="s">
        <v>162</v>
      </c>
      <c r="X464" s="26" t="s">
        <v>158</v>
      </c>
      <c r="Y464" s="26" t="s">
        <v>190</v>
      </c>
      <c r="Z464" s="26" t="s">
        <v>190</v>
      </c>
      <c r="AA464" s="26" t="s">
        <v>190</v>
      </c>
      <c r="AB464" s="26" t="s">
        <v>190</v>
      </c>
      <c r="AC464" s="26" t="s">
        <v>190</v>
      </c>
      <c r="AD464" s="26" t="s">
        <v>190</v>
      </c>
      <c r="AE464" s="26" t="s">
        <v>55</v>
      </c>
      <c r="AF464" s="26" t="s">
        <v>159</v>
      </c>
      <c r="AG464" s="26" t="s">
        <v>59</v>
      </c>
      <c r="AH464" s="26" t="s">
        <v>59</v>
      </c>
      <c r="AI464" s="26" t="s">
        <v>59</v>
      </c>
      <c r="AJ464" s="26" t="s">
        <v>59</v>
      </c>
      <c r="AK464" s="26" t="s">
        <v>71</v>
      </c>
      <c r="AL464" s="26" t="s">
        <v>160</v>
      </c>
      <c r="AM464" s="26" t="s">
        <v>191</v>
      </c>
      <c r="AN464" s="26" t="s">
        <v>90</v>
      </c>
      <c r="AO464" s="26" t="s">
        <v>192</v>
      </c>
      <c r="AP464" s="26" t="s">
        <v>106</v>
      </c>
      <c r="AQ464" s="26" t="s">
        <v>106</v>
      </c>
      <c r="AR464" s="26" t="s">
        <v>106</v>
      </c>
      <c r="AS464" s="26" t="s">
        <v>106</v>
      </c>
      <c r="AT464" s="26" t="s">
        <v>114</v>
      </c>
      <c r="AU464" s="26" t="s">
        <v>193</v>
      </c>
      <c r="AX464" s="12">
        <f t="shared" si="265"/>
        <v>333</v>
      </c>
      <c r="AY464" s="12">
        <f t="shared" si="296"/>
        <v>0.16666666666666666</v>
      </c>
      <c r="AZ464" s="20" t="str">
        <f t="shared" si="266"/>
        <v>Anticipatoria., Criterios y estándares (Rúbrica)., Autoevaluación., Retroalimentación.</v>
      </c>
      <c r="BA464" s="12" t="str">
        <f t="shared" si="261"/>
        <v>Anticipatoria.</v>
      </c>
      <c r="BB464" s="12" t="str">
        <f t="shared" si="262"/>
        <v>Criterios y estándares (Rúbrica).</v>
      </c>
      <c r="BC464" s="12" t="str">
        <f t="shared" si="263"/>
        <v>Autoevaluación.</v>
      </c>
      <c r="BD464" s="12" t="str">
        <f t="shared" si="264"/>
        <v>Retroalimentación.</v>
      </c>
      <c r="BF464" s="12">
        <f t="shared" si="267"/>
        <v>1</v>
      </c>
      <c r="BG464" s="12">
        <f t="shared" si="268"/>
        <v>1</v>
      </c>
      <c r="BH464" s="12">
        <f t="shared" si="269"/>
        <v>1</v>
      </c>
      <c r="BI464" s="12">
        <f t="shared" si="270"/>
        <v>1</v>
      </c>
      <c r="BJ464" s="12">
        <f t="shared" si="271"/>
        <v>0</v>
      </c>
      <c r="BK464" s="12">
        <f t="shared" si="272"/>
        <v>4</v>
      </c>
      <c r="BL464" s="20" t="str">
        <f t="shared" si="273"/>
        <v>Reflexión, Diálogo, Claridad, Oportunidades de mejora, Retroalimentación al docente</v>
      </c>
      <c r="BM464" s="12" t="str">
        <f t="shared" si="274"/>
        <v>Reflexión</v>
      </c>
      <c r="BN464" s="12" t="str">
        <f t="shared" si="260"/>
        <v>Diálogo</v>
      </c>
      <c r="BO464" s="12" t="str">
        <f t="shared" si="275"/>
        <v>Claridad</v>
      </c>
      <c r="BP464" s="12" t="str">
        <f t="shared" si="276"/>
        <v>Oportunidades de mejora</v>
      </c>
      <c r="BQ464" s="12" t="str">
        <f t="shared" si="277"/>
        <v>Retroalimentación al docente</v>
      </c>
      <c r="BS464" s="12">
        <f t="shared" si="278"/>
        <v>1</v>
      </c>
      <c r="BT464" s="12">
        <f t="shared" si="279"/>
        <v>1</v>
      </c>
      <c r="BU464" s="12">
        <f t="shared" si="280"/>
        <v>1</v>
      </c>
      <c r="BV464" s="12">
        <f t="shared" si="281"/>
        <v>1</v>
      </c>
      <c r="BW464" s="12">
        <f t="shared" si="282"/>
        <v>1</v>
      </c>
      <c r="BX464" s="12">
        <f t="shared" si="283"/>
        <v>0</v>
      </c>
      <c r="BY464" s="12">
        <f t="shared" si="284"/>
        <v>5</v>
      </c>
      <c r="BZ464"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64" s="12" t="str">
        <f t="shared" si="286"/>
        <v>La bibliografía básica propuesta se encuentra en la biblioteca "Juan Roa Vásquez".</v>
      </c>
      <c r="CB464" s="21" t="str">
        <f t="shared" si="287"/>
        <v>La bibliografía propuesta contiene títulos de edición menor a 5 años.</v>
      </c>
      <c r="CC464" s="12" t="str">
        <f t="shared" si="288"/>
        <v>La bibliografía se presenta con una sólo sistema de referenciación (APA, Vancouver, IEEE, etc).</v>
      </c>
      <c r="CD464" s="12" t="str">
        <f t="shared" si="289"/>
        <v>La bibliografía incluye por lo menos dos títulos en una segunda lengua.</v>
      </c>
      <c r="CF464" s="12">
        <f t="shared" si="290"/>
        <v>1</v>
      </c>
      <c r="CG464" s="12">
        <f t="shared" si="291"/>
        <v>1</v>
      </c>
      <c r="CH464" s="12">
        <f t="shared" si="292"/>
        <v>1</v>
      </c>
      <c r="CI464" s="12">
        <f t="shared" si="293"/>
        <v>1</v>
      </c>
      <c r="CJ464" s="12">
        <f t="shared" si="294"/>
        <v>0</v>
      </c>
      <c r="CK464" s="12">
        <f t="shared" si="295"/>
        <v>4</v>
      </c>
    </row>
    <row r="465" spans="1:89" x14ac:dyDescent="0.25">
      <c r="A465" s="25">
        <v>43065.815215543982</v>
      </c>
      <c r="B465" s="26" t="s">
        <v>941</v>
      </c>
      <c r="C465" s="26" t="s">
        <v>942</v>
      </c>
      <c r="D465" s="26" t="s">
        <v>185</v>
      </c>
      <c r="E465" s="24"/>
      <c r="F465" s="26" t="s">
        <v>720</v>
      </c>
      <c r="G465" s="26" t="s">
        <v>944</v>
      </c>
      <c r="H465" s="26" t="s">
        <v>188</v>
      </c>
      <c r="I465" s="26" t="s">
        <v>188</v>
      </c>
      <c r="J465" s="26" t="s">
        <v>188</v>
      </c>
      <c r="K465" s="26" t="s">
        <v>188</v>
      </c>
      <c r="L465" s="26" t="s">
        <v>188</v>
      </c>
      <c r="M465" s="26" t="s">
        <v>188</v>
      </c>
      <c r="N465" s="26" t="s">
        <v>188</v>
      </c>
      <c r="O465" s="26" t="s">
        <v>188</v>
      </c>
      <c r="P465" s="26" t="s">
        <v>188</v>
      </c>
      <c r="Q465" s="26" t="s">
        <v>188</v>
      </c>
      <c r="R465" s="26" t="s">
        <v>188</v>
      </c>
      <c r="S465" s="26" t="s">
        <v>188</v>
      </c>
      <c r="T465" s="26" t="s">
        <v>188</v>
      </c>
      <c r="U465" s="26" t="s">
        <v>188</v>
      </c>
      <c r="V465" s="26" t="s">
        <v>5</v>
      </c>
      <c r="W465" s="26" t="s">
        <v>162</v>
      </c>
      <c r="X465" s="26" t="s">
        <v>158</v>
      </c>
      <c r="Y465" s="26" t="s">
        <v>190</v>
      </c>
      <c r="Z465" s="26" t="s">
        <v>190</v>
      </c>
      <c r="AA465" s="26" t="s">
        <v>190</v>
      </c>
      <c r="AB465" s="26" t="s">
        <v>190</v>
      </c>
      <c r="AC465" s="26" t="s">
        <v>190</v>
      </c>
      <c r="AD465" s="26" t="s">
        <v>190</v>
      </c>
      <c r="AE465" s="26" t="s">
        <v>55</v>
      </c>
      <c r="AF465" s="26" t="s">
        <v>159</v>
      </c>
      <c r="AG465" s="26" t="s">
        <v>59</v>
      </c>
      <c r="AH465" s="26" t="s">
        <v>59</v>
      </c>
      <c r="AI465" s="26" t="s">
        <v>59</v>
      </c>
      <c r="AJ465" s="26" t="s">
        <v>59</v>
      </c>
      <c r="AK465" s="26" t="s">
        <v>71</v>
      </c>
      <c r="AL465" s="26" t="s">
        <v>160</v>
      </c>
      <c r="AM465" s="26" t="s">
        <v>191</v>
      </c>
      <c r="AN465" s="26" t="s">
        <v>90</v>
      </c>
      <c r="AO465" s="26" t="s">
        <v>192</v>
      </c>
      <c r="AP465" s="26" t="s">
        <v>106</v>
      </c>
      <c r="AQ465" s="26" t="s">
        <v>106</v>
      </c>
      <c r="AR465" s="26" t="s">
        <v>106</v>
      </c>
      <c r="AS465" s="26" t="s">
        <v>106</v>
      </c>
      <c r="AT465" s="26" t="s">
        <v>114</v>
      </c>
      <c r="AU465" s="26" t="s">
        <v>193</v>
      </c>
      <c r="AX465" s="12">
        <f t="shared" si="265"/>
        <v>333</v>
      </c>
      <c r="AY465" s="12">
        <f t="shared" si="296"/>
        <v>0.16666666666666666</v>
      </c>
      <c r="AZ465" s="20" t="str">
        <f t="shared" si="266"/>
        <v>Anticipatoria., Criterios y estándares (Rúbrica)., Autoevaluación., Retroalimentación.</v>
      </c>
      <c r="BA465" s="12" t="str">
        <f t="shared" si="261"/>
        <v>Anticipatoria.</v>
      </c>
      <c r="BB465" s="12" t="str">
        <f t="shared" si="262"/>
        <v>Criterios y estándares (Rúbrica).</v>
      </c>
      <c r="BC465" s="12" t="str">
        <f t="shared" si="263"/>
        <v>Autoevaluación.</v>
      </c>
      <c r="BD465" s="12" t="str">
        <f t="shared" si="264"/>
        <v>Retroalimentación.</v>
      </c>
      <c r="BF465" s="12">
        <f t="shared" si="267"/>
        <v>1</v>
      </c>
      <c r="BG465" s="12">
        <f t="shared" si="268"/>
        <v>1</v>
      </c>
      <c r="BH465" s="12">
        <f t="shared" si="269"/>
        <v>1</v>
      </c>
      <c r="BI465" s="12">
        <f t="shared" si="270"/>
        <v>1</v>
      </c>
      <c r="BJ465" s="12">
        <f t="shared" si="271"/>
        <v>0</v>
      </c>
      <c r="BK465" s="12">
        <f t="shared" si="272"/>
        <v>4</v>
      </c>
      <c r="BL465" s="20" t="str">
        <f t="shared" si="273"/>
        <v>Reflexión, Diálogo, Claridad, Oportunidades de mejora, Retroalimentación al docente</v>
      </c>
      <c r="BM465" s="12" t="str">
        <f t="shared" si="274"/>
        <v>Reflexión</v>
      </c>
      <c r="BN465" s="12" t="str">
        <f t="shared" si="260"/>
        <v>Diálogo</v>
      </c>
      <c r="BO465" s="12" t="str">
        <f t="shared" si="275"/>
        <v>Claridad</v>
      </c>
      <c r="BP465" s="12" t="str">
        <f t="shared" si="276"/>
        <v>Oportunidades de mejora</v>
      </c>
      <c r="BQ465" s="12" t="str">
        <f t="shared" si="277"/>
        <v>Retroalimentación al docente</v>
      </c>
      <c r="BS465" s="12">
        <f t="shared" si="278"/>
        <v>1</v>
      </c>
      <c r="BT465" s="12">
        <f t="shared" si="279"/>
        <v>1</v>
      </c>
      <c r="BU465" s="12">
        <f t="shared" si="280"/>
        <v>1</v>
      </c>
      <c r="BV465" s="12">
        <f t="shared" si="281"/>
        <v>1</v>
      </c>
      <c r="BW465" s="12">
        <f t="shared" si="282"/>
        <v>1</v>
      </c>
      <c r="BX465" s="12">
        <f t="shared" si="283"/>
        <v>0</v>
      </c>
      <c r="BY465" s="12">
        <f t="shared" si="284"/>
        <v>5</v>
      </c>
      <c r="BZ465"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65" s="12" t="str">
        <f t="shared" si="286"/>
        <v>La bibliografía básica propuesta se encuentra en la biblioteca "Juan Roa Vásquez".</v>
      </c>
      <c r="CB465" s="21" t="str">
        <f t="shared" si="287"/>
        <v>La bibliografía propuesta contiene títulos de edición menor a 5 años.</v>
      </c>
      <c r="CC465" s="12" t="str">
        <f t="shared" si="288"/>
        <v>La bibliografía se presenta con una sólo sistema de referenciación (APA, Vancouver, IEEE, etc).</v>
      </c>
      <c r="CD465" s="12" t="str">
        <f t="shared" si="289"/>
        <v>La bibliografía incluye por lo menos dos títulos en una segunda lengua.</v>
      </c>
      <c r="CF465" s="12">
        <f t="shared" si="290"/>
        <v>1</v>
      </c>
      <c r="CG465" s="12">
        <f t="shared" si="291"/>
        <v>1</v>
      </c>
      <c r="CH465" s="12">
        <f t="shared" si="292"/>
        <v>1</v>
      </c>
      <c r="CI465" s="12">
        <f t="shared" si="293"/>
        <v>1</v>
      </c>
      <c r="CJ465" s="12">
        <f t="shared" si="294"/>
        <v>0</v>
      </c>
      <c r="CK465" s="12">
        <f t="shared" si="295"/>
        <v>4</v>
      </c>
    </row>
    <row r="466" spans="1:89" x14ac:dyDescent="0.25">
      <c r="A466" s="25">
        <v>43065.817739999999</v>
      </c>
      <c r="B466" s="26" t="s">
        <v>941</v>
      </c>
      <c r="C466" s="26" t="s">
        <v>942</v>
      </c>
      <c r="D466" s="26" t="s">
        <v>185</v>
      </c>
      <c r="E466" s="24"/>
      <c r="F466" s="26" t="s">
        <v>720</v>
      </c>
      <c r="G466" s="26" t="s">
        <v>945</v>
      </c>
      <c r="H466" s="26" t="s">
        <v>188</v>
      </c>
      <c r="I466" s="26" t="s">
        <v>188</v>
      </c>
      <c r="J466" s="26" t="s">
        <v>188</v>
      </c>
      <c r="K466" s="26" t="s">
        <v>188</v>
      </c>
      <c r="L466" s="26" t="s">
        <v>188</v>
      </c>
      <c r="M466" s="26" t="s">
        <v>188</v>
      </c>
      <c r="N466" s="26" t="s">
        <v>188</v>
      </c>
      <c r="O466" s="26" t="s">
        <v>188</v>
      </c>
      <c r="P466" s="26" t="s">
        <v>188</v>
      </c>
      <c r="Q466" s="26" t="s">
        <v>188</v>
      </c>
      <c r="R466" s="26" t="s">
        <v>188</v>
      </c>
      <c r="S466" s="26" t="s">
        <v>188</v>
      </c>
      <c r="T466" s="26" t="s">
        <v>188</v>
      </c>
      <c r="U466" s="26" t="s">
        <v>188</v>
      </c>
      <c r="V466" s="26" t="s">
        <v>5</v>
      </c>
      <c r="W466" s="26" t="s">
        <v>162</v>
      </c>
      <c r="X466" s="26" t="s">
        <v>158</v>
      </c>
      <c r="Y466" s="26" t="s">
        <v>190</v>
      </c>
      <c r="Z466" s="26" t="s">
        <v>190</v>
      </c>
      <c r="AA466" s="26" t="s">
        <v>190</v>
      </c>
      <c r="AB466" s="26" t="s">
        <v>190</v>
      </c>
      <c r="AC466" s="26" t="s">
        <v>190</v>
      </c>
      <c r="AD466" s="26" t="s">
        <v>190</v>
      </c>
      <c r="AE466" s="26" t="s">
        <v>55</v>
      </c>
      <c r="AF466" s="26" t="s">
        <v>159</v>
      </c>
      <c r="AG466" s="26" t="s">
        <v>59</v>
      </c>
      <c r="AH466" s="26" t="s">
        <v>59</v>
      </c>
      <c r="AI466" s="26" t="s">
        <v>59</v>
      </c>
      <c r="AJ466" s="26" t="s">
        <v>59</v>
      </c>
      <c r="AK466" s="26" t="s">
        <v>71</v>
      </c>
      <c r="AL466" s="26" t="s">
        <v>160</v>
      </c>
      <c r="AM466" s="26" t="s">
        <v>191</v>
      </c>
      <c r="AN466" s="26" t="s">
        <v>90</v>
      </c>
      <c r="AO466" s="26" t="s">
        <v>210</v>
      </c>
      <c r="AP466" s="26" t="s">
        <v>106</v>
      </c>
      <c r="AQ466" s="26" t="s">
        <v>106</v>
      </c>
      <c r="AR466" s="26" t="s">
        <v>106</v>
      </c>
      <c r="AS466" s="26" t="s">
        <v>106</v>
      </c>
      <c r="AT466" s="26" t="s">
        <v>114</v>
      </c>
      <c r="AU466" s="26" t="s">
        <v>193</v>
      </c>
      <c r="AX466" s="12">
        <f t="shared" si="265"/>
        <v>333</v>
      </c>
      <c r="AY466" s="12">
        <f t="shared" si="296"/>
        <v>0.16666666666666666</v>
      </c>
      <c r="AZ466" s="20" t="str">
        <f t="shared" si="266"/>
        <v>Anticipatoria., Criterios y estándares (Rúbrica)., Autoevaluación., Retroalimentación.</v>
      </c>
      <c r="BA466" s="12" t="str">
        <f t="shared" si="261"/>
        <v>Anticipatoria.</v>
      </c>
      <c r="BB466" s="12" t="str">
        <f t="shared" si="262"/>
        <v>Criterios y estándares (Rúbrica).</v>
      </c>
      <c r="BC466" s="12" t="str">
        <f t="shared" si="263"/>
        <v>Autoevaluación.</v>
      </c>
      <c r="BD466" s="12" t="str">
        <f t="shared" si="264"/>
        <v>Retroalimentación.</v>
      </c>
      <c r="BF466" s="12">
        <f t="shared" si="267"/>
        <v>1</v>
      </c>
      <c r="BG466" s="12">
        <f t="shared" si="268"/>
        <v>1</v>
      </c>
      <c r="BH466" s="12">
        <f t="shared" si="269"/>
        <v>1</v>
      </c>
      <c r="BI466" s="12">
        <f t="shared" si="270"/>
        <v>1</v>
      </c>
      <c r="BJ466" s="12">
        <f t="shared" si="271"/>
        <v>0</v>
      </c>
      <c r="BK466" s="12">
        <f t="shared" si="272"/>
        <v>4</v>
      </c>
      <c r="BL466" s="20" t="str">
        <f t="shared" si="273"/>
        <v>Reflexión, Diálogo, Claridad, Oportunidades de mejora</v>
      </c>
      <c r="BM466" s="12" t="str">
        <f t="shared" si="274"/>
        <v>Reflexión</v>
      </c>
      <c r="BN466" s="12" t="str">
        <f t="shared" si="260"/>
        <v>Diálogo</v>
      </c>
      <c r="BO466" s="12" t="str">
        <f t="shared" si="275"/>
        <v>Claridad</v>
      </c>
      <c r="BP466" s="12" t="str">
        <f t="shared" si="276"/>
        <v>Oportunidades de mejora</v>
      </c>
      <c r="BQ466" s="12" t="str">
        <f t="shared" si="277"/>
        <v/>
      </c>
      <c r="BS466" s="12">
        <f t="shared" si="278"/>
        <v>1</v>
      </c>
      <c r="BT466" s="12">
        <f t="shared" si="279"/>
        <v>1</v>
      </c>
      <c r="BU466" s="12">
        <f t="shared" si="280"/>
        <v>1</v>
      </c>
      <c r="BV466" s="12">
        <f t="shared" si="281"/>
        <v>1</v>
      </c>
      <c r="BW466" s="12">
        <f t="shared" si="282"/>
        <v>0</v>
      </c>
      <c r="BX466" s="12">
        <f t="shared" si="283"/>
        <v>0</v>
      </c>
      <c r="BY466" s="12">
        <f t="shared" si="284"/>
        <v>4</v>
      </c>
      <c r="BZ466"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66" s="12" t="str">
        <f t="shared" si="286"/>
        <v>La bibliografía básica propuesta se encuentra en la biblioteca "Juan Roa Vásquez".</v>
      </c>
      <c r="CB466" s="21" t="str">
        <f t="shared" si="287"/>
        <v>La bibliografía propuesta contiene títulos de edición menor a 5 años.</v>
      </c>
      <c r="CC466" s="12" t="str">
        <f t="shared" si="288"/>
        <v>La bibliografía se presenta con una sólo sistema de referenciación (APA, Vancouver, IEEE, etc).</v>
      </c>
      <c r="CD466" s="12" t="str">
        <f t="shared" si="289"/>
        <v>La bibliografía incluye por lo menos dos títulos en una segunda lengua.</v>
      </c>
      <c r="CF466" s="12">
        <f t="shared" si="290"/>
        <v>1</v>
      </c>
      <c r="CG466" s="12">
        <f t="shared" si="291"/>
        <v>1</v>
      </c>
      <c r="CH466" s="12">
        <f t="shared" si="292"/>
        <v>1</v>
      </c>
      <c r="CI466" s="12">
        <f t="shared" si="293"/>
        <v>1</v>
      </c>
      <c r="CJ466" s="12">
        <f t="shared" si="294"/>
        <v>0</v>
      </c>
      <c r="CK466" s="12">
        <f t="shared" si="295"/>
        <v>4</v>
      </c>
    </row>
    <row r="467" spans="1:89" x14ac:dyDescent="0.25">
      <c r="A467" s="25">
        <v>43066.38455106481</v>
      </c>
      <c r="B467" s="26" t="s">
        <v>946</v>
      </c>
      <c r="C467" s="26" t="s">
        <v>947</v>
      </c>
      <c r="D467" s="26" t="s">
        <v>185</v>
      </c>
      <c r="E467" s="24"/>
      <c r="F467" s="26" t="s">
        <v>238</v>
      </c>
      <c r="G467" s="26" t="s">
        <v>948</v>
      </c>
      <c r="H467" s="26" t="s">
        <v>188</v>
      </c>
      <c r="I467" s="26" t="s">
        <v>188</v>
      </c>
      <c r="J467" s="26" t="s">
        <v>188</v>
      </c>
      <c r="K467" s="26" t="s">
        <v>188</v>
      </c>
      <c r="L467" s="26" t="s">
        <v>188</v>
      </c>
      <c r="M467" s="26" t="s">
        <v>188</v>
      </c>
      <c r="N467" s="26" t="s">
        <v>188</v>
      </c>
      <c r="O467" s="26" t="s">
        <v>188</v>
      </c>
      <c r="P467" s="26" t="s">
        <v>188</v>
      </c>
      <c r="Q467" s="26" t="s">
        <v>188</v>
      </c>
      <c r="R467" s="26" t="s">
        <v>188</v>
      </c>
      <c r="S467" s="26" t="s">
        <v>188</v>
      </c>
      <c r="T467" s="26" t="s">
        <v>188</v>
      </c>
      <c r="U467" s="26" t="s">
        <v>188</v>
      </c>
      <c r="V467" s="26" t="s">
        <v>5</v>
      </c>
      <c r="W467" s="26" t="s">
        <v>162</v>
      </c>
      <c r="X467" s="26" t="s">
        <v>158</v>
      </c>
      <c r="Y467" s="26" t="s">
        <v>43</v>
      </c>
      <c r="Z467" s="26" t="s">
        <v>43</v>
      </c>
      <c r="AA467" s="26" t="s">
        <v>43</v>
      </c>
      <c r="AB467" s="26" t="s">
        <v>43</v>
      </c>
      <c r="AC467" s="26" t="s">
        <v>43</v>
      </c>
      <c r="AD467" s="26" t="s">
        <v>43</v>
      </c>
      <c r="AE467" s="26" t="s">
        <v>53</v>
      </c>
      <c r="AF467" s="26" t="s">
        <v>58</v>
      </c>
      <c r="AG467" s="26" t="s">
        <v>58</v>
      </c>
      <c r="AH467" s="26" t="s">
        <v>58</v>
      </c>
      <c r="AI467" s="26" t="s">
        <v>58</v>
      </c>
      <c r="AJ467" s="26" t="s">
        <v>58</v>
      </c>
      <c r="AK467" s="26" t="s">
        <v>69</v>
      </c>
      <c r="AL467" s="26" t="s">
        <v>160</v>
      </c>
      <c r="AM467" s="26" t="s">
        <v>937</v>
      </c>
      <c r="AN467" s="26" t="s">
        <v>89</v>
      </c>
      <c r="AO467" s="26" t="s">
        <v>276</v>
      </c>
      <c r="AP467" s="26" t="s">
        <v>104</v>
      </c>
      <c r="AQ467" s="26" t="s">
        <v>104</v>
      </c>
      <c r="AR467" s="26" t="s">
        <v>105</v>
      </c>
      <c r="AS467" s="26" t="s">
        <v>104</v>
      </c>
      <c r="AT467" s="26" t="s">
        <v>114</v>
      </c>
      <c r="AU467" s="26" t="s">
        <v>247</v>
      </c>
      <c r="AX467" s="12">
        <f t="shared" si="265"/>
        <v>466</v>
      </c>
      <c r="AY467" s="12">
        <f t="shared" si="296"/>
        <v>1</v>
      </c>
      <c r="AZ467" s="20" t="str">
        <f t="shared" si="266"/>
        <v>Anticipatoria., Autoevaluación.</v>
      </c>
      <c r="BA467" s="12" t="str">
        <f t="shared" si="261"/>
        <v>Anticipatoria.</v>
      </c>
      <c r="BB467" s="12" t="str">
        <f t="shared" si="262"/>
        <v>Autoevaluación.</v>
      </c>
      <c r="BC467" s="12" t="str">
        <f t="shared" si="263"/>
        <v/>
      </c>
      <c r="BD467" s="12" t="str">
        <f t="shared" si="264"/>
        <v/>
      </c>
      <c r="BF467" s="12">
        <f t="shared" si="267"/>
        <v>1</v>
      </c>
      <c r="BG467" s="12">
        <f t="shared" si="268"/>
        <v>0</v>
      </c>
      <c r="BH467" s="12">
        <f t="shared" si="269"/>
        <v>1</v>
      </c>
      <c r="BI467" s="12">
        <f t="shared" si="270"/>
        <v>0</v>
      </c>
      <c r="BJ467" s="12">
        <f t="shared" si="271"/>
        <v>0</v>
      </c>
      <c r="BK467" s="12">
        <f t="shared" si="272"/>
        <v>2</v>
      </c>
      <c r="BL467" s="20" t="str">
        <f t="shared" si="273"/>
        <v>Reflexión, Diálogo, Claridad</v>
      </c>
      <c r="BM467" s="12" t="str">
        <f t="shared" si="274"/>
        <v>Reflexión</v>
      </c>
      <c r="BN467" s="12" t="str">
        <f t="shared" si="260"/>
        <v>Diálogo</v>
      </c>
      <c r="BO467" s="12" t="str">
        <f t="shared" si="275"/>
        <v>Claridad</v>
      </c>
      <c r="BP467" s="12" t="str">
        <f t="shared" si="276"/>
        <v/>
      </c>
      <c r="BQ467" s="12" t="str">
        <f t="shared" si="277"/>
        <v/>
      </c>
      <c r="BS467" s="12">
        <f t="shared" si="278"/>
        <v>1</v>
      </c>
      <c r="BT467" s="12">
        <f t="shared" si="279"/>
        <v>1</v>
      </c>
      <c r="BU467" s="12">
        <f t="shared" si="280"/>
        <v>1</v>
      </c>
      <c r="BV467" s="12">
        <f t="shared" si="281"/>
        <v>0</v>
      </c>
      <c r="BW467" s="12">
        <f t="shared" si="282"/>
        <v>0</v>
      </c>
      <c r="BX467" s="12">
        <f t="shared" si="283"/>
        <v>0</v>
      </c>
      <c r="BY467" s="12">
        <f t="shared" si="284"/>
        <v>3</v>
      </c>
      <c r="BZ467" s="12" t="str">
        <f t="shared" si="285"/>
        <v>La bibliografía básica propuesta se encuentra en la biblioteca "Juan Roa Vásquez"., La bibliografía propuesta contiene títulos de edición menor a 5 años., La bibliografía se presenta con una sólo sistema de referenciación (APA, Vancouver, IEEE, etc).</v>
      </c>
      <c r="CA467" s="12" t="str">
        <f t="shared" si="286"/>
        <v>La bibliografía básica propuesta se encuentra en la biblioteca "Juan Roa Vásquez".</v>
      </c>
      <c r="CB467" s="21" t="str">
        <f t="shared" si="287"/>
        <v>La bibliografía propuesta contiene títulos de edición menor a 5 años.</v>
      </c>
      <c r="CC467" s="12" t="str">
        <f t="shared" si="288"/>
        <v>La bibliografía se presenta con una sólo sistema de referenciación (APA, Vancouver, IEEE, etc).</v>
      </c>
      <c r="CD467" s="12" t="str">
        <f t="shared" si="289"/>
        <v/>
      </c>
      <c r="CF467" s="12">
        <f t="shared" si="290"/>
        <v>1</v>
      </c>
      <c r="CG467" s="12">
        <f t="shared" si="291"/>
        <v>1</v>
      </c>
      <c r="CH467" s="12">
        <f t="shared" si="292"/>
        <v>1</v>
      </c>
      <c r="CI467" s="12">
        <f t="shared" si="293"/>
        <v>0</v>
      </c>
      <c r="CJ467" s="12">
        <f t="shared" si="294"/>
        <v>0</v>
      </c>
      <c r="CK467" s="12">
        <f t="shared" si="295"/>
        <v>3</v>
      </c>
    </row>
    <row r="468" spans="1:89" x14ac:dyDescent="0.25">
      <c r="A468" s="25">
        <v>43066.400404432876</v>
      </c>
      <c r="B468" s="26" t="s">
        <v>949</v>
      </c>
      <c r="C468" s="26" t="s">
        <v>950</v>
      </c>
      <c r="D468" s="26" t="s">
        <v>185</v>
      </c>
      <c r="E468" s="24"/>
      <c r="F468" s="26" t="s">
        <v>315</v>
      </c>
      <c r="G468" s="26" t="s">
        <v>951</v>
      </c>
      <c r="H468" s="26" t="s">
        <v>188</v>
      </c>
      <c r="I468" s="26" t="s">
        <v>188</v>
      </c>
      <c r="J468" s="26" t="s">
        <v>188</v>
      </c>
      <c r="K468" s="26" t="s">
        <v>188</v>
      </c>
      <c r="L468" s="26" t="s">
        <v>188</v>
      </c>
      <c r="M468" s="26" t="s">
        <v>188</v>
      </c>
      <c r="N468" s="26" t="s">
        <v>188</v>
      </c>
      <c r="O468" s="26" t="s">
        <v>188</v>
      </c>
      <c r="P468" s="26" t="s">
        <v>188</v>
      </c>
      <c r="Q468" s="26" t="s">
        <v>188</v>
      </c>
      <c r="R468" s="26" t="s">
        <v>188</v>
      </c>
      <c r="S468" s="26" t="s">
        <v>188</v>
      </c>
      <c r="T468" s="26" t="s">
        <v>188</v>
      </c>
      <c r="U468" s="26" t="s">
        <v>188</v>
      </c>
      <c r="V468" s="26" t="s">
        <v>5</v>
      </c>
      <c r="W468" s="26" t="s">
        <v>36</v>
      </c>
      <c r="X468" s="26" t="s">
        <v>158</v>
      </c>
      <c r="Y468" s="26" t="s">
        <v>190</v>
      </c>
      <c r="Z468" s="26" t="s">
        <v>190</v>
      </c>
      <c r="AA468" s="26" t="s">
        <v>190</v>
      </c>
      <c r="AB468" s="26" t="s">
        <v>190</v>
      </c>
      <c r="AC468" s="26" t="s">
        <v>190</v>
      </c>
      <c r="AD468" s="26" t="s">
        <v>190</v>
      </c>
      <c r="AE468" s="26" t="s">
        <v>55</v>
      </c>
      <c r="AF468" s="26" t="s">
        <v>159</v>
      </c>
      <c r="AG468" s="26" t="s">
        <v>59</v>
      </c>
      <c r="AH468" s="26" t="s">
        <v>59</v>
      </c>
      <c r="AI468" s="26" t="s">
        <v>59</v>
      </c>
      <c r="AJ468" s="26" t="s">
        <v>59</v>
      </c>
      <c r="AK468" s="26" t="s">
        <v>71</v>
      </c>
      <c r="AL468" s="26" t="s">
        <v>163</v>
      </c>
      <c r="AM468" s="26" t="s">
        <v>191</v>
      </c>
      <c r="AN468" s="26" t="s">
        <v>89</v>
      </c>
      <c r="AO468" s="26" t="s">
        <v>192</v>
      </c>
      <c r="AP468" s="26" t="s">
        <v>106</v>
      </c>
      <c r="AQ468" s="26" t="s">
        <v>106</v>
      </c>
      <c r="AR468" s="26" t="s">
        <v>106</v>
      </c>
      <c r="AS468" s="26" t="s">
        <v>106</v>
      </c>
      <c r="AT468" s="26" t="s">
        <v>113</v>
      </c>
      <c r="AU468" s="26" t="s">
        <v>193</v>
      </c>
      <c r="AX468" s="12">
        <f t="shared" si="265"/>
        <v>467</v>
      </c>
      <c r="AY468" s="12">
        <f t="shared" si="296"/>
        <v>0.5</v>
      </c>
      <c r="AZ468" s="20" t="str">
        <f t="shared" si="266"/>
        <v>Anticipatoria., Criterios y estándares (Rúbrica)., Autoevaluación., Retroalimentación.</v>
      </c>
      <c r="BA468" s="12" t="str">
        <f t="shared" si="261"/>
        <v>Anticipatoria.</v>
      </c>
      <c r="BB468" s="12" t="str">
        <f t="shared" si="262"/>
        <v>Criterios y estándares (Rúbrica).</v>
      </c>
      <c r="BC468" s="12" t="str">
        <f t="shared" si="263"/>
        <v>Autoevaluación.</v>
      </c>
      <c r="BD468" s="12" t="str">
        <f t="shared" si="264"/>
        <v>Retroalimentación.</v>
      </c>
      <c r="BF468" s="12">
        <f t="shared" si="267"/>
        <v>1</v>
      </c>
      <c r="BG468" s="12">
        <f t="shared" si="268"/>
        <v>1</v>
      </c>
      <c r="BH468" s="12">
        <f t="shared" si="269"/>
        <v>1</v>
      </c>
      <c r="BI468" s="12">
        <f t="shared" si="270"/>
        <v>1</v>
      </c>
      <c r="BJ468" s="12">
        <f t="shared" si="271"/>
        <v>0</v>
      </c>
      <c r="BK468" s="12">
        <f t="shared" si="272"/>
        <v>4</v>
      </c>
      <c r="BL468" s="20" t="str">
        <f t="shared" si="273"/>
        <v>Reflexión, Diálogo, Claridad, Oportunidades de mejora, Retroalimentación al docente</v>
      </c>
      <c r="BM468" s="12" t="str">
        <f t="shared" si="274"/>
        <v>Reflexión</v>
      </c>
      <c r="BN468" s="12" t="str">
        <f t="shared" si="260"/>
        <v>Diálogo</v>
      </c>
      <c r="BO468" s="12" t="str">
        <f t="shared" si="275"/>
        <v>Claridad</v>
      </c>
      <c r="BP468" s="12" t="str">
        <f t="shared" si="276"/>
        <v>Oportunidades de mejora</v>
      </c>
      <c r="BQ468" s="12" t="str">
        <f t="shared" si="277"/>
        <v>Retroalimentación al docente</v>
      </c>
      <c r="BS468" s="12">
        <f t="shared" si="278"/>
        <v>1</v>
      </c>
      <c r="BT468" s="12">
        <f t="shared" si="279"/>
        <v>1</v>
      </c>
      <c r="BU468" s="12">
        <f t="shared" si="280"/>
        <v>1</v>
      </c>
      <c r="BV468" s="12">
        <f t="shared" si="281"/>
        <v>1</v>
      </c>
      <c r="BW468" s="12">
        <f t="shared" si="282"/>
        <v>1</v>
      </c>
      <c r="BX468" s="12">
        <f t="shared" si="283"/>
        <v>0</v>
      </c>
      <c r="BY468" s="12">
        <f t="shared" si="284"/>
        <v>5</v>
      </c>
      <c r="BZ468"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68" s="12" t="str">
        <f t="shared" si="286"/>
        <v>La bibliografía básica propuesta se encuentra en la biblioteca "Juan Roa Vásquez".</v>
      </c>
      <c r="CB468" s="21" t="str">
        <f t="shared" si="287"/>
        <v>La bibliografía propuesta contiene títulos de edición menor a 5 años.</v>
      </c>
      <c r="CC468" s="12" t="str">
        <f t="shared" si="288"/>
        <v>La bibliografía se presenta con una sólo sistema de referenciación (APA, Vancouver, IEEE, etc).</v>
      </c>
      <c r="CD468" s="12" t="str">
        <f t="shared" si="289"/>
        <v>La bibliografía incluye por lo menos dos títulos en una segunda lengua.</v>
      </c>
      <c r="CF468" s="12">
        <f t="shared" si="290"/>
        <v>1</v>
      </c>
      <c r="CG468" s="12">
        <f t="shared" si="291"/>
        <v>1</v>
      </c>
      <c r="CH468" s="12">
        <f t="shared" si="292"/>
        <v>1</v>
      </c>
      <c r="CI468" s="12">
        <f t="shared" si="293"/>
        <v>1</v>
      </c>
      <c r="CJ468" s="12">
        <f t="shared" si="294"/>
        <v>0</v>
      </c>
      <c r="CK468" s="12">
        <f t="shared" si="295"/>
        <v>4</v>
      </c>
    </row>
    <row r="469" spans="1:89" x14ac:dyDescent="0.25">
      <c r="A469" s="25">
        <v>43066.408777210643</v>
      </c>
      <c r="B469" s="26" t="s">
        <v>952</v>
      </c>
      <c r="C469" s="26" t="s">
        <v>953</v>
      </c>
      <c r="D469" s="26" t="s">
        <v>185</v>
      </c>
      <c r="E469" s="24"/>
      <c r="F469" s="26" t="s">
        <v>226</v>
      </c>
      <c r="G469" s="26" t="s">
        <v>954</v>
      </c>
      <c r="H469" s="26" t="s">
        <v>188</v>
      </c>
      <c r="I469" s="26" t="s">
        <v>188</v>
      </c>
      <c r="J469" s="26" t="s">
        <v>188</v>
      </c>
      <c r="K469" s="26" t="s">
        <v>188</v>
      </c>
      <c r="L469" s="26" t="s">
        <v>188</v>
      </c>
      <c r="M469" s="26" t="s">
        <v>188</v>
      </c>
      <c r="N469" s="26" t="s">
        <v>188</v>
      </c>
      <c r="O469" s="26" t="s">
        <v>188</v>
      </c>
      <c r="P469" s="26" t="s">
        <v>188</v>
      </c>
      <c r="Q469" s="26" t="s">
        <v>188</v>
      </c>
      <c r="R469" s="26" t="s">
        <v>188</v>
      </c>
      <c r="S469" s="26" t="s">
        <v>188</v>
      </c>
      <c r="T469" s="26" t="s">
        <v>188</v>
      </c>
      <c r="U469" s="26" t="s">
        <v>188</v>
      </c>
      <c r="V469" s="26" t="s">
        <v>5</v>
      </c>
      <c r="W469" s="26" t="s">
        <v>162</v>
      </c>
      <c r="X469" s="26" t="s">
        <v>158</v>
      </c>
      <c r="Y469" s="26" t="s">
        <v>190</v>
      </c>
      <c r="Z469" s="26" t="s">
        <v>190</v>
      </c>
      <c r="AA469" s="26" t="s">
        <v>190</v>
      </c>
      <c r="AB469" s="26" t="s">
        <v>190</v>
      </c>
      <c r="AC469" s="26" t="s">
        <v>190</v>
      </c>
      <c r="AD469" s="26" t="s">
        <v>190</v>
      </c>
      <c r="AE469" s="26" t="s">
        <v>55</v>
      </c>
      <c r="AF469" s="26" t="s">
        <v>159</v>
      </c>
      <c r="AG469" s="26" t="s">
        <v>59</v>
      </c>
      <c r="AH469" s="26" t="s">
        <v>59</v>
      </c>
      <c r="AI469" s="26" t="s">
        <v>59</v>
      </c>
      <c r="AJ469" s="26" t="s">
        <v>59</v>
      </c>
      <c r="AK469" s="26" t="s">
        <v>71</v>
      </c>
      <c r="AL469" s="26" t="s">
        <v>163</v>
      </c>
      <c r="AM469" s="26" t="s">
        <v>259</v>
      </c>
      <c r="AN469" s="26" t="s">
        <v>90</v>
      </c>
      <c r="AO469" s="26" t="s">
        <v>276</v>
      </c>
      <c r="AP469" s="26" t="s">
        <v>106</v>
      </c>
      <c r="AQ469" s="26" t="s">
        <v>106</v>
      </c>
      <c r="AR469" s="26" t="s">
        <v>106</v>
      </c>
      <c r="AS469" s="26" t="s">
        <v>106</v>
      </c>
      <c r="AT469" s="26" t="s">
        <v>112</v>
      </c>
      <c r="AU469" s="26" t="s">
        <v>247</v>
      </c>
      <c r="AX469" s="12">
        <f t="shared" si="265"/>
        <v>468</v>
      </c>
      <c r="AY469" s="12">
        <f t="shared" si="296"/>
        <v>0.5</v>
      </c>
      <c r="AZ469" s="20" t="str">
        <f t="shared" si="266"/>
        <v>Criterios y estándares (Rúbrica)., Autoevaluación., Retroalimentación.</v>
      </c>
      <c r="BA469" s="12" t="str">
        <f t="shared" si="261"/>
        <v>Criterios y estándares (Rúbrica).</v>
      </c>
      <c r="BB469" s="12" t="str">
        <f t="shared" si="262"/>
        <v>Autoevaluación.</v>
      </c>
      <c r="BC469" s="12" t="str">
        <f t="shared" si="263"/>
        <v>Retroalimentación.</v>
      </c>
      <c r="BD469" s="12" t="str">
        <f t="shared" si="264"/>
        <v/>
      </c>
      <c r="BF469" s="12">
        <f t="shared" si="267"/>
        <v>0</v>
      </c>
      <c r="BG469" s="12">
        <f t="shared" si="268"/>
        <v>1</v>
      </c>
      <c r="BH469" s="12">
        <f t="shared" si="269"/>
        <v>1</v>
      </c>
      <c r="BI469" s="12">
        <f t="shared" si="270"/>
        <v>1</v>
      </c>
      <c r="BJ469" s="12">
        <f t="shared" si="271"/>
        <v>0</v>
      </c>
      <c r="BK469" s="12">
        <f t="shared" si="272"/>
        <v>3</v>
      </c>
      <c r="BL469" s="20" t="str">
        <f t="shared" si="273"/>
        <v>Reflexión, Diálogo, Claridad</v>
      </c>
      <c r="BM469" s="12" t="str">
        <f t="shared" si="274"/>
        <v>Reflexión</v>
      </c>
      <c r="BN469" s="12" t="str">
        <f t="shared" si="260"/>
        <v>Diálogo</v>
      </c>
      <c r="BO469" s="12" t="str">
        <f t="shared" si="275"/>
        <v>Claridad</v>
      </c>
      <c r="BP469" s="12" t="str">
        <f t="shared" si="276"/>
        <v/>
      </c>
      <c r="BQ469" s="12" t="str">
        <f t="shared" si="277"/>
        <v/>
      </c>
      <c r="BS469" s="12">
        <f t="shared" si="278"/>
        <v>1</v>
      </c>
      <c r="BT469" s="12">
        <f t="shared" si="279"/>
        <v>1</v>
      </c>
      <c r="BU469" s="12">
        <f t="shared" si="280"/>
        <v>1</v>
      </c>
      <c r="BV469" s="12">
        <f t="shared" si="281"/>
        <v>0</v>
      </c>
      <c r="BW469" s="12">
        <f t="shared" si="282"/>
        <v>0</v>
      </c>
      <c r="BX469" s="12">
        <f t="shared" si="283"/>
        <v>0</v>
      </c>
      <c r="BY469" s="12">
        <f t="shared" si="284"/>
        <v>3</v>
      </c>
      <c r="BZ469" s="12" t="str">
        <f t="shared" si="285"/>
        <v>La bibliografía básica propuesta se encuentra en la biblioteca "Juan Roa Vásquez"., La bibliografía propuesta contiene títulos de edición menor a 5 años., La bibliografía se presenta con una sólo sistema de referenciación (APA, Vancouver, IEEE, etc).</v>
      </c>
      <c r="CA469" s="12" t="str">
        <f t="shared" si="286"/>
        <v>La bibliografía básica propuesta se encuentra en la biblioteca "Juan Roa Vásquez".</v>
      </c>
      <c r="CB469" s="21" t="str">
        <f t="shared" si="287"/>
        <v>La bibliografía propuesta contiene títulos de edición menor a 5 años.</v>
      </c>
      <c r="CC469" s="12" t="str">
        <f t="shared" si="288"/>
        <v>La bibliografía se presenta con una sólo sistema de referenciación (APA, Vancouver, IEEE, etc).</v>
      </c>
      <c r="CD469" s="12" t="str">
        <f t="shared" si="289"/>
        <v/>
      </c>
      <c r="CF469" s="12">
        <f t="shared" si="290"/>
        <v>1</v>
      </c>
      <c r="CG469" s="12">
        <f t="shared" si="291"/>
        <v>1</v>
      </c>
      <c r="CH469" s="12">
        <f t="shared" si="292"/>
        <v>1</v>
      </c>
      <c r="CI469" s="12">
        <f t="shared" si="293"/>
        <v>0</v>
      </c>
      <c r="CJ469" s="12">
        <f t="shared" si="294"/>
        <v>0</v>
      </c>
      <c r="CK469" s="12">
        <f t="shared" si="295"/>
        <v>3</v>
      </c>
    </row>
    <row r="470" spans="1:89" x14ac:dyDescent="0.25">
      <c r="A470" s="25">
        <v>43066.409298981482</v>
      </c>
      <c r="B470" s="26" t="s">
        <v>949</v>
      </c>
      <c r="C470" s="26" t="s">
        <v>950</v>
      </c>
      <c r="D470" s="26" t="s">
        <v>185</v>
      </c>
      <c r="E470" s="24"/>
      <c r="F470" s="26" t="s">
        <v>315</v>
      </c>
      <c r="G470" s="26" t="s">
        <v>955</v>
      </c>
      <c r="H470" s="26" t="s">
        <v>188</v>
      </c>
      <c r="I470" s="26" t="s">
        <v>188</v>
      </c>
      <c r="J470" s="26" t="s">
        <v>188</v>
      </c>
      <c r="K470" s="26" t="s">
        <v>188</v>
      </c>
      <c r="L470" s="26" t="s">
        <v>188</v>
      </c>
      <c r="M470" s="26" t="s">
        <v>188</v>
      </c>
      <c r="N470" s="26" t="s">
        <v>188</v>
      </c>
      <c r="O470" s="26" t="s">
        <v>188</v>
      </c>
      <c r="P470" s="26" t="s">
        <v>188</v>
      </c>
      <c r="Q470" s="26" t="s">
        <v>188</v>
      </c>
      <c r="R470" s="26" t="s">
        <v>188</v>
      </c>
      <c r="S470" s="26" t="s">
        <v>188</v>
      </c>
      <c r="T470" s="26" t="s">
        <v>188</v>
      </c>
      <c r="U470" s="26" t="s">
        <v>188</v>
      </c>
      <c r="V470" s="26" t="s">
        <v>5</v>
      </c>
      <c r="W470" s="26" t="s">
        <v>36</v>
      </c>
      <c r="X470" s="26" t="s">
        <v>158</v>
      </c>
      <c r="Y470" s="26" t="s">
        <v>190</v>
      </c>
      <c r="Z470" s="26" t="s">
        <v>190</v>
      </c>
      <c r="AA470" s="26" t="s">
        <v>190</v>
      </c>
      <c r="AB470" s="26" t="s">
        <v>190</v>
      </c>
      <c r="AC470" s="26" t="s">
        <v>190</v>
      </c>
      <c r="AD470" s="26" t="s">
        <v>190</v>
      </c>
      <c r="AE470" s="26" t="s">
        <v>55</v>
      </c>
      <c r="AF470" s="26" t="s">
        <v>159</v>
      </c>
      <c r="AG470" s="26" t="s">
        <v>59</v>
      </c>
      <c r="AH470" s="26" t="s">
        <v>59</v>
      </c>
      <c r="AI470" s="26" t="s">
        <v>59</v>
      </c>
      <c r="AJ470" s="26" t="s">
        <v>59</v>
      </c>
      <c r="AK470" s="26" t="s">
        <v>71</v>
      </c>
      <c r="AL470" s="26" t="s">
        <v>163</v>
      </c>
      <c r="AM470" s="26" t="s">
        <v>191</v>
      </c>
      <c r="AN470" s="26" t="s">
        <v>90</v>
      </c>
      <c r="AO470" s="26" t="s">
        <v>192</v>
      </c>
      <c r="AP470" s="26" t="s">
        <v>106</v>
      </c>
      <c r="AQ470" s="26" t="s">
        <v>106</v>
      </c>
      <c r="AR470" s="26" t="s">
        <v>106</v>
      </c>
      <c r="AS470" s="26" t="s">
        <v>106</v>
      </c>
      <c r="AT470" s="26" t="s">
        <v>113</v>
      </c>
      <c r="AU470" s="26" t="s">
        <v>266</v>
      </c>
      <c r="AX470" s="12">
        <f t="shared" si="265"/>
        <v>467</v>
      </c>
      <c r="AY470" s="12">
        <f t="shared" si="296"/>
        <v>0.5</v>
      </c>
      <c r="AZ470" s="20" t="str">
        <f t="shared" si="266"/>
        <v>Anticipatoria., Criterios y estándares (Rúbrica)., Autoevaluación., Retroalimentación.</v>
      </c>
      <c r="BA470" s="12" t="str">
        <f t="shared" si="261"/>
        <v>Anticipatoria.</v>
      </c>
      <c r="BB470" s="12" t="str">
        <f t="shared" si="262"/>
        <v>Criterios y estándares (Rúbrica).</v>
      </c>
      <c r="BC470" s="12" t="str">
        <f t="shared" si="263"/>
        <v>Autoevaluación.</v>
      </c>
      <c r="BD470" s="12" t="str">
        <f t="shared" si="264"/>
        <v>Retroalimentación.</v>
      </c>
      <c r="BF470" s="12">
        <f t="shared" si="267"/>
        <v>1</v>
      </c>
      <c r="BG470" s="12">
        <f t="shared" si="268"/>
        <v>1</v>
      </c>
      <c r="BH470" s="12">
        <f t="shared" si="269"/>
        <v>1</v>
      </c>
      <c r="BI470" s="12">
        <f t="shared" si="270"/>
        <v>1</v>
      </c>
      <c r="BJ470" s="12">
        <f t="shared" si="271"/>
        <v>0</v>
      </c>
      <c r="BK470" s="12">
        <f t="shared" si="272"/>
        <v>4</v>
      </c>
      <c r="BL470" s="20" t="str">
        <f t="shared" si="273"/>
        <v>Reflexión, Diálogo, Claridad, Oportunidades de mejora, Retroalimentación al docente</v>
      </c>
      <c r="BM470" s="12" t="str">
        <f t="shared" si="274"/>
        <v>Reflexión</v>
      </c>
      <c r="BN470" s="12" t="str">
        <f t="shared" si="260"/>
        <v>Diálogo</v>
      </c>
      <c r="BO470" s="12" t="str">
        <f t="shared" si="275"/>
        <v>Claridad</v>
      </c>
      <c r="BP470" s="12" t="str">
        <f t="shared" si="276"/>
        <v>Oportunidades de mejora</v>
      </c>
      <c r="BQ470" s="12" t="str">
        <f t="shared" si="277"/>
        <v>Retroalimentación al docente</v>
      </c>
      <c r="BS470" s="12">
        <f t="shared" si="278"/>
        <v>1</v>
      </c>
      <c r="BT470" s="12">
        <f t="shared" si="279"/>
        <v>1</v>
      </c>
      <c r="BU470" s="12">
        <f t="shared" si="280"/>
        <v>1</v>
      </c>
      <c r="BV470" s="12">
        <f t="shared" si="281"/>
        <v>1</v>
      </c>
      <c r="BW470" s="12">
        <f t="shared" si="282"/>
        <v>1</v>
      </c>
      <c r="BX470" s="12">
        <f t="shared" si="283"/>
        <v>0</v>
      </c>
      <c r="BY470" s="12">
        <f t="shared" si="284"/>
        <v>5</v>
      </c>
      <c r="BZ470" s="12" t="str">
        <f t="shared" si="285"/>
        <v>La bibliografía propuesta contiene títulos de edición menor a 5 años., La bibliografía se presenta con una sólo sistema de referenciación (APA, Vancouver, IEEE, etc)., La bibliografía incluye por lo menos dos títulos en una segunda lengua.</v>
      </c>
      <c r="CA470" s="12" t="str">
        <f t="shared" si="286"/>
        <v>La bibliografía propuesta contiene títulos de edición menor a 5 años.</v>
      </c>
      <c r="CB470" s="21" t="str">
        <f t="shared" si="287"/>
        <v>La bibliografía se presenta con una sólo sistema de referenciación (APA, Vancouver, IEEE, etc).</v>
      </c>
      <c r="CC470" s="12" t="str">
        <f t="shared" si="288"/>
        <v>La bibliografía incluye por lo menos dos títulos en una segunda lengua.</v>
      </c>
      <c r="CD470" s="12" t="str">
        <f t="shared" si="289"/>
        <v/>
      </c>
      <c r="CF470" s="12">
        <f t="shared" si="290"/>
        <v>0</v>
      </c>
      <c r="CG470" s="12">
        <f t="shared" si="291"/>
        <v>1</v>
      </c>
      <c r="CH470" s="12">
        <f t="shared" si="292"/>
        <v>1</v>
      </c>
      <c r="CI470" s="12">
        <f t="shared" si="293"/>
        <v>1</v>
      </c>
      <c r="CJ470" s="12">
        <f t="shared" si="294"/>
        <v>0</v>
      </c>
      <c r="CK470" s="12">
        <f t="shared" si="295"/>
        <v>3</v>
      </c>
    </row>
    <row r="471" spans="1:89" x14ac:dyDescent="0.25">
      <c r="A471" s="25">
        <v>43066.412284444443</v>
      </c>
      <c r="B471" s="26" t="s">
        <v>952</v>
      </c>
      <c r="C471" s="26" t="s">
        <v>956</v>
      </c>
      <c r="D471" s="26" t="s">
        <v>185</v>
      </c>
      <c r="E471" s="24"/>
      <c r="F471" s="26" t="s">
        <v>235</v>
      </c>
      <c r="G471" s="26" t="s">
        <v>957</v>
      </c>
      <c r="H471" s="26" t="s">
        <v>188</v>
      </c>
      <c r="I471" s="26" t="s">
        <v>188</v>
      </c>
      <c r="J471" s="26" t="s">
        <v>188</v>
      </c>
      <c r="K471" s="26" t="s">
        <v>188</v>
      </c>
      <c r="L471" s="26" t="s">
        <v>188</v>
      </c>
      <c r="M471" s="26" t="s">
        <v>188</v>
      </c>
      <c r="N471" s="26" t="s">
        <v>188</v>
      </c>
      <c r="O471" s="26" t="s">
        <v>188</v>
      </c>
      <c r="P471" s="26" t="s">
        <v>188</v>
      </c>
      <c r="Q471" s="26" t="s">
        <v>188</v>
      </c>
      <c r="R471" s="26" t="s">
        <v>188</v>
      </c>
      <c r="S471" s="26" t="s">
        <v>188</v>
      </c>
      <c r="T471" s="26" t="s">
        <v>188</v>
      </c>
      <c r="U471" s="26" t="s">
        <v>188</v>
      </c>
      <c r="V471" s="26" t="s">
        <v>5</v>
      </c>
      <c r="W471" s="26" t="s">
        <v>162</v>
      </c>
      <c r="X471" s="26" t="s">
        <v>158</v>
      </c>
      <c r="Y471" s="26" t="s">
        <v>190</v>
      </c>
      <c r="Z471" s="26" t="s">
        <v>190</v>
      </c>
      <c r="AA471" s="26" t="s">
        <v>190</v>
      </c>
      <c r="AB471" s="26" t="s">
        <v>190</v>
      </c>
      <c r="AC471" s="26" t="s">
        <v>190</v>
      </c>
      <c r="AD471" s="26" t="s">
        <v>190</v>
      </c>
      <c r="AE471" s="26" t="s">
        <v>54</v>
      </c>
      <c r="AF471" s="26" t="s">
        <v>159</v>
      </c>
      <c r="AG471" s="26" t="s">
        <v>59</v>
      </c>
      <c r="AH471" s="26" t="s">
        <v>58</v>
      </c>
      <c r="AI471" s="26" t="s">
        <v>58</v>
      </c>
      <c r="AJ471" s="26" t="s">
        <v>58</v>
      </c>
      <c r="AK471" s="26" t="s">
        <v>71</v>
      </c>
      <c r="AL471" s="26" t="s">
        <v>163</v>
      </c>
      <c r="AM471" s="26" t="s">
        <v>259</v>
      </c>
      <c r="AN471" s="26" t="s">
        <v>90</v>
      </c>
      <c r="AO471" s="26" t="s">
        <v>210</v>
      </c>
      <c r="AP471" s="26" t="s">
        <v>106</v>
      </c>
      <c r="AQ471" s="26" t="s">
        <v>106</v>
      </c>
      <c r="AR471" s="26" t="s">
        <v>106</v>
      </c>
      <c r="AS471" s="26" t="s">
        <v>106</v>
      </c>
      <c r="AT471" s="26" t="s">
        <v>114</v>
      </c>
      <c r="AU471" s="26" t="s">
        <v>247</v>
      </c>
      <c r="AX471" s="12">
        <f t="shared" si="265"/>
        <v>470</v>
      </c>
      <c r="AY471" s="12">
        <f t="shared" si="296"/>
        <v>0.33333333333333331</v>
      </c>
      <c r="AZ471" s="20" t="str">
        <f t="shared" si="266"/>
        <v>Criterios y estándares (Rúbrica)., Autoevaluación., Retroalimentación.</v>
      </c>
      <c r="BA471" s="12" t="str">
        <f t="shared" si="261"/>
        <v>Criterios y estándares (Rúbrica).</v>
      </c>
      <c r="BB471" s="12" t="str">
        <f t="shared" si="262"/>
        <v>Autoevaluación.</v>
      </c>
      <c r="BC471" s="12" t="str">
        <f t="shared" si="263"/>
        <v>Retroalimentación.</v>
      </c>
      <c r="BD471" s="12" t="str">
        <f t="shared" si="264"/>
        <v/>
      </c>
      <c r="BF471" s="12">
        <f t="shared" si="267"/>
        <v>0</v>
      </c>
      <c r="BG471" s="12">
        <f t="shared" si="268"/>
        <v>1</v>
      </c>
      <c r="BH471" s="12">
        <f t="shared" si="269"/>
        <v>1</v>
      </c>
      <c r="BI471" s="12">
        <f t="shared" si="270"/>
        <v>1</v>
      </c>
      <c r="BJ471" s="12">
        <f t="shared" si="271"/>
        <v>0</v>
      </c>
      <c r="BK471" s="12">
        <f t="shared" si="272"/>
        <v>3</v>
      </c>
      <c r="BL471" s="20" t="str">
        <f t="shared" si="273"/>
        <v>Reflexión, Diálogo, Claridad, Oportunidades de mejora</v>
      </c>
      <c r="BM471" s="12" t="str">
        <f t="shared" si="274"/>
        <v>Reflexión</v>
      </c>
      <c r="BN471" s="12" t="str">
        <f t="shared" si="260"/>
        <v>Diálogo</v>
      </c>
      <c r="BO471" s="12" t="str">
        <f t="shared" si="275"/>
        <v>Claridad</v>
      </c>
      <c r="BP471" s="12" t="str">
        <f t="shared" si="276"/>
        <v>Oportunidades de mejora</v>
      </c>
      <c r="BQ471" s="12" t="str">
        <f t="shared" si="277"/>
        <v/>
      </c>
      <c r="BS471" s="12">
        <f t="shared" si="278"/>
        <v>1</v>
      </c>
      <c r="BT471" s="12">
        <f t="shared" si="279"/>
        <v>1</v>
      </c>
      <c r="BU471" s="12">
        <f t="shared" si="280"/>
        <v>1</v>
      </c>
      <c r="BV471" s="12">
        <f t="shared" si="281"/>
        <v>1</v>
      </c>
      <c r="BW471" s="12">
        <f t="shared" si="282"/>
        <v>0</v>
      </c>
      <c r="BX471" s="12">
        <f t="shared" si="283"/>
        <v>0</v>
      </c>
      <c r="BY471" s="12">
        <f t="shared" si="284"/>
        <v>4</v>
      </c>
      <c r="BZ471" s="12" t="str">
        <f t="shared" si="285"/>
        <v>La bibliografía básica propuesta se encuentra en la biblioteca "Juan Roa Vásquez"., La bibliografía propuesta contiene títulos de edición menor a 5 años., La bibliografía se presenta con una sólo sistema de referenciación (APA, Vancouver, IEEE, etc).</v>
      </c>
      <c r="CA471" s="12" t="str">
        <f t="shared" si="286"/>
        <v>La bibliografía básica propuesta se encuentra en la biblioteca "Juan Roa Vásquez".</v>
      </c>
      <c r="CB471" s="21" t="str">
        <f t="shared" si="287"/>
        <v>La bibliografía propuesta contiene títulos de edición menor a 5 años.</v>
      </c>
      <c r="CC471" s="12" t="str">
        <f t="shared" si="288"/>
        <v>La bibliografía se presenta con una sólo sistema de referenciación (APA, Vancouver, IEEE, etc).</v>
      </c>
      <c r="CD471" s="12" t="str">
        <f t="shared" si="289"/>
        <v/>
      </c>
      <c r="CF471" s="12">
        <f t="shared" si="290"/>
        <v>1</v>
      </c>
      <c r="CG471" s="12">
        <f t="shared" si="291"/>
        <v>1</v>
      </c>
      <c r="CH471" s="12">
        <f t="shared" si="292"/>
        <v>1</v>
      </c>
      <c r="CI471" s="12">
        <f t="shared" si="293"/>
        <v>0</v>
      </c>
      <c r="CJ471" s="12">
        <f t="shared" si="294"/>
        <v>0</v>
      </c>
      <c r="CK471" s="12">
        <f t="shared" si="295"/>
        <v>3</v>
      </c>
    </row>
    <row r="472" spans="1:89" x14ac:dyDescent="0.25">
      <c r="A472" s="25">
        <v>43066.415320219909</v>
      </c>
      <c r="B472" s="26" t="s">
        <v>952</v>
      </c>
      <c r="C472" s="26" t="s">
        <v>953</v>
      </c>
      <c r="D472" s="26" t="s">
        <v>185</v>
      </c>
      <c r="E472" s="24"/>
      <c r="F472" s="26" t="s">
        <v>235</v>
      </c>
      <c r="G472" s="26" t="s">
        <v>958</v>
      </c>
      <c r="H472" s="26" t="s">
        <v>188</v>
      </c>
      <c r="I472" s="26" t="s">
        <v>188</v>
      </c>
      <c r="J472" s="26" t="s">
        <v>188</v>
      </c>
      <c r="K472" s="26" t="s">
        <v>188</v>
      </c>
      <c r="L472" s="26" t="s">
        <v>188</v>
      </c>
      <c r="M472" s="26" t="s">
        <v>188</v>
      </c>
      <c r="N472" s="26" t="s">
        <v>188</v>
      </c>
      <c r="O472" s="26" t="s">
        <v>188</v>
      </c>
      <c r="P472" s="26" t="s">
        <v>188</v>
      </c>
      <c r="Q472" s="26" t="s">
        <v>188</v>
      </c>
      <c r="R472" s="26" t="s">
        <v>188</v>
      </c>
      <c r="S472" s="26" t="s">
        <v>188</v>
      </c>
      <c r="T472" s="26" t="s">
        <v>188</v>
      </c>
      <c r="U472" s="26" t="s">
        <v>188</v>
      </c>
      <c r="V472" s="26" t="s">
        <v>5</v>
      </c>
      <c r="W472" s="26" t="s">
        <v>162</v>
      </c>
      <c r="X472" s="26" t="s">
        <v>158</v>
      </c>
      <c r="Y472" s="26" t="s">
        <v>190</v>
      </c>
      <c r="Z472" s="26" t="s">
        <v>190</v>
      </c>
      <c r="AA472" s="26" t="s">
        <v>190</v>
      </c>
      <c r="AB472" s="26" t="s">
        <v>190</v>
      </c>
      <c r="AC472" s="26" t="s">
        <v>190</v>
      </c>
      <c r="AD472" s="26" t="s">
        <v>190</v>
      </c>
      <c r="AE472" s="26" t="s">
        <v>55</v>
      </c>
      <c r="AF472" s="26" t="s">
        <v>159</v>
      </c>
      <c r="AG472" s="26" t="s">
        <v>59</v>
      </c>
      <c r="AH472" s="26" t="s">
        <v>59</v>
      </c>
      <c r="AI472" s="26" t="s">
        <v>59</v>
      </c>
      <c r="AJ472" s="26" t="s">
        <v>59</v>
      </c>
      <c r="AK472" s="26" t="s">
        <v>71</v>
      </c>
      <c r="AL472" s="26" t="s">
        <v>160</v>
      </c>
      <c r="AM472" s="26" t="s">
        <v>191</v>
      </c>
      <c r="AN472" s="26" t="s">
        <v>89</v>
      </c>
      <c r="AO472" s="26" t="s">
        <v>210</v>
      </c>
      <c r="AP472" s="26" t="s">
        <v>106</v>
      </c>
      <c r="AQ472" s="26" t="s">
        <v>106</v>
      </c>
      <c r="AR472" s="26" t="s">
        <v>106</v>
      </c>
      <c r="AS472" s="26" t="s">
        <v>106</v>
      </c>
      <c r="AT472" s="26" t="s">
        <v>114</v>
      </c>
      <c r="AU472" s="26" t="s">
        <v>247</v>
      </c>
      <c r="AX472" s="12">
        <f t="shared" si="265"/>
        <v>468</v>
      </c>
      <c r="AY472" s="12">
        <f t="shared" si="296"/>
        <v>0.5</v>
      </c>
      <c r="AZ472" s="20" t="str">
        <f t="shared" si="266"/>
        <v>Anticipatoria., Criterios y estándares (Rúbrica)., Autoevaluación., Retroalimentación.</v>
      </c>
      <c r="BA472" s="12" t="str">
        <f t="shared" si="261"/>
        <v>Anticipatoria.</v>
      </c>
      <c r="BB472" s="12" t="str">
        <f t="shared" si="262"/>
        <v>Criterios y estándares (Rúbrica).</v>
      </c>
      <c r="BC472" s="12" t="str">
        <f t="shared" si="263"/>
        <v>Autoevaluación.</v>
      </c>
      <c r="BD472" s="12" t="str">
        <f t="shared" si="264"/>
        <v>Retroalimentación.</v>
      </c>
      <c r="BF472" s="12">
        <f t="shared" si="267"/>
        <v>1</v>
      </c>
      <c r="BG472" s="12">
        <f t="shared" si="268"/>
        <v>1</v>
      </c>
      <c r="BH472" s="12">
        <f t="shared" si="269"/>
        <v>1</v>
      </c>
      <c r="BI472" s="12">
        <f t="shared" si="270"/>
        <v>1</v>
      </c>
      <c r="BJ472" s="12">
        <f t="shared" si="271"/>
        <v>0</v>
      </c>
      <c r="BK472" s="12">
        <f t="shared" si="272"/>
        <v>4</v>
      </c>
      <c r="BL472" s="20" t="str">
        <f t="shared" si="273"/>
        <v>Reflexión, Diálogo, Claridad, Oportunidades de mejora</v>
      </c>
      <c r="BM472" s="12" t="str">
        <f t="shared" si="274"/>
        <v>Reflexión</v>
      </c>
      <c r="BN472" s="12" t="str">
        <f t="shared" si="260"/>
        <v>Diálogo</v>
      </c>
      <c r="BO472" s="12" t="str">
        <f t="shared" si="275"/>
        <v>Claridad</v>
      </c>
      <c r="BP472" s="12" t="str">
        <f t="shared" si="276"/>
        <v>Oportunidades de mejora</v>
      </c>
      <c r="BQ472" s="12" t="str">
        <f t="shared" si="277"/>
        <v/>
      </c>
      <c r="BS472" s="12">
        <f t="shared" si="278"/>
        <v>1</v>
      </c>
      <c r="BT472" s="12">
        <f t="shared" si="279"/>
        <v>1</v>
      </c>
      <c r="BU472" s="12">
        <f t="shared" si="280"/>
        <v>1</v>
      </c>
      <c r="BV472" s="12">
        <f t="shared" si="281"/>
        <v>1</v>
      </c>
      <c r="BW472" s="12">
        <f t="shared" si="282"/>
        <v>0</v>
      </c>
      <c r="BX472" s="12">
        <f t="shared" si="283"/>
        <v>0</v>
      </c>
      <c r="BY472" s="12">
        <f t="shared" si="284"/>
        <v>4</v>
      </c>
      <c r="BZ472" s="12" t="str">
        <f t="shared" si="285"/>
        <v>La bibliografía básica propuesta se encuentra en la biblioteca "Juan Roa Vásquez"., La bibliografía propuesta contiene títulos de edición menor a 5 años., La bibliografía se presenta con una sólo sistema de referenciación (APA, Vancouver, IEEE, etc).</v>
      </c>
      <c r="CA472" s="12" t="str">
        <f t="shared" si="286"/>
        <v>La bibliografía básica propuesta se encuentra en la biblioteca "Juan Roa Vásquez".</v>
      </c>
      <c r="CB472" s="21" t="str">
        <f t="shared" si="287"/>
        <v>La bibliografía propuesta contiene títulos de edición menor a 5 años.</v>
      </c>
      <c r="CC472" s="12" t="str">
        <f t="shared" si="288"/>
        <v>La bibliografía se presenta con una sólo sistema de referenciación (APA, Vancouver, IEEE, etc).</v>
      </c>
      <c r="CD472" s="12" t="str">
        <f t="shared" si="289"/>
        <v/>
      </c>
      <c r="CF472" s="12">
        <f t="shared" si="290"/>
        <v>1</v>
      </c>
      <c r="CG472" s="12">
        <f t="shared" si="291"/>
        <v>1</v>
      </c>
      <c r="CH472" s="12">
        <f t="shared" si="292"/>
        <v>1</v>
      </c>
      <c r="CI472" s="12">
        <f t="shared" si="293"/>
        <v>0</v>
      </c>
      <c r="CJ472" s="12">
        <f t="shared" si="294"/>
        <v>0</v>
      </c>
      <c r="CK472" s="12">
        <f t="shared" si="295"/>
        <v>3</v>
      </c>
    </row>
    <row r="473" spans="1:89" x14ac:dyDescent="0.25">
      <c r="A473" s="25">
        <v>43066.416438668981</v>
      </c>
      <c r="B473" s="26" t="s">
        <v>959</v>
      </c>
      <c r="C473" s="26" t="s">
        <v>960</v>
      </c>
      <c r="D473" s="26" t="s">
        <v>185</v>
      </c>
      <c r="E473" s="24"/>
      <c r="F473" s="26" t="s">
        <v>720</v>
      </c>
      <c r="G473" s="26" t="s">
        <v>961</v>
      </c>
      <c r="H473" s="26" t="s">
        <v>188</v>
      </c>
      <c r="I473" s="26" t="s">
        <v>188</v>
      </c>
      <c r="J473" s="26" t="s">
        <v>188</v>
      </c>
      <c r="K473" s="26" t="s">
        <v>188</v>
      </c>
      <c r="L473" s="26" t="s">
        <v>188</v>
      </c>
      <c r="M473" s="26" t="s">
        <v>188</v>
      </c>
      <c r="N473" s="26" t="s">
        <v>188</v>
      </c>
      <c r="O473" s="26" t="s">
        <v>188</v>
      </c>
      <c r="P473" s="26" t="s">
        <v>188</v>
      </c>
      <c r="Q473" s="26" t="s">
        <v>188</v>
      </c>
      <c r="R473" s="26" t="s">
        <v>188</v>
      </c>
      <c r="S473" s="26" t="s">
        <v>188</v>
      </c>
      <c r="T473" s="26" t="s">
        <v>188</v>
      </c>
      <c r="U473" s="26" t="s">
        <v>188</v>
      </c>
      <c r="V473" s="26" t="s">
        <v>5</v>
      </c>
      <c r="W473" s="26" t="s">
        <v>162</v>
      </c>
      <c r="X473" s="26" t="s">
        <v>158</v>
      </c>
      <c r="Y473" s="26" t="s">
        <v>43</v>
      </c>
      <c r="Z473" s="26" t="s">
        <v>43</v>
      </c>
      <c r="AA473" s="26" t="s">
        <v>43</v>
      </c>
      <c r="AB473" s="26" t="s">
        <v>43</v>
      </c>
      <c r="AC473" s="26" t="s">
        <v>43</v>
      </c>
      <c r="AD473" s="26" t="s">
        <v>43</v>
      </c>
      <c r="AE473" s="26" t="s">
        <v>55</v>
      </c>
      <c r="AF473" s="26" t="s">
        <v>58</v>
      </c>
      <c r="AG473" s="26" t="s">
        <v>58</v>
      </c>
      <c r="AH473" s="26" t="s">
        <v>58</v>
      </c>
      <c r="AI473" s="26" t="s">
        <v>58</v>
      </c>
      <c r="AJ473" s="26" t="s">
        <v>58</v>
      </c>
      <c r="AK473" s="26" t="s">
        <v>69</v>
      </c>
      <c r="AL473" s="26" t="s">
        <v>160</v>
      </c>
      <c r="AM473" s="26" t="s">
        <v>231</v>
      </c>
      <c r="AN473" s="26" t="s">
        <v>89</v>
      </c>
      <c r="AO473" s="26" t="s">
        <v>268</v>
      </c>
      <c r="AP473" s="26" t="s">
        <v>104</v>
      </c>
      <c r="AQ473" s="26" t="s">
        <v>104</v>
      </c>
      <c r="AR473" s="26" t="s">
        <v>104</v>
      </c>
      <c r="AS473" s="26" t="s">
        <v>104</v>
      </c>
      <c r="AT473" s="26" t="s">
        <v>114</v>
      </c>
      <c r="AU473" s="26" t="s">
        <v>247</v>
      </c>
      <c r="AX473" s="12">
        <f t="shared" si="265"/>
        <v>472</v>
      </c>
      <c r="AY473" s="12">
        <f t="shared" si="296"/>
        <v>0.5</v>
      </c>
      <c r="AZ473" s="20" t="str">
        <f t="shared" si="266"/>
        <v>Anticipatoria., Criterios y estándares (Rúbrica)., Retroalimentación.</v>
      </c>
      <c r="BA473" s="12" t="str">
        <f t="shared" si="261"/>
        <v>Anticipatoria.</v>
      </c>
      <c r="BB473" s="12" t="str">
        <f t="shared" si="262"/>
        <v>Criterios y estándares (Rúbrica).</v>
      </c>
      <c r="BC473" s="12" t="str">
        <f t="shared" si="263"/>
        <v>Retroalimentación.</v>
      </c>
      <c r="BD473" s="12" t="str">
        <f t="shared" si="264"/>
        <v/>
      </c>
      <c r="BF473" s="12">
        <f t="shared" si="267"/>
        <v>1</v>
      </c>
      <c r="BG473" s="12">
        <f t="shared" si="268"/>
        <v>1</v>
      </c>
      <c r="BH473" s="12">
        <f t="shared" si="269"/>
        <v>0</v>
      </c>
      <c r="BI473" s="12">
        <f t="shared" si="270"/>
        <v>1</v>
      </c>
      <c r="BJ473" s="12">
        <f t="shared" si="271"/>
        <v>0</v>
      </c>
      <c r="BK473" s="12">
        <f t="shared" si="272"/>
        <v>3</v>
      </c>
      <c r="BL473" s="20" t="str">
        <f t="shared" si="273"/>
        <v>Reflexión, Diálogo, Oportunidades de mejora, Retroalimentación al docente</v>
      </c>
      <c r="BM473" s="12" t="str">
        <f t="shared" si="274"/>
        <v>Reflexión</v>
      </c>
      <c r="BN473" s="12" t="str">
        <f t="shared" si="260"/>
        <v>Diálogo</v>
      </c>
      <c r="BO473" s="12" t="str">
        <f t="shared" si="275"/>
        <v>Oportunidades de mejora</v>
      </c>
      <c r="BP473" s="12" t="str">
        <f t="shared" si="276"/>
        <v>Retroalimentación al docente</v>
      </c>
      <c r="BQ473" s="12" t="str">
        <f t="shared" si="277"/>
        <v/>
      </c>
      <c r="BS473" s="12">
        <f t="shared" si="278"/>
        <v>1</v>
      </c>
      <c r="BT473" s="12">
        <f t="shared" si="279"/>
        <v>1</v>
      </c>
      <c r="BU473" s="12">
        <f t="shared" si="280"/>
        <v>0</v>
      </c>
      <c r="BV473" s="12">
        <f t="shared" si="281"/>
        <v>1</v>
      </c>
      <c r="BW473" s="12">
        <f t="shared" si="282"/>
        <v>1</v>
      </c>
      <c r="BX473" s="12">
        <f t="shared" si="283"/>
        <v>0</v>
      </c>
      <c r="BY473" s="12">
        <f t="shared" si="284"/>
        <v>4</v>
      </c>
      <c r="BZ473" s="12" t="str">
        <f t="shared" si="285"/>
        <v>La bibliografía básica propuesta se encuentra en la biblioteca "Juan Roa Vásquez"., La bibliografía propuesta contiene títulos de edición menor a 5 años., La bibliografía se presenta con una sólo sistema de referenciación (APA, Vancouver, IEEE, etc).</v>
      </c>
      <c r="CA473" s="12" t="str">
        <f t="shared" si="286"/>
        <v>La bibliografía básica propuesta se encuentra en la biblioteca "Juan Roa Vásquez".</v>
      </c>
      <c r="CB473" s="21" t="str">
        <f t="shared" si="287"/>
        <v>La bibliografía propuesta contiene títulos de edición menor a 5 años.</v>
      </c>
      <c r="CC473" s="12" t="str">
        <f t="shared" si="288"/>
        <v>La bibliografía se presenta con una sólo sistema de referenciación (APA, Vancouver, IEEE, etc).</v>
      </c>
      <c r="CD473" s="12" t="str">
        <f t="shared" si="289"/>
        <v/>
      </c>
      <c r="CF473" s="12">
        <f t="shared" si="290"/>
        <v>1</v>
      </c>
      <c r="CG473" s="12">
        <f t="shared" si="291"/>
        <v>1</v>
      </c>
      <c r="CH473" s="12">
        <f t="shared" si="292"/>
        <v>1</v>
      </c>
      <c r="CI473" s="12">
        <f t="shared" si="293"/>
        <v>0</v>
      </c>
      <c r="CJ473" s="12">
        <f t="shared" si="294"/>
        <v>0</v>
      </c>
      <c r="CK473" s="12">
        <f t="shared" si="295"/>
        <v>3</v>
      </c>
    </row>
    <row r="474" spans="1:89" x14ac:dyDescent="0.25">
      <c r="A474" s="25">
        <v>43066.418213703699</v>
      </c>
      <c r="B474" s="26" t="s">
        <v>952</v>
      </c>
      <c r="C474" s="26" t="s">
        <v>956</v>
      </c>
      <c r="D474" s="26" t="s">
        <v>185</v>
      </c>
      <c r="E474" s="24"/>
      <c r="F474" s="26" t="s">
        <v>235</v>
      </c>
      <c r="G474" s="26" t="s">
        <v>962</v>
      </c>
      <c r="H474" s="26" t="s">
        <v>188</v>
      </c>
      <c r="I474" s="26" t="s">
        <v>188</v>
      </c>
      <c r="J474" s="26" t="s">
        <v>188</v>
      </c>
      <c r="K474" s="26" t="s">
        <v>188</v>
      </c>
      <c r="L474" s="26" t="s">
        <v>188</v>
      </c>
      <c r="M474" s="26" t="s">
        <v>188</v>
      </c>
      <c r="N474" s="26" t="s">
        <v>188</v>
      </c>
      <c r="O474" s="26" t="s">
        <v>188</v>
      </c>
      <c r="P474" s="26" t="s">
        <v>188</v>
      </c>
      <c r="Q474" s="26" t="s">
        <v>188</v>
      </c>
      <c r="R474" s="26" t="s">
        <v>188</v>
      </c>
      <c r="S474" s="26" t="s">
        <v>188</v>
      </c>
      <c r="T474" s="26" t="s">
        <v>188</v>
      </c>
      <c r="U474" s="26" t="s">
        <v>188</v>
      </c>
      <c r="V474" s="26" t="s">
        <v>5</v>
      </c>
      <c r="W474" s="26" t="s">
        <v>162</v>
      </c>
      <c r="X474" s="26" t="s">
        <v>158</v>
      </c>
      <c r="Y474" s="26" t="s">
        <v>190</v>
      </c>
      <c r="Z474" s="26" t="s">
        <v>190</v>
      </c>
      <c r="AA474" s="26" t="s">
        <v>190</v>
      </c>
      <c r="AB474" s="26" t="s">
        <v>190</v>
      </c>
      <c r="AC474" s="26" t="s">
        <v>190</v>
      </c>
      <c r="AD474" s="26" t="s">
        <v>190</v>
      </c>
      <c r="AE474" s="26" t="s">
        <v>55</v>
      </c>
      <c r="AF474" s="26" t="s">
        <v>159</v>
      </c>
      <c r="AG474" s="26" t="s">
        <v>59</v>
      </c>
      <c r="AH474" s="26" t="s">
        <v>59</v>
      </c>
      <c r="AI474" s="26" t="s">
        <v>59</v>
      </c>
      <c r="AJ474" s="26" t="s">
        <v>59</v>
      </c>
      <c r="AK474" s="26" t="s">
        <v>71</v>
      </c>
      <c r="AL474" s="26" t="s">
        <v>160</v>
      </c>
      <c r="AM474" s="26" t="s">
        <v>191</v>
      </c>
      <c r="AN474" s="26" t="s">
        <v>89</v>
      </c>
      <c r="AO474" s="26" t="s">
        <v>210</v>
      </c>
      <c r="AP474" s="26" t="s">
        <v>104</v>
      </c>
      <c r="AQ474" s="26" t="s">
        <v>104</v>
      </c>
      <c r="AR474" s="26" t="s">
        <v>104</v>
      </c>
      <c r="AS474" s="26" t="s">
        <v>104</v>
      </c>
      <c r="AT474" s="26" t="s">
        <v>114</v>
      </c>
      <c r="AU474" s="26" t="s">
        <v>247</v>
      </c>
      <c r="AX474" s="12">
        <f t="shared" si="265"/>
        <v>470</v>
      </c>
      <c r="AY474" s="12">
        <f t="shared" si="296"/>
        <v>0.33333333333333331</v>
      </c>
      <c r="AZ474" s="20" t="str">
        <f t="shared" si="266"/>
        <v>Anticipatoria., Criterios y estándares (Rúbrica)., Autoevaluación., Retroalimentación.</v>
      </c>
      <c r="BA474" s="12" t="str">
        <f t="shared" si="261"/>
        <v>Anticipatoria.</v>
      </c>
      <c r="BB474" s="12" t="str">
        <f t="shared" si="262"/>
        <v>Criterios y estándares (Rúbrica).</v>
      </c>
      <c r="BC474" s="12" t="str">
        <f t="shared" si="263"/>
        <v>Autoevaluación.</v>
      </c>
      <c r="BD474" s="12" t="str">
        <f t="shared" si="264"/>
        <v>Retroalimentación.</v>
      </c>
      <c r="BF474" s="12">
        <f t="shared" si="267"/>
        <v>1</v>
      </c>
      <c r="BG474" s="12">
        <f t="shared" si="268"/>
        <v>1</v>
      </c>
      <c r="BH474" s="12">
        <f t="shared" si="269"/>
        <v>1</v>
      </c>
      <c r="BI474" s="12">
        <f t="shared" si="270"/>
        <v>1</v>
      </c>
      <c r="BJ474" s="12">
        <f t="shared" si="271"/>
        <v>0</v>
      </c>
      <c r="BK474" s="12">
        <f t="shared" si="272"/>
        <v>4</v>
      </c>
      <c r="BL474" s="20" t="str">
        <f t="shared" si="273"/>
        <v>Reflexión, Diálogo, Claridad, Oportunidades de mejora</v>
      </c>
      <c r="BM474" s="12" t="str">
        <f t="shared" si="274"/>
        <v>Reflexión</v>
      </c>
      <c r="BN474" s="12" t="str">
        <f t="shared" si="260"/>
        <v>Diálogo</v>
      </c>
      <c r="BO474" s="12" t="str">
        <f t="shared" si="275"/>
        <v>Claridad</v>
      </c>
      <c r="BP474" s="12" t="str">
        <f t="shared" si="276"/>
        <v>Oportunidades de mejora</v>
      </c>
      <c r="BQ474" s="12" t="str">
        <f t="shared" si="277"/>
        <v/>
      </c>
      <c r="BS474" s="12">
        <f t="shared" si="278"/>
        <v>1</v>
      </c>
      <c r="BT474" s="12">
        <f t="shared" si="279"/>
        <v>1</v>
      </c>
      <c r="BU474" s="12">
        <f t="shared" si="280"/>
        <v>1</v>
      </c>
      <c r="BV474" s="12">
        <f t="shared" si="281"/>
        <v>1</v>
      </c>
      <c r="BW474" s="12">
        <f t="shared" si="282"/>
        <v>0</v>
      </c>
      <c r="BX474" s="12">
        <f t="shared" si="283"/>
        <v>0</v>
      </c>
      <c r="BY474" s="12">
        <f t="shared" si="284"/>
        <v>4</v>
      </c>
      <c r="BZ474" s="12" t="str">
        <f t="shared" si="285"/>
        <v>La bibliografía básica propuesta se encuentra en la biblioteca "Juan Roa Vásquez"., La bibliografía propuesta contiene títulos de edición menor a 5 años., La bibliografía se presenta con una sólo sistema de referenciación (APA, Vancouver, IEEE, etc).</v>
      </c>
      <c r="CA474" s="12" t="str">
        <f t="shared" si="286"/>
        <v>La bibliografía básica propuesta se encuentra en la biblioteca "Juan Roa Vásquez".</v>
      </c>
      <c r="CB474" s="21" t="str">
        <f t="shared" si="287"/>
        <v>La bibliografía propuesta contiene títulos de edición menor a 5 años.</v>
      </c>
      <c r="CC474" s="12" t="str">
        <f t="shared" si="288"/>
        <v>La bibliografía se presenta con una sólo sistema de referenciación (APA, Vancouver, IEEE, etc).</v>
      </c>
      <c r="CD474" s="12" t="str">
        <f t="shared" si="289"/>
        <v/>
      </c>
      <c r="CF474" s="12">
        <f t="shared" si="290"/>
        <v>1</v>
      </c>
      <c r="CG474" s="12">
        <f t="shared" si="291"/>
        <v>1</v>
      </c>
      <c r="CH474" s="12">
        <f t="shared" si="292"/>
        <v>1</v>
      </c>
      <c r="CI474" s="12">
        <f t="shared" si="293"/>
        <v>0</v>
      </c>
      <c r="CJ474" s="12">
        <f t="shared" si="294"/>
        <v>0</v>
      </c>
      <c r="CK474" s="12">
        <f t="shared" si="295"/>
        <v>3</v>
      </c>
    </row>
    <row r="475" spans="1:89" x14ac:dyDescent="0.25">
      <c r="A475" s="25">
        <v>43066.418330682871</v>
      </c>
      <c r="B475" s="26" t="s">
        <v>959</v>
      </c>
      <c r="C475" s="26" t="s">
        <v>960</v>
      </c>
      <c r="D475" s="26" t="s">
        <v>185</v>
      </c>
      <c r="E475" s="24"/>
      <c r="F475" s="26" t="s">
        <v>720</v>
      </c>
      <c r="G475" s="26" t="s">
        <v>963</v>
      </c>
      <c r="H475" s="26" t="s">
        <v>188</v>
      </c>
      <c r="I475" s="26" t="s">
        <v>188</v>
      </c>
      <c r="J475" s="26" t="s">
        <v>188</v>
      </c>
      <c r="K475" s="26" t="s">
        <v>188</v>
      </c>
      <c r="L475" s="26" t="s">
        <v>188</v>
      </c>
      <c r="M475" s="26" t="s">
        <v>188</v>
      </c>
      <c r="N475" s="26" t="s">
        <v>188</v>
      </c>
      <c r="O475" s="26" t="s">
        <v>188</v>
      </c>
      <c r="P475" s="26" t="s">
        <v>188</v>
      </c>
      <c r="Q475" s="26" t="s">
        <v>188</v>
      </c>
      <c r="R475" s="26" t="s">
        <v>188</v>
      </c>
      <c r="S475" s="26" t="s">
        <v>188</v>
      </c>
      <c r="T475" s="26" t="s">
        <v>188</v>
      </c>
      <c r="U475" s="26" t="s">
        <v>188</v>
      </c>
      <c r="V475" s="26" t="s">
        <v>5</v>
      </c>
      <c r="W475" s="26" t="s">
        <v>162</v>
      </c>
      <c r="X475" s="26" t="s">
        <v>158</v>
      </c>
      <c r="Y475" s="26" t="s">
        <v>43</v>
      </c>
      <c r="Z475" s="26" t="s">
        <v>43</v>
      </c>
      <c r="AA475" s="26" t="s">
        <v>43</v>
      </c>
      <c r="AB475" s="26" t="s">
        <v>43</v>
      </c>
      <c r="AC475" s="26" t="s">
        <v>43</v>
      </c>
      <c r="AD475" s="26" t="s">
        <v>43</v>
      </c>
      <c r="AE475" s="26" t="s">
        <v>55</v>
      </c>
      <c r="AF475" s="26" t="s">
        <v>159</v>
      </c>
      <c r="AG475" s="26" t="s">
        <v>59</v>
      </c>
      <c r="AH475" s="26" t="s">
        <v>59</v>
      </c>
      <c r="AI475" s="26" t="s">
        <v>59</v>
      </c>
      <c r="AJ475" s="26" t="s">
        <v>59</v>
      </c>
      <c r="AK475" s="26" t="s">
        <v>71</v>
      </c>
      <c r="AL475" s="26" t="s">
        <v>160</v>
      </c>
      <c r="AM475" s="26" t="s">
        <v>231</v>
      </c>
      <c r="AN475" s="26" t="s">
        <v>89</v>
      </c>
      <c r="AO475" s="26" t="s">
        <v>268</v>
      </c>
      <c r="AP475" s="26" t="s">
        <v>104</v>
      </c>
      <c r="AQ475" s="26" t="s">
        <v>104</v>
      </c>
      <c r="AR475" s="26" t="s">
        <v>104</v>
      </c>
      <c r="AS475" s="26" t="s">
        <v>104</v>
      </c>
      <c r="AT475" s="26" t="s">
        <v>114</v>
      </c>
      <c r="AU475" s="26" t="s">
        <v>260</v>
      </c>
      <c r="AX475" s="12">
        <f t="shared" si="265"/>
        <v>472</v>
      </c>
      <c r="AY475" s="12">
        <f t="shared" si="296"/>
        <v>0.5</v>
      </c>
      <c r="AZ475" s="20" t="str">
        <f t="shared" si="266"/>
        <v>Anticipatoria., Criterios y estándares (Rúbrica)., Retroalimentación.</v>
      </c>
      <c r="BA475" s="12" t="str">
        <f t="shared" si="261"/>
        <v>Anticipatoria.</v>
      </c>
      <c r="BB475" s="12" t="str">
        <f t="shared" si="262"/>
        <v>Criterios y estándares (Rúbrica).</v>
      </c>
      <c r="BC475" s="12" t="str">
        <f t="shared" si="263"/>
        <v>Retroalimentación.</v>
      </c>
      <c r="BD475" s="12" t="str">
        <f t="shared" si="264"/>
        <v/>
      </c>
      <c r="BF475" s="12">
        <f t="shared" si="267"/>
        <v>1</v>
      </c>
      <c r="BG475" s="12">
        <f t="shared" si="268"/>
        <v>1</v>
      </c>
      <c r="BH475" s="12">
        <f t="shared" si="269"/>
        <v>0</v>
      </c>
      <c r="BI475" s="12">
        <f t="shared" si="270"/>
        <v>1</v>
      </c>
      <c r="BJ475" s="12">
        <f t="shared" si="271"/>
        <v>0</v>
      </c>
      <c r="BK475" s="12">
        <f t="shared" si="272"/>
        <v>3</v>
      </c>
      <c r="BL475" s="20" t="str">
        <f t="shared" si="273"/>
        <v>Reflexión, Diálogo, Oportunidades de mejora, Retroalimentación al docente</v>
      </c>
      <c r="BM475" s="12" t="str">
        <f t="shared" si="274"/>
        <v>Reflexión</v>
      </c>
      <c r="BN475" s="12" t="str">
        <f t="shared" ref="BN475:BN538" si="297">IF(OR(LEN(BL475)&gt;35,MID(BL475,19,1)=",",MID(BL475,1,1)="0"),IFERROR(MID(BL475,FIND(",",BL475,1)+2,(FIND(",",BL475,11))-(FIND(",",BL475,1)+2)),""),IF(OR(MID(BL475,1,3)="Opo",MID(BL475,1,3)="Ret"),"",RIGHT(BL475,LEN(BL475)-FIND(",",BL475,1)-1)))</f>
        <v>Diálogo</v>
      </c>
      <c r="BO475" s="12" t="str">
        <f t="shared" si="275"/>
        <v>Oportunidades de mejora</v>
      </c>
      <c r="BP475" s="12" t="str">
        <f t="shared" si="276"/>
        <v>Retroalimentación al docente</v>
      </c>
      <c r="BQ475" s="12" t="str">
        <f t="shared" si="277"/>
        <v/>
      </c>
      <c r="BS475" s="12">
        <f t="shared" si="278"/>
        <v>1</v>
      </c>
      <c r="BT475" s="12">
        <f t="shared" si="279"/>
        <v>1</v>
      </c>
      <c r="BU475" s="12">
        <f t="shared" si="280"/>
        <v>0</v>
      </c>
      <c r="BV475" s="12">
        <f t="shared" si="281"/>
        <v>1</v>
      </c>
      <c r="BW475" s="12">
        <f t="shared" si="282"/>
        <v>1</v>
      </c>
      <c r="BX475" s="12">
        <f t="shared" si="283"/>
        <v>0</v>
      </c>
      <c r="BY475" s="12">
        <f t="shared" si="284"/>
        <v>4</v>
      </c>
      <c r="BZ475" s="12" t="str">
        <f t="shared" si="285"/>
        <v>La bibliografía básica propuesta se encuentra en la biblioteca "Juan Roa Vásquez"., La bibliografía se presenta con una sólo sistema de referenciación (APA, Vancouver, IEEE, etc)., La bibliografía incluye por lo menos dos títulos en una segunda lengua.</v>
      </c>
      <c r="CA475" s="12" t="str">
        <f t="shared" si="286"/>
        <v>La bibliografía básica propuesta se encuentra en la biblioteca "Juan Roa Vásquez".</v>
      </c>
      <c r="CB475" s="21" t="str">
        <f t="shared" si="287"/>
        <v>La bibliografía se presenta con una sólo sistema de referenciación (APA, Vancouver, IEEE, etc).</v>
      </c>
      <c r="CC475" s="12" t="str">
        <f t="shared" si="288"/>
        <v>La bibliografía incluye por lo menos dos títulos en una segunda lengua.</v>
      </c>
      <c r="CD475" s="12" t="str">
        <f t="shared" si="289"/>
        <v/>
      </c>
      <c r="CF475" s="12">
        <f t="shared" si="290"/>
        <v>1</v>
      </c>
      <c r="CG475" s="12">
        <f t="shared" si="291"/>
        <v>0</v>
      </c>
      <c r="CH475" s="12">
        <f t="shared" si="292"/>
        <v>1</v>
      </c>
      <c r="CI475" s="12">
        <f t="shared" si="293"/>
        <v>1</v>
      </c>
      <c r="CJ475" s="12">
        <f t="shared" si="294"/>
        <v>0</v>
      </c>
      <c r="CK475" s="12">
        <f t="shared" si="295"/>
        <v>3</v>
      </c>
    </row>
    <row r="476" spans="1:89" x14ac:dyDescent="0.25">
      <c r="A476" s="25">
        <v>43066.42166255787</v>
      </c>
      <c r="B476" s="26" t="s">
        <v>952</v>
      </c>
      <c r="C476" s="26" t="s">
        <v>956</v>
      </c>
      <c r="D476" s="26" t="s">
        <v>185</v>
      </c>
      <c r="E476" s="24"/>
      <c r="F476" s="26" t="s">
        <v>235</v>
      </c>
      <c r="G476" s="26" t="s">
        <v>964</v>
      </c>
      <c r="H476" s="26" t="s">
        <v>188</v>
      </c>
      <c r="I476" s="26" t="s">
        <v>188</v>
      </c>
      <c r="J476" s="26" t="s">
        <v>188</v>
      </c>
      <c r="K476" s="26" t="s">
        <v>188</v>
      </c>
      <c r="L476" s="26" t="s">
        <v>188</v>
      </c>
      <c r="M476" s="26" t="s">
        <v>188</v>
      </c>
      <c r="N476" s="26" t="s">
        <v>188</v>
      </c>
      <c r="O476" s="26" t="s">
        <v>188</v>
      </c>
      <c r="P476" s="26" t="s">
        <v>188</v>
      </c>
      <c r="Q476" s="26" t="s">
        <v>188</v>
      </c>
      <c r="R476" s="26" t="s">
        <v>188</v>
      </c>
      <c r="S476" s="26" t="s">
        <v>188</v>
      </c>
      <c r="T476" s="26" t="s">
        <v>188</v>
      </c>
      <c r="U476" s="26" t="s">
        <v>188</v>
      </c>
      <c r="V476" s="26" t="s">
        <v>5</v>
      </c>
      <c r="W476" s="26" t="s">
        <v>162</v>
      </c>
      <c r="X476" s="26" t="s">
        <v>158</v>
      </c>
      <c r="Y476" s="26" t="s">
        <v>190</v>
      </c>
      <c r="Z476" s="26" t="s">
        <v>190</v>
      </c>
      <c r="AA476" s="26" t="s">
        <v>190</v>
      </c>
      <c r="AB476" s="26" t="s">
        <v>190</v>
      </c>
      <c r="AC476" s="26" t="s">
        <v>190</v>
      </c>
      <c r="AD476" s="26" t="s">
        <v>190</v>
      </c>
      <c r="AE476" s="26" t="s">
        <v>55</v>
      </c>
      <c r="AF476" s="26" t="s">
        <v>159</v>
      </c>
      <c r="AG476" s="26" t="s">
        <v>59</v>
      </c>
      <c r="AH476" s="26" t="s">
        <v>59</v>
      </c>
      <c r="AI476" s="26" t="s">
        <v>59</v>
      </c>
      <c r="AJ476" s="26" t="s">
        <v>59</v>
      </c>
      <c r="AK476" s="26" t="s">
        <v>71</v>
      </c>
      <c r="AL476" s="26" t="s">
        <v>160</v>
      </c>
      <c r="AM476" s="26" t="s">
        <v>228</v>
      </c>
      <c r="AN476" s="26" t="s">
        <v>89</v>
      </c>
      <c r="AO476" s="26" t="s">
        <v>276</v>
      </c>
      <c r="AP476" s="26" t="s">
        <v>104</v>
      </c>
      <c r="AQ476" s="26" t="s">
        <v>104</v>
      </c>
      <c r="AR476" s="26" t="s">
        <v>106</v>
      </c>
      <c r="AS476" s="26" t="s">
        <v>106</v>
      </c>
      <c r="AT476" s="26" t="s">
        <v>114</v>
      </c>
      <c r="AU476" s="26" t="s">
        <v>247</v>
      </c>
      <c r="AX476" s="12">
        <f t="shared" si="265"/>
        <v>470</v>
      </c>
      <c r="AY476" s="12">
        <f t="shared" si="296"/>
        <v>0.33333333333333331</v>
      </c>
      <c r="AZ476" s="20" t="str">
        <f t="shared" si="266"/>
        <v>Anticipatoria., Criterios y estándares (Rúbrica)., Autoevaluación.</v>
      </c>
      <c r="BA476" s="12" t="str">
        <f t="shared" si="261"/>
        <v>Anticipatoria.</v>
      </c>
      <c r="BB476" s="12" t="str">
        <f t="shared" si="262"/>
        <v>Criterios y estándares (Rúbrica).</v>
      </c>
      <c r="BC476" s="12" t="str">
        <f t="shared" si="263"/>
        <v>Autoevaluación.</v>
      </c>
      <c r="BD476" s="12" t="str">
        <f t="shared" si="264"/>
        <v/>
      </c>
      <c r="BF476" s="12">
        <f t="shared" si="267"/>
        <v>1</v>
      </c>
      <c r="BG476" s="12">
        <f t="shared" si="268"/>
        <v>1</v>
      </c>
      <c r="BH476" s="12">
        <f t="shared" si="269"/>
        <v>1</v>
      </c>
      <c r="BI476" s="12">
        <f t="shared" si="270"/>
        <v>0</v>
      </c>
      <c r="BJ476" s="12">
        <f t="shared" si="271"/>
        <v>0</v>
      </c>
      <c r="BK476" s="12">
        <f t="shared" si="272"/>
        <v>3</v>
      </c>
      <c r="BL476" s="20" t="str">
        <f t="shared" si="273"/>
        <v>Reflexión, Diálogo, Claridad</v>
      </c>
      <c r="BM476" s="12" t="str">
        <f t="shared" si="274"/>
        <v>Reflexión</v>
      </c>
      <c r="BN476" s="12" t="str">
        <f t="shared" si="297"/>
        <v>Diálogo</v>
      </c>
      <c r="BO476" s="12" t="str">
        <f t="shared" si="275"/>
        <v>Claridad</v>
      </c>
      <c r="BP476" s="12" t="str">
        <f t="shared" si="276"/>
        <v/>
      </c>
      <c r="BQ476" s="12" t="str">
        <f t="shared" si="277"/>
        <v/>
      </c>
      <c r="BS476" s="12">
        <f t="shared" si="278"/>
        <v>1</v>
      </c>
      <c r="BT476" s="12">
        <f t="shared" si="279"/>
        <v>1</v>
      </c>
      <c r="BU476" s="12">
        <f t="shared" si="280"/>
        <v>1</v>
      </c>
      <c r="BV476" s="12">
        <f t="shared" si="281"/>
        <v>0</v>
      </c>
      <c r="BW476" s="12">
        <f t="shared" si="282"/>
        <v>0</v>
      </c>
      <c r="BX476" s="12">
        <f t="shared" si="283"/>
        <v>0</v>
      </c>
      <c r="BY476" s="12">
        <f t="shared" si="284"/>
        <v>3</v>
      </c>
      <c r="BZ476" s="12" t="str">
        <f t="shared" si="285"/>
        <v>La bibliografía básica propuesta se encuentra en la biblioteca "Juan Roa Vásquez"., La bibliografía propuesta contiene títulos de edición menor a 5 años., La bibliografía se presenta con una sólo sistema de referenciación (APA, Vancouver, IEEE, etc).</v>
      </c>
      <c r="CA476" s="12" t="str">
        <f t="shared" si="286"/>
        <v>La bibliografía básica propuesta se encuentra en la biblioteca "Juan Roa Vásquez".</v>
      </c>
      <c r="CB476" s="21" t="str">
        <f t="shared" si="287"/>
        <v>La bibliografía propuesta contiene títulos de edición menor a 5 años.</v>
      </c>
      <c r="CC476" s="12" t="str">
        <f t="shared" si="288"/>
        <v>La bibliografía se presenta con una sólo sistema de referenciación (APA, Vancouver, IEEE, etc).</v>
      </c>
      <c r="CD476" s="12" t="str">
        <f t="shared" si="289"/>
        <v/>
      </c>
      <c r="CF476" s="12">
        <f t="shared" si="290"/>
        <v>1</v>
      </c>
      <c r="CG476" s="12">
        <f t="shared" si="291"/>
        <v>1</v>
      </c>
      <c r="CH476" s="12">
        <f t="shared" si="292"/>
        <v>1</v>
      </c>
      <c r="CI476" s="12">
        <f t="shared" si="293"/>
        <v>0</v>
      </c>
      <c r="CJ476" s="12">
        <f t="shared" si="294"/>
        <v>0</v>
      </c>
      <c r="CK476" s="12">
        <f t="shared" si="295"/>
        <v>3</v>
      </c>
    </row>
    <row r="477" spans="1:89" x14ac:dyDescent="0.25">
      <c r="A477" s="25">
        <v>43066.546992511576</v>
      </c>
      <c r="B477" s="26" t="s">
        <v>965</v>
      </c>
      <c r="C477" s="26" t="s">
        <v>966</v>
      </c>
      <c r="D477" s="26" t="s">
        <v>185</v>
      </c>
      <c r="E477" s="24"/>
      <c r="F477" s="26" t="s">
        <v>315</v>
      </c>
      <c r="G477" s="26" t="s">
        <v>967</v>
      </c>
      <c r="H477" s="26" t="s">
        <v>188</v>
      </c>
      <c r="I477" s="26" t="s">
        <v>188</v>
      </c>
      <c r="J477" s="26" t="s">
        <v>188</v>
      </c>
      <c r="K477" s="26" t="s">
        <v>188</v>
      </c>
      <c r="L477" s="26" t="s">
        <v>188</v>
      </c>
      <c r="M477" s="26" t="s">
        <v>188</v>
      </c>
      <c r="N477" s="26" t="s">
        <v>188</v>
      </c>
      <c r="O477" s="26" t="s">
        <v>188</v>
      </c>
      <c r="P477" s="26" t="s">
        <v>188</v>
      </c>
      <c r="Q477" s="26" t="s">
        <v>188</v>
      </c>
      <c r="R477" s="26" t="s">
        <v>188</v>
      </c>
      <c r="S477" s="26" t="s">
        <v>188</v>
      </c>
      <c r="T477" s="26" t="s">
        <v>188</v>
      </c>
      <c r="U477" s="26" t="s">
        <v>188</v>
      </c>
      <c r="V477" s="26" t="s">
        <v>5</v>
      </c>
      <c r="W477" s="26" t="s">
        <v>162</v>
      </c>
      <c r="X477" s="26" t="s">
        <v>158</v>
      </c>
      <c r="Y477" s="26" t="s">
        <v>190</v>
      </c>
      <c r="Z477" s="26" t="s">
        <v>190</v>
      </c>
      <c r="AA477" s="26" t="s">
        <v>190</v>
      </c>
      <c r="AB477" s="26" t="s">
        <v>190</v>
      </c>
      <c r="AC477" s="26" t="s">
        <v>190</v>
      </c>
      <c r="AD477" s="26" t="s">
        <v>190</v>
      </c>
      <c r="AE477" s="26" t="s">
        <v>55</v>
      </c>
      <c r="AF477" s="26" t="s">
        <v>159</v>
      </c>
      <c r="AG477" s="26" t="s">
        <v>59</v>
      </c>
      <c r="AH477" s="26" t="s">
        <v>59</v>
      </c>
      <c r="AI477" s="26" t="s">
        <v>59</v>
      </c>
      <c r="AJ477" s="26" t="s">
        <v>59</v>
      </c>
      <c r="AK477" s="26" t="s">
        <v>71</v>
      </c>
      <c r="AL477" s="26" t="s">
        <v>163</v>
      </c>
      <c r="AM477" s="26" t="s">
        <v>191</v>
      </c>
      <c r="AN477" s="26" t="s">
        <v>89</v>
      </c>
      <c r="AO477" s="26" t="s">
        <v>192</v>
      </c>
      <c r="AP477" s="26" t="s">
        <v>106</v>
      </c>
      <c r="AQ477" s="26" t="s">
        <v>106</v>
      </c>
      <c r="AR477" s="26" t="s">
        <v>106</v>
      </c>
      <c r="AS477" s="26" t="s">
        <v>106</v>
      </c>
      <c r="AT477" s="26" t="s">
        <v>114</v>
      </c>
      <c r="AU477" s="26" t="s">
        <v>198</v>
      </c>
      <c r="AX477" s="12">
        <f t="shared" si="265"/>
        <v>476</v>
      </c>
      <c r="AY477" s="12">
        <f t="shared" si="296"/>
        <v>0.33333333333333331</v>
      </c>
      <c r="AZ477" s="20" t="str">
        <f t="shared" si="266"/>
        <v>Anticipatoria., Criterios y estándares (Rúbrica)., Autoevaluación., Retroalimentación.</v>
      </c>
      <c r="BA477" s="12" t="str">
        <f t="shared" si="261"/>
        <v>Anticipatoria.</v>
      </c>
      <c r="BB477" s="12" t="str">
        <f t="shared" si="262"/>
        <v>Criterios y estándares (Rúbrica).</v>
      </c>
      <c r="BC477" s="12" t="str">
        <f t="shared" si="263"/>
        <v>Autoevaluación.</v>
      </c>
      <c r="BD477" s="12" t="str">
        <f t="shared" si="264"/>
        <v>Retroalimentación.</v>
      </c>
      <c r="BF477" s="12">
        <f t="shared" si="267"/>
        <v>1</v>
      </c>
      <c r="BG477" s="12">
        <f t="shared" si="268"/>
        <v>1</v>
      </c>
      <c r="BH477" s="12">
        <f t="shared" si="269"/>
        <v>1</v>
      </c>
      <c r="BI477" s="12">
        <f t="shared" si="270"/>
        <v>1</v>
      </c>
      <c r="BJ477" s="12">
        <f t="shared" si="271"/>
        <v>0</v>
      </c>
      <c r="BK477" s="12">
        <f t="shared" si="272"/>
        <v>4</v>
      </c>
      <c r="BL477" s="20" t="str">
        <f t="shared" si="273"/>
        <v>Reflexión, Diálogo, Claridad, Oportunidades de mejora, Retroalimentación al docente</v>
      </c>
      <c r="BM477" s="12" t="str">
        <f t="shared" si="274"/>
        <v>Reflexión</v>
      </c>
      <c r="BN477" s="12" t="str">
        <f t="shared" si="297"/>
        <v>Diálogo</v>
      </c>
      <c r="BO477" s="12" t="str">
        <f t="shared" si="275"/>
        <v>Claridad</v>
      </c>
      <c r="BP477" s="12" t="str">
        <f t="shared" si="276"/>
        <v>Oportunidades de mejora</v>
      </c>
      <c r="BQ477" s="12" t="str">
        <f t="shared" si="277"/>
        <v>Retroalimentación al docente</v>
      </c>
      <c r="BS477" s="12">
        <f t="shared" si="278"/>
        <v>1</v>
      </c>
      <c r="BT477" s="12">
        <f t="shared" si="279"/>
        <v>1</v>
      </c>
      <c r="BU477" s="12">
        <f t="shared" si="280"/>
        <v>1</v>
      </c>
      <c r="BV477" s="12">
        <f t="shared" si="281"/>
        <v>1</v>
      </c>
      <c r="BW477" s="12">
        <f t="shared" si="282"/>
        <v>1</v>
      </c>
      <c r="BX477" s="12">
        <f t="shared" si="283"/>
        <v>0</v>
      </c>
      <c r="BY477" s="12">
        <f t="shared" si="284"/>
        <v>5</v>
      </c>
      <c r="BZ477" s="12" t="str">
        <f t="shared" si="285"/>
        <v>La bibliografía propuesta contiene títulos de edición menor a 5 años., La bibliografía incluye por lo menos dos títulos en una segunda lengua.</v>
      </c>
      <c r="CA477" s="12" t="str">
        <f t="shared" si="286"/>
        <v>La bibliografía propuesta contiene títulos de edición menor a 5 años.</v>
      </c>
      <c r="CB477" s="21" t="str">
        <f t="shared" si="287"/>
        <v>La bibliografía incluye por lo menos dos títulos en una segunda lengua.</v>
      </c>
      <c r="CC477" s="12" t="str">
        <f t="shared" si="288"/>
        <v/>
      </c>
      <c r="CD477" s="12" t="str">
        <f t="shared" si="289"/>
        <v/>
      </c>
      <c r="CF477" s="12">
        <f t="shared" si="290"/>
        <v>0</v>
      </c>
      <c r="CG477" s="12">
        <f t="shared" si="291"/>
        <v>1</v>
      </c>
      <c r="CH477" s="12">
        <f t="shared" si="292"/>
        <v>0</v>
      </c>
      <c r="CI477" s="12">
        <f t="shared" si="293"/>
        <v>1</v>
      </c>
      <c r="CJ477" s="12">
        <f t="shared" si="294"/>
        <v>0</v>
      </c>
      <c r="CK477" s="12">
        <f t="shared" si="295"/>
        <v>2</v>
      </c>
    </row>
    <row r="478" spans="1:89" x14ac:dyDescent="0.25">
      <c r="A478" s="25">
        <v>43066.548642407404</v>
      </c>
      <c r="B478" s="26" t="s">
        <v>965</v>
      </c>
      <c r="C478" s="26" t="s">
        <v>966</v>
      </c>
      <c r="D478" s="26" t="s">
        <v>185</v>
      </c>
      <c r="E478" s="24"/>
      <c r="F478" s="26" t="s">
        <v>315</v>
      </c>
      <c r="G478" s="26" t="s">
        <v>968</v>
      </c>
      <c r="H478" s="26" t="s">
        <v>188</v>
      </c>
      <c r="I478" s="26" t="s">
        <v>188</v>
      </c>
      <c r="J478" s="26" t="s">
        <v>188</v>
      </c>
      <c r="K478" s="26" t="s">
        <v>188</v>
      </c>
      <c r="L478" s="26" t="s">
        <v>188</v>
      </c>
      <c r="M478" s="26" t="s">
        <v>188</v>
      </c>
      <c r="N478" s="26" t="s">
        <v>188</v>
      </c>
      <c r="O478" s="26" t="s">
        <v>188</v>
      </c>
      <c r="P478" s="26" t="s">
        <v>188</v>
      </c>
      <c r="Q478" s="26" t="s">
        <v>188</v>
      </c>
      <c r="R478" s="26" t="s">
        <v>188</v>
      </c>
      <c r="S478" s="26" t="s">
        <v>188</v>
      </c>
      <c r="T478" s="26" t="s">
        <v>188</v>
      </c>
      <c r="U478" s="26" t="s">
        <v>188</v>
      </c>
      <c r="V478" s="26" t="s">
        <v>5</v>
      </c>
      <c r="W478" s="26" t="s">
        <v>162</v>
      </c>
      <c r="X478" s="26" t="s">
        <v>158</v>
      </c>
      <c r="Y478" s="26" t="s">
        <v>190</v>
      </c>
      <c r="Z478" s="26" t="s">
        <v>190</v>
      </c>
      <c r="AA478" s="26" t="s">
        <v>190</v>
      </c>
      <c r="AB478" s="26" t="s">
        <v>190</v>
      </c>
      <c r="AC478" s="26" t="s">
        <v>190</v>
      </c>
      <c r="AD478" s="26" t="s">
        <v>190</v>
      </c>
      <c r="AE478" s="26" t="s">
        <v>55</v>
      </c>
      <c r="AF478" s="26" t="s">
        <v>159</v>
      </c>
      <c r="AG478" s="26" t="s">
        <v>59</v>
      </c>
      <c r="AH478" s="26" t="s">
        <v>59</v>
      </c>
      <c r="AI478" s="26" t="s">
        <v>59</v>
      </c>
      <c r="AJ478" s="26" t="s">
        <v>59</v>
      </c>
      <c r="AK478" s="26" t="s">
        <v>71</v>
      </c>
      <c r="AL478" s="26" t="s">
        <v>160</v>
      </c>
      <c r="AM478" s="26" t="s">
        <v>191</v>
      </c>
      <c r="AN478" s="26" t="s">
        <v>90</v>
      </c>
      <c r="AO478" s="26" t="s">
        <v>192</v>
      </c>
      <c r="AP478" s="26" t="s">
        <v>106</v>
      </c>
      <c r="AQ478" s="26" t="s">
        <v>106</v>
      </c>
      <c r="AR478" s="26" t="s">
        <v>106</v>
      </c>
      <c r="AS478" s="26" t="s">
        <v>106</v>
      </c>
      <c r="AT478" s="26" t="s">
        <v>114</v>
      </c>
      <c r="AU478" s="26" t="s">
        <v>198</v>
      </c>
      <c r="AX478" s="12">
        <f t="shared" si="265"/>
        <v>476</v>
      </c>
      <c r="AY478" s="12">
        <f t="shared" si="296"/>
        <v>0.33333333333333331</v>
      </c>
      <c r="AZ478" s="20" t="str">
        <f t="shared" si="266"/>
        <v>Anticipatoria., Criterios y estándares (Rúbrica)., Autoevaluación., Retroalimentación.</v>
      </c>
      <c r="BA478" s="12" t="str">
        <f t="shared" si="261"/>
        <v>Anticipatoria.</v>
      </c>
      <c r="BB478" s="12" t="str">
        <f t="shared" si="262"/>
        <v>Criterios y estándares (Rúbrica).</v>
      </c>
      <c r="BC478" s="12" t="str">
        <f t="shared" si="263"/>
        <v>Autoevaluación.</v>
      </c>
      <c r="BD478" s="12" t="str">
        <f t="shared" si="264"/>
        <v>Retroalimentación.</v>
      </c>
      <c r="BF478" s="12">
        <f t="shared" si="267"/>
        <v>1</v>
      </c>
      <c r="BG478" s="12">
        <f t="shared" si="268"/>
        <v>1</v>
      </c>
      <c r="BH478" s="12">
        <f t="shared" si="269"/>
        <v>1</v>
      </c>
      <c r="BI478" s="12">
        <f t="shared" si="270"/>
        <v>1</v>
      </c>
      <c r="BJ478" s="12">
        <f t="shared" si="271"/>
        <v>0</v>
      </c>
      <c r="BK478" s="12">
        <f t="shared" si="272"/>
        <v>4</v>
      </c>
      <c r="BL478" s="20" t="str">
        <f t="shared" si="273"/>
        <v>Reflexión, Diálogo, Claridad, Oportunidades de mejora, Retroalimentación al docente</v>
      </c>
      <c r="BM478" s="12" t="str">
        <f t="shared" si="274"/>
        <v>Reflexión</v>
      </c>
      <c r="BN478" s="12" t="str">
        <f t="shared" si="297"/>
        <v>Diálogo</v>
      </c>
      <c r="BO478" s="12" t="str">
        <f t="shared" si="275"/>
        <v>Claridad</v>
      </c>
      <c r="BP478" s="12" t="str">
        <f t="shared" si="276"/>
        <v>Oportunidades de mejora</v>
      </c>
      <c r="BQ478" s="12" t="str">
        <f t="shared" si="277"/>
        <v>Retroalimentación al docente</v>
      </c>
      <c r="BS478" s="12">
        <f t="shared" si="278"/>
        <v>1</v>
      </c>
      <c r="BT478" s="12">
        <f t="shared" si="279"/>
        <v>1</v>
      </c>
      <c r="BU478" s="12">
        <f t="shared" si="280"/>
        <v>1</v>
      </c>
      <c r="BV478" s="12">
        <f t="shared" si="281"/>
        <v>1</v>
      </c>
      <c r="BW478" s="12">
        <f t="shared" si="282"/>
        <v>1</v>
      </c>
      <c r="BX478" s="12">
        <f t="shared" si="283"/>
        <v>0</v>
      </c>
      <c r="BY478" s="12">
        <f t="shared" si="284"/>
        <v>5</v>
      </c>
      <c r="BZ478" s="12" t="str">
        <f t="shared" si="285"/>
        <v>La bibliografía propuesta contiene títulos de edición menor a 5 años., La bibliografía incluye por lo menos dos títulos en una segunda lengua.</v>
      </c>
      <c r="CA478" s="12" t="str">
        <f t="shared" si="286"/>
        <v>La bibliografía propuesta contiene títulos de edición menor a 5 años.</v>
      </c>
      <c r="CB478" s="21" t="str">
        <f t="shared" si="287"/>
        <v>La bibliografía incluye por lo menos dos títulos en una segunda lengua.</v>
      </c>
      <c r="CC478" s="12" t="str">
        <f t="shared" si="288"/>
        <v/>
      </c>
      <c r="CD478" s="12" t="str">
        <f t="shared" si="289"/>
        <v/>
      </c>
      <c r="CF478" s="12">
        <f t="shared" si="290"/>
        <v>0</v>
      </c>
      <c r="CG478" s="12">
        <f t="shared" si="291"/>
        <v>1</v>
      </c>
      <c r="CH478" s="12">
        <f t="shared" si="292"/>
        <v>0</v>
      </c>
      <c r="CI478" s="12">
        <f t="shared" si="293"/>
        <v>1</v>
      </c>
      <c r="CJ478" s="12">
        <f t="shared" si="294"/>
        <v>0</v>
      </c>
      <c r="CK478" s="12">
        <f t="shared" si="295"/>
        <v>2</v>
      </c>
    </row>
    <row r="479" spans="1:89" x14ac:dyDescent="0.25">
      <c r="A479" s="25">
        <v>43066.550198726851</v>
      </c>
      <c r="B479" s="26" t="s">
        <v>965</v>
      </c>
      <c r="C479" s="26" t="s">
        <v>966</v>
      </c>
      <c r="D479" s="26" t="s">
        <v>185</v>
      </c>
      <c r="E479" s="24"/>
      <c r="F479" s="26" t="s">
        <v>315</v>
      </c>
      <c r="G479" s="26" t="s">
        <v>969</v>
      </c>
      <c r="H479" s="26" t="s">
        <v>188</v>
      </c>
      <c r="I479" s="26" t="s">
        <v>188</v>
      </c>
      <c r="J479" s="26" t="s">
        <v>188</v>
      </c>
      <c r="K479" s="26" t="s">
        <v>188</v>
      </c>
      <c r="L479" s="26" t="s">
        <v>188</v>
      </c>
      <c r="M479" s="26" t="s">
        <v>188</v>
      </c>
      <c r="N479" s="26" t="s">
        <v>188</v>
      </c>
      <c r="O479" s="26" t="s">
        <v>188</v>
      </c>
      <c r="P479" s="26" t="s">
        <v>188</v>
      </c>
      <c r="Q479" s="26" t="s">
        <v>188</v>
      </c>
      <c r="R479" s="26" t="s">
        <v>188</v>
      </c>
      <c r="S479" s="26" t="s">
        <v>188</v>
      </c>
      <c r="T479" s="26" t="s">
        <v>188</v>
      </c>
      <c r="U479" s="26" t="s">
        <v>188</v>
      </c>
      <c r="V479" s="26" t="s">
        <v>5</v>
      </c>
      <c r="W479" s="26" t="s">
        <v>162</v>
      </c>
      <c r="X479" s="26" t="s">
        <v>158</v>
      </c>
      <c r="Y479" s="26" t="s">
        <v>190</v>
      </c>
      <c r="Z479" s="26" t="s">
        <v>190</v>
      </c>
      <c r="AA479" s="26" t="s">
        <v>190</v>
      </c>
      <c r="AB479" s="26" t="s">
        <v>190</v>
      </c>
      <c r="AC479" s="26" t="s">
        <v>190</v>
      </c>
      <c r="AD479" s="26" t="s">
        <v>190</v>
      </c>
      <c r="AE479" s="26" t="s">
        <v>55</v>
      </c>
      <c r="AF479" s="26" t="s">
        <v>159</v>
      </c>
      <c r="AG479" s="26" t="s">
        <v>59</v>
      </c>
      <c r="AH479" s="26" t="s">
        <v>59</v>
      </c>
      <c r="AI479" s="26" t="s">
        <v>59</v>
      </c>
      <c r="AJ479" s="26" t="s">
        <v>59</v>
      </c>
      <c r="AK479" s="26" t="s">
        <v>71</v>
      </c>
      <c r="AL479" s="26" t="s">
        <v>160</v>
      </c>
      <c r="AM479" s="26" t="s">
        <v>191</v>
      </c>
      <c r="AN479" s="26" t="s">
        <v>89</v>
      </c>
      <c r="AO479" s="26" t="s">
        <v>192</v>
      </c>
      <c r="AP479" s="26" t="s">
        <v>106</v>
      </c>
      <c r="AQ479" s="26" t="s">
        <v>106</v>
      </c>
      <c r="AR479" s="26" t="s">
        <v>106</v>
      </c>
      <c r="AS479" s="26" t="s">
        <v>106</v>
      </c>
      <c r="AT479" s="26" t="s">
        <v>114</v>
      </c>
      <c r="AU479" s="26" t="s">
        <v>198</v>
      </c>
      <c r="AX479" s="12">
        <f t="shared" si="265"/>
        <v>476</v>
      </c>
      <c r="AY479" s="12">
        <f t="shared" si="296"/>
        <v>0.33333333333333331</v>
      </c>
      <c r="AZ479" s="20" t="str">
        <f t="shared" si="266"/>
        <v>Anticipatoria., Criterios y estándares (Rúbrica)., Autoevaluación., Retroalimentación.</v>
      </c>
      <c r="BA479" s="12" t="str">
        <f t="shared" si="261"/>
        <v>Anticipatoria.</v>
      </c>
      <c r="BB479" s="12" t="str">
        <f t="shared" si="262"/>
        <v>Criterios y estándares (Rúbrica).</v>
      </c>
      <c r="BC479" s="12" t="str">
        <f t="shared" si="263"/>
        <v>Autoevaluación.</v>
      </c>
      <c r="BD479" s="12" t="str">
        <f t="shared" si="264"/>
        <v>Retroalimentación.</v>
      </c>
      <c r="BF479" s="12">
        <f t="shared" si="267"/>
        <v>1</v>
      </c>
      <c r="BG479" s="12">
        <f t="shared" si="268"/>
        <v>1</v>
      </c>
      <c r="BH479" s="12">
        <f t="shared" si="269"/>
        <v>1</v>
      </c>
      <c r="BI479" s="12">
        <f t="shared" si="270"/>
        <v>1</v>
      </c>
      <c r="BJ479" s="12">
        <f t="shared" si="271"/>
        <v>0</v>
      </c>
      <c r="BK479" s="12">
        <f t="shared" si="272"/>
        <v>4</v>
      </c>
      <c r="BL479" s="20" t="str">
        <f t="shared" si="273"/>
        <v>Reflexión, Diálogo, Claridad, Oportunidades de mejora, Retroalimentación al docente</v>
      </c>
      <c r="BM479" s="12" t="str">
        <f t="shared" si="274"/>
        <v>Reflexión</v>
      </c>
      <c r="BN479" s="12" t="str">
        <f t="shared" si="297"/>
        <v>Diálogo</v>
      </c>
      <c r="BO479" s="12" t="str">
        <f t="shared" si="275"/>
        <v>Claridad</v>
      </c>
      <c r="BP479" s="12" t="str">
        <f t="shared" si="276"/>
        <v>Oportunidades de mejora</v>
      </c>
      <c r="BQ479" s="12" t="str">
        <f t="shared" si="277"/>
        <v>Retroalimentación al docente</v>
      </c>
      <c r="BS479" s="12">
        <f t="shared" si="278"/>
        <v>1</v>
      </c>
      <c r="BT479" s="12">
        <f t="shared" si="279"/>
        <v>1</v>
      </c>
      <c r="BU479" s="12">
        <f t="shared" si="280"/>
        <v>1</v>
      </c>
      <c r="BV479" s="12">
        <f t="shared" si="281"/>
        <v>1</v>
      </c>
      <c r="BW479" s="12">
        <f t="shared" si="282"/>
        <v>1</v>
      </c>
      <c r="BX479" s="12">
        <f t="shared" si="283"/>
        <v>0</v>
      </c>
      <c r="BY479" s="12">
        <f t="shared" si="284"/>
        <v>5</v>
      </c>
      <c r="BZ479" s="12" t="str">
        <f t="shared" si="285"/>
        <v>La bibliografía propuesta contiene títulos de edición menor a 5 años., La bibliografía incluye por lo menos dos títulos en una segunda lengua.</v>
      </c>
      <c r="CA479" s="12" t="str">
        <f t="shared" si="286"/>
        <v>La bibliografía propuesta contiene títulos de edición menor a 5 años.</v>
      </c>
      <c r="CB479" s="21" t="str">
        <f t="shared" si="287"/>
        <v>La bibliografía incluye por lo menos dos títulos en una segunda lengua.</v>
      </c>
      <c r="CC479" s="12" t="str">
        <f t="shared" si="288"/>
        <v/>
      </c>
      <c r="CD479" s="12" t="str">
        <f t="shared" si="289"/>
        <v/>
      </c>
      <c r="CF479" s="12">
        <f t="shared" si="290"/>
        <v>0</v>
      </c>
      <c r="CG479" s="12">
        <f t="shared" si="291"/>
        <v>1</v>
      </c>
      <c r="CH479" s="12">
        <f t="shared" si="292"/>
        <v>0</v>
      </c>
      <c r="CI479" s="12">
        <f t="shared" si="293"/>
        <v>1</v>
      </c>
      <c r="CJ479" s="12">
        <f t="shared" si="294"/>
        <v>0</v>
      </c>
      <c r="CK479" s="12">
        <f t="shared" si="295"/>
        <v>2</v>
      </c>
    </row>
    <row r="480" spans="1:89" x14ac:dyDescent="0.25">
      <c r="A480" s="25">
        <v>43066.573256099538</v>
      </c>
      <c r="B480" s="26" t="s">
        <v>970</v>
      </c>
      <c r="C480" s="26" t="s">
        <v>971</v>
      </c>
      <c r="D480" s="26" t="s">
        <v>185</v>
      </c>
      <c r="E480" s="24"/>
      <c r="F480" s="26" t="s">
        <v>621</v>
      </c>
      <c r="G480" s="26" t="s">
        <v>972</v>
      </c>
      <c r="H480" s="26" t="s">
        <v>188</v>
      </c>
      <c r="I480" s="26" t="s">
        <v>188</v>
      </c>
      <c r="J480" s="26" t="s">
        <v>188</v>
      </c>
      <c r="K480" s="26" t="s">
        <v>188</v>
      </c>
      <c r="L480" s="26" t="s">
        <v>188</v>
      </c>
      <c r="M480" s="26" t="s">
        <v>188</v>
      </c>
      <c r="N480" s="26" t="s">
        <v>188</v>
      </c>
      <c r="O480" s="26" t="s">
        <v>188</v>
      </c>
      <c r="P480" s="26" t="s">
        <v>188</v>
      </c>
      <c r="Q480" s="26" t="s">
        <v>188</v>
      </c>
      <c r="R480" s="26" t="s">
        <v>188</v>
      </c>
      <c r="S480" s="26" t="s">
        <v>188</v>
      </c>
      <c r="T480" s="26" t="s">
        <v>188</v>
      </c>
      <c r="U480" s="26" t="s">
        <v>188</v>
      </c>
      <c r="V480" s="26" t="s">
        <v>5</v>
      </c>
      <c r="W480" s="26" t="s">
        <v>36</v>
      </c>
      <c r="X480" s="26" t="s">
        <v>158</v>
      </c>
      <c r="Y480" s="26" t="s">
        <v>190</v>
      </c>
      <c r="Z480" s="26" t="s">
        <v>190</v>
      </c>
      <c r="AA480" s="26" t="s">
        <v>190</v>
      </c>
      <c r="AB480" s="26" t="s">
        <v>190</v>
      </c>
      <c r="AC480" s="26" t="s">
        <v>190</v>
      </c>
      <c r="AD480" s="26" t="s">
        <v>190</v>
      </c>
      <c r="AE480" s="26" t="s">
        <v>55</v>
      </c>
      <c r="AF480" s="26" t="s">
        <v>159</v>
      </c>
      <c r="AG480" s="26" t="s">
        <v>59</v>
      </c>
      <c r="AH480" s="26" t="s">
        <v>59</v>
      </c>
      <c r="AI480" s="26" t="s">
        <v>59</v>
      </c>
      <c r="AJ480" s="26" t="s">
        <v>59</v>
      </c>
      <c r="AK480" s="26" t="s">
        <v>71</v>
      </c>
      <c r="AL480" s="26" t="s">
        <v>163</v>
      </c>
      <c r="AM480" s="26" t="s">
        <v>264</v>
      </c>
      <c r="AN480" s="26" t="s">
        <v>89</v>
      </c>
      <c r="AO480" s="26" t="s">
        <v>192</v>
      </c>
      <c r="AP480" s="26" t="s">
        <v>106</v>
      </c>
      <c r="AQ480" s="26" t="s">
        <v>106</v>
      </c>
      <c r="AR480" s="26" t="s">
        <v>106</v>
      </c>
      <c r="AS480" s="26" t="s">
        <v>106</v>
      </c>
      <c r="AT480" s="26" t="s">
        <v>114</v>
      </c>
      <c r="AU480" s="26" t="s">
        <v>193</v>
      </c>
      <c r="AX480" s="12">
        <f t="shared" si="265"/>
        <v>479</v>
      </c>
      <c r="AY480" s="12">
        <f t="shared" si="296"/>
        <v>1</v>
      </c>
      <c r="AZ480" s="20" t="str">
        <f t="shared" si="266"/>
        <v>Autoevaluación., Retroalimentación.</v>
      </c>
      <c r="BA480" s="12" t="str">
        <f t="shared" si="261"/>
        <v>Autoevaluación.</v>
      </c>
      <c r="BB480" s="12" t="str">
        <f t="shared" si="262"/>
        <v>Retroalimentación.</v>
      </c>
      <c r="BC480" s="12" t="str">
        <f t="shared" si="263"/>
        <v/>
      </c>
      <c r="BD480" s="12" t="str">
        <f t="shared" si="264"/>
        <v/>
      </c>
      <c r="BF480" s="12">
        <f t="shared" si="267"/>
        <v>0</v>
      </c>
      <c r="BG480" s="12">
        <f t="shared" si="268"/>
        <v>0</v>
      </c>
      <c r="BH480" s="12">
        <f t="shared" si="269"/>
        <v>1</v>
      </c>
      <c r="BI480" s="12">
        <f t="shared" si="270"/>
        <v>1</v>
      </c>
      <c r="BJ480" s="12">
        <f t="shared" si="271"/>
        <v>0</v>
      </c>
      <c r="BK480" s="12">
        <f t="shared" si="272"/>
        <v>2</v>
      </c>
      <c r="BL480" s="20" t="str">
        <f t="shared" si="273"/>
        <v>Reflexión, Diálogo, Claridad, Oportunidades de mejora, Retroalimentación al docente</v>
      </c>
      <c r="BM480" s="12" t="str">
        <f t="shared" si="274"/>
        <v>Reflexión</v>
      </c>
      <c r="BN480" s="12" t="str">
        <f t="shared" si="297"/>
        <v>Diálogo</v>
      </c>
      <c r="BO480" s="12" t="str">
        <f t="shared" si="275"/>
        <v>Claridad</v>
      </c>
      <c r="BP480" s="12" t="str">
        <f t="shared" si="276"/>
        <v>Oportunidades de mejora</v>
      </c>
      <c r="BQ480" s="12" t="str">
        <f t="shared" si="277"/>
        <v>Retroalimentación al docente</v>
      </c>
      <c r="BS480" s="12">
        <f t="shared" si="278"/>
        <v>1</v>
      </c>
      <c r="BT480" s="12">
        <f t="shared" si="279"/>
        <v>1</v>
      </c>
      <c r="BU480" s="12">
        <f t="shared" si="280"/>
        <v>1</v>
      </c>
      <c r="BV480" s="12">
        <f t="shared" si="281"/>
        <v>1</v>
      </c>
      <c r="BW480" s="12">
        <f t="shared" si="282"/>
        <v>1</v>
      </c>
      <c r="BX480" s="12">
        <f t="shared" si="283"/>
        <v>0</v>
      </c>
      <c r="BY480" s="12">
        <f t="shared" si="284"/>
        <v>5</v>
      </c>
      <c r="BZ480"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80" s="12" t="str">
        <f t="shared" si="286"/>
        <v>La bibliografía básica propuesta se encuentra en la biblioteca "Juan Roa Vásquez".</v>
      </c>
      <c r="CB480" s="21" t="str">
        <f t="shared" si="287"/>
        <v>La bibliografía propuesta contiene títulos de edición menor a 5 años.</v>
      </c>
      <c r="CC480" s="12" t="str">
        <f t="shared" si="288"/>
        <v>La bibliografía se presenta con una sólo sistema de referenciación (APA, Vancouver, IEEE, etc).</v>
      </c>
      <c r="CD480" s="12" t="str">
        <f t="shared" si="289"/>
        <v>La bibliografía incluye por lo menos dos títulos en una segunda lengua.</v>
      </c>
      <c r="CF480" s="12">
        <f t="shared" si="290"/>
        <v>1</v>
      </c>
      <c r="CG480" s="12">
        <f t="shared" si="291"/>
        <v>1</v>
      </c>
      <c r="CH480" s="12">
        <f t="shared" si="292"/>
        <v>1</v>
      </c>
      <c r="CI480" s="12">
        <f t="shared" si="293"/>
        <v>1</v>
      </c>
      <c r="CJ480" s="12">
        <f t="shared" si="294"/>
        <v>0</v>
      </c>
      <c r="CK480" s="12">
        <f t="shared" si="295"/>
        <v>4</v>
      </c>
    </row>
    <row r="481" spans="1:89" x14ac:dyDescent="0.25">
      <c r="A481" s="25">
        <v>43066.625948923611</v>
      </c>
      <c r="B481" s="26" t="s">
        <v>973</v>
      </c>
      <c r="C481" s="26" t="s">
        <v>974</v>
      </c>
      <c r="D481" s="26" t="s">
        <v>185</v>
      </c>
      <c r="E481" s="24"/>
      <c r="F481" s="26" t="s">
        <v>226</v>
      </c>
      <c r="G481" s="26" t="s">
        <v>975</v>
      </c>
      <c r="H481" s="26" t="s">
        <v>188</v>
      </c>
      <c r="I481" s="26" t="s">
        <v>188</v>
      </c>
      <c r="J481" s="26" t="s">
        <v>188</v>
      </c>
      <c r="K481" s="26" t="s">
        <v>188</v>
      </c>
      <c r="L481" s="26" t="s">
        <v>188</v>
      </c>
      <c r="M481" s="26" t="s">
        <v>188</v>
      </c>
      <c r="N481" s="26" t="s">
        <v>188</v>
      </c>
      <c r="O481" s="26" t="s">
        <v>188</v>
      </c>
      <c r="P481" s="26" t="s">
        <v>188</v>
      </c>
      <c r="Q481" s="26" t="s">
        <v>188</v>
      </c>
      <c r="R481" s="26" t="s">
        <v>188</v>
      </c>
      <c r="S481" s="26" t="s">
        <v>188</v>
      </c>
      <c r="T481" s="26" t="s">
        <v>188</v>
      </c>
      <c r="U481" s="26" t="s">
        <v>188</v>
      </c>
      <c r="V481" s="26" t="s">
        <v>5</v>
      </c>
      <c r="W481" s="26" t="s">
        <v>162</v>
      </c>
      <c r="X481" s="26" t="s">
        <v>158</v>
      </c>
      <c r="Y481" s="26" t="s">
        <v>190</v>
      </c>
      <c r="Z481" s="26" t="s">
        <v>190</v>
      </c>
      <c r="AA481" s="26" t="s">
        <v>190</v>
      </c>
      <c r="AB481" s="26" t="s">
        <v>190</v>
      </c>
      <c r="AC481" s="26" t="s">
        <v>190</v>
      </c>
      <c r="AD481" s="26" t="s">
        <v>43</v>
      </c>
      <c r="AE481" s="26" t="s">
        <v>55</v>
      </c>
      <c r="AF481" s="26" t="s">
        <v>159</v>
      </c>
      <c r="AG481" s="26" t="s">
        <v>59</v>
      </c>
      <c r="AH481" s="26" t="s">
        <v>59</v>
      </c>
      <c r="AI481" s="26" t="s">
        <v>59</v>
      </c>
      <c r="AJ481" s="26" t="s">
        <v>58</v>
      </c>
      <c r="AK481" s="26" t="s">
        <v>71</v>
      </c>
      <c r="AL481" s="26" t="s">
        <v>160</v>
      </c>
      <c r="AM481" s="26" t="s">
        <v>191</v>
      </c>
      <c r="AN481" s="26" t="s">
        <v>90</v>
      </c>
      <c r="AO481" s="26" t="s">
        <v>192</v>
      </c>
      <c r="AP481" s="26" t="s">
        <v>106</v>
      </c>
      <c r="AQ481" s="26" t="s">
        <v>106</v>
      </c>
      <c r="AR481" s="26" t="s">
        <v>106</v>
      </c>
      <c r="AS481" s="26" t="s">
        <v>106</v>
      </c>
      <c r="AT481" s="26" t="s">
        <v>114</v>
      </c>
      <c r="AU481" s="26" t="s">
        <v>193</v>
      </c>
      <c r="AX481" s="12">
        <f t="shared" si="265"/>
        <v>480</v>
      </c>
      <c r="AY481" s="12">
        <f t="shared" si="296"/>
        <v>0.33333333333333331</v>
      </c>
      <c r="AZ481" s="20" t="str">
        <f t="shared" si="266"/>
        <v>Anticipatoria., Criterios y estándares (Rúbrica)., Autoevaluación., Retroalimentación.</v>
      </c>
      <c r="BA481" s="12" t="str">
        <f t="shared" si="261"/>
        <v>Anticipatoria.</v>
      </c>
      <c r="BB481" s="12" t="str">
        <f t="shared" si="262"/>
        <v>Criterios y estándares (Rúbrica).</v>
      </c>
      <c r="BC481" s="12" t="str">
        <f t="shared" si="263"/>
        <v>Autoevaluación.</v>
      </c>
      <c r="BD481" s="12" t="str">
        <f t="shared" si="264"/>
        <v>Retroalimentación.</v>
      </c>
      <c r="BF481" s="12">
        <f t="shared" si="267"/>
        <v>1</v>
      </c>
      <c r="BG481" s="12">
        <f t="shared" si="268"/>
        <v>1</v>
      </c>
      <c r="BH481" s="12">
        <f t="shared" si="269"/>
        <v>1</v>
      </c>
      <c r="BI481" s="12">
        <f t="shared" si="270"/>
        <v>1</v>
      </c>
      <c r="BJ481" s="12">
        <f t="shared" si="271"/>
        <v>0</v>
      </c>
      <c r="BK481" s="12">
        <f t="shared" si="272"/>
        <v>4</v>
      </c>
      <c r="BL481" s="20" t="str">
        <f t="shared" si="273"/>
        <v>Reflexión, Diálogo, Claridad, Oportunidades de mejora, Retroalimentación al docente</v>
      </c>
      <c r="BM481" s="12" t="str">
        <f t="shared" si="274"/>
        <v>Reflexión</v>
      </c>
      <c r="BN481" s="12" t="str">
        <f t="shared" si="297"/>
        <v>Diálogo</v>
      </c>
      <c r="BO481" s="12" t="str">
        <f t="shared" si="275"/>
        <v>Claridad</v>
      </c>
      <c r="BP481" s="12" t="str">
        <f t="shared" si="276"/>
        <v>Oportunidades de mejora</v>
      </c>
      <c r="BQ481" s="12" t="str">
        <f t="shared" si="277"/>
        <v>Retroalimentación al docente</v>
      </c>
      <c r="BS481" s="12">
        <f t="shared" si="278"/>
        <v>1</v>
      </c>
      <c r="BT481" s="12">
        <f t="shared" si="279"/>
        <v>1</v>
      </c>
      <c r="BU481" s="12">
        <f t="shared" si="280"/>
        <v>1</v>
      </c>
      <c r="BV481" s="12">
        <f t="shared" si="281"/>
        <v>1</v>
      </c>
      <c r="BW481" s="12">
        <f t="shared" si="282"/>
        <v>1</v>
      </c>
      <c r="BX481" s="12">
        <f t="shared" si="283"/>
        <v>0</v>
      </c>
      <c r="BY481" s="12">
        <f t="shared" si="284"/>
        <v>5</v>
      </c>
      <c r="BZ481"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81" s="12" t="str">
        <f t="shared" si="286"/>
        <v>La bibliografía básica propuesta se encuentra en la biblioteca "Juan Roa Vásquez".</v>
      </c>
      <c r="CB481" s="21" t="str">
        <f t="shared" si="287"/>
        <v>La bibliografía propuesta contiene títulos de edición menor a 5 años.</v>
      </c>
      <c r="CC481" s="12" t="str">
        <f t="shared" si="288"/>
        <v>La bibliografía se presenta con una sólo sistema de referenciación (APA, Vancouver, IEEE, etc).</v>
      </c>
      <c r="CD481" s="12" t="str">
        <f t="shared" si="289"/>
        <v>La bibliografía incluye por lo menos dos títulos en una segunda lengua.</v>
      </c>
      <c r="CF481" s="12">
        <f t="shared" si="290"/>
        <v>1</v>
      </c>
      <c r="CG481" s="12">
        <f t="shared" si="291"/>
        <v>1</v>
      </c>
      <c r="CH481" s="12">
        <f t="shared" si="292"/>
        <v>1</v>
      </c>
      <c r="CI481" s="12">
        <f t="shared" si="293"/>
        <v>1</v>
      </c>
      <c r="CJ481" s="12">
        <f t="shared" si="294"/>
        <v>0</v>
      </c>
      <c r="CK481" s="12">
        <f t="shared" si="295"/>
        <v>4</v>
      </c>
    </row>
    <row r="482" spans="1:89" x14ac:dyDescent="0.25">
      <c r="A482" s="25">
        <v>43066.702813263888</v>
      </c>
      <c r="B482" s="26" t="s">
        <v>976</v>
      </c>
      <c r="C482" s="26" t="s">
        <v>977</v>
      </c>
      <c r="D482" s="26" t="s">
        <v>185</v>
      </c>
      <c r="E482" s="24"/>
      <c r="F482" s="26" t="s">
        <v>320</v>
      </c>
      <c r="G482" s="26" t="s">
        <v>978</v>
      </c>
      <c r="H482" s="26" t="s">
        <v>188</v>
      </c>
      <c r="I482" s="26" t="s">
        <v>188</v>
      </c>
      <c r="J482" s="26" t="s">
        <v>188</v>
      </c>
      <c r="K482" s="26" t="s">
        <v>188</v>
      </c>
      <c r="L482" s="26" t="s">
        <v>188</v>
      </c>
      <c r="M482" s="26" t="s">
        <v>188</v>
      </c>
      <c r="N482" s="26" t="s">
        <v>188</v>
      </c>
      <c r="O482" s="26" t="s">
        <v>188</v>
      </c>
      <c r="P482" s="26" t="s">
        <v>188</v>
      </c>
      <c r="Q482" s="26" t="s">
        <v>188</v>
      </c>
      <c r="R482" s="26" t="s">
        <v>188</v>
      </c>
      <c r="S482" s="26" t="s">
        <v>188</v>
      </c>
      <c r="T482" s="26" t="s">
        <v>188</v>
      </c>
      <c r="U482" s="26" t="s">
        <v>188</v>
      </c>
      <c r="V482" s="26" t="s">
        <v>5</v>
      </c>
      <c r="W482" s="26" t="s">
        <v>162</v>
      </c>
      <c r="X482" s="26" t="s">
        <v>158</v>
      </c>
      <c r="Y482" s="26" t="s">
        <v>190</v>
      </c>
      <c r="Z482" s="26" t="s">
        <v>190</v>
      </c>
      <c r="AA482" s="26" t="s">
        <v>190</v>
      </c>
      <c r="AB482" s="26" t="s">
        <v>190</v>
      </c>
      <c r="AC482" s="26" t="s">
        <v>190</v>
      </c>
      <c r="AD482" s="26" t="s">
        <v>190</v>
      </c>
      <c r="AE482" s="26" t="s">
        <v>55</v>
      </c>
      <c r="AF482" s="26" t="s">
        <v>159</v>
      </c>
      <c r="AG482" s="26" t="s">
        <v>59</v>
      </c>
      <c r="AH482" s="26" t="s">
        <v>59</v>
      </c>
      <c r="AI482" s="26" t="s">
        <v>59</v>
      </c>
      <c r="AJ482" s="26" t="s">
        <v>59</v>
      </c>
      <c r="AK482" s="26" t="s">
        <v>71</v>
      </c>
      <c r="AL482" s="26" t="s">
        <v>163</v>
      </c>
      <c r="AM482" s="26" t="s">
        <v>191</v>
      </c>
      <c r="AN482" s="26" t="s">
        <v>90</v>
      </c>
      <c r="AO482" s="26" t="s">
        <v>192</v>
      </c>
      <c r="AP482" s="26" t="s">
        <v>106</v>
      </c>
      <c r="AQ482" s="26" t="s">
        <v>106</v>
      </c>
      <c r="AR482" s="26" t="s">
        <v>106</v>
      </c>
      <c r="AS482" s="26" t="s">
        <v>106</v>
      </c>
      <c r="AT482" s="26" t="s">
        <v>114</v>
      </c>
      <c r="AU482" s="26" t="s">
        <v>193</v>
      </c>
      <c r="AX482" s="12">
        <f t="shared" si="265"/>
        <v>481</v>
      </c>
      <c r="AY482" s="12">
        <f t="shared" si="296"/>
        <v>0.5</v>
      </c>
      <c r="AZ482" s="20" t="str">
        <f t="shared" si="266"/>
        <v>Anticipatoria., Criterios y estándares (Rúbrica)., Autoevaluación., Retroalimentación.</v>
      </c>
      <c r="BA482" s="12" t="str">
        <f t="shared" si="261"/>
        <v>Anticipatoria.</v>
      </c>
      <c r="BB482" s="12" t="str">
        <f t="shared" si="262"/>
        <v>Criterios y estándares (Rúbrica).</v>
      </c>
      <c r="BC482" s="12" t="str">
        <f t="shared" si="263"/>
        <v>Autoevaluación.</v>
      </c>
      <c r="BD482" s="12" t="str">
        <f t="shared" si="264"/>
        <v>Retroalimentación.</v>
      </c>
      <c r="BF482" s="12">
        <f t="shared" si="267"/>
        <v>1</v>
      </c>
      <c r="BG482" s="12">
        <f t="shared" si="268"/>
        <v>1</v>
      </c>
      <c r="BH482" s="12">
        <f t="shared" si="269"/>
        <v>1</v>
      </c>
      <c r="BI482" s="12">
        <f t="shared" si="270"/>
        <v>1</v>
      </c>
      <c r="BJ482" s="12">
        <f t="shared" si="271"/>
        <v>0</v>
      </c>
      <c r="BK482" s="12">
        <f t="shared" si="272"/>
        <v>4</v>
      </c>
      <c r="BL482" s="20" t="str">
        <f t="shared" si="273"/>
        <v>Reflexión, Diálogo, Claridad, Oportunidades de mejora, Retroalimentación al docente</v>
      </c>
      <c r="BM482" s="12" t="str">
        <f t="shared" si="274"/>
        <v>Reflexión</v>
      </c>
      <c r="BN482" s="12" t="str">
        <f t="shared" si="297"/>
        <v>Diálogo</v>
      </c>
      <c r="BO482" s="12" t="str">
        <f t="shared" si="275"/>
        <v>Claridad</v>
      </c>
      <c r="BP482" s="12" t="str">
        <f t="shared" si="276"/>
        <v>Oportunidades de mejora</v>
      </c>
      <c r="BQ482" s="12" t="str">
        <f t="shared" si="277"/>
        <v>Retroalimentación al docente</v>
      </c>
      <c r="BS482" s="12">
        <f t="shared" si="278"/>
        <v>1</v>
      </c>
      <c r="BT482" s="12">
        <f t="shared" si="279"/>
        <v>1</v>
      </c>
      <c r="BU482" s="12">
        <f t="shared" si="280"/>
        <v>1</v>
      </c>
      <c r="BV482" s="12">
        <f t="shared" si="281"/>
        <v>1</v>
      </c>
      <c r="BW482" s="12">
        <f t="shared" si="282"/>
        <v>1</v>
      </c>
      <c r="BX482" s="12">
        <f t="shared" si="283"/>
        <v>0</v>
      </c>
      <c r="BY482" s="12">
        <f t="shared" si="284"/>
        <v>5</v>
      </c>
      <c r="BZ482"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82" s="12" t="str">
        <f t="shared" si="286"/>
        <v>La bibliografía básica propuesta se encuentra en la biblioteca "Juan Roa Vásquez".</v>
      </c>
      <c r="CB482" s="21" t="str">
        <f t="shared" si="287"/>
        <v>La bibliografía propuesta contiene títulos de edición menor a 5 años.</v>
      </c>
      <c r="CC482" s="12" t="str">
        <f t="shared" si="288"/>
        <v>La bibliografía se presenta con una sólo sistema de referenciación (APA, Vancouver, IEEE, etc).</v>
      </c>
      <c r="CD482" s="12" t="str">
        <f t="shared" si="289"/>
        <v>La bibliografía incluye por lo menos dos títulos en una segunda lengua.</v>
      </c>
      <c r="CF482" s="12">
        <f t="shared" si="290"/>
        <v>1</v>
      </c>
      <c r="CG482" s="12">
        <f t="shared" si="291"/>
        <v>1</v>
      </c>
      <c r="CH482" s="12">
        <f t="shared" si="292"/>
        <v>1</v>
      </c>
      <c r="CI482" s="12">
        <f t="shared" si="293"/>
        <v>1</v>
      </c>
      <c r="CJ482" s="12">
        <f t="shared" si="294"/>
        <v>0</v>
      </c>
      <c r="CK482" s="12">
        <f t="shared" si="295"/>
        <v>4</v>
      </c>
    </row>
    <row r="483" spans="1:89" x14ac:dyDescent="0.25">
      <c r="A483" s="25">
        <v>43066.704247141199</v>
      </c>
      <c r="B483" s="26" t="s">
        <v>976</v>
      </c>
      <c r="C483" s="26" t="s">
        <v>977</v>
      </c>
      <c r="D483" s="26" t="s">
        <v>185</v>
      </c>
      <c r="E483" s="24"/>
      <c r="F483" s="26" t="s">
        <v>357</v>
      </c>
      <c r="G483" s="26" t="s">
        <v>979</v>
      </c>
      <c r="H483" s="26" t="s">
        <v>188</v>
      </c>
      <c r="I483" s="26" t="s">
        <v>188</v>
      </c>
      <c r="J483" s="26" t="s">
        <v>188</v>
      </c>
      <c r="K483" s="26" t="s">
        <v>188</v>
      </c>
      <c r="L483" s="26" t="s">
        <v>188</v>
      </c>
      <c r="M483" s="26" t="s">
        <v>188</v>
      </c>
      <c r="N483" s="26" t="s">
        <v>188</v>
      </c>
      <c r="O483" s="26" t="s">
        <v>188</v>
      </c>
      <c r="P483" s="26" t="s">
        <v>188</v>
      </c>
      <c r="Q483" s="26" t="s">
        <v>188</v>
      </c>
      <c r="R483" s="26" t="s">
        <v>188</v>
      </c>
      <c r="S483" s="26" t="s">
        <v>188</v>
      </c>
      <c r="T483" s="26" t="s">
        <v>188</v>
      </c>
      <c r="U483" s="26" t="s">
        <v>188</v>
      </c>
      <c r="V483" s="26" t="s">
        <v>5</v>
      </c>
      <c r="W483" s="26" t="s">
        <v>162</v>
      </c>
      <c r="X483" s="26" t="s">
        <v>158</v>
      </c>
      <c r="Y483" s="26" t="s">
        <v>190</v>
      </c>
      <c r="Z483" s="26" t="s">
        <v>190</v>
      </c>
      <c r="AA483" s="26" t="s">
        <v>190</v>
      </c>
      <c r="AB483" s="26" t="s">
        <v>190</v>
      </c>
      <c r="AC483" s="26" t="s">
        <v>190</v>
      </c>
      <c r="AD483" s="26" t="s">
        <v>190</v>
      </c>
      <c r="AE483" s="26" t="s">
        <v>55</v>
      </c>
      <c r="AF483" s="26" t="s">
        <v>159</v>
      </c>
      <c r="AG483" s="26" t="s">
        <v>59</v>
      </c>
      <c r="AH483" s="26" t="s">
        <v>59</v>
      </c>
      <c r="AI483" s="26" t="s">
        <v>59</v>
      </c>
      <c r="AJ483" s="26" t="s">
        <v>59</v>
      </c>
      <c r="AK483" s="26" t="s">
        <v>71</v>
      </c>
      <c r="AL483" s="26" t="s">
        <v>163</v>
      </c>
      <c r="AM483" s="26" t="s">
        <v>191</v>
      </c>
      <c r="AN483" s="26" t="s">
        <v>90</v>
      </c>
      <c r="AO483" s="26" t="s">
        <v>192</v>
      </c>
      <c r="AP483" s="26" t="s">
        <v>106</v>
      </c>
      <c r="AQ483" s="26" t="s">
        <v>106</v>
      </c>
      <c r="AR483" s="26" t="s">
        <v>106</v>
      </c>
      <c r="AS483" s="26" t="s">
        <v>106</v>
      </c>
      <c r="AT483" s="26" t="s">
        <v>114</v>
      </c>
      <c r="AU483" s="26" t="s">
        <v>193</v>
      </c>
      <c r="AX483" s="12">
        <f t="shared" si="265"/>
        <v>481</v>
      </c>
      <c r="AY483" s="12">
        <f t="shared" si="296"/>
        <v>0.5</v>
      </c>
      <c r="AZ483" s="20" t="str">
        <f t="shared" si="266"/>
        <v>Anticipatoria., Criterios y estándares (Rúbrica)., Autoevaluación., Retroalimentación.</v>
      </c>
      <c r="BA483" s="12" t="str">
        <f t="shared" si="261"/>
        <v>Anticipatoria.</v>
      </c>
      <c r="BB483" s="12" t="str">
        <f t="shared" si="262"/>
        <v>Criterios y estándares (Rúbrica).</v>
      </c>
      <c r="BC483" s="12" t="str">
        <f t="shared" si="263"/>
        <v>Autoevaluación.</v>
      </c>
      <c r="BD483" s="12" t="str">
        <f t="shared" si="264"/>
        <v>Retroalimentación.</v>
      </c>
      <c r="BF483" s="12">
        <f t="shared" si="267"/>
        <v>1</v>
      </c>
      <c r="BG483" s="12">
        <f t="shared" si="268"/>
        <v>1</v>
      </c>
      <c r="BH483" s="12">
        <f t="shared" si="269"/>
        <v>1</v>
      </c>
      <c r="BI483" s="12">
        <f t="shared" si="270"/>
        <v>1</v>
      </c>
      <c r="BJ483" s="12">
        <f t="shared" si="271"/>
        <v>0</v>
      </c>
      <c r="BK483" s="12">
        <f t="shared" si="272"/>
        <v>4</v>
      </c>
      <c r="BL483" s="20" t="str">
        <f t="shared" si="273"/>
        <v>Reflexión, Diálogo, Claridad, Oportunidades de mejora, Retroalimentación al docente</v>
      </c>
      <c r="BM483" s="12" t="str">
        <f t="shared" si="274"/>
        <v>Reflexión</v>
      </c>
      <c r="BN483" s="12" t="str">
        <f t="shared" si="297"/>
        <v>Diálogo</v>
      </c>
      <c r="BO483" s="12" t="str">
        <f t="shared" si="275"/>
        <v>Claridad</v>
      </c>
      <c r="BP483" s="12" t="str">
        <f t="shared" si="276"/>
        <v>Oportunidades de mejora</v>
      </c>
      <c r="BQ483" s="12" t="str">
        <f t="shared" si="277"/>
        <v>Retroalimentación al docente</v>
      </c>
      <c r="BS483" s="12">
        <f t="shared" si="278"/>
        <v>1</v>
      </c>
      <c r="BT483" s="12">
        <f t="shared" si="279"/>
        <v>1</v>
      </c>
      <c r="BU483" s="12">
        <f t="shared" si="280"/>
        <v>1</v>
      </c>
      <c r="BV483" s="12">
        <f t="shared" si="281"/>
        <v>1</v>
      </c>
      <c r="BW483" s="12">
        <f t="shared" si="282"/>
        <v>1</v>
      </c>
      <c r="BX483" s="12">
        <f t="shared" si="283"/>
        <v>0</v>
      </c>
      <c r="BY483" s="12">
        <f t="shared" si="284"/>
        <v>5</v>
      </c>
      <c r="BZ483"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83" s="12" t="str">
        <f t="shared" si="286"/>
        <v>La bibliografía básica propuesta se encuentra en la biblioteca "Juan Roa Vásquez".</v>
      </c>
      <c r="CB483" s="21" t="str">
        <f t="shared" si="287"/>
        <v>La bibliografía propuesta contiene títulos de edición menor a 5 años.</v>
      </c>
      <c r="CC483" s="12" t="str">
        <f t="shared" si="288"/>
        <v>La bibliografía se presenta con una sólo sistema de referenciación (APA, Vancouver, IEEE, etc).</v>
      </c>
      <c r="CD483" s="12" t="str">
        <f t="shared" si="289"/>
        <v>La bibliografía incluye por lo menos dos títulos en una segunda lengua.</v>
      </c>
      <c r="CF483" s="12">
        <f t="shared" si="290"/>
        <v>1</v>
      </c>
      <c r="CG483" s="12">
        <f t="shared" si="291"/>
        <v>1</v>
      </c>
      <c r="CH483" s="12">
        <f t="shared" si="292"/>
        <v>1</v>
      </c>
      <c r="CI483" s="12">
        <f t="shared" si="293"/>
        <v>1</v>
      </c>
      <c r="CJ483" s="12">
        <f t="shared" si="294"/>
        <v>0</v>
      </c>
      <c r="CK483" s="12">
        <f t="shared" si="295"/>
        <v>4</v>
      </c>
    </row>
    <row r="484" spans="1:89" x14ac:dyDescent="0.25">
      <c r="A484" s="25">
        <v>43066.714661585647</v>
      </c>
      <c r="B484" s="26" t="s">
        <v>980</v>
      </c>
      <c r="C484" s="26" t="s">
        <v>981</v>
      </c>
      <c r="D484" s="26" t="s">
        <v>185</v>
      </c>
      <c r="E484" s="24"/>
      <c r="F484" s="26" t="s">
        <v>336</v>
      </c>
      <c r="G484" s="26" t="s">
        <v>982</v>
      </c>
      <c r="H484" s="26" t="s">
        <v>188</v>
      </c>
      <c r="I484" s="26" t="s">
        <v>188</v>
      </c>
      <c r="J484" s="26" t="s">
        <v>188</v>
      </c>
      <c r="K484" s="26" t="s">
        <v>188</v>
      </c>
      <c r="L484" s="26" t="s">
        <v>188</v>
      </c>
      <c r="M484" s="26" t="s">
        <v>188</v>
      </c>
      <c r="N484" s="26" t="s">
        <v>188</v>
      </c>
      <c r="O484" s="26" t="s">
        <v>188</v>
      </c>
      <c r="P484" s="26" t="s">
        <v>188</v>
      </c>
      <c r="Q484" s="26" t="s">
        <v>188</v>
      </c>
      <c r="R484" s="26" t="s">
        <v>188</v>
      </c>
      <c r="S484" s="26" t="s">
        <v>188</v>
      </c>
      <c r="T484" s="26" t="s">
        <v>188</v>
      </c>
      <c r="U484" s="26" t="s">
        <v>188</v>
      </c>
      <c r="V484" s="26" t="s">
        <v>5</v>
      </c>
      <c r="W484" s="26" t="s">
        <v>162</v>
      </c>
      <c r="X484" s="26" t="s">
        <v>158</v>
      </c>
      <c r="Y484" s="26" t="s">
        <v>43</v>
      </c>
      <c r="Z484" s="26" t="s">
        <v>43</v>
      </c>
      <c r="AA484" s="26" t="s">
        <v>43</v>
      </c>
      <c r="AB484" s="26" t="s">
        <v>43</v>
      </c>
      <c r="AC484" s="26" t="s">
        <v>43</v>
      </c>
      <c r="AD484" s="26" t="s">
        <v>43</v>
      </c>
      <c r="AE484" s="26" t="s">
        <v>55</v>
      </c>
      <c r="AF484" s="26" t="s">
        <v>159</v>
      </c>
      <c r="AG484" s="26" t="s">
        <v>59</v>
      </c>
      <c r="AH484" s="26" t="s">
        <v>59</v>
      </c>
      <c r="AI484" s="26" t="s">
        <v>59</v>
      </c>
      <c r="AJ484" s="26" t="s">
        <v>59</v>
      </c>
      <c r="AK484" s="26" t="s">
        <v>71</v>
      </c>
      <c r="AL484" s="26" t="s">
        <v>163</v>
      </c>
      <c r="AM484" s="26" t="s">
        <v>168</v>
      </c>
      <c r="AN484" s="26" t="s">
        <v>89</v>
      </c>
      <c r="AO484" s="26" t="s">
        <v>92</v>
      </c>
      <c r="AP484" s="26" t="s">
        <v>105</v>
      </c>
      <c r="AQ484" s="26" t="s">
        <v>105</v>
      </c>
      <c r="AR484" s="26" t="s">
        <v>105</v>
      </c>
      <c r="AS484" s="26" t="s">
        <v>105</v>
      </c>
      <c r="AT484" s="26" t="s">
        <v>114</v>
      </c>
      <c r="AU484" s="26" t="s">
        <v>164</v>
      </c>
      <c r="AX484" s="12">
        <f t="shared" si="265"/>
        <v>483</v>
      </c>
      <c r="AY484" s="12">
        <f t="shared" si="296"/>
        <v>1</v>
      </c>
      <c r="AZ484" s="20" t="str">
        <f t="shared" si="266"/>
        <v>Autoevaluación.</v>
      </c>
      <c r="BA484" s="12" t="str">
        <f t="shared" si="261"/>
        <v>Autoevaluación.</v>
      </c>
      <c r="BB484" s="12" t="str">
        <f t="shared" si="262"/>
        <v/>
      </c>
      <c r="BC484" s="12" t="str">
        <f t="shared" si="263"/>
        <v/>
      </c>
      <c r="BD484" s="12" t="str">
        <f t="shared" si="264"/>
        <v/>
      </c>
      <c r="BF484" s="12">
        <f t="shared" si="267"/>
        <v>0</v>
      </c>
      <c r="BG484" s="12">
        <f t="shared" si="268"/>
        <v>0</v>
      </c>
      <c r="BH484" s="12">
        <f t="shared" si="269"/>
        <v>1</v>
      </c>
      <c r="BI484" s="12">
        <f t="shared" si="270"/>
        <v>0</v>
      </c>
      <c r="BJ484" s="12">
        <f t="shared" si="271"/>
        <v>0</v>
      </c>
      <c r="BK484" s="12">
        <f t="shared" si="272"/>
        <v>1</v>
      </c>
      <c r="BL484" s="20" t="str">
        <f t="shared" si="273"/>
        <v>Oportunidades de mejora</v>
      </c>
      <c r="BM484" s="12" t="str">
        <f t="shared" si="274"/>
        <v>Oportunidades de mejora</v>
      </c>
      <c r="BN484" s="12" t="str">
        <f t="shared" si="297"/>
        <v/>
      </c>
      <c r="BO484" s="12" t="str">
        <f t="shared" si="275"/>
        <v/>
      </c>
      <c r="BP484" s="12" t="str">
        <f t="shared" si="276"/>
        <v/>
      </c>
      <c r="BQ484" s="12" t="str">
        <f t="shared" si="277"/>
        <v/>
      </c>
      <c r="BS484" s="12">
        <f t="shared" si="278"/>
        <v>0</v>
      </c>
      <c r="BT484" s="12">
        <f t="shared" si="279"/>
        <v>0</v>
      </c>
      <c r="BU484" s="12">
        <f t="shared" si="280"/>
        <v>0</v>
      </c>
      <c r="BV484" s="12">
        <f t="shared" si="281"/>
        <v>1</v>
      </c>
      <c r="BW484" s="12">
        <f t="shared" si="282"/>
        <v>0</v>
      </c>
      <c r="BX484" s="12">
        <f t="shared" si="283"/>
        <v>0</v>
      </c>
      <c r="BY484" s="12">
        <f t="shared" si="284"/>
        <v>1</v>
      </c>
      <c r="BZ484" s="12" t="str">
        <f t="shared" si="285"/>
        <v>La bibliografía básica propuesta se encuentra en la biblioteca "Juan Roa Vásquez".</v>
      </c>
      <c r="CA484" s="12" t="str">
        <f t="shared" si="286"/>
        <v>La bibliografía básica propuesta se encuentra en la biblioteca "Juan Roa Vásquez".</v>
      </c>
      <c r="CB484" s="21" t="str">
        <f t="shared" si="287"/>
        <v/>
      </c>
      <c r="CC484" s="12" t="str">
        <f t="shared" si="288"/>
        <v/>
      </c>
      <c r="CD484" s="12" t="str">
        <f t="shared" si="289"/>
        <v/>
      </c>
      <c r="CF484" s="12">
        <f t="shared" si="290"/>
        <v>1</v>
      </c>
      <c r="CG484" s="12">
        <f t="shared" si="291"/>
        <v>0</v>
      </c>
      <c r="CH484" s="12">
        <f t="shared" si="292"/>
        <v>0</v>
      </c>
      <c r="CI484" s="12">
        <f t="shared" si="293"/>
        <v>0</v>
      </c>
      <c r="CJ484" s="12">
        <f t="shared" si="294"/>
        <v>0</v>
      </c>
      <c r="CK484" s="12">
        <f t="shared" si="295"/>
        <v>1</v>
      </c>
    </row>
    <row r="485" spans="1:89" x14ac:dyDescent="0.25">
      <c r="A485" s="25">
        <v>43066.738361053242</v>
      </c>
      <c r="B485" s="26" t="s">
        <v>983</v>
      </c>
      <c r="C485" s="26" t="s">
        <v>984</v>
      </c>
      <c r="D485" s="26" t="s">
        <v>185</v>
      </c>
      <c r="E485" s="24"/>
      <c r="F485" s="26" t="s">
        <v>238</v>
      </c>
      <c r="G485" s="26" t="s">
        <v>985</v>
      </c>
      <c r="H485" s="26" t="s">
        <v>188</v>
      </c>
      <c r="I485" s="26" t="s">
        <v>188</v>
      </c>
      <c r="J485" s="26" t="s">
        <v>188</v>
      </c>
      <c r="K485" s="26" t="s">
        <v>188</v>
      </c>
      <c r="L485" s="26" t="s">
        <v>188</v>
      </c>
      <c r="M485" s="26" t="s">
        <v>188</v>
      </c>
      <c r="N485" s="26" t="s">
        <v>188</v>
      </c>
      <c r="O485" s="26" t="s">
        <v>188</v>
      </c>
      <c r="P485" s="26" t="s">
        <v>188</v>
      </c>
      <c r="Q485" s="26" t="s">
        <v>188</v>
      </c>
      <c r="R485" s="26" t="s">
        <v>188</v>
      </c>
      <c r="S485" s="26" t="s">
        <v>188</v>
      </c>
      <c r="T485" s="26" t="s">
        <v>188</v>
      </c>
      <c r="U485" s="26" t="s">
        <v>188</v>
      </c>
      <c r="V485" s="26" t="s">
        <v>4</v>
      </c>
      <c r="W485" s="26" t="s">
        <v>162</v>
      </c>
      <c r="X485" s="26" t="s">
        <v>158</v>
      </c>
      <c r="Y485" s="26" t="s">
        <v>190</v>
      </c>
      <c r="Z485" s="26" t="s">
        <v>190</v>
      </c>
      <c r="AA485" s="26" t="s">
        <v>190</v>
      </c>
      <c r="AB485" s="26" t="s">
        <v>190</v>
      </c>
      <c r="AC485" s="26" t="s">
        <v>190</v>
      </c>
      <c r="AD485" s="26" t="s">
        <v>190</v>
      </c>
      <c r="AE485" s="26" t="s">
        <v>55</v>
      </c>
      <c r="AF485" s="26" t="s">
        <v>159</v>
      </c>
      <c r="AG485" s="26" t="s">
        <v>59</v>
      </c>
      <c r="AH485" s="26" t="s">
        <v>59</v>
      </c>
      <c r="AI485" s="26" t="s">
        <v>59</v>
      </c>
      <c r="AJ485" s="26" t="s">
        <v>59</v>
      </c>
      <c r="AK485" s="26" t="s">
        <v>71</v>
      </c>
      <c r="AL485" s="26" t="s">
        <v>160</v>
      </c>
      <c r="AM485" s="26" t="s">
        <v>191</v>
      </c>
      <c r="AN485" s="26" t="s">
        <v>89</v>
      </c>
      <c r="AO485" s="26" t="s">
        <v>192</v>
      </c>
      <c r="AP485" s="26" t="s">
        <v>106</v>
      </c>
      <c r="AQ485" s="26" t="s">
        <v>106</v>
      </c>
      <c r="AR485" s="26" t="s">
        <v>106</v>
      </c>
      <c r="AS485" s="26" t="s">
        <v>106</v>
      </c>
      <c r="AT485" s="26" t="s">
        <v>114</v>
      </c>
      <c r="AU485" s="26" t="s">
        <v>164</v>
      </c>
      <c r="AX485" s="12">
        <f t="shared" si="265"/>
        <v>484</v>
      </c>
      <c r="AY485" s="12">
        <f t="shared" si="296"/>
        <v>1</v>
      </c>
      <c r="AZ485" s="20" t="str">
        <f t="shared" si="266"/>
        <v>Anticipatoria., Criterios y estándares (Rúbrica)., Autoevaluación., Retroalimentación.</v>
      </c>
      <c r="BA485" s="12" t="str">
        <f t="shared" si="261"/>
        <v>Anticipatoria.</v>
      </c>
      <c r="BB485" s="12" t="str">
        <f t="shared" si="262"/>
        <v>Criterios y estándares (Rúbrica).</v>
      </c>
      <c r="BC485" s="12" t="str">
        <f t="shared" si="263"/>
        <v>Autoevaluación.</v>
      </c>
      <c r="BD485" s="12" t="str">
        <f t="shared" si="264"/>
        <v>Retroalimentación.</v>
      </c>
      <c r="BF485" s="12">
        <f t="shared" si="267"/>
        <v>1</v>
      </c>
      <c r="BG485" s="12">
        <f t="shared" si="268"/>
        <v>1</v>
      </c>
      <c r="BH485" s="12">
        <f t="shared" si="269"/>
        <v>1</v>
      </c>
      <c r="BI485" s="12">
        <f t="shared" si="270"/>
        <v>1</v>
      </c>
      <c r="BJ485" s="12">
        <f t="shared" si="271"/>
        <v>0</v>
      </c>
      <c r="BK485" s="12">
        <f t="shared" si="272"/>
        <v>4</v>
      </c>
      <c r="BL485" s="20" t="str">
        <f t="shared" si="273"/>
        <v>Reflexión, Diálogo, Claridad, Oportunidades de mejora, Retroalimentación al docente</v>
      </c>
      <c r="BM485" s="12" t="str">
        <f t="shared" si="274"/>
        <v>Reflexión</v>
      </c>
      <c r="BN485" s="12" t="str">
        <f t="shared" si="297"/>
        <v>Diálogo</v>
      </c>
      <c r="BO485" s="12" t="str">
        <f t="shared" si="275"/>
        <v>Claridad</v>
      </c>
      <c r="BP485" s="12" t="str">
        <f t="shared" si="276"/>
        <v>Oportunidades de mejora</v>
      </c>
      <c r="BQ485" s="12" t="str">
        <f t="shared" si="277"/>
        <v>Retroalimentación al docente</v>
      </c>
      <c r="BS485" s="12">
        <f t="shared" si="278"/>
        <v>1</v>
      </c>
      <c r="BT485" s="12">
        <f t="shared" si="279"/>
        <v>1</v>
      </c>
      <c r="BU485" s="12">
        <f t="shared" si="280"/>
        <v>1</v>
      </c>
      <c r="BV485" s="12">
        <f t="shared" si="281"/>
        <v>1</v>
      </c>
      <c r="BW485" s="12">
        <f t="shared" si="282"/>
        <v>1</v>
      </c>
      <c r="BX485" s="12">
        <f t="shared" si="283"/>
        <v>0</v>
      </c>
      <c r="BY485" s="12">
        <f t="shared" si="284"/>
        <v>5</v>
      </c>
      <c r="BZ485" s="12" t="str">
        <f t="shared" si="285"/>
        <v>La bibliografía básica propuesta se encuentra en la biblioteca "Juan Roa Vásquez".</v>
      </c>
      <c r="CA485" s="12" t="str">
        <f t="shared" si="286"/>
        <v>La bibliografía básica propuesta se encuentra en la biblioteca "Juan Roa Vásquez".</v>
      </c>
      <c r="CB485" s="21" t="str">
        <f t="shared" si="287"/>
        <v/>
      </c>
      <c r="CC485" s="12" t="str">
        <f t="shared" si="288"/>
        <v/>
      </c>
      <c r="CD485" s="12" t="str">
        <f t="shared" si="289"/>
        <v/>
      </c>
      <c r="CF485" s="12">
        <f t="shared" si="290"/>
        <v>1</v>
      </c>
      <c r="CG485" s="12">
        <f t="shared" si="291"/>
        <v>0</v>
      </c>
      <c r="CH485" s="12">
        <f t="shared" si="292"/>
        <v>0</v>
      </c>
      <c r="CI485" s="12">
        <f t="shared" si="293"/>
        <v>0</v>
      </c>
      <c r="CJ485" s="12">
        <f t="shared" si="294"/>
        <v>0</v>
      </c>
      <c r="CK485" s="12">
        <f t="shared" si="295"/>
        <v>1</v>
      </c>
    </row>
    <row r="486" spans="1:89" x14ac:dyDescent="0.25">
      <c r="A486" s="25">
        <v>43066.745538692128</v>
      </c>
      <c r="B486" s="26" t="s">
        <v>986</v>
      </c>
      <c r="C486" s="26" t="s">
        <v>987</v>
      </c>
      <c r="D486" s="26" t="s">
        <v>185</v>
      </c>
      <c r="E486" s="24"/>
      <c r="F486" s="26" t="s">
        <v>336</v>
      </c>
      <c r="G486" s="26" t="s">
        <v>988</v>
      </c>
      <c r="H486" s="26" t="s">
        <v>188</v>
      </c>
      <c r="I486" s="26" t="s">
        <v>188</v>
      </c>
      <c r="J486" s="26" t="s">
        <v>188</v>
      </c>
      <c r="K486" s="26" t="s">
        <v>188</v>
      </c>
      <c r="L486" s="26" t="s">
        <v>188</v>
      </c>
      <c r="M486" s="26" t="s">
        <v>188</v>
      </c>
      <c r="N486" s="26" t="s">
        <v>189</v>
      </c>
      <c r="O486" s="26" t="s">
        <v>189</v>
      </c>
      <c r="P486" s="26" t="s">
        <v>189</v>
      </c>
      <c r="Q486" s="26" t="s">
        <v>189</v>
      </c>
      <c r="R486" s="26" t="s">
        <v>188</v>
      </c>
      <c r="S486" s="26" t="s">
        <v>188</v>
      </c>
      <c r="T486" s="26" t="s">
        <v>188</v>
      </c>
      <c r="U486" s="26" t="s">
        <v>188</v>
      </c>
      <c r="V486" s="26" t="s">
        <v>4</v>
      </c>
      <c r="W486" s="26" t="s">
        <v>162</v>
      </c>
      <c r="X486" s="26" t="s">
        <v>158</v>
      </c>
      <c r="Y486" s="26" t="s">
        <v>190</v>
      </c>
      <c r="Z486" s="26" t="s">
        <v>190</v>
      </c>
      <c r="AA486" s="26" t="s">
        <v>190</v>
      </c>
      <c r="AB486" s="26" t="s">
        <v>190</v>
      </c>
      <c r="AC486" s="26" t="s">
        <v>190</v>
      </c>
      <c r="AD486" s="26" t="s">
        <v>190</v>
      </c>
      <c r="AE486" s="26" t="s">
        <v>56</v>
      </c>
      <c r="AF486" s="26" t="s">
        <v>56</v>
      </c>
      <c r="AG486" s="26" t="s">
        <v>58</v>
      </c>
      <c r="AH486" s="26" t="s">
        <v>58</v>
      </c>
      <c r="AI486" s="26" t="s">
        <v>58</v>
      </c>
      <c r="AJ486" s="26" t="s">
        <v>59</v>
      </c>
      <c r="AK486" s="26" t="s">
        <v>71</v>
      </c>
      <c r="AL486" s="26" t="s">
        <v>163</v>
      </c>
      <c r="AM486" s="26" t="s">
        <v>231</v>
      </c>
      <c r="AN486" s="26" t="s">
        <v>90</v>
      </c>
      <c r="AO486" s="26" t="s">
        <v>192</v>
      </c>
      <c r="AP486" s="26" t="s">
        <v>106</v>
      </c>
      <c r="AQ486" s="26" t="s">
        <v>106</v>
      </c>
      <c r="AR486" s="26" t="s">
        <v>106</v>
      </c>
      <c r="AS486" s="26" t="s">
        <v>106</v>
      </c>
      <c r="AT486" s="26" t="s">
        <v>113</v>
      </c>
      <c r="AU486" s="26" t="s">
        <v>260</v>
      </c>
      <c r="AX486" s="12">
        <f t="shared" si="265"/>
        <v>485</v>
      </c>
      <c r="AY486" s="12">
        <f t="shared" si="296"/>
        <v>1</v>
      </c>
      <c r="AZ486" s="20" t="str">
        <f t="shared" si="266"/>
        <v>Anticipatoria., Criterios y estándares (Rúbrica)., Retroalimentación.</v>
      </c>
      <c r="BA486" s="12" t="str">
        <f t="shared" si="261"/>
        <v>Anticipatoria.</v>
      </c>
      <c r="BB486" s="12" t="str">
        <f t="shared" si="262"/>
        <v>Criterios y estándares (Rúbrica).</v>
      </c>
      <c r="BC486" s="12" t="str">
        <f t="shared" si="263"/>
        <v>Retroalimentación.</v>
      </c>
      <c r="BD486" s="12" t="str">
        <f t="shared" si="264"/>
        <v/>
      </c>
      <c r="BF486" s="12">
        <f t="shared" si="267"/>
        <v>1</v>
      </c>
      <c r="BG486" s="12">
        <f t="shared" si="268"/>
        <v>1</v>
      </c>
      <c r="BH486" s="12">
        <f t="shared" si="269"/>
        <v>0</v>
      </c>
      <c r="BI486" s="12">
        <f t="shared" si="270"/>
        <v>1</v>
      </c>
      <c r="BJ486" s="12">
        <f t="shared" si="271"/>
        <v>0</v>
      </c>
      <c r="BK486" s="12">
        <f t="shared" si="272"/>
        <v>3</v>
      </c>
      <c r="BL486" s="20" t="str">
        <f t="shared" si="273"/>
        <v>Reflexión, Diálogo, Claridad, Oportunidades de mejora, Retroalimentación al docente</v>
      </c>
      <c r="BM486" s="12" t="str">
        <f t="shared" si="274"/>
        <v>Reflexión</v>
      </c>
      <c r="BN486" s="12" t="str">
        <f t="shared" si="297"/>
        <v>Diálogo</v>
      </c>
      <c r="BO486" s="12" t="str">
        <f t="shared" si="275"/>
        <v>Claridad</v>
      </c>
      <c r="BP486" s="12" t="str">
        <f t="shared" si="276"/>
        <v>Oportunidades de mejora</v>
      </c>
      <c r="BQ486" s="12" t="str">
        <f t="shared" si="277"/>
        <v>Retroalimentación al docente</v>
      </c>
      <c r="BS486" s="12">
        <f t="shared" si="278"/>
        <v>1</v>
      </c>
      <c r="BT486" s="12">
        <f t="shared" si="279"/>
        <v>1</v>
      </c>
      <c r="BU486" s="12">
        <f t="shared" si="280"/>
        <v>1</v>
      </c>
      <c r="BV486" s="12">
        <f t="shared" si="281"/>
        <v>1</v>
      </c>
      <c r="BW486" s="12">
        <f t="shared" si="282"/>
        <v>1</v>
      </c>
      <c r="BX486" s="12">
        <f t="shared" si="283"/>
        <v>0</v>
      </c>
      <c r="BY486" s="12">
        <f t="shared" si="284"/>
        <v>5</v>
      </c>
      <c r="BZ486" s="12" t="str">
        <f t="shared" si="285"/>
        <v>La bibliografía básica propuesta se encuentra en la biblioteca "Juan Roa Vásquez"., La bibliografía se presenta con una sólo sistema de referenciación (APA, Vancouver, IEEE, etc)., La bibliografía incluye por lo menos dos títulos en una segunda lengua.</v>
      </c>
      <c r="CA486" s="12" t="str">
        <f t="shared" si="286"/>
        <v>La bibliografía básica propuesta se encuentra en la biblioteca "Juan Roa Vásquez".</v>
      </c>
      <c r="CB486" s="21" t="str">
        <f t="shared" si="287"/>
        <v>La bibliografía se presenta con una sólo sistema de referenciación (APA, Vancouver, IEEE, etc).</v>
      </c>
      <c r="CC486" s="12" t="str">
        <f t="shared" si="288"/>
        <v>La bibliografía incluye por lo menos dos títulos en una segunda lengua.</v>
      </c>
      <c r="CD486" s="12" t="str">
        <f t="shared" si="289"/>
        <v/>
      </c>
      <c r="CF486" s="12">
        <f t="shared" si="290"/>
        <v>1</v>
      </c>
      <c r="CG486" s="12">
        <f t="shared" si="291"/>
        <v>0</v>
      </c>
      <c r="CH486" s="12">
        <f t="shared" si="292"/>
        <v>1</v>
      </c>
      <c r="CI486" s="12">
        <f t="shared" si="293"/>
        <v>1</v>
      </c>
      <c r="CJ486" s="12">
        <f t="shared" si="294"/>
        <v>0</v>
      </c>
      <c r="CK486" s="12">
        <f t="shared" si="295"/>
        <v>3</v>
      </c>
    </row>
    <row r="487" spans="1:89" x14ac:dyDescent="0.25">
      <c r="A487" s="25">
        <v>43066.748123761572</v>
      </c>
      <c r="B487" s="26" t="s">
        <v>989</v>
      </c>
      <c r="C487" s="26" t="s">
        <v>990</v>
      </c>
      <c r="D487" s="26" t="s">
        <v>185</v>
      </c>
      <c r="E487" s="24"/>
      <c r="F487" s="26" t="s">
        <v>320</v>
      </c>
      <c r="G487" s="26" t="s">
        <v>991</v>
      </c>
      <c r="H487" s="26" t="s">
        <v>188</v>
      </c>
      <c r="I487" s="26" t="s">
        <v>188</v>
      </c>
      <c r="J487" s="26" t="s">
        <v>188</v>
      </c>
      <c r="K487" s="26" t="s">
        <v>188</v>
      </c>
      <c r="L487" s="26" t="s">
        <v>188</v>
      </c>
      <c r="M487" s="26" t="s">
        <v>188</v>
      </c>
      <c r="N487" s="26" t="s">
        <v>188</v>
      </c>
      <c r="O487" s="26" t="s">
        <v>188</v>
      </c>
      <c r="P487" s="26" t="s">
        <v>188</v>
      </c>
      <c r="Q487" s="26" t="s">
        <v>188</v>
      </c>
      <c r="R487" s="26" t="s">
        <v>188</v>
      </c>
      <c r="S487" s="26" t="s">
        <v>188</v>
      </c>
      <c r="T487" s="26" t="s">
        <v>188</v>
      </c>
      <c r="U487" s="26" t="s">
        <v>188</v>
      </c>
      <c r="V487" s="26" t="s">
        <v>5</v>
      </c>
      <c r="W487" s="26" t="s">
        <v>162</v>
      </c>
      <c r="X487" s="26" t="s">
        <v>158</v>
      </c>
      <c r="Y487" s="26" t="s">
        <v>190</v>
      </c>
      <c r="Z487" s="26" t="s">
        <v>190</v>
      </c>
      <c r="AA487" s="26" t="s">
        <v>190</v>
      </c>
      <c r="AB487" s="26" t="s">
        <v>190</v>
      </c>
      <c r="AC487" s="26" t="s">
        <v>190</v>
      </c>
      <c r="AD487" s="26" t="s">
        <v>190</v>
      </c>
      <c r="AE487" s="26" t="s">
        <v>55</v>
      </c>
      <c r="AF487" s="26" t="s">
        <v>159</v>
      </c>
      <c r="AG487" s="26" t="s">
        <v>59</v>
      </c>
      <c r="AH487" s="26" t="s">
        <v>59</v>
      </c>
      <c r="AI487" s="26" t="s">
        <v>59</v>
      </c>
      <c r="AJ487" s="26" t="s">
        <v>59</v>
      </c>
      <c r="AK487" s="26" t="s">
        <v>71</v>
      </c>
      <c r="AL487" s="26" t="s">
        <v>163</v>
      </c>
      <c r="AM487" s="26" t="s">
        <v>191</v>
      </c>
      <c r="AN487" s="26" t="s">
        <v>90</v>
      </c>
      <c r="AO487" s="26" t="s">
        <v>192</v>
      </c>
      <c r="AP487" s="26" t="s">
        <v>106</v>
      </c>
      <c r="AQ487" s="26" t="s">
        <v>106</v>
      </c>
      <c r="AR487" s="26" t="s">
        <v>106</v>
      </c>
      <c r="AS487" s="26" t="s">
        <v>106</v>
      </c>
      <c r="AT487" s="26" t="s">
        <v>114</v>
      </c>
      <c r="AU487" s="26" t="s">
        <v>193</v>
      </c>
      <c r="AX487" s="12">
        <f t="shared" si="265"/>
        <v>486</v>
      </c>
      <c r="AY487" s="12">
        <f t="shared" si="296"/>
        <v>0.33333333333333331</v>
      </c>
      <c r="AZ487" s="20" t="str">
        <f t="shared" si="266"/>
        <v>Anticipatoria., Criterios y estándares (Rúbrica)., Autoevaluación., Retroalimentación.</v>
      </c>
      <c r="BA487" s="12" t="str">
        <f t="shared" si="261"/>
        <v>Anticipatoria.</v>
      </c>
      <c r="BB487" s="12" t="str">
        <f t="shared" si="262"/>
        <v>Criterios y estándares (Rúbrica).</v>
      </c>
      <c r="BC487" s="12" t="str">
        <f t="shared" si="263"/>
        <v>Autoevaluación.</v>
      </c>
      <c r="BD487" s="12" t="str">
        <f t="shared" si="264"/>
        <v>Retroalimentación.</v>
      </c>
      <c r="BF487" s="12">
        <f t="shared" si="267"/>
        <v>1</v>
      </c>
      <c r="BG487" s="12">
        <f t="shared" si="268"/>
        <v>1</v>
      </c>
      <c r="BH487" s="12">
        <f t="shared" si="269"/>
        <v>1</v>
      </c>
      <c r="BI487" s="12">
        <f t="shared" si="270"/>
        <v>1</v>
      </c>
      <c r="BJ487" s="12">
        <f t="shared" si="271"/>
        <v>0</v>
      </c>
      <c r="BK487" s="12">
        <f t="shared" si="272"/>
        <v>4</v>
      </c>
      <c r="BL487" s="20" t="str">
        <f t="shared" si="273"/>
        <v>Reflexión, Diálogo, Claridad, Oportunidades de mejora, Retroalimentación al docente</v>
      </c>
      <c r="BM487" s="12" t="str">
        <f t="shared" si="274"/>
        <v>Reflexión</v>
      </c>
      <c r="BN487" s="12" t="str">
        <f t="shared" si="297"/>
        <v>Diálogo</v>
      </c>
      <c r="BO487" s="12" t="str">
        <f t="shared" si="275"/>
        <v>Claridad</v>
      </c>
      <c r="BP487" s="12" t="str">
        <f t="shared" si="276"/>
        <v>Oportunidades de mejora</v>
      </c>
      <c r="BQ487" s="12" t="str">
        <f t="shared" si="277"/>
        <v>Retroalimentación al docente</v>
      </c>
      <c r="BS487" s="12">
        <f t="shared" si="278"/>
        <v>1</v>
      </c>
      <c r="BT487" s="12">
        <f t="shared" si="279"/>
        <v>1</v>
      </c>
      <c r="BU487" s="12">
        <f t="shared" si="280"/>
        <v>1</v>
      </c>
      <c r="BV487" s="12">
        <f t="shared" si="281"/>
        <v>1</v>
      </c>
      <c r="BW487" s="12">
        <f t="shared" si="282"/>
        <v>1</v>
      </c>
      <c r="BX487" s="12">
        <f t="shared" si="283"/>
        <v>0</v>
      </c>
      <c r="BY487" s="12">
        <f t="shared" si="284"/>
        <v>5</v>
      </c>
      <c r="BZ487"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87" s="12" t="str">
        <f t="shared" si="286"/>
        <v>La bibliografía básica propuesta se encuentra en la biblioteca "Juan Roa Vásquez".</v>
      </c>
      <c r="CB487" s="21" t="str">
        <f t="shared" si="287"/>
        <v>La bibliografía propuesta contiene títulos de edición menor a 5 años.</v>
      </c>
      <c r="CC487" s="12" t="str">
        <f t="shared" si="288"/>
        <v>La bibliografía se presenta con una sólo sistema de referenciación (APA, Vancouver, IEEE, etc).</v>
      </c>
      <c r="CD487" s="12" t="str">
        <f t="shared" si="289"/>
        <v>La bibliografía incluye por lo menos dos títulos en una segunda lengua.</v>
      </c>
      <c r="CF487" s="12">
        <f t="shared" si="290"/>
        <v>1</v>
      </c>
      <c r="CG487" s="12">
        <f t="shared" si="291"/>
        <v>1</v>
      </c>
      <c r="CH487" s="12">
        <f t="shared" si="292"/>
        <v>1</v>
      </c>
      <c r="CI487" s="12">
        <f t="shared" si="293"/>
        <v>1</v>
      </c>
      <c r="CJ487" s="12">
        <f t="shared" si="294"/>
        <v>0</v>
      </c>
      <c r="CK487" s="12">
        <f t="shared" si="295"/>
        <v>4</v>
      </c>
    </row>
    <row r="488" spans="1:89" x14ac:dyDescent="0.25">
      <c r="A488" s="25">
        <v>43066.749570023152</v>
      </c>
      <c r="B488" s="26" t="s">
        <v>989</v>
      </c>
      <c r="C488" s="26" t="s">
        <v>990</v>
      </c>
      <c r="D488" s="26" t="s">
        <v>185</v>
      </c>
      <c r="E488" s="24"/>
      <c r="F488" s="26" t="s">
        <v>320</v>
      </c>
      <c r="G488" s="26" t="s">
        <v>992</v>
      </c>
      <c r="H488" s="26" t="s">
        <v>188</v>
      </c>
      <c r="I488" s="26" t="s">
        <v>188</v>
      </c>
      <c r="J488" s="26" t="s">
        <v>188</v>
      </c>
      <c r="K488" s="26" t="s">
        <v>188</v>
      </c>
      <c r="L488" s="26" t="s">
        <v>188</v>
      </c>
      <c r="M488" s="26" t="s">
        <v>188</v>
      </c>
      <c r="N488" s="26" t="s">
        <v>188</v>
      </c>
      <c r="O488" s="26" t="s">
        <v>188</v>
      </c>
      <c r="P488" s="26" t="s">
        <v>188</v>
      </c>
      <c r="Q488" s="26" t="s">
        <v>188</v>
      </c>
      <c r="R488" s="26" t="s">
        <v>188</v>
      </c>
      <c r="S488" s="26" t="s">
        <v>188</v>
      </c>
      <c r="T488" s="26" t="s">
        <v>188</v>
      </c>
      <c r="U488" s="26" t="s">
        <v>188</v>
      </c>
      <c r="V488" s="26" t="s">
        <v>5</v>
      </c>
      <c r="W488" s="26" t="s">
        <v>162</v>
      </c>
      <c r="X488" s="26" t="s">
        <v>158</v>
      </c>
      <c r="Y488" s="26" t="s">
        <v>190</v>
      </c>
      <c r="Z488" s="26" t="s">
        <v>190</v>
      </c>
      <c r="AA488" s="26" t="s">
        <v>190</v>
      </c>
      <c r="AB488" s="26" t="s">
        <v>190</v>
      </c>
      <c r="AC488" s="26" t="s">
        <v>190</v>
      </c>
      <c r="AD488" s="26" t="s">
        <v>190</v>
      </c>
      <c r="AE488" s="26" t="s">
        <v>55</v>
      </c>
      <c r="AF488" s="26" t="s">
        <v>159</v>
      </c>
      <c r="AG488" s="26" t="s">
        <v>59</v>
      </c>
      <c r="AH488" s="26" t="s">
        <v>59</v>
      </c>
      <c r="AI488" s="26" t="s">
        <v>59</v>
      </c>
      <c r="AJ488" s="26" t="s">
        <v>59</v>
      </c>
      <c r="AK488" s="26" t="s">
        <v>71</v>
      </c>
      <c r="AL488" s="26" t="s">
        <v>163</v>
      </c>
      <c r="AM488" s="26" t="s">
        <v>191</v>
      </c>
      <c r="AN488" s="26" t="s">
        <v>90</v>
      </c>
      <c r="AO488" s="26" t="s">
        <v>192</v>
      </c>
      <c r="AP488" s="26" t="s">
        <v>106</v>
      </c>
      <c r="AQ488" s="26" t="s">
        <v>106</v>
      </c>
      <c r="AR488" s="26" t="s">
        <v>106</v>
      </c>
      <c r="AS488" s="26" t="s">
        <v>106</v>
      </c>
      <c r="AT488" s="26" t="s">
        <v>114</v>
      </c>
      <c r="AU488" s="26" t="s">
        <v>193</v>
      </c>
      <c r="AX488" s="12">
        <f t="shared" si="265"/>
        <v>486</v>
      </c>
      <c r="AY488" s="12">
        <f t="shared" si="296"/>
        <v>0.33333333333333331</v>
      </c>
      <c r="AZ488" s="20" t="str">
        <f t="shared" si="266"/>
        <v>Anticipatoria., Criterios y estándares (Rúbrica)., Autoevaluación., Retroalimentación.</v>
      </c>
      <c r="BA488" s="12" t="str">
        <f t="shared" si="261"/>
        <v>Anticipatoria.</v>
      </c>
      <c r="BB488" s="12" t="str">
        <f t="shared" si="262"/>
        <v>Criterios y estándares (Rúbrica).</v>
      </c>
      <c r="BC488" s="12" t="str">
        <f t="shared" si="263"/>
        <v>Autoevaluación.</v>
      </c>
      <c r="BD488" s="12" t="str">
        <f t="shared" si="264"/>
        <v>Retroalimentación.</v>
      </c>
      <c r="BF488" s="12">
        <f t="shared" si="267"/>
        <v>1</v>
      </c>
      <c r="BG488" s="12">
        <f t="shared" si="268"/>
        <v>1</v>
      </c>
      <c r="BH488" s="12">
        <f t="shared" si="269"/>
        <v>1</v>
      </c>
      <c r="BI488" s="12">
        <f t="shared" si="270"/>
        <v>1</v>
      </c>
      <c r="BJ488" s="12">
        <f t="shared" si="271"/>
        <v>0</v>
      </c>
      <c r="BK488" s="12">
        <f t="shared" si="272"/>
        <v>4</v>
      </c>
      <c r="BL488" s="20" t="str">
        <f t="shared" si="273"/>
        <v>Reflexión, Diálogo, Claridad, Oportunidades de mejora, Retroalimentación al docente</v>
      </c>
      <c r="BM488" s="12" t="str">
        <f t="shared" si="274"/>
        <v>Reflexión</v>
      </c>
      <c r="BN488" s="12" t="str">
        <f t="shared" si="297"/>
        <v>Diálogo</v>
      </c>
      <c r="BO488" s="12" t="str">
        <f t="shared" si="275"/>
        <v>Claridad</v>
      </c>
      <c r="BP488" s="12" t="str">
        <f t="shared" si="276"/>
        <v>Oportunidades de mejora</v>
      </c>
      <c r="BQ488" s="12" t="str">
        <f t="shared" si="277"/>
        <v>Retroalimentación al docente</v>
      </c>
      <c r="BS488" s="12">
        <f t="shared" si="278"/>
        <v>1</v>
      </c>
      <c r="BT488" s="12">
        <f t="shared" si="279"/>
        <v>1</v>
      </c>
      <c r="BU488" s="12">
        <f t="shared" si="280"/>
        <v>1</v>
      </c>
      <c r="BV488" s="12">
        <f t="shared" si="281"/>
        <v>1</v>
      </c>
      <c r="BW488" s="12">
        <f t="shared" si="282"/>
        <v>1</v>
      </c>
      <c r="BX488" s="12">
        <f t="shared" si="283"/>
        <v>0</v>
      </c>
      <c r="BY488" s="12">
        <f t="shared" si="284"/>
        <v>5</v>
      </c>
      <c r="BZ488"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88" s="12" t="str">
        <f t="shared" si="286"/>
        <v>La bibliografía básica propuesta se encuentra en la biblioteca "Juan Roa Vásquez".</v>
      </c>
      <c r="CB488" s="21" t="str">
        <f t="shared" si="287"/>
        <v>La bibliografía propuesta contiene títulos de edición menor a 5 años.</v>
      </c>
      <c r="CC488" s="12" t="str">
        <f t="shared" si="288"/>
        <v>La bibliografía se presenta con una sólo sistema de referenciación (APA, Vancouver, IEEE, etc).</v>
      </c>
      <c r="CD488" s="12" t="str">
        <f t="shared" si="289"/>
        <v>La bibliografía incluye por lo menos dos títulos en una segunda lengua.</v>
      </c>
      <c r="CF488" s="12">
        <f t="shared" si="290"/>
        <v>1</v>
      </c>
      <c r="CG488" s="12">
        <f t="shared" si="291"/>
        <v>1</v>
      </c>
      <c r="CH488" s="12">
        <f t="shared" si="292"/>
        <v>1</v>
      </c>
      <c r="CI488" s="12">
        <f t="shared" si="293"/>
        <v>1</v>
      </c>
      <c r="CJ488" s="12">
        <f t="shared" si="294"/>
        <v>0</v>
      </c>
      <c r="CK488" s="12">
        <f t="shared" si="295"/>
        <v>4</v>
      </c>
    </row>
    <row r="489" spans="1:89" x14ac:dyDescent="0.25">
      <c r="A489" s="25">
        <v>43066.752154988426</v>
      </c>
      <c r="B489" s="26" t="s">
        <v>989</v>
      </c>
      <c r="C489" s="26" t="s">
        <v>990</v>
      </c>
      <c r="D489" s="26" t="s">
        <v>185</v>
      </c>
      <c r="E489" s="24"/>
      <c r="F489" s="26" t="s">
        <v>320</v>
      </c>
      <c r="G489" s="26" t="s">
        <v>993</v>
      </c>
      <c r="H489" s="26" t="s">
        <v>188</v>
      </c>
      <c r="I489" s="26" t="s">
        <v>188</v>
      </c>
      <c r="J489" s="26" t="s">
        <v>188</v>
      </c>
      <c r="K489" s="26" t="s">
        <v>188</v>
      </c>
      <c r="L489" s="26" t="s">
        <v>188</v>
      </c>
      <c r="M489" s="26" t="s">
        <v>188</v>
      </c>
      <c r="N489" s="26" t="s">
        <v>188</v>
      </c>
      <c r="O489" s="26" t="s">
        <v>188</v>
      </c>
      <c r="P489" s="26" t="s">
        <v>188</v>
      </c>
      <c r="Q489" s="26" t="s">
        <v>188</v>
      </c>
      <c r="R489" s="26" t="s">
        <v>188</v>
      </c>
      <c r="S489" s="26" t="s">
        <v>188</v>
      </c>
      <c r="T489" s="26" t="s">
        <v>188</v>
      </c>
      <c r="U489" s="26" t="s">
        <v>188</v>
      </c>
      <c r="V489" s="26" t="s">
        <v>5</v>
      </c>
      <c r="W489" s="26" t="s">
        <v>162</v>
      </c>
      <c r="X489" s="26" t="s">
        <v>158</v>
      </c>
      <c r="Y489" s="26" t="s">
        <v>190</v>
      </c>
      <c r="Z489" s="26" t="s">
        <v>190</v>
      </c>
      <c r="AA489" s="26" t="s">
        <v>190</v>
      </c>
      <c r="AB489" s="26" t="s">
        <v>190</v>
      </c>
      <c r="AC489" s="26" t="s">
        <v>190</v>
      </c>
      <c r="AD489" s="26" t="s">
        <v>190</v>
      </c>
      <c r="AE489" s="26" t="s">
        <v>55</v>
      </c>
      <c r="AF489" s="26" t="s">
        <v>159</v>
      </c>
      <c r="AG489" s="26" t="s">
        <v>59</v>
      </c>
      <c r="AH489" s="26" t="s">
        <v>59</v>
      </c>
      <c r="AI489" s="26" t="s">
        <v>59</v>
      </c>
      <c r="AJ489" s="26" t="s">
        <v>59</v>
      </c>
      <c r="AK489" s="26" t="s">
        <v>71</v>
      </c>
      <c r="AL489" s="26" t="s">
        <v>160</v>
      </c>
      <c r="AM489" s="26" t="s">
        <v>191</v>
      </c>
      <c r="AN489" s="26" t="s">
        <v>89</v>
      </c>
      <c r="AO489" s="26" t="s">
        <v>192</v>
      </c>
      <c r="AP489" s="26" t="s">
        <v>106</v>
      </c>
      <c r="AQ489" s="26" t="s">
        <v>106</v>
      </c>
      <c r="AR489" s="26" t="s">
        <v>106</v>
      </c>
      <c r="AS489" s="26" t="s">
        <v>106</v>
      </c>
      <c r="AT489" s="26" t="s">
        <v>114</v>
      </c>
      <c r="AU489" s="26" t="s">
        <v>193</v>
      </c>
      <c r="AX489" s="12">
        <f t="shared" si="265"/>
        <v>486</v>
      </c>
      <c r="AY489" s="12">
        <f t="shared" si="296"/>
        <v>0.33333333333333331</v>
      </c>
      <c r="AZ489" s="20" t="str">
        <f t="shared" si="266"/>
        <v>Anticipatoria., Criterios y estándares (Rúbrica)., Autoevaluación., Retroalimentación.</v>
      </c>
      <c r="BA489" s="12" t="str">
        <f t="shared" si="261"/>
        <v>Anticipatoria.</v>
      </c>
      <c r="BB489" s="12" t="str">
        <f t="shared" si="262"/>
        <v>Criterios y estándares (Rúbrica).</v>
      </c>
      <c r="BC489" s="12" t="str">
        <f t="shared" si="263"/>
        <v>Autoevaluación.</v>
      </c>
      <c r="BD489" s="12" t="str">
        <f t="shared" si="264"/>
        <v>Retroalimentación.</v>
      </c>
      <c r="BF489" s="12">
        <f t="shared" si="267"/>
        <v>1</v>
      </c>
      <c r="BG489" s="12">
        <f t="shared" si="268"/>
        <v>1</v>
      </c>
      <c r="BH489" s="12">
        <f t="shared" si="269"/>
        <v>1</v>
      </c>
      <c r="BI489" s="12">
        <f t="shared" si="270"/>
        <v>1</v>
      </c>
      <c r="BJ489" s="12">
        <f t="shared" si="271"/>
        <v>0</v>
      </c>
      <c r="BK489" s="12">
        <f t="shared" si="272"/>
        <v>4</v>
      </c>
      <c r="BL489" s="20" t="str">
        <f t="shared" si="273"/>
        <v>Reflexión, Diálogo, Claridad, Oportunidades de mejora, Retroalimentación al docente</v>
      </c>
      <c r="BM489" s="12" t="str">
        <f t="shared" si="274"/>
        <v>Reflexión</v>
      </c>
      <c r="BN489" s="12" t="str">
        <f t="shared" si="297"/>
        <v>Diálogo</v>
      </c>
      <c r="BO489" s="12" t="str">
        <f t="shared" si="275"/>
        <v>Claridad</v>
      </c>
      <c r="BP489" s="12" t="str">
        <f t="shared" si="276"/>
        <v>Oportunidades de mejora</v>
      </c>
      <c r="BQ489" s="12" t="str">
        <f t="shared" si="277"/>
        <v>Retroalimentación al docente</v>
      </c>
      <c r="BS489" s="12">
        <f t="shared" si="278"/>
        <v>1</v>
      </c>
      <c r="BT489" s="12">
        <f t="shared" si="279"/>
        <v>1</v>
      </c>
      <c r="BU489" s="12">
        <f t="shared" si="280"/>
        <v>1</v>
      </c>
      <c r="BV489" s="12">
        <f t="shared" si="281"/>
        <v>1</v>
      </c>
      <c r="BW489" s="12">
        <f t="shared" si="282"/>
        <v>1</v>
      </c>
      <c r="BX489" s="12">
        <f t="shared" si="283"/>
        <v>0</v>
      </c>
      <c r="BY489" s="12">
        <f t="shared" si="284"/>
        <v>5</v>
      </c>
      <c r="BZ489"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89" s="12" t="str">
        <f t="shared" si="286"/>
        <v>La bibliografía básica propuesta se encuentra en la biblioteca "Juan Roa Vásquez".</v>
      </c>
      <c r="CB489" s="21" t="str">
        <f t="shared" si="287"/>
        <v>La bibliografía propuesta contiene títulos de edición menor a 5 años.</v>
      </c>
      <c r="CC489" s="12" t="str">
        <f t="shared" si="288"/>
        <v>La bibliografía se presenta con una sólo sistema de referenciación (APA, Vancouver, IEEE, etc).</v>
      </c>
      <c r="CD489" s="12" t="str">
        <f t="shared" si="289"/>
        <v>La bibliografía incluye por lo menos dos títulos en una segunda lengua.</v>
      </c>
      <c r="CF489" s="12">
        <f t="shared" si="290"/>
        <v>1</v>
      </c>
      <c r="CG489" s="12">
        <f t="shared" si="291"/>
        <v>1</v>
      </c>
      <c r="CH489" s="12">
        <f t="shared" si="292"/>
        <v>1</v>
      </c>
      <c r="CI489" s="12">
        <f t="shared" si="293"/>
        <v>1</v>
      </c>
      <c r="CJ489" s="12">
        <f t="shared" si="294"/>
        <v>0</v>
      </c>
      <c r="CK489" s="12">
        <f t="shared" si="295"/>
        <v>4</v>
      </c>
    </row>
    <row r="490" spans="1:89" x14ac:dyDescent="0.25">
      <c r="A490" s="25">
        <v>43066.852512800921</v>
      </c>
      <c r="B490" s="26" t="s">
        <v>994</v>
      </c>
      <c r="C490" s="26" t="s">
        <v>995</v>
      </c>
      <c r="D490" s="26" t="s">
        <v>185</v>
      </c>
      <c r="E490" s="24"/>
      <c r="F490" s="26" t="s">
        <v>204</v>
      </c>
      <c r="G490" s="26" t="s">
        <v>996</v>
      </c>
      <c r="H490" s="26" t="s">
        <v>188</v>
      </c>
      <c r="I490" s="26" t="s">
        <v>188</v>
      </c>
      <c r="J490" s="26" t="s">
        <v>188</v>
      </c>
      <c r="K490" s="26" t="s">
        <v>188</v>
      </c>
      <c r="L490" s="26" t="s">
        <v>188</v>
      </c>
      <c r="M490" s="26" t="s">
        <v>188</v>
      </c>
      <c r="N490" s="26" t="s">
        <v>188</v>
      </c>
      <c r="O490" s="26" t="s">
        <v>188</v>
      </c>
      <c r="P490" s="26" t="s">
        <v>188</v>
      </c>
      <c r="Q490" s="26" t="s">
        <v>188</v>
      </c>
      <c r="R490" s="26" t="s">
        <v>188</v>
      </c>
      <c r="S490" s="26" t="s">
        <v>188</v>
      </c>
      <c r="T490" s="26" t="s">
        <v>188</v>
      </c>
      <c r="U490" s="26" t="s">
        <v>188</v>
      </c>
      <c r="V490" s="26" t="s">
        <v>5</v>
      </c>
      <c r="W490" s="26" t="s">
        <v>162</v>
      </c>
      <c r="X490" s="26" t="s">
        <v>158</v>
      </c>
      <c r="Y490" s="26" t="s">
        <v>190</v>
      </c>
      <c r="Z490" s="26" t="s">
        <v>190</v>
      </c>
      <c r="AA490" s="26" t="s">
        <v>190</v>
      </c>
      <c r="AB490" s="26" t="s">
        <v>190</v>
      </c>
      <c r="AC490" s="26" t="s">
        <v>190</v>
      </c>
      <c r="AD490" s="26" t="s">
        <v>190</v>
      </c>
      <c r="AE490" s="26" t="s">
        <v>55</v>
      </c>
      <c r="AF490" s="26" t="s">
        <v>159</v>
      </c>
      <c r="AG490" s="26" t="s">
        <v>59</v>
      </c>
      <c r="AH490" s="26" t="s">
        <v>59</v>
      </c>
      <c r="AI490" s="26" t="s">
        <v>59</v>
      </c>
      <c r="AJ490" s="26" t="s">
        <v>59</v>
      </c>
      <c r="AK490" s="26" t="s">
        <v>71</v>
      </c>
      <c r="AL490" s="26" t="s">
        <v>163</v>
      </c>
      <c r="AM490" s="26" t="s">
        <v>191</v>
      </c>
      <c r="AN490" s="26" t="s">
        <v>90</v>
      </c>
      <c r="AO490" s="26" t="s">
        <v>192</v>
      </c>
      <c r="AP490" s="26" t="s">
        <v>106</v>
      </c>
      <c r="AQ490" s="26" t="s">
        <v>106</v>
      </c>
      <c r="AR490" s="26" t="s">
        <v>106</v>
      </c>
      <c r="AS490" s="26" t="s">
        <v>106</v>
      </c>
      <c r="AT490" s="26" t="s">
        <v>114</v>
      </c>
      <c r="AU490" s="26" t="s">
        <v>193</v>
      </c>
      <c r="AX490" s="12">
        <f t="shared" si="265"/>
        <v>489</v>
      </c>
      <c r="AY490" s="12">
        <f t="shared" si="296"/>
        <v>0.5</v>
      </c>
      <c r="AZ490" s="20" t="str">
        <f t="shared" si="266"/>
        <v>Anticipatoria., Criterios y estándares (Rúbrica)., Autoevaluación., Retroalimentación.</v>
      </c>
      <c r="BA490" s="12" t="str">
        <f t="shared" si="261"/>
        <v>Anticipatoria.</v>
      </c>
      <c r="BB490" s="12" t="str">
        <f t="shared" si="262"/>
        <v>Criterios y estándares (Rúbrica).</v>
      </c>
      <c r="BC490" s="12" t="str">
        <f t="shared" si="263"/>
        <v>Autoevaluación.</v>
      </c>
      <c r="BD490" s="12" t="str">
        <f t="shared" si="264"/>
        <v>Retroalimentación.</v>
      </c>
      <c r="BF490" s="12">
        <f t="shared" si="267"/>
        <v>1</v>
      </c>
      <c r="BG490" s="12">
        <f t="shared" si="268"/>
        <v>1</v>
      </c>
      <c r="BH490" s="12">
        <f t="shared" si="269"/>
        <v>1</v>
      </c>
      <c r="BI490" s="12">
        <f t="shared" si="270"/>
        <v>1</v>
      </c>
      <c r="BJ490" s="12">
        <f t="shared" si="271"/>
        <v>0</v>
      </c>
      <c r="BK490" s="12">
        <f t="shared" si="272"/>
        <v>4</v>
      </c>
      <c r="BL490" s="20" t="str">
        <f t="shared" si="273"/>
        <v>Reflexión, Diálogo, Claridad, Oportunidades de mejora, Retroalimentación al docente</v>
      </c>
      <c r="BM490" s="12" t="str">
        <f t="shared" si="274"/>
        <v>Reflexión</v>
      </c>
      <c r="BN490" s="12" t="str">
        <f t="shared" si="297"/>
        <v>Diálogo</v>
      </c>
      <c r="BO490" s="12" t="str">
        <f t="shared" si="275"/>
        <v>Claridad</v>
      </c>
      <c r="BP490" s="12" t="str">
        <f t="shared" si="276"/>
        <v>Oportunidades de mejora</v>
      </c>
      <c r="BQ490" s="12" t="str">
        <f t="shared" si="277"/>
        <v>Retroalimentación al docente</v>
      </c>
      <c r="BS490" s="12">
        <f t="shared" si="278"/>
        <v>1</v>
      </c>
      <c r="BT490" s="12">
        <f t="shared" si="279"/>
        <v>1</v>
      </c>
      <c r="BU490" s="12">
        <f t="shared" si="280"/>
        <v>1</v>
      </c>
      <c r="BV490" s="12">
        <f t="shared" si="281"/>
        <v>1</v>
      </c>
      <c r="BW490" s="12">
        <f t="shared" si="282"/>
        <v>1</v>
      </c>
      <c r="BX490" s="12">
        <f t="shared" si="283"/>
        <v>0</v>
      </c>
      <c r="BY490" s="12">
        <f t="shared" si="284"/>
        <v>5</v>
      </c>
      <c r="BZ490"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90" s="12" t="str">
        <f t="shared" si="286"/>
        <v>La bibliografía básica propuesta se encuentra en la biblioteca "Juan Roa Vásquez".</v>
      </c>
      <c r="CB490" s="21" t="str">
        <f t="shared" si="287"/>
        <v>La bibliografía propuesta contiene títulos de edición menor a 5 años.</v>
      </c>
      <c r="CC490" s="12" t="str">
        <f t="shared" si="288"/>
        <v>La bibliografía se presenta con una sólo sistema de referenciación (APA, Vancouver, IEEE, etc).</v>
      </c>
      <c r="CD490" s="12" t="str">
        <f t="shared" si="289"/>
        <v>La bibliografía incluye por lo menos dos títulos en una segunda lengua.</v>
      </c>
      <c r="CF490" s="12">
        <f t="shared" si="290"/>
        <v>1</v>
      </c>
      <c r="CG490" s="12">
        <f t="shared" si="291"/>
        <v>1</v>
      </c>
      <c r="CH490" s="12">
        <f t="shared" si="292"/>
        <v>1</v>
      </c>
      <c r="CI490" s="12">
        <f t="shared" si="293"/>
        <v>1</v>
      </c>
      <c r="CJ490" s="12">
        <f t="shared" si="294"/>
        <v>0</v>
      </c>
      <c r="CK490" s="12">
        <f t="shared" si="295"/>
        <v>4</v>
      </c>
    </row>
    <row r="491" spans="1:89" x14ac:dyDescent="0.25">
      <c r="A491" s="25">
        <v>43066.854912592593</v>
      </c>
      <c r="B491" s="26" t="s">
        <v>997</v>
      </c>
      <c r="C491" s="26" t="s">
        <v>998</v>
      </c>
      <c r="D491" s="26" t="s">
        <v>185</v>
      </c>
      <c r="E491" s="24"/>
      <c r="F491" s="26" t="s">
        <v>320</v>
      </c>
      <c r="G491" s="26" t="s">
        <v>999</v>
      </c>
      <c r="H491" s="26" t="s">
        <v>188</v>
      </c>
      <c r="I491" s="26" t="s">
        <v>188</v>
      </c>
      <c r="J491" s="26" t="s">
        <v>188</v>
      </c>
      <c r="K491" s="26" t="s">
        <v>188</v>
      </c>
      <c r="L491" s="26" t="s">
        <v>188</v>
      </c>
      <c r="M491" s="26" t="s">
        <v>188</v>
      </c>
      <c r="N491" s="26" t="s">
        <v>188</v>
      </c>
      <c r="O491" s="26" t="s">
        <v>188</v>
      </c>
      <c r="P491" s="26" t="s">
        <v>188</v>
      </c>
      <c r="Q491" s="26" t="s">
        <v>189</v>
      </c>
      <c r="R491" s="26" t="s">
        <v>188</v>
      </c>
      <c r="S491" s="26" t="s">
        <v>188</v>
      </c>
      <c r="T491" s="26" t="s">
        <v>188</v>
      </c>
      <c r="U491" s="26" t="s">
        <v>188</v>
      </c>
      <c r="V491" s="26" t="s">
        <v>4</v>
      </c>
      <c r="W491" s="26" t="s">
        <v>36</v>
      </c>
      <c r="X491" s="26" t="s">
        <v>158</v>
      </c>
      <c r="Y491" s="26" t="s">
        <v>190</v>
      </c>
      <c r="Z491" s="26" t="s">
        <v>190</v>
      </c>
      <c r="AA491" s="26" t="s">
        <v>190</v>
      </c>
      <c r="AB491" s="26" t="s">
        <v>190</v>
      </c>
      <c r="AC491" s="26" t="s">
        <v>190</v>
      </c>
      <c r="AD491" s="26" t="s">
        <v>190</v>
      </c>
      <c r="AE491" s="26" t="s">
        <v>55</v>
      </c>
      <c r="AF491" s="26" t="s">
        <v>58</v>
      </c>
      <c r="AG491" s="26" t="s">
        <v>59</v>
      </c>
      <c r="AH491" s="26" t="s">
        <v>59</v>
      </c>
      <c r="AI491" s="26" t="s">
        <v>59</v>
      </c>
      <c r="AJ491" s="26" t="s">
        <v>59</v>
      </c>
      <c r="AK491" s="26" t="s">
        <v>71</v>
      </c>
      <c r="AL491" s="26" t="s">
        <v>163</v>
      </c>
      <c r="AM491" s="26" t="s">
        <v>259</v>
      </c>
      <c r="AN491" s="26" t="s">
        <v>90</v>
      </c>
      <c r="AO491" s="26" t="s">
        <v>192</v>
      </c>
      <c r="AP491" s="26" t="s">
        <v>106</v>
      </c>
      <c r="AQ491" s="26" t="s">
        <v>106</v>
      </c>
      <c r="AR491" s="26" t="s">
        <v>106</v>
      </c>
      <c r="AS491" s="26" t="s">
        <v>106</v>
      </c>
      <c r="AT491" s="26" t="s">
        <v>114</v>
      </c>
      <c r="AU491" s="26" t="s">
        <v>193</v>
      </c>
      <c r="AX491" s="12">
        <f t="shared" si="265"/>
        <v>490</v>
      </c>
      <c r="AY491" s="12">
        <f t="shared" si="296"/>
        <v>0.33333333333333331</v>
      </c>
      <c r="AZ491" s="20" t="str">
        <f t="shared" si="266"/>
        <v>Criterios y estándares (Rúbrica)., Autoevaluación., Retroalimentación.</v>
      </c>
      <c r="BA491" s="12" t="str">
        <f t="shared" si="261"/>
        <v>Criterios y estándares (Rúbrica).</v>
      </c>
      <c r="BB491" s="12" t="str">
        <f t="shared" si="262"/>
        <v>Autoevaluación.</v>
      </c>
      <c r="BC491" s="12" t="str">
        <f t="shared" si="263"/>
        <v>Retroalimentación.</v>
      </c>
      <c r="BD491" s="12" t="str">
        <f t="shared" si="264"/>
        <v/>
      </c>
      <c r="BF491" s="12">
        <f t="shared" si="267"/>
        <v>0</v>
      </c>
      <c r="BG491" s="12">
        <f t="shared" si="268"/>
        <v>1</v>
      </c>
      <c r="BH491" s="12">
        <f t="shared" si="269"/>
        <v>1</v>
      </c>
      <c r="BI491" s="12">
        <f t="shared" si="270"/>
        <v>1</v>
      </c>
      <c r="BJ491" s="12">
        <f t="shared" si="271"/>
        <v>0</v>
      </c>
      <c r="BK491" s="12">
        <f t="shared" si="272"/>
        <v>3</v>
      </c>
      <c r="BL491" s="20" t="str">
        <f t="shared" si="273"/>
        <v>Reflexión, Diálogo, Claridad, Oportunidades de mejora, Retroalimentación al docente</v>
      </c>
      <c r="BM491" s="12" t="str">
        <f t="shared" si="274"/>
        <v>Reflexión</v>
      </c>
      <c r="BN491" s="12" t="str">
        <f t="shared" si="297"/>
        <v>Diálogo</v>
      </c>
      <c r="BO491" s="12" t="str">
        <f t="shared" si="275"/>
        <v>Claridad</v>
      </c>
      <c r="BP491" s="12" t="str">
        <f t="shared" si="276"/>
        <v>Oportunidades de mejora</v>
      </c>
      <c r="BQ491" s="12" t="str">
        <f t="shared" si="277"/>
        <v>Retroalimentación al docente</v>
      </c>
      <c r="BS491" s="12">
        <f t="shared" si="278"/>
        <v>1</v>
      </c>
      <c r="BT491" s="12">
        <f t="shared" si="279"/>
        <v>1</v>
      </c>
      <c r="BU491" s="12">
        <f t="shared" si="280"/>
        <v>1</v>
      </c>
      <c r="BV491" s="12">
        <f t="shared" si="281"/>
        <v>1</v>
      </c>
      <c r="BW491" s="12">
        <f t="shared" si="282"/>
        <v>1</v>
      </c>
      <c r="BX491" s="12">
        <f t="shared" si="283"/>
        <v>0</v>
      </c>
      <c r="BY491" s="12">
        <f t="shared" si="284"/>
        <v>5</v>
      </c>
      <c r="BZ491"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91" s="12" t="str">
        <f t="shared" si="286"/>
        <v>La bibliografía básica propuesta se encuentra en la biblioteca "Juan Roa Vásquez".</v>
      </c>
      <c r="CB491" s="21" t="str">
        <f t="shared" si="287"/>
        <v>La bibliografía propuesta contiene títulos de edición menor a 5 años.</v>
      </c>
      <c r="CC491" s="12" t="str">
        <f t="shared" si="288"/>
        <v>La bibliografía se presenta con una sólo sistema de referenciación (APA, Vancouver, IEEE, etc).</v>
      </c>
      <c r="CD491" s="12" t="str">
        <f t="shared" si="289"/>
        <v>La bibliografía incluye por lo menos dos títulos en una segunda lengua.</v>
      </c>
      <c r="CF491" s="12">
        <f t="shared" si="290"/>
        <v>1</v>
      </c>
      <c r="CG491" s="12">
        <f t="shared" si="291"/>
        <v>1</v>
      </c>
      <c r="CH491" s="12">
        <f t="shared" si="292"/>
        <v>1</v>
      </c>
      <c r="CI491" s="12">
        <f t="shared" si="293"/>
        <v>1</v>
      </c>
      <c r="CJ491" s="12">
        <f t="shared" si="294"/>
        <v>0</v>
      </c>
      <c r="CK491" s="12">
        <f t="shared" si="295"/>
        <v>4</v>
      </c>
    </row>
    <row r="492" spans="1:89" x14ac:dyDescent="0.25">
      <c r="A492" s="25">
        <v>43066.855226203705</v>
      </c>
      <c r="B492" s="26" t="s">
        <v>994</v>
      </c>
      <c r="C492" s="26" t="s">
        <v>995</v>
      </c>
      <c r="D492" s="26" t="s">
        <v>185</v>
      </c>
      <c r="E492" s="24"/>
      <c r="F492" s="26" t="s">
        <v>204</v>
      </c>
      <c r="G492" s="26" t="s">
        <v>638</v>
      </c>
      <c r="H492" s="26" t="s">
        <v>188</v>
      </c>
      <c r="I492" s="26" t="s">
        <v>188</v>
      </c>
      <c r="J492" s="26" t="s">
        <v>188</v>
      </c>
      <c r="K492" s="26" t="s">
        <v>188</v>
      </c>
      <c r="L492" s="26" t="s">
        <v>188</v>
      </c>
      <c r="M492" s="26" t="s">
        <v>188</v>
      </c>
      <c r="N492" s="26" t="s">
        <v>188</v>
      </c>
      <c r="O492" s="26" t="s">
        <v>188</v>
      </c>
      <c r="P492" s="26" t="s">
        <v>188</v>
      </c>
      <c r="Q492" s="26" t="s">
        <v>188</v>
      </c>
      <c r="R492" s="26" t="s">
        <v>188</v>
      </c>
      <c r="S492" s="26" t="s">
        <v>188</v>
      </c>
      <c r="T492" s="26" t="s">
        <v>188</v>
      </c>
      <c r="U492" s="26" t="s">
        <v>188</v>
      </c>
      <c r="V492" s="26" t="s">
        <v>5</v>
      </c>
      <c r="W492" s="26" t="s">
        <v>162</v>
      </c>
      <c r="X492" s="26" t="s">
        <v>158</v>
      </c>
      <c r="Y492" s="26" t="s">
        <v>190</v>
      </c>
      <c r="Z492" s="26" t="s">
        <v>190</v>
      </c>
      <c r="AA492" s="26" t="s">
        <v>190</v>
      </c>
      <c r="AB492" s="26" t="s">
        <v>190</v>
      </c>
      <c r="AC492" s="26" t="s">
        <v>190</v>
      </c>
      <c r="AD492" s="26" t="s">
        <v>190</v>
      </c>
      <c r="AE492" s="26" t="s">
        <v>55</v>
      </c>
      <c r="AF492" s="26" t="s">
        <v>159</v>
      </c>
      <c r="AG492" s="26" t="s">
        <v>59</v>
      </c>
      <c r="AH492" s="26" t="s">
        <v>59</v>
      </c>
      <c r="AI492" s="26" t="s">
        <v>59</v>
      </c>
      <c r="AJ492" s="26" t="s">
        <v>59</v>
      </c>
      <c r="AK492" s="26" t="s">
        <v>71</v>
      </c>
      <c r="AL492" s="26" t="s">
        <v>163</v>
      </c>
      <c r="AM492" s="26" t="s">
        <v>191</v>
      </c>
      <c r="AN492" s="26" t="s">
        <v>90</v>
      </c>
      <c r="AO492" s="26" t="s">
        <v>192</v>
      </c>
      <c r="AP492" s="26" t="s">
        <v>106</v>
      </c>
      <c r="AQ492" s="26" t="s">
        <v>106</v>
      </c>
      <c r="AR492" s="26" t="s">
        <v>106</v>
      </c>
      <c r="AS492" s="26" t="s">
        <v>106</v>
      </c>
      <c r="AT492" s="26" t="s">
        <v>114</v>
      </c>
      <c r="AU492" s="26" t="s">
        <v>193</v>
      </c>
      <c r="AX492" s="12">
        <f t="shared" si="265"/>
        <v>489</v>
      </c>
      <c r="AY492" s="12">
        <f t="shared" si="296"/>
        <v>0.5</v>
      </c>
      <c r="AZ492" s="20" t="str">
        <f t="shared" si="266"/>
        <v>Anticipatoria., Criterios y estándares (Rúbrica)., Autoevaluación., Retroalimentación.</v>
      </c>
      <c r="BA492" s="12" t="str">
        <f t="shared" si="261"/>
        <v>Anticipatoria.</v>
      </c>
      <c r="BB492" s="12" t="str">
        <f t="shared" si="262"/>
        <v>Criterios y estándares (Rúbrica).</v>
      </c>
      <c r="BC492" s="12" t="str">
        <f t="shared" si="263"/>
        <v>Autoevaluación.</v>
      </c>
      <c r="BD492" s="12" t="str">
        <f t="shared" si="264"/>
        <v>Retroalimentación.</v>
      </c>
      <c r="BF492" s="12">
        <f t="shared" si="267"/>
        <v>1</v>
      </c>
      <c r="BG492" s="12">
        <f t="shared" si="268"/>
        <v>1</v>
      </c>
      <c r="BH492" s="12">
        <f t="shared" si="269"/>
        <v>1</v>
      </c>
      <c r="BI492" s="12">
        <f t="shared" si="270"/>
        <v>1</v>
      </c>
      <c r="BJ492" s="12">
        <f t="shared" si="271"/>
        <v>0</v>
      </c>
      <c r="BK492" s="12">
        <f t="shared" si="272"/>
        <v>4</v>
      </c>
      <c r="BL492" s="20" t="str">
        <f t="shared" si="273"/>
        <v>Reflexión, Diálogo, Claridad, Oportunidades de mejora, Retroalimentación al docente</v>
      </c>
      <c r="BM492" s="12" t="str">
        <f t="shared" si="274"/>
        <v>Reflexión</v>
      </c>
      <c r="BN492" s="12" t="str">
        <f t="shared" si="297"/>
        <v>Diálogo</v>
      </c>
      <c r="BO492" s="12" t="str">
        <f t="shared" si="275"/>
        <v>Claridad</v>
      </c>
      <c r="BP492" s="12" t="str">
        <f t="shared" si="276"/>
        <v>Oportunidades de mejora</v>
      </c>
      <c r="BQ492" s="12" t="str">
        <f t="shared" si="277"/>
        <v>Retroalimentación al docente</v>
      </c>
      <c r="BS492" s="12">
        <f t="shared" si="278"/>
        <v>1</v>
      </c>
      <c r="BT492" s="12">
        <f t="shared" si="279"/>
        <v>1</v>
      </c>
      <c r="BU492" s="12">
        <f t="shared" si="280"/>
        <v>1</v>
      </c>
      <c r="BV492" s="12">
        <f t="shared" si="281"/>
        <v>1</v>
      </c>
      <c r="BW492" s="12">
        <f t="shared" si="282"/>
        <v>1</v>
      </c>
      <c r="BX492" s="12">
        <f t="shared" si="283"/>
        <v>0</v>
      </c>
      <c r="BY492" s="12">
        <f t="shared" si="284"/>
        <v>5</v>
      </c>
      <c r="BZ492"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92" s="12" t="str">
        <f t="shared" si="286"/>
        <v>La bibliografía básica propuesta se encuentra en la biblioteca "Juan Roa Vásquez".</v>
      </c>
      <c r="CB492" s="21" t="str">
        <f t="shared" si="287"/>
        <v>La bibliografía propuesta contiene títulos de edición menor a 5 años.</v>
      </c>
      <c r="CC492" s="12" t="str">
        <f t="shared" si="288"/>
        <v>La bibliografía se presenta con una sólo sistema de referenciación (APA, Vancouver, IEEE, etc).</v>
      </c>
      <c r="CD492" s="12" t="str">
        <f t="shared" si="289"/>
        <v>La bibliografía incluye por lo menos dos títulos en una segunda lengua.</v>
      </c>
      <c r="CF492" s="12">
        <f t="shared" si="290"/>
        <v>1</v>
      </c>
      <c r="CG492" s="12">
        <f t="shared" si="291"/>
        <v>1</v>
      </c>
      <c r="CH492" s="12">
        <f t="shared" si="292"/>
        <v>1</v>
      </c>
      <c r="CI492" s="12">
        <f t="shared" si="293"/>
        <v>1</v>
      </c>
      <c r="CJ492" s="12">
        <f t="shared" si="294"/>
        <v>0</v>
      </c>
      <c r="CK492" s="12">
        <f t="shared" si="295"/>
        <v>4</v>
      </c>
    </row>
    <row r="493" spans="1:89" x14ac:dyDescent="0.25">
      <c r="A493" s="25">
        <v>43066.856364282408</v>
      </c>
      <c r="B493" s="26" t="s">
        <v>997</v>
      </c>
      <c r="C493" s="26" t="s">
        <v>998</v>
      </c>
      <c r="D493" s="26" t="s">
        <v>185</v>
      </c>
      <c r="E493" s="24"/>
      <c r="F493" s="26" t="s">
        <v>320</v>
      </c>
      <c r="G493" s="26" t="s">
        <v>1000</v>
      </c>
      <c r="H493" s="26" t="s">
        <v>188</v>
      </c>
      <c r="I493" s="26" t="s">
        <v>188</v>
      </c>
      <c r="J493" s="26" t="s">
        <v>188</v>
      </c>
      <c r="K493" s="26" t="s">
        <v>188</v>
      </c>
      <c r="L493" s="26" t="s">
        <v>188</v>
      </c>
      <c r="M493" s="26" t="s">
        <v>188</v>
      </c>
      <c r="N493" s="26" t="s">
        <v>188</v>
      </c>
      <c r="O493" s="26" t="s">
        <v>188</v>
      </c>
      <c r="P493" s="26" t="s">
        <v>188</v>
      </c>
      <c r="Q493" s="26" t="s">
        <v>188</v>
      </c>
      <c r="R493" s="26" t="s">
        <v>188</v>
      </c>
      <c r="S493" s="26" t="s">
        <v>188</v>
      </c>
      <c r="T493" s="26" t="s">
        <v>188</v>
      </c>
      <c r="U493" s="26" t="s">
        <v>188</v>
      </c>
      <c r="V493" s="26" t="s">
        <v>4</v>
      </c>
      <c r="W493" s="26" t="s">
        <v>36</v>
      </c>
      <c r="X493" s="26" t="s">
        <v>158</v>
      </c>
      <c r="Y493" s="26" t="s">
        <v>46</v>
      </c>
      <c r="Z493" s="26" t="s">
        <v>46</v>
      </c>
      <c r="AA493" s="26" t="s">
        <v>46</v>
      </c>
      <c r="AB493" s="26" t="s">
        <v>46</v>
      </c>
      <c r="AC493" s="26" t="s">
        <v>46</v>
      </c>
      <c r="AD493" s="26" t="s">
        <v>46</v>
      </c>
      <c r="AE493" s="26" t="s">
        <v>55</v>
      </c>
      <c r="AF493" s="26" t="s">
        <v>159</v>
      </c>
      <c r="AG493" s="26" t="s">
        <v>58</v>
      </c>
      <c r="AH493" s="26" t="s">
        <v>59</v>
      </c>
      <c r="AI493" s="26" t="s">
        <v>59</v>
      </c>
      <c r="AJ493" s="26" t="s">
        <v>59</v>
      </c>
      <c r="AK493" s="26" t="s">
        <v>71</v>
      </c>
      <c r="AL493" s="26" t="s">
        <v>163</v>
      </c>
      <c r="AM493" s="26" t="s">
        <v>191</v>
      </c>
      <c r="AN493" s="26" t="s">
        <v>89</v>
      </c>
      <c r="AO493" s="26" t="s">
        <v>192</v>
      </c>
      <c r="AP493" s="26" t="s">
        <v>106</v>
      </c>
      <c r="AQ493" s="26" t="s">
        <v>106</v>
      </c>
      <c r="AR493" s="26" t="s">
        <v>106</v>
      </c>
      <c r="AS493" s="26" t="s">
        <v>106</v>
      </c>
      <c r="AT493" s="26" t="s">
        <v>113</v>
      </c>
      <c r="AU493" s="26" t="s">
        <v>193</v>
      </c>
      <c r="AX493" s="12">
        <f t="shared" si="265"/>
        <v>490</v>
      </c>
      <c r="AY493" s="12">
        <f t="shared" si="296"/>
        <v>0.33333333333333331</v>
      </c>
      <c r="AZ493" s="20" t="str">
        <f t="shared" si="266"/>
        <v>Anticipatoria., Criterios y estándares (Rúbrica)., Autoevaluación., Retroalimentación.</v>
      </c>
      <c r="BA493" s="12" t="str">
        <f t="shared" si="261"/>
        <v>Anticipatoria.</v>
      </c>
      <c r="BB493" s="12" t="str">
        <f t="shared" si="262"/>
        <v>Criterios y estándares (Rúbrica).</v>
      </c>
      <c r="BC493" s="12" t="str">
        <f t="shared" si="263"/>
        <v>Autoevaluación.</v>
      </c>
      <c r="BD493" s="12" t="str">
        <f t="shared" si="264"/>
        <v>Retroalimentación.</v>
      </c>
      <c r="BF493" s="12">
        <f t="shared" si="267"/>
        <v>1</v>
      </c>
      <c r="BG493" s="12">
        <f t="shared" si="268"/>
        <v>1</v>
      </c>
      <c r="BH493" s="12">
        <f t="shared" si="269"/>
        <v>1</v>
      </c>
      <c r="BI493" s="12">
        <f t="shared" si="270"/>
        <v>1</v>
      </c>
      <c r="BJ493" s="12">
        <f t="shared" si="271"/>
        <v>0</v>
      </c>
      <c r="BK493" s="12">
        <f t="shared" si="272"/>
        <v>4</v>
      </c>
      <c r="BL493" s="20" t="str">
        <f t="shared" si="273"/>
        <v>Reflexión, Diálogo, Claridad, Oportunidades de mejora, Retroalimentación al docente</v>
      </c>
      <c r="BM493" s="12" t="str">
        <f t="shared" si="274"/>
        <v>Reflexión</v>
      </c>
      <c r="BN493" s="12" t="str">
        <f t="shared" si="297"/>
        <v>Diálogo</v>
      </c>
      <c r="BO493" s="12" t="str">
        <f t="shared" si="275"/>
        <v>Claridad</v>
      </c>
      <c r="BP493" s="12" t="str">
        <f t="shared" si="276"/>
        <v>Oportunidades de mejora</v>
      </c>
      <c r="BQ493" s="12" t="str">
        <f t="shared" si="277"/>
        <v>Retroalimentación al docente</v>
      </c>
      <c r="BS493" s="12">
        <f t="shared" si="278"/>
        <v>1</v>
      </c>
      <c r="BT493" s="12">
        <f t="shared" si="279"/>
        <v>1</v>
      </c>
      <c r="BU493" s="12">
        <f t="shared" si="280"/>
        <v>1</v>
      </c>
      <c r="BV493" s="12">
        <f t="shared" si="281"/>
        <v>1</v>
      </c>
      <c r="BW493" s="12">
        <f t="shared" si="282"/>
        <v>1</v>
      </c>
      <c r="BX493" s="12">
        <f t="shared" si="283"/>
        <v>0</v>
      </c>
      <c r="BY493" s="12">
        <f t="shared" si="284"/>
        <v>5</v>
      </c>
      <c r="BZ493"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93" s="12" t="str">
        <f t="shared" si="286"/>
        <v>La bibliografía básica propuesta se encuentra en la biblioteca "Juan Roa Vásquez".</v>
      </c>
      <c r="CB493" s="21" t="str">
        <f t="shared" si="287"/>
        <v>La bibliografía propuesta contiene títulos de edición menor a 5 años.</v>
      </c>
      <c r="CC493" s="12" t="str">
        <f t="shared" si="288"/>
        <v>La bibliografía se presenta con una sólo sistema de referenciación (APA, Vancouver, IEEE, etc).</v>
      </c>
      <c r="CD493" s="12" t="str">
        <f t="shared" si="289"/>
        <v>La bibliografía incluye por lo menos dos títulos en una segunda lengua.</v>
      </c>
      <c r="CF493" s="12">
        <f t="shared" si="290"/>
        <v>1</v>
      </c>
      <c r="CG493" s="12">
        <f t="shared" si="291"/>
        <v>1</v>
      </c>
      <c r="CH493" s="12">
        <f t="shared" si="292"/>
        <v>1</v>
      </c>
      <c r="CI493" s="12">
        <f t="shared" si="293"/>
        <v>1</v>
      </c>
      <c r="CJ493" s="12">
        <f t="shared" si="294"/>
        <v>0</v>
      </c>
      <c r="CK493" s="12">
        <f t="shared" si="295"/>
        <v>4</v>
      </c>
    </row>
    <row r="494" spans="1:89" x14ac:dyDescent="0.25">
      <c r="A494" s="25">
        <v>43066.858002662033</v>
      </c>
      <c r="B494" s="26" t="s">
        <v>997</v>
      </c>
      <c r="C494" s="26" t="s">
        <v>998</v>
      </c>
      <c r="D494" s="26" t="s">
        <v>185</v>
      </c>
      <c r="E494" s="24"/>
      <c r="F494" s="26" t="s">
        <v>320</v>
      </c>
      <c r="G494" s="26" t="s">
        <v>1001</v>
      </c>
      <c r="H494" s="26" t="s">
        <v>188</v>
      </c>
      <c r="I494" s="26" t="s">
        <v>188</v>
      </c>
      <c r="J494" s="26" t="s">
        <v>188</v>
      </c>
      <c r="K494" s="26" t="s">
        <v>188</v>
      </c>
      <c r="L494" s="26" t="s">
        <v>188</v>
      </c>
      <c r="M494" s="26" t="s">
        <v>188</v>
      </c>
      <c r="N494" s="26" t="s">
        <v>188</v>
      </c>
      <c r="O494" s="26" t="s">
        <v>188</v>
      </c>
      <c r="P494" s="26" t="s">
        <v>188</v>
      </c>
      <c r="Q494" s="26" t="s">
        <v>188</v>
      </c>
      <c r="R494" s="26" t="s">
        <v>188</v>
      </c>
      <c r="S494" s="26" t="s">
        <v>188</v>
      </c>
      <c r="T494" s="26" t="s">
        <v>188</v>
      </c>
      <c r="U494" s="26" t="s">
        <v>188</v>
      </c>
      <c r="V494" s="26" t="s">
        <v>4</v>
      </c>
      <c r="W494" s="26" t="s">
        <v>36</v>
      </c>
      <c r="X494" s="26" t="s">
        <v>158</v>
      </c>
      <c r="Y494" s="26" t="s">
        <v>46</v>
      </c>
      <c r="Z494" s="26" t="s">
        <v>46</v>
      </c>
      <c r="AA494" s="26" t="s">
        <v>46</v>
      </c>
      <c r="AB494" s="26" t="s">
        <v>46</v>
      </c>
      <c r="AC494" s="26" t="s">
        <v>46</v>
      </c>
      <c r="AD494" s="26" t="s">
        <v>46</v>
      </c>
      <c r="AE494" s="26" t="s">
        <v>55</v>
      </c>
      <c r="AF494" s="26" t="s">
        <v>159</v>
      </c>
      <c r="AG494" s="26" t="s">
        <v>59</v>
      </c>
      <c r="AH494" s="26" t="s">
        <v>59</v>
      </c>
      <c r="AI494" s="26" t="s">
        <v>59</v>
      </c>
      <c r="AJ494" s="26" t="s">
        <v>59</v>
      </c>
      <c r="AK494" s="26" t="s">
        <v>71</v>
      </c>
      <c r="AL494" s="26" t="s">
        <v>160</v>
      </c>
      <c r="AM494" s="26" t="s">
        <v>191</v>
      </c>
      <c r="AN494" s="26" t="s">
        <v>89</v>
      </c>
      <c r="AO494" s="26" t="s">
        <v>192</v>
      </c>
      <c r="AP494" s="26" t="s">
        <v>106</v>
      </c>
      <c r="AQ494" s="26" t="s">
        <v>106</v>
      </c>
      <c r="AR494" s="26" t="s">
        <v>106</v>
      </c>
      <c r="AS494" s="26" t="s">
        <v>106</v>
      </c>
      <c r="AT494" s="26" t="s">
        <v>113</v>
      </c>
      <c r="AU494" s="26" t="s">
        <v>193</v>
      </c>
      <c r="AX494" s="12">
        <f t="shared" si="265"/>
        <v>490</v>
      </c>
      <c r="AY494" s="12">
        <f t="shared" si="296"/>
        <v>0.33333333333333331</v>
      </c>
      <c r="AZ494" s="20" t="str">
        <f t="shared" si="266"/>
        <v>Anticipatoria., Criterios y estándares (Rúbrica)., Autoevaluación., Retroalimentación.</v>
      </c>
      <c r="BA494" s="12" t="str">
        <f t="shared" si="261"/>
        <v>Anticipatoria.</v>
      </c>
      <c r="BB494" s="12" t="str">
        <f t="shared" si="262"/>
        <v>Criterios y estándares (Rúbrica).</v>
      </c>
      <c r="BC494" s="12" t="str">
        <f t="shared" si="263"/>
        <v>Autoevaluación.</v>
      </c>
      <c r="BD494" s="12" t="str">
        <f t="shared" si="264"/>
        <v>Retroalimentación.</v>
      </c>
      <c r="BF494" s="12">
        <f t="shared" si="267"/>
        <v>1</v>
      </c>
      <c r="BG494" s="12">
        <f t="shared" si="268"/>
        <v>1</v>
      </c>
      <c r="BH494" s="12">
        <f t="shared" si="269"/>
        <v>1</v>
      </c>
      <c r="BI494" s="12">
        <f t="shared" si="270"/>
        <v>1</v>
      </c>
      <c r="BJ494" s="12">
        <f t="shared" si="271"/>
        <v>0</v>
      </c>
      <c r="BK494" s="12">
        <f t="shared" si="272"/>
        <v>4</v>
      </c>
      <c r="BL494" s="20" t="str">
        <f t="shared" si="273"/>
        <v>Reflexión, Diálogo, Claridad, Oportunidades de mejora, Retroalimentación al docente</v>
      </c>
      <c r="BM494" s="12" t="str">
        <f t="shared" si="274"/>
        <v>Reflexión</v>
      </c>
      <c r="BN494" s="12" t="str">
        <f t="shared" si="297"/>
        <v>Diálogo</v>
      </c>
      <c r="BO494" s="12" t="str">
        <f t="shared" si="275"/>
        <v>Claridad</v>
      </c>
      <c r="BP494" s="12" t="str">
        <f t="shared" si="276"/>
        <v>Oportunidades de mejora</v>
      </c>
      <c r="BQ494" s="12" t="str">
        <f t="shared" si="277"/>
        <v>Retroalimentación al docente</v>
      </c>
      <c r="BS494" s="12">
        <f t="shared" si="278"/>
        <v>1</v>
      </c>
      <c r="BT494" s="12">
        <f t="shared" si="279"/>
        <v>1</v>
      </c>
      <c r="BU494" s="12">
        <f t="shared" si="280"/>
        <v>1</v>
      </c>
      <c r="BV494" s="12">
        <f t="shared" si="281"/>
        <v>1</v>
      </c>
      <c r="BW494" s="12">
        <f t="shared" si="282"/>
        <v>1</v>
      </c>
      <c r="BX494" s="12">
        <f t="shared" si="283"/>
        <v>0</v>
      </c>
      <c r="BY494" s="12">
        <f t="shared" si="284"/>
        <v>5</v>
      </c>
      <c r="BZ494"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94" s="12" t="str">
        <f t="shared" si="286"/>
        <v>La bibliografía básica propuesta se encuentra en la biblioteca "Juan Roa Vásquez".</v>
      </c>
      <c r="CB494" s="21" t="str">
        <f t="shared" si="287"/>
        <v>La bibliografía propuesta contiene títulos de edición menor a 5 años.</v>
      </c>
      <c r="CC494" s="12" t="str">
        <f t="shared" si="288"/>
        <v>La bibliografía se presenta con una sólo sistema de referenciación (APA, Vancouver, IEEE, etc).</v>
      </c>
      <c r="CD494" s="12" t="str">
        <f t="shared" si="289"/>
        <v>La bibliografía incluye por lo menos dos títulos en una segunda lengua.</v>
      </c>
      <c r="CF494" s="12">
        <f t="shared" si="290"/>
        <v>1</v>
      </c>
      <c r="CG494" s="12">
        <f t="shared" si="291"/>
        <v>1</v>
      </c>
      <c r="CH494" s="12">
        <f t="shared" si="292"/>
        <v>1</v>
      </c>
      <c r="CI494" s="12">
        <f t="shared" si="293"/>
        <v>1</v>
      </c>
      <c r="CJ494" s="12">
        <f t="shared" si="294"/>
        <v>0</v>
      </c>
      <c r="CK494" s="12">
        <f t="shared" si="295"/>
        <v>4</v>
      </c>
    </row>
    <row r="495" spans="1:89" x14ac:dyDescent="0.25">
      <c r="A495" s="25">
        <v>43066.933484386573</v>
      </c>
      <c r="B495" s="26" t="s">
        <v>1002</v>
      </c>
      <c r="C495" s="26" t="s">
        <v>1003</v>
      </c>
      <c r="D495" s="26" t="s">
        <v>185</v>
      </c>
      <c r="E495" s="24"/>
      <c r="F495" s="26" t="s">
        <v>336</v>
      </c>
      <c r="G495" s="26" t="s">
        <v>1004</v>
      </c>
      <c r="H495" s="26" t="s">
        <v>188</v>
      </c>
      <c r="I495" s="26" t="s">
        <v>188</v>
      </c>
      <c r="J495" s="26" t="s">
        <v>188</v>
      </c>
      <c r="K495" s="26" t="s">
        <v>188</v>
      </c>
      <c r="L495" s="26" t="s">
        <v>188</v>
      </c>
      <c r="M495" s="26" t="s">
        <v>188</v>
      </c>
      <c r="N495" s="26" t="s">
        <v>188</v>
      </c>
      <c r="O495" s="26" t="s">
        <v>188</v>
      </c>
      <c r="P495" s="26" t="s">
        <v>189</v>
      </c>
      <c r="Q495" s="26" t="s">
        <v>188</v>
      </c>
      <c r="R495" s="26" t="s">
        <v>188</v>
      </c>
      <c r="S495" s="26" t="s">
        <v>188</v>
      </c>
      <c r="T495" s="26" t="s">
        <v>188</v>
      </c>
      <c r="U495" s="26" t="s">
        <v>188</v>
      </c>
      <c r="V495" s="26" t="s">
        <v>4</v>
      </c>
      <c r="W495" s="26" t="s">
        <v>162</v>
      </c>
      <c r="X495" s="26" t="s">
        <v>158</v>
      </c>
      <c r="Y495" s="26" t="s">
        <v>190</v>
      </c>
      <c r="Z495" s="26" t="s">
        <v>190</v>
      </c>
      <c r="AA495" s="26" t="s">
        <v>43</v>
      </c>
      <c r="AB495" s="26" t="s">
        <v>43</v>
      </c>
      <c r="AC495" s="26" t="s">
        <v>43</v>
      </c>
      <c r="AD495" s="26" t="s">
        <v>43</v>
      </c>
      <c r="AE495" s="26" t="s">
        <v>55</v>
      </c>
      <c r="AF495" s="26" t="s">
        <v>58</v>
      </c>
      <c r="AG495" s="26" t="s">
        <v>59</v>
      </c>
      <c r="AH495" s="26" t="s">
        <v>58</v>
      </c>
      <c r="AI495" s="26" t="s">
        <v>58</v>
      </c>
      <c r="AJ495" s="26" t="s">
        <v>58</v>
      </c>
      <c r="AK495" s="26" t="s">
        <v>71</v>
      </c>
      <c r="AL495" s="26" t="s">
        <v>160</v>
      </c>
      <c r="AM495" s="26" t="s">
        <v>191</v>
      </c>
      <c r="AN495" s="26" t="s">
        <v>89</v>
      </c>
      <c r="AO495" s="26" t="s">
        <v>192</v>
      </c>
      <c r="AP495" s="26" t="s">
        <v>106</v>
      </c>
      <c r="AQ495" s="26" t="s">
        <v>104</v>
      </c>
      <c r="AR495" s="26" t="s">
        <v>106</v>
      </c>
      <c r="AS495" s="26" t="s">
        <v>106</v>
      </c>
      <c r="AT495" s="26" t="s">
        <v>112</v>
      </c>
      <c r="AU495" s="26" t="s">
        <v>161</v>
      </c>
      <c r="AX495" s="12">
        <f t="shared" si="265"/>
        <v>494</v>
      </c>
      <c r="AY495" s="12">
        <f t="shared" si="296"/>
        <v>0.5</v>
      </c>
      <c r="AZ495" s="20" t="str">
        <f t="shared" si="266"/>
        <v>Anticipatoria., Criterios y estándares (Rúbrica)., Autoevaluación., Retroalimentación.</v>
      </c>
      <c r="BA495" s="12" t="str">
        <f t="shared" si="261"/>
        <v>Anticipatoria.</v>
      </c>
      <c r="BB495" s="12" t="str">
        <f t="shared" si="262"/>
        <v>Criterios y estándares (Rúbrica).</v>
      </c>
      <c r="BC495" s="12" t="str">
        <f t="shared" si="263"/>
        <v>Autoevaluación.</v>
      </c>
      <c r="BD495" s="12" t="str">
        <f t="shared" si="264"/>
        <v>Retroalimentación.</v>
      </c>
      <c r="BF495" s="12">
        <f t="shared" si="267"/>
        <v>1</v>
      </c>
      <c r="BG495" s="12">
        <f t="shared" si="268"/>
        <v>1</v>
      </c>
      <c r="BH495" s="12">
        <f t="shared" si="269"/>
        <v>1</v>
      </c>
      <c r="BI495" s="12">
        <f t="shared" si="270"/>
        <v>1</v>
      </c>
      <c r="BJ495" s="12">
        <f t="shared" si="271"/>
        <v>0</v>
      </c>
      <c r="BK495" s="12">
        <f t="shared" si="272"/>
        <v>4</v>
      </c>
      <c r="BL495" s="20" t="str">
        <f t="shared" si="273"/>
        <v>Reflexión, Diálogo, Claridad, Oportunidades de mejora, Retroalimentación al docente</v>
      </c>
      <c r="BM495" s="12" t="str">
        <f t="shared" si="274"/>
        <v>Reflexión</v>
      </c>
      <c r="BN495" s="12" t="str">
        <f t="shared" si="297"/>
        <v>Diálogo</v>
      </c>
      <c r="BO495" s="12" t="str">
        <f t="shared" si="275"/>
        <v>Claridad</v>
      </c>
      <c r="BP495" s="12" t="str">
        <f t="shared" si="276"/>
        <v>Oportunidades de mejora</v>
      </c>
      <c r="BQ495" s="12" t="str">
        <f t="shared" si="277"/>
        <v>Retroalimentación al docente</v>
      </c>
      <c r="BS495" s="12">
        <f t="shared" si="278"/>
        <v>1</v>
      </c>
      <c r="BT495" s="12">
        <f t="shared" si="279"/>
        <v>1</v>
      </c>
      <c r="BU495" s="12">
        <f t="shared" si="280"/>
        <v>1</v>
      </c>
      <c r="BV495" s="12">
        <f t="shared" si="281"/>
        <v>1</v>
      </c>
      <c r="BW495" s="12">
        <f t="shared" si="282"/>
        <v>1</v>
      </c>
      <c r="BX495" s="12">
        <f t="shared" si="283"/>
        <v>0</v>
      </c>
      <c r="BY495" s="12">
        <f t="shared" si="284"/>
        <v>5</v>
      </c>
      <c r="BZ495" s="12" t="str">
        <f t="shared" si="285"/>
        <v>La bibliografía incluye por lo menos dos títulos en una segunda lengua.</v>
      </c>
      <c r="CA495" s="12" t="str">
        <f t="shared" si="286"/>
        <v>La bibliografía incluye por lo menos dos títulos en una segunda lengua.</v>
      </c>
      <c r="CB495" s="21" t="str">
        <f t="shared" si="287"/>
        <v/>
      </c>
      <c r="CC495" s="12" t="str">
        <f t="shared" si="288"/>
        <v/>
      </c>
      <c r="CD495" s="12" t="str">
        <f t="shared" si="289"/>
        <v/>
      </c>
      <c r="CF495" s="12">
        <f t="shared" si="290"/>
        <v>0</v>
      </c>
      <c r="CG495" s="12">
        <f t="shared" si="291"/>
        <v>0</v>
      </c>
      <c r="CH495" s="12">
        <f t="shared" si="292"/>
        <v>0</v>
      </c>
      <c r="CI495" s="12">
        <f t="shared" si="293"/>
        <v>1</v>
      </c>
      <c r="CJ495" s="12">
        <f t="shared" si="294"/>
        <v>0</v>
      </c>
      <c r="CK495" s="12">
        <f t="shared" si="295"/>
        <v>1</v>
      </c>
    </row>
    <row r="496" spans="1:89" x14ac:dyDescent="0.25">
      <c r="A496" s="25">
        <v>43067.405161782408</v>
      </c>
      <c r="B496" s="26" t="s">
        <v>1005</v>
      </c>
      <c r="C496" s="26" t="s">
        <v>1006</v>
      </c>
      <c r="D496" s="26" t="s">
        <v>185</v>
      </c>
      <c r="E496" s="24"/>
      <c r="F496" s="26" t="s">
        <v>1007</v>
      </c>
      <c r="G496" s="26" t="s">
        <v>1008</v>
      </c>
      <c r="H496" s="26" t="s">
        <v>188</v>
      </c>
      <c r="I496" s="26" t="s">
        <v>188</v>
      </c>
      <c r="J496" s="26" t="s">
        <v>188</v>
      </c>
      <c r="K496" s="26" t="s">
        <v>188</v>
      </c>
      <c r="L496" s="26" t="s">
        <v>188</v>
      </c>
      <c r="M496" s="26" t="s">
        <v>188</v>
      </c>
      <c r="N496" s="26" t="s">
        <v>189</v>
      </c>
      <c r="O496" s="26" t="s">
        <v>188</v>
      </c>
      <c r="P496" s="26" t="s">
        <v>188</v>
      </c>
      <c r="Q496" s="26" t="s">
        <v>188</v>
      </c>
      <c r="R496" s="26" t="s">
        <v>188</v>
      </c>
      <c r="S496" s="26" t="s">
        <v>188</v>
      </c>
      <c r="T496" s="26" t="s">
        <v>188</v>
      </c>
      <c r="U496" s="26" t="s">
        <v>188</v>
      </c>
      <c r="V496" s="26" t="s">
        <v>5</v>
      </c>
      <c r="W496" s="26" t="s">
        <v>162</v>
      </c>
      <c r="X496" s="26" t="s">
        <v>158</v>
      </c>
      <c r="Y496" s="26" t="s">
        <v>190</v>
      </c>
      <c r="Z496" s="26" t="s">
        <v>190</v>
      </c>
      <c r="AA496" s="26" t="s">
        <v>190</v>
      </c>
      <c r="AB496" s="26" t="s">
        <v>190</v>
      </c>
      <c r="AC496" s="26" t="s">
        <v>190</v>
      </c>
      <c r="AD496" s="26" t="s">
        <v>190</v>
      </c>
      <c r="AE496" s="26" t="s">
        <v>55</v>
      </c>
      <c r="AF496" s="26" t="s">
        <v>159</v>
      </c>
      <c r="AG496" s="26" t="s">
        <v>59</v>
      </c>
      <c r="AH496" s="26" t="s">
        <v>59</v>
      </c>
      <c r="AI496" s="26" t="s">
        <v>59</v>
      </c>
      <c r="AJ496" s="26" t="s">
        <v>59</v>
      </c>
      <c r="AK496" s="26" t="s">
        <v>71</v>
      </c>
      <c r="AL496" s="26" t="s">
        <v>160</v>
      </c>
      <c r="AM496" s="26" t="s">
        <v>218</v>
      </c>
      <c r="AN496" s="26" t="s">
        <v>90</v>
      </c>
      <c r="AO496" s="26" t="s">
        <v>192</v>
      </c>
      <c r="AP496" s="26" t="s">
        <v>104</v>
      </c>
      <c r="AQ496" s="26" t="s">
        <v>104</v>
      </c>
      <c r="AR496" s="26" t="s">
        <v>104</v>
      </c>
      <c r="AS496" s="26" t="s">
        <v>104</v>
      </c>
      <c r="AT496" s="26" t="s">
        <v>112</v>
      </c>
      <c r="AU496" s="26" t="s">
        <v>193</v>
      </c>
      <c r="AX496" s="12">
        <f t="shared" si="265"/>
        <v>495</v>
      </c>
      <c r="AY496" s="12">
        <f t="shared" si="296"/>
        <v>1</v>
      </c>
      <c r="AZ496" s="20" t="str">
        <f t="shared" si="266"/>
        <v>Criterios y estándares (Rúbrica)., Retroalimentación.</v>
      </c>
      <c r="BA496" s="12" t="str">
        <f t="shared" si="261"/>
        <v>Criterios y estándares (Rúbrica).</v>
      </c>
      <c r="BB496" s="12" t="str">
        <f t="shared" si="262"/>
        <v>Retroalimentación.</v>
      </c>
      <c r="BC496" s="12" t="str">
        <f t="shared" si="263"/>
        <v/>
      </c>
      <c r="BD496" s="12" t="str">
        <f t="shared" si="264"/>
        <v/>
      </c>
      <c r="BF496" s="12">
        <f t="shared" si="267"/>
        <v>0</v>
      </c>
      <c r="BG496" s="12">
        <f t="shared" si="268"/>
        <v>1</v>
      </c>
      <c r="BH496" s="12">
        <f t="shared" si="269"/>
        <v>0</v>
      </c>
      <c r="BI496" s="12">
        <f t="shared" si="270"/>
        <v>1</v>
      </c>
      <c r="BJ496" s="12">
        <f t="shared" si="271"/>
        <v>0</v>
      </c>
      <c r="BK496" s="12">
        <f t="shared" si="272"/>
        <v>2</v>
      </c>
      <c r="BL496" s="20" t="str">
        <f t="shared" si="273"/>
        <v>Reflexión, Diálogo, Claridad, Oportunidades de mejora, Retroalimentación al docente</v>
      </c>
      <c r="BM496" s="12" t="str">
        <f t="shared" si="274"/>
        <v>Reflexión</v>
      </c>
      <c r="BN496" s="12" t="str">
        <f t="shared" si="297"/>
        <v>Diálogo</v>
      </c>
      <c r="BO496" s="12" t="str">
        <f t="shared" si="275"/>
        <v>Claridad</v>
      </c>
      <c r="BP496" s="12" t="str">
        <f t="shared" si="276"/>
        <v>Oportunidades de mejora</v>
      </c>
      <c r="BQ496" s="12" t="str">
        <f t="shared" si="277"/>
        <v>Retroalimentación al docente</v>
      </c>
      <c r="BS496" s="12">
        <f t="shared" si="278"/>
        <v>1</v>
      </c>
      <c r="BT496" s="12">
        <f t="shared" si="279"/>
        <v>1</v>
      </c>
      <c r="BU496" s="12">
        <f t="shared" si="280"/>
        <v>1</v>
      </c>
      <c r="BV496" s="12">
        <f t="shared" si="281"/>
        <v>1</v>
      </c>
      <c r="BW496" s="12">
        <f t="shared" si="282"/>
        <v>1</v>
      </c>
      <c r="BX496" s="12">
        <f t="shared" si="283"/>
        <v>0</v>
      </c>
      <c r="BY496" s="12">
        <f t="shared" si="284"/>
        <v>5</v>
      </c>
      <c r="BZ496"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96" s="12" t="str">
        <f t="shared" si="286"/>
        <v>La bibliografía básica propuesta se encuentra en la biblioteca "Juan Roa Vásquez".</v>
      </c>
      <c r="CB496" s="21" t="str">
        <f t="shared" si="287"/>
        <v>La bibliografía propuesta contiene títulos de edición menor a 5 años.</v>
      </c>
      <c r="CC496" s="12" t="str">
        <f t="shared" si="288"/>
        <v>La bibliografía se presenta con una sólo sistema de referenciación (APA, Vancouver, IEEE, etc).</v>
      </c>
      <c r="CD496" s="12" t="str">
        <f t="shared" si="289"/>
        <v>La bibliografía incluye por lo menos dos títulos en una segunda lengua.</v>
      </c>
      <c r="CF496" s="12">
        <f t="shared" si="290"/>
        <v>1</v>
      </c>
      <c r="CG496" s="12">
        <f t="shared" si="291"/>
        <v>1</v>
      </c>
      <c r="CH496" s="12">
        <f t="shared" si="292"/>
        <v>1</v>
      </c>
      <c r="CI496" s="12">
        <f t="shared" si="293"/>
        <v>1</v>
      </c>
      <c r="CJ496" s="12">
        <f t="shared" si="294"/>
        <v>0</v>
      </c>
      <c r="CK496" s="12">
        <f t="shared" si="295"/>
        <v>4</v>
      </c>
    </row>
    <row r="497" spans="1:89" x14ac:dyDescent="0.25">
      <c r="A497" s="25">
        <v>43067.44346461806</v>
      </c>
      <c r="B497" s="26" t="s">
        <v>1009</v>
      </c>
      <c r="C497" s="26" t="s">
        <v>1010</v>
      </c>
      <c r="D497" s="26" t="s">
        <v>185</v>
      </c>
      <c r="E497" s="24"/>
      <c r="F497" s="26" t="s">
        <v>621</v>
      </c>
      <c r="G497" s="26" t="s">
        <v>1011</v>
      </c>
      <c r="H497" s="26" t="s">
        <v>188</v>
      </c>
      <c r="I497" s="26" t="s">
        <v>188</v>
      </c>
      <c r="J497" s="26" t="s">
        <v>188</v>
      </c>
      <c r="K497" s="26" t="s">
        <v>188</v>
      </c>
      <c r="L497" s="26" t="s">
        <v>188</v>
      </c>
      <c r="M497" s="26" t="s">
        <v>188</v>
      </c>
      <c r="N497" s="26" t="s">
        <v>188</v>
      </c>
      <c r="O497" s="26" t="s">
        <v>188</v>
      </c>
      <c r="P497" s="26" t="s">
        <v>188</v>
      </c>
      <c r="Q497" s="26" t="s">
        <v>188</v>
      </c>
      <c r="R497" s="26" t="s">
        <v>188</v>
      </c>
      <c r="S497" s="26" t="s">
        <v>188</v>
      </c>
      <c r="T497" s="26" t="s">
        <v>188</v>
      </c>
      <c r="U497" s="26" t="s">
        <v>188</v>
      </c>
      <c r="V497" s="26" t="s">
        <v>5</v>
      </c>
      <c r="W497" s="26" t="s">
        <v>162</v>
      </c>
      <c r="X497" s="26" t="s">
        <v>158</v>
      </c>
      <c r="Y497" s="26" t="s">
        <v>190</v>
      </c>
      <c r="Z497" s="26" t="s">
        <v>190</v>
      </c>
      <c r="AA497" s="26" t="s">
        <v>190</v>
      </c>
      <c r="AB497" s="26" t="s">
        <v>190</v>
      </c>
      <c r="AC497" s="26" t="s">
        <v>190</v>
      </c>
      <c r="AD497" s="26" t="s">
        <v>190</v>
      </c>
      <c r="AE497" s="26" t="s">
        <v>55</v>
      </c>
      <c r="AF497" s="26" t="s">
        <v>58</v>
      </c>
      <c r="AG497" s="26" t="s">
        <v>58</v>
      </c>
      <c r="AH497" s="26" t="s">
        <v>58</v>
      </c>
      <c r="AI497" s="26" t="s">
        <v>58</v>
      </c>
      <c r="AJ497" s="26" t="s">
        <v>58</v>
      </c>
      <c r="AK497" s="26" t="s">
        <v>71</v>
      </c>
      <c r="AL497" s="26" t="s">
        <v>160</v>
      </c>
      <c r="AM497" s="26" t="s">
        <v>85</v>
      </c>
      <c r="AN497" s="26" t="s">
        <v>89</v>
      </c>
      <c r="AO497" s="26" t="s">
        <v>92</v>
      </c>
      <c r="AP497" s="26" t="s">
        <v>106</v>
      </c>
      <c r="AQ497" s="26" t="s">
        <v>106</v>
      </c>
      <c r="AR497" s="26" t="s">
        <v>106</v>
      </c>
      <c r="AS497" s="26" t="s">
        <v>106</v>
      </c>
      <c r="AT497" s="26" t="s">
        <v>113</v>
      </c>
      <c r="AU497" s="26" t="s">
        <v>193</v>
      </c>
      <c r="AX497" s="12">
        <f t="shared" si="265"/>
        <v>496</v>
      </c>
      <c r="AY497" s="12">
        <f t="shared" si="296"/>
        <v>1</v>
      </c>
      <c r="AZ497" s="20" t="str">
        <f t="shared" si="266"/>
        <v>Criterios y estándares (Rúbrica).</v>
      </c>
      <c r="BA497" s="12" t="str">
        <f t="shared" si="261"/>
        <v>Criterios y estándares (Rúbrica).</v>
      </c>
      <c r="BB497" s="12" t="str">
        <f t="shared" si="262"/>
        <v/>
      </c>
      <c r="BC497" s="12" t="str">
        <f t="shared" si="263"/>
        <v/>
      </c>
      <c r="BD497" s="12" t="str">
        <f t="shared" si="264"/>
        <v/>
      </c>
      <c r="BF497" s="12">
        <f t="shared" si="267"/>
        <v>0</v>
      </c>
      <c r="BG497" s="12">
        <f t="shared" si="268"/>
        <v>1</v>
      </c>
      <c r="BH497" s="12">
        <f t="shared" si="269"/>
        <v>0</v>
      </c>
      <c r="BI497" s="12">
        <f t="shared" si="270"/>
        <v>0</v>
      </c>
      <c r="BJ497" s="12">
        <f t="shared" si="271"/>
        <v>0</v>
      </c>
      <c r="BK497" s="12">
        <f t="shared" si="272"/>
        <v>1</v>
      </c>
      <c r="BL497" s="20" t="str">
        <f t="shared" si="273"/>
        <v>Oportunidades de mejora</v>
      </c>
      <c r="BM497" s="12" t="str">
        <f t="shared" si="274"/>
        <v>Oportunidades de mejora</v>
      </c>
      <c r="BN497" s="12" t="str">
        <f t="shared" si="297"/>
        <v/>
      </c>
      <c r="BO497" s="12" t="str">
        <f t="shared" si="275"/>
        <v/>
      </c>
      <c r="BP497" s="12" t="str">
        <f t="shared" si="276"/>
        <v/>
      </c>
      <c r="BQ497" s="12" t="str">
        <f t="shared" si="277"/>
        <v/>
      </c>
      <c r="BS497" s="12">
        <f t="shared" si="278"/>
        <v>0</v>
      </c>
      <c r="BT497" s="12">
        <f t="shared" si="279"/>
        <v>0</v>
      </c>
      <c r="BU497" s="12">
        <f t="shared" si="280"/>
        <v>0</v>
      </c>
      <c r="BV497" s="12">
        <f t="shared" si="281"/>
        <v>1</v>
      </c>
      <c r="BW497" s="12">
        <f t="shared" si="282"/>
        <v>0</v>
      </c>
      <c r="BX497" s="12">
        <f t="shared" si="283"/>
        <v>0</v>
      </c>
      <c r="BY497" s="12">
        <f t="shared" si="284"/>
        <v>1</v>
      </c>
      <c r="BZ497"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497" s="12" t="str">
        <f t="shared" si="286"/>
        <v>La bibliografía básica propuesta se encuentra en la biblioteca "Juan Roa Vásquez".</v>
      </c>
      <c r="CB497" s="21" t="str">
        <f t="shared" si="287"/>
        <v>La bibliografía propuesta contiene títulos de edición menor a 5 años.</v>
      </c>
      <c r="CC497" s="12" t="str">
        <f t="shared" si="288"/>
        <v>La bibliografía se presenta con una sólo sistema de referenciación (APA, Vancouver, IEEE, etc).</v>
      </c>
      <c r="CD497" s="12" t="str">
        <f t="shared" si="289"/>
        <v>La bibliografía incluye por lo menos dos títulos en una segunda lengua.</v>
      </c>
      <c r="CF497" s="12">
        <f t="shared" si="290"/>
        <v>1</v>
      </c>
      <c r="CG497" s="12">
        <f t="shared" si="291"/>
        <v>1</v>
      </c>
      <c r="CH497" s="12">
        <f t="shared" si="292"/>
        <v>1</v>
      </c>
      <c r="CI497" s="12">
        <f t="shared" si="293"/>
        <v>1</v>
      </c>
      <c r="CJ497" s="12">
        <f t="shared" si="294"/>
        <v>0</v>
      </c>
      <c r="CK497" s="12">
        <f t="shared" si="295"/>
        <v>4</v>
      </c>
    </row>
    <row r="498" spans="1:89" x14ac:dyDescent="0.25">
      <c r="A498" s="25">
        <v>43067.57431950231</v>
      </c>
      <c r="B498" s="26" t="s">
        <v>1012</v>
      </c>
      <c r="C498" s="26" t="s">
        <v>1013</v>
      </c>
      <c r="D498" s="26" t="s">
        <v>185</v>
      </c>
      <c r="E498" s="24"/>
      <c r="F498" s="26" t="s">
        <v>320</v>
      </c>
      <c r="G498" s="26" t="s">
        <v>1014</v>
      </c>
      <c r="H498" s="26" t="s">
        <v>188</v>
      </c>
      <c r="I498" s="26" t="s">
        <v>188</v>
      </c>
      <c r="J498" s="26" t="s">
        <v>188</v>
      </c>
      <c r="K498" s="26" t="s">
        <v>188</v>
      </c>
      <c r="L498" s="26" t="s">
        <v>188</v>
      </c>
      <c r="M498" s="26" t="s">
        <v>188</v>
      </c>
      <c r="N498" s="26" t="s">
        <v>188</v>
      </c>
      <c r="O498" s="26" t="s">
        <v>188</v>
      </c>
      <c r="P498" s="26" t="s">
        <v>188</v>
      </c>
      <c r="Q498" s="26" t="s">
        <v>188</v>
      </c>
      <c r="R498" s="26" t="s">
        <v>188</v>
      </c>
      <c r="S498" s="26" t="s">
        <v>188</v>
      </c>
      <c r="T498" s="26" t="s">
        <v>188</v>
      </c>
      <c r="U498" s="26" t="s">
        <v>188</v>
      </c>
      <c r="V498" s="26" t="s">
        <v>5</v>
      </c>
      <c r="W498" s="26" t="s">
        <v>162</v>
      </c>
      <c r="X498" s="26" t="s">
        <v>158</v>
      </c>
      <c r="Y498" s="26" t="s">
        <v>190</v>
      </c>
      <c r="Z498" s="26" t="s">
        <v>190</v>
      </c>
      <c r="AA498" s="26" t="s">
        <v>190</v>
      </c>
      <c r="AB498" s="26" t="s">
        <v>190</v>
      </c>
      <c r="AC498" s="26" t="s">
        <v>190</v>
      </c>
      <c r="AD498" s="26" t="s">
        <v>190</v>
      </c>
      <c r="AE498" s="26" t="s">
        <v>55</v>
      </c>
      <c r="AF498" s="26" t="s">
        <v>159</v>
      </c>
      <c r="AG498" s="26" t="s">
        <v>59</v>
      </c>
      <c r="AH498" s="26" t="s">
        <v>59</v>
      </c>
      <c r="AI498" s="26" t="s">
        <v>59</v>
      </c>
      <c r="AJ498" s="26" t="s">
        <v>59</v>
      </c>
      <c r="AK498" s="26" t="s">
        <v>71</v>
      </c>
      <c r="AL498" s="26" t="s">
        <v>163</v>
      </c>
      <c r="AM498" s="26" t="s">
        <v>191</v>
      </c>
      <c r="AN498" s="26" t="s">
        <v>90</v>
      </c>
      <c r="AO498" s="26" t="s">
        <v>192</v>
      </c>
      <c r="AP498" s="26" t="s">
        <v>106</v>
      </c>
      <c r="AQ498" s="26" t="s">
        <v>106</v>
      </c>
      <c r="AR498" s="26" t="s">
        <v>106</v>
      </c>
      <c r="AS498" s="26" t="s">
        <v>106</v>
      </c>
      <c r="AT498" s="26" t="s">
        <v>113</v>
      </c>
      <c r="AU498" s="26" t="s">
        <v>249</v>
      </c>
      <c r="AX498" s="12">
        <f t="shared" si="265"/>
        <v>497</v>
      </c>
      <c r="AY498" s="12">
        <f t="shared" si="296"/>
        <v>1</v>
      </c>
      <c r="AZ498" s="20" t="str">
        <f t="shared" si="266"/>
        <v>Anticipatoria., Criterios y estándares (Rúbrica)., Autoevaluación., Retroalimentación.</v>
      </c>
      <c r="BA498" s="12" t="str">
        <f t="shared" si="261"/>
        <v>Anticipatoria.</v>
      </c>
      <c r="BB498" s="12" t="str">
        <f t="shared" si="262"/>
        <v>Criterios y estándares (Rúbrica).</v>
      </c>
      <c r="BC498" s="12" t="str">
        <f t="shared" si="263"/>
        <v>Autoevaluación.</v>
      </c>
      <c r="BD498" s="12" t="str">
        <f t="shared" si="264"/>
        <v>Retroalimentación.</v>
      </c>
      <c r="BF498" s="12">
        <f t="shared" si="267"/>
        <v>1</v>
      </c>
      <c r="BG498" s="12">
        <f t="shared" si="268"/>
        <v>1</v>
      </c>
      <c r="BH498" s="12">
        <f t="shared" si="269"/>
        <v>1</v>
      </c>
      <c r="BI498" s="12">
        <f t="shared" si="270"/>
        <v>1</v>
      </c>
      <c r="BJ498" s="12">
        <f t="shared" si="271"/>
        <v>0</v>
      </c>
      <c r="BK498" s="12">
        <f t="shared" si="272"/>
        <v>4</v>
      </c>
      <c r="BL498" s="20" t="str">
        <f t="shared" si="273"/>
        <v>Reflexión, Diálogo, Claridad, Oportunidades de mejora, Retroalimentación al docente</v>
      </c>
      <c r="BM498" s="12" t="str">
        <f t="shared" si="274"/>
        <v>Reflexión</v>
      </c>
      <c r="BN498" s="12" t="str">
        <f t="shared" si="297"/>
        <v>Diálogo</v>
      </c>
      <c r="BO498" s="12" t="str">
        <f t="shared" si="275"/>
        <v>Claridad</v>
      </c>
      <c r="BP498" s="12" t="str">
        <f t="shared" si="276"/>
        <v>Oportunidades de mejora</v>
      </c>
      <c r="BQ498" s="12" t="str">
        <f t="shared" si="277"/>
        <v>Retroalimentación al docente</v>
      </c>
      <c r="BS498" s="12">
        <f t="shared" si="278"/>
        <v>1</v>
      </c>
      <c r="BT498" s="12">
        <f t="shared" si="279"/>
        <v>1</v>
      </c>
      <c r="BU498" s="12">
        <f t="shared" si="280"/>
        <v>1</v>
      </c>
      <c r="BV498" s="12">
        <f t="shared" si="281"/>
        <v>1</v>
      </c>
      <c r="BW498" s="12">
        <f t="shared" si="282"/>
        <v>1</v>
      </c>
      <c r="BX498" s="12">
        <f t="shared" si="283"/>
        <v>0</v>
      </c>
      <c r="BY498" s="12">
        <f t="shared" si="284"/>
        <v>5</v>
      </c>
      <c r="BZ498" s="12" t="str">
        <f t="shared" si="285"/>
        <v>La bibliografía básica propuesta se encuentra en la biblioteca "Juan Roa Vásquez"., La bibliografía incluye por lo menos dos títulos en una segunda lengua.</v>
      </c>
      <c r="CA498" s="12" t="str">
        <f t="shared" si="286"/>
        <v>La bibliografía básica propuesta se encuentra en la biblioteca "Juan Roa Vásquez".</v>
      </c>
      <c r="CB498" s="21" t="str">
        <f t="shared" si="287"/>
        <v>La bibliografía incluye por lo menos dos títulos en una segunda lengua.</v>
      </c>
      <c r="CC498" s="12" t="str">
        <f t="shared" si="288"/>
        <v/>
      </c>
      <c r="CD498" s="12" t="str">
        <f t="shared" si="289"/>
        <v/>
      </c>
      <c r="CF498" s="12">
        <f t="shared" si="290"/>
        <v>1</v>
      </c>
      <c r="CG498" s="12">
        <f t="shared" si="291"/>
        <v>0</v>
      </c>
      <c r="CH498" s="12">
        <f t="shared" si="292"/>
        <v>0</v>
      </c>
      <c r="CI498" s="12">
        <f t="shared" si="293"/>
        <v>1</v>
      </c>
      <c r="CJ498" s="12">
        <f t="shared" si="294"/>
        <v>0</v>
      </c>
      <c r="CK498" s="12">
        <f t="shared" si="295"/>
        <v>2</v>
      </c>
    </row>
    <row r="499" spans="1:89" x14ac:dyDescent="0.25">
      <c r="A499" s="25">
        <v>43067.583316574077</v>
      </c>
      <c r="B499" s="26" t="s">
        <v>1015</v>
      </c>
      <c r="C499" s="26" t="s">
        <v>1016</v>
      </c>
      <c r="D499" s="26" t="s">
        <v>185</v>
      </c>
      <c r="E499" s="24"/>
      <c r="F499" s="26" t="s">
        <v>204</v>
      </c>
      <c r="G499" s="26" t="s">
        <v>782</v>
      </c>
      <c r="H499" s="26" t="s">
        <v>188</v>
      </c>
      <c r="I499" s="26" t="s">
        <v>188</v>
      </c>
      <c r="J499" s="26" t="s">
        <v>188</v>
      </c>
      <c r="K499" s="26" t="s">
        <v>188</v>
      </c>
      <c r="L499" s="26" t="s">
        <v>188</v>
      </c>
      <c r="M499" s="26" t="s">
        <v>188</v>
      </c>
      <c r="N499" s="26" t="s">
        <v>188</v>
      </c>
      <c r="O499" s="26" t="s">
        <v>188</v>
      </c>
      <c r="P499" s="26" t="s">
        <v>188</v>
      </c>
      <c r="Q499" s="26" t="s">
        <v>188</v>
      </c>
      <c r="R499" s="26" t="s">
        <v>188</v>
      </c>
      <c r="S499" s="26" t="s">
        <v>188</v>
      </c>
      <c r="T499" s="26" t="s">
        <v>188</v>
      </c>
      <c r="U499" s="26" t="s">
        <v>188</v>
      </c>
      <c r="V499" s="26" t="s">
        <v>5</v>
      </c>
      <c r="W499" s="26" t="s">
        <v>162</v>
      </c>
      <c r="X499" s="26" t="s">
        <v>39</v>
      </c>
      <c r="Y499" s="26" t="s">
        <v>190</v>
      </c>
      <c r="Z499" s="26" t="s">
        <v>190</v>
      </c>
      <c r="AA499" s="26" t="s">
        <v>190</v>
      </c>
      <c r="AB499" s="26" t="s">
        <v>190</v>
      </c>
      <c r="AC499" s="26" t="s">
        <v>190</v>
      </c>
      <c r="AD499" s="26" t="s">
        <v>43</v>
      </c>
      <c r="AE499" s="26" t="s">
        <v>55</v>
      </c>
      <c r="AF499" s="26" t="s">
        <v>159</v>
      </c>
      <c r="AG499" s="26" t="s">
        <v>59</v>
      </c>
      <c r="AH499" s="26" t="s">
        <v>59</v>
      </c>
      <c r="AI499" s="26" t="s">
        <v>59</v>
      </c>
      <c r="AJ499" s="26" t="s">
        <v>58</v>
      </c>
      <c r="AK499" s="26" t="s">
        <v>69</v>
      </c>
      <c r="AL499" s="26" t="s">
        <v>160</v>
      </c>
      <c r="AM499" s="26" t="s">
        <v>191</v>
      </c>
      <c r="AN499" s="26" t="s">
        <v>89</v>
      </c>
      <c r="AO499" s="26" t="s">
        <v>210</v>
      </c>
      <c r="AP499" s="26" t="s">
        <v>106</v>
      </c>
      <c r="AQ499" s="26" t="s">
        <v>106</v>
      </c>
      <c r="AR499" s="26" t="s">
        <v>106</v>
      </c>
      <c r="AS499" s="26" t="s">
        <v>106</v>
      </c>
      <c r="AT499" s="26" t="s">
        <v>114</v>
      </c>
      <c r="AU499" s="26" t="s">
        <v>247</v>
      </c>
      <c r="AX499" s="12">
        <f t="shared" si="265"/>
        <v>498</v>
      </c>
      <c r="AY499" s="12">
        <f t="shared" si="296"/>
        <v>1</v>
      </c>
      <c r="AZ499" s="20" t="str">
        <f t="shared" si="266"/>
        <v>Anticipatoria., Criterios y estándares (Rúbrica)., Autoevaluación., Retroalimentación.</v>
      </c>
      <c r="BA499" s="12" t="str">
        <f t="shared" si="261"/>
        <v>Anticipatoria.</v>
      </c>
      <c r="BB499" s="12" t="str">
        <f t="shared" si="262"/>
        <v>Criterios y estándares (Rúbrica).</v>
      </c>
      <c r="BC499" s="12" t="str">
        <f t="shared" si="263"/>
        <v>Autoevaluación.</v>
      </c>
      <c r="BD499" s="12" t="str">
        <f t="shared" si="264"/>
        <v>Retroalimentación.</v>
      </c>
      <c r="BF499" s="12">
        <f t="shared" si="267"/>
        <v>1</v>
      </c>
      <c r="BG499" s="12">
        <f t="shared" si="268"/>
        <v>1</v>
      </c>
      <c r="BH499" s="12">
        <f t="shared" si="269"/>
        <v>1</v>
      </c>
      <c r="BI499" s="12">
        <f t="shared" si="270"/>
        <v>1</v>
      </c>
      <c r="BJ499" s="12">
        <f t="shared" si="271"/>
        <v>0</v>
      </c>
      <c r="BK499" s="12">
        <f t="shared" si="272"/>
        <v>4</v>
      </c>
      <c r="BL499" s="20" t="str">
        <f t="shared" si="273"/>
        <v>Reflexión, Diálogo, Claridad, Oportunidades de mejora</v>
      </c>
      <c r="BM499" s="12" t="str">
        <f t="shared" si="274"/>
        <v>Reflexión</v>
      </c>
      <c r="BN499" s="12" t="str">
        <f t="shared" si="297"/>
        <v>Diálogo</v>
      </c>
      <c r="BO499" s="12" t="str">
        <f t="shared" si="275"/>
        <v>Claridad</v>
      </c>
      <c r="BP499" s="12" t="str">
        <f t="shared" si="276"/>
        <v>Oportunidades de mejora</v>
      </c>
      <c r="BQ499" s="12" t="str">
        <f t="shared" si="277"/>
        <v/>
      </c>
      <c r="BS499" s="12">
        <f t="shared" si="278"/>
        <v>1</v>
      </c>
      <c r="BT499" s="12">
        <f t="shared" si="279"/>
        <v>1</v>
      </c>
      <c r="BU499" s="12">
        <f t="shared" si="280"/>
        <v>1</v>
      </c>
      <c r="BV499" s="12">
        <f t="shared" si="281"/>
        <v>1</v>
      </c>
      <c r="BW499" s="12">
        <f t="shared" si="282"/>
        <v>0</v>
      </c>
      <c r="BX499" s="12">
        <f t="shared" si="283"/>
        <v>0</v>
      </c>
      <c r="BY499" s="12">
        <f t="shared" si="284"/>
        <v>4</v>
      </c>
      <c r="BZ499" s="12" t="str">
        <f t="shared" si="285"/>
        <v>La bibliografía básica propuesta se encuentra en la biblioteca "Juan Roa Vásquez"., La bibliografía propuesta contiene títulos de edición menor a 5 años., La bibliografía se presenta con una sólo sistema de referenciación (APA, Vancouver, IEEE, etc).</v>
      </c>
      <c r="CA499" s="12" t="str">
        <f t="shared" si="286"/>
        <v>La bibliografía básica propuesta se encuentra en la biblioteca "Juan Roa Vásquez".</v>
      </c>
      <c r="CB499" s="21" t="str">
        <f t="shared" si="287"/>
        <v>La bibliografía propuesta contiene títulos de edición menor a 5 años.</v>
      </c>
      <c r="CC499" s="12" t="str">
        <f t="shared" si="288"/>
        <v>La bibliografía se presenta con una sólo sistema de referenciación (APA, Vancouver, IEEE, etc).</v>
      </c>
      <c r="CD499" s="12" t="str">
        <f t="shared" si="289"/>
        <v/>
      </c>
      <c r="CF499" s="12">
        <f t="shared" si="290"/>
        <v>1</v>
      </c>
      <c r="CG499" s="12">
        <f t="shared" si="291"/>
        <v>1</v>
      </c>
      <c r="CH499" s="12">
        <f t="shared" si="292"/>
        <v>1</v>
      </c>
      <c r="CI499" s="12">
        <f t="shared" si="293"/>
        <v>0</v>
      </c>
      <c r="CJ499" s="12">
        <f t="shared" si="294"/>
        <v>0</v>
      </c>
      <c r="CK499" s="12">
        <f t="shared" si="295"/>
        <v>3</v>
      </c>
    </row>
    <row r="500" spans="1:89" x14ac:dyDescent="0.25">
      <c r="A500" s="25">
        <v>43067.624195972225</v>
      </c>
      <c r="B500" s="26" t="s">
        <v>1017</v>
      </c>
      <c r="C500" s="26" t="s">
        <v>1018</v>
      </c>
      <c r="D500" s="26" t="s">
        <v>185</v>
      </c>
      <c r="E500" s="24"/>
      <c r="F500" s="26" t="s">
        <v>320</v>
      </c>
      <c r="G500" s="26" t="s">
        <v>1019</v>
      </c>
      <c r="H500" s="26" t="s">
        <v>188</v>
      </c>
      <c r="I500" s="26" t="s">
        <v>188</v>
      </c>
      <c r="J500" s="26" t="s">
        <v>188</v>
      </c>
      <c r="K500" s="26" t="s">
        <v>188</v>
      </c>
      <c r="L500" s="26" t="s">
        <v>188</v>
      </c>
      <c r="M500" s="26" t="s">
        <v>188</v>
      </c>
      <c r="N500" s="26" t="s">
        <v>188</v>
      </c>
      <c r="O500" s="26" t="s">
        <v>188</v>
      </c>
      <c r="P500" s="26" t="s">
        <v>188</v>
      </c>
      <c r="Q500" s="26" t="s">
        <v>189</v>
      </c>
      <c r="R500" s="26" t="s">
        <v>188</v>
      </c>
      <c r="S500" s="26" t="s">
        <v>188</v>
      </c>
      <c r="T500" s="26" t="s">
        <v>188</v>
      </c>
      <c r="U500" s="26" t="s">
        <v>188</v>
      </c>
      <c r="V500" s="26" t="s">
        <v>5</v>
      </c>
      <c r="W500" s="26" t="s">
        <v>162</v>
      </c>
      <c r="X500" s="26" t="s">
        <v>158</v>
      </c>
      <c r="Y500" s="26" t="s">
        <v>190</v>
      </c>
      <c r="Z500" s="26" t="s">
        <v>190</v>
      </c>
      <c r="AA500" s="26" t="s">
        <v>190</v>
      </c>
      <c r="AB500" s="26" t="s">
        <v>190</v>
      </c>
      <c r="AC500" s="26" t="s">
        <v>190</v>
      </c>
      <c r="AD500" s="26" t="s">
        <v>190</v>
      </c>
      <c r="AE500" s="26" t="s">
        <v>55</v>
      </c>
      <c r="AF500" s="26" t="s">
        <v>159</v>
      </c>
      <c r="AG500" s="26" t="s">
        <v>59</v>
      </c>
      <c r="AH500" s="26" t="s">
        <v>59</v>
      </c>
      <c r="AI500" s="26" t="s">
        <v>59</v>
      </c>
      <c r="AJ500" s="26" t="s">
        <v>59</v>
      </c>
      <c r="AK500" s="26" t="s">
        <v>71</v>
      </c>
      <c r="AL500" s="26" t="s">
        <v>163</v>
      </c>
      <c r="AM500" s="26" t="s">
        <v>191</v>
      </c>
      <c r="AN500" s="26" t="s">
        <v>90</v>
      </c>
      <c r="AO500" s="26" t="s">
        <v>192</v>
      </c>
      <c r="AP500" s="26" t="s">
        <v>106</v>
      </c>
      <c r="AQ500" s="26" t="s">
        <v>106</v>
      </c>
      <c r="AR500" s="26" t="s">
        <v>106</v>
      </c>
      <c r="AS500" s="26" t="s">
        <v>106</v>
      </c>
      <c r="AT500" s="26" t="s">
        <v>113</v>
      </c>
      <c r="AU500" s="26" t="s">
        <v>247</v>
      </c>
      <c r="AX500" s="12">
        <f t="shared" si="265"/>
        <v>499</v>
      </c>
      <c r="AY500" s="12">
        <f t="shared" si="296"/>
        <v>1</v>
      </c>
      <c r="AZ500" s="20" t="str">
        <f t="shared" si="266"/>
        <v>Anticipatoria., Criterios y estándares (Rúbrica)., Autoevaluación., Retroalimentación.</v>
      </c>
      <c r="BA500" s="12" t="str">
        <f t="shared" si="261"/>
        <v>Anticipatoria.</v>
      </c>
      <c r="BB500" s="12" t="str">
        <f t="shared" si="262"/>
        <v>Criterios y estándares (Rúbrica).</v>
      </c>
      <c r="BC500" s="12" t="str">
        <f t="shared" si="263"/>
        <v>Autoevaluación.</v>
      </c>
      <c r="BD500" s="12" t="str">
        <f t="shared" si="264"/>
        <v>Retroalimentación.</v>
      </c>
      <c r="BF500" s="12">
        <f t="shared" si="267"/>
        <v>1</v>
      </c>
      <c r="BG500" s="12">
        <f t="shared" si="268"/>
        <v>1</v>
      </c>
      <c r="BH500" s="12">
        <f t="shared" si="269"/>
        <v>1</v>
      </c>
      <c r="BI500" s="12">
        <f t="shared" si="270"/>
        <v>1</v>
      </c>
      <c r="BJ500" s="12">
        <f t="shared" si="271"/>
        <v>0</v>
      </c>
      <c r="BK500" s="12">
        <f t="shared" si="272"/>
        <v>4</v>
      </c>
      <c r="BL500" s="20" t="str">
        <f t="shared" si="273"/>
        <v>Reflexión, Diálogo, Claridad, Oportunidades de mejora, Retroalimentación al docente</v>
      </c>
      <c r="BM500" s="12" t="str">
        <f t="shared" si="274"/>
        <v>Reflexión</v>
      </c>
      <c r="BN500" s="12" t="str">
        <f t="shared" si="297"/>
        <v>Diálogo</v>
      </c>
      <c r="BO500" s="12" t="str">
        <f t="shared" si="275"/>
        <v>Claridad</v>
      </c>
      <c r="BP500" s="12" t="str">
        <f t="shared" si="276"/>
        <v>Oportunidades de mejora</v>
      </c>
      <c r="BQ500" s="12" t="str">
        <f t="shared" si="277"/>
        <v>Retroalimentación al docente</v>
      </c>
      <c r="BS500" s="12">
        <f t="shared" si="278"/>
        <v>1</v>
      </c>
      <c r="BT500" s="12">
        <f t="shared" si="279"/>
        <v>1</v>
      </c>
      <c r="BU500" s="12">
        <f t="shared" si="280"/>
        <v>1</v>
      </c>
      <c r="BV500" s="12">
        <f t="shared" si="281"/>
        <v>1</v>
      </c>
      <c r="BW500" s="12">
        <f t="shared" si="282"/>
        <v>1</v>
      </c>
      <c r="BX500" s="12">
        <f t="shared" si="283"/>
        <v>0</v>
      </c>
      <c r="BY500" s="12">
        <f t="shared" si="284"/>
        <v>5</v>
      </c>
      <c r="BZ500" s="12" t="str">
        <f t="shared" si="285"/>
        <v>La bibliografía básica propuesta se encuentra en la biblioteca "Juan Roa Vásquez"., La bibliografía propuesta contiene títulos de edición menor a 5 años., La bibliografía se presenta con una sólo sistema de referenciación (APA, Vancouver, IEEE, etc).</v>
      </c>
      <c r="CA500" s="12" t="str">
        <f t="shared" si="286"/>
        <v>La bibliografía básica propuesta se encuentra en la biblioteca "Juan Roa Vásquez".</v>
      </c>
      <c r="CB500" s="21" t="str">
        <f t="shared" si="287"/>
        <v>La bibliografía propuesta contiene títulos de edición menor a 5 años.</v>
      </c>
      <c r="CC500" s="12" t="str">
        <f t="shared" si="288"/>
        <v>La bibliografía se presenta con una sólo sistema de referenciación (APA, Vancouver, IEEE, etc).</v>
      </c>
      <c r="CD500" s="12" t="str">
        <f t="shared" si="289"/>
        <v/>
      </c>
      <c r="CF500" s="12">
        <f t="shared" si="290"/>
        <v>1</v>
      </c>
      <c r="CG500" s="12">
        <f t="shared" si="291"/>
        <v>1</v>
      </c>
      <c r="CH500" s="12">
        <f t="shared" si="292"/>
        <v>1</v>
      </c>
      <c r="CI500" s="12">
        <f t="shared" si="293"/>
        <v>0</v>
      </c>
      <c r="CJ500" s="12">
        <f t="shared" si="294"/>
        <v>0</v>
      </c>
      <c r="CK500" s="12">
        <f t="shared" si="295"/>
        <v>3</v>
      </c>
    </row>
    <row r="501" spans="1:89" x14ac:dyDescent="0.25">
      <c r="A501" s="25">
        <v>43067.666278009259</v>
      </c>
      <c r="B501" s="26" t="s">
        <v>1020</v>
      </c>
      <c r="C501" s="26" t="s">
        <v>1021</v>
      </c>
      <c r="D501" s="26" t="s">
        <v>185</v>
      </c>
      <c r="E501" s="24"/>
      <c r="F501" s="26" t="s">
        <v>226</v>
      </c>
      <c r="G501" s="26" t="s">
        <v>1022</v>
      </c>
      <c r="H501" s="26" t="s">
        <v>188</v>
      </c>
      <c r="I501" s="26" t="s">
        <v>188</v>
      </c>
      <c r="J501" s="26" t="s">
        <v>188</v>
      </c>
      <c r="K501" s="26" t="s">
        <v>188</v>
      </c>
      <c r="L501" s="26" t="s">
        <v>188</v>
      </c>
      <c r="M501" s="26" t="s">
        <v>188</v>
      </c>
      <c r="N501" s="26" t="s">
        <v>188</v>
      </c>
      <c r="O501" s="26" t="s">
        <v>188</v>
      </c>
      <c r="P501" s="26" t="s">
        <v>188</v>
      </c>
      <c r="Q501" s="26" t="s">
        <v>188</v>
      </c>
      <c r="R501" s="26" t="s">
        <v>188</v>
      </c>
      <c r="S501" s="26" t="s">
        <v>188</v>
      </c>
      <c r="T501" s="26" t="s">
        <v>188</v>
      </c>
      <c r="U501" s="26" t="s">
        <v>188</v>
      </c>
      <c r="V501" s="26" t="s">
        <v>5</v>
      </c>
      <c r="W501" s="26" t="s">
        <v>162</v>
      </c>
      <c r="X501" s="26" t="s">
        <v>158</v>
      </c>
      <c r="Y501" s="26" t="s">
        <v>190</v>
      </c>
      <c r="Z501" s="26" t="s">
        <v>190</v>
      </c>
      <c r="AA501" s="26" t="s">
        <v>190</v>
      </c>
      <c r="AB501" s="26" t="s">
        <v>190</v>
      </c>
      <c r="AC501" s="26" t="s">
        <v>190</v>
      </c>
      <c r="AD501" s="26" t="s">
        <v>190</v>
      </c>
      <c r="AE501" s="26" t="s">
        <v>55</v>
      </c>
      <c r="AF501" s="26" t="s">
        <v>159</v>
      </c>
      <c r="AG501" s="26" t="s">
        <v>59</v>
      </c>
      <c r="AH501" s="26" t="s">
        <v>59</v>
      </c>
      <c r="AI501" s="26" t="s">
        <v>59</v>
      </c>
      <c r="AJ501" s="26" t="s">
        <v>59</v>
      </c>
      <c r="AK501" s="26" t="s">
        <v>71</v>
      </c>
      <c r="AL501" s="26" t="s">
        <v>163</v>
      </c>
      <c r="AM501" s="26" t="s">
        <v>259</v>
      </c>
      <c r="AN501" s="26" t="s">
        <v>89</v>
      </c>
      <c r="AO501" s="26" t="s">
        <v>192</v>
      </c>
      <c r="AP501" s="26" t="s">
        <v>106</v>
      </c>
      <c r="AQ501" s="26" t="s">
        <v>106</v>
      </c>
      <c r="AR501" s="26" t="s">
        <v>106</v>
      </c>
      <c r="AS501" s="26" t="s">
        <v>106</v>
      </c>
      <c r="AT501" s="26" t="s">
        <v>113</v>
      </c>
      <c r="AU501" s="26" t="s">
        <v>266</v>
      </c>
      <c r="AX501" s="12">
        <f t="shared" si="265"/>
        <v>500</v>
      </c>
      <c r="AY501" s="12">
        <f t="shared" si="296"/>
        <v>0.25</v>
      </c>
      <c r="AZ501" s="20" t="str">
        <f t="shared" si="266"/>
        <v>Criterios y estándares (Rúbrica)., Autoevaluación., Retroalimentación.</v>
      </c>
      <c r="BA501" s="12" t="str">
        <f t="shared" si="261"/>
        <v>Criterios y estándares (Rúbrica).</v>
      </c>
      <c r="BB501" s="12" t="str">
        <f t="shared" si="262"/>
        <v>Autoevaluación.</v>
      </c>
      <c r="BC501" s="12" t="str">
        <f t="shared" si="263"/>
        <v>Retroalimentación.</v>
      </c>
      <c r="BD501" s="12" t="str">
        <f t="shared" si="264"/>
        <v/>
      </c>
      <c r="BF501" s="12">
        <f t="shared" si="267"/>
        <v>0</v>
      </c>
      <c r="BG501" s="12">
        <f t="shared" si="268"/>
        <v>1</v>
      </c>
      <c r="BH501" s="12">
        <f t="shared" si="269"/>
        <v>1</v>
      </c>
      <c r="BI501" s="12">
        <f t="shared" si="270"/>
        <v>1</v>
      </c>
      <c r="BJ501" s="12">
        <f t="shared" si="271"/>
        <v>0</v>
      </c>
      <c r="BK501" s="12">
        <f t="shared" si="272"/>
        <v>3</v>
      </c>
      <c r="BL501" s="20" t="str">
        <f t="shared" si="273"/>
        <v>Reflexión, Diálogo, Claridad, Oportunidades de mejora, Retroalimentación al docente</v>
      </c>
      <c r="BM501" s="12" t="str">
        <f t="shared" si="274"/>
        <v>Reflexión</v>
      </c>
      <c r="BN501" s="12" t="str">
        <f t="shared" si="297"/>
        <v>Diálogo</v>
      </c>
      <c r="BO501" s="12" t="str">
        <f t="shared" si="275"/>
        <v>Claridad</v>
      </c>
      <c r="BP501" s="12" t="str">
        <f t="shared" si="276"/>
        <v>Oportunidades de mejora</v>
      </c>
      <c r="BQ501" s="12" t="str">
        <f t="shared" si="277"/>
        <v>Retroalimentación al docente</v>
      </c>
      <c r="BS501" s="12">
        <f t="shared" si="278"/>
        <v>1</v>
      </c>
      <c r="BT501" s="12">
        <f t="shared" si="279"/>
        <v>1</v>
      </c>
      <c r="BU501" s="12">
        <f t="shared" si="280"/>
        <v>1</v>
      </c>
      <c r="BV501" s="12">
        <f t="shared" si="281"/>
        <v>1</v>
      </c>
      <c r="BW501" s="12">
        <f t="shared" si="282"/>
        <v>1</v>
      </c>
      <c r="BX501" s="12">
        <f t="shared" si="283"/>
        <v>0</v>
      </c>
      <c r="BY501" s="12">
        <f t="shared" si="284"/>
        <v>5</v>
      </c>
      <c r="BZ501" s="12" t="str">
        <f t="shared" si="285"/>
        <v>La bibliografía propuesta contiene títulos de edición menor a 5 años., La bibliografía se presenta con una sólo sistema de referenciación (APA, Vancouver, IEEE, etc)., La bibliografía incluye por lo menos dos títulos en una segunda lengua.</v>
      </c>
      <c r="CA501" s="12" t="str">
        <f t="shared" si="286"/>
        <v>La bibliografía propuesta contiene títulos de edición menor a 5 años.</v>
      </c>
      <c r="CB501" s="21" t="str">
        <f t="shared" si="287"/>
        <v>La bibliografía se presenta con una sólo sistema de referenciación (APA, Vancouver, IEEE, etc).</v>
      </c>
      <c r="CC501" s="12" t="str">
        <f t="shared" si="288"/>
        <v>La bibliografía incluye por lo menos dos títulos en una segunda lengua.</v>
      </c>
      <c r="CD501" s="12" t="str">
        <f t="shared" si="289"/>
        <v/>
      </c>
      <c r="CF501" s="12">
        <f t="shared" si="290"/>
        <v>0</v>
      </c>
      <c r="CG501" s="12">
        <f t="shared" si="291"/>
        <v>1</v>
      </c>
      <c r="CH501" s="12">
        <f t="shared" si="292"/>
        <v>1</v>
      </c>
      <c r="CI501" s="12">
        <f t="shared" si="293"/>
        <v>1</v>
      </c>
      <c r="CJ501" s="12">
        <f t="shared" si="294"/>
        <v>0</v>
      </c>
      <c r="CK501" s="12">
        <f t="shared" si="295"/>
        <v>3</v>
      </c>
    </row>
    <row r="502" spans="1:89" x14ac:dyDescent="0.25">
      <c r="A502" s="25">
        <v>43067.668394490742</v>
      </c>
      <c r="B502" s="26" t="s">
        <v>1020</v>
      </c>
      <c r="C502" s="26" t="s">
        <v>1021</v>
      </c>
      <c r="D502" s="26" t="s">
        <v>185</v>
      </c>
      <c r="E502" s="24"/>
      <c r="F502" s="26" t="s">
        <v>226</v>
      </c>
      <c r="G502" s="26" t="s">
        <v>1023</v>
      </c>
      <c r="H502" s="26" t="s">
        <v>188</v>
      </c>
      <c r="I502" s="26" t="s">
        <v>188</v>
      </c>
      <c r="J502" s="26" t="s">
        <v>188</v>
      </c>
      <c r="K502" s="26" t="s">
        <v>188</v>
      </c>
      <c r="L502" s="26" t="s">
        <v>188</v>
      </c>
      <c r="M502" s="26" t="s">
        <v>188</v>
      </c>
      <c r="N502" s="26" t="s">
        <v>188</v>
      </c>
      <c r="O502" s="26" t="s">
        <v>188</v>
      </c>
      <c r="P502" s="26" t="s">
        <v>188</v>
      </c>
      <c r="Q502" s="26" t="s">
        <v>188</v>
      </c>
      <c r="R502" s="26" t="s">
        <v>188</v>
      </c>
      <c r="S502" s="26" t="s">
        <v>188</v>
      </c>
      <c r="T502" s="26" t="s">
        <v>188</v>
      </c>
      <c r="U502" s="26" t="s">
        <v>188</v>
      </c>
      <c r="V502" s="26" t="s">
        <v>5</v>
      </c>
      <c r="W502" s="26" t="s">
        <v>162</v>
      </c>
      <c r="X502" s="26" t="s">
        <v>158</v>
      </c>
      <c r="Y502" s="26" t="s">
        <v>190</v>
      </c>
      <c r="Z502" s="26" t="s">
        <v>190</v>
      </c>
      <c r="AA502" s="26" t="s">
        <v>190</v>
      </c>
      <c r="AB502" s="26" t="s">
        <v>190</v>
      </c>
      <c r="AC502" s="26" t="s">
        <v>190</v>
      </c>
      <c r="AD502" s="26" t="s">
        <v>190</v>
      </c>
      <c r="AE502" s="26" t="s">
        <v>55</v>
      </c>
      <c r="AF502" s="26" t="s">
        <v>159</v>
      </c>
      <c r="AG502" s="26" t="s">
        <v>59</v>
      </c>
      <c r="AH502" s="26" t="s">
        <v>59</v>
      </c>
      <c r="AI502" s="26" t="s">
        <v>59</v>
      </c>
      <c r="AJ502" s="26" t="s">
        <v>59</v>
      </c>
      <c r="AK502" s="26" t="s">
        <v>71</v>
      </c>
      <c r="AL502" s="26" t="s">
        <v>163</v>
      </c>
      <c r="AM502" s="26" t="s">
        <v>191</v>
      </c>
      <c r="AN502" s="26" t="s">
        <v>90</v>
      </c>
      <c r="AO502" s="26" t="s">
        <v>192</v>
      </c>
      <c r="AP502" s="26" t="s">
        <v>106</v>
      </c>
      <c r="AQ502" s="26" t="s">
        <v>106</v>
      </c>
      <c r="AR502" s="26" t="s">
        <v>106</v>
      </c>
      <c r="AS502" s="26" t="s">
        <v>106</v>
      </c>
      <c r="AT502" s="26" t="s">
        <v>113</v>
      </c>
      <c r="AU502" s="26" t="s">
        <v>193</v>
      </c>
      <c r="AX502" s="12">
        <f t="shared" si="265"/>
        <v>500</v>
      </c>
      <c r="AY502" s="12">
        <f t="shared" si="296"/>
        <v>0.25</v>
      </c>
      <c r="AZ502" s="20" t="str">
        <f t="shared" si="266"/>
        <v>Anticipatoria., Criterios y estándares (Rúbrica)., Autoevaluación., Retroalimentación.</v>
      </c>
      <c r="BA502" s="12" t="str">
        <f t="shared" si="261"/>
        <v>Anticipatoria.</v>
      </c>
      <c r="BB502" s="12" t="str">
        <f t="shared" si="262"/>
        <v>Criterios y estándares (Rúbrica).</v>
      </c>
      <c r="BC502" s="12" t="str">
        <f t="shared" si="263"/>
        <v>Autoevaluación.</v>
      </c>
      <c r="BD502" s="12" t="str">
        <f t="shared" si="264"/>
        <v>Retroalimentación.</v>
      </c>
      <c r="BF502" s="12">
        <f t="shared" si="267"/>
        <v>1</v>
      </c>
      <c r="BG502" s="12">
        <f t="shared" si="268"/>
        <v>1</v>
      </c>
      <c r="BH502" s="12">
        <f t="shared" si="269"/>
        <v>1</v>
      </c>
      <c r="BI502" s="12">
        <f t="shared" si="270"/>
        <v>1</v>
      </c>
      <c r="BJ502" s="12">
        <f t="shared" si="271"/>
        <v>0</v>
      </c>
      <c r="BK502" s="12">
        <f t="shared" si="272"/>
        <v>4</v>
      </c>
      <c r="BL502" s="20" t="str">
        <f t="shared" si="273"/>
        <v>Reflexión, Diálogo, Claridad, Oportunidades de mejora, Retroalimentación al docente</v>
      </c>
      <c r="BM502" s="12" t="str">
        <f t="shared" si="274"/>
        <v>Reflexión</v>
      </c>
      <c r="BN502" s="12" t="str">
        <f t="shared" si="297"/>
        <v>Diálogo</v>
      </c>
      <c r="BO502" s="12" t="str">
        <f t="shared" si="275"/>
        <v>Claridad</v>
      </c>
      <c r="BP502" s="12" t="str">
        <f t="shared" si="276"/>
        <v>Oportunidades de mejora</v>
      </c>
      <c r="BQ502" s="12" t="str">
        <f t="shared" si="277"/>
        <v>Retroalimentación al docente</v>
      </c>
      <c r="BS502" s="12">
        <f t="shared" si="278"/>
        <v>1</v>
      </c>
      <c r="BT502" s="12">
        <f t="shared" si="279"/>
        <v>1</v>
      </c>
      <c r="BU502" s="12">
        <f t="shared" si="280"/>
        <v>1</v>
      </c>
      <c r="BV502" s="12">
        <f t="shared" si="281"/>
        <v>1</v>
      </c>
      <c r="BW502" s="12">
        <f t="shared" si="282"/>
        <v>1</v>
      </c>
      <c r="BX502" s="12">
        <f t="shared" si="283"/>
        <v>0</v>
      </c>
      <c r="BY502" s="12">
        <f t="shared" si="284"/>
        <v>5</v>
      </c>
      <c r="BZ502"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02" s="12" t="str">
        <f t="shared" si="286"/>
        <v>La bibliografía básica propuesta se encuentra en la biblioteca "Juan Roa Vásquez".</v>
      </c>
      <c r="CB502" s="21" t="str">
        <f t="shared" si="287"/>
        <v>La bibliografía propuesta contiene títulos de edición menor a 5 años.</v>
      </c>
      <c r="CC502" s="12" t="str">
        <f t="shared" si="288"/>
        <v>La bibliografía se presenta con una sólo sistema de referenciación (APA, Vancouver, IEEE, etc).</v>
      </c>
      <c r="CD502" s="12" t="str">
        <f t="shared" si="289"/>
        <v>La bibliografía incluye por lo menos dos títulos en una segunda lengua.</v>
      </c>
      <c r="CF502" s="12">
        <f t="shared" si="290"/>
        <v>1</v>
      </c>
      <c r="CG502" s="12">
        <f t="shared" si="291"/>
        <v>1</v>
      </c>
      <c r="CH502" s="12">
        <f t="shared" si="292"/>
        <v>1</v>
      </c>
      <c r="CI502" s="12">
        <f t="shared" si="293"/>
        <v>1</v>
      </c>
      <c r="CJ502" s="12">
        <f t="shared" si="294"/>
        <v>0</v>
      </c>
      <c r="CK502" s="12">
        <f t="shared" si="295"/>
        <v>4</v>
      </c>
    </row>
    <row r="503" spans="1:89" x14ac:dyDescent="0.25">
      <c r="A503" s="25">
        <v>43067.669834699074</v>
      </c>
      <c r="B503" s="26" t="s">
        <v>1020</v>
      </c>
      <c r="C503" s="26" t="s">
        <v>1021</v>
      </c>
      <c r="D503" s="26" t="s">
        <v>185</v>
      </c>
      <c r="E503" s="24"/>
      <c r="F503" s="26" t="s">
        <v>226</v>
      </c>
      <c r="G503" s="26" t="s">
        <v>1024</v>
      </c>
      <c r="H503" s="26" t="s">
        <v>188</v>
      </c>
      <c r="I503" s="26" t="s">
        <v>188</v>
      </c>
      <c r="J503" s="26" t="s">
        <v>188</v>
      </c>
      <c r="K503" s="26" t="s">
        <v>188</v>
      </c>
      <c r="L503" s="26" t="s">
        <v>188</v>
      </c>
      <c r="M503" s="26" t="s">
        <v>188</v>
      </c>
      <c r="N503" s="26" t="s">
        <v>188</v>
      </c>
      <c r="O503" s="26" t="s">
        <v>188</v>
      </c>
      <c r="P503" s="26" t="s">
        <v>188</v>
      </c>
      <c r="Q503" s="26" t="s">
        <v>188</v>
      </c>
      <c r="R503" s="26" t="s">
        <v>188</v>
      </c>
      <c r="S503" s="26" t="s">
        <v>188</v>
      </c>
      <c r="T503" s="26" t="s">
        <v>188</v>
      </c>
      <c r="U503" s="26" t="s">
        <v>188</v>
      </c>
      <c r="V503" s="26" t="s">
        <v>5</v>
      </c>
      <c r="W503" s="26" t="s">
        <v>162</v>
      </c>
      <c r="X503" s="26" t="s">
        <v>158</v>
      </c>
      <c r="Y503" s="26" t="s">
        <v>190</v>
      </c>
      <c r="Z503" s="26" t="s">
        <v>190</v>
      </c>
      <c r="AA503" s="26" t="s">
        <v>190</v>
      </c>
      <c r="AB503" s="26" t="s">
        <v>190</v>
      </c>
      <c r="AC503" s="26" t="s">
        <v>190</v>
      </c>
      <c r="AD503" s="26" t="s">
        <v>190</v>
      </c>
      <c r="AE503" s="26" t="s">
        <v>55</v>
      </c>
      <c r="AF503" s="26" t="s">
        <v>159</v>
      </c>
      <c r="AG503" s="26" t="s">
        <v>59</v>
      </c>
      <c r="AH503" s="26" t="s">
        <v>59</v>
      </c>
      <c r="AI503" s="26" t="s">
        <v>59</v>
      </c>
      <c r="AJ503" s="26" t="s">
        <v>59</v>
      </c>
      <c r="AK503" s="26" t="s">
        <v>71</v>
      </c>
      <c r="AL503" s="26" t="s">
        <v>163</v>
      </c>
      <c r="AM503" s="26" t="s">
        <v>191</v>
      </c>
      <c r="AN503" s="26" t="s">
        <v>90</v>
      </c>
      <c r="AO503" s="26" t="s">
        <v>192</v>
      </c>
      <c r="AP503" s="26" t="s">
        <v>106</v>
      </c>
      <c r="AQ503" s="26" t="s">
        <v>106</v>
      </c>
      <c r="AR503" s="26" t="s">
        <v>106</v>
      </c>
      <c r="AS503" s="26" t="s">
        <v>106</v>
      </c>
      <c r="AT503" s="26" t="s">
        <v>113</v>
      </c>
      <c r="AU503" s="26" t="s">
        <v>193</v>
      </c>
      <c r="AX503" s="12">
        <f t="shared" si="265"/>
        <v>500</v>
      </c>
      <c r="AY503" s="12">
        <f t="shared" si="296"/>
        <v>0.25</v>
      </c>
      <c r="AZ503" s="20" t="str">
        <f t="shared" si="266"/>
        <v>Anticipatoria., Criterios y estándares (Rúbrica)., Autoevaluación., Retroalimentación.</v>
      </c>
      <c r="BA503" s="12" t="str">
        <f t="shared" si="261"/>
        <v>Anticipatoria.</v>
      </c>
      <c r="BB503" s="12" t="str">
        <f t="shared" si="262"/>
        <v>Criterios y estándares (Rúbrica).</v>
      </c>
      <c r="BC503" s="12" t="str">
        <f t="shared" si="263"/>
        <v>Autoevaluación.</v>
      </c>
      <c r="BD503" s="12" t="str">
        <f t="shared" si="264"/>
        <v>Retroalimentación.</v>
      </c>
      <c r="BF503" s="12">
        <f t="shared" si="267"/>
        <v>1</v>
      </c>
      <c r="BG503" s="12">
        <f t="shared" si="268"/>
        <v>1</v>
      </c>
      <c r="BH503" s="12">
        <f t="shared" si="269"/>
        <v>1</v>
      </c>
      <c r="BI503" s="12">
        <f t="shared" si="270"/>
        <v>1</v>
      </c>
      <c r="BJ503" s="12">
        <f t="shared" si="271"/>
        <v>0</v>
      </c>
      <c r="BK503" s="12">
        <f t="shared" si="272"/>
        <v>4</v>
      </c>
      <c r="BL503" s="20" t="str">
        <f t="shared" si="273"/>
        <v>Reflexión, Diálogo, Claridad, Oportunidades de mejora, Retroalimentación al docente</v>
      </c>
      <c r="BM503" s="12" t="str">
        <f t="shared" si="274"/>
        <v>Reflexión</v>
      </c>
      <c r="BN503" s="12" t="str">
        <f t="shared" si="297"/>
        <v>Diálogo</v>
      </c>
      <c r="BO503" s="12" t="str">
        <f t="shared" si="275"/>
        <v>Claridad</v>
      </c>
      <c r="BP503" s="12" t="str">
        <f t="shared" si="276"/>
        <v>Oportunidades de mejora</v>
      </c>
      <c r="BQ503" s="12" t="str">
        <f t="shared" si="277"/>
        <v>Retroalimentación al docente</v>
      </c>
      <c r="BS503" s="12">
        <f t="shared" si="278"/>
        <v>1</v>
      </c>
      <c r="BT503" s="12">
        <f t="shared" si="279"/>
        <v>1</v>
      </c>
      <c r="BU503" s="12">
        <f t="shared" si="280"/>
        <v>1</v>
      </c>
      <c r="BV503" s="12">
        <f t="shared" si="281"/>
        <v>1</v>
      </c>
      <c r="BW503" s="12">
        <f t="shared" si="282"/>
        <v>1</v>
      </c>
      <c r="BX503" s="12">
        <f t="shared" si="283"/>
        <v>0</v>
      </c>
      <c r="BY503" s="12">
        <f t="shared" si="284"/>
        <v>5</v>
      </c>
      <c r="BZ503"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03" s="12" t="str">
        <f t="shared" si="286"/>
        <v>La bibliografía básica propuesta se encuentra en la biblioteca "Juan Roa Vásquez".</v>
      </c>
      <c r="CB503" s="21" t="str">
        <f t="shared" si="287"/>
        <v>La bibliografía propuesta contiene títulos de edición menor a 5 años.</v>
      </c>
      <c r="CC503" s="12" t="str">
        <f t="shared" si="288"/>
        <v>La bibliografía se presenta con una sólo sistema de referenciación (APA, Vancouver, IEEE, etc).</v>
      </c>
      <c r="CD503" s="12" t="str">
        <f t="shared" si="289"/>
        <v>La bibliografía incluye por lo menos dos títulos en una segunda lengua.</v>
      </c>
      <c r="CF503" s="12">
        <f t="shared" si="290"/>
        <v>1</v>
      </c>
      <c r="CG503" s="12">
        <f t="shared" si="291"/>
        <v>1</v>
      </c>
      <c r="CH503" s="12">
        <f t="shared" si="292"/>
        <v>1</v>
      </c>
      <c r="CI503" s="12">
        <f t="shared" si="293"/>
        <v>1</v>
      </c>
      <c r="CJ503" s="12">
        <f t="shared" si="294"/>
        <v>0</v>
      </c>
      <c r="CK503" s="12">
        <f t="shared" si="295"/>
        <v>4</v>
      </c>
    </row>
    <row r="504" spans="1:89" x14ac:dyDescent="0.25">
      <c r="A504" s="25">
        <v>43067.671302106479</v>
      </c>
      <c r="B504" s="26" t="s">
        <v>1020</v>
      </c>
      <c r="C504" s="26" t="s">
        <v>1021</v>
      </c>
      <c r="D504" s="26" t="s">
        <v>185</v>
      </c>
      <c r="E504" s="24"/>
      <c r="F504" s="26" t="s">
        <v>235</v>
      </c>
      <c r="G504" s="26" t="s">
        <v>1025</v>
      </c>
      <c r="H504" s="26" t="s">
        <v>188</v>
      </c>
      <c r="I504" s="26" t="s">
        <v>188</v>
      </c>
      <c r="J504" s="26" t="s">
        <v>188</v>
      </c>
      <c r="K504" s="26" t="s">
        <v>188</v>
      </c>
      <c r="L504" s="26" t="s">
        <v>188</v>
      </c>
      <c r="M504" s="26" t="s">
        <v>188</v>
      </c>
      <c r="N504" s="26" t="s">
        <v>188</v>
      </c>
      <c r="O504" s="26" t="s">
        <v>188</v>
      </c>
      <c r="P504" s="26" t="s">
        <v>188</v>
      </c>
      <c r="Q504" s="26" t="s">
        <v>188</v>
      </c>
      <c r="R504" s="26" t="s">
        <v>188</v>
      </c>
      <c r="S504" s="26" t="s">
        <v>188</v>
      </c>
      <c r="T504" s="26" t="s">
        <v>188</v>
      </c>
      <c r="U504" s="26" t="s">
        <v>188</v>
      </c>
      <c r="V504" s="26" t="s">
        <v>5</v>
      </c>
      <c r="W504" s="26" t="s">
        <v>162</v>
      </c>
      <c r="X504" s="26" t="s">
        <v>158</v>
      </c>
      <c r="Y504" s="26" t="s">
        <v>190</v>
      </c>
      <c r="Z504" s="26" t="s">
        <v>190</v>
      </c>
      <c r="AA504" s="26" t="s">
        <v>190</v>
      </c>
      <c r="AB504" s="26" t="s">
        <v>190</v>
      </c>
      <c r="AC504" s="26" t="s">
        <v>190</v>
      </c>
      <c r="AD504" s="26" t="s">
        <v>190</v>
      </c>
      <c r="AE504" s="26" t="s">
        <v>55</v>
      </c>
      <c r="AF504" s="26" t="s">
        <v>159</v>
      </c>
      <c r="AG504" s="26" t="s">
        <v>59</v>
      </c>
      <c r="AH504" s="26" t="s">
        <v>59</v>
      </c>
      <c r="AI504" s="26" t="s">
        <v>59</v>
      </c>
      <c r="AJ504" s="26" t="s">
        <v>59</v>
      </c>
      <c r="AK504" s="26" t="s">
        <v>71</v>
      </c>
      <c r="AL504" s="26" t="s">
        <v>163</v>
      </c>
      <c r="AM504" s="26" t="s">
        <v>191</v>
      </c>
      <c r="AN504" s="26" t="s">
        <v>90</v>
      </c>
      <c r="AO504" s="26" t="s">
        <v>192</v>
      </c>
      <c r="AP504" s="26" t="s">
        <v>106</v>
      </c>
      <c r="AQ504" s="26" t="s">
        <v>106</v>
      </c>
      <c r="AR504" s="26" t="s">
        <v>106</v>
      </c>
      <c r="AS504" s="26" t="s">
        <v>106</v>
      </c>
      <c r="AT504" s="26" t="s">
        <v>113</v>
      </c>
      <c r="AU504" s="26" t="s">
        <v>266</v>
      </c>
      <c r="AX504" s="12">
        <f t="shared" si="265"/>
        <v>500</v>
      </c>
      <c r="AY504" s="12">
        <f t="shared" si="296"/>
        <v>0.25</v>
      </c>
      <c r="AZ504" s="20" t="str">
        <f t="shared" si="266"/>
        <v>Anticipatoria., Criterios y estándares (Rúbrica)., Autoevaluación., Retroalimentación.</v>
      </c>
      <c r="BA504" s="12" t="str">
        <f t="shared" si="261"/>
        <v>Anticipatoria.</v>
      </c>
      <c r="BB504" s="12" t="str">
        <f t="shared" si="262"/>
        <v>Criterios y estándares (Rúbrica).</v>
      </c>
      <c r="BC504" s="12" t="str">
        <f t="shared" si="263"/>
        <v>Autoevaluación.</v>
      </c>
      <c r="BD504" s="12" t="str">
        <f t="shared" si="264"/>
        <v>Retroalimentación.</v>
      </c>
      <c r="BF504" s="12">
        <f t="shared" si="267"/>
        <v>1</v>
      </c>
      <c r="BG504" s="12">
        <f t="shared" si="268"/>
        <v>1</v>
      </c>
      <c r="BH504" s="12">
        <f t="shared" si="269"/>
        <v>1</v>
      </c>
      <c r="BI504" s="12">
        <f t="shared" si="270"/>
        <v>1</v>
      </c>
      <c r="BJ504" s="12">
        <f t="shared" si="271"/>
        <v>0</v>
      </c>
      <c r="BK504" s="12">
        <f t="shared" si="272"/>
        <v>4</v>
      </c>
      <c r="BL504" s="20" t="str">
        <f t="shared" si="273"/>
        <v>Reflexión, Diálogo, Claridad, Oportunidades de mejora, Retroalimentación al docente</v>
      </c>
      <c r="BM504" s="12" t="str">
        <f t="shared" si="274"/>
        <v>Reflexión</v>
      </c>
      <c r="BN504" s="12" t="str">
        <f t="shared" si="297"/>
        <v>Diálogo</v>
      </c>
      <c r="BO504" s="12" t="str">
        <f t="shared" si="275"/>
        <v>Claridad</v>
      </c>
      <c r="BP504" s="12" t="str">
        <f t="shared" si="276"/>
        <v>Oportunidades de mejora</v>
      </c>
      <c r="BQ504" s="12" t="str">
        <f t="shared" si="277"/>
        <v>Retroalimentación al docente</v>
      </c>
      <c r="BS504" s="12">
        <f t="shared" si="278"/>
        <v>1</v>
      </c>
      <c r="BT504" s="12">
        <f t="shared" si="279"/>
        <v>1</v>
      </c>
      <c r="BU504" s="12">
        <f t="shared" si="280"/>
        <v>1</v>
      </c>
      <c r="BV504" s="12">
        <f t="shared" si="281"/>
        <v>1</v>
      </c>
      <c r="BW504" s="12">
        <f t="shared" si="282"/>
        <v>1</v>
      </c>
      <c r="BX504" s="12">
        <f t="shared" si="283"/>
        <v>0</v>
      </c>
      <c r="BY504" s="12">
        <f t="shared" si="284"/>
        <v>5</v>
      </c>
      <c r="BZ504" s="12" t="str">
        <f t="shared" si="285"/>
        <v>La bibliografía propuesta contiene títulos de edición menor a 5 años., La bibliografía se presenta con una sólo sistema de referenciación (APA, Vancouver, IEEE, etc)., La bibliografía incluye por lo menos dos títulos en una segunda lengua.</v>
      </c>
      <c r="CA504" s="12" t="str">
        <f t="shared" si="286"/>
        <v>La bibliografía propuesta contiene títulos de edición menor a 5 años.</v>
      </c>
      <c r="CB504" s="21" t="str">
        <f t="shared" si="287"/>
        <v>La bibliografía se presenta con una sólo sistema de referenciación (APA, Vancouver, IEEE, etc).</v>
      </c>
      <c r="CC504" s="12" t="str">
        <f t="shared" si="288"/>
        <v>La bibliografía incluye por lo menos dos títulos en una segunda lengua.</v>
      </c>
      <c r="CD504" s="12" t="str">
        <f t="shared" si="289"/>
        <v/>
      </c>
      <c r="CF504" s="12">
        <f t="shared" si="290"/>
        <v>0</v>
      </c>
      <c r="CG504" s="12">
        <f t="shared" si="291"/>
        <v>1</v>
      </c>
      <c r="CH504" s="12">
        <f t="shared" si="292"/>
        <v>1</v>
      </c>
      <c r="CI504" s="12">
        <f t="shared" si="293"/>
        <v>1</v>
      </c>
      <c r="CJ504" s="12">
        <f t="shared" si="294"/>
        <v>0</v>
      </c>
      <c r="CK504" s="12">
        <f t="shared" si="295"/>
        <v>3</v>
      </c>
    </row>
    <row r="505" spans="1:89" x14ac:dyDescent="0.25">
      <c r="A505" s="25">
        <v>43067.691054618059</v>
      </c>
      <c r="B505" s="26" t="s">
        <v>1026</v>
      </c>
      <c r="C505" s="26" t="s">
        <v>1027</v>
      </c>
      <c r="D505" s="26" t="s">
        <v>185</v>
      </c>
      <c r="E505" s="24"/>
      <c r="F505" s="26" t="s">
        <v>621</v>
      </c>
      <c r="G505" s="26" t="s">
        <v>1028</v>
      </c>
      <c r="H505" s="26" t="s">
        <v>188</v>
      </c>
      <c r="I505" s="26" t="s">
        <v>188</v>
      </c>
      <c r="J505" s="26" t="s">
        <v>188</v>
      </c>
      <c r="K505" s="26" t="s">
        <v>188</v>
      </c>
      <c r="L505" s="26" t="s">
        <v>188</v>
      </c>
      <c r="M505" s="26" t="s">
        <v>188</v>
      </c>
      <c r="N505" s="26" t="s">
        <v>188</v>
      </c>
      <c r="O505" s="26" t="s">
        <v>188</v>
      </c>
      <c r="P505" s="26" t="s">
        <v>188</v>
      </c>
      <c r="Q505" s="26" t="s">
        <v>188</v>
      </c>
      <c r="R505" s="26" t="s">
        <v>188</v>
      </c>
      <c r="S505" s="26" t="s">
        <v>188</v>
      </c>
      <c r="T505" s="26" t="s">
        <v>188</v>
      </c>
      <c r="U505" s="26" t="s">
        <v>188</v>
      </c>
      <c r="V505" s="26" t="s">
        <v>5</v>
      </c>
      <c r="W505" s="26" t="s">
        <v>162</v>
      </c>
      <c r="X505" s="26" t="s">
        <v>158</v>
      </c>
      <c r="Y505" s="26" t="s">
        <v>190</v>
      </c>
      <c r="Z505" s="26" t="s">
        <v>190</v>
      </c>
      <c r="AA505" s="26" t="s">
        <v>190</v>
      </c>
      <c r="AB505" s="26" t="s">
        <v>190</v>
      </c>
      <c r="AC505" s="26" t="s">
        <v>190</v>
      </c>
      <c r="AD505" s="26" t="s">
        <v>190</v>
      </c>
      <c r="AE505" s="26" t="s">
        <v>55</v>
      </c>
      <c r="AF505" s="26" t="s">
        <v>159</v>
      </c>
      <c r="AG505" s="26" t="s">
        <v>59</v>
      </c>
      <c r="AH505" s="26" t="s">
        <v>59</v>
      </c>
      <c r="AI505" s="26" t="s">
        <v>59</v>
      </c>
      <c r="AJ505" s="26" t="s">
        <v>59</v>
      </c>
      <c r="AK505" s="26" t="s">
        <v>71</v>
      </c>
      <c r="AL505" s="26" t="s">
        <v>163</v>
      </c>
      <c r="AM505" s="26" t="s">
        <v>191</v>
      </c>
      <c r="AN505" s="26" t="s">
        <v>90</v>
      </c>
      <c r="AO505" s="26" t="s">
        <v>192</v>
      </c>
      <c r="AP505" s="26" t="s">
        <v>106</v>
      </c>
      <c r="AQ505" s="26" t="s">
        <v>106</v>
      </c>
      <c r="AR505" s="26" t="s">
        <v>106</v>
      </c>
      <c r="AS505" s="26" t="s">
        <v>106</v>
      </c>
      <c r="AT505" s="26" t="s">
        <v>114</v>
      </c>
      <c r="AU505" s="26" t="s">
        <v>193</v>
      </c>
      <c r="AX505" s="12">
        <f t="shared" si="265"/>
        <v>504</v>
      </c>
      <c r="AY505" s="12">
        <f t="shared" si="296"/>
        <v>0.5</v>
      </c>
      <c r="AZ505" s="20" t="str">
        <f t="shared" si="266"/>
        <v>Anticipatoria., Criterios y estándares (Rúbrica)., Autoevaluación., Retroalimentación.</v>
      </c>
      <c r="BA505" s="12" t="str">
        <f t="shared" si="261"/>
        <v>Anticipatoria.</v>
      </c>
      <c r="BB505" s="12" t="str">
        <f t="shared" si="262"/>
        <v>Criterios y estándares (Rúbrica).</v>
      </c>
      <c r="BC505" s="12" t="str">
        <f t="shared" si="263"/>
        <v>Autoevaluación.</v>
      </c>
      <c r="BD505" s="12" t="str">
        <f t="shared" si="264"/>
        <v>Retroalimentación.</v>
      </c>
      <c r="BF505" s="12">
        <f t="shared" si="267"/>
        <v>1</v>
      </c>
      <c r="BG505" s="12">
        <f t="shared" si="268"/>
        <v>1</v>
      </c>
      <c r="BH505" s="12">
        <f t="shared" si="269"/>
        <v>1</v>
      </c>
      <c r="BI505" s="12">
        <f t="shared" si="270"/>
        <v>1</v>
      </c>
      <c r="BJ505" s="12">
        <f t="shared" si="271"/>
        <v>0</v>
      </c>
      <c r="BK505" s="12">
        <f t="shared" si="272"/>
        <v>4</v>
      </c>
      <c r="BL505" s="20" t="str">
        <f t="shared" si="273"/>
        <v>Reflexión, Diálogo, Claridad, Oportunidades de mejora, Retroalimentación al docente</v>
      </c>
      <c r="BM505" s="12" t="str">
        <f t="shared" si="274"/>
        <v>Reflexión</v>
      </c>
      <c r="BN505" s="12" t="str">
        <f t="shared" si="297"/>
        <v>Diálogo</v>
      </c>
      <c r="BO505" s="12" t="str">
        <f t="shared" si="275"/>
        <v>Claridad</v>
      </c>
      <c r="BP505" s="12" t="str">
        <f t="shared" si="276"/>
        <v>Oportunidades de mejora</v>
      </c>
      <c r="BQ505" s="12" t="str">
        <f t="shared" si="277"/>
        <v>Retroalimentación al docente</v>
      </c>
      <c r="BS505" s="12">
        <f t="shared" si="278"/>
        <v>1</v>
      </c>
      <c r="BT505" s="12">
        <f t="shared" si="279"/>
        <v>1</v>
      </c>
      <c r="BU505" s="12">
        <f t="shared" si="280"/>
        <v>1</v>
      </c>
      <c r="BV505" s="12">
        <f t="shared" si="281"/>
        <v>1</v>
      </c>
      <c r="BW505" s="12">
        <f t="shared" si="282"/>
        <v>1</v>
      </c>
      <c r="BX505" s="12">
        <f t="shared" si="283"/>
        <v>0</v>
      </c>
      <c r="BY505" s="12">
        <f t="shared" si="284"/>
        <v>5</v>
      </c>
      <c r="BZ505"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05" s="12" t="str">
        <f t="shared" si="286"/>
        <v>La bibliografía básica propuesta se encuentra en la biblioteca "Juan Roa Vásquez".</v>
      </c>
      <c r="CB505" s="21" t="str">
        <f t="shared" si="287"/>
        <v>La bibliografía propuesta contiene títulos de edición menor a 5 años.</v>
      </c>
      <c r="CC505" s="12" t="str">
        <f t="shared" si="288"/>
        <v>La bibliografía se presenta con una sólo sistema de referenciación (APA, Vancouver, IEEE, etc).</v>
      </c>
      <c r="CD505" s="12" t="str">
        <f t="shared" si="289"/>
        <v>La bibliografía incluye por lo menos dos títulos en una segunda lengua.</v>
      </c>
      <c r="CF505" s="12">
        <f t="shared" si="290"/>
        <v>1</v>
      </c>
      <c r="CG505" s="12">
        <f t="shared" si="291"/>
        <v>1</v>
      </c>
      <c r="CH505" s="12">
        <f t="shared" si="292"/>
        <v>1</v>
      </c>
      <c r="CI505" s="12">
        <f t="shared" si="293"/>
        <v>1</v>
      </c>
      <c r="CJ505" s="12">
        <f t="shared" si="294"/>
        <v>0</v>
      </c>
      <c r="CK505" s="12">
        <f t="shared" si="295"/>
        <v>4</v>
      </c>
    </row>
    <row r="506" spans="1:89" x14ac:dyDescent="0.25">
      <c r="A506" s="25">
        <v>43067.693754328706</v>
      </c>
      <c r="B506" s="26" t="s">
        <v>1029</v>
      </c>
      <c r="C506" s="26" t="s">
        <v>1030</v>
      </c>
      <c r="D506" s="26" t="s">
        <v>185</v>
      </c>
      <c r="E506" s="24"/>
      <c r="F506" s="26" t="s">
        <v>242</v>
      </c>
      <c r="G506" s="26" t="s">
        <v>1031</v>
      </c>
      <c r="H506" s="26" t="s">
        <v>188</v>
      </c>
      <c r="I506" s="26" t="s">
        <v>188</v>
      </c>
      <c r="J506" s="26" t="s">
        <v>188</v>
      </c>
      <c r="K506" s="26" t="s">
        <v>188</v>
      </c>
      <c r="L506" s="26" t="s">
        <v>188</v>
      </c>
      <c r="M506" s="26" t="s">
        <v>188</v>
      </c>
      <c r="N506" s="26" t="s">
        <v>188</v>
      </c>
      <c r="O506" s="26" t="s">
        <v>188</v>
      </c>
      <c r="P506" s="26" t="s">
        <v>188</v>
      </c>
      <c r="Q506" s="26" t="s">
        <v>188</v>
      </c>
      <c r="R506" s="26" t="s">
        <v>188</v>
      </c>
      <c r="S506" s="26" t="s">
        <v>188</v>
      </c>
      <c r="T506" s="26" t="s">
        <v>188</v>
      </c>
      <c r="U506" s="26" t="s">
        <v>188</v>
      </c>
      <c r="V506" s="26" t="s">
        <v>5</v>
      </c>
      <c r="W506" s="26" t="s">
        <v>162</v>
      </c>
      <c r="X506" s="26" t="s">
        <v>158</v>
      </c>
      <c r="Y506" s="26" t="s">
        <v>43</v>
      </c>
      <c r="Z506" s="26" t="s">
        <v>45</v>
      </c>
      <c r="AA506" s="26" t="s">
        <v>43</v>
      </c>
      <c r="AB506" s="26" t="s">
        <v>43</v>
      </c>
      <c r="AC506" s="26" t="s">
        <v>190</v>
      </c>
      <c r="AD506" s="26" t="s">
        <v>190</v>
      </c>
      <c r="AE506" s="26" t="s">
        <v>55</v>
      </c>
      <c r="AF506" s="26" t="s">
        <v>159</v>
      </c>
      <c r="AG506" s="26" t="s">
        <v>58</v>
      </c>
      <c r="AH506" s="26" t="s">
        <v>58</v>
      </c>
      <c r="AI506" s="26" t="s">
        <v>58</v>
      </c>
      <c r="AJ506" s="26" t="s">
        <v>59</v>
      </c>
      <c r="AK506" s="26" t="s">
        <v>69</v>
      </c>
      <c r="AL506" s="26" t="s">
        <v>160</v>
      </c>
      <c r="AM506" s="26" t="s">
        <v>228</v>
      </c>
      <c r="AN506" s="26" t="s">
        <v>89</v>
      </c>
      <c r="AO506" s="26" t="s">
        <v>913</v>
      </c>
      <c r="AP506" s="26" t="s">
        <v>104</v>
      </c>
      <c r="AQ506" s="26" t="s">
        <v>104</v>
      </c>
      <c r="AR506" s="26" t="s">
        <v>105</v>
      </c>
      <c r="AS506" s="26" t="s">
        <v>106</v>
      </c>
      <c r="AT506" s="26" t="s">
        <v>112</v>
      </c>
      <c r="AU506" s="26" t="s">
        <v>164</v>
      </c>
      <c r="AX506" s="12">
        <f t="shared" si="265"/>
        <v>505</v>
      </c>
      <c r="AY506" s="12">
        <f t="shared" si="296"/>
        <v>1</v>
      </c>
      <c r="AZ506" s="20" t="str">
        <f t="shared" si="266"/>
        <v>Anticipatoria., Criterios y estándares (Rúbrica)., Autoevaluación.</v>
      </c>
      <c r="BA506" s="12" t="str">
        <f t="shared" si="261"/>
        <v>Anticipatoria.</v>
      </c>
      <c r="BB506" s="12" t="str">
        <f t="shared" si="262"/>
        <v>Criterios y estándares (Rúbrica).</v>
      </c>
      <c r="BC506" s="12" t="str">
        <f t="shared" si="263"/>
        <v>Autoevaluación.</v>
      </c>
      <c r="BD506" s="12" t="str">
        <f t="shared" si="264"/>
        <v/>
      </c>
      <c r="BF506" s="12">
        <f t="shared" si="267"/>
        <v>1</v>
      </c>
      <c r="BG506" s="12">
        <f t="shared" si="268"/>
        <v>1</v>
      </c>
      <c r="BH506" s="12">
        <f t="shared" si="269"/>
        <v>1</v>
      </c>
      <c r="BI506" s="12">
        <f t="shared" si="270"/>
        <v>0</v>
      </c>
      <c r="BJ506" s="12">
        <f t="shared" si="271"/>
        <v>0</v>
      </c>
      <c r="BK506" s="12">
        <f t="shared" si="272"/>
        <v>3</v>
      </c>
      <c r="BL506" s="20" t="str">
        <f t="shared" si="273"/>
        <v>Reflexión, Oportunidades de mejora, Retroalimentación al docente</v>
      </c>
      <c r="BM506" s="12" t="str">
        <f t="shared" si="274"/>
        <v>Reflexión</v>
      </c>
      <c r="BN506" s="12" t="str">
        <f t="shared" si="297"/>
        <v>Oportunidades de mejora</v>
      </c>
      <c r="BO506" s="12" t="str">
        <f t="shared" si="275"/>
        <v>Retroalimentación al docente</v>
      </c>
      <c r="BP506" s="12" t="str">
        <f t="shared" si="276"/>
        <v/>
      </c>
      <c r="BQ506" s="12" t="str">
        <f t="shared" si="277"/>
        <v/>
      </c>
      <c r="BS506" s="12">
        <f t="shared" si="278"/>
        <v>1</v>
      </c>
      <c r="BT506" s="12">
        <f t="shared" si="279"/>
        <v>0</v>
      </c>
      <c r="BU506" s="12">
        <f t="shared" si="280"/>
        <v>0</v>
      </c>
      <c r="BV506" s="12">
        <f t="shared" si="281"/>
        <v>1</v>
      </c>
      <c r="BW506" s="12">
        <f t="shared" si="282"/>
        <v>1</v>
      </c>
      <c r="BX506" s="12">
        <f t="shared" si="283"/>
        <v>0</v>
      </c>
      <c r="BY506" s="12">
        <f t="shared" si="284"/>
        <v>3</v>
      </c>
      <c r="BZ506" s="12" t="str">
        <f t="shared" si="285"/>
        <v>La bibliografía básica propuesta se encuentra en la biblioteca "Juan Roa Vásquez".</v>
      </c>
      <c r="CA506" s="12" t="str">
        <f t="shared" si="286"/>
        <v>La bibliografía básica propuesta se encuentra en la biblioteca "Juan Roa Vásquez".</v>
      </c>
      <c r="CB506" s="21" t="str">
        <f t="shared" si="287"/>
        <v/>
      </c>
      <c r="CC506" s="12" t="str">
        <f t="shared" si="288"/>
        <v/>
      </c>
      <c r="CD506" s="12" t="str">
        <f t="shared" si="289"/>
        <v/>
      </c>
      <c r="CF506" s="12">
        <f t="shared" si="290"/>
        <v>1</v>
      </c>
      <c r="CG506" s="12">
        <f t="shared" si="291"/>
        <v>0</v>
      </c>
      <c r="CH506" s="12">
        <f t="shared" si="292"/>
        <v>0</v>
      </c>
      <c r="CI506" s="12">
        <f t="shared" si="293"/>
        <v>0</v>
      </c>
      <c r="CJ506" s="12">
        <f t="shared" si="294"/>
        <v>0</v>
      </c>
      <c r="CK506" s="12">
        <f t="shared" si="295"/>
        <v>1</v>
      </c>
    </row>
    <row r="507" spans="1:89" x14ac:dyDescent="0.25">
      <c r="A507" s="25">
        <v>43067.702677893518</v>
      </c>
      <c r="B507" s="26" t="s">
        <v>1029</v>
      </c>
      <c r="C507" s="26" t="s">
        <v>1032</v>
      </c>
      <c r="D507" s="26" t="s">
        <v>185</v>
      </c>
      <c r="E507" s="24"/>
      <c r="F507" s="26" t="s">
        <v>242</v>
      </c>
      <c r="G507" s="26" t="s">
        <v>1033</v>
      </c>
      <c r="H507" s="26" t="s">
        <v>188</v>
      </c>
      <c r="I507" s="26" t="s">
        <v>188</v>
      </c>
      <c r="J507" s="26" t="s">
        <v>188</v>
      </c>
      <c r="K507" s="26" t="s">
        <v>188</v>
      </c>
      <c r="L507" s="26" t="s">
        <v>188</v>
      </c>
      <c r="M507" s="26" t="s">
        <v>188</v>
      </c>
      <c r="N507" s="26" t="s">
        <v>188</v>
      </c>
      <c r="O507" s="26" t="s">
        <v>188</v>
      </c>
      <c r="P507" s="26" t="s">
        <v>188</v>
      </c>
      <c r="Q507" s="26" t="s">
        <v>188</v>
      </c>
      <c r="R507" s="26" t="s">
        <v>188</v>
      </c>
      <c r="S507" s="26" t="s">
        <v>188</v>
      </c>
      <c r="T507" s="26" t="s">
        <v>188</v>
      </c>
      <c r="U507" s="26" t="s">
        <v>188</v>
      </c>
      <c r="V507" s="26" t="s">
        <v>5</v>
      </c>
      <c r="W507" s="26" t="s">
        <v>36</v>
      </c>
      <c r="X507" s="26" t="s">
        <v>158</v>
      </c>
      <c r="Y507" s="26" t="s">
        <v>43</v>
      </c>
      <c r="Z507" s="26" t="s">
        <v>43</v>
      </c>
      <c r="AA507" s="26" t="s">
        <v>190</v>
      </c>
      <c r="AB507" s="26" t="s">
        <v>190</v>
      </c>
      <c r="AC507" s="26" t="s">
        <v>43</v>
      </c>
      <c r="AD507" s="26" t="s">
        <v>190</v>
      </c>
      <c r="AE507" s="26" t="s">
        <v>53</v>
      </c>
      <c r="AF507" s="26" t="s">
        <v>58</v>
      </c>
      <c r="AG507" s="26" t="s">
        <v>58</v>
      </c>
      <c r="AH507" s="26" t="s">
        <v>58</v>
      </c>
      <c r="AI507" s="26" t="s">
        <v>58</v>
      </c>
      <c r="AJ507" s="26" t="s">
        <v>58</v>
      </c>
      <c r="AK507" s="26" t="s">
        <v>70</v>
      </c>
      <c r="AL507" s="26" t="s">
        <v>74</v>
      </c>
      <c r="AM507" s="26" t="s">
        <v>206</v>
      </c>
      <c r="AN507" s="26" t="s">
        <v>88</v>
      </c>
      <c r="AO507" s="26" t="s">
        <v>392</v>
      </c>
      <c r="AP507" s="26" t="s">
        <v>104</v>
      </c>
      <c r="AQ507" s="26" t="s">
        <v>104</v>
      </c>
      <c r="AR507" s="26" t="s">
        <v>105</v>
      </c>
      <c r="AS507" s="26" t="s">
        <v>105</v>
      </c>
      <c r="AT507" s="26" t="s">
        <v>114</v>
      </c>
      <c r="AU507" s="26" t="s">
        <v>167</v>
      </c>
      <c r="AX507" s="12">
        <f t="shared" si="265"/>
        <v>506</v>
      </c>
      <c r="AY507" s="12">
        <f t="shared" si="296"/>
        <v>0.25</v>
      </c>
      <c r="AZ507" s="20" t="str">
        <f t="shared" si="266"/>
        <v>Anticipatoria., Autoevaluación., Retroalimentación.</v>
      </c>
      <c r="BA507" s="12" t="str">
        <f t="shared" si="261"/>
        <v>Anticipatoria.</v>
      </c>
      <c r="BB507" s="12" t="str">
        <f t="shared" si="262"/>
        <v>Autoevaluación.</v>
      </c>
      <c r="BC507" s="12" t="str">
        <f t="shared" si="263"/>
        <v>Retroalimentación.</v>
      </c>
      <c r="BD507" s="12" t="str">
        <f t="shared" si="264"/>
        <v/>
      </c>
      <c r="BF507" s="12">
        <f t="shared" si="267"/>
        <v>1</v>
      </c>
      <c r="BG507" s="12">
        <f t="shared" si="268"/>
        <v>0</v>
      </c>
      <c r="BH507" s="12">
        <f t="shared" si="269"/>
        <v>1</v>
      </c>
      <c r="BI507" s="12">
        <f t="shared" si="270"/>
        <v>1</v>
      </c>
      <c r="BJ507" s="12">
        <f t="shared" si="271"/>
        <v>0</v>
      </c>
      <c r="BK507" s="12">
        <f t="shared" si="272"/>
        <v>3</v>
      </c>
      <c r="BL507" s="20" t="str">
        <f t="shared" si="273"/>
        <v>Reflexión, Claridad, Oportunidades de mejora</v>
      </c>
      <c r="BM507" s="12" t="str">
        <f t="shared" si="274"/>
        <v>Reflexión</v>
      </c>
      <c r="BN507" s="12" t="str">
        <f t="shared" si="297"/>
        <v>Claridad</v>
      </c>
      <c r="BO507" s="12" t="str">
        <f t="shared" si="275"/>
        <v>Oportunidades de mejora</v>
      </c>
      <c r="BP507" s="12" t="str">
        <f t="shared" si="276"/>
        <v/>
      </c>
      <c r="BQ507" s="12" t="str">
        <f t="shared" si="277"/>
        <v/>
      </c>
      <c r="BS507" s="12">
        <f t="shared" si="278"/>
        <v>1</v>
      </c>
      <c r="BT507" s="12">
        <f t="shared" si="279"/>
        <v>0</v>
      </c>
      <c r="BU507" s="12">
        <f t="shared" si="280"/>
        <v>1</v>
      </c>
      <c r="BV507" s="12">
        <f t="shared" si="281"/>
        <v>1</v>
      </c>
      <c r="BW507" s="12">
        <f t="shared" si="282"/>
        <v>0</v>
      </c>
      <c r="BX507" s="12">
        <f t="shared" si="283"/>
        <v>0</v>
      </c>
      <c r="BY507" s="12">
        <f t="shared" si="284"/>
        <v>3</v>
      </c>
      <c r="BZ507" s="12" t="str">
        <f t="shared" si="285"/>
        <v>La bibliografía se presenta con una sólo sistema de referenciación (APA, Vancouver, IEEE, etc).</v>
      </c>
      <c r="CA507" s="12" t="str">
        <f t="shared" si="286"/>
        <v>La bibliografía se presenta con una sólo sistema de referenciación (APA, Vancouver, IEEE, etc).</v>
      </c>
      <c r="CB507" s="21" t="str">
        <f t="shared" si="287"/>
        <v/>
      </c>
      <c r="CC507" s="12" t="str">
        <f t="shared" si="288"/>
        <v/>
      </c>
      <c r="CD507" s="12" t="str">
        <f t="shared" si="289"/>
        <v/>
      </c>
      <c r="CF507" s="12">
        <f t="shared" si="290"/>
        <v>0</v>
      </c>
      <c r="CG507" s="12">
        <f t="shared" si="291"/>
        <v>0</v>
      </c>
      <c r="CH507" s="12">
        <f t="shared" si="292"/>
        <v>1</v>
      </c>
      <c r="CI507" s="12">
        <f t="shared" si="293"/>
        <v>0</v>
      </c>
      <c r="CJ507" s="12">
        <f t="shared" si="294"/>
        <v>0</v>
      </c>
      <c r="CK507" s="12">
        <f t="shared" si="295"/>
        <v>1</v>
      </c>
    </row>
    <row r="508" spans="1:89" x14ac:dyDescent="0.25">
      <c r="A508" s="25">
        <v>43067.706541539352</v>
      </c>
      <c r="B508" s="26" t="s">
        <v>1029</v>
      </c>
      <c r="C508" s="26" t="s">
        <v>1032</v>
      </c>
      <c r="D508" s="26" t="s">
        <v>185</v>
      </c>
      <c r="E508" s="24"/>
      <c r="F508" s="26" t="s">
        <v>436</v>
      </c>
      <c r="G508" s="26" t="s">
        <v>1034</v>
      </c>
      <c r="H508" s="26" t="s">
        <v>188</v>
      </c>
      <c r="I508" s="26" t="s">
        <v>188</v>
      </c>
      <c r="J508" s="26" t="s">
        <v>188</v>
      </c>
      <c r="K508" s="26" t="s">
        <v>188</v>
      </c>
      <c r="L508" s="26" t="s">
        <v>188</v>
      </c>
      <c r="M508" s="26" t="s">
        <v>188</v>
      </c>
      <c r="N508" s="26" t="s">
        <v>188</v>
      </c>
      <c r="O508" s="26" t="s">
        <v>188</v>
      </c>
      <c r="P508" s="26" t="s">
        <v>188</v>
      </c>
      <c r="Q508" s="26" t="s">
        <v>188</v>
      </c>
      <c r="R508" s="26" t="s">
        <v>188</v>
      </c>
      <c r="S508" s="26" t="s">
        <v>188</v>
      </c>
      <c r="T508" s="26" t="s">
        <v>188</v>
      </c>
      <c r="U508" s="26" t="s">
        <v>188</v>
      </c>
      <c r="V508" s="26" t="s">
        <v>5</v>
      </c>
      <c r="W508" s="26" t="s">
        <v>162</v>
      </c>
      <c r="X508" s="26" t="s">
        <v>158</v>
      </c>
      <c r="Y508" s="26" t="s">
        <v>43</v>
      </c>
      <c r="Z508" s="26" t="s">
        <v>43</v>
      </c>
      <c r="AA508" s="26" t="s">
        <v>190</v>
      </c>
      <c r="AB508" s="26" t="s">
        <v>43</v>
      </c>
      <c r="AC508" s="26" t="s">
        <v>43</v>
      </c>
      <c r="AD508" s="26" t="s">
        <v>43</v>
      </c>
      <c r="AE508" s="26" t="s">
        <v>53</v>
      </c>
      <c r="AF508" s="26" t="s">
        <v>58</v>
      </c>
      <c r="AG508" s="26" t="s">
        <v>58</v>
      </c>
      <c r="AH508" s="26" t="s">
        <v>58</v>
      </c>
      <c r="AI508" s="26" t="s">
        <v>58</v>
      </c>
      <c r="AJ508" s="26" t="s">
        <v>58</v>
      </c>
      <c r="AK508" s="26" t="s">
        <v>69</v>
      </c>
      <c r="AL508" s="26" t="s">
        <v>160</v>
      </c>
      <c r="AM508" s="26" t="s">
        <v>206</v>
      </c>
      <c r="AN508" s="26" t="s">
        <v>89</v>
      </c>
      <c r="AO508" s="26" t="s">
        <v>244</v>
      </c>
      <c r="AP508" s="26" t="s">
        <v>105</v>
      </c>
      <c r="AQ508" s="26" t="s">
        <v>104</v>
      </c>
      <c r="AR508" s="26" t="s">
        <v>104</v>
      </c>
      <c r="AS508" s="26" t="s">
        <v>104</v>
      </c>
      <c r="AT508" s="26" t="s">
        <v>114</v>
      </c>
      <c r="AU508" s="26" t="s">
        <v>164</v>
      </c>
      <c r="AX508" s="12">
        <f t="shared" si="265"/>
        <v>506</v>
      </c>
      <c r="AY508" s="12">
        <f t="shared" si="296"/>
        <v>0.25</v>
      </c>
      <c r="AZ508" s="20" t="str">
        <f t="shared" si="266"/>
        <v>Anticipatoria., Autoevaluación., Retroalimentación.</v>
      </c>
      <c r="BA508" s="12" t="str">
        <f t="shared" si="261"/>
        <v>Anticipatoria.</v>
      </c>
      <c r="BB508" s="12" t="str">
        <f t="shared" si="262"/>
        <v>Autoevaluación.</v>
      </c>
      <c r="BC508" s="12" t="str">
        <f t="shared" si="263"/>
        <v>Retroalimentación.</v>
      </c>
      <c r="BD508" s="12" t="str">
        <f t="shared" si="264"/>
        <v/>
      </c>
      <c r="BF508" s="12">
        <f t="shared" si="267"/>
        <v>1</v>
      </c>
      <c r="BG508" s="12">
        <f t="shared" si="268"/>
        <v>0</v>
      </c>
      <c r="BH508" s="12">
        <f t="shared" si="269"/>
        <v>1</v>
      </c>
      <c r="BI508" s="12">
        <f t="shared" si="270"/>
        <v>1</v>
      </c>
      <c r="BJ508" s="12">
        <f t="shared" si="271"/>
        <v>0</v>
      </c>
      <c r="BK508" s="12">
        <f t="shared" si="272"/>
        <v>3</v>
      </c>
      <c r="BL508" s="20" t="str">
        <f t="shared" si="273"/>
        <v>Reflexión, Claridad, Oportunidades de mejora, Retroalimentación al docente</v>
      </c>
      <c r="BM508" s="12" t="str">
        <f t="shared" si="274"/>
        <v>Reflexión</v>
      </c>
      <c r="BN508" s="12" t="str">
        <f t="shared" si="297"/>
        <v>Claridad</v>
      </c>
      <c r="BO508" s="12" t="str">
        <f t="shared" si="275"/>
        <v>Oportunidades de mejora</v>
      </c>
      <c r="BP508" s="12" t="str">
        <f t="shared" si="276"/>
        <v>Oportunidades de mejora</v>
      </c>
      <c r="BQ508" s="12" t="str">
        <f t="shared" si="277"/>
        <v>Retroalimentación al docente</v>
      </c>
      <c r="BS508" s="12">
        <f t="shared" si="278"/>
        <v>1</v>
      </c>
      <c r="BT508" s="12">
        <f t="shared" si="279"/>
        <v>0</v>
      </c>
      <c r="BU508" s="12">
        <f t="shared" si="280"/>
        <v>1</v>
      </c>
      <c r="BV508" s="12">
        <f t="shared" si="281"/>
        <v>2</v>
      </c>
      <c r="BW508" s="12">
        <f t="shared" si="282"/>
        <v>1</v>
      </c>
      <c r="BX508" s="12">
        <f t="shared" si="283"/>
        <v>0</v>
      </c>
      <c r="BY508" s="12">
        <f t="shared" si="284"/>
        <v>5</v>
      </c>
      <c r="BZ508" s="12" t="str">
        <f t="shared" si="285"/>
        <v>La bibliografía básica propuesta se encuentra en la biblioteca "Juan Roa Vásquez".</v>
      </c>
      <c r="CA508" s="12" t="str">
        <f t="shared" si="286"/>
        <v>La bibliografía básica propuesta se encuentra en la biblioteca "Juan Roa Vásquez".</v>
      </c>
      <c r="CB508" s="21" t="str">
        <f t="shared" si="287"/>
        <v/>
      </c>
      <c r="CC508" s="12" t="str">
        <f t="shared" si="288"/>
        <v/>
      </c>
      <c r="CD508" s="12" t="str">
        <f t="shared" si="289"/>
        <v/>
      </c>
      <c r="CF508" s="12">
        <f t="shared" si="290"/>
        <v>1</v>
      </c>
      <c r="CG508" s="12">
        <f t="shared" si="291"/>
        <v>0</v>
      </c>
      <c r="CH508" s="12">
        <f t="shared" si="292"/>
        <v>0</v>
      </c>
      <c r="CI508" s="12">
        <f t="shared" si="293"/>
        <v>0</v>
      </c>
      <c r="CJ508" s="12">
        <f t="shared" si="294"/>
        <v>0</v>
      </c>
      <c r="CK508" s="12">
        <f t="shared" si="295"/>
        <v>1</v>
      </c>
    </row>
    <row r="509" spans="1:89" x14ac:dyDescent="0.25">
      <c r="A509" s="25">
        <v>43067.711293460648</v>
      </c>
      <c r="B509" s="26" t="s">
        <v>1029</v>
      </c>
      <c r="C509" s="26" t="s">
        <v>1032</v>
      </c>
      <c r="D509" s="26" t="s">
        <v>185</v>
      </c>
      <c r="E509" s="24"/>
      <c r="F509" s="26" t="s">
        <v>357</v>
      </c>
      <c r="G509" s="26" t="s">
        <v>707</v>
      </c>
      <c r="H509" s="26" t="s">
        <v>188</v>
      </c>
      <c r="I509" s="26" t="s">
        <v>188</v>
      </c>
      <c r="J509" s="26" t="s">
        <v>188</v>
      </c>
      <c r="K509" s="26" t="s">
        <v>188</v>
      </c>
      <c r="L509" s="26" t="s">
        <v>188</v>
      </c>
      <c r="M509" s="26" t="s">
        <v>188</v>
      </c>
      <c r="N509" s="26" t="s">
        <v>188</v>
      </c>
      <c r="O509" s="26" t="s">
        <v>188</v>
      </c>
      <c r="P509" s="26" t="s">
        <v>188</v>
      </c>
      <c r="Q509" s="26" t="s">
        <v>188</v>
      </c>
      <c r="R509" s="26" t="s">
        <v>188</v>
      </c>
      <c r="S509" s="26" t="s">
        <v>188</v>
      </c>
      <c r="T509" s="26" t="s">
        <v>188</v>
      </c>
      <c r="U509" s="26" t="s">
        <v>188</v>
      </c>
      <c r="V509" s="26" t="s">
        <v>5</v>
      </c>
      <c r="W509" s="26" t="s">
        <v>36</v>
      </c>
      <c r="X509" s="26" t="s">
        <v>158</v>
      </c>
      <c r="Y509" s="26" t="s">
        <v>43</v>
      </c>
      <c r="Z509" s="26" t="s">
        <v>43</v>
      </c>
      <c r="AA509" s="26" t="s">
        <v>190</v>
      </c>
      <c r="AB509" s="26" t="s">
        <v>43</v>
      </c>
      <c r="AC509" s="26" t="s">
        <v>43</v>
      </c>
      <c r="AD509" s="26" t="s">
        <v>43</v>
      </c>
      <c r="AE509" s="26" t="s">
        <v>53</v>
      </c>
      <c r="AF509" s="26" t="s">
        <v>58</v>
      </c>
      <c r="AG509" s="26" t="s">
        <v>58</v>
      </c>
      <c r="AH509" s="26" t="s">
        <v>58</v>
      </c>
      <c r="AI509" s="26" t="s">
        <v>58</v>
      </c>
      <c r="AJ509" s="26" t="s">
        <v>58</v>
      </c>
      <c r="AK509" s="26" t="s">
        <v>69</v>
      </c>
      <c r="AL509" s="26" t="s">
        <v>160</v>
      </c>
      <c r="AM509" s="26" t="s">
        <v>206</v>
      </c>
      <c r="AN509" s="26" t="s">
        <v>89</v>
      </c>
      <c r="AO509" s="26" t="s">
        <v>244</v>
      </c>
      <c r="AP509" s="26" t="s">
        <v>105</v>
      </c>
      <c r="AQ509" s="26" t="s">
        <v>105</v>
      </c>
      <c r="AR509" s="26" t="s">
        <v>107</v>
      </c>
      <c r="AS509" s="26" t="s">
        <v>107</v>
      </c>
      <c r="AT509" s="26" t="s">
        <v>114</v>
      </c>
      <c r="AU509" s="26" t="s">
        <v>164</v>
      </c>
      <c r="AX509" s="12">
        <f t="shared" si="265"/>
        <v>506</v>
      </c>
      <c r="AY509" s="12">
        <f t="shared" si="296"/>
        <v>0.25</v>
      </c>
      <c r="AZ509" s="20" t="str">
        <f t="shared" si="266"/>
        <v>Anticipatoria., Autoevaluación., Retroalimentación.</v>
      </c>
      <c r="BA509" s="12" t="str">
        <f t="shared" si="261"/>
        <v>Anticipatoria.</v>
      </c>
      <c r="BB509" s="12" t="str">
        <f t="shared" si="262"/>
        <v>Autoevaluación.</v>
      </c>
      <c r="BC509" s="12" t="str">
        <f t="shared" si="263"/>
        <v>Retroalimentación.</v>
      </c>
      <c r="BD509" s="12" t="str">
        <f t="shared" si="264"/>
        <v/>
      </c>
      <c r="BF509" s="12">
        <f t="shared" si="267"/>
        <v>1</v>
      </c>
      <c r="BG509" s="12">
        <f t="shared" si="268"/>
        <v>0</v>
      </c>
      <c r="BH509" s="12">
        <f t="shared" si="269"/>
        <v>1</v>
      </c>
      <c r="BI509" s="12">
        <f t="shared" si="270"/>
        <v>1</v>
      </c>
      <c r="BJ509" s="12">
        <f t="shared" si="271"/>
        <v>0</v>
      </c>
      <c r="BK509" s="12">
        <f t="shared" si="272"/>
        <v>3</v>
      </c>
      <c r="BL509" s="20" t="str">
        <f t="shared" si="273"/>
        <v>Reflexión, Claridad, Oportunidades de mejora, Retroalimentación al docente</v>
      </c>
      <c r="BM509" s="12" t="str">
        <f t="shared" si="274"/>
        <v>Reflexión</v>
      </c>
      <c r="BN509" s="12" t="str">
        <f t="shared" si="297"/>
        <v>Claridad</v>
      </c>
      <c r="BO509" s="12" t="str">
        <f t="shared" si="275"/>
        <v>Oportunidades de mejora</v>
      </c>
      <c r="BP509" s="12" t="str">
        <f t="shared" si="276"/>
        <v>Oportunidades de mejora</v>
      </c>
      <c r="BQ509" s="12" t="str">
        <f t="shared" si="277"/>
        <v>Retroalimentación al docente</v>
      </c>
      <c r="BS509" s="12">
        <f t="shared" si="278"/>
        <v>1</v>
      </c>
      <c r="BT509" s="12">
        <f t="shared" si="279"/>
        <v>0</v>
      </c>
      <c r="BU509" s="12">
        <f t="shared" si="280"/>
        <v>1</v>
      </c>
      <c r="BV509" s="12">
        <f t="shared" si="281"/>
        <v>2</v>
      </c>
      <c r="BW509" s="12">
        <f t="shared" si="282"/>
        <v>1</v>
      </c>
      <c r="BX509" s="12">
        <f t="shared" si="283"/>
        <v>0</v>
      </c>
      <c r="BY509" s="12">
        <f t="shared" si="284"/>
        <v>5</v>
      </c>
      <c r="BZ509" s="12" t="str">
        <f t="shared" si="285"/>
        <v>La bibliografía básica propuesta se encuentra en la biblioteca "Juan Roa Vásquez".</v>
      </c>
      <c r="CA509" s="12" t="str">
        <f t="shared" si="286"/>
        <v>La bibliografía básica propuesta se encuentra en la biblioteca "Juan Roa Vásquez".</v>
      </c>
      <c r="CB509" s="21" t="str">
        <f t="shared" si="287"/>
        <v/>
      </c>
      <c r="CC509" s="12" t="str">
        <f t="shared" si="288"/>
        <v/>
      </c>
      <c r="CD509" s="12" t="str">
        <f t="shared" si="289"/>
        <v/>
      </c>
      <c r="CF509" s="12">
        <f t="shared" si="290"/>
        <v>1</v>
      </c>
      <c r="CG509" s="12">
        <f t="shared" si="291"/>
        <v>0</v>
      </c>
      <c r="CH509" s="12">
        <f t="shared" si="292"/>
        <v>0</v>
      </c>
      <c r="CI509" s="12">
        <f t="shared" si="293"/>
        <v>0</v>
      </c>
      <c r="CJ509" s="12">
        <f t="shared" si="294"/>
        <v>0</v>
      </c>
      <c r="CK509" s="12">
        <f t="shared" si="295"/>
        <v>1</v>
      </c>
    </row>
    <row r="510" spans="1:89" x14ac:dyDescent="0.25">
      <c r="A510" s="25">
        <v>43067.716730474538</v>
      </c>
      <c r="B510" s="26" t="s">
        <v>1029</v>
      </c>
      <c r="C510" s="26" t="s">
        <v>1032</v>
      </c>
      <c r="D510" s="26" t="s">
        <v>185</v>
      </c>
      <c r="E510" s="24"/>
      <c r="F510" s="26" t="s">
        <v>436</v>
      </c>
      <c r="G510" s="26" t="s">
        <v>415</v>
      </c>
      <c r="H510" s="26" t="s">
        <v>188</v>
      </c>
      <c r="I510" s="26" t="s">
        <v>188</v>
      </c>
      <c r="J510" s="26" t="s">
        <v>188</v>
      </c>
      <c r="K510" s="26" t="s">
        <v>188</v>
      </c>
      <c r="L510" s="26" t="s">
        <v>188</v>
      </c>
      <c r="M510" s="26" t="s">
        <v>188</v>
      </c>
      <c r="N510" s="26" t="s">
        <v>188</v>
      </c>
      <c r="O510" s="26" t="s">
        <v>188</v>
      </c>
      <c r="P510" s="26" t="s">
        <v>188</v>
      </c>
      <c r="Q510" s="26" t="s">
        <v>188</v>
      </c>
      <c r="R510" s="26" t="s">
        <v>188</v>
      </c>
      <c r="S510" s="26" t="s">
        <v>188</v>
      </c>
      <c r="T510" s="26" t="s">
        <v>188</v>
      </c>
      <c r="U510" s="26" t="s">
        <v>188</v>
      </c>
      <c r="V510" s="26" t="s">
        <v>5</v>
      </c>
      <c r="W510" s="26" t="s">
        <v>162</v>
      </c>
      <c r="X510" s="26" t="s">
        <v>158</v>
      </c>
      <c r="Y510" s="26" t="s">
        <v>43</v>
      </c>
      <c r="Z510" s="26" t="s">
        <v>43</v>
      </c>
      <c r="AA510" s="26" t="s">
        <v>190</v>
      </c>
      <c r="AB510" s="26" t="s">
        <v>43</v>
      </c>
      <c r="AC510" s="26" t="s">
        <v>43</v>
      </c>
      <c r="AD510" s="26" t="s">
        <v>43</v>
      </c>
      <c r="AE510" s="26" t="s">
        <v>53</v>
      </c>
      <c r="AF510" s="26" t="s">
        <v>58</v>
      </c>
      <c r="AG510" s="26" t="s">
        <v>58</v>
      </c>
      <c r="AH510" s="26" t="s">
        <v>58</v>
      </c>
      <c r="AI510" s="26" t="s">
        <v>58</v>
      </c>
      <c r="AJ510" s="26" t="s">
        <v>58</v>
      </c>
      <c r="AK510" s="26" t="s">
        <v>69</v>
      </c>
      <c r="AL510" s="26" t="s">
        <v>160</v>
      </c>
      <c r="AM510" s="26" t="s">
        <v>206</v>
      </c>
      <c r="AN510" s="26" t="s">
        <v>89</v>
      </c>
      <c r="AO510" s="26" t="s">
        <v>244</v>
      </c>
      <c r="AP510" s="26" t="s">
        <v>105</v>
      </c>
      <c r="AQ510" s="26" t="s">
        <v>105</v>
      </c>
      <c r="AR510" s="26" t="s">
        <v>107</v>
      </c>
      <c r="AS510" s="26" t="s">
        <v>105</v>
      </c>
      <c r="AT510" s="26" t="s">
        <v>112</v>
      </c>
      <c r="AU510" s="26" t="s">
        <v>164</v>
      </c>
      <c r="AX510" s="12">
        <f t="shared" si="265"/>
        <v>506</v>
      </c>
      <c r="AY510" s="12">
        <f t="shared" si="296"/>
        <v>0.25</v>
      </c>
      <c r="AZ510" s="20" t="str">
        <f t="shared" si="266"/>
        <v>Anticipatoria., Autoevaluación., Retroalimentación.</v>
      </c>
      <c r="BA510" s="12" t="str">
        <f t="shared" si="261"/>
        <v>Anticipatoria.</v>
      </c>
      <c r="BB510" s="12" t="str">
        <f t="shared" si="262"/>
        <v>Autoevaluación.</v>
      </c>
      <c r="BC510" s="12" t="str">
        <f t="shared" si="263"/>
        <v>Retroalimentación.</v>
      </c>
      <c r="BD510" s="12" t="str">
        <f t="shared" si="264"/>
        <v/>
      </c>
      <c r="BF510" s="12">
        <f t="shared" si="267"/>
        <v>1</v>
      </c>
      <c r="BG510" s="12">
        <f t="shared" si="268"/>
        <v>0</v>
      </c>
      <c r="BH510" s="12">
        <f t="shared" si="269"/>
        <v>1</v>
      </c>
      <c r="BI510" s="12">
        <f t="shared" si="270"/>
        <v>1</v>
      </c>
      <c r="BJ510" s="12">
        <f t="shared" si="271"/>
        <v>0</v>
      </c>
      <c r="BK510" s="12">
        <f t="shared" si="272"/>
        <v>3</v>
      </c>
      <c r="BL510" s="20" t="str">
        <f t="shared" si="273"/>
        <v>Reflexión, Claridad, Oportunidades de mejora, Retroalimentación al docente</v>
      </c>
      <c r="BM510" s="12" t="str">
        <f t="shared" si="274"/>
        <v>Reflexión</v>
      </c>
      <c r="BN510" s="12" t="str">
        <f t="shared" si="297"/>
        <v>Claridad</v>
      </c>
      <c r="BO510" s="12" t="str">
        <f t="shared" si="275"/>
        <v>Oportunidades de mejora</v>
      </c>
      <c r="BP510" s="12" t="str">
        <f t="shared" si="276"/>
        <v>Oportunidades de mejora</v>
      </c>
      <c r="BQ510" s="12" t="str">
        <f t="shared" si="277"/>
        <v>Retroalimentación al docente</v>
      </c>
      <c r="BS510" s="12">
        <f t="shared" si="278"/>
        <v>1</v>
      </c>
      <c r="BT510" s="12">
        <f t="shared" si="279"/>
        <v>0</v>
      </c>
      <c r="BU510" s="12">
        <f t="shared" si="280"/>
        <v>1</v>
      </c>
      <c r="BV510" s="12">
        <f t="shared" si="281"/>
        <v>2</v>
      </c>
      <c r="BW510" s="12">
        <f t="shared" si="282"/>
        <v>1</v>
      </c>
      <c r="BX510" s="12">
        <f t="shared" si="283"/>
        <v>0</v>
      </c>
      <c r="BY510" s="12">
        <f t="shared" si="284"/>
        <v>5</v>
      </c>
      <c r="BZ510" s="12" t="str">
        <f t="shared" si="285"/>
        <v>La bibliografía básica propuesta se encuentra en la biblioteca "Juan Roa Vásquez".</v>
      </c>
      <c r="CA510" s="12" t="str">
        <f t="shared" si="286"/>
        <v>La bibliografía básica propuesta se encuentra en la biblioteca "Juan Roa Vásquez".</v>
      </c>
      <c r="CB510" s="21" t="str">
        <f t="shared" si="287"/>
        <v/>
      </c>
      <c r="CC510" s="12" t="str">
        <f t="shared" si="288"/>
        <v/>
      </c>
      <c r="CD510" s="12" t="str">
        <f t="shared" si="289"/>
        <v/>
      </c>
      <c r="CF510" s="12">
        <f t="shared" si="290"/>
        <v>1</v>
      </c>
      <c r="CG510" s="12">
        <f t="shared" si="291"/>
        <v>0</v>
      </c>
      <c r="CH510" s="12">
        <f t="shared" si="292"/>
        <v>0</v>
      </c>
      <c r="CI510" s="12">
        <f t="shared" si="293"/>
        <v>0</v>
      </c>
      <c r="CJ510" s="12">
        <f t="shared" si="294"/>
        <v>0</v>
      </c>
      <c r="CK510" s="12">
        <f t="shared" si="295"/>
        <v>1</v>
      </c>
    </row>
    <row r="511" spans="1:89" x14ac:dyDescent="0.25">
      <c r="A511" s="25">
        <v>43067.778292233794</v>
      </c>
      <c r="B511" s="26" t="s">
        <v>1035</v>
      </c>
      <c r="C511" s="26" t="s">
        <v>1036</v>
      </c>
      <c r="D511" s="26" t="s">
        <v>185</v>
      </c>
      <c r="E511" s="24"/>
      <c r="F511" s="26" t="s">
        <v>621</v>
      </c>
      <c r="G511" s="26" t="s">
        <v>1037</v>
      </c>
      <c r="H511" s="26" t="s">
        <v>188</v>
      </c>
      <c r="I511" s="26" t="s">
        <v>188</v>
      </c>
      <c r="J511" s="26" t="s">
        <v>188</v>
      </c>
      <c r="K511" s="26" t="s">
        <v>188</v>
      </c>
      <c r="L511" s="26" t="s">
        <v>188</v>
      </c>
      <c r="M511" s="26" t="s">
        <v>188</v>
      </c>
      <c r="N511" s="26" t="s">
        <v>188</v>
      </c>
      <c r="O511" s="26" t="s">
        <v>188</v>
      </c>
      <c r="P511" s="26" t="s">
        <v>188</v>
      </c>
      <c r="Q511" s="26" t="s">
        <v>188</v>
      </c>
      <c r="R511" s="26" t="s">
        <v>188</v>
      </c>
      <c r="S511" s="26" t="s">
        <v>188</v>
      </c>
      <c r="T511" s="26" t="s">
        <v>188</v>
      </c>
      <c r="U511" s="26" t="s">
        <v>188</v>
      </c>
      <c r="V511" s="26" t="s">
        <v>5</v>
      </c>
      <c r="W511" s="26" t="s">
        <v>36</v>
      </c>
      <c r="X511" s="26" t="s">
        <v>158</v>
      </c>
      <c r="Y511" s="26" t="s">
        <v>190</v>
      </c>
      <c r="Z511" s="26" t="s">
        <v>190</v>
      </c>
      <c r="AA511" s="26" t="s">
        <v>190</v>
      </c>
      <c r="AB511" s="26" t="s">
        <v>190</v>
      </c>
      <c r="AC511" s="26" t="s">
        <v>43</v>
      </c>
      <c r="AD511" s="26" t="s">
        <v>190</v>
      </c>
      <c r="AE511" s="26" t="s">
        <v>55</v>
      </c>
      <c r="AF511" s="26" t="s">
        <v>58</v>
      </c>
      <c r="AG511" s="26" t="s">
        <v>58</v>
      </c>
      <c r="AH511" s="26" t="s">
        <v>58</v>
      </c>
      <c r="AI511" s="26" t="s">
        <v>58</v>
      </c>
      <c r="AJ511" s="26" t="s">
        <v>59</v>
      </c>
      <c r="AK511" s="26" t="s">
        <v>71</v>
      </c>
      <c r="AL511" s="26" t="s">
        <v>160</v>
      </c>
      <c r="AM511" s="26" t="s">
        <v>191</v>
      </c>
      <c r="AN511" s="26" t="s">
        <v>89</v>
      </c>
      <c r="AO511" s="26" t="s">
        <v>210</v>
      </c>
      <c r="AP511" s="26" t="s">
        <v>106</v>
      </c>
      <c r="AQ511" s="26" t="s">
        <v>106</v>
      </c>
      <c r="AR511" s="26" t="s">
        <v>106</v>
      </c>
      <c r="AS511" s="26" t="s">
        <v>106</v>
      </c>
      <c r="AT511" s="26" t="s">
        <v>114</v>
      </c>
      <c r="AU511" s="26" t="s">
        <v>193</v>
      </c>
      <c r="AX511" s="12">
        <f t="shared" si="265"/>
        <v>510</v>
      </c>
      <c r="AY511" s="12">
        <f t="shared" si="296"/>
        <v>1</v>
      </c>
      <c r="AZ511" s="20" t="str">
        <f t="shared" si="266"/>
        <v>Anticipatoria., Criterios y estándares (Rúbrica)., Autoevaluación., Retroalimentación.</v>
      </c>
      <c r="BA511" s="12" t="str">
        <f t="shared" si="261"/>
        <v>Anticipatoria.</v>
      </c>
      <c r="BB511" s="12" t="str">
        <f t="shared" si="262"/>
        <v>Criterios y estándares (Rúbrica).</v>
      </c>
      <c r="BC511" s="12" t="str">
        <f t="shared" si="263"/>
        <v>Autoevaluación.</v>
      </c>
      <c r="BD511" s="12" t="str">
        <f t="shared" si="264"/>
        <v>Retroalimentación.</v>
      </c>
      <c r="BF511" s="12">
        <f t="shared" si="267"/>
        <v>1</v>
      </c>
      <c r="BG511" s="12">
        <f t="shared" si="268"/>
        <v>1</v>
      </c>
      <c r="BH511" s="12">
        <f t="shared" si="269"/>
        <v>1</v>
      </c>
      <c r="BI511" s="12">
        <f t="shared" si="270"/>
        <v>1</v>
      </c>
      <c r="BJ511" s="12">
        <f t="shared" si="271"/>
        <v>0</v>
      </c>
      <c r="BK511" s="12">
        <f t="shared" si="272"/>
        <v>4</v>
      </c>
      <c r="BL511" s="20" t="str">
        <f t="shared" si="273"/>
        <v>Reflexión, Diálogo, Claridad, Oportunidades de mejora</v>
      </c>
      <c r="BM511" s="12" t="str">
        <f t="shared" si="274"/>
        <v>Reflexión</v>
      </c>
      <c r="BN511" s="12" t="str">
        <f t="shared" si="297"/>
        <v>Diálogo</v>
      </c>
      <c r="BO511" s="12" t="str">
        <f t="shared" si="275"/>
        <v>Claridad</v>
      </c>
      <c r="BP511" s="12" t="str">
        <f t="shared" si="276"/>
        <v>Oportunidades de mejora</v>
      </c>
      <c r="BQ511" s="12" t="str">
        <f t="shared" si="277"/>
        <v/>
      </c>
      <c r="BS511" s="12">
        <f t="shared" si="278"/>
        <v>1</v>
      </c>
      <c r="BT511" s="12">
        <f t="shared" si="279"/>
        <v>1</v>
      </c>
      <c r="BU511" s="12">
        <f t="shared" si="280"/>
        <v>1</v>
      </c>
      <c r="BV511" s="12">
        <f t="shared" si="281"/>
        <v>1</v>
      </c>
      <c r="BW511" s="12">
        <f t="shared" si="282"/>
        <v>0</v>
      </c>
      <c r="BX511" s="12">
        <f t="shared" si="283"/>
        <v>0</v>
      </c>
      <c r="BY511" s="12">
        <f t="shared" si="284"/>
        <v>4</v>
      </c>
      <c r="BZ511"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11" s="12" t="str">
        <f t="shared" si="286"/>
        <v>La bibliografía básica propuesta se encuentra en la biblioteca "Juan Roa Vásquez".</v>
      </c>
      <c r="CB511" s="21" t="str">
        <f t="shared" si="287"/>
        <v>La bibliografía propuesta contiene títulos de edición menor a 5 años.</v>
      </c>
      <c r="CC511" s="12" t="str">
        <f t="shared" si="288"/>
        <v>La bibliografía se presenta con una sólo sistema de referenciación (APA, Vancouver, IEEE, etc).</v>
      </c>
      <c r="CD511" s="12" t="str">
        <f t="shared" si="289"/>
        <v>La bibliografía incluye por lo menos dos títulos en una segunda lengua.</v>
      </c>
      <c r="CF511" s="12">
        <f t="shared" si="290"/>
        <v>1</v>
      </c>
      <c r="CG511" s="12">
        <f t="shared" si="291"/>
        <v>1</v>
      </c>
      <c r="CH511" s="12">
        <f t="shared" si="292"/>
        <v>1</v>
      </c>
      <c r="CI511" s="12">
        <f t="shared" si="293"/>
        <v>1</v>
      </c>
      <c r="CJ511" s="12">
        <f t="shared" si="294"/>
        <v>0</v>
      </c>
      <c r="CK511" s="12">
        <f t="shared" si="295"/>
        <v>4</v>
      </c>
    </row>
    <row r="512" spans="1:89" x14ac:dyDescent="0.25">
      <c r="A512" s="25">
        <v>43068.066384930557</v>
      </c>
      <c r="B512" s="26" t="s">
        <v>1038</v>
      </c>
      <c r="C512" s="26" t="s">
        <v>1039</v>
      </c>
      <c r="D512" s="26" t="s">
        <v>185</v>
      </c>
      <c r="E512" s="24"/>
      <c r="F512" s="26" t="s">
        <v>223</v>
      </c>
      <c r="G512" s="26" t="s">
        <v>1040</v>
      </c>
      <c r="H512" s="26" t="s">
        <v>188</v>
      </c>
      <c r="I512" s="26" t="s">
        <v>188</v>
      </c>
      <c r="J512" s="26" t="s">
        <v>188</v>
      </c>
      <c r="K512" s="26" t="s">
        <v>188</v>
      </c>
      <c r="L512" s="26" t="s">
        <v>188</v>
      </c>
      <c r="M512" s="26" t="s">
        <v>188</v>
      </c>
      <c r="N512" s="26" t="s">
        <v>188</v>
      </c>
      <c r="O512" s="26" t="s">
        <v>188</v>
      </c>
      <c r="P512" s="26" t="s">
        <v>188</v>
      </c>
      <c r="Q512" s="26" t="s">
        <v>188</v>
      </c>
      <c r="R512" s="26" t="s">
        <v>188</v>
      </c>
      <c r="S512" s="26" t="s">
        <v>188</v>
      </c>
      <c r="T512" s="26" t="s">
        <v>188</v>
      </c>
      <c r="U512" s="26" t="s">
        <v>188</v>
      </c>
      <c r="V512" s="26" t="s">
        <v>5</v>
      </c>
      <c r="W512" s="26" t="s">
        <v>162</v>
      </c>
      <c r="X512" s="26" t="s">
        <v>158</v>
      </c>
      <c r="Y512" s="26" t="s">
        <v>190</v>
      </c>
      <c r="Z512" s="26" t="s">
        <v>190</v>
      </c>
      <c r="AA512" s="26" t="s">
        <v>190</v>
      </c>
      <c r="AB512" s="26" t="s">
        <v>190</v>
      </c>
      <c r="AC512" s="26" t="s">
        <v>190</v>
      </c>
      <c r="AD512" s="26" t="s">
        <v>190</v>
      </c>
      <c r="AE512" s="26" t="s">
        <v>53</v>
      </c>
      <c r="AF512" s="26" t="s">
        <v>58</v>
      </c>
      <c r="AG512" s="26" t="s">
        <v>58</v>
      </c>
      <c r="AH512" s="26" t="s">
        <v>59</v>
      </c>
      <c r="AI512" s="26" t="s">
        <v>59</v>
      </c>
      <c r="AJ512" s="26" t="s">
        <v>59</v>
      </c>
      <c r="AK512" s="26" t="s">
        <v>71</v>
      </c>
      <c r="AL512" s="26" t="s">
        <v>74</v>
      </c>
      <c r="AM512" s="26" t="s">
        <v>231</v>
      </c>
      <c r="AN512" s="26" t="s">
        <v>90</v>
      </c>
      <c r="AO512" s="26" t="s">
        <v>210</v>
      </c>
      <c r="AP512" s="26" t="s">
        <v>106</v>
      </c>
      <c r="AQ512" s="26" t="s">
        <v>106</v>
      </c>
      <c r="AR512" s="26" t="s">
        <v>106</v>
      </c>
      <c r="AS512" s="26" t="s">
        <v>106</v>
      </c>
      <c r="AT512" s="26" t="s">
        <v>113</v>
      </c>
      <c r="AU512" s="26" t="s">
        <v>247</v>
      </c>
      <c r="AX512" s="12">
        <f t="shared" si="265"/>
        <v>511</v>
      </c>
      <c r="AY512" s="12">
        <f t="shared" si="296"/>
        <v>1</v>
      </c>
      <c r="AZ512" s="20" t="str">
        <f t="shared" si="266"/>
        <v>Anticipatoria., Criterios y estándares (Rúbrica)., Retroalimentación.</v>
      </c>
      <c r="BA512" s="12" t="str">
        <f t="shared" si="261"/>
        <v>Anticipatoria.</v>
      </c>
      <c r="BB512" s="12" t="str">
        <f t="shared" si="262"/>
        <v>Criterios y estándares (Rúbrica).</v>
      </c>
      <c r="BC512" s="12" t="str">
        <f t="shared" si="263"/>
        <v>Retroalimentación.</v>
      </c>
      <c r="BD512" s="12" t="str">
        <f t="shared" si="264"/>
        <v/>
      </c>
      <c r="BF512" s="12">
        <f t="shared" si="267"/>
        <v>1</v>
      </c>
      <c r="BG512" s="12">
        <f t="shared" si="268"/>
        <v>1</v>
      </c>
      <c r="BH512" s="12">
        <f t="shared" si="269"/>
        <v>0</v>
      </c>
      <c r="BI512" s="12">
        <f t="shared" si="270"/>
        <v>1</v>
      </c>
      <c r="BJ512" s="12">
        <f t="shared" si="271"/>
        <v>0</v>
      </c>
      <c r="BK512" s="12">
        <f t="shared" si="272"/>
        <v>3</v>
      </c>
      <c r="BL512" s="20" t="str">
        <f t="shared" si="273"/>
        <v>Reflexión, Diálogo, Claridad, Oportunidades de mejora</v>
      </c>
      <c r="BM512" s="12" t="str">
        <f t="shared" si="274"/>
        <v>Reflexión</v>
      </c>
      <c r="BN512" s="12" t="str">
        <f t="shared" si="297"/>
        <v>Diálogo</v>
      </c>
      <c r="BO512" s="12" t="str">
        <f t="shared" si="275"/>
        <v>Claridad</v>
      </c>
      <c r="BP512" s="12" t="str">
        <f t="shared" si="276"/>
        <v>Oportunidades de mejora</v>
      </c>
      <c r="BQ512" s="12" t="str">
        <f t="shared" si="277"/>
        <v/>
      </c>
      <c r="BS512" s="12">
        <f t="shared" si="278"/>
        <v>1</v>
      </c>
      <c r="BT512" s="12">
        <f t="shared" si="279"/>
        <v>1</v>
      </c>
      <c r="BU512" s="12">
        <f t="shared" si="280"/>
        <v>1</v>
      </c>
      <c r="BV512" s="12">
        <f t="shared" si="281"/>
        <v>1</v>
      </c>
      <c r="BW512" s="12">
        <f t="shared" si="282"/>
        <v>0</v>
      </c>
      <c r="BX512" s="12">
        <f t="shared" si="283"/>
        <v>0</v>
      </c>
      <c r="BY512" s="12">
        <f t="shared" si="284"/>
        <v>4</v>
      </c>
      <c r="BZ512" s="12" t="str">
        <f t="shared" si="285"/>
        <v>La bibliografía básica propuesta se encuentra en la biblioteca "Juan Roa Vásquez"., La bibliografía propuesta contiene títulos de edición menor a 5 años., La bibliografía se presenta con una sólo sistema de referenciación (APA, Vancouver, IEEE, etc).</v>
      </c>
      <c r="CA512" s="12" t="str">
        <f t="shared" si="286"/>
        <v>La bibliografía básica propuesta se encuentra en la biblioteca "Juan Roa Vásquez".</v>
      </c>
      <c r="CB512" s="21" t="str">
        <f t="shared" si="287"/>
        <v>La bibliografía propuesta contiene títulos de edición menor a 5 años.</v>
      </c>
      <c r="CC512" s="12" t="str">
        <f t="shared" si="288"/>
        <v>La bibliografía se presenta con una sólo sistema de referenciación (APA, Vancouver, IEEE, etc).</v>
      </c>
      <c r="CD512" s="12" t="str">
        <f t="shared" si="289"/>
        <v/>
      </c>
      <c r="CF512" s="12">
        <f t="shared" si="290"/>
        <v>1</v>
      </c>
      <c r="CG512" s="12">
        <f t="shared" si="291"/>
        <v>1</v>
      </c>
      <c r="CH512" s="12">
        <f t="shared" si="292"/>
        <v>1</v>
      </c>
      <c r="CI512" s="12">
        <f t="shared" si="293"/>
        <v>0</v>
      </c>
      <c r="CJ512" s="12">
        <f t="shared" si="294"/>
        <v>0</v>
      </c>
      <c r="CK512" s="12">
        <f t="shared" si="295"/>
        <v>3</v>
      </c>
    </row>
    <row r="513" spans="1:89" x14ac:dyDescent="0.25">
      <c r="A513" s="25">
        <v>43068.253364641205</v>
      </c>
      <c r="B513" s="26" t="s">
        <v>1041</v>
      </c>
      <c r="C513" s="26" t="s">
        <v>1042</v>
      </c>
      <c r="D513" s="26" t="s">
        <v>185</v>
      </c>
      <c r="E513" s="24"/>
      <c r="F513" s="26" t="s">
        <v>208</v>
      </c>
      <c r="G513" s="26" t="s">
        <v>1043</v>
      </c>
      <c r="H513" s="26" t="s">
        <v>188</v>
      </c>
      <c r="I513" s="26" t="s">
        <v>188</v>
      </c>
      <c r="J513" s="26" t="s">
        <v>188</v>
      </c>
      <c r="K513" s="26" t="s">
        <v>188</v>
      </c>
      <c r="L513" s="26" t="s">
        <v>188</v>
      </c>
      <c r="M513" s="26" t="s">
        <v>188</v>
      </c>
      <c r="N513" s="26" t="s">
        <v>189</v>
      </c>
      <c r="O513" s="26" t="s">
        <v>188</v>
      </c>
      <c r="P513" s="26" t="s">
        <v>189</v>
      </c>
      <c r="Q513" s="26" t="s">
        <v>188</v>
      </c>
      <c r="R513" s="26" t="s">
        <v>188</v>
      </c>
      <c r="S513" s="26" t="s">
        <v>188</v>
      </c>
      <c r="T513" s="26" t="s">
        <v>189</v>
      </c>
      <c r="U513" s="26" t="s">
        <v>188</v>
      </c>
      <c r="V513" s="26" t="s">
        <v>4</v>
      </c>
      <c r="W513" s="26" t="s">
        <v>162</v>
      </c>
      <c r="X513" s="26" t="s">
        <v>158</v>
      </c>
      <c r="Y513" s="26" t="s">
        <v>190</v>
      </c>
      <c r="Z513" s="26" t="s">
        <v>190</v>
      </c>
      <c r="AA513" s="26" t="s">
        <v>190</v>
      </c>
      <c r="AB513" s="26" t="s">
        <v>190</v>
      </c>
      <c r="AC513" s="26" t="s">
        <v>190</v>
      </c>
      <c r="AD513" s="26" t="s">
        <v>190</v>
      </c>
      <c r="AE513" s="26" t="s">
        <v>55</v>
      </c>
      <c r="AF513" s="26" t="s">
        <v>159</v>
      </c>
      <c r="AG513" s="26" t="s">
        <v>59</v>
      </c>
      <c r="AH513" s="26" t="s">
        <v>59</v>
      </c>
      <c r="AI513" s="26" t="s">
        <v>58</v>
      </c>
      <c r="AJ513" s="26" t="s">
        <v>59</v>
      </c>
      <c r="AK513" s="26" t="s">
        <v>71</v>
      </c>
      <c r="AL513" s="26" t="s">
        <v>163</v>
      </c>
      <c r="AM513" s="26" t="s">
        <v>797</v>
      </c>
      <c r="AN513" s="26" t="s">
        <v>87</v>
      </c>
      <c r="AO513" s="26" t="s">
        <v>102</v>
      </c>
      <c r="AP513" s="26" t="s">
        <v>106</v>
      </c>
      <c r="AQ513" s="26" t="s">
        <v>106</v>
      </c>
      <c r="AR513" s="26" t="s">
        <v>106</v>
      </c>
      <c r="AS513" s="26" t="s">
        <v>106</v>
      </c>
      <c r="AT513" s="26" t="s">
        <v>112</v>
      </c>
      <c r="AU513" s="26" t="s">
        <v>193</v>
      </c>
      <c r="AX513" s="12">
        <f t="shared" si="265"/>
        <v>512</v>
      </c>
      <c r="AY513" s="12">
        <f t="shared" si="296"/>
        <v>0.2</v>
      </c>
      <c r="AZ513" s="20" t="str">
        <f t="shared" si="266"/>
        <v>Anticipatoria., Criterios y estándares (Rúbrica).</v>
      </c>
      <c r="BA513" s="12" t="str">
        <f t="shared" si="261"/>
        <v>Anticipatoria.</v>
      </c>
      <c r="BB513" s="12" t="str">
        <f t="shared" si="262"/>
        <v>Criterios y estándares (Rúbrica).</v>
      </c>
      <c r="BC513" s="12" t="str">
        <f t="shared" si="263"/>
        <v/>
      </c>
      <c r="BD513" s="12" t="str">
        <f t="shared" si="264"/>
        <v/>
      </c>
      <c r="BF513" s="12">
        <f t="shared" si="267"/>
        <v>1</v>
      </c>
      <c r="BG513" s="12">
        <f t="shared" si="268"/>
        <v>1</v>
      </c>
      <c r="BH513" s="12">
        <f t="shared" si="269"/>
        <v>0</v>
      </c>
      <c r="BI513" s="12">
        <f t="shared" si="270"/>
        <v>0</v>
      </c>
      <c r="BJ513" s="12">
        <f t="shared" si="271"/>
        <v>0</v>
      </c>
      <c r="BK513" s="12">
        <f t="shared" si="272"/>
        <v>2</v>
      </c>
      <c r="BL513" s="20" t="str">
        <f t="shared" si="273"/>
        <v>No incluye los principios enunciados</v>
      </c>
      <c r="BM513" s="12" t="str">
        <f t="shared" si="274"/>
        <v>No incluye los principios enunciados</v>
      </c>
      <c r="BN513" s="12" t="str">
        <f t="shared" si="297"/>
        <v/>
      </c>
      <c r="BO513" s="12" t="str">
        <f t="shared" si="275"/>
        <v/>
      </c>
      <c r="BP513" s="12" t="str">
        <f t="shared" si="276"/>
        <v/>
      </c>
      <c r="BQ513" s="12" t="str">
        <f t="shared" si="277"/>
        <v/>
      </c>
      <c r="BS513" s="12">
        <f t="shared" si="278"/>
        <v>0</v>
      </c>
      <c r="BT513" s="12">
        <f t="shared" si="279"/>
        <v>0</v>
      </c>
      <c r="BU513" s="12">
        <f t="shared" si="280"/>
        <v>0</v>
      </c>
      <c r="BV513" s="12">
        <f t="shared" si="281"/>
        <v>0</v>
      </c>
      <c r="BW513" s="12">
        <f t="shared" si="282"/>
        <v>0</v>
      </c>
      <c r="BX513" s="12">
        <f t="shared" si="283"/>
        <v>1</v>
      </c>
      <c r="BY513" s="12">
        <f t="shared" si="284"/>
        <v>1</v>
      </c>
      <c r="BZ513" s="12" t="str">
        <f t="shared" si="28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13" s="12" t="str">
        <f t="shared" si="286"/>
        <v>La bibliografía básica propuesta se encuentra en la biblioteca "Juan Roa Vásquez".</v>
      </c>
      <c r="CB513" s="21" t="str">
        <f t="shared" si="287"/>
        <v>La bibliografía propuesta contiene títulos de edición menor a 5 años.</v>
      </c>
      <c r="CC513" s="12" t="str">
        <f t="shared" si="288"/>
        <v>La bibliografía se presenta con una sólo sistema de referenciación (APA, Vancouver, IEEE, etc).</v>
      </c>
      <c r="CD513" s="12" t="str">
        <f t="shared" si="289"/>
        <v>La bibliografía incluye por lo menos dos títulos en una segunda lengua.</v>
      </c>
      <c r="CF513" s="12">
        <f t="shared" si="290"/>
        <v>1</v>
      </c>
      <c r="CG513" s="12">
        <f t="shared" si="291"/>
        <v>1</v>
      </c>
      <c r="CH513" s="12">
        <f t="shared" si="292"/>
        <v>1</v>
      </c>
      <c r="CI513" s="12">
        <f t="shared" si="293"/>
        <v>1</v>
      </c>
      <c r="CJ513" s="12">
        <f t="shared" si="294"/>
        <v>0</v>
      </c>
      <c r="CK513" s="12">
        <f t="shared" si="295"/>
        <v>4</v>
      </c>
    </row>
    <row r="514" spans="1:89" x14ac:dyDescent="0.25">
      <c r="A514" s="25">
        <v>43068.263864282402</v>
      </c>
      <c r="B514" s="26" t="s">
        <v>1041</v>
      </c>
      <c r="C514" s="26" t="s">
        <v>1042</v>
      </c>
      <c r="D514" s="26" t="s">
        <v>185</v>
      </c>
      <c r="E514" s="24"/>
      <c r="F514" s="26" t="s">
        <v>208</v>
      </c>
      <c r="G514" s="26" t="s">
        <v>1044</v>
      </c>
      <c r="H514" s="26" t="s">
        <v>188</v>
      </c>
      <c r="I514" s="26" t="s">
        <v>188</v>
      </c>
      <c r="J514" s="26" t="s">
        <v>188</v>
      </c>
      <c r="K514" s="26" t="s">
        <v>188</v>
      </c>
      <c r="L514" s="26" t="s">
        <v>188</v>
      </c>
      <c r="M514" s="26" t="s">
        <v>188</v>
      </c>
      <c r="N514" s="26" t="s">
        <v>189</v>
      </c>
      <c r="O514" s="26" t="s">
        <v>188</v>
      </c>
      <c r="P514" s="26" t="s">
        <v>188</v>
      </c>
      <c r="Q514" s="26" t="s">
        <v>188</v>
      </c>
      <c r="R514" s="26" t="s">
        <v>188</v>
      </c>
      <c r="S514" s="26" t="s">
        <v>188</v>
      </c>
      <c r="T514" s="26" t="s">
        <v>189</v>
      </c>
      <c r="U514" s="26" t="s">
        <v>189</v>
      </c>
      <c r="V514" s="26" t="s">
        <v>4</v>
      </c>
      <c r="W514" s="26" t="s">
        <v>162</v>
      </c>
      <c r="X514" s="26" t="s">
        <v>158</v>
      </c>
      <c r="Y514" s="26" t="s">
        <v>190</v>
      </c>
      <c r="Z514" s="26" t="s">
        <v>190</v>
      </c>
      <c r="AA514" s="26" t="s">
        <v>190</v>
      </c>
      <c r="AB514" s="26" t="s">
        <v>190</v>
      </c>
      <c r="AC514" s="26" t="s">
        <v>190</v>
      </c>
      <c r="AD514" s="26" t="s">
        <v>190</v>
      </c>
      <c r="AE514" s="26" t="s">
        <v>55</v>
      </c>
      <c r="AF514" s="26" t="s">
        <v>159</v>
      </c>
      <c r="AG514" s="26" t="s">
        <v>59</v>
      </c>
      <c r="AH514" s="26" t="s">
        <v>59</v>
      </c>
      <c r="AI514" s="26" t="s">
        <v>59</v>
      </c>
      <c r="AJ514" s="26" t="s">
        <v>59</v>
      </c>
      <c r="AK514" s="26" t="s">
        <v>71</v>
      </c>
      <c r="AL514" s="26" t="s">
        <v>160</v>
      </c>
      <c r="AM514" s="26" t="s">
        <v>206</v>
      </c>
      <c r="AN514" s="26" t="s">
        <v>87</v>
      </c>
      <c r="AO514" s="26" t="s">
        <v>102</v>
      </c>
      <c r="AP514" s="26" t="s">
        <v>104</v>
      </c>
      <c r="AQ514" s="26" t="s">
        <v>104</v>
      </c>
      <c r="AR514" s="26" t="s">
        <v>104</v>
      </c>
      <c r="AS514" s="26" t="s">
        <v>104</v>
      </c>
      <c r="AT514" s="26" t="s">
        <v>112</v>
      </c>
      <c r="AU514" s="26" t="s">
        <v>260</v>
      </c>
      <c r="AX514" s="12">
        <f t="shared" si="265"/>
        <v>512</v>
      </c>
      <c r="AY514" s="12">
        <f t="shared" si="296"/>
        <v>0.2</v>
      </c>
      <c r="AZ514" s="20" t="str">
        <f t="shared" si="266"/>
        <v>Anticipatoria., Autoevaluación., Retroalimentación.</v>
      </c>
      <c r="BA514" s="12" t="str">
        <f t="shared" ref="BA514:BA577" si="298">IFERROR(LEFT(AZ514,FIND(".",AZ514,1)),"")</f>
        <v>Anticipatoria.</v>
      </c>
      <c r="BB514" s="12" t="str">
        <f t="shared" ref="BB514:BB577" si="299">IFERROR(MID(AZ514,FIND(",",AZ514,1)+2,FIND(".",AZ514,FIND(".",AZ514,1)+1)-(FIND(".",AZ514,1)+2)),"")</f>
        <v>Autoevaluación.</v>
      </c>
      <c r="BC514" s="12" t="str">
        <f t="shared" ref="BC514:BC577" si="300">IFERROR(MID(AZ514,FIND(".",AZ514,FIND(".",AZ514,1)+1)+3,FIND(".",AZ514,FIND(".",AZ514,FIND(".",AZ514,1)+1)+3)-(FIND(".",AZ514,FIND(".",AZ514,1)+1)+2)),"")</f>
        <v>Retroalimentación.</v>
      </c>
      <c r="BD514" s="12" t="str">
        <f t="shared" ref="BD514:BD577" si="301">IFERROR(MID(AZ514,FIND(".",AZ514,FIND(".",AZ514,FIND(".",AZ514,1)+1)+2)+3,FIND(".",AZ514,FIND(".",AZ514,FIND(".",AZ514,FIND(".",AZ514,1)+1)+2)+3+1)),"")</f>
        <v/>
      </c>
      <c r="BF514" s="12">
        <f t="shared" si="267"/>
        <v>1</v>
      </c>
      <c r="BG514" s="12">
        <f t="shared" si="268"/>
        <v>0</v>
      </c>
      <c r="BH514" s="12">
        <f t="shared" si="269"/>
        <v>1</v>
      </c>
      <c r="BI514" s="12">
        <f t="shared" si="270"/>
        <v>1</v>
      </c>
      <c r="BJ514" s="12">
        <f t="shared" si="271"/>
        <v>0</v>
      </c>
      <c r="BK514" s="12">
        <f t="shared" si="272"/>
        <v>3</v>
      </c>
      <c r="BL514" s="20" t="str">
        <f t="shared" si="273"/>
        <v>No incluye los principios enunciados</v>
      </c>
      <c r="BM514" s="12" t="str">
        <f t="shared" si="274"/>
        <v>No incluye los principios enunciados</v>
      </c>
      <c r="BN514" s="12" t="str">
        <f t="shared" si="297"/>
        <v/>
      </c>
      <c r="BO514" s="12" t="str">
        <f t="shared" si="275"/>
        <v/>
      </c>
      <c r="BP514" s="12" t="str">
        <f t="shared" si="276"/>
        <v/>
      </c>
      <c r="BQ514" s="12" t="str">
        <f t="shared" si="277"/>
        <v/>
      </c>
      <c r="BS514" s="12">
        <f t="shared" si="278"/>
        <v>0</v>
      </c>
      <c r="BT514" s="12">
        <f t="shared" si="279"/>
        <v>0</v>
      </c>
      <c r="BU514" s="12">
        <f t="shared" si="280"/>
        <v>0</v>
      </c>
      <c r="BV514" s="12">
        <f t="shared" si="281"/>
        <v>0</v>
      </c>
      <c r="BW514" s="12">
        <f t="shared" si="282"/>
        <v>0</v>
      </c>
      <c r="BX514" s="12">
        <f t="shared" si="283"/>
        <v>1</v>
      </c>
      <c r="BY514" s="12">
        <f t="shared" si="284"/>
        <v>1</v>
      </c>
      <c r="BZ514" s="12" t="str">
        <f t="shared" si="285"/>
        <v>La bibliografía básica propuesta se encuentra en la biblioteca "Juan Roa Vásquez"., La bibliografía se presenta con una sólo sistema de referenciación (APA, Vancouver, IEEE, etc)., La bibliografía incluye por lo menos dos títulos en una segunda lengua.</v>
      </c>
      <c r="CA514" s="12" t="str">
        <f t="shared" si="286"/>
        <v>La bibliografía básica propuesta se encuentra en la biblioteca "Juan Roa Vásquez".</v>
      </c>
      <c r="CB514" s="21" t="str">
        <f t="shared" si="287"/>
        <v>La bibliografía se presenta con una sólo sistema de referenciación (APA, Vancouver, IEEE, etc).</v>
      </c>
      <c r="CC514" s="12" t="str">
        <f t="shared" si="288"/>
        <v>La bibliografía incluye por lo menos dos títulos en una segunda lengua.</v>
      </c>
      <c r="CD514" s="12" t="str">
        <f t="shared" si="289"/>
        <v/>
      </c>
      <c r="CF514" s="12">
        <f t="shared" si="290"/>
        <v>1</v>
      </c>
      <c r="CG514" s="12">
        <f t="shared" si="291"/>
        <v>0</v>
      </c>
      <c r="CH514" s="12">
        <f t="shared" si="292"/>
        <v>1</v>
      </c>
      <c r="CI514" s="12">
        <f t="shared" si="293"/>
        <v>1</v>
      </c>
      <c r="CJ514" s="12">
        <f t="shared" si="294"/>
        <v>0</v>
      </c>
      <c r="CK514" s="12">
        <f t="shared" si="295"/>
        <v>3</v>
      </c>
    </row>
    <row r="515" spans="1:89" x14ac:dyDescent="0.25">
      <c r="A515" s="25">
        <v>43068.265770520833</v>
      </c>
      <c r="B515" s="26" t="s">
        <v>1045</v>
      </c>
      <c r="C515" s="26" t="s">
        <v>1046</v>
      </c>
      <c r="D515" s="26" t="s">
        <v>185</v>
      </c>
      <c r="E515" s="24"/>
      <c r="F515" s="26" t="s">
        <v>336</v>
      </c>
      <c r="G515" s="26" t="s">
        <v>1047</v>
      </c>
      <c r="H515" s="26" t="s">
        <v>188</v>
      </c>
      <c r="I515" s="26" t="s">
        <v>188</v>
      </c>
      <c r="J515" s="26" t="s">
        <v>188</v>
      </c>
      <c r="K515" s="26" t="s">
        <v>188</v>
      </c>
      <c r="L515" s="26" t="s">
        <v>188</v>
      </c>
      <c r="M515" s="26" t="s">
        <v>188</v>
      </c>
      <c r="N515" s="26" t="s">
        <v>188</v>
      </c>
      <c r="O515" s="26" t="s">
        <v>188</v>
      </c>
      <c r="P515" s="26" t="s">
        <v>188</v>
      </c>
      <c r="Q515" s="26" t="s">
        <v>188</v>
      </c>
      <c r="R515" s="26" t="s">
        <v>188</v>
      </c>
      <c r="S515" s="26" t="s">
        <v>188</v>
      </c>
      <c r="T515" s="26" t="s">
        <v>188</v>
      </c>
      <c r="U515" s="26" t="s">
        <v>188</v>
      </c>
      <c r="V515" s="26" t="s">
        <v>5</v>
      </c>
      <c r="W515" s="26" t="s">
        <v>162</v>
      </c>
      <c r="X515" s="26" t="s">
        <v>158</v>
      </c>
      <c r="Y515" s="26" t="s">
        <v>190</v>
      </c>
      <c r="Z515" s="26" t="s">
        <v>190</v>
      </c>
      <c r="AA515" s="26" t="s">
        <v>190</v>
      </c>
      <c r="AB515" s="26" t="s">
        <v>190</v>
      </c>
      <c r="AC515" s="26" t="s">
        <v>190</v>
      </c>
      <c r="AD515" s="26" t="s">
        <v>190</v>
      </c>
      <c r="AE515" s="26" t="s">
        <v>55</v>
      </c>
      <c r="AF515" s="26" t="s">
        <v>159</v>
      </c>
      <c r="AG515" s="26" t="s">
        <v>59</v>
      </c>
      <c r="AH515" s="26" t="s">
        <v>59</v>
      </c>
      <c r="AI515" s="26" t="s">
        <v>59</v>
      </c>
      <c r="AJ515" s="26" t="s">
        <v>59</v>
      </c>
      <c r="AK515" s="26" t="s">
        <v>71</v>
      </c>
      <c r="AL515" s="26" t="s">
        <v>163</v>
      </c>
      <c r="AM515" s="26" t="s">
        <v>191</v>
      </c>
      <c r="AN515" s="26" t="s">
        <v>89</v>
      </c>
      <c r="AO515" s="26" t="s">
        <v>192</v>
      </c>
      <c r="AP515" s="26" t="s">
        <v>106</v>
      </c>
      <c r="AQ515" s="26" t="s">
        <v>106</v>
      </c>
      <c r="AR515" s="26" t="s">
        <v>106</v>
      </c>
      <c r="AS515" s="26" t="s">
        <v>106</v>
      </c>
      <c r="AT515" s="26" t="s">
        <v>114</v>
      </c>
      <c r="AU515" s="26" t="s">
        <v>260</v>
      </c>
      <c r="AX515" s="12">
        <f t="shared" ref="AX515:AX578" si="302">IFERROR(MATCH(C515,$C$2:$C$2000,0),"")</f>
        <v>514</v>
      </c>
      <c r="AY515" s="12">
        <f t="shared" si="296"/>
        <v>0.5</v>
      </c>
      <c r="AZ515" s="20" t="str">
        <f t="shared" ref="AZ515:AZ578" si="303">AM515</f>
        <v>Anticipatoria., Criterios y estándares (Rúbrica)., Autoevaluación., Retroalimentación.</v>
      </c>
      <c r="BA515" s="12" t="str">
        <f t="shared" si="298"/>
        <v>Anticipatoria.</v>
      </c>
      <c r="BB515" s="12" t="str">
        <f t="shared" si="299"/>
        <v>Criterios y estándares (Rúbrica).</v>
      </c>
      <c r="BC515" s="12" t="str">
        <f t="shared" si="300"/>
        <v>Autoevaluación.</v>
      </c>
      <c r="BD515" s="12" t="str">
        <f t="shared" si="301"/>
        <v>Retroalimentación.</v>
      </c>
      <c r="BF515" s="12">
        <f t="shared" ref="BF515:BF578" si="304">COUNTIF(BA515:BD515,"Anticipatoria.")</f>
        <v>1</v>
      </c>
      <c r="BG515" s="12">
        <f t="shared" ref="BG515:BG578" si="305">COUNTIF(BA515:BD515,"Criterios y estándares (Rúbrica).")</f>
        <v>1</v>
      </c>
      <c r="BH515" s="12">
        <f t="shared" ref="BH515:BH578" si="306">COUNTIF(BA515:BD515,"Autoevaluación.")</f>
        <v>1</v>
      </c>
      <c r="BI515" s="12">
        <f t="shared" ref="BI515:BI578" si="307">COUNTIF(BA515:BD515,"Retroalimentación.")</f>
        <v>1</v>
      </c>
      <c r="BJ515" s="12">
        <f t="shared" ref="BJ515:BJ578" si="308">COUNTIF(BA515:BD515,"No incluye los componentes enunciados.")</f>
        <v>0</v>
      </c>
      <c r="BK515" s="12">
        <f t="shared" ref="BK515:BK578" si="309">IF(BJ515=1,1,SUM(BF515:BI515))</f>
        <v>4</v>
      </c>
      <c r="BL515" s="20" t="str">
        <f t="shared" ref="BL515:BL578" si="310">AO515</f>
        <v>Reflexión, Diálogo, Claridad, Oportunidades de mejora, Retroalimentación al docente</v>
      </c>
      <c r="BM515" s="12" t="str">
        <f t="shared" ref="BM515:BM578" si="311">IFERROR(LEFT(BL515,FIND(",",BL515,1)-1),BL515)</f>
        <v>Reflexión</v>
      </c>
      <c r="BN515" s="12" t="str">
        <f t="shared" si="297"/>
        <v>Diálogo</v>
      </c>
      <c r="BO515" s="12" t="str">
        <f t="shared" ref="BO515:BO578" si="312">IF(OR(LEN(BL515)=28,LEN(BL515)=42,LEN(BL515)=43,LEN(BL515)=44,LEN(BL515)=47,LEN(BL515)=48,LEN(BL515)=49,LEN(BL515)=62,LEN(BL515)=63,LEN(BL515)=64),RIGHT(BL515,LEN(BL515)-FIND(",",BL515,11)-1),IFERROR(MID(BL515,FIND(",",BL515,11)+2,(FIND(",",BL515,21))-(FIND(",",BL515,11)+2)),""))</f>
        <v>Claridad</v>
      </c>
      <c r="BP515" s="12" t="str">
        <f t="shared" ref="BP515:BP578" si="313">IF(OR(LEN(BL515)=53,LEN(BL515)=58,LEN(BL515)=72,LEN(BL515)=73),RIGHT(BL515,LEN(BL515)-FIND(",",BL515,20)-1),IFERROR(MID(BL515,FIND(",",BL515,20)+2,(FIND(",",BL515,30))-(FIND(",",BL515,20)+2)),""))</f>
        <v>Oportunidades de mejora</v>
      </c>
      <c r="BQ515" s="12" t="str">
        <f t="shared" ref="BQ515:BQ578" si="314">IF(OR(LEN(BL515)=62,LEN(BL515)=63,LEN(BL515)=64,LEN(BL515)=72,LEN(BL515)=73),"",IFERROR(RIGHT(BL515,LEN(BL515)-(FIND(",",BL515,30)+1)),""))</f>
        <v>Retroalimentación al docente</v>
      </c>
      <c r="BS515" s="12">
        <f t="shared" ref="BS515:BS578" si="315">COUNTIF(BM515:BQ515,"Reflexión")</f>
        <v>1</v>
      </c>
      <c r="BT515" s="12">
        <f t="shared" ref="BT515:BT578" si="316">COUNTIF(BM515:BQ515,"Diálogo")</f>
        <v>1</v>
      </c>
      <c r="BU515" s="12">
        <f t="shared" ref="BU515:BU578" si="317">COUNTIF(BM515:BQ515,"Claridad")</f>
        <v>1</v>
      </c>
      <c r="BV515" s="12">
        <f t="shared" ref="BV515:BV578" si="318">COUNTIF(BM515:BQ515,"Oportunidades de mejora")</f>
        <v>1</v>
      </c>
      <c r="BW515" s="12">
        <f t="shared" ref="BW515:BW578" si="319">COUNTIF(BM515:BQ515,"Retroalimentación al docente")</f>
        <v>1</v>
      </c>
      <c r="BX515" s="12">
        <f t="shared" ref="BX515:BX578" si="320">COUNTIF(BM515:BQ515,"No incluye los principios enunciados")</f>
        <v>0</v>
      </c>
      <c r="BY515" s="12">
        <f t="shared" ref="BY515:BY578" si="321">IF(BX515=1,1,SUM(BS515:BX515))</f>
        <v>5</v>
      </c>
      <c r="BZ515" s="12" t="str">
        <f t="shared" ref="BZ515:BZ578" si="322">AU515</f>
        <v>La bibliografía básica propuesta se encuentra en la biblioteca "Juan Roa Vásquez"., La bibliografía se presenta con una sólo sistema de referenciación (APA, Vancouver, IEEE, etc)., La bibliografía incluye por lo menos dos títulos en una segunda lengua.</v>
      </c>
      <c r="CA515" s="12" t="str">
        <f t="shared" ref="CA515:CA578" si="323">IFERROR(LEFT(BZ515,FIND(".",BZ515,1)),"")</f>
        <v>La bibliografía básica propuesta se encuentra en la biblioteca "Juan Roa Vásquez".</v>
      </c>
      <c r="CB515" s="21" t="str">
        <f t="shared" ref="CB515:CB578" si="324">IFERROR(MID(BZ515,FIND(".",BZ515,1)+3,(FIND(".",BZ515,100))-(FIND(".",BZ515,1)+2)),"")</f>
        <v>La bibliografía se presenta con una sólo sistema de referenciación (APA, Vancouver, IEEE, etc).</v>
      </c>
      <c r="CC515" s="12" t="str">
        <f t="shared" ref="CC515:CC578" si="325">IFERROR(MID(BZ515,FIND(".",BZ515,83)+3,(FIND(".",BZ515,185))-(FIND(".",BZ515,83)+2)),"")</f>
        <v>La bibliografía incluye por lo menos dos títulos en una segunda lengua.</v>
      </c>
      <c r="CD515" s="12" t="str">
        <f t="shared" ref="CD515:CD578" si="326">IFERROR(MID(BZ515,FIND(".",BZ515,185)+3,(FIND(".",BZ515,255))-(FIND(".",BZ515,185)+1)),"")</f>
        <v/>
      </c>
      <c r="CF515" s="12">
        <f t="shared" ref="CF515:CF578" si="327">COUNTIF(CA515:CD515,"La bibliografía básica propuesta se encuentra en la biblioteca ""Juan Roa Vásquez"".")</f>
        <v>1</v>
      </c>
      <c r="CG515" s="12">
        <f t="shared" ref="CG515:CG578" si="328">COUNTIF(CA515:CD515,"La bibliografía propuesta contiene títulos de edición menor a 5 años.")</f>
        <v>0</v>
      </c>
      <c r="CH515" s="12">
        <f t="shared" ref="CH515:CH578" si="329">COUNTIF(CA515:CD515,"La bibliografía se presenta con una sólo sistema de referenciación (APA, Vancouver, IEEE, etc).")</f>
        <v>1</v>
      </c>
      <c r="CI515" s="12">
        <f t="shared" ref="CI515:CI578" si="330">COUNTIF(CA515:CD515,"La bibliografía incluye por lo menos dos títulos en una segunda lengua.")</f>
        <v>1</v>
      </c>
      <c r="CJ515" s="12">
        <f t="shared" ref="CJ515:CJ578" si="331">COUNTIF(CA515:CD515,"No incluye bibliografía.")</f>
        <v>0</v>
      </c>
      <c r="CK515" s="12">
        <f t="shared" ref="CK515:CK578" si="332">IF(CJ515=1,1,SUM(CF515:CI515))</f>
        <v>3</v>
      </c>
    </row>
    <row r="516" spans="1:89" x14ac:dyDescent="0.25">
      <c r="A516" s="25">
        <v>43068.270942129631</v>
      </c>
      <c r="B516" s="26" t="s">
        <v>1041</v>
      </c>
      <c r="C516" s="26" t="s">
        <v>1042</v>
      </c>
      <c r="D516" s="26" t="s">
        <v>185</v>
      </c>
      <c r="E516" s="24"/>
      <c r="F516" s="26" t="s">
        <v>208</v>
      </c>
      <c r="G516" s="26" t="s">
        <v>1048</v>
      </c>
      <c r="H516" s="26" t="s">
        <v>188</v>
      </c>
      <c r="I516" s="26" t="s">
        <v>188</v>
      </c>
      <c r="J516" s="26" t="s">
        <v>188</v>
      </c>
      <c r="K516" s="26" t="s">
        <v>188</v>
      </c>
      <c r="L516" s="26" t="s">
        <v>188</v>
      </c>
      <c r="M516" s="26" t="s">
        <v>188</v>
      </c>
      <c r="N516" s="26" t="s">
        <v>189</v>
      </c>
      <c r="O516" s="26" t="s">
        <v>188</v>
      </c>
      <c r="P516" s="26" t="s">
        <v>188</v>
      </c>
      <c r="Q516" s="26" t="s">
        <v>189</v>
      </c>
      <c r="R516" s="26" t="s">
        <v>189</v>
      </c>
      <c r="S516" s="26" t="s">
        <v>188</v>
      </c>
      <c r="T516" s="26" t="s">
        <v>188</v>
      </c>
      <c r="U516" s="26" t="s">
        <v>188</v>
      </c>
      <c r="V516" s="26" t="s">
        <v>4</v>
      </c>
      <c r="W516" s="26" t="s">
        <v>162</v>
      </c>
      <c r="X516" s="26" t="s">
        <v>158</v>
      </c>
      <c r="Y516" s="26" t="s">
        <v>43</v>
      </c>
      <c r="Z516" s="26" t="s">
        <v>43</v>
      </c>
      <c r="AA516" s="26" t="s">
        <v>43</v>
      </c>
      <c r="AB516" s="26" t="s">
        <v>43</v>
      </c>
      <c r="AC516" s="26" t="s">
        <v>43</v>
      </c>
      <c r="AD516" s="26" t="s">
        <v>43</v>
      </c>
      <c r="AE516" s="26" t="s">
        <v>55</v>
      </c>
      <c r="AF516" s="26" t="s">
        <v>159</v>
      </c>
      <c r="AG516" s="26" t="s">
        <v>59</v>
      </c>
      <c r="AH516" s="26" t="s">
        <v>59</v>
      </c>
      <c r="AI516" s="26" t="s">
        <v>59</v>
      </c>
      <c r="AJ516" s="26" t="s">
        <v>59</v>
      </c>
      <c r="AK516" s="26" t="s">
        <v>69</v>
      </c>
      <c r="AL516" s="26" t="s">
        <v>160</v>
      </c>
      <c r="AM516" s="26" t="s">
        <v>412</v>
      </c>
      <c r="AN516" s="26" t="s">
        <v>87</v>
      </c>
      <c r="AO516" s="26" t="s">
        <v>102</v>
      </c>
      <c r="AP516" s="26" t="s">
        <v>104</v>
      </c>
      <c r="AQ516" s="26" t="s">
        <v>104</v>
      </c>
      <c r="AR516" s="26" t="s">
        <v>104</v>
      </c>
      <c r="AS516" s="26" t="s">
        <v>106</v>
      </c>
      <c r="AT516" s="26" t="s">
        <v>112</v>
      </c>
      <c r="AU516" s="26" t="s">
        <v>260</v>
      </c>
      <c r="AX516" s="12">
        <f t="shared" si="302"/>
        <v>512</v>
      </c>
      <c r="AY516" s="12">
        <f t="shared" si="296"/>
        <v>0.2</v>
      </c>
      <c r="AZ516" s="20" t="str">
        <f t="shared" si="303"/>
        <v>Anticipatoria., Retroalimentación.</v>
      </c>
      <c r="BA516" s="12" t="str">
        <f t="shared" si="298"/>
        <v>Anticipatoria.</v>
      </c>
      <c r="BB516" s="12" t="str">
        <f t="shared" si="299"/>
        <v>Retroalimentación.</v>
      </c>
      <c r="BC516" s="12" t="str">
        <f t="shared" si="300"/>
        <v/>
      </c>
      <c r="BD516" s="12" t="str">
        <f t="shared" si="301"/>
        <v/>
      </c>
      <c r="BF516" s="12">
        <f t="shared" si="304"/>
        <v>1</v>
      </c>
      <c r="BG516" s="12">
        <f t="shared" si="305"/>
        <v>0</v>
      </c>
      <c r="BH516" s="12">
        <f t="shared" si="306"/>
        <v>0</v>
      </c>
      <c r="BI516" s="12">
        <f t="shared" si="307"/>
        <v>1</v>
      </c>
      <c r="BJ516" s="12">
        <f t="shared" si="308"/>
        <v>0</v>
      </c>
      <c r="BK516" s="12">
        <f t="shared" si="309"/>
        <v>2</v>
      </c>
      <c r="BL516" s="20" t="str">
        <f t="shared" si="310"/>
        <v>No incluye los principios enunciados</v>
      </c>
      <c r="BM516" s="12" t="str">
        <f t="shared" si="311"/>
        <v>No incluye los principios enunciados</v>
      </c>
      <c r="BN516" s="12" t="str">
        <f t="shared" si="297"/>
        <v/>
      </c>
      <c r="BO516" s="12" t="str">
        <f t="shared" si="312"/>
        <v/>
      </c>
      <c r="BP516" s="12" t="str">
        <f t="shared" si="313"/>
        <v/>
      </c>
      <c r="BQ516" s="12" t="str">
        <f t="shared" si="314"/>
        <v/>
      </c>
      <c r="BS516" s="12">
        <f t="shared" si="315"/>
        <v>0</v>
      </c>
      <c r="BT516" s="12">
        <f t="shared" si="316"/>
        <v>0</v>
      </c>
      <c r="BU516" s="12">
        <f t="shared" si="317"/>
        <v>0</v>
      </c>
      <c r="BV516" s="12">
        <f t="shared" si="318"/>
        <v>0</v>
      </c>
      <c r="BW516" s="12">
        <f t="shared" si="319"/>
        <v>0</v>
      </c>
      <c r="BX516" s="12">
        <f t="shared" si="320"/>
        <v>1</v>
      </c>
      <c r="BY516" s="12">
        <f t="shared" si="321"/>
        <v>1</v>
      </c>
      <c r="BZ516" s="12" t="str">
        <f t="shared" si="322"/>
        <v>La bibliografía básica propuesta se encuentra en la biblioteca "Juan Roa Vásquez"., La bibliografía se presenta con una sólo sistema de referenciación (APA, Vancouver, IEEE, etc)., La bibliografía incluye por lo menos dos títulos en una segunda lengua.</v>
      </c>
      <c r="CA516" s="12" t="str">
        <f t="shared" si="323"/>
        <v>La bibliografía básica propuesta se encuentra en la biblioteca "Juan Roa Vásquez".</v>
      </c>
      <c r="CB516" s="21" t="str">
        <f t="shared" si="324"/>
        <v>La bibliografía se presenta con una sólo sistema de referenciación (APA, Vancouver, IEEE, etc).</v>
      </c>
      <c r="CC516" s="12" t="str">
        <f t="shared" si="325"/>
        <v>La bibliografía incluye por lo menos dos títulos en una segunda lengua.</v>
      </c>
      <c r="CD516" s="12" t="str">
        <f t="shared" si="326"/>
        <v/>
      </c>
      <c r="CF516" s="12">
        <f t="shared" si="327"/>
        <v>1</v>
      </c>
      <c r="CG516" s="12">
        <f t="shared" si="328"/>
        <v>0</v>
      </c>
      <c r="CH516" s="12">
        <f t="shared" si="329"/>
        <v>1</v>
      </c>
      <c r="CI516" s="12">
        <f t="shared" si="330"/>
        <v>1</v>
      </c>
      <c r="CJ516" s="12">
        <f t="shared" si="331"/>
        <v>0</v>
      </c>
      <c r="CK516" s="12">
        <f t="shared" si="332"/>
        <v>3</v>
      </c>
    </row>
    <row r="517" spans="1:89" x14ac:dyDescent="0.25">
      <c r="A517" s="25">
        <v>43068.275560416667</v>
      </c>
      <c r="B517" s="26" t="s">
        <v>1041</v>
      </c>
      <c r="C517" s="26" t="s">
        <v>1042</v>
      </c>
      <c r="D517" s="26" t="s">
        <v>185</v>
      </c>
      <c r="E517" s="24"/>
      <c r="F517" s="26" t="s">
        <v>357</v>
      </c>
      <c r="G517" s="26" t="s">
        <v>511</v>
      </c>
      <c r="H517" s="26" t="s">
        <v>188</v>
      </c>
      <c r="I517" s="26" t="s">
        <v>188</v>
      </c>
      <c r="J517" s="26" t="s">
        <v>188</v>
      </c>
      <c r="K517" s="26" t="s">
        <v>188</v>
      </c>
      <c r="L517" s="26" t="s">
        <v>188</v>
      </c>
      <c r="M517" s="26" t="s">
        <v>188</v>
      </c>
      <c r="N517" s="26" t="s">
        <v>188</v>
      </c>
      <c r="O517" s="26" t="s">
        <v>188</v>
      </c>
      <c r="P517" s="26" t="s">
        <v>188</v>
      </c>
      <c r="Q517" s="26" t="s">
        <v>188</v>
      </c>
      <c r="R517" s="26" t="s">
        <v>188</v>
      </c>
      <c r="S517" s="26" t="s">
        <v>188</v>
      </c>
      <c r="T517" s="26" t="s">
        <v>188</v>
      </c>
      <c r="U517" s="26" t="s">
        <v>188</v>
      </c>
      <c r="V517" s="26" t="s">
        <v>5</v>
      </c>
      <c r="W517" s="26" t="s">
        <v>162</v>
      </c>
      <c r="X517" s="26" t="s">
        <v>158</v>
      </c>
      <c r="Y517" s="26" t="s">
        <v>190</v>
      </c>
      <c r="Z517" s="26" t="s">
        <v>190</v>
      </c>
      <c r="AA517" s="26" t="s">
        <v>190</v>
      </c>
      <c r="AB517" s="26" t="s">
        <v>190</v>
      </c>
      <c r="AC517" s="26" t="s">
        <v>190</v>
      </c>
      <c r="AD517" s="26" t="s">
        <v>190</v>
      </c>
      <c r="AE517" s="26" t="s">
        <v>55</v>
      </c>
      <c r="AF517" s="26" t="s">
        <v>159</v>
      </c>
      <c r="AG517" s="26" t="s">
        <v>59</v>
      </c>
      <c r="AH517" s="26" t="s">
        <v>59</v>
      </c>
      <c r="AI517" s="26" t="s">
        <v>59</v>
      </c>
      <c r="AJ517" s="26" t="s">
        <v>59</v>
      </c>
      <c r="AK517" s="26" t="s">
        <v>71</v>
      </c>
      <c r="AL517" s="26" t="s">
        <v>163</v>
      </c>
      <c r="AM517" s="26" t="s">
        <v>191</v>
      </c>
      <c r="AN517" s="26" t="s">
        <v>90</v>
      </c>
      <c r="AO517" s="26" t="s">
        <v>192</v>
      </c>
      <c r="AP517" s="26" t="s">
        <v>106</v>
      </c>
      <c r="AQ517" s="26" t="s">
        <v>106</v>
      </c>
      <c r="AR517" s="26" t="s">
        <v>106</v>
      </c>
      <c r="AS517" s="26" t="s">
        <v>106</v>
      </c>
      <c r="AT517" s="26" t="s">
        <v>115</v>
      </c>
      <c r="AU517" s="26" t="s">
        <v>167</v>
      </c>
      <c r="AX517" s="12">
        <f t="shared" si="302"/>
        <v>512</v>
      </c>
      <c r="AY517" s="12">
        <f t="shared" si="296"/>
        <v>0.2</v>
      </c>
      <c r="AZ517" s="20" t="str">
        <f t="shared" si="303"/>
        <v>Anticipatoria., Criterios y estándares (Rúbrica)., Autoevaluación., Retroalimentación.</v>
      </c>
      <c r="BA517" s="12" t="str">
        <f t="shared" si="298"/>
        <v>Anticipatoria.</v>
      </c>
      <c r="BB517" s="12" t="str">
        <f t="shared" si="299"/>
        <v>Criterios y estándares (Rúbrica).</v>
      </c>
      <c r="BC517" s="12" t="str">
        <f t="shared" si="300"/>
        <v>Autoevaluación.</v>
      </c>
      <c r="BD517" s="12" t="str">
        <f t="shared" si="301"/>
        <v>Retroalimentación.</v>
      </c>
      <c r="BF517" s="12">
        <f t="shared" si="304"/>
        <v>1</v>
      </c>
      <c r="BG517" s="12">
        <f t="shared" si="305"/>
        <v>1</v>
      </c>
      <c r="BH517" s="12">
        <f t="shared" si="306"/>
        <v>1</v>
      </c>
      <c r="BI517" s="12">
        <f t="shared" si="307"/>
        <v>1</v>
      </c>
      <c r="BJ517" s="12">
        <f t="shared" si="308"/>
        <v>0</v>
      </c>
      <c r="BK517" s="12">
        <f t="shared" si="309"/>
        <v>4</v>
      </c>
      <c r="BL517" s="20" t="str">
        <f t="shared" si="310"/>
        <v>Reflexión, Diálogo, Claridad, Oportunidades de mejora, Retroalimentación al docente</v>
      </c>
      <c r="BM517" s="12" t="str">
        <f t="shared" si="311"/>
        <v>Reflexión</v>
      </c>
      <c r="BN517" s="12" t="str">
        <f t="shared" si="297"/>
        <v>Diálogo</v>
      </c>
      <c r="BO517" s="12" t="str">
        <f t="shared" si="312"/>
        <v>Claridad</v>
      </c>
      <c r="BP517" s="12" t="str">
        <f t="shared" si="313"/>
        <v>Oportunidades de mejora</v>
      </c>
      <c r="BQ517" s="12" t="str">
        <f t="shared" si="314"/>
        <v>Retroalimentación al docente</v>
      </c>
      <c r="BS517" s="12">
        <f t="shared" si="315"/>
        <v>1</v>
      </c>
      <c r="BT517" s="12">
        <f t="shared" si="316"/>
        <v>1</v>
      </c>
      <c r="BU517" s="12">
        <f t="shared" si="317"/>
        <v>1</v>
      </c>
      <c r="BV517" s="12">
        <f t="shared" si="318"/>
        <v>1</v>
      </c>
      <c r="BW517" s="12">
        <f t="shared" si="319"/>
        <v>1</v>
      </c>
      <c r="BX517" s="12">
        <f t="shared" si="320"/>
        <v>0</v>
      </c>
      <c r="BY517" s="12">
        <f t="shared" si="321"/>
        <v>5</v>
      </c>
      <c r="BZ517" s="12" t="str">
        <f t="shared" si="322"/>
        <v>La bibliografía se presenta con una sólo sistema de referenciación (APA, Vancouver, IEEE, etc).</v>
      </c>
      <c r="CA517" s="12" t="str">
        <f t="shared" si="323"/>
        <v>La bibliografía se presenta con una sólo sistema de referenciación (APA, Vancouver, IEEE, etc).</v>
      </c>
      <c r="CB517" s="21" t="str">
        <f t="shared" si="324"/>
        <v/>
      </c>
      <c r="CC517" s="12" t="str">
        <f t="shared" si="325"/>
        <v/>
      </c>
      <c r="CD517" s="12" t="str">
        <f t="shared" si="326"/>
        <v/>
      </c>
      <c r="CF517" s="12">
        <f t="shared" si="327"/>
        <v>0</v>
      </c>
      <c r="CG517" s="12">
        <f t="shared" si="328"/>
        <v>0</v>
      </c>
      <c r="CH517" s="12">
        <f t="shared" si="329"/>
        <v>1</v>
      </c>
      <c r="CI517" s="12">
        <f t="shared" si="330"/>
        <v>0</v>
      </c>
      <c r="CJ517" s="12">
        <f t="shared" si="331"/>
        <v>0</v>
      </c>
      <c r="CK517" s="12">
        <f t="shared" si="332"/>
        <v>1</v>
      </c>
    </row>
    <row r="518" spans="1:89" x14ac:dyDescent="0.25">
      <c r="A518" s="25">
        <v>43068.284065011576</v>
      </c>
      <c r="B518" s="26" t="s">
        <v>1041</v>
      </c>
      <c r="C518" s="26" t="s">
        <v>1042</v>
      </c>
      <c r="D518" s="26" t="s">
        <v>185</v>
      </c>
      <c r="E518" s="24"/>
      <c r="F518" s="26" t="s">
        <v>204</v>
      </c>
      <c r="G518" s="26" t="s">
        <v>1049</v>
      </c>
      <c r="H518" s="26" t="s">
        <v>188</v>
      </c>
      <c r="I518" s="26" t="s">
        <v>188</v>
      </c>
      <c r="J518" s="26" t="s">
        <v>188</v>
      </c>
      <c r="K518" s="26" t="s">
        <v>188</v>
      </c>
      <c r="L518" s="26" t="s">
        <v>188</v>
      </c>
      <c r="M518" s="26" t="s">
        <v>188</v>
      </c>
      <c r="N518" s="26" t="s">
        <v>188</v>
      </c>
      <c r="O518" s="26" t="s">
        <v>188</v>
      </c>
      <c r="P518" s="26" t="s">
        <v>188</v>
      </c>
      <c r="Q518" s="26" t="s">
        <v>188</v>
      </c>
      <c r="R518" s="26" t="s">
        <v>188</v>
      </c>
      <c r="S518" s="26" t="s">
        <v>188</v>
      </c>
      <c r="T518" s="26" t="s">
        <v>188</v>
      </c>
      <c r="U518" s="26" t="s">
        <v>188</v>
      </c>
      <c r="V518" s="26" t="s">
        <v>5</v>
      </c>
      <c r="W518" s="26" t="s">
        <v>162</v>
      </c>
      <c r="X518" s="26" t="s">
        <v>158</v>
      </c>
      <c r="Y518" s="26" t="s">
        <v>190</v>
      </c>
      <c r="Z518" s="26" t="s">
        <v>190</v>
      </c>
      <c r="AA518" s="26" t="s">
        <v>190</v>
      </c>
      <c r="AB518" s="26" t="s">
        <v>190</v>
      </c>
      <c r="AC518" s="26" t="s">
        <v>190</v>
      </c>
      <c r="AD518" s="26" t="s">
        <v>190</v>
      </c>
      <c r="AE518" s="26" t="s">
        <v>53</v>
      </c>
      <c r="AF518" s="26" t="s">
        <v>58</v>
      </c>
      <c r="AG518" s="26" t="s">
        <v>58</v>
      </c>
      <c r="AH518" s="26" t="s">
        <v>59</v>
      </c>
      <c r="AI518" s="26" t="s">
        <v>58</v>
      </c>
      <c r="AJ518" s="26" t="s">
        <v>59</v>
      </c>
      <c r="AK518" s="26" t="s">
        <v>69</v>
      </c>
      <c r="AL518" s="26" t="s">
        <v>163</v>
      </c>
      <c r="AM518" s="26" t="s">
        <v>191</v>
      </c>
      <c r="AN518" s="26" t="s">
        <v>90</v>
      </c>
      <c r="AO518" s="26" t="s">
        <v>244</v>
      </c>
      <c r="AP518" s="26" t="s">
        <v>106</v>
      </c>
      <c r="AQ518" s="26" t="s">
        <v>106</v>
      </c>
      <c r="AR518" s="26" t="s">
        <v>106</v>
      </c>
      <c r="AS518" s="26" t="s">
        <v>106</v>
      </c>
      <c r="AT518" s="26" t="s">
        <v>112</v>
      </c>
      <c r="AU518" s="26" t="s">
        <v>284</v>
      </c>
      <c r="AX518" s="12">
        <f t="shared" si="302"/>
        <v>512</v>
      </c>
      <c r="AY518" s="12">
        <f t="shared" si="296"/>
        <v>0.2</v>
      </c>
      <c r="AZ518" s="20" t="str">
        <f t="shared" si="303"/>
        <v>Anticipatoria., Criterios y estándares (Rúbrica)., Autoevaluación., Retroalimentación.</v>
      </c>
      <c r="BA518" s="12" t="str">
        <f t="shared" si="298"/>
        <v>Anticipatoria.</v>
      </c>
      <c r="BB518" s="12" t="str">
        <f t="shared" si="299"/>
        <v>Criterios y estándares (Rúbrica).</v>
      </c>
      <c r="BC518" s="12" t="str">
        <f t="shared" si="300"/>
        <v>Autoevaluación.</v>
      </c>
      <c r="BD518" s="12" t="str">
        <f t="shared" si="301"/>
        <v>Retroalimentación.</v>
      </c>
      <c r="BF518" s="12">
        <f t="shared" si="304"/>
        <v>1</v>
      </c>
      <c r="BG518" s="12">
        <f t="shared" si="305"/>
        <v>1</v>
      </c>
      <c r="BH518" s="12">
        <f t="shared" si="306"/>
        <v>1</v>
      </c>
      <c r="BI518" s="12">
        <f t="shared" si="307"/>
        <v>1</v>
      </c>
      <c r="BJ518" s="12">
        <f t="shared" si="308"/>
        <v>0</v>
      </c>
      <c r="BK518" s="12">
        <f t="shared" si="309"/>
        <v>4</v>
      </c>
      <c r="BL518" s="20" t="str">
        <f t="shared" si="310"/>
        <v>Reflexión, Claridad, Oportunidades de mejora, Retroalimentación al docente</v>
      </c>
      <c r="BM518" s="12" t="str">
        <f t="shared" si="311"/>
        <v>Reflexión</v>
      </c>
      <c r="BN518" s="12" t="str">
        <f t="shared" si="297"/>
        <v>Claridad</v>
      </c>
      <c r="BO518" s="12" t="str">
        <f t="shared" si="312"/>
        <v>Oportunidades de mejora</v>
      </c>
      <c r="BP518" s="12" t="str">
        <f t="shared" si="313"/>
        <v>Oportunidades de mejora</v>
      </c>
      <c r="BQ518" s="12" t="str">
        <f t="shared" si="314"/>
        <v>Retroalimentación al docente</v>
      </c>
      <c r="BS518" s="12">
        <f t="shared" si="315"/>
        <v>1</v>
      </c>
      <c r="BT518" s="12">
        <f t="shared" si="316"/>
        <v>0</v>
      </c>
      <c r="BU518" s="12">
        <f t="shared" si="317"/>
        <v>1</v>
      </c>
      <c r="BV518" s="12">
        <f t="shared" si="318"/>
        <v>2</v>
      </c>
      <c r="BW518" s="12">
        <f t="shared" si="319"/>
        <v>1</v>
      </c>
      <c r="BX518" s="12">
        <f t="shared" si="320"/>
        <v>0</v>
      </c>
      <c r="BY518" s="12">
        <f t="shared" si="321"/>
        <v>5</v>
      </c>
      <c r="BZ518" s="12" t="str">
        <f t="shared" si="322"/>
        <v>La bibliografía básica propuesta se encuentra en la biblioteca "Juan Roa Vásquez"., La bibliografía se presenta con una sólo sistema de referenciación (APA, Vancouver, IEEE, etc).</v>
      </c>
      <c r="CA518" s="12" t="str">
        <f t="shared" si="323"/>
        <v>La bibliografía básica propuesta se encuentra en la biblioteca "Juan Roa Vásquez".</v>
      </c>
      <c r="CB518" s="21" t="str">
        <f t="shared" si="324"/>
        <v>La bibliografía se presenta con una sólo sistema de referenciación (APA, Vancouver, IEEE, etc).</v>
      </c>
      <c r="CC518" s="12" t="str">
        <f t="shared" si="325"/>
        <v/>
      </c>
      <c r="CD518" s="12" t="str">
        <f t="shared" si="326"/>
        <v/>
      </c>
      <c r="CF518" s="12">
        <f t="shared" si="327"/>
        <v>1</v>
      </c>
      <c r="CG518" s="12">
        <f t="shared" si="328"/>
        <v>0</v>
      </c>
      <c r="CH518" s="12">
        <f t="shared" si="329"/>
        <v>1</v>
      </c>
      <c r="CI518" s="12">
        <f t="shared" si="330"/>
        <v>0</v>
      </c>
      <c r="CJ518" s="12">
        <f t="shared" si="331"/>
        <v>0</v>
      </c>
      <c r="CK518" s="12">
        <f t="shared" si="332"/>
        <v>2</v>
      </c>
    </row>
    <row r="519" spans="1:89" x14ac:dyDescent="0.25">
      <c r="A519" s="25">
        <v>43068.444767835652</v>
      </c>
      <c r="B519" s="26" t="s">
        <v>1050</v>
      </c>
      <c r="C519" s="26" t="s">
        <v>1051</v>
      </c>
      <c r="D519" s="26" t="s">
        <v>185</v>
      </c>
      <c r="E519" s="24"/>
      <c r="F519" s="26" t="s">
        <v>621</v>
      </c>
      <c r="G519" s="26" t="s">
        <v>1052</v>
      </c>
      <c r="H519" s="26" t="s">
        <v>188</v>
      </c>
      <c r="I519" s="26" t="s">
        <v>188</v>
      </c>
      <c r="J519" s="26" t="s">
        <v>188</v>
      </c>
      <c r="K519" s="26" t="s">
        <v>188</v>
      </c>
      <c r="L519" s="26" t="s">
        <v>188</v>
      </c>
      <c r="M519" s="26" t="s">
        <v>188</v>
      </c>
      <c r="N519" s="26" t="s">
        <v>188</v>
      </c>
      <c r="O519" s="26" t="s">
        <v>188</v>
      </c>
      <c r="P519" s="26" t="s">
        <v>188</v>
      </c>
      <c r="Q519" s="26" t="s">
        <v>188</v>
      </c>
      <c r="R519" s="26" t="s">
        <v>188</v>
      </c>
      <c r="S519" s="26" t="s">
        <v>188</v>
      </c>
      <c r="T519" s="26" t="s">
        <v>188</v>
      </c>
      <c r="U519" s="26" t="s">
        <v>188</v>
      </c>
      <c r="V519" s="26" t="s">
        <v>5</v>
      </c>
      <c r="W519" s="26" t="s">
        <v>162</v>
      </c>
      <c r="X519" s="26" t="s">
        <v>158</v>
      </c>
      <c r="Y519" s="26" t="s">
        <v>190</v>
      </c>
      <c r="Z519" s="26" t="s">
        <v>190</v>
      </c>
      <c r="AA519" s="26" t="s">
        <v>190</v>
      </c>
      <c r="AB519" s="26" t="s">
        <v>190</v>
      </c>
      <c r="AC519" s="26" t="s">
        <v>190</v>
      </c>
      <c r="AD519" s="26" t="s">
        <v>190</v>
      </c>
      <c r="AE519" s="26" t="s">
        <v>55</v>
      </c>
      <c r="AF519" s="26" t="s">
        <v>159</v>
      </c>
      <c r="AG519" s="26" t="s">
        <v>59</v>
      </c>
      <c r="AH519" s="26" t="s">
        <v>59</v>
      </c>
      <c r="AI519" s="26" t="s">
        <v>59</v>
      </c>
      <c r="AJ519" s="26" t="s">
        <v>59</v>
      </c>
      <c r="AK519" s="26" t="s">
        <v>71</v>
      </c>
      <c r="AL519" s="26" t="s">
        <v>163</v>
      </c>
      <c r="AM519" s="26" t="s">
        <v>1053</v>
      </c>
      <c r="AN519" s="26" t="s">
        <v>90</v>
      </c>
      <c r="AO519" s="26" t="s">
        <v>684</v>
      </c>
      <c r="AP519" s="26" t="s">
        <v>106</v>
      </c>
      <c r="AQ519" s="26" t="s">
        <v>106</v>
      </c>
      <c r="AR519" s="26" t="s">
        <v>106</v>
      </c>
      <c r="AS519" s="26" t="s">
        <v>106</v>
      </c>
      <c r="AT519" s="26" t="s">
        <v>113</v>
      </c>
      <c r="AU519" s="26" t="s">
        <v>193</v>
      </c>
      <c r="AX519" s="12">
        <f t="shared" si="302"/>
        <v>518</v>
      </c>
      <c r="AY519" s="12">
        <f t="shared" si="296"/>
        <v>1</v>
      </c>
      <c r="AZ519" s="20" t="str">
        <f t="shared" si="303"/>
        <v>Anticipatoria., Criterios y estándares (Rúbrica)., Autoevaluación., Retroalimentación., No incluye los componentes enunciados.</v>
      </c>
      <c r="BA519" s="12" t="str">
        <f t="shared" si="298"/>
        <v>Anticipatoria.</v>
      </c>
      <c r="BB519" s="12" t="str">
        <f t="shared" si="299"/>
        <v>Criterios y estándares (Rúbrica).</v>
      </c>
      <c r="BC519" s="12" t="str">
        <f t="shared" si="300"/>
        <v>Autoevaluación.</v>
      </c>
      <c r="BD519" s="12" t="str">
        <f t="shared" si="301"/>
        <v>Retroalimentación., No incluye los componentes enunciados.</v>
      </c>
      <c r="BF519" s="12">
        <f t="shared" si="304"/>
        <v>1</v>
      </c>
      <c r="BG519" s="12">
        <f t="shared" si="305"/>
        <v>1</v>
      </c>
      <c r="BH519" s="12">
        <f t="shared" si="306"/>
        <v>1</v>
      </c>
      <c r="BI519" s="12">
        <f t="shared" si="307"/>
        <v>0</v>
      </c>
      <c r="BJ519" s="12">
        <f t="shared" si="308"/>
        <v>0</v>
      </c>
      <c r="BK519" s="12">
        <f t="shared" si="309"/>
        <v>3</v>
      </c>
      <c r="BL519" s="20" t="str">
        <f t="shared" si="310"/>
        <v>Reflexión, Diálogo, Claridad, Oportunidades de mejora, Retroalimentación al docente, No incluye los principios enunciados</v>
      </c>
      <c r="BM519" s="12" t="str">
        <f t="shared" si="311"/>
        <v>Reflexión</v>
      </c>
      <c r="BN519" s="12" t="str">
        <f t="shared" si="297"/>
        <v>Diálogo</v>
      </c>
      <c r="BO519" s="12" t="str">
        <f t="shared" si="312"/>
        <v>Claridad</v>
      </c>
      <c r="BP519" s="12" t="str">
        <f t="shared" si="313"/>
        <v>Oportunidades de mejora</v>
      </c>
      <c r="BQ519" s="12" t="str">
        <f t="shared" si="314"/>
        <v>Retroalimentación al docente, No incluye los principios enunciados</v>
      </c>
      <c r="BS519" s="12">
        <f t="shared" si="315"/>
        <v>1</v>
      </c>
      <c r="BT519" s="12">
        <f t="shared" si="316"/>
        <v>1</v>
      </c>
      <c r="BU519" s="12">
        <f t="shared" si="317"/>
        <v>1</v>
      </c>
      <c r="BV519" s="12">
        <f t="shared" si="318"/>
        <v>1</v>
      </c>
      <c r="BW519" s="12">
        <f t="shared" si="319"/>
        <v>0</v>
      </c>
      <c r="BX519" s="12">
        <f t="shared" si="320"/>
        <v>0</v>
      </c>
      <c r="BY519" s="12">
        <f t="shared" si="321"/>
        <v>4</v>
      </c>
      <c r="BZ519"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19" s="12" t="str">
        <f t="shared" si="323"/>
        <v>La bibliografía básica propuesta se encuentra en la biblioteca "Juan Roa Vásquez".</v>
      </c>
      <c r="CB519" s="21" t="str">
        <f t="shared" si="324"/>
        <v>La bibliografía propuesta contiene títulos de edición menor a 5 años.</v>
      </c>
      <c r="CC519" s="12" t="str">
        <f t="shared" si="325"/>
        <v>La bibliografía se presenta con una sólo sistema de referenciación (APA, Vancouver, IEEE, etc).</v>
      </c>
      <c r="CD519" s="12" t="str">
        <f t="shared" si="326"/>
        <v>La bibliografía incluye por lo menos dos títulos en una segunda lengua.</v>
      </c>
      <c r="CF519" s="12">
        <f t="shared" si="327"/>
        <v>1</v>
      </c>
      <c r="CG519" s="12">
        <f t="shared" si="328"/>
        <v>1</v>
      </c>
      <c r="CH519" s="12">
        <f t="shared" si="329"/>
        <v>1</v>
      </c>
      <c r="CI519" s="12">
        <f t="shared" si="330"/>
        <v>1</v>
      </c>
      <c r="CJ519" s="12">
        <f t="shared" si="331"/>
        <v>0</v>
      </c>
      <c r="CK519" s="12">
        <f t="shared" si="332"/>
        <v>4</v>
      </c>
    </row>
    <row r="520" spans="1:89" x14ac:dyDescent="0.25">
      <c r="A520" s="25">
        <v>43068.450710185185</v>
      </c>
      <c r="B520" s="26" t="s">
        <v>1054</v>
      </c>
      <c r="C520" s="26" t="s">
        <v>1055</v>
      </c>
      <c r="D520" s="26" t="s">
        <v>185</v>
      </c>
      <c r="E520" s="24"/>
      <c r="F520" s="26" t="s">
        <v>720</v>
      </c>
      <c r="G520" s="26" t="s">
        <v>1056</v>
      </c>
      <c r="H520" s="26" t="s">
        <v>188</v>
      </c>
      <c r="I520" s="26" t="s">
        <v>188</v>
      </c>
      <c r="J520" s="26" t="s">
        <v>188</v>
      </c>
      <c r="K520" s="26" t="s">
        <v>188</v>
      </c>
      <c r="L520" s="26" t="s">
        <v>188</v>
      </c>
      <c r="M520" s="26" t="s">
        <v>188</v>
      </c>
      <c r="N520" s="26" t="s">
        <v>188</v>
      </c>
      <c r="O520" s="26" t="s">
        <v>188</v>
      </c>
      <c r="P520" s="26" t="s">
        <v>188</v>
      </c>
      <c r="Q520" s="26" t="s">
        <v>188</v>
      </c>
      <c r="R520" s="26" t="s">
        <v>188</v>
      </c>
      <c r="S520" s="26" t="s">
        <v>188</v>
      </c>
      <c r="T520" s="26" t="s">
        <v>188</v>
      </c>
      <c r="U520" s="26" t="s">
        <v>188</v>
      </c>
      <c r="V520" s="26" t="s">
        <v>5</v>
      </c>
      <c r="W520" s="26" t="s">
        <v>162</v>
      </c>
      <c r="X520" s="26" t="s">
        <v>158</v>
      </c>
      <c r="Y520" s="26" t="s">
        <v>43</v>
      </c>
      <c r="Z520" s="26" t="s">
        <v>43</v>
      </c>
      <c r="AA520" s="26" t="s">
        <v>43</v>
      </c>
      <c r="AB520" s="26" t="s">
        <v>43</v>
      </c>
      <c r="AC520" s="26" t="s">
        <v>43</v>
      </c>
      <c r="AD520" s="26" t="s">
        <v>43</v>
      </c>
      <c r="AE520" s="26" t="s">
        <v>55</v>
      </c>
      <c r="AF520" s="26" t="s">
        <v>58</v>
      </c>
      <c r="AG520" s="26" t="s">
        <v>59</v>
      </c>
      <c r="AH520" s="26" t="s">
        <v>58</v>
      </c>
      <c r="AI520" s="26" t="s">
        <v>58</v>
      </c>
      <c r="AJ520" s="26" t="s">
        <v>58</v>
      </c>
      <c r="AK520" s="26" t="s">
        <v>69</v>
      </c>
      <c r="AL520" s="26" t="s">
        <v>160</v>
      </c>
      <c r="AM520" s="26" t="s">
        <v>228</v>
      </c>
      <c r="AN520" s="26" t="s">
        <v>89</v>
      </c>
      <c r="AO520" s="26" t="s">
        <v>210</v>
      </c>
      <c r="AP520" s="26" t="s">
        <v>104</v>
      </c>
      <c r="AQ520" s="26" t="s">
        <v>105</v>
      </c>
      <c r="AR520" s="26" t="s">
        <v>105</v>
      </c>
      <c r="AS520" s="26" t="s">
        <v>104</v>
      </c>
      <c r="AT520" s="26" t="s">
        <v>112</v>
      </c>
      <c r="AU520" s="26" t="s">
        <v>193</v>
      </c>
      <c r="AX520" s="12">
        <f t="shared" si="302"/>
        <v>519</v>
      </c>
      <c r="AY520" s="12">
        <f t="shared" si="296"/>
        <v>0.25</v>
      </c>
      <c r="AZ520" s="20" t="str">
        <f t="shared" si="303"/>
        <v>Anticipatoria., Criterios y estándares (Rúbrica)., Autoevaluación.</v>
      </c>
      <c r="BA520" s="12" t="str">
        <f t="shared" si="298"/>
        <v>Anticipatoria.</v>
      </c>
      <c r="BB520" s="12" t="str">
        <f t="shared" si="299"/>
        <v>Criterios y estándares (Rúbrica).</v>
      </c>
      <c r="BC520" s="12" t="str">
        <f t="shared" si="300"/>
        <v>Autoevaluación.</v>
      </c>
      <c r="BD520" s="12" t="str">
        <f t="shared" si="301"/>
        <v/>
      </c>
      <c r="BF520" s="12">
        <f t="shared" si="304"/>
        <v>1</v>
      </c>
      <c r="BG520" s="12">
        <f t="shared" si="305"/>
        <v>1</v>
      </c>
      <c r="BH520" s="12">
        <f t="shared" si="306"/>
        <v>1</v>
      </c>
      <c r="BI520" s="12">
        <f t="shared" si="307"/>
        <v>0</v>
      </c>
      <c r="BJ520" s="12">
        <f t="shared" si="308"/>
        <v>0</v>
      </c>
      <c r="BK520" s="12">
        <f t="shared" si="309"/>
        <v>3</v>
      </c>
      <c r="BL520" s="20" t="str">
        <f t="shared" si="310"/>
        <v>Reflexión, Diálogo, Claridad, Oportunidades de mejora</v>
      </c>
      <c r="BM520" s="12" t="str">
        <f t="shared" si="311"/>
        <v>Reflexión</v>
      </c>
      <c r="BN520" s="12" t="str">
        <f t="shared" si="297"/>
        <v>Diálogo</v>
      </c>
      <c r="BO520" s="12" t="str">
        <f t="shared" si="312"/>
        <v>Claridad</v>
      </c>
      <c r="BP520" s="12" t="str">
        <f t="shared" si="313"/>
        <v>Oportunidades de mejora</v>
      </c>
      <c r="BQ520" s="12" t="str">
        <f t="shared" si="314"/>
        <v/>
      </c>
      <c r="BS520" s="12">
        <f t="shared" si="315"/>
        <v>1</v>
      </c>
      <c r="BT520" s="12">
        <f t="shared" si="316"/>
        <v>1</v>
      </c>
      <c r="BU520" s="12">
        <f t="shared" si="317"/>
        <v>1</v>
      </c>
      <c r="BV520" s="12">
        <f t="shared" si="318"/>
        <v>1</v>
      </c>
      <c r="BW520" s="12">
        <f t="shared" si="319"/>
        <v>0</v>
      </c>
      <c r="BX520" s="12">
        <f t="shared" si="320"/>
        <v>0</v>
      </c>
      <c r="BY520" s="12">
        <f t="shared" si="321"/>
        <v>4</v>
      </c>
      <c r="BZ520"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20" s="12" t="str">
        <f t="shared" si="323"/>
        <v>La bibliografía básica propuesta se encuentra en la biblioteca "Juan Roa Vásquez".</v>
      </c>
      <c r="CB520" s="21" t="str">
        <f t="shared" si="324"/>
        <v>La bibliografía propuesta contiene títulos de edición menor a 5 años.</v>
      </c>
      <c r="CC520" s="12" t="str">
        <f t="shared" si="325"/>
        <v>La bibliografía se presenta con una sólo sistema de referenciación (APA, Vancouver, IEEE, etc).</v>
      </c>
      <c r="CD520" s="12" t="str">
        <f t="shared" si="326"/>
        <v>La bibliografía incluye por lo menos dos títulos en una segunda lengua.</v>
      </c>
      <c r="CF520" s="12">
        <f t="shared" si="327"/>
        <v>1</v>
      </c>
      <c r="CG520" s="12">
        <f t="shared" si="328"/>
        <v>1</v>
      </c>
      <c r="CH520" s="12">
        <f t="shared" si="329"/>
        <v>1</v>
      </c>
      <c r="CI520" s="12">
        <f t="shared" si="330"/>
        <v>1</v>
      </c>
      <c r="CJ520" s="12">
        <f t="shared" si="331"/>
        <v>0</v>
      </c>
      <c r="CK520" s="12">
        <f t="shared" si="332"/>
        <v>4</v>
      </c>
    </row>
    <row r="521" spans="1:89" x14ac:dyDescent="0.25">
      <c r="A521" s="25">
        <v>43068.482155092592</v>
      </c>
      <c r="B521" s="26" t="s">
        <v>1057</v>
      </c>
      <c r="C521" s="26" t="s">
        <v>1058</v>
      </c>
      <c r="D521" s="26" t="s">
        <v>185</v>
      </c>
      <c r="E521" s="24"/>
      <c r="F521" s="26" t="s">
        <v>235</v>
      </c>
      <c r="G521" s="26" t="s">
        <v>1059</v>
      </c>
      <c r="H521" s="26" t="s">
        <v>188</v>
      </c>
      <c r="I521" s="26" t="s">
        <v>188</v>
      </c>
      <c r="J521" s="26" t="s">
        <v>188</v>
      </c>
      <c r="K521" s="26" t="s">
        <v>188</v>
      </c>
      <c r="L521" s="26" t="s">
        <v>188</v>
      </c>
      <c r="M521" s="26" t="s">
        <v>188</v>
      </c>
      <c r="N521" s="26" t="s">
        <v>188</v>
      </c>
      <c r="O521" s="26" t="s">
        <v>188</v>
      </c>
      <c r="P521" s="26" t="s">
        <v>188</v>
      </c>
      <c r="Q521" s="26" t="s">
        <v>188</v>
      </c>
      <c r="R521" s="26" t="s">
        <v>188</v>
      </c>
      <c r="S521" s="26" t="s">
        <v>188</v>
      </c>
      <c r="T521" s="26" t="s">
        <v>188</v>
      </c>
      <c r="U521" s="26" t="s">
        <v>188</v>
      </c>
      <c r="V521" s="26" t="s">
        <v>5</v>
      </c>
      <c r="W521" s="26" t="s">
        <v>162</v>
      </c>
      <c r="X521" s="26" t="s">
        <v>158</v>
      </c>
      <c r="Y521" s="26" t="s">
        <v>45</v>
      </c>
      <c r="Z521" s="26" t="s">
        <v>43</v>
      </c>
      <c r="AA521" s="26" t="s">
        <v>190</v>
      </c>
      <c r="AB521" s="26" t="s">
        <v>190</v>
      </c>
      <c r="AC521" s="26" t="s">
        <v>190</v>
      </c>
      <c r="AD521" s="26" t="s">
        <v>190</v>
      </c>
      <c r="AE521" s="26" t="s">
        <v>55</v>
      </c>
      <c r="AF521" s="26" t="s">
        <v>58</v>
      </c>
      <c r="AG521" s="26" t="s">
        <v>58</v>
      </c>
      <c r="AH521" s="26" t="s">
        <v>59</v>
      </c>
      <c r="AI521" s="26" t="s">
        <v>59</v>
      </c>
      <c r="AJ521" s="26" t="s">
        <v>58</v>
      </c>
      <c r="AK521" s="26" t="s">
        <v>69</v>
      </c>
      <c r="AL521" s="26" t="s">
        <v>160</v>
      </c>
      <c r="AM521" s="26" t="s">
        <v>191</v>
      </c>
      <c r="AN521" s="26" t="s">
        <v>89</v>
      </c>
      <c r="AO521" s="26" t="s">
        <v>192</v>
      </c>
      <c r="AP521" s="26" t="s">
        <v>106</v>
      </c>
      <c r="AQ521" s="26" t="s">
        <v>106</v>
      </c>
      <c r="AR521" s="26" t="s">
        <v>104</v>
      </c>
      <c r="AS521" s="26" t="s">
        <v>104</v>
      </c>
      <c r="AT521" s="26" t="s">
        <v>114</v>
      </c>
      <c r="AU521" s="26" t="s">
        <v>260</v>
      </c>
      <c r="AX521" s="12">
        <f t="shared" si="302"/>
        <v>520</v>
      </c>
      <c r="AY521" s="12">
        <f t="shared" si="296"/>
        <v>1</v>
      </c>
      <c r="AZ521" s="20" t="str">
        <f t="shared" si="303"/>
        <v>Anticipatoria., Criterios y estándares (Rúbrica)., Autoevaluación., Retroalimentación.</v>
      </c>
      <c r="BA521" s="12" t="str">
        <f t="shared" si="298"/>
        <v>Anticipatoria.</v>
      </c>
      <c r="BB521" s="12" t="str">
        <f t="shared" si="299"/>
        <v>Criterios y estándares (Rúbrica).</v>
      </c>
      <c r="BC521" s="12" t="str">
        <f t="shared" si="300"/>
        <v>Autoevaluación.</v>
      </c>
      <c r="BD521" s="12" t="str">
        <f t="shared" si="301"/>
        <v>Retroalimentación.</v>
      </c>
      <c r="BF521" s="12">
        <f t="shared" si="304"/>
        <v>1</v>
      </c>
      <c r="BG521" s="12">
        <f t="shared" si="305"/>
        <v>1</v>
      </c>
      <c r="BH521" s="12">
        <f t="shared" si="306"/>
        <v>1</v>
      </c>
      <c r="BI521" s="12">
        <f t="shared" si="307"/>
        <v>1</v>
      </c>
      <c r="BJ521" s="12">
        <f t="shared" si="308"/>
        <v>0</v>
      </c>
      <c r="BK521" s="12">
        <f t="shared" si="309"/>
        <v>4</v>
      </c>
      <c r="BL521" s="20" t="str">
        <f t="shared" si="310"/>
        <v>Reflexión, Diálogo, Claridad, Oportunidades de mejora, Retroalimentación al docente</v>
      </c>
      <c r="BM521" s="12" t="str">
        <f t="shared" si="311"/>
        <v>Reflexión</v>
      </c>
      <c r="BN521" s="12" t="str">
        <f t="shared" si="297"/>
        <v>Diálogo</v>
      </c>
      <c r="BO521" s="12" t="str">
        <f t="shared" si="312"/>
        <v>Claridad</v>
      </c>
      <c r="BP521" s="12" t="str">
        <f t="shared" si="313"/>
        <v>Oportunidades de mejora</v>
      </c>
      <c r="BQ521" s="12" t="str">
        <f t="shared" si="314"/>
        <v>Retroalimentación al docente</v>
      </c>
      <c r="BS521" s="12">
        <f t="shared" si="315"/>
        <v>1</v>
      </c>
      <c r="BT521" s="12">
        <f t="shared" si="316"/>
        <v>1</v>
      </c>
      <c r="BU521" s="12">
        <f t="shared" si="317"/>
        <v>1</v>
      </c>
      <c r="BV521" s="12">
        <f t="shared" si="318"/>
        <v>1</v>
      </c>
      <c r="BW521" s="12">
        <f t="shared" si="319"/>
        <v>1</v>
      </c>
      <c r="BX521" s="12">
        <f t="shared" si="320"/>
        <v>0</v>
      </c>
      <c r="BY521" s="12">
        <f t="shared" si="321"/>
        <v>5</v>
      </c>
      <c r="BZ521" s="12" t="str">
        <f t="shared" si="322"/>
        <v>La bibliografía básica propuesta se encuentra en la biblioteca "Juan Roa Vásquez"., La bibliografía se presenta con una sólo sistema de referenciación (APA, Vancouver, IEEE, etc)., La bibliografía incluye por lo menos dos títulos en una segunda lengua.</v>
      </c>
      <c r="CA521" s="12" t="str">
        <f t="shared" si="323"/>
        <v>La bibliografía básica propuesta se encuentra en la biblioteca "Juan Roa Vásquez".</v>
      </c>
      <c r="CB521" s="21" t="str">
        <f t="shared" si="324"/>
        <v>La bibliografía se presenta con una sólo sistema de referenciación (APA, Vancouver, IEEE, etc).</v>
      </c>
      <c r="CC521" s="12" t="str">
        <f t="shared" si="325"/>
        <v>La bibliografía incluye por lo menos dos títulos en una segunda lengua.</v>
      </c>
      <c r="CD521" s="12" t="str">
        <f t="shared" si="326"/>
        <v/>
      </c>
      <c r="CF521" s="12">
        <f t="shared" si="327"/>
        <v>1</v>
      </c>
      <c r="CG521" s="12">
        <f t="shared" si="328"/>
        <v>0</v>
      </c>
      <c r="CH521" s="12">
        <f t="shared" si="329"/>
        <v>1</v>
      </c>
      <c r="CI521" s="12">
        <f t="shared" si="330"/>
        <v>1</v>
      </c>
      <c r="CJ521" s="12">
        <f t="shared" si="331"/>
        <v>0</v>
      </c>
      <c r="CK521" s="12">
        <f t="shared" si="332"/>
        <v>3</v>
      </c>
    </row>
    <row r="522" spans="1:89" x14ac:dyDescent="0.25">
      <c r="A522" s="25">
        <v>43068.482522361111</v>
      </c>
      <c r="B522" s="26" t="s">
        <v>1060</v>
      </c>
      <c r="C522" s="26" t="s">
        <v>1061</v>
      </c>
      <c r="D522" s="26" t="s">
        <v>185</v>
      </c>
      <c r="E522" s="24"/>
      <c r="F522" s="26" t="s">
        <v>238</v>
      </c>
      <c r="G522" s="26" t="s">
        <v>1062</v>
      </c>
      <c r="H522" s="26" t="s">
        <v>188</v>
      </c>
      <c r="I522" s="26" t="s">
        <v>188</v>
      </c>
      <c r="J522" s="26" t="s">
        <v>188</v>
      </c>
      <c r="K522" s="26" t="s">
        <v>188</v>
      </c>
      <c r="L522" s="26" t="s">
        <v>188</v>
      </c>
      <c r="M522" s="26" t="s">
        <v>188</v>
      </c>
      <c r="N522" s="26" t="s">
        <v>188</v>
      </c>
      <c r="O522" s="26" t="s">
        <v>188</v>
      </c>
      <c r="P522" s="26" t="s">
        <v>188</v>
      </c>
      <c r="Q522" s="26" t="s">
        <v>188</v>
      </c>
      <c r="R522" s="26" t="s">
        <v>188</v>
      </c>
      <c r="S522" s="26" t="s">
        <v>188</v>
      </c>
      <c r="T522" s="26" t="s">
        <v>188</v>
      </c>
      <c r="U522" s="26" t="s">
        <v>188</v>
      </c>
      <c r="V522" s="26" t="s">
        <v>5</v>
      </c>
      <c r="W522" s="26" t="s">
        <v>162</v>
      </c>
      <c r="X522" s="26" t="s">
        <v>158</v>
      </c>
      <c r="Y522" s="26" t="s">
        <v>190</v>
      </c>
      <c r="Z522" s="26" t="s">
        <v>190</v>
      </c>
      <c r="AA522" s="26" t="s">
        <v>190</v>
      </c>
      <c r="AB522" s="26" t="s">
        <v>190</v>
      </c>
      <c r="AC522" s="26" t="s">
        <v>190</v>
      </c>
      <c r="AD522" s="26" t="s">
        <v>190</v>
      </c>
      <c r="AE522" s="26" t="s">
        <v>55</v>
      </c>
      <c r="AF522" s="26" t="s">
        <v>159</v>
      </c>
      <c r="AG522" s="26" t="s">
        <v>59</v>
      </c>
      <c r="AH522" s="26" t="s">
        <v>59</v>
      </c>
      <c r="AI522" s="26" t="s">
        <v>59</v>
      </c>
      <c r="AJ522" s="26" t="s">
        <v>59</v>
      </c>
      <c r="AK522" s="26" t="s">
        <v>71</v>
      </c>
      <c r="AL522" s="26" t="s">
        <v>163</v>
      </c>
      <c r="AM522" s="26" t="s">
        <v>191</v>
      </c>
      <c r="AN522" s="26" t="s">
        <v>90</v>
      </c>
      <c r="AO522" s="26" t="s">
        <v>192</v>
      </c>
      <c r="AP522" s="26" t="s">
        <v>106</v>
      </c>
      <c r="AQ522" s="26" t="s">
        <v>106</v>
      </c>
      <c r="AR522" s="26" t="s">
        <v>106</v>
      </c>
      <c r="AS522" s="26" t="s">
        <v>104</v>
      </c>
      <c r="AT522" s="26" t="s">
        <v>114</v>
      </c>
      <c r="AU522" s="26" t="s">
        <v>260</v>
      </c>
      <c r="AX522" s="12">
        <f t="shared" si="302"/>
        <v>521</v>
      </c>
      <c r="AY522" s="12">
        <f t="shared" si="296"/>
        <v>1</v>
      </c>
      <c r="AZ522" s="20" t="str">
        <f t="shared" si="303"/>
        <v>Anticipatoria., Criterios y estándares (Rúbrica)., Autoevaluación., Retroalimentación.</v>
      </c>
      <c r="BA522" s="12" t="str">
        <f t="shared" si="298"/>
        <v>Anticipatoria.</v>
      </c>
      <c r="BB522" s="12" t="str">
        <f t="shared" si="299"/>
        <v>Criterios y estándares (Rúbrica).</v>
      </c>
      <c r="BC522" s="12" t="str">
        <f t="shared" si="300"/>
        <v>Autoevaluación.</v>
      </c>
      <c r="BD522" s="12" t="str">
        <f t="shared" si="301"/>
        <v>Retroalimentación.</v>
      </c>
      <c r="BF522" s="12">
        <f t="shared" si="304"/>
        <v>1</v>
      </c>
      <c r="BG522" s="12">
        <f t="shared" si="305"/>
        <v>1</v>
      </c>
      <c r="BH522" s="12">
        <f t="shared" si="306"/>
        <v>1</v>
      </c>
      <c r="BI522" s="12">
        <f t="shared" si="307"/>
        <v>1</v>
      </c>
      <c r="BJ522" s="12">
        <f t="shared" si="308"/>
        <v>0</v>
      </c>
      <c r="BK522" s="12">
        <f t="shared" si="309"/>
        <v>4</v>
      </c>
      <c r="BL522" s="20" t="str">
        <f t="shared" si="310"/>
        <v>Reflexión, Diálogo, Claridad, Oportunidades de mejora, Retroalimentación al docente</v>
      </c>
      <c r="BM522" s="12" t="str">
        <f t="shared" si="311"/>
        <v>Reflexión</v>
      </c>
      <c r="BN522" s="12" t="str">
        <f t="shared" si="297"/>
        <v>Diálogo</v>
      </c>
      <c r="BO522" s="12" t="str">
        <f t="shared" si="312"/>
        <v>Claridad</v>
      </c>
      <c r="BP522" s="12" t="str">
        <f t="shared" si="313"/>
        <v>Oportunidades de mejora</v>
      </c>
      <c r="BQ522" s="12" t="str">
        <f t="shared" si="314"/>
        <v>Retroalimentación al docente</v>
      </c>
      <c r="BS522" s="12">
        <f t="shared" si="315"/>
        <v>1</v>
      </c>
      <c r="BT522" s="12">
        <f t="shared" si="316"/>
        <v>1</v>
      </c>
      <c r="BU522" s="12">
        <f t="shared" si="317"/>
        <v>1</v>
      </c>
      <c r="BV522" s="12">
        <f t="shared" si="318"/>
        <v>1</v>
      </c>
      <c r="BW522" s="12">
        <f t="shared" si="319"/>
        <v>1</v>
      </c>
      <c r="BX522" s="12">
        <f t="shared" si="320"/>
        <v>0</v>
      </c>
      <c r="BY522" s="12">
        <f t="shared" si="321"/>
        <v>5</v>
      </c>
      <c r="BZ522" s="12" t="str">
        <f t="shared" si="322"/>
        <v>La bibliografía básica propuesta se encuentra en la biblioteca "Juan Roa Vásquez"., La bibliografía se presenta con una sólo sistema de referenciación (APA, Vancouver, IEEE, etc)., La bibliografía incluye por lo menos dos títulos en una segunda lengua.</v>
      </c>
      <c r="CA522" s="12" t="str">
        <f t="shared" si="323"/>
        <v>La bibliografía básica propuesta se encuentra en la biblioteca "Juan Roa Vásquez".</v>
      </c>
      <c r="CB522" s="21" t="str">
        <f t="shared" si="324"/>
        <v>La bibliografía se presenta con una sólo sistema de referenciación (APA, Vancouver, IEEE, etc).</v>
      </c>
      <c r="CC522" s="12" t="str">
        <f t="shared" si="325"/>
        <v>La bibliografía incluye por lo menos dos títulos en una segunda lengua.</v>
      </c>
      <c r="CD522" s="12" t="str">
        <f t="shared" si="326"/>
        <v/>
      </c>
      <c r="CF522" s="12">
        <f t="shared" si="327"/>
        <v>1</v>
      </c>
      <c r="CG522" s="12">
        <f t="shared" si="328"/>
        <v>0</v>
      </c>
      <c r="CH522" s="12">
        <f t="shared" si="329"/>
        <v>1</v>
      </c>
      <c r="CI522" s="12">
        <f t="shared" si="330"/>
        <v>1</v>
      </c>
      <c r="CJ522" s="12">
        <f t="shared" si="331"/>
        <v>0</v>
      </c>
      <c r="CK522" s="12">
        <f t="shared" si="332"/>
        <v>3</v>
      </c>
    </row>
    <row r="523" spans="1:89" x14ac:dyDescent="0.25">
      <c r="A523" s="25">
        <v>43068.502297384257</v>
      </c>
      <c r="B523" s="26" t="s">
        <v>1057</v>
      </c>
      <c r="C523" s="26" t="s">
        <v>1063</v>
      </c>
      <c r="D523" s="26" t="s">
        <v>185</v>
      </c>
      <c r="E523" s="24"/>
      <c r="F523" s="26" t="s">
        <v>235</v>
      </c>
      <c r="G523" s="26" t="s">
        <v>1064</v>
      </c>
      <c r="H523" s="26" t="s">
        <v>188</v>
      </c>
      <c r="I523" s="26" t="s">
        <v>188</v>
      </c>
      <c r="J523" s="26" t="s">
        <v>188</v>
      </c>
      <c r="K523" s="26" t="s">
        <v>188</v>
      </c>
      <c r="L523" s="26" t="s">
        <v>188</v>
      </c>
      <c r="M523" s="26" t="s">
        <v>188</v>
      </c>
      <c r="N523" s="26" t="s">
        <v>188</v>
      </c>
      <c r="O523" s="26" t="s">
        <v>188</v>
      </c>
      <c r="P523" s="26" t="s">
        <v>188</v>
      </c>
      <c r="Q523" s="26" t="s">
        <v>188</v>
      </c>
      <c r="R523" s="26" t="s">
        <v>188</v>
      </c>
      <c r="S523" s="26" t="s">
        <v>188</v>
      </c>
      <c r="T523" s="26" t="s">
        <v>188</v>
      </c>
      <c r="U523" s="26" t="s">
        <v>188</v>
      </c>
      <c r="V523" s="26" t="s">
        <v>5</v>
      </c>
      <c r="W523" s="26" t="s">
        <v>162</v>
      </c>
      <c r="X523" s="26" t="s">
        <v>158</v>
      </c>
      <c r="Y523" s="26" t="s">
        <v>190</v>
      </c>
      <c r="Z523" s="26" t="s">
        <v>190</v>
      </c>
      <c r="AA523" s="26" t="s">
        <v>190</v>
      </c>
      <c r="AB523" s="26" t="s">
        <v>190</v>
      </c>
      <c r="AC523" s="26" t="s">
        <v>190</v>
      </c>
      <c r="AD523" s="26" t="s">
        <v>190</v>
      </c>
      <c r="AE523" s="26" t="s">
        <v>55</v>
      </c>
      <c r="AF523" s="26" t="s">
        <v>159</v>
      </c>
      <c r="AG523" s="26" t="s">
        <v>59</v>
      </c>
      <c r="AH523" s="26" t="s">
        <v>59</v>
      </c>
      <c r="AI523" s="26" t="s">
        <v>59</v>
      </c>
      <c r="AJ523" s="26" t="s">
        <v>59</v>
      </c>
      <c r="AK523" s="26" t="s">
        <v>71</v>
      </c>
      <c r="AL523" s="26" t="s">
        <v>163</v>
      </c>
      <c r="AM523" s="26" t="s">
        <v>191</v>
      </c>
      <c r="AN523" s="26" t="s">
        <v>90</v>
      </c>
      <c r="AO523" s="26" t="s">
        <v>192</v>
      </c>
      <c r="AP523" s="26" t="s">
        <v>106</v>
      </c>
      <c r="AQ523" s="26" t="s">
        <v>106</v>
      </c>
      <c r="AR523" s="26" t="s">
        <v>106</v>
      </c>
      <c r="AS523" s="26" t="s">
        <v>106</v>
      </c>
      <c r="AT523" s="26" t="s">
        <v>114</v>
      </c>
      <c r="AU523" s="26" t="s">
        <v>247</v>
      </c>
      <c r="AX523" s="12">
        <f t="shared" si="302"/>
        <v>522</v>
      </c>
      <c r="AY523" s="12">
        <f t="shared" ref="AY523:AY586" si="333">IFERROR(1/(COUNTIF($AX$2:$AX$2000,MATCH(C523,$C$2:$C$2000,0))),"")</f>
        <v>1</v>
      </c>
      <c r="AZ523" s="20" t="str">
        <f t="shared" si="303"/>
        <v>Anticipatoria., Criterios y estándares (Rúbrica)., Autoevaluación., Retroalimentación.</v>
      </c>
      <c r="BA523" s="12" t="str">
        <f t="shared" si="298"/>
        <v>Anticipatoria.</v>
      </c>
      <c r="BB523" s="12" t="str">
        <f t="shared" si="299"/>
        <v>Criterios y estándares (Rúbrica).</v>
      </c>
      <c r="BC523" s="12" t="str">
        <f t="shared" si="300"/>
        <v>Autoevaluación.</v>
      </c>
      <c r="BD523" s="12" t="str">
        <f t="shared" si="301"/>
        <v>Retroalimentación.</v>
      </c>
      <c r="BF523" s="12">
        <f t="shared" si="304"/>
        <v>1</v>
      </c>
      <c r="BG523" s="12">
        <f t="shared" si="305"/>
        <v>1</v>
      </c>
      <c r="BH523" s="12">
        <f t="shared" si="306"/>
        <v>1</v>
      </c>
      <c r="BI523" s="12">
        <f t="shared" si="307"/>
        <v>1</v>
      </c>
      <c r="BJ523" s="12">
        <f t="shared" si="308"/>
        <v>0</v>
      </c>
      <c r="BK523" s="12">
        <f t="shared" si="309"/>
        <v>4</v>
      </c>
      <c r="BL523" s="20" t="str">
        <f t="shared" si="310"/>
        <v>Reflexión, Diálogo, Claridad, Oportunidades de mejora, Retroalimentación al docente</v>
      </c>
      <c r="BM523" s="12" t="str">
        <f t="shared" si="311"/>
        <v>Reflexión</v>
      </c>
      <c r="BN523" s="12" t="str">
        <f t="shared" si="297"/>
        <v>Diálogo</v>
      </c>
      <c r="BO523" s="12" t="str">
        <f t="shared" si="312"/>
        <v>Claridad</v>
      </c>
      <c r="BP523" s="12" t="str">
        <f t="shared" si="313"/>
        <v>Oportunidades de mejora</v>
      </c>
      <c r="BQ523" s="12" t="str">
        <f t="shared" si="314"/>
        <v>Retroalimentación al docente</v>
      </c>
      <c r="BS523" s="12">
        <f t="shared" si="315"/>
        <v>1</v>
      </c>
      <c r="BT523" s="12">
        <f t="shared" si="316"/>
        <v>1</v>
      </c>
      <c r="BU523" s="12">
        <f t="shared" si="317"/>
        <v>1</v>
      </c>
      <c r="BV523" s="12">
        <f t="shared" si="318"/>
        <v>1</v>
      </c>
      <c r="BW523" s="12">
        <f t="shared" si="319"/>
        <v>1</v>
      </c>
      <c r="BX523" s="12">
        <f t="shared" si="320"/>
        <v>0</v>
      </c>
      <c r="BY523" s="12">
        <f t="shared" si="321"/>
        <v>5</v>
      </c>
      <c r="BZ523" s="12" t="str">
        <f t="shared" si="322"/>
        <v>La bibliografía básica propuesta se encuentra en la biblioteca "Juan Roa Vásquez"., La bibliografía propuesta contiene títulos de edición menor a 5 años., La bibliografía se presenta con una sólo sistema de referenciación (APA, Vancouver, IEEE, etc).</v>
      </c>
      <c r="CA523" s="12" t="str">
        <f t="shared" si="323"/>
        <v>La bibliografía básica propuesta se encuentra en la biblioteca "Juan Roa Vásquez".</v>
      </c>
      <c r="CB523" s="21" t="str">
        <f t="shared" si="324"/>
        <v>La bibliografía propuesta contiene títulos de edición menor a 5 años.</v>
      </c>
      <c r="CC523" s="12" t="str">
        <f t="shared" si="325"/>
        <v>La bibliografía se presenta con una sólo sistema de referenciación (APA, Vancouver, IEEE, etc).</v>
      </c>
      <c r="CD523" s="12" t="str">
        <f t="shared" si="326"/>
        <v/>
      </c>
      <c r="CF523" s="12">
        <f t="shared" si="327"/>
        <v>1</v>
      </c>
      <c r="CG523" s="12">
        <f t="shared" si="328"/>
        <v>1</v>
      </c>
      <c r="CH523" s="12">
        <f t="shared" si="329"/>
        <v>1</v>
      </c>
      <c r="CI523" s="12">
        <f t="shared" si="330"/>
        <v>0</v>
      </c>
      <c r="CJ523" s="12">
        <f t="shared" si="331"/>
        <v>0</v>
      </c>
      <c r="CK523" s="12">
        <f t="shared" si="332"/>
        <v>3</v>
      </c>
    </row>
    <row r="524" spans="1:89" x14ac:dyDescent="0.25">
      <c r="A524" s="25">
        <v>43068.578229432867</v>
      </c>
      <c r="B524" s="26" t="s">
        <v>1065</v>
      </c>
      <c r="C524" s="26" t="s">
        <v>1066</v>
      </c>
      <c r="D524" s="26" t="s">
        <v>185</v>
      </c>
      <c r="E524" s="24"/>
      <c r="F524" s="26" t="s">
        <v>204</v>
      </c>
      <c r="G524" s="26" t="s">
        <v>1067</v>
      </c>
      <c r="H524" s="26" t="s">
        <v>188</v>
      </c>
      <c r="I524" s="26" t="s">
        <v>188</v>
      </c>
      <c r="J524" s="26" t="s">
        <v>188</v>
      </c>
      <c r="K524" s="26" t="s">
        <v>188</v>
      </c>
      <c r="L524" s="26" t="s">
        <v>188</v>
      </c>
      <c r="M524" s="26" t="s">
        <v>188</v>
      </c>
      <c r="N524" s="26" t="s">
        <v>188</v>
      </c>
      <c r="O524" s="26" t="s">
        <v>188</v>
      </c>
      <c r="P524" s="26" t="s">
        <v>188</v>
      </c>
      <c r="Q524" s="26" t="s">
        <v>188</v>
      </c>
      <c r="R524" s="26" t="s">
        <v>188</v>
      </c>
      <c r="S524" s="26" t="s">
        <v>188</v>
      </c>
      <c r="T524" s="26" t="s">
        <v>188</v>
      </c>
      <c r="U524" s="26" t="s">
        <v>188</v>
      </c>
      <c r="V524" s="26" t="s">
        <v>5</v>
      </c>
      <c r="W524" s="26" t="s">
        <v>162</v>
      </c>
      <c r="X524" s="26" t="s">
        <v>158</v>
      </c>
      <c r="Y524" s="26" t="s">
        <v>190</v>
      </c>
      <c r="Z524" s="26" t="s">
        <v>190</v>
      </c>
      <c r="AA524" s="26" t="s">
        <v>190</v>
      </c>
      <c r="AB524" s="26" t="s">
        <v>190</v>
      </c>
      <c r="AC524" s="26" t="s">
        <v>190</v>
      </c>
      <c r="AD524" s="26" t="s">
        <v>190</v>
      </c>
      <c r="AE524" s="26" t="s">
        <v>55</v>
      </c>
      <c r="AF524" s="26" t="s">
        <v>159</v>
      </c>
      <c r="AG524" s="26" t="s">
        <v>59</v>
      </c>
      <c r="AH524" s="26" t="s">
        <v>59</v>
      </c>
      <c r="AI524" s="26" t="s">
        <v>59</v>
      </c>
      <c r="AJ524" s="26" t="s">
        <v>59</v>
      </c>
      <c r="AK524" s="26" t="s">
        <v>71</v>
      </c>
      <c r="AL524" s="26" t="s">
        <v>163</v>
      </c>
      <c r="AM524" s="26" t="s">
        <v>191</v>
      </c>
      <c r="AN524" s="26" t="s">
        <v>90</v>
      </c>
      <c r="AO524" s="26" t="s">
        <v>192</v>
      </c>
      <c r="AP524" s="26" t="s">
        <v>106</v>
      </c>
      <c r="AQ524" s="26" t="s">
        <v>106</v>
      </c>
      <c r="AR524" s="26" t="s">
        <v>106</v>
      </c>
      <c r="AS524" s="26" t="s">
        <v>106</v>
      </c>
      <c r="AT524" s="26" t="s">
        <v>113</v>
      </c>
      <c r="AU524" s="26" t="s">
        <v>193</v>
      </c>
      <c r="AX524" s="12">
        <f t="shared" si="302"/>
        <v>523</v>
      </c>
      <c r="AY524" s="12">
        <f t="shared" si="333"/>
        <v>0.5</v>
      </c>
      <c r="AZ524" s="20" t="str">
        <f t="shared" si="303"/>
        <v>Anticipatoria., Criterios y estándares (Rúbrica)., Autoevaluación., Retroalimentación.</v>
      </c>
      <c r="BA524" s="12" t="str">
        <f t="shared" si="298"/>
        <v>Anticipatoria.</v>
      </c>
      <c r="BB524" s="12" t="str">
        <f t="shared" si="299"/>
        <v>Criterios y estándares (Rúbrica).</v>
      </c>
      <c r="BC524" s="12" t="str">
        <f t="shared" si="300"/>
        <v>Autoevaluación.</v>
      </c>
      <c r="BD524" s="12" t="str">
        <f t="shared" si="301"/>
        <v>Retroalimentación.</v>
      </c>
      <c r="BF524" s="12">
        <f t="shared" si="304"/>
        <v>1</v>
      </c>
      <c r="BG524" s="12">
        <f t="shared" si="305"/>
        <v>1</v>
      </c>
      <c r="BH524" s="12">
        <f t="shared" si="306"/>
        <v>1</v>
      </c>
      <c r="BI524" s="12">
        <f t="shared" si="307"/>
        <v>1</v>
      </c>
      <c r="BJ524" s="12">
        <f t="shared" si="308"/>
        <v>0</v>
      </c>
      <c r="BK524" s="12">
        <f t="shared" si="309"/>
        <v>4</v>
      </c>
      <c r="BL524" s="20" t="str">
        <f t="shared" si="310"/>
        <v>Reflexión, Diálogo, Claridad, Oportunidades de mejora, Retroalimentación al docente</v>
      </c>
      <c r="BM524" s="12" t="str">
        <f t="shared" si="311"/>
        <v>Reflexión</v>
      </c>
      <c r="BN524" s="12" t="str">
        <f t="shared" si="297"/>
        <v>Diálogo</v>
      </c>
      <c r="BO524" s="12" t="str">
        <f t="shared" si="312"/>
        <v>Claridad</v>
      </c>
      <c r="BP524" s="12" t="str">
        <f t="shared" si="313"/>
        <v>Oportunidades de mejora</v>
      </c>
      <c r="BQ524" s="12" t="str">
        <f t="shared" si="314"/>
        <v>Retroalimentación al docente</v>
      </c>
      <c r="BS524" s="12">
        <f t="shared" si="315"/>
        <v>1</v>
      </c>
      <c r="BT524" s="12">
        <f t="shared" si="316"/>
        <v>1</v>
      </c>
      <c r="BU524" s="12">
        <f t="shared" si="317"/>
        <v>1</v>
      </c>
      <c r="BV524" s="12">
        <f t="shared" si="318"/>
        <v>1</v>
      </c>
      <c r="BW524" s="12">
        <f t="shared" si="319"/>
        <v>1</v>
      </c>
      <c r="BX524" s="12">
        <f t="shared" si="320"/>
        <v>0</v>
      </c>
      <c r="BY524" s="12">
        <f t="shared" si="321"/>
        <v>5</v>
      </c>
      <c r="BZ524"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24" s="12" t="str">
        <f t="shared" si="323"/>
        <v>La bibliografía básica propuesta se encuentra en la biblioteca "Juan Roa Vásquez".</v>
      </c>
      <c r="CB524" s="21" t="str">
        <f t="shared" si="324"/>
        <v>La bibliografía propuesta contiene títulos de edición menor a 5 años.</v>
      </c>
      <c r="CC524" s="12" t="str">
        <f t="shared" si="325"/>
        <v>La bibliografía se presenta con una sólo sistema de referenciación (APA, Vancouver, IEEE, etc).</v>
      </c>
      <c r="CD524" s="12" t="str">
        <f t="shared" si="326"/>
        <v>La bibliografía incluye por lo menos dos títulos en una segunda lengua.</v>
      </c>
      <c r="CF524" s="12">
        <f t="shared" si="327"/>
        <v>1</v>
      </c>
      <c r="CG524" s="12">
        <f t="shared" si="328"/>
        <v>1</v>
      </c>
      <c r="CH524" s="12">
        <f t="shared" si="329"/>
        <v>1</v>
      </c>
      <c r="CI524" s="12">
        <f t="shared" si="330"/>
        <v>1</v>
      </c>
      <c r="CJ524" s="12">
        <f t="shared" si="331"/>
        <v>0</v>
      </c>
      <c r="CK524" s="12">
        <f t="shared" si="332"/>
        <v>4</v>
      </c>
    </row>
    <row r="525" spans="1:89" x14ac:dyDescent="0.25">
      <c r="A525" s="25">
        <v>43068.585914374999</v>
      </c>
      <c r="B525" s="26" t="s">
        <v>1068</v>
      </c>
      <c r="C525" s="26" t="s">
        <v>1069</v>
      </c>
      <c r="D525" s="26" t="s">
        <v>185</v>
      </c>
      <c r="E525" s="24"/>
      <c r="F525" s="26" t="s">
        <v>621</v>
      </c>
      <c r="G525" s="26" t="s">
        <v>1070</v>
      </c>
      <c r="H525" s="26" t="s">
        <v>188</v>
      </c>
      <c r="I525" s="26" t="s">
        <v>188</v>
      </c>
      <c r="J525" s="26" t="s">
        <v>188</v>
      </c>
      <c r="K525" s="26" t="s">
        <v>188</v>
      </c>
      <c r="L525" s="26" t="s">
        <v>188</v>
      </c>
      <c r="M525" s="26" t="s">
        <v>188</v>
      </c>
      <c r="N525" s="26" t="s">
        <v>188</v>
      </c>
      <c r="O525" s="26" t="s">
        <v>188</v>
      </c>
      <c r="P525" s="26" t="s">
        <v>188</v>
      </c>
      <c r="Q525" s="26" t="s">
        <v>188</v>
      </c>
      <c r="R525" s="26" t="s">
        <v>188</v>
      </c>
      <c r="S525" s="26" t="s">
        <v>188</v>
      </c>
      <c r="T525" s="26" t="s">
        <v>188</v>
      </c>
      <c r="U525" s="26" t="s">
        <v>188</v>
      </c>
      <c r="V525" s="26" t="s">
        <v>5</v>
      </c>
      <c r="W525" s="26" t="s">
        <v>162</v>
      </c>
      <c r="X525" s="26" t="s">
        <v>158</v>
      </c>
      <c r="Y525" s="26" t="s">
        <v>190</v>
      </c>
      <c r="Z525" s="26" t="s">
        <v>190</v>
      </c>
      <c r="AA525" s="26" t="s">
        <v>190</v>
      </c>
      <c r="AB525" s="26" t="s">
        <v>190</v>
      </c>
      <c r="AC525" s="26" t="s">
        <v>190</v>
      </c>
      <c r="AD525" s="26" t="s">
        <v>190</v>
      </c>
      <c r="AE525" s="26" t="s">
        <v>55</v>
      </c>
      <c r="AF525" s="26" t="s">
        <v>159</v>
      </c>
      <c r="AG525" s="26" t="s">
        <v>59</v>
      </c>
      <c r="AH525" s="26" t="s">
        <v>59</v>
      </c>
      <c r="AI525" s="26" t="s">
        <v>59</v>
      </c>
      <c r="AJ525" s="26" t="s">
        <v>59</v>
      </c>
      <c r="AK525" s="26" t="s">
        <v>71</v>
      </c>
      <c r="AL525" s="26" t="s">
        <v>163</v>
      </c>
      <c r="AM525" s="26" t="s">
        <v>259</v>
      </c>
      <c r="AN525" s="26" t="s">
        <v>90</v>
      </c>
      <c r="AO525" s="26" t="s">
        <v>192</v>
      </c>
      <c r="AP525" s="26" t="s">
        <v>106</v>
      </c>
      <c r="AQ525" s="26" t="s">
        <v>106</v>
      </c>
      <c r="AR525" s="26" t="s">
        <v>106</v>
      </c>
      <c r="AS525" s="26" t="s">
        <v>106</v>
      </c>
      <c r="AT525" s="26" t="s">
        <v>114</v>
      </c>
      <c r="AU525" s="26" t="s">
        <v>260</v>
      </c>
      <c r="AX525" s="12">
        <f t="shared" si="302"/>
        <v>524</v>
      </c>
      <c r="AY525" s="12">
        <f t="shared" si="333"/>
        <v>1</v>
      </c>
      <c r="AZ525" s="20" t="str">
        <f t="shared" si="303"/>
        <v>Criterios y estándares (Rúbrica)., Autoevaluación., Retroalimentación.</v>
      </c>
      <c r="BA525" s="12" t="str">
        <f t="shared" si="298"/>
        <v>Criterios y estándares (Rúbrica).</v>
      </c>
      <c r="BB525" s="12" t="str">
        <f t="shared" si="299"/>
        <v>Autoevaluación.</v>
      </c>
      <c r="BC525" s="12" t="str">
        <f t="shared" si="300"/>
        <v>Retroalimentación.</v>
      </c>
      <c r="BD525" s="12" t="str">
        <f t="shared" si="301"/>
        <v/>
      </c>
      <c r="BF525" s="12">
        <f t="shared" si="304"/>
        <v>0</v>
      </c>
      <c r="BG525" s="12">
        <f t="shared" si="305"/>
        <v>1</v>
      </c>
      <c r="BH525" s="12">
        <f t="shared" si="306"/>
        <v>1</v>
      </c>
      <c r="BI525" s="12">
        <f t="shared" si="307"/>
        <v>1</v>
      </c>
      <c r="BJ525" s="12">
        <f t="shared" si="308"/>
        <v>0</v>
      </c>
      <c r="BK525" s="12">
        <f t="shared" si="309"/>
        <v>3</v>
      </c>
      <c r="BL525" s="20" t="str">
        <f t="shared" si="310"/>
        <v>Reflexión, Diálogo, Claridad, Oportunidades de mejora, Retroalimentación al docente</v>
      </c>
      <c r="BM525" s="12" t="str">
        <f t="shared" si="311"/>
        <v>Reflexión</v>
      </c>
      <c r="BN525" s="12" t="str">
        <f t="shared" si="297"/>
        <v>Diálogo</v>
      </c>
      <c r="BO525" s="12" t="str">
        <f t="shared" si="312"/>
        <v>Claridad</v>
      </c>
      <c r="BP525" s="12" t="str">
        <f t="shared" si="313"/>
        <v>Oportunidades de mejora</v>
      </c>
      <c r="BQ525" s="12" t="str">
        <f t="shared" si="314"/>
        <v>Retroalimentación al docente</v>
      </c>
      <c r="BS525" s="12">
        <f t="shared" si="315"/>
        <v>1</v>
      </c>
      <c r="BT525" s="12">
        <f t="shared" si="316"/>
        <v>1</v>
      </c>
      <c r="BU525" s="12">
        <f t="shared" si="317"/>
        <v>1</v>
      </c>
      <c r="BV525" s="12">
        <f t="shared" si="318"/>
        <v>1</v>
      </c>
      <c r="BW525" s="12">
        <f t="shared" si="319"/>
        <v>1</v>
      </c>
      <c r="BX525" s="12">
        <f t="shared" si="320"/>
        <v>0</v>
      </c>
      <c r="BY525" s="12">
        <f t="shared" si="321"/>
        <v>5</v>
      </c>
      <c r="BZ525" s="12" t="str">
        <f t="shared" si="322"/>
        <v>La bibliografía básica propuesta se encuentra en la biblioteca "Juan Roa Vásquez"., La bibliografía se presenta con una sólo sistema de referenciación (APA, Vancouver, IEEE, etc)., La bibliografía incluye por lo menos dos títulos en una segunda lengua.</v>
      </c>
      <c r="CA525" s="12" t="str">
        <f t="shared" si="323"/>
        <v>La bibliografía básica propuesta se encuentra en la biblioteca "Juan Roa Vásquez".</v>
      </c>
      <c r="CB525" s="21" t="str">
        <f t="shared" si="324"/>
        <v>La bibliografía se presenta con una sólo sistema de referenciación (APA, Vancouver, IEEE, etc).</v>
      </c>
      <c r="CC525" s="12" t="str">
        <f t="shared" si="325"/>
        <v>La bibliografía incluye por lo menos dos títulos en una segunda lengua.</v>
      </c>
      <c r="CD525" s="12" t="str">
        <f t="shared" si="326"/>
        <v/>
      </c>
      <c r="CF525" s="12">
        <f t="shared" si="327"/>
        <v>1</v>
      </c>
      <c r="CG525" s="12">
        <f t="shared" si="328"/>
        <v>0</v>
      </c>
      <c r="CH525" s="12">
        <f t="shared" si="329"/>
        <v>1</v>
      </c>
      <c r="CI525" s="12">
        <f t="shared" si="330"/>
        <v>1</v>
      </c>
      <c r="CJ525" s="12">
        <f t="shared" si="331"/>
        <v>0</v>
      </c>
      <c r="CK525" s="12">
        <f t="shared" si="332"/>
        <v>3</v>
      </c>
    </row>
    <row r="526" spans="1:89" x14ac:dyDescent="0.25">
      <c r="A526" s="25">
        <v>43068.587446736114</v>
      </c>
      <c r="B526" s="26" t="s">
        <v>1071</v>
      </c>
      <c r="C526" s="26" t="s">
        <v>1072</v>
      </c>
      <c r="D526" s="26" t="s">
        <v>185</v>
      </c>
      <c r="E526" s="24"/>
      <c r="F526" s="26" t="s">
        <v>621</v>
      </c>
      <c r="G526" s="26" t="s">
        <v>1073</v>
      </c>
      <c r="H526" s="26" t="s">
        <v>188</v>
      </c>
      <c r="I526" s="26" t="s">
        <v>188</v>
      </c>
      <c r="J526" s="26" t="s">
        <v>188</v>
      </c>
      <c r="K526" s="26" t="s">
        <v>188</v>
      </c>
      <c r="L526" s="26" t="s">
        <v>188</v>
      </c>
      <c r="M526" s="26" t="s">
        <v>188</v>
      </c>
      <c r="N526" s="26" t="s">
        <v>188</v>
      </c>
      <c r="O526" s="26" t="s">
        <v>188</v>
      </c>
      <c r="P526" s="26" t="s">
        <v>188</v>
      </c>
      <c r="Q526" s="26" t="s">
        <v>188</v>
      </c>
      <c r="R526" s="26" t="s">
        <v>188</v>
      </c>
      <c r="S526" s="26" t="s">
        <v>188</v>
      </c>
      <c r="T526" s="26" t="s">
        <v>188</v>
      </c>
      <c r="U526" s="26" t="s">
        <v>188</v>
      </c>
      <c r="V526" s="26" t="s">
        <v>5</v>
      </c>
      <c r="W526" s="26" t="s">
        <v>162</v>
      </c>
      <c r="X526" s="26" t="s">
        <v>158</v>
      </c>
      <c r="Y526" s="26" t="s">
        <v>190</v>
      </c>
      <c r="Z526" s="26" t="s">
        <v>190</v>
      </c>
      <c r="AA526" s="26" t="s">
        <v>190</v>
      </c>
      <c r="AB526" s="26" t="s">
        <v>190</v>
      </c>
      <c r="AC526" s="26" t="s">
        <v>190</v>
      </c>
      <c r="AD526" s="26" t="s">
        <v>190</v>
      </c>
      <c r="AE526" s="26" t="s">
        <v>55</v>
      </c>
      <c r="AF526" s="26" t="s">
        <v>159</v>
      </c>
      <c r="AG526" s="26" t="s">
        <v>59</v>
      </c>
      <c r="AH526" s="26" t="s">
        <v>59</v>
      </c>
      <c r="AI526" s="26" t="s">
        <v>59</v>
      </c>
      <c r="AJ526" s="26" t="s">
        <v>59</v>
      </c>
      <c r="AK526" s="26" t="s">
        <v>71</v>
      </c>
      <c r="AL526" s="26" t="s">
        <v>163</v>
      </c>
      <c r="AM526" s="26" t="s">
        <v>259</v>
      </c>
      <c r="AN526" s="26" t="s">
        <v>90</v>
      </c>
      <c r="AO526" s="26" t="s">
        <v>192</v>
      </c>
      <c r="AP526" s="26" t="s">
        <v>106</v>
      </c>
      <c r="AQ526" s="26" t="s">
        <v>106</v>
      </c>
      <c r="AR526" s="26" t="s">
        <v>106</v>
      </c>
      <c r="AS526" s="26" t="s">
        <v>106</v>
      </c>
      <c r="AT526" s="26" t="s">
        <v>113</v>
      </c>
      <c r="AU526" s="26" t="s">
        <v>260</v>
      </c>
      <c r="AX526" s="12">
        <f t="shared" si="302"/>
        <v>525</v>
      </c>
      <c r="AY526" s="12">
        <f t="shared" si="333"/>
        <v>1</v>
      </c>
      <c r="AZ526" s="20" t="str">
        <f t="shared" si="303"/>
        <v>Criterios y estándares (Rúbrica)., Autoevaluación., Retroalimentación.</v>
      </c>
      <c r="BA526" s="12" t="str">
        <f t="shared" si="298"/>
        <v>Criterios y estándares (Rúbrica).</v>
      </c>
      <c r="BB526" s="12" t="str">
        <f t="shared" si="299"/>
        <v>Autoevaluación.</v>
      </c>
      <c r="BC526" s="12" t="str">
        <f t="shared" si="300"/>
        <v>Retroalimentación.</v>
      </c>
      <c r="BD526" s="12" t="str">
        <f t="shared" si="301"/>
        <v/>
      </c>
      <c r="BF526" s="12">
        <f t="shared" si="304"/>
        <v>0</v>
      </c>
      <c r="BG526" s="12">
        <f t="shared" si="305"/>
        <v>1</v>
      </c>
      <c r="BH526" s="12">
        <f t="shared" si="306"/>
        <v>1</v>
      </c>
      <c r="BI526" s="12">
        <f t="shared" si="307"/>
        <v>1</v>
      </c>
      <c r="BJ526" s="12">
        <f t="shared" si="308"/>
        <v>0</v>
      </c>
      <c r="BK526" s="12">
        <f t="shared" si="309"/>
        <v>3</v>
      </c>
      <c r="BL526" s="20" t="str">
        <f t="shared" si="310"/>
        <v>Reflexión, Diálogo, Claridad, Oportunidades de mejora, Retroalimentación al docente</v>
      </c>
      <c r="BM526" s="12" t="str">
        <f t="shared" si="311"/>
        <v>Reflexión</v>
      </c>
      <c r="BN526" s="12" t="str">
        <f t="shared" si="297"/>
        <v>Diálogo</v>
      </c>
      <c r="BO526" s="12" t="str">
        <f t="shared" si="312"/>
        <v>Claridad</v>
      </c>
      <c r="BP526" s="12" t="str">
        <f t="shared" si="313"/>
        <v>Oportunidades de mejora</v>
      </c>
      <c r="BQ526" s="12" t="str">
        <f t="shared" si="314"/>
        <v>Retroalimentación al docente</v>
      </c>
      <c r="BS526" s="12">
        <f t="shared" si="315"/>
        <v>1</v>
      </c>
      <c r="BT526" s="12">
        <f t="shared" si="316"/>
        <v>1</v>
      </c>
      <c r="BU526" s="12">
        <f t="shared" si="317"/>
        <v>1</v>
      </c>
      <c r="BV526" s="12">
        <f t="shared" si="318"/>
        <v>1</v>
      </c>
      <c r="BW526" s="12">
        <f t="shared" si="319"/>
        <v>1</v>
      </c>
      <c r="BX526" s="12">
        <f t="shared" si="320"/>
        <v>0</v>
      </c>
      <c r="BY526" s="12">
        <f t="shared" si="321"/>
        <v>5</v>
      </c>
      <c r="BZ526" s="12" t="str">
        <f t="shared" si="322"/>
        <v>La bibliografía básica propuesta se encuentra en la biblioteca "Juan Roa Vásquez"., La bibliografía se presenta con una sólo sistema de referenciación (APA, Vancouver, IEEE, etc)., La bibliografía incluye por lo menos dos títulos en una segunda lengua.</v>
      </c>
      <c r="CA526" s="12" t="str">
        <f t="shared" si="323"/>
        <v>La bibliografía básica propuesta se encuentra en la biblioteca "Juan Roa Vásquez".</v>
      </c>
      <c r="CB526" s="21" t="str">
        <f t="shared" si="324"/>
        <v>La bibliografía se presenta con una sólo sistema de referenciación (APA, Vancouver, IEEE, etc).</v>
      </c>
      <c r="CC526" s="12" t="str">
        <f t="shared" si="325"/>
        <v>La bibliografía incluye por lo menos dos títulos en una segunda lengua.</v>
      </c>
      <c r="CD526" s="12" t="str">
        <f t="shared" si="326"/>
        <v/>
      </c>
      <c r="CF526" s="12">
        <f t="shared" si="327"/>
        <v>1</v>
      </c>
      <c r="CG526" s="12">
        <f t="shared" si="328"/>
        <v>0</v>
      </c>
      <c r="CH526" s="12">
        <f t="shared" si="329"/>
        <v>1</v>
      </c>
      <c r="CI526" s="12">
        <f t="shared" si="330"/>
        <v>1</v>
      </c>
      <c r="CJ526" s="12">
        <f t="shared" si="331"/>
        <v>0</v>
      </c>
      <c r="CK526" s="12">
        <f t="shared" si="332"/>
        <v>3</v>
      </c>
    </row>
    <row r="527" spans="1:89" x14ac:dyDescent="0.25">
      <c r="A527" s="25">
        <v>43068.589631944444</v>
      </c>
      <c r="B527" s="26" t="s">
        <v>1074</v>
      </c>
      <c r="C527" s="26" t="s">
        <v>1075</v>
      </c>
      <c r="D527" s="26" t="s">
        <v>185</v>
      </c>
      <c r="E527" s="24"/>
      <c r="F527" s="26" t="s">
        <v>621</v>
      </c>
      <c r="G527" s="26" t="s">
        <v>1076</v>
      </c>
      <c r="H527" s="26" t="s">
        <v>188</v>
      </c>
      <c r="I527" s="26" t="s">
        <v>188</v>
      </c>
      <c r="J527" s="26" t="s">
        <v>188</v>
      </c>
      <c r="K527" s="26" t="s">
        <v>188</v>
      </c>
      <c r="L527" s="26" t="s">
        <v>188</v>
      </c>
      <c r="M527" s="26" t="s">
        <v>188</v>
      </c>
      <c r="N527" s="26" t="s">
        <v>188</v>
      </c>
      <c r="O527" s="26" t="s">
        <v>188</v>
      </c>
      <c r="P527" s="26" t="s">
        <v>188</v>
      </c>
      <c r="Q527" s="26" t="s">
        <v>188</v>
      </c>
      <c r="R527" s="26" t="s">
        <v>188</v>
      </c>
      <c r="S527" s="26" t="s">
        <v>188</v>
      </c>
      <c r="T527" s="26" t="s">
        <v>188</v>
      </c>
      <c r="U527" s="26" t="s">
        <v>188</v>
      </c>
      <c r="V527" s="26" t="s">
        <v>5</v>
      </c>
      <c r="W527" s="26" t="s">
        <v>162</v>
      </c>
      <c r="X527" s="26" t="s">
        <v>158</v>
      </c>
      <c r="Y527" s="26" t="s">
        <v>190</v>
      </c>
      <c r="Z527" s="26" t="s">
        <v>190</v>
      </c>
      <c r="AA527" s="26" t="s">
        <v>190</v>
      </c>
      <c r="AB527" s="26" t="s">
        <v>190</v>
      </c>
      <c r="AC527" s="26" t="s">
        <v>190</v>
      </c>
      <c r="AD527" s="26" t="s">
        <v>190</v>
      </c>
      <c r="AE527" s="26" t="s">
        <v>55</v>
      </c>
      <c r="AF527" s="26" t="s">
        <v>159</v>
      </c>
      <c r="AG527" s="26" t="s">
        <v>59</v>
      </c>
      <c r="AH527" s="26" t="s">
        <v>59</v>
      </c>
      <c r="AI527" s="26" t="s">
        <v>59</v>
      </c>
      <c r="AJ527" s="26" t="s">
        <v>59</v>
      </c>
      <c r="AK527" s="26" t="s">
        <v>71</v>
      </c>
      <c r="AL527" s="26" t="s">
        <v>163</v>
      </c>
      <c r="AM527" s="26" t="s">
        <v>259</v>
      </c>
      <c r="AN527" s="26" t="s">
        <v>90</v>
      </c>
      <c r="AO527" s="26" t="s">
        <v>192</v>
      </c>
      <c r="AP527" s="26" t="s">
        <v>106</v>
      </c>
      <c r="AQ527" s="26" t="s">
        <v>106</v>
      </c>
      <c r="AR527" s="26" t="s">
        <v>106</v>
      </c>
      <c r="AS527" s="26" t="s">
        <v>106</v>
      </c>
      <c r="AT527" s="26" t="s">
        <v>114</v>
      </c>
      <c r="AU527" s="26" t="s">
        <v>193</v>
      </c>
      <c r="AX527" s="12">
        <f t="shared" si="302"/>
        <v>526</v>
      </c>
      <c r="AY527" s="12">
        <f t="shared" si="333"/>
        <v>1</v>
      </c>
      <c r="AZ527" s="20" t="str">
        <f t="shared" si="303"/>
        <v>Criterios y estándares (Rúbrica)., Autoevaluación., Retroalimentación.</v>
      </c>
      <c r="BA527" s="12" t="str">
        <f t="shared" si="298"/>
        <v>Criterios y estándares (Rúbrica).</v>
      </c>
      <c r="BB527" s="12" t="str">
        <f t="shared" si="299"/>
        <v>Autoevaluación.</v>
      </c>
      <c r="BC527" s="12" t="str">
        <f t="shared" si="300"/>
        <v>Retroalimentación.</v>
      </c>
      <c r="BD527" s="12" t="str">
        <f t="shared" si="301"/>
        <v/>
      </c>
      <c r="BF527" s="12">
        <f t="shared" si="304"/>
        <v>0</v>
      </c>
      <c r="BG527" s="12">
        <f t="shared" si="305"/>
        <v>1</v>
      </c>
      <c r="BH527" s="12">
        <f t="shared" si="306"/>
        <v>1</v>
      </c>
      <c r="BI527" s="12">
        <f t="shared" si="307"/>
        <v>1</v>
      </c>
      <c r="BJ527" s="12">
        <f t="shared" si="308"/>
        <v>0</v>
      </c>
      <c r="BK527" s="12">
        <f t="shared" si="309"/>
        <v>3</v>
      </c>
      <c r="BL527" s="20" t="str">
        <f t="shared" si="310"/>
        <v>Reflexión, Diálogo, Claridad, Oportunidades de mejora, Retroalimentación al docente</v>
      </c>
      <c r="BM527" s="12" t="str">
        <f t="shared" si="311"/>
        <v>Reflexión</v>
      </c>
      <c r="BN527" s="12" t="str">
        <f t="shared" si="297"/>
        <v>Diálogo</v>
      </c>
      <c r="BO527" s="12" t="str">
        <f t="shared" si="312"/>
        <v>Claridad</v>
      </c>
      <c r="BP527" s="12" t="str">
        <f t="shared" si="313"/>
        <v>Oportunidades de mejora</v>
      </c>
      <c r="BQ527" s="12" t="str">
        <f t="shared" si="314"/>
        <v>Retroalimentación al docente</v>
      </c>
      <c r="BS527" s="12">
        <f t="shared" si="315"/>
        <v>1</v>
      </c>
      <c r="BT527" s="12">
        <f t="shared" si="316"/>
        <v>1</v>
      </c>
      <c r="BU527" s="12">
        <f t="shared" si="317"/>
        <v>1</v>
      </c>
      <c r="BV527" s="12">
        <f t="shared" si="318"/>
        <v>1</v>
      </c>
      <c r="BW527" s="12">
        <f t="shared" si="319"/>
        <v>1</v>
      </c>
      <c r="BX527" s="12">
        <f t="shared" si="320"/>
        <v>0</v>
      </c>
      <c r="BY527" s="12">
        <f t="shared" si="321"/>
        <v>5</v>
      </c>
      <c r="BZ527"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27" s="12" t="str">
        <f t="shared" si="323"/>
        <v>La bibliografía básica propuesta se encuentra en la biblioteca "Juan Roa Vásquez".</v>
      </c>
      <c r="CB527" s="21" t="str">
        <f t="shared" si="324"/>
        <v>La bibliografía propuesta contiene títulos de edición menor a 5 años.</v>
      </c>
      <c r="CC527" s="12" t="str">
        <f t="shared" si="325"/>
        <v>La bibliografía se presenta con una sólo sistema de referenciación (APA, Vancouver, IEEE, etc).</v>
      </c>
      <c r="CD527" s="12" t="str">
        <f t="shared" si="326"/>
        <v>La bibliografía incluye por lo menos dos títulos en una segunda lengua.</v>
      </c>
      <c r="CF527" s="12">
        <f t="shared" si="327"/>
        <v>1</v>
      </c>
      <c r="CG527" s="12">
        <f t="shared" si="328"/>
        <v>1</v>
      </c>
      <c r="CH527" s="12">
        <f t="shared" si="329"/>
        <v>1</v>
      </c>
      <c r="CI527" s="12">
        <f t="shared" si="330"/>
        <v>1</v>
      </c>
      <c r="CJ527" s="12">
        <f t="shared" si="331"/>
        <v>0</v>
      </c>
      <c r="CK527" s="12">
        <f t="shared" si="332"/>
        <v>4</v>
      </c>
    </row>
    <row r="528" spans="1:89" x14ac:dyDescent="0.25">
      <c r="A528" s="25">
        <v>43068.590716620369</v>
      </c>
      <c r="B528" s="26" t="s">
        <v>1077</v>
      </c>
      <c r="C528" s="26" t="s">
        <v>1078</v>
      </c>
      <c r="D528" s="26" t="s">
        <v>185</v>
      </c>
      <c r="E528" s="24"/>
      <c r="F528" s="26" t="s">
        <v>320</v>
      </c>
      <c r="G528" s="26" t="s">
        <v>1079</v>
      </c>
      <c r="H528" s="26" t="s">
        <v>188</v>
      </c>
      <c r="I528" s="26" t="s">
        <v>188</v>
      </c>
      <c r="J528" s="26" t="s">
        <v>188</v>
      </c>
      <c r="K528" s="26" t="s">
        <v>188</v>
      </c>
      <c r="L528" s="26" t="s">
        <v>188</v>
      </c>
      <c r="M528" s="26" t="s">
        <v>188</v>
      </c>
      <c r="N528" s="26" t="s">
        <v>188</v>
      </c>
      <c r="O528" s="26" t="s">
        <v>188</v>
      </c>
      <c r="P528" s="26" t="s">
        <v>188</v>
      </c>
      <c r="Q528" s="26" t="s">
        <v>188</v>
      </c>
      <c r="R528" s="26" t="s">
        <v>189</v>
      </c>
      <c r="S528" s="26" t="s">
        <v>188</v>
      </c>
      <c r="T528" s="26" t="s">
        <v>188</v>
      </c>
      <c r="U528" s="26" t="s">
        <v>188</v>
      </c>
      <c r="V528" s="26" t="s">
        <v>5</v>
      </c>
      <c r="W528" s="26" t="s">
        <v>162</v>
      </c>
      <c r="X528" s="26" t="s">
        <v>158</v>
      </c>
      <c r="Y528" s="26" t="s">
        <v>190</v>
      </c>
      <c r="Z528" s="26" t="s">
        <v>190</v>
      </c>
      <c r="AA528" s="26" t="s">
        <v>190</v>
      </c>
      <c r="AB528" s="26" t="s">
        <v>190</v>
      </c>
      <c r="AC528" s="26" t="s">
        <v>190</v>
      </c>
      <c r="AD528" s="26" t="s">
        <v>190</v>
      </c>
      <c r="AE528" s="26" t="s">
        <v>55</v>
      </c>
      <c r="AF528" s="26" t="s">
        <v>159</v>
      </c>
      <c r="AG528" s="26" t="s">
        <v>59</v>
      </c>
      <c r="AH528" s="26" t="s">
        <v>59</v>
      </c>
      <c r="AI528" s="26" t="s">
        <v>59</v>
      </c>
      <c r="AJ528" s="26" t="s">
        <v>59</v>
      </c>
      <c r="AK528" s="26" t="s">
        <v>71</v>
      </c>
      <c r="AL528" s="26" t="s">
        <v>160</v>
      </c>
      <c r="AM528" s="26" t="s">
        <v>231</v>
      </c>
      <c r="AN528" s="26" t="s">
        <v>89</v>
      </c>
      <c r="AO528" s="26" t="s">
        <v>210</v>
      </c>
      <c r="AP528" s="26" t="s">
        <v>106</v>
      </c>
      <c r="AQ528" s="26" t="s">
        <v>106</v>
      </c>
      <c r="AR528" s="26" t="s">
        <v>106</v>
      </c>
      <c r="AS528" s="26" t="s">
        <v>106</v>
      </c>
      <c r="AT528" s="26" t="s">
        <v>113</v>
      </c>
      <c r="AU528" s="26" t="s">
        <v>193</v>
      </c>
      <c r="AX528" s="12">
        <f t="shared" si="302"/>
        <v>527</v>
      </c>
      <c r="AY528" s="12">
        <f t="shared" si="333"/>
        <v>0.25</v>
      </c>
      <c r="AZ528" s="20" t="str">
        <f t="shared" si="303"/>
        <v>Anticipatoria., Criterios y estándares (Rúbrica)., Retroalimentación.</v>
      </c>
      <c r="BA528" s="12" t="str">
        <f t="shared" si="298"/>
        <v>Anticipatoria.</v>
      </c>
      <c r="BB528" s="12" t="str">
        <f t="shared" si="299"/>
        <v>Criterios y estándares (Rúbrica).</v>
      </c>
      <c r="BC528" s="12" t="str">
        <f t="shared" si="300"/>
        <v>Retroalimentación.</v>
      </c>
      <c r="BD528" s="12" t="str">
        <f t="shared" si="301"/>
        <v/>
      </c>
      <c r="BF528" s="12">
        <f t="shared" si="304"/>
        <v>1</v>
      </c>
      <c r="BG528" s="12">
        <f t="shared" si="305"/>
        <v>1</v>
      </c>
      <c r="BH528" s="12">
        <f t="shared" si="306"/>
        <v>0</v>
      </c>
      <c r="BI528" s="12">
        <f t="shared" si="307"/>
        <v>1</v>
      </c>
      <c r="BJ528" s="12">
        <f t="shared" si="308"/>
        <v>0</v>
      </c>
      <c r="BK528" s="12">
        <f t="shared" si="309"/>
        <v>3</v>
      </c>
      <c r="BL528" s="20" t="str">
        <f t="shared" si="310"/>
        <v>Reflexión, Diálogo, Claridad, Oportunidades de mejora</v>
      </c>
      <c r="BM528" s="12" t="str">
        <f t="shared" si="311"/>
        <v>Reflexión</v>
      </c>
      <c r="BN528" s="12" t="str">
        <f t="shared" si="297"/>
        <v>Diálogo</v>
      </c>
      <c r="BO528" s="12" t="str">
        <f t="shared" si="312"/>
        <v>Claridad</v>
      </c>
      <c r="BP528" s="12" t="str">
        <f t="shared" si="313"/>
        <v>Oportunidades de mejora</v>
      </c>
      <c r="BQ528" s="12" t="str">
        <f t="shared" si="314"/>
        <v/>
      </c>
      <c r="BS528" s="12">
        <f t="shared" si="315"/>
        <v>1</v>
      </c>
      <c r="BT528" s="12">
        <f t="shared" si="316"/>
        <v>1</v>
      </c>
      <c r="BU528" s="12">
        <f t="shared" si="317"/>
        <v>1</v>
      </c>
      <c r="BV528" s="12">
        <f t="shared" si="318"/>
        <v>1</v>
      </c>
      <c r="BW528" s="12">
        <f t="shared" si="319"/>
        <v>0</v>
      </c>
      <c r="BX528" s="12">
        <f t="shared" si="320"/>
        <v>0</v>
      </c>
      <c r="BY528" s="12">
        <f t="shared" si="321"/>
        <v>4</v>
      </c>
      <c r="BZ528"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28" s="12" t="str">
        <f t="shared" si="323"/>
        <v>La bibliografía básica propuesta se encuentra en la biblioteca "Juan Roa Vásquez".</v>
      </c>
      <c r="CB528" s="21" t="str">
        <f t="shared" si="324"/>
        <v>La bibliografía propuesta contiene títulos de edición menor a 5 años.</v>
      </c>
      <c r="CC528" s="12" t="str">
        <f t="shared" si="325"/>
        <v>La bibliografía se presenta con una sólo sistema de referenciación (APA, Vancouver, IEEE, etc).</v>
      </c>
      <c r="CD528" s="12" t="str">
        <f t="shared" si="326"/>
        <v>La bibliografía incluye por lo menos dos títulos en una segunda lengua.</v>
      </c>
      <c r="CF528" s="12">
        <f t="shared" si="327"/>
        <v>1</v>
      </c>
      <c r="CG528" s="12">
        <f t="shared" si="328"/>
        <v>1</v>
      </c>
      <c r="CH528" s="12">
        <f t="shared" si="329"/>
        <v>1</v>
      </c>
      <c r="CI528" s="12">
        <f t="shared" si="330"/>
        <v>1</v>
      </c>
      <c r="CJ528" s="12">
        <f t="shared" si="331"/>
        <v>0</v>
      </c>
      <c r="CK528" s="12">
        <f t="shared" si="332"/>
        <v>4</v>
      </c>
    </row>
    <row r="529" spans="1:89" x14ac:dyDescent="0.25">
      <c r="A529" s="25">
        <v>43068.591377002318</v>
      </c>
      <c r="B529" s="26" t="s">
        <v>1080</v>
      </c>
      <c r="C529" s="26" t="s">
        <v>1081</v>
      </c>
      <c r="D529" s="26" t="s">
        <v>185</v>
      </c>
      <c r="E529" s="24"/>
      <c r="F529" s="26" t="s">
        <v>621</v>
      </c>
      <c r="G529" s="26" t="s">
        <v>1082</v>
      </c>
      <c r="H529" s="26" t="s">
        <v>188</v>
      </c>
      <c r="I529" s="26" t="s">
        <v>188</v>
      </c>
      <c r="J529" s="26" t="s">
        <v>188</v>
      </c>
      <c r="K529" s="26" t="s">
        <v>188</v>
      </c>
      <c r="L529" s="26" t="s">
        <v>188</v>
      </c>
      <c r="M529" s="26" t="s">
        <v>188</v>
      </c>
      <c r="N529" s="26" t="s">
        <v>188</v>
      </c>
      <c r="O529" s="26" t="s">
        <v>188</v>
      </c>
      <c r="P529" s="26" t="s">
        <v>188</v>
      </c>
      <c r="Q529" s="26" t="s">
        <v>188</v>
      </c>
      <c r="R529" s="26" t="s">
        <v>188</v>
      </c>
      <c r="S529" s="26" t="s">
        <v>188</v>
      </c>
      <c r="T529" s="26" t="s">
        <v>188</v>
      </c>
      <c r="U529" s="26" t="s">
        <v>188</v>
      </c>
      <c r="V529" s="26" t="s">
        <v>5</v>
      </c>
      <c r="W529" s="26" t="s">
        <v>162</v>
      </c>
      <c r="X529" s="26" t="s">
        <v>158</v>
      </c>
      <c r="Y529" s="26" t="s">
        <v>190</v>
      </c>
      <c r="Z529" s="26" t="s">
        <v>190</v>
      </c>
      <c r="AA529" s="26" t="s">
        <v>190</v>
      </c>
      <c r="AB529" s="26" t="s">
        <v>190</v>
      </c>
      <c r="AC529" s="26" t="s">
        <v>190</v>
      </c>
      <c r="AD529" s="26" t="s">
        <v>190</v>
      </c>
      <c r="AE529" s="26" t="s">
        <v>55</v>
      </c>
      <c r="AF529" s="26" t="s">
        <v>159</v>
      </c>
      <c r="AG529" s="26" t="s">
        <v>59</v>
      </c>
      <c r="AH529" s="26" t="s">
        <v>59</v>
      </c>
      <c r="AI529" s="26" t="s">
        <v>59</v>
      </c>
      <c r="AJ529" s="26" t="s">
        <v>59</v>
      </c>
      <c r="AK529" s="26" t="s">
        <v>71</v>
      </c>
      <c r="AL529" s="26" t="s">
        <v>163</v>
      </c>
      <c r="AM529" s="26" t="s">
        <v>259</v>
      </c>
      <c r="AN529" s="26" t="s">
        <v>90</v>
      </c>
      <c r="AO529" s="26" t="s">
        <v>306</v>
      </c>
      <c r="AP529" s="26" t="s">
        <v>106</v>
      </c>
      <c r="AQ529" s="26" t="s">
        <v>106</v>
      </c>
      <c r="AR529" s="26" t="s">
        <v>106</v>
      </c>
      <c r="AS529" s="26" t="s">
        <v>106</v>
      </c>
      <c r="AT529" s="26" t="s">
        <v>113</v>
      </c>
      <c r="AU529" s="26" t="s">
        <v>193</v>
      </c>
      <c r="AX529" s="12">
        <f t="shared" si="302"/>
        <v>528</v>
      </c>
      <c r="AY529" s="12">
        <f t="shared" si="333"/>
        <v>1</v>
      </c>
      <c r="AZ529" s="20" t="str">
        <f t="shared" si="303"/>
        <v>Criterios y estándares (Rúbrica)., Autoevaluación., Retroalimentación.</v>
      </c>
      <c r="BA529" s="12" t="str">
        <f t="shared" si="298"/>
        <v>Criterios y estándares (Rúbrica).</v>
      </c>
      <c r="BB529" s="12" t="str">
        <f t="shared" si="299"/>
        <v>Autoevaluación.</v>
      </c>
      <c r="BC529" s="12" t="str">
        <f t="shared" si="300"/>
        <v>Retroalimentación.</v>
      </c>
      <c r="BD529" s="12" t="str">
        <f t="shared" si="301"/>
        <v/>
      </c>
      <c r="BF529" s="12">
        <f t="shared" si="304"/>
        <v>0</v>
      </c>
      <c r="BG529" s="12">
        <f t="shared" si="305"/>
        <v>1</v>
      </c>
      <c r="BH529" s="12">
        <f t="shared" si="306"/>
        <v>1</v>
      </c>
      <c r="BI529" s="12">
        <f t="shared" si="307"/>
        <v>1</v>
      </c>
      <c r="BJ529" s="12">
        <f t="shared" si="308"/>
        <v>0</v>
      </c>
      <c r="BK529" s="12">
        <f t="shared" si="309"/>
        <v>3</v>
      </c>
      <c r="BL529" s="20" t="str">
        <f t="shared" si="310"/>
        <v>Diálogo, Claridad, Oportunidades de mejora, Retroalimentación al docente</v>
      </c>
      <c r="BM529" s="12" t="str">
        <f t="shared" si="311"/>
        <v>Diálogo</v>
      </c>
      <c r="BN529" s="12" t="str">
        <f t="shared" si="297"/>
        <v>Claridad</v>
      </c>
      <c r="BO529" s="12" t="str">
        <f t="shared" si="312"/>
        <v>Oportunidades de mejora</v>
      </c>
      <c r="BP529" s="12" t="str">
        <f t="shared" si="313"/>
        <v>Retroalimentación al docente</v>
      </c>
      <c r="BQ529" s="12" t="str">
        <f t="shared" si="314"/>
        <v/>
      </c>
      <c r="BS529" s="12">
        <f t="shared" si="315"/>
        <v>0</v>
      </c>
      <c r="BT529" s="12">
        <f t="shared" si="316"/>
        <v>1</v>
      </c>
      <c r="BU529" s="12">
        <f t="shared" si="317"/>
        <v>1</v>
      </c>
      <c r="BV529" s="12">
        <f t="shared" si="318"/>
        <v>1</v>
      </c>
      <c r="BW529" s="12">
        <f t="shared" si="319"/>
        <v>1</v>
      </c>
      <c r="BX529" s="12">
        <f t="shared" si="320"/>
        <v>0</v>
      </c>
      <c r="BY529" s="12">
        <f t="shared" si="321"/>
        <v>4</v>
      </c>
      <c r="BZ529"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29" s="12" t="str">
        <f t="shared" si="323"/>
        <v>La bibliografía básica propuesta se encuentra en la biblioteca "Juan Roa Vásquez".</v>
      </c>
      <c r="CB529" s="21" t="str">
        <f t="shared" si="324"/>
        <v>La bibliografía propuesta contiene títulos de edición menor a 5 años.</v>
      </c>
      <c r="CC529" s="12" t="str">
        <f t="shared" si="325"/>
        <v>La bibliografía se presenta con una sólo sistema de referenciación (APA, Vancouver, IEEE, etc).</v>
      </c>
      <c r="CD529" s="12" t="str">
        <f t="shared" si="326"/>
        <v>La bibliografía incluye por lo menos dos títulos en una segunda lengua.</v>
      </c>
      <c r="CF529" s="12">
        <f t="shared" si="327"/>
        <v>1</v>
      </c>
      <c r="CG529" s="12">
        <f t="shared" si="328"/>
        <v>1</v>
      </c>
      <c r="CH529" s="12">
        <f t="shared" si="329"/>
        <v>1</v>
      </c>
      <c r="CI529" s="12">
        <f t="shared" si="330"/>
        <v>1</v>
      </c>
      <c r="CJ529" s="12">
        <f t="shared" si="331"/>
        <v>0</v>
      </c>
      <c r="CK529" s="12">
        <f t="shared" si="332"/>
        <v>4</v>
      </c>
    </row>
    <row r="530" spans="1:89" x14ac:dyDescent="0.25">
      <c r="A530" s="25">
        <v>43068.593608842595</v>
      </c>
      <c r="B530" s="26" t="s">
        <v>1083</v>
      </c>
      <c r="C530" s="26" t="s">
        <v>1084</v>
      </c>
      <c r="D530" s="26" t="s">
        <v>185</v>
      </c>
      <c r="E530" s="24"/>
      <c r="F530" s="26" t="s">
        <v>621</v>
      </c>
      <c r="G530" s="26" t="s">
        <v>1085</v>
      </c>
      <c r="H530" s="26" t="s">
        <v>188</v>
      </c>
      <c r="I530" s="26" t="s">
        <v>188</v>
      </c>
      <c r="J530" s="26" t="s">
        <v>188</v>
      </c>
      <c r="K530" s="26" t="s">
        <v>188</v>
      </c>
      <c r="L530" s="26" t="s">
        <v>188</v>
      </c>
      <c r="M530" s="26" t="s">
        <v>188</v>
      </c>
      <c r="N530" s="26" t="s">
        <v>188</v>
      </c>
      <c r="O530" s="26" t="s">
        <v>188</v>
      </c>
      <c r="P530" s="26" t="s">
        <v>188</v>
      </c>
      <c r="Q530" s="26" t="s">
        <v>188</v>
      </c>
      <c r="R530" s="26" t="s">
        <v>188</v>
      </c>
      <c r="S530" s="26" t="s">
        <v>188</v>
      </c>
      <c r="T530" s="26" t="s">
        <v>188</v>
      </c>
      <c r="U530" s="26" t="s">
        <v>188</v>
      </c>
      <c r="V530" s="26" t="s">
        <v>5</v>
      </c>
      <c r="W530" s="26" t="s">
        <v>162</v>
      </c>
      <c r="X530" s="26" t="s">
        <v>158</v>
      </c>
      <c r="Y530" s="26" t="s">
        <v>190</v>
      </c>
      <c r="Z530" s="26" t="s">
        <v>190</v>
      </c>
      <c r="AA530" s="26" t="s">
        <v>190</v>
      </c>
      <c r="AB530" s="26" t="s">
        <v>190</v>
      </c>
      <c r="AC530" s="26" t="s">
        <v>190</v>
      </c>
      <c r="AD530" s="26" t="s">
        <v>190</v>
      </c>
      <c r="AE530" s="26" t="s">
        <v>55</v>
      </c>
      <c r="AF530" s="26" t="s">
        <v>159</v>
      </c>
      <c r="AG530" s="26" t="s">
        <v>59</v>
      </c>
      <c r="AH530" s="26" t="s">
        <v>59</v>
      </c>
      <c r="AI530" s="26" t="s">
        <v>59</v>
      </c>
      <c r="AJ530" s="26" t="s">
        <v>59</v>
      </c>
      <c r="AK530" s="26" t="s">
        <v>71</v>
      </c>
      <c r="AL530" s="26" t="s">
        <v>163</v>
      </c>
      <c r="AM530" s="26" t="s">
        <v>191</v>
      </c>
      <c r="AN530" s="26" t="s">
        <v>90</v>
      </c>
      <c r="AO530" s="26" t="s">
        <v>192</v>
      </c>
      <c r="AP530" s="26" t="s">
        <v>106</v>
      </c>
      <c r="AQ530" s="26" t="s">
        <v>106</v>
      </c>
      <c r="AR530" s="26" t="s">
        <v>106</v>
      </c>
      <c r="AS530" s="26" t="s">
        <v>106</v>
      </c>
      <c r="AT530" s="26" t="s">
        <v>113</v>
      </c>
      <c r="AU530" s="26" t="s">
        <v>193</v>
      </c>
      <c r="AX530" s="12">
        <f t="shared" si="302"/>
        <v>529</v>
      </c>
      <c r="AY530" s="12">
        <f t="shared" si="333"/>
        <v>1</v>
      </c>
      <c r="AZ530" s="20" t="str">
        <f t="shared" si="303"/>
        <v>Anticipatoria., Criterios y estándares (Rúbrica)., Autoevaluación., Retroalimentación.</v>
      </c>
      <c r="BA530" s="12" t="str">
        <f t="shared" si="298"/>
        <v>Anticipatoria.</v>
      </c>
      <c r="BB530" s="12" t="str">
        <f t="shared" si="299"/>
        <v>Criterios y estándares (Rúbrica).</v>
      </c>
      <c r="BC530" s="12" t="str">
        <f t="shared" si="300"/>
        <v>Autoevaluación.</v>
      </c>
      <c r="BD530" s="12" t="str">
        <f t="shared" si="301"/>
        <v>Retroalimentación.</v>
      </c>
      <c r="BF530" s="12">
        <f t="shared" si="304"/>
        <v>1</v>
      </c>
      <c r="BG530" s="12">
        <f t="shared" si="305"/>
        <v>1</v>
      </c>
      <c r="BH530" s="12">
        <f t="shared" si="306"/>
        <v>1</v>
      </c>
      <c r="BI530" s="12">
        <f t="shared" si="307"/>
        <v>1</v>
      </c>
      <c r="BJ530" s="12">
        <f t="shared" si="308"/>
        <v>0</v>
      </c>
      <c r="BK530" s="12">
        <f t="shared" si="309"/>
        <v>4</v>
      </c>
      <c r="BL530" s="20" t="str">
        <f t="shared" si="310"/>
        <v>Reflexión, Diálogo, Claridad, Oportunidades de mejora, Retroalimentación al docente</v>
      </c>
      <c r="BM530" s="12" t="str">
        <f t="shared" si="311"/>
        <v>Reflexión</v>
      </c>
      <c r="BN530" s="12" t="str">
        <f t="shared" si="297"/>
        <v>Diálogo</v>
      </c>
      <c r="BO530" s="12" t="str">
        <f t="shared" si="312"/>
        <v>Claridad</v>
      </c>
      <c r="BP530" s="12" t="str">
        <f t="shared" si="313"/>
        <v>Oportunidades de mejora</v>
      </c>
      <c r="BQ530" s="12" t="str">
        <f t="shared" si="314"/>
        <v>Retroalimentación al docente</v>
      </c>
      <c r="BS530" s="12">
        <f t="shared" si="315"/>
        <v>1</v>
      </c>
      <c r="BT530" s="12">
        <f t="shared" si="316"/>
        <v>1</v>
      </c>
      <c r="BU530" s="12">
        <f t="shared" si="317"/>
        <v>1</v>
      </c>
      <c r="BV530" s="12">
        <f t="shared" si="318"/>
        <v>1</v>
      </c>
      <c r="BW530" s="12">
        <f t="shared" si="319"/>
        <v>1</v>
      </c>
      <c r="BX530" s="12">
        <f t="shared" si="320"/>
        <v>0</v>
      </c>
      <c r="BY530" s="12">
        <f t="shared" si="321"/>
        <v>5</v>
      </c>
      <c r="BZ530"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30" s="12" t="str">
        <f t="shared" si="323"/>
        <v>La bibliografía básica propuesta se encuentra en la biblioteca "Juan Roa Vásquez".</v>
      </c>
      <c r="CB530" s="21" t="str">
        <f t="shared" si="324"/>
        <v>La bibliografía propuesta contiene títulos de edición menor a 5 años.</v>
      </c>
      <c r="CC530" s="12" t="str">
        <f t="shared" si="325"/>
        <v>La bibliografía se presenta con una sólo sistema de referenciación (APA, Vancouver, IEEE, etc).</v>
      </c>
      <c r="CD530" s="12" t="str">
        <f t="shared" si="326"/>
        <v>La bibliografía incluye por lo menos dos títulos en una segunda lengua.</v>
      </c>
      <c r="CF530" s="12">
        <f t="shared" si="327"/>
        <v>1</v>
      </c>
      <c r="CG530" s="12">
        <f t="shared" si="328"/>
        <v>1</v>
      </c>
      <c r="CH530" s="12">
        <f t="shared" si="329"/>
        <v>1</v>
      </c>
      <c r="CI530" s="12">
        <f t="shared" si="330"/>
        <v>1</v>
      </c>
      <c r="CJ530" s="12">
        <f t="shared" si="331"/>
        <v>0</v>
      </c>
      <c r="CK530" s="12">
        <f t="shared" si="332"/>
        <v>4</v>
      </c>
    </row>
    <row r="531" spans="1:89" x14ac:dyDescent="0.25">
      <c r="A531" s="25">
        <v>43068.593814884254</v>
      </c>
      <c r="B531" s="26" t="s">
        <v>1077</v>
      </c>
      <c r="C531" s="26" t="s">
        <v>1078</v>
      </c>
      <c r="D531" s="26" t="s">
        <v>185</v>
      </c>
      <c r="E531" s="24"/>
      <c r="F531" s="26" t="s">
        <v>320</v>
      </c>
      <c r="G531" s="26" t="s">
        <v>1086</v>
      </c>
      <c r="H531" s="26" t="s">
        <v>188</v>
      </c>
      <c r="I531" s="26" t="s">
        <v>188</v>
      </c>
      <c r="J531" s="26" t="s">
        <v>188</v>
      </c>
      <c r="K531" s="26" t="s">
        <v>188</v>
      </c>
      <c r="L531" s="26" t="s">
        <v>188</v>
      </c>
      <c r="M531" s="26" t="s">
        <v>188</v>
      </c>
      <c r="N531" s="26" t="s">
        <v>188</v>
      </c>
      <c r="O531" s="26" t="s">
        <v>188</v>
      </c>
      <c r="P531" s="26" t="s">
        <v>188</v>
      </c>
      <c r="Q531" s="26" t="s">
        <v>188</v>
      </c>
      <c r="R531" s="26" t="s">
        <v>189</v>
      </c>
      <c r="S531" s="26" t="s">
        <v>188</v>
      </c>
      <c r="T531" s="26" t="s">
        <v>188</v>
      </c>
      <c r="U531" s="26" t="s">
        <v>188</v>
      </c>
      <c r="V531" s="26" t="s">
        <v>5</v>
      </c>
      <c r="W531" s="26" t="s">
        <v>162</v>
      </c>
      <c r="X531" s="26" t="s">
        <v>158</v>
      </c>
      <c r="Y531" s="26" t="s">
        <v>190</v>
      </c>
      <c r="Z531" s="26" t="s">
        <v>190</v>
      </c>
      <c r="AA531" s="26" t="s">
        <v>190</v>
      </c>
      <c r="AB531" s="26" t="s">
        <v>190</v>
      </c>
      <c r="AC531" s="26" t="s">
        <v>190</v>
      </c>
      <c r="AD531" s="26" t="s">
        <v>190</v>
      </c>
      <c r="AE531" s="26" t="s">
        <v>55</v>
      </c>
      <c r="AF531" s="26" t="s">
        <v>159</v>
      </c>
      <c r="AG531" s="26" t="s">
        <v>59</v>
      </c>
      <c r="AH531" s="26" t="s">
        <v>59</v>
      </c>
      <c r="AI531" s="26" t="s">
        <v>59</v>
      </c>
      <c r="AJ531" s="26" t="s">
        <v>59</v>
      </c>
      <c r="AK531" s="26" t="s">
        <v>71</v>
      </c>
      <c r="AL531" s="26" t="s">
        <v>163</v>
      </c>
      <c r="AM531" s="26" t="s">
        <v>191</v>
      </c>
      <c r="AN531" s="26" t="s">
        <v>90</v>
      </c>
      <c r="AO531" s="26" t="s">
        <v>192</v>
      </c>
      <c r="AP531" s="26" t="s">
        <v>106</v>
      </c>
      <c r="AQ531" s="26" t="s">
        <v>106</v>
      </c>
      <c r="AR531" s="26" t="s">
        <v>106</v>
      </c>
      <c r="AS531" s="26" t="s">
        <v>106</v>
      </c>
      <c r="AT531" s="26" t="s">
        <v>113</v>
      </c>
      <c r="AU531" s="26" t="s">
        <v>122</v>
      </c>
      <c r="AX531" s="12">
        <f t="shared" si="302"/>
        <v>527</v>
      </c>
      <c r="AY531" s="12">
        <f t="shared" si="333"/>
        <v>0.25</v>
      </c>
      <c r="AZ531" s="20" t="str">
        <f t="shared" si="303"/>
        <v>Anticipatoria., Criterios y estándares (Rúbrica)., Autoevaluación., Retroalimentación.</v>
      </c>
      <c r="BA531" s="12" t="str">
        <f t="shared" si="298"/>
        <v>Anticipatoria.</v>
      </c>
      <c r="BB531" s="12" t="str">
        <f t="shared" si="299"/>
        <v>Criterios y estándares (Rúbrica).</v>
      </c>
      <c r="BC531" s="12" t="str">
        <f t="shared" si="300"/>
        <v>Autoevaluación.</v>
      </c>
      <c r="BD531" s="12" t="str">
        <f t="shared" si="301"/>
        <v>Retroalimentación.</v>
      </c>
      <c r="BF531" s="12">
        <f t="shared" si="304"/>
        <v>1</v>
      </c>
      <c r="BG531" s="12">
        <f t="shared" si="305"/>
        <v>1</v>
      </c>
      <c r="BH531" s="12">
        <f t="shared" si="306"/>
        <v>1</v>
      </c>
      <c r="BI531" s="12">
        <f t="shared" si="307"/>
        <v>1</v>
      </c>
      <c r="BJ531" s="12">
        <f t="shared" si="308"/>
        <v>0</v>
      </c>
      <c r="BK531" s="12">
        <f t="shared" si="309"/>
        <v>4</v>
      </c>
      <c r="BL531" s="20" t="str">
        <f t="shared" si="310"/>
        <v>Reflexión, Diálogo, Claridad, Oportunidades de mejora, Retroalimentación al docente</v>
      </c>
      <c r="BM531" s="12" t="str">
        <f t="shared" si="311"/>
        <v>Reflexión</v>
      </c>
      <c r="BN531" s="12" t="str">
        <f t="shared" si="297"/>
        <v>Diálogo</v>
      </c>
      <c r="BO531" s="12" t="str">
        <f t="shared" si="312"/>
        <v>Claridad</v>
      </c>
      <c r="BP531" s="12" t="str">
        <f t="shared" si="313"/>
        <v>Oportunidades de mejora</v>
      </c>
      <c r="BQ531" s="12" t="str">
        <f t="shared" si="314"/>
        <v>Retroalimentación al docente</v>
      </c>
      <c r="BS531" s="12">
        <f t="shared" si="315"/>
        <v>1</v>
      </c>
      <c r="BT531" s="12">
        <f t="shared" si="316"/>
        <v>1</v>
      </c>
      <c r="BU531" s="12">
        <f t="shared" si="317"/>
        <v>1</v>
      </c>
      <c r="BV531" s="12">
        <f t="shared" si="318"/>
        <v>1</v>
      </c>
      <c r="BW531" s="12">
        <f t="shared" si="319"/>
        <v>1</v>
      </c>
      <c r="BX531" s="12">
        <f t="shared" si="320"/>
        <v>0</v>
      </c>
      <c r="BY531" s="12">
        <f t="shared" si="321"/>
        <v>5</v>
      </c>
      <c r="BZ531" s="12" t="str">
        <f t="shared" si="322"/>
        <v>No incluye bibliografía.</v>
      </c>
      <c r="CA531" s="12" t="str">
        <f t="shared" si="323"/>
        <v>No incluye bibliografía.</v>
      </c>
      <c r="CB531" s="21" t="str">
        <f t="shared" si="324"/>
        <v/>
      </c>
      <c r="CC531" s="12" t="str">
        <f t="shared" si="325"/>
        <v/>
      </c>
      <c r="CD531" s="12" t="str">
        <f t="shared" si="326"/>
        <v/>
      </c>
      <c r="CF531" s="12">
        <f t="shared" si="327"/>
        <v>0</v>
      </c>
      <c r="CG531" s="12">
        <f t="shared" si="328"/>
        <v>0</v>
      </c>
      <c r="CH531" s="12">
        <f t="shared" si="329"/>
        <v>0</v>
      </c>
      <c r="CI531" s="12">
        <f t="shared" si="330"/>
        <v>0</v>
      </c>
      <c r="CJ531" s="12">
        <f t="shared" si="331"/>
        <v>1</v>
      </c>
      <c r="CK531" s="12">
        <f t="shared" si="332"/>
        <v>1</v>
      </c>
    </row>
    <row r="532" spans="1:89" x14ac:dyDescent="0.25">
      <c r="A532" s="25">
        <v>43068.595303900467</v>
      </c>
      <c r="B532" s="26" t="s">
        <v>1077</v>
      </c>
      <c r="C532" s="26" t="s">
        <v>1078</v>
      </c>
      <c r="D532" s="26" t="s">
        <v>185</v>
      </c>
      <c r="E532" s="24"/>
      <c r="F532" s="26" t="s">
        <v>320</v>
      </c>
      <c r="G532" s="26" t="s">
        <v>1087</v>
      </c>
      <c r="H532" s="26" t="s">
        <v>188</v>
      </c>
      <c r="I532" s="26" t="s">
        <v>188</v>
      </c>
      <c r="J532" s="26" t="s">
        <v>188</v>
      </c>
      <c r="K532" s="26" t="s">
        <v>188</v>
      </c>
      <c r="L532" s="26" t="s">
        <v>188</v>
      </c>
      <c r="M532" s="26" t="s">
        <v>188</v>
      </c>
      <c r="N532" s="26" t="s">
        <v>188</v>
      </c>
      <c r="O532" s="26" t="s">
        <v>188</v>
      </c>
      <c r="P532" s="26" t="s">
        <v>188</v>
      </c>
      <c r="Q532" s="26" t="s">
        <v>188</v>
      </c>
      <c r="R532" s="26" t="s">
        <v>189</v>
      </c>
      <c r="S532" s="26" t="s">
        <v>188</v>
      </c>
      <c r="T532" s="26" t="s">
        <v>188</v>
      </c>
      <c r="U532" s="26" t="s">
        <v>188</v>
      </c>
      <c r="V532" s="26" t="s">
        <v>5</v>
      </c>
      <c r="W532" s="26" t="s">
        <v>162</v>
      </c>
      <c r="X532" s="26" t="s">
        <v>158</v>
      </c>
      <c r="Y532" s="26" t="s">
        <v>190</v>
      </c>
      <c r="Z532" s="26" t="s">
        <v>190</v>
      </c>
      <c r="AA532" s="26" t="s">
        <v>190</v>
      </c>
      <c r="AB532" s="26" t="s">
        <v>190</v>
      </c>
      <c r="AC532" s="26" t="s">
        <v>190</v>
      </c>
      <c r="AD532" s="26" t="s">
        <v>190</v>
      </c>
      <c r="AE532" s="26" t="s">
        <v>55</v>
      </c>
      <c r="AF532" s="26" t="s">
        <v>159</v>
      </c>
      <c r="AG532" s="26" t="s">
        <v>59</v>
      </c>
      <c r="AH532" s="26" t="s">
        <v>59</v>
      </c>
      <c r="AI532" s="26" t="s">
        <v>59</v>
      </c>
      <c r="AJ532" s="26" t="s">
        <v>59</v>
      </c>
      <c r="AK532" s="26" t="s">
        <v>71</v>
      </c>
      <c r="AL532" s="26" t="s">
        <v>163</v>
      </c>
      <c r="AM532" s="26" t="s">
        <v>191</v>
      </c>
      <c r="AN532" s="26" t="s">
        <v>90</v>
      </c>
      <c r="AO532" s="26" t="s">
        <v>192</v>
      </c>
      <c r="AP532" s="26" t="s">
        <v>106</v>
      </c>
      <c r="AQ532" s="26" t="s">
        <v>106</v>
      </c>
      <c r="AR532" s="26" t="s">
        <v>106</v>
      </c>
      <c r="AS532" s="26" t="s">
        <v>106</v>
      </c>
      <c r="AT532" s="26" t="s">
        <v>113</v>
      </c>
      <c r="AU532" s="26" t="s">
        <v>122</v>
      </c>
      <c r="AX532" s="12">
        <f t="shared" si="302"/>
        <v>527</v>
      </c>
      <c r="AY532" s="12">
        <f t="shared" si="333"/>
        <v>0.25</v>
      </c>
      <c r="AZ532" s="20" t="str">
        <f t="shared" si="303"/>
        <v>Anticipatoria., Criterios y estándares (Rúbrica)., Autoevaluación., Retroalimentación.</v>
      </c>
      <c r="BA532" s="12" t="str">
        <f t="shared" si="298"/>
        <v>Anticipatoria.</v>
      </c>
      <c r="BB532" s="12" t="str">
        <f t="shared" si="299"/>
        <v>Criterios y estándares (Rúbrica).</v>
      </c>
      <c r="BC532" s="12" t="str">
        <f t="shared" si="300"/>
        <v>Autoevaluación.</v>
      </c>
      <c r="BD532" s="12" t="str">
        <f t="shared" si="301"/>
        <v>Retroalimentación.</v>
      </c>
      <c r="BF532" s="12">
        <f t="shared" si="304"/>
        <v>1</v>
      </c>
      <c r="BG532" s="12">
        <f t="shared" si="305"/>
        <v>1</v>
      </c>
      <c r="BH532" s="12">
        <f t="shared" si="306"/>
        <v>1</v>
      </c>
      <c r="BI532" s="12">
        <f t="shared" si="307"/>
        <v>1</v>
      </c>
      <c r="BJ532" s="12">
        <f t="shared" si="308"/>
        <v>0</v>
      </c>
      <c r="BK532" s="12">
        <f t="shared" si="309"/>
        <v>4</v>
      </c>
      <c r="BL532" s="20" t="str">
        <f t="shared" si="310"/>
        <v>Reflexión, Diálogo, Claridad, Oportunidades de mejora, Retroalimentación al docente</v>
      </c>
      <c r="BM532" s="12" t="str">
        <f t="shared" si="311"/>
        <v>Reflexión</v>
      </c>
      <c r="BN532" s="12" t="str">
        <f t="shared" si="297"/>
        <v>Diálogo</v>
      </c>
      <c r="BO532" s="12" t="str">
        <f t="shared" si="312"/>
        <v>Claridad</v>
      </c>
      <c r="BP532" s="12" t="str">
        <f t="shared" si="313"/>
        <v>Oportunidades de mejora</v>
      </c>
      <c r="BQ532" s="12" t="str">
        <f t="shared" si="314"/>
        <v>Retroalimentación al docente</v>
      </c>
      <c r="BS532" s="12">
        <f t="shared" si="315"/>
        <v>1</v>
      </c>
      <c r="BT532" s="12">
        <f t="shared" si="316"/>
        <v>1</v>
      </c>
      <c r="BU532" s="12">
        <f t="shared" si="317"/>
        <v>1</v>
      </c>
      <c r="BV532" s="12">
        <f t="shared" si="318"/>
        <v>1</v>
      </c>
      <c r="BW532" s="12">
        <f t="shared" si="319"/>
        <v>1</v>
      </c>
      <c r="BX532" s="12">
        <f t="shared" si="320"/>
        <v>0</v>
      </c>
      <c r="BY532" s="12">
        <f t="shared" si="321"/>
        <v>5</v>
      </c>
      <c r="BZ532" s="12" t="str">
        <f t="shared" si="322"/>
        <v>No incluye bibliografía.</v>
      </c>
      <c r="CA532" s="12" t="str">
        <f t="shared" si="323"/>
        <v>No incluye bibliografía.</v>
      </c>
      <c r="CB532" s="21" t="str">
        <f t="shared" si="324"/>
        <v/>
      </c>
      <c r="CC532" s="12" t="str">
        <f t="shared" si="325"/>
        <v/>
      </c>
      <c r="CD532" s="12" t="str">
        <f t="shared" si="326"/>
        <v/>
      </c>
      <c r="CF532" s="12">
        <f t="shared" si="327"/>
        <v>0</v>
      </c>
      <c r="CG532" s="12">
        <f t="shared" si="328"/>
        <v>0</v>
      </c>
      <c r="CH532" s="12">
        <f t="shared" si="329"/>
        <v>0</v>
      </c>
      <c r="CI532" s="12">
        <f t="shared" si="330"/>
        <v>0</v>
      </c>
      <c r="CJ532" s="12">
        <f t="shared" si="331"/>
        <v>1</v>
      </c>
      <c r="CK532" s="12">
        <f t="shared" si="332"/>
        <v>1</v>
      </c>
    </row>
    <row r="533" spans="1:89" x14ac:dyDescent="0.25">
      <c r="A533" s="25">
        <v>43068.595959988423</v>
      </c>
      <c r="B533" s="26" t="s">
        <v>1088</v>
      </c>
      <c r="C533" s="26" t="s">
        <v>1089</v>
      </c>
      <c r="D533" s="26" t="s">
        <v>185</v>
      </c>
      <c r="E533" s="24"/>
      <c r="F533" s="26" t="s">
        <v>621</v>
      </c>
      <c r="G533" s="26" t="s">
        <v>1090</v>
      </c>
      <c r="H533" s="26" t="s">
        <v>188</v>
      </c>
      <c r="I533" s="26" t="s">
        <v>188</v>
      </c>
      <c r="J533" s="26" t="s">
        <v>188</v>
      </c>
      <c r="K533" s="26" t="s">
        <v>188</v>
      </c>
      <c r="L533" s="26" t="s">
        <v>188</v>
      </c>
      <c r="M533" s="26" t="s">
        <v>188</v>
      </c>
      <c r="N533" s="26" t="s">
        <v>188</v>
      </c>
      <c r="O533" s="26" t="s">
        <v>188</v>
      </c>
      <c r="P533" s="26" t="s">
        <v>188</v>
      </c>
      <c r="Q533" s="26" t="s">
        <v>188</v>
      </c>
      <c r="R533" s="26" t="s">
        <v>188</v>
      </c>
      <c r="S533" s="26" t="s">
        <v>188</v>
      </c>
      <c r="T533" s="26" t="s">
        <v>188</v>
      </c>
      <c r="U533" s="26" t="s">
        <v>188</v>
      </c>
      <c r="V533" s="26" t="s">
        <v>5</v>
      </c>
      <c r="W533" s="26" t="s">
        <v>162</v>
      </c>
      <c r="X533" s="26" t="s">
        <v>158</v>
      </c>
      <c r="Y533" s="26" t="s">
        <v>190</v>
      </c>
      <c r="Z533" s="26" t="s">
        <v>190</v>
      </c>
      <c r="AA533" s="26" t="s">
        <v>190</v>
      </c>
      <c r="AB533" s="26" t="s">
        <v>190</v>
      </c>
      <c r="AC533" s="26" t="s">
        <v>190</v>
      </c>
      <c r="AD533" s="26" t="s">
        <v>190</v>
      </c>
      <c r="AE533" s="26" t="s">
        <v>55</v>
      </c>
      <c r="AF533" s="26" t="s">
        <v>159</v>
      </c>
      <c r="AG533" s="26" t="s">
        <v>59</v>
      </c>
      <c r="AH533" s="26" t="s">
        <v>59</v>
      </c>
      <c r="AI533" s="26" t="s">
        <v>59</v>
      </c>
      <c r="AJ533" s="26" t="s">
        <v>59</v>
      </c>
      <c r="AK533" s="26" t="s">
        <v>71</v>
      </c>
      <c r="AL533" s="26" t="s">
        <v>163</v>
      </c>
      <c r="AM533" s="26" t="s">
        <v>218</v>
      </c>
      <c r="AN533" s="26" t="s">
        <v>90</v>
      </c>
      <c r="AO533" s="26" t="s">
        <v>718</v>
      </c>
      <c r="AP533" s="26" t="s">
        <v>106</v>
      </c>
      <c r="AQ533" s="26" t="s">
        <v>106</v>
      </c>
      <c r="AR533" s="26" t="s">
        <v>106</v>
      </c>
      <c r="AS533" s="26" t="s">
        <v>106</v>
      </c>
      <c r="AT533" s="26" t="s">
        <v>113</v>
      </c>
      <c r="AU533" s="26" t="s">
        <v>193</v>
      </c>
      <c r="AX533" s="12">
        <f t="shared" si="302"/>
        <v>532</v>
      </c>
      <c r="AY533" s="12">
        <f t="shared" si="333"/>
        <v>1</v>
      </c>
      <c r="AZ533" s="20" t="str">
        <f t="shared" si="303"/>
        <v>Criterios y estándares (Rúbrica)., Retroalimentación.</v>
      </c>
      <c r="BA533" s="12" t="str">
        <f t="shared" si="298"/>
        <v>Criterios y estándares (Rúbrica).</v>
      </c>
      <c r="BB533" s="12" t="str">
        <f t="shared" si="299"/>
        <v>Retroalimentación.</v>
      </c>
      <c r="BC533" s="12" t="str">
        <f t="shared" si="300"/>
        <v/>
      </c>
      <c r="BD533" s="12" t="str">
        <f t="shared" si="301"/>
        <v/>
      </c>
      <c r="BF533" s="12">
        <f t="shared" si="304"/>
        <v>0</v>
      </c>
      <c r="BG533" s="12">
        <f t="shared" si="305"/>
        <v>1</v>
      </c>
      <c r="BH533" s="12">
        <f t="shared" si="306"/>
        <v>0</v>
      </c>
      <c r="BI533" s="12">
        <f t="shared" si="307"/>
        <v>1</v>
      </c>
      <c r="BJ533" s="12">
        <f t="shared" si="308"/>
        <v>0</v>
      </c>
      <c r="BK533" s="12">
        <f t="shared" si="309"/>
        <v>2</v>
      </c>
      <c r="BL533" s="20" t="str">
        <f t="shared" si="310"/>
        <v>Diálogo, Oportunidades de mejora</v>
      </c>
      <c r="BM533" s="12" t="str">
        <f t="shared" si="311"/>
        <v>Diálogo</v>
      </c>
      <c r="BN533" s="12" t="str">
        <f t="shared" si="297"/>
        <v>Oportunidades de mejora</v>
      </c>
      <c r="BO533" s="12" t="str">
        <f t="shared" si="312"/>
        <v/>
      </c>
      <c r="BP533" s="12" t="str">
        <f t="shared" si="313"/>
        <v/>
      </c>
      <c r="BQ533" s="12" t="str">
        <f t="shared" si="314"/>
        <v/>
      </c>
      <c r="BS533" s="12">
        <f t="shared" si="315"/>
        <v>0</v>
      </c>
      <c r="BT533" s="12">
        <f t="shared" si="316"/>
        <v>1</v>
      </c>
      <c r="BU533" s="12">
        <f t="shared" si="317"/>
        <v>0</v>
      </c>
      <c r="BV533" s="12">
        <f t="shared" si="318"/>
        <v>1</v>
      </c>
      <c r="BW533" s="12">
        <f t="shared" si="319"/>
        <v>0</v>
      </c>
      <c r="BX533" s="12">
        <f t="shared" si="320"/>
        <v>0</v>
      </c>
      <c r="BY533" s="12">
        <f t="shared" si="321"/>
        <v>2</v>
      </c>
      <c r="BZ533"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33" s="12" t="str">
        <f t="shared" si="323"/>
        <v>La bibliografía básica propuesta se encuentra en la biblioteca "Juan Roa Vásquez".</v>
      </c>
      <c r="CB533" s="21" t="str">
        <f t="shared" si="324"/>
        <v>La bibliografía propuesta contiene títulos de edición menor a 5 años.</v>
      </c>
      <c r="CC533" s="12" t="str">
        <f t="shared" si="325"/>
        <v>La bibliografía se presenta con una sólo sistema de referenciación (APA, Vancouver, IEEE, etc).</v>
      </c>
      <c r="CD533" s="12" t="str">
        <f t="shared" si="326"/>
        <v>La bibliografía incluye por lo menos dos títulos en una segunda lengua.</v>
      </c>
      <c r="CF533" s="12">
        <f t="shared" si="327"/>
        <v>1</v>
      </c>
      <c r="CG533" s="12">
        <f t="shared" si="328"/>
        <v>1</v>
      </c>
      <c r="CH533" s="12">
        <f t="shared" si="329"/>
        <v>1</v>
      </c>
      <c r="CI533" s="12">
        <f t="shared" si="330"/>
        <v>1</v>
      </c>
      <c r="CJ533" s="12">
        <f t="shared" si="331"/>
        <v>0</v>
      </c>
      <c r="CK533" s="12">
        <f t="shared" si="332"/>
        <v>4</v>
      </c>
    </row>
    <row r="534" spans="1:89" x14ac:dyDescent="0.25">
      <c r="A534" s="25">
        <v>43068.596776030092</v>
      </c>
      <c r="B534" s="26" t="s">
        <v>1077</v>
      </c>
      <c r="C534" s="26" t="s">
        <v>1078</v>
      </c>
      <c r="D534" s="26" t="s">
        <v>185</v>
      </c>
      <c r="E534" s="24"/>
      <c r="F534" s="26" t="s">
        <v>320</v>
      </c>
      <c r="G534" s="26" t="s">
        <v>1091</v>
      </c>
      <c r="H534" s="26" t="s">
        <v>188</v>
      </c>
      <c r="I534" s="26" t="s">
        <v>188</v>
      </c>
      <c r="J534" s="26" t="s">
        <v>188</v>
      </c>
      <c r="K534" s="26" t="s">
        <v>188</v>
      </c>
      <c r="L534" s="26" t="s">
        <v>188</v>
      </c>
      <c r="M534" s="26" t="s">
        <v>188</v>
      </c>
      <c r="N534" s="26" t="s">
        <v>189</v>
      </c>
      <c r="O534" s="26" t="s">
        <v>188</v>
      </c>
      <c r="P534" s="26" t="s">
        <v>188</v>
      </c>
      <c r="Q534" s="26" t="s">
        <v>188</v>
      </c>
      <c r="R534" s="26" t="s">
        <v>189</v>
      </c>
      <c r="S534" s="26" t="s">
        <v>188</v>
      </c>
      <c r="T534" s="26" t="s">
        <v>188</v>
      </c>
      <c r="U534" s="26" t="s">
        <v>188</v>
      </c>
      <c r="V534" s="26" t="s">
        <v>5</v>
      </c>
      <c r="W534" s="26" t="s">
        <v>162</v>
      </c>
      <c r="X534" s="26" t="s">
        <v>158</v>
      </c>
      <c r="Y534" s="26" t="s">
        <v>190</v>
      </c>
      <c r="Z534" s="26" t="s">
        <v>190</v>
      </c>
      <c r="AA534" s="26" t="s">
        <v>190</v>
      </c>
      <c r="AB534" s="26" t="s">
        <v>190</v>
      </c>
      <c r="AC534" s="26" t="s">
        <v>190</v>
      </c>
      <c r="AD534" s="26" t="s">
        <v>190</v>
      </c>
      <c r="AE534" s="26" t="s">
        <v>55</v>
      </c>
      <c r="AF534" s="26" t="s">
        <v>159</v>
      </c>
      <c r="AG534" s="26" t="s">
        <v>59</v>
      </c>
      <c r="AH534" s="26" t="s">
        <v>59</v>
      </c>
      <c r="AI534" s="26" t="s">
        <v>59</v>
      </c>
      <c r="AJ534" s="26" t="s">
        <v>59</v>
      </c>
      <c r="AK534" s="26" t="s">
        <v>71</v>
      </c>
      <c r="AL534" s="26" t="s">
        <v>163</v>
      </c>
      <c r="AM534" s="26" t="s">
        <v>191</v>
      </c>
      <c r="AN534" s="26" t="s">
        <v>90</v>
      </c>
      <c r="AO534" s="26" t="s">
        <v>192</v>
      </c>
      <c r="AP534" s="26" t="s">
        <v>106</v>
      </c>
      <c r="AQ534" s="26" t="s">
        <v>106</v>
      </c>
      <c r="AR534" s="26" t="s">
        <v>106</v>
      </c>
      <c r="AS534" s="26" t="s">
        <v>106</v>
      </c>
      <c r="AT534" s="26" t="s">
        <v>113</v>
      </c>
      <c r="AU534" s="26" t="s">
        <v>193</v>
      </c>
      <c r="AX534" s="12">
        <f t="shared" si="302"/>
        <v>527</v>
      </c>
      <c r="AY534" s="12">
        <f t="shared" si="333"/>
        <v>0.25</v>
      </c>
      <c r="AZ534" s="20" t="str">
        <f t="shared" si="303"/>
        <v>Anticipatoria., Criterios y estándares (Rúbrica)., Autoevaluación., Retroalimentación.</v>
      </c>
      <c r="BA534" s="12" t="str">
        <f t="shared" si="298"/>
        <v>Anticipatoria.</v>
      </c>
      <c r="BB534" s="12" t="str">
        <f t="shared" si="299"/>
        <v>Criterios y estándares (Rúbrica).</v>
      </c>
      <c r="BC534" s="12" t="str">
        <f t="shared" si="300"/>
        <v>Autoevaluación.</v>
      </c>
      <c r="BD534" s="12" t="str">
        <f t="shared" si="301"/>
        <v>Retroalimentación.</v>
      </c>
      <c r="BF534" s="12">
        <f t="shared" si="304"/>
        <v>1</v>
      </c>
      <c r="BG534" s="12">
        <f t="shared" si="305"/>
        <v>1</v>
      </c>
      <c r="BH534" s="12">
        <f t="shared" si="306"/>
        <v>1</v>
      </c>
      <c r="BI534" s="12">
        <f t="shared" si="307"/>
        <v>1</v>
      </c>
      <c r="BJ534" s="12">
        <f t="shared" si="308"/>
        <v>0</v>
      </c>
      <c r="BK534" s="12">
        <f t="shared" si="309"/>
        <v>4</v>
      </c>
      <c r="BL534" s="20" t="str">
        <f t="shared" si="310"/>
        <v>Reflexión, Diálogo, Claridad, Oportunidades de mejora, Retroalimentación al docente</v>
      </c>
      <c r="BM534" s="12" t="str">
        <f t="shared" si="311"/>
        <v>Reflexión</v>
      </c>
      <c r="BN534" s="12" t="str">
        <f t="shared" si="297"/>
        <v>Diálogo</v>
      </c>
      <c r="BO534" s="12" t="str">
        <f t="shared" si="312"/>
        <v>Claridad</v>
      </c>
      <c r="BP534" s="12" t="str">
        <f t="shared" si="313"/>
        <v>Oportunidades de mejora</v>
      </c>
      <c r="BQ534" s="12" t="str">
        <f t="shared" si="314"/>
        <v>Retroalimentación al docente</v>
      </c>
      <c r="BS534" s="12">
        <f t="shared" si="315"/>
        <v>1</v>
      </c>
      <c r="BT534" s="12">
        <f t="shared" si="316"/>
        <v>1</v>
      </c>
      <c r="BU534" s="12">
        <f t="shared" si="317"/>
        <v>1</v>
      </c>
      <c r="BV534" s="12">
        <f t="shared" si="318"/>
        <v>1</v>
      </c>
      <c r="BW534" s="12">
        <f t="shared" si="319"/>
        <v>1</v>
      </c>
      <c r="BX534" s="12">
        <f t="shared" si="320"/>
        <v>0</v>
      </c>
      <c r="BY534" s="12">
        <f t="shared" si="321"/>
        <v>5</v>
      </c>
      <c r="BZ534"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34" s="12" t="str">
        <f t="shared" si="323"/>
        <v>La bibliografía básica propuesta se encuentra en la biblioteca "Juan Roa Vásquez".</v>
      </c>
      <c r="CB534" s="21" t="str">
        <f t="shared" si="324"/>
        <v>La bibliografía propuesta contiene títulos de edición menor a 5 años.</v>
      </c>
      <c r="CC534" s="12" t="str">
        <f t="shared" si="325"/>
        <v>La bibliografía se presenta con una sólo sistema de referenciación (APA, Vancouver, IEEE, etc).</v>
      </c>
      <c r="CD534" s="12" t="str">
        <f t="shared" si="326"/>
        <v>La bibliografía incluye por lo menos dos títulos en una segunda lengua.</v>
      </c>
      <c r="CF534" s="12">
        <f t="shared" si="327"/>
        <v>1</v>
      </c>
      <c r="CG534" s="12">
        <f t="shared" si="328"/>
        <v>1</v>
      </c>
      <c r="CH534" s="12">
        <f t="shared" si="329"/>
        <v>1</v>
      </c>
      <c r="CI534" s="12">
        <f t="shared" si="330"/>
        <v>1</v>
      </c>
      <c r="CJ534" s="12">
        <f t="shared" si="331"/>
        <v>0</v>
      </c>
      <c r="CK534" s="12">
        <f t="shared" si="332"/>
        <v>4</v>
      </c>
    </row>
    <row r="535" spans="1:89" x14ac:dyDescent="0.25">
      <c r="A535" s="25">
        <v>43068.597348518517</v>
      </c>
      <c r="B535" s="26" t="s">
        <v>1092</v>
      </c>
      <c r="C535" s="26" t="s">
        <v>1093</v>
      </c>
      <c r="D535" s="26" t="s">
        <v>185</v>
      </c>
      <c r="E535" s="24"/>
      <c r="F535" s="26" t="s">
        <v>621</v>
      </c>
      <c r="G535" s="26" t="s">
        <v>1094</v>
      </c>
      <c r="H535" s="26" t="s">
        <v>188</v>
      </c>
      <c r="I535" s="26" t="s">
        <v>188</v>
      </c>
      <c r="J535" s="26" t="s">
        <v>188</v>
      </c>
      <c r="K535" s="26" t="s">
        <v>188</v>
      </c>
      <c r="L535" s="26" t="s">
        <v>188</v>
      </c>
      <c r="M535" s="26" t="s">
        <v>188</v>
      </c>
      <c r="N535" s="26" t="s">
        <v>188</v>
      </c>
      <c r="O535" s="26" t="s">
        <v>188</v>
      </c>
      <c r="P535" s="26" t="s">
        <v>188</v>
      </c>
      <c r="Q535" s="26" t="s">
        <v>188</v>
      </c>
      <c r="R535" s="26" t="s">
        <v>188</v>
      </c>
      <c r="S535" s="26" t="s">
        <v>188</v>
      </c>
      <c r="T535" s="26" t="s">
        <v>188</v>
      </c>
      <c r="U535" s="26" t="s">
        <v>188</v>
      </c>
      <c r="V535" s="26" t="s">
        <v>5</v>
      </c>
      <c r="W535" s="26" t="s">
        <v>162</v>
      </c>
      <c r="X535" s="26" t="s">
        <v>158</v>
      </c>
      <c r="Y535" s="26" t="s">
        <v>190</v>
      </c>
      <c r="Z535" s="26" t="s">
        <v>190</v>
      </c>
      <c r="AA535" s="26" t="s">
        <v>190</v>
      </c>
      <c r="AB535" s="26" t="s">
        <v>190</v>
      </c>
      <c r="AC535" s="26" t="s">
        <v>190</v>
      </c>
      <c r="AD535" s="26" t="s">
        <v>190</v>
      </c>
      <c r="AE535" s="26" t="s">
        <v>55</v>
      </c>
      <c r="AF535" s="26" t="s">
        <v>159</v>
      </c>
      <c r="AG535" s="26" t="s">
        <v>59</v>
      </c>
      <c r="AH535" s="26" t="s">
        <v>59</v>
      </c>
      <c r="AI535" s="26" t="s">
        <v>59</v>
      </c>
      <c r="AJ535" s="26" t="s">
        <v>59</v>
      </c>
      <c r="AK535" s="26" t="s">
        <v>71</v>
      </c>
      <c r="AL535" s="26" t="s">
        <v>163</v>
      </c>
      <c r="AM535" s="26" t="s">
        <v>191</v>
      </c>
      <c r="AN535" s="26" t="s">
        <v>90</v>
      </c>
      <c r="AO535" s="26" t="s">
        <v>192</v>
      </c>
      <c r="AP535" s="26" t="s">
        <v>106</v>
      </c>
      <c r="AQ535" s="26" t="s">
        <v>106</v>
      </c>
      <c r="AR535" s="26" t="s">
        <v>106</v>
      </c>
      <c r="AS535" s="26" t="s">
        <v>106</v>
      </c>
      <c r="AT535" s="26" t="s">
        <v>113</v>
      </c>
      <c r="AU535" s="26" t="s">
        <v>193</v>
      </c>
      <c r="AX535" s="12">
        <f t="shared" si="302"/>
        <v>534</v>
      </c>
      <c r="AY535" s="12">
        <f t="shared" si="333"/>
        <v>1</v>
      </c>
      <c r="AZ535" s="20" t="str">
        <f t="shared" si="303"/>
        <v>Anticipatoria., Criterios y estándares (Rúbrica)., Autoevaluación., Retroalimentación.</v>
      </c>
      <c r="BA535" s="12" t="str">
        <f t="shared" si="298"/>
        <v>Anticipatoria.</v>
      </c>
      <c r="BB535" s="12" t="str">
        <f t="shared" si="299"/>
        <v>Criterios y estándares (Rúbrica).</v>
      </c>
      <c r="BC535" s="12" t="str">
        <f t="shared" si="300"/>
        <v>Autoevaluación.</v>
      </c>
      <c r="BD535" s="12" t="str">
        <f t="shared" si="301"/>
        <v>Retroalimentación.</v>
      </c>
      <c r="BF535" s="12">
        <f t="shared" si="304"/>
        <v>1</v>
      </c>
      <c r="BG535" s="12">
        <f t="shared" si="305"/>
        <v>1</v>
      </c>
      <c r="BH535" s="12">
        <f t="shared" si="306"/>
        <v>1</v>
      </c>
      <c r="BI535" s="12">
        <f t="shared" si="307"/>
        <v>1</v>
      </c>
      <c r="BJ535" s="12">
        <f t="shared" si="308"/>
        <v>0</v>
      </c>
      <c r="BK535" s="12">
        <f t="shared" si="309"/>
        <v>4</v>
      </c>
      <c r="BL535" s="20" t="str">
        <f t="shared" si="310"/>
        <v>Reflexión, Diálogo, Claridad, Oportunidades de mejora, Retroalimentación al docente</v>
      </c>
      <c r="BM535" s="12" t="str">
        <f t="shared" si="311"/>
        <v>Reflexión</v>
      </c>
      <c r="BN535" s="12" t="str">
        <f t="shared" si="297"/>
        <v>Diálogo</v>
      </c>
      <c r="BO535" s="12" t="str">
        <f t="shared" si="312"/>
        <v>Claridad</v>
      </c>
      <c r="BP535" s="12" t="str">
        <f t="shared" si="313"/>
        <v>Oportunidades de mejora</v>
      </c>
      <c r="BQ535" s="12" t="str">
        <f t="shared" si="314"/>
        <v>Retroalimentación al docente</v>
      </c>
      <c r="BS535" s="12">
        <f t="shared" si="315"/>
        <v>1</v>
      </c>
      <c r="BT535" s="12">
        <f t="shared" si="316"/>
        <v>1</v>
      </c>
      <c r="BU535" s="12">
        <f t="shared" si="317"/>
        <v>1</v>
      </c>
      <c r="BV535" s="12">
        <f t="shared" si="318"/>
        <v>1</v>
      </c>
      <c r="BW535" s="12">
        <f t="shared" si="319"/>
        <v>1</v>
      </c>
      <c r="BX535" s="12">
        <f t="shared" si="320"/>
        <v>0</v>
      </c>
      <c r="BY535" s="12">
        <f t="shared" si="321"/>
        <v>5</v>
      </c>
      <c r="BZ535"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35" s="12" t="str">
        <f t="shared" si="323"/>
        <v>La bibliografía básica propuesta se encuentra en la biblioteca "Juan Roa Vásquez".</v>
      </c>
      <c r="CB535" s="21" t="str">
        <f t="shared" si="324"/>
        <v>La bibliografía propuesta contiene títulos de edición menor a 5 años.</v>
      </c>
      <c r="CC535" s="12" t="str">
        <f t="shared" si="325"/>
        <v>La bibliografía se presenta con una sólo sistema de referenciación (APA, Vancouver, IEEE, etc).</v>
      </c>
      <c r="CD535" s="12" t="str">
        <f t="shared" si="326"/>
        <v>La bibliografía incluye por lo menos dos títulos en una segunda lengua.</v>
      </c>
      <c r="CF535" s="12">
        <f t="shared" si="327"/>
        <v>1</v>
      </c>
      <c r="CG535" s="12">
        <f t="shared" si="328"/>
        <v>1</v>
      </c>
      <c r="CH535" s="12">
        <f t="shared" si="329"/>
        <v>1</v>
      </c>
      <c r="CI535" s="12">
        <f t="shared" si="330"/>
        <v>1</v>
      </c>
      <c r="CJ535" s="12">
        <f t="shared" si="331"/>
        <v>0</v>
      </c>
      <c r="CK535" s="12">
        <f t="shared" si="332"/>
        <v>4</v>
      </c>
    </row>
    <row r="536" spans="1:89" x14ac:dyDescent="0.25">
      <c r="A536" s="25">
        <v>43068.598855000004</v>
      </c>
      <c r="B536" s="26" t="s">
        <v>1095</v>
      </c>
      <c r="C536" s="26" t="s">
        <v>1096</v>
      </c>
      <c r="D536" s="26" t="s">
        <v>185</v>
      </c>
      <c r="E536" s="24"/>
      <c r="F536" s="26" t="s">
        <v>621</v>
      </c>
      <c r="G536" s="26" t="s">
        <v>1097</v>
      </c>
      <c r="H536" s="26" t="s">
        <v>188</v>
      </c>
      <c r="I536" s="26" t="s">
        <v>188</v>
      </c>
      <c r="J536" s="26" t="s">
        <v>188</v>
      </c>
      <c r="K536" s="26" t="s">
        <v>188</v>
      </c>
      <c r="L536" s="26" t="s">
        <v>188</v>
      </c>
      <c r="M536" s="26" t="s">
        <v>188</v>
      </c>
      <c r="N536" s="26" t="s">
        <v>188</v>
      </c>
      <c r="O536" s="26" t="s">
        <v>188</v>
      </c>
      <c r="P536" s="26" t="s">
        <v>188</v>
      </c>
      <c r="Q536" s="26" t="s">
        <v>188</v>
      </c>
      <c r="R536" s="26" t="s">
        <v>188</v>
      </c>
      <c r="S536" s="26" t="s">
        <v>188</v>
      </c>
      <c r="T536" s="26" t="s">
        <v>188</v>
      </c>
      <c r="U536" s="26" t="s">
        <v>188</v>
      </c>
      <c r="V536" s="26" t="s">
        <v>5</v>
      </c>
      <c r="W536" s="26" t="s">
        <v>162</v>
      </c>
      <c r="X536" s="26" t="s">
        <v>158</v>
      </c>
      <c r="Y536" s="26" t="s">
        <v>190</v>
      </c>
      <c r="Z536" s="26" t="s">
        <v>190</v>
      </c>
      <c r="AA536" s="26" t="s">
        <v>190</v>
      </c>
      <c r="AB536" s="26" t="s">
        <v>190</v>
      </c>
      <c r="AC536" s="26" t="s">
        <v>190</v>
      </c>
      <c r="AD536" s="26" t="s">
        <v>190</v>
      </c>
      <c r="AE536" s="26" t="s">
        <v>55</v>
      </c>
      <c r="AF536" s="26" t="s">
        <v>159</v>
      </c>
      <c r="AG536" s="26" t="s">
        <v>59</v>
      </c>
      <c r="AH536" s="26" t="s">
        <v>59</v>
      </c>
      <c r="AI536" s="26" t="s">
        <v>59</v>
      </c>
      <c r="AJ536" s="26" t="s">
        <v>59</v>
      </c>
      <c r="AK536" s="26" t="s">
        <v>71</v>
      </c>
      <c r="AL536" s="26" t="s">
        <v>163</v>
      </c>
      <c r="AM536" s="26" t="s">
        <v>191</v>
      </c>
      <c r="AN536" s="26" t="s">
        <v>90</v>
      </c>
      <c r="AO536" s="26" t="s">
        <v>192</v>
      </c>
      <c r="AP536" s="26" t="s">
        <v>106</v>
      </c>
      <c r="AQ536" s="26" t="s">
        <v>106</v>
      </c>
      <c r="AR536" s="26" t="s">
        <v>106</v>
      </c>
      <c r="AS536" s="26" t="s">
        <v>106</v>
      </c>
      <c r="AT536" s="26" t="s">
        <v>113</v>
      </c>
      <c r="AU536" s="26" t="s">
        <v>193</v>
      </c>
      <c r="AX536" s="12">
        <f t="shared" si="302"/>
        <v>535</v>
      </c>
      <c r="AY536" s="12">
        <f t="shared" si="333"/>
        <v>1</v>
      </c>
      <c r="AZ536" s="20" t="str">
        <f t="shared" si="303"/>
        <v>Anticipatoria., Criterios y estándares (Rúbrica)., Autoevaluación., Retroalimentación.</v>
      </c>
      <c r="BA536" s="12" t="str">
        <f t="shared" si="298"/>
        <v>Anticipatoria.</v>
      </c>
      <c r="BB536" s="12" t="str">
        <f t="shared" si="299"/>
        <v>Criterios y estándares (Rúbrica).</v>
      </c>
      <c r="BC536" s="12" t="str">
        <f t="shared" si="300"/>
        <v>Autoevaluación.</v>
      </c>
      <c r="BD536" s="12" t="str">
        <f t="shared" si="301"/>
        <v>Retroalimentación.</v>
      </c>
      <c r="BF536" s="12">
        <f t="shared" si="304"/>
        <v>1</v>
      </c>
      <c r="BG536" s="12">
        <f t="shared" si="305"/>
        <v>1</v>
      </c>
      <c r="BH536" s="12">
        <f t="shared" si="306"/>
        <v>1</v>
      </c>
      <c r="BI536" s="12">
        <f t="shared" si="307"/>
        <v>1</v>
      </c>
      <c r="BJ536" s="12">
        <f t="shared" si="308"/>
        <v>0</v>
      </c>
      <c r="BK536" s="12">
        <f t="shared" si="309"/>
        <v>4</v>
      </c>
      <c r="BL536" s="20" t="str">
        <f t="shared" si="310"/>
        <v>Reflexión, Diálogo, Claridad, Oportunidades de mejora, Retroalimentación al docente</v>
      </c>
      <c r="BM536" s="12" t="str">
        <f t="shared" si="311"/>
        <v>Reflexión</v>
      </c>
      <c r="BN536" s="12" t="str">
        <f t="shared" si="297"/>
        <v>Diálogo</v>
      </c>
      <c r="BO536" s="12" t="str">
        <f t="shared" si="312"/>
        <v>Claridad</v>
      </c>
      <c r="BP536" s="12" t="str">
        <f t="shared" si="313"/>
        <v>Oportunidades de mejora</v>
      </c>
      <c r="BQ536" s="12" t="str">
        <f t="shared" si="314"/>
        <v>Retroalimentación al docente</v>
      </c>
      <c r="BS536" s="12">
        <f t="shared" si="315"/>
        <v>1</v>
      </c>
      <c r="BT536" s="12">
        <f t="shared" si="316"/>
        <v>1</v>
      </c>
      <c r="BU536" s="12">
        <f t="shared" si="317"/>
        <v>1</v>
      </c>
      <c r="BV536" s="12">
        <f t="shared" si="318"/>
        <v>1</v>
      </c>
      <c r="BW536" s="12">
        <f t="shared" si="319"/>
        <v>1</v>
      </c>
      <c r="BX536" s="12">
        <f t="shared" si="320"/>
        <v>0</v>
      </c>
      <c r="BY536" s="12">
        <f t="shared" si="321"/>
        <v>5</v>
      </c>
      <c r="BZ536"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36" s="12" t="str">
        <f t="shared" si="323"/>
        <v>La bibliografía básica propuesta se encuentra en la biblioteca "Juan Roa Vásquez".</v>
      </c>
      <c r="CB536" s="21" t="str">
        <f t="shared" si="324"/>
        <v>La bibliografía propuesta contiene títulos de edición menor a 5 años.</v>
      </c>
      <c r="CC536" s="12" t="str">
        <f t="shared" si="325"/>
        <v>La bibliografía se presenta con una sólo sistema de referenciación (APA, Vancouver, IEEE, etc).</v>
      </c>
      <c r="CD536" s="12" t="str">
        <f t="shared" si="326"/>
        <v>La bibliografía incluye por lo menos dos títulos en una segunda lengua.</v>
      </c>
      <c r="CF536" s="12">
        <f t="shared" si="327"/>
        <v>1</v>
      </c>
      <c r="CG536" s="12">
        <f t="shared" si="328"/>
        <v>1</v>
      </c>
      <c r="CH536" s="12">
        <f t="shared" si="329"/>
        <v>1</v>
      </c>
      <c r="CI536" s="12">
        <f t="shared" si="330"/>
        <v>1</v>
      </c>
      <c r="CJ536" s="12">
        <f t="shared" si="331"/>
        <v>0</v>
      </c>
      <c r="CK536" s="12">
        <f t="shared" si="332"/>
        <v>4</v>
      </c>
    </row>
    <row r="537" spans="1:89" x14ac:dyDescent="0.25">
      <c r="A537" s="25">
        <v>43068.600444814816</v>
      </c>
      <c r="B537" s="26" t="s">
        <v>1098</v>
      </c>
      <c r="C537" s="26" t="s">
        <v>1099</v>
      </c>
      <c r="D537" s="26" t="s">
        <v>185</v>
      </c>
      <c r="E537" s="24"/>
      <c r="F537" s="26" t="s">
        <v>621</v>
      </c>
      <c r="G537" s="26" t="s">
        <v>1100</v>
      </c>
      <c r="H537" s="26" t="s">
        <v>188</v>
      </c>
      <c r="I537" s="26" t="s">
        <v>188</v>
      </c>
      <c r="J537" s="26" t="s">
        <v>188</v>
      </c>
      <c r="K537" s="26" t="s">
        <v>188</v>
      </c>
      <c r="L537" s="26" t="s">
        <v>188</v>
      </c>
      <c r="M537" s="26" t="s">
        <v>188</v>
      </c>
      <c r="N537" s="26" t="s">
        <v>188</v>
      </c>
      <c r="O537" s="26" t="s">
        <v>188</v>
      </c>
      <c r="P537" s="26" t="s">
        <v>188</v>
      </c>
      <c r="Q537" s="26" t="s">
        <v>188</v>
      </c>
      <c r="R537" s="26" t="s">
        <v>188</v>
      </c>
      <c r="S537" s="26" t="s">
        <v>188</v>
      </c>
      <c r="T537" s="26" t="s">
        <v>188</v>
      </c>
      <c r="U537" s="26" t="s">
        <v>188</v>
      </c>
      <c r="V537" s="26" t="s">
        <v>5</v>
      </c>
      <c r="W537" s="26" t="s">
        <v>162</v>
      </c>
      <c r="X537" s="26" t="s">
        <v>158</v>
      </c>
      <c r="Y537" s="26" t="s">
        <v>190</v>
      </c>
      <c r="Z537" s="26" t="s">
        <v>190</v>
      </c>
      <c r="AA537" s="26" t="s">
        <v>190</v>
      </c>
      <c r="AB537" s="26" t="s">
        <v>190</v>
      </c>
      <c r="AC537" s="26" t="s">
        <v>190</v>
      </c>
      <c r="AD537" s="26" t="s">
        <v>190</v>
      </c>
      <c r="AE537" s="26" t="s">
        <v>55</v>
      </c>
      <c r="AF537" s="26" t="s">
        <v>159</v>
      </c>
      <c r="AG537" s="26" t="s">
        <v>59</v>
      </c>
      <c r="AH537" s="26" t="s">
        <v>59</v>
      </c>
      <c r="AI537" s="26" t="s">
        <v>59</v>
      </c>
      <c r="AJ537" s="26" t="s">
        <v>59</v>
      </c>
      <c r="AK537" s="26" t="s">
        <v>71</v>
      </c>
      <c r="AL537" s="26" t="s">
        <v>163</v>
      </c>
      <c r="AM537" s="26" t="s">
        <v>191</v>
      </c>
      <c r="AN537" s="26" t="s">
        <v>90</v>
      </c>
      <c r="AO537" s="26" t="s">
        <v>684</v>
      </c>
      <c r="AP537" s="26" t="s">
        <v>106</v>
      </c>
      <c r="AQ537" s="26" t="s">
        <v>106</v>
      </c>
      <c r="AR537" s="26" t="s">
        <v>106</v>
      </c>
      <c r="AS537" s="26" t="s">
        <v>106</v>
      </c>
      <c r="AT537" s="26" t="s">
        <v>113</v>
      </c>
      <c r="AU537" s="26" t="s">
        <v>193</v>
      </c>
      <c r="AX537" s="12">
        <f t="shared" si="302"/>
        <v>536</v>
      </c>
      <c r="AY537" s="12">
        <f t="shared" si="333"/>
        <v>1</v>
      </c>
      <c r="AZ537" s="20" t="str">
        <f t="shared" si="303"/>
        <v>Anticipatoria., Criterios y estándares (Rúbrica)., Autoevaluación., Retroalimentación.</v>
      </c>
      <c r="BA537" s="12" t="str">
        <f t="shared" si="298"/>
        <v>Anticipatoria.</v>
      </c>
      <c r="BB537" s="12" t="str">
        <f t="shared" si="299"/>
        <v>Criterios y estándares (Rúbrica).</v>
      </c>
      <c r="BC537" s="12" t="str">
        <f t="shared" si="300"/>
        <v>Autoevaluación.</v>
      </c>
      <c r="BD537" s="12" t="str">
        <f t="shared" si="301"/>
        <v>Retroalimentación.</v>
      </c>
      <c r="BF537" s="12">
        <f t="shared" si="304"/>
        <v>1</v>
      </c>
      <c r="BG537" s="12">
        <f t="shared" si="305"/>
        <v>1</v>
      </c>
      <c r="BH537" s="12">
        <f t="shared" si="306"/>
        <v>1</v>
      </c>
      <c r="BI537" s="12">
        <f t="shared" si="307"/>
        <v>1</v>
      </c>
      <c r="BJ537" s="12">
        <f t="shared" si="308"/>
        <v>0</v>
      </c>
      <c r="BK537" s="12">
        <f t="shared" si="309"/>
        <v>4</v>
      </c>
      <c r="BL537" s="20" t="str">
        <f t="shared" si="310"/>
        <v>Reflexión, Diálogo, Claridad, Oportunidades de mejora, Retroalimentación al docente, No incluye los principios enunciados</v>
      </c>
      <c r="BM537" s="12" t="str">
        <f t="shared" si="311"/>
        <v>Reflexión</v>
      </c>
      <c r="BN537" s="12" t="str">
        <f t="shared" si="297"/>
        <v>Diálogo</v>
      </c>
      <c r="BO537" s="12" t="str">
        <f t="shared" si="312"/>
        <v>Claridad</v>
      </c>
      <c r="BP537" s="12" t="str">
        <f t="shared" si="313"/>
        <v>Oportunidades de mejora</v>
      </c>
      <c r="BQ537" s="12" t="str">
        <f t="shared" si="314"/>
        <v>Retroalimentación al docente, No incluye los principios enunciados</v>
      </c>
      <c r="BS537" s="12">
        <f t="shared" si="315"/>
        <v>1</v>
      </c>
      <c r="BT537" s="12">
        <f t="shared" si="316"/>
        <v>1</v>
      </c>
      <c r="BU537" s="12">
        <f t="shared" si="317"/>
        <v>1</v>
      </c>
      <c r="BV537" s="12">
        <f t="shared" si="318"/>
        <v>1</v>
      </c>
      <c r="BW537" s="12">
        <f t="shared" si="319"/>
        <v>0</v>
      </c>
      <c r="BX537" s="12">
        <f t="shared" si="320"/>
        <v>0</v>
      </c>
      <c r="BY537" s="12">
        <f t="shared" si="321"/>
        <v>4</v>
      </c>
      <c r="BZ537"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37" s="12" t="str">
        <f t="shared" si="323"/>
        <v>La bibliografía básica propuesta se encuentra en la biblioteca "Juan Roa Vásquez".</v>
      </c>
      <c r="CB537" s="21" t="str">
        <f t="shared" si="324"/>
        <v>La bibliografía propuesta contiene títulos de edición menor a 5 años.</v>
      </c>
      <c r="CC537" s="12" t="str">
        <f t="shared" si="325"/>
        <v>La bibliografía se presenta con una sólo sistema de referenciación (APA, Vancouver, IEEE, etc).</v>
      </c>
      <c r="CD537" s="12" t="str">
        <f t="shared" si="326"/>
        <v>La bibliografía incluye por lo menos dos títulos en una segunda lengua.</v>
      </c>
      <c r="CF537" s="12">
        <f t="shared" si="327"/>
        <v>1</v>
      </c>
      <c r="CG537" s="12">
        <f t="shared" si="328"/>
        <v>1</v>
      </c>
      <c r="CH537" s="12">
        <f t="shared" si="329"/>
        <v>1</v>
      </c>
      <c r="CI537" s="12">
        <f t="shared" si="330"/>
        <v>1</v>
      </c>
      <c r="CJ537" s="12">
        <f t="shared" si="331"/>
        <v>0</v>
      </c>
      <c r="CK537" s="12">
        <f t="shared" si="332"/>
        <v>4</v>
      </c>
    </row>
    <row r="538" spans="1:89" x14ac:dyDescent="0.25">
      <c r="A538" s="25">
        <v>43068.602356400464</v>
      </c>
      <c r="B538" s="26" t="s">
        <v>1101</v>
      </c>
      <c r="C538" s="26" t="s">
        <v>1102</v>
      </c>
      <c r="D538" s="26" t="s">
        <v>185</v>
      </c>
      <c r="E538" s="24"/>
      <c r="F538" s="26" t="s">
        <v>621</v>
      </c>
      <c r="G538" s="26" t="s">
        <v>1103</v>
      </c>
      <c r="H538" s="26" t="s">
        <v>188</v>
      </c>
      <c r="I538" s="26" t="s">
        <v>188</v>
      </c>
      <c r="J538" s="26" t="s">
        <v>188</v>
      </c>
      <c r="K538" s="26" t="s">
        <v>188</v>
      </c>
      <c r="L538" s="26" t="s">
        <v>188</v>
      </c>
      <c r="M538" s="26" t="s">
        <v>188</v>
      </c>
      <c r="N538" s="26" t="s">
        <v>188</v>
      </c>
      <c r="O538" s="26" t="s">
        <v>188</v>
      </c>
      <c r="P538" s="26" t="s">
        <v>188</v>
      </c>
      <c r="Q538" s="26" t="s">
        <v>188</v>
      </c>
      <c r="R538" s="26" t="s">
        <v>188</v>
      </c>
      <c r="S538" s="26" t="s">
        <v>188</v>
      </c>
      <c r="T538" s="26" t="s">
        <v>188</v>
      </c>
      <c r="U538" s="26" t="s">
        <v>188</v>
      </c>
      <c r="V538" s="26" t="s">
        <v>5</v>
      </c>
      <c r="W538" s="26" t="s">
        <v>162</v>
      </c>
      <c r="X538" s="26" t="s">
        <v>158</v>
      </c>
      <c r="Y538" s="26" t="s">
        <v>190</v>
      </c>
      <c r="Z538" s="26" t="s">
        <v>190</v>
      </c>
      <c r="AA538" s="26" t="s">
        <v>190</v>
      </c>
      <c r="AB538" s="26" t="s">
        <v>190</v>
      </c>
      <c r="AC538" s="26" t="s">
        <v>190</v>
      </c>
      <c r="AD538" s="26" t="s">
        <v>190</v>
      </c>
      <c r="AE538" s="26" t="s">
        <v>55</v>
      </c>
      <c r="AF538" s="26" t="s">
        <v>159</v>
      </c>
      <c r="AG538" s="26" t="s">
        <v>59</v>
      </c>
      <c r="AH538" s="26" t="s">
        <v>59</v>
      </c>
      <c r="AI538" s="26" t="s">
        <v>59</v>
      </c>
      <c r="AJ538" s="26" t="s">
        <v>59</v>
      </c>
      <c r="AK538" s="26" t="s">
        <v>71</v>
      </c>
      <c r="AL538" s="26" t="s">
        <v>163</v>
      </c>
      <c r="AM538" s="26" t="s">
        <v>218</v>
      </c>
      <c r="AN538" s="26" t="s">
        <v>89</v>
      </c>
      <c r="AO538" s="26" t="s">
        <v>276</v>
      </c>
      <c r="AP538" s="26" t="s">
        <v>106</v>
      </c>
      <c r="AQ538" s="26" t="s">
        <v>106</v>
      </c>
      <c r="AR538" s="26" t="s">
        <v>106</v>
      </c>
      <c r="AS538" s="26" t="s">
        <v>106</v>
      </c>
      <c r="AT538" s="26" t="s">
        <v>113</v>
      </c>
      <c r="AU538" s="26" t="s">
        <v>193</v>
      </c>
      <c r="AX538" s="12">
        <f t="shared" si="302"/>
        <v>537</v>
      </c>
      <c r="AY538" s="12">
        <f t="shared" si="333"/>
        <v>1</v>
      </c>
      <c r="AZ538" s="20" t="str">
        <f t="shared" si="303"/>
        <v>Criterios y estándares (Rúbrica)., Retroalimentación.</v>
      </c>
      <c r="BA538" s="12" t="str">
        <f t="shared" si="298"/>
        <v>Criterios y estándares (Rúbrica).</v>
      </c>
      <c r="BB538" s="12" t="str">
        <f t="shared" si="299"/>
        <v>Retroalimentación.</v>
      </c>
      <c r="BC538" s="12" t="str">
        <f t="shared" si="300"/>
        <v/>
      </c>
      <c r="BD538" s="12" t="str">
        <f t="shared" si="301"/>
        <v/>
      </c>
      <c r="BF538" s="12">
        <f t="shared" si="304"/>
        <v>0</v>
      </c>
      <c r="BG538" s="12">
        <f t="shared" si="305"/>
        <v>1</v>
      </c>
      <c r="BH538" s="12">
        <f t="shared" si="306"/>
        <v>0</v>
      </c>
      <c r="BI538" s="12">
        <f t="shared" si="307"/>
        <v>1</v>
      </c>
      <c r="BJ538" s="12">
        <f t="shared" si="308"/>
        <v>0</v>
      </c>
      <c r="BK538" s="12">
        <f t="shared" si="309"/>
        <v>2</v>
      </c>
      <c r="BL538" s="20" t="str">
        <f t="shared" si="310"/>
        <v>Reflexión, Diálogo, Claridad</v>
      </c>
      <c r="BM538" s="12" t="str">
        <f t="shared" si="311"/>
        <v>Reflexión</v>
      </c>
      <c r="BN538" s="12" t="str">
        <f t="shared" si="297"/>
        <v>Diálogo</v>
      </c>
      <c r="BO538" s="12" t="str">
        <f t="shared" si="312"/>
        <v>Claridad</v>
      </c>
      <c r="BP538" s="12" t="str">
        <f t="shared" si="313"/>
        <v/>
      </c>
      <c r="BQ538" s="12" t="str">
        <f t="shared" si="314"/>
        <v/>
      </c>
      <c r="BS538" s="12">
        <f t="shared" si="315"/>
        <v>1</v>
      </c>
      <c r="BT538" s="12">
        <f t="shared" si="316"/>
        <v>1</v>
      </c>
      <c r="BU538" s="12">
        <f t="shared" si="317"/>
        <v>1</v>
      </c>
      <c r="BV538" s="12">
        <f t="shared" si="318"/>
        <v>0</v>
      </c>
      <c r="BW538" s="12">
        <f t="shared" si="319"/>
        <v>0</v>
      </c>
      <c r="BX538" s="12">
        <f t="shared" si="320"/>
        <v>0</v>
      </c>
      <c r="BY538" s="12">
        <f t="shared" si="321"/>
        <v>3</v>
      </c>
      <c r="BZ538"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38" s="12" t="str">
        <f t="shared" si="323"/>
        <v>La bibliografía básica propuesta se encuentra en la biblioteca "Juan Roa Vásquez".</v>
      </c>
      <c r="CB538" s="21" t="str">
        <f t="shared" si="324"/>
        <v>La bibliografía propuesta contiene títulos de edición menor a 5 años.</v>
      </c>
      <c r="CC538" s="12" t="str">
        <f t="shared" si="325"/>
        <v>La bibliografía se presenta con una sólo sistema de referenciación (APA, Vancouver, IEEE, etc).</v>
      </c>
      <c r="CD538" s="12" t="str">
        <f t="shared" si="326"/>
        <v>La bibliografía incluye por lo menos dos títulos en una segunda lengua.</v>
      </c>
      <c r="CF538" s="12">
        <f t="shared" si="327"/>
        <v>1</v>
      </c>
      <c r="CG538" s="12">
        <f t="shared" si="328"/>
        <v>1</v>
      </c>
      <c r="CH538" s="12">
        <f t="shared" si="329"/>
        <v>1</v>
      </c>
      <c r="CI538" s="12">
        <f t="shared" si="330"/>
        <v>1</v>
      </c>
      <c r="CJ538" s="12">
        <f t="shared" si="331"/>
        <v>0</v>
      </c>
      <c r="CK538" s="12">
        <f t="shared" si="332"/>
        <v>4</v>
      </c>
    </row>
    <row r="539" spans="1:89" x14ac:dyDescent="0.25">
      <c r="A539" s="25">
        <v>43068.605039456015</v>
      </c>
      <c r="B539" s="26" t="s">
        <v>1104</v>
      </c>
      <c r="C539" s="26" t="s">
        <v>1105</v>
      </c>
      <c r="D539" s="26" t="s">
        <v>185</v>
      </c>
      <c r="E539" s="24"/>
      <c r="F539" s="26" t="s">
        <v>621</v>
      </c>
      <c r="G539" s="26" t="s">
        <v>1106</v>
      </c>
      <c r="H539" s="26" t="s">
        <v>188</v>
      </c>
      <c r="I539" s="26" t="s">
        <v>188</v>
      </c>
      <c r="J539" s="26" t="s">
        <v>188</v>
      </c>
      <c r="K539" s="26" t="s">
        <v>188</v>
      </c>
      <c r="L539" s="26" t="s">
        <v>188</v>
      </c>
      <c r="M539" s="26" t="s">
        <v>188</v>
      </c>
      <c r="N539" s="26" t="s">
        <v>188</v>
      </c>
      <c r="O539" s="26" t="s">
        <v>188</v>
      </c>
      <c r="P539" s="26" t="s">
        <v>188</v>
      </c>
      <c r="Q539" s="26" t="s">
        <v>188</v>
      </c>
      <c r="R539" s="26" t="s">
        <v>188</v>
      </c>
      <c r="S539" s="26" t="s">
        <v>188</v>
      </c>
      <c r="T539" s="26" t="s">
        <v>188</v>
      </c>
      <c r="U539" s="26" t="s">
        <v>188</v>
      </c>
      <c r="V539" s="26" t="s">
        <v>5</v>
      </c>
      <c r="W539" s="26" t="s">
        <v>162</v>
      </c>
      <c r="X539" s="26" t="s">
        <v>158</v>
      </c>
      <c r="Y539" s="26" t="s">
        <v>190</v>
      </c>
      <c r="Z539" s="26" t="s">
        <v>190</v>
      </c>
      <c r="AA539" s="26" t="s">
        <v>190</v>
      </c>
      <c r="AB539" s="26" t="s">
        <v>190</v>
      </c>
      <c r="AC539" s="26" t="s">
        <v>190</v>
      </c>
      <c r="AD539" s="26" t="s">
        <v>190</v>
      </c>
      <c r="AE539" s="26" t="s">
        <v>55</v>
      </c>
      <c r="AF539" s="26" t="s">
        <v>159</v>
      </c>
      <c r="AG539" s="26" t="s">
        <v>59</v>
      </c>
      <c r="AH539" s="26" t="s">
        <v>59</v>
      </c>
      <c r="AI539" s="26" t="s">
        <v>59</v>
      </c>
      <c r="AJ539" s="26" t="s">
        <v>59</v>
      </c>
      <c r="AK539" s="26" t="s">
        <v>71</v>
      </c>
      <c r="AL539" s="26" t="s">
        <v>163</v>
      </c>
      <c r="AM539" s="26" t="s">
        <v>191</v>
      </c>
      <c r="AN539" s="26" t="s">
        <v>90</v>
      </c>
      <c r="AO539" s="26" t="s">
        <v>192</v>
      </c>
      <c r="AP539" s="26" t="s">
        <v>106</v>
      </c>
      <c r="AQ539" s="26" t="s">
        <v>106</v>
      </c>
      <c r="AR539" s="26" t="s">
        <v>106</v>
      </c>
      <c r="AS539" s="26" t="s">
        <v>106</v>
      </c>
      <c r="AT539" s="26" t="s">
        <v>113</v>
      </c>
      <c r="AU539" s="26" t="s">
        <v>193</v>
      </c>
      <c r="AX539" s="12">
        <f t="shared" si="302"/>
        <v>538</v>
      </c>
      <c r="AY539" s="12">
        <f t="shared" si="333"/>
        <v>1</v>
      </c>
      <c r="AZ539" s="20" t="str">
        <f t="shared" si="303"/>
        <v>Anticipatoria., Criterios y estándares (Rúbrica)., Autoevaluación., Retroalimentación.</v>
      </c>
      <c r="BA539" s="12" t="str">
        <f t="shared" si="298"/>
        <v>Anticipatoria.</v>
      </c>
      <c r="BB539" s="12" t="str">
        <f t="shared" si="299"/>
        <v>Criterios y estándares (Rúbrica).</v>
      </c>
      <c r="BC539" s="12" t="str">
        <f t="shared" si="300"/>
        <v>Autoevaluación.</v>
      </c>
      <c r="BD539" s="12" t="str">
        <f t="shared" si="301"/>
        <v>Retroalimentación.</v>
      </c>
      <c r="BF539" s="12">
        <f t="shared" si="304"/>
        <v>1</v>
      </c>
      <c r="BG539" s="12">
        <f t="shared" si="305"/>
        <v>1</v>
      </c>
      <c r="BH539" s="12">
        <f t="shared" si="306"/>
        <v>1</v>
      </c>
      <c r="BI539" s="12">
        <f t="shared" si="307"/>
        <v>1</v>
      </c>
      <c r="BJ539" s="12">
        <f t="shared" si="308"/>
        <v>0</v>
      </c>
      <c r="BK539" s="12">
        <f t="shared" si="309"/>
        <v>4</v>
      </c>
      <c r="BL539" s="20" t="str">
        <f t="shared" si="310"/>
        <v>Reflexión, Diálogo, Claridad, Oportunidades de mejora, Retroalimentación al docente</v>
      </c>
      <c r="BM539" s="12" t="str">
        <f t="shared" si="311"/>
        <v>Reflexión</v>
      </c>
      <c r="BN539" s="12" t="str">
        <f t="shared" ref="BN539:BN602" si="334">IF(OR(LEN(BL539)&gt;35,MID(BL539,19,1)=",",MID(BL539,1,1)="0"),IFERROR(MID(BL539,FIND(",",BL539,1)+2,(FIND(",",BL539,11))-(FIND(",",BL539,1)+2)),""),IF(OR(MID(BL539,1,3)="Opo",MID(BL539,1,3)="Ret"),"",RIGHT(BL539,LEN(BL539)-FIND(",",BL539,1)-1)))</f>
        <v>Diálogo</v>
      </c>
      <c r="BO539" s="12" t="str">
        <f t="shared" si="312"/>
        <v>Claridad</v>
      </c>
      <c r="BP539" s="12" t="str">
        <f t="shared" si="313"/>
        <v>Oportunidades de mejora</v>
      </c>
      <c r="BQ539" s="12" t="str">
        <f t="shared" si="314"/>
        <v>Retroalimentación al docente</v>
      </c>
      <c r="BS539" s="12">
        <f t="shared" si="315"/>
        <v>1</v>
      </c>
      <c r="BT539" s="12">
        <f t="shared" si="316"/>
        <v>1</v>
      </c>
      <c r="BU539" s="12">
        <f t="shared" si="317"/>
        <v>1</v>
      </c>
      <c r="BV539" s="12">
        <f t="shared" si="318"/>
        <v>1</v>
      </c>
      <c r="BW539" s="12">
        <f t="shared" si="319"/>
        <v>1</v>
      </c>
      <c r="BX539" s="12">
        <f t="shared" si="320"/>
        <v>0</v>
      </c>
      <c r="BY539" s="12">
        <f t="shared" si="321"/>
        <v>5</v>
      </c>
      <c r="BZ539"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39" s="12" t="str">
        <f t="shared" si="323"/>
        <v>La bibliografía básica propuesta se encuentra en la biblioteca "Juan Roa Vásquez".</v>
      </c>
      <c r="CB539" s="21" t="str">
        <f t="shared" si="324"/>
        <v>La bibliografía propuesta contiene títulos de edición menor a 5 años.</v>
      </c>
      <c r="CC539" s="12" t="str">
        <f t="shared" si="325"/>
        <v>La bibliografía se presenta con una sólo sistema de referenciación (APA, Vancouver, IEEE, etc).</v>
      </c>
      <c r="CD539" s="12" t="str">
        <f t="shared" si="326"/>
        <v>La bibliografía incluye por lo menos dos títulos en una segunda lengua.</v>
      </c>
      <c r="CF539" s="12">
        <f t="shared" si="327"/>
        <v>1</v>
      </c>
      <c r="CG539" s="12">
        <f t="shared" si="328"/>
        <v>1</v>
      </c>
      <c r="CH539" s="12">
        <f t="shared" si="329"/>
        <v>1</v>
      </c>
      <c r="CI539" s="12">
        <f t="shared" si="330"/>
        <v>1</v>
      </c>
      <c r="CJ539" s="12">
        <f t="shared" si="331"/>
        <v>0</v>
      </c>
      <c r="CK539" s="12">
        <f t="shared" si="332"/>
        <v>4</v>
      </c>
    </row>
    <row r="540" spans="1:89" x14ac:dyDescent="0.25">
      <c r="A540" s="25">
        <v>43068.608353171294</v>
      </c>
      <c r="B540" s="26" t="s">
        <v>1050</v>
      </c>
      <c r="C540" s="26" t="s">
        <v>1107</v>
      </c>
      <c r="D540" s="26" t="s">
        <v>185</v>
      </c>
      <c r="E540" s="24"/>
      <c r="F540" s="26" t="s">
        <v>621</v>
      </c>
      <c r="G540" s="26" t="s">
        <v>1108</v>
      </c>
      <c r="H540" s="26" t="s">
        <v>188</v>
      </c>
      <c r="I540" s="26" t="s">
        <v>188</v>
      </c>
      <c r="J540" s="26" t="s">
        <v>188</v>
      </c>
      <c r="K540" s="26" t="s">
        <v>188</v>
      </c>
      <c r="L540" s="26" t="s">
        <v>188</v>
      </c>
      <c r="M540" s="26" t="s">
        <v>188</v>
      </c>
      <c r="N540" s="26" t="s">
        <v>188</v>
      </c>
      <c r="O540" s="26" t="s">
        <v>188</v>
      </c>
      <c r="P540" s="26" t="s">
        <v>188</v>
      </c>
      <c r="Q540" s="26" t="s">
        <v>188</v>
      </c>
      <c r="R540" s="26" t="s">
        <v>188</v>
      </c>
      <c r="S540" s="26" t="s">
        <v>188</v>
      </c>
      <c r="T540" s="26" t="s">
        <v>188</v>
      </c>
      <c r="U540" s="26" t="s">
        <v>188</v>
      </c>
      <c r="V540" s="26" t="s">
        <v>5</v>
      </c>
      <c r="W540" s="26" t="s">
        <v>162</v>
      </c>
      <c r="X540" s="26" t="s">
        <v>158</v>
      </c>
      <c r="Y540" s="26" t="s">
        <v>190</v>
      </c>
      <c r="Z540" s="26" t="s">
        <v>190</v>
      </c>
      <c r="AA540" s="26" t="s">
        <v>190</v>
      </c>
      <c r="AB540" s="26" t="s">
        <v>190</v>
      </c>
      <c r="AC540" s="26" t="s">
        <v>190</v>
      </c>
      <c r="AD540" s="26" t="s">
        <v>190</v>
      </c>
      <c r="AE540" s="26" t="s">
        <v>55</v>
      </c>
      <c r="AF540" s="26" t="s">
        <v>159</v>
      </c>
      <c r="AG540" s="26" t="s">
        <v>59</v>
      </c>
      <c r="AH540" s="26" t="s">
        <v>59</v>
      </c>
      <c r="AI540" s="26" t="s">
        <v>59</v>
      </c>
      <c r="AJ540" s="26" t="s">
        <v>59</v>
      </c>
      <c r="AK540" s="26" t="s">
        <v>71</v>
      </c>
      <c r="AL540" s="26" t="s">
        <v>163</v>
      </c>
      <c r="AM540" s="26" t="s">
        <v>191</v>
      </c>
      <c r="AN540" s="26" t="s">
        <v>90</v>
      </c>
      <c r="AO540" s="26" t="s">
        <v>684</v>
      </c>
      <c r="AP540" s="26" t="s">
        <v>106</v>
      </c>
      <c r="AQ540" s="26" t="s">
        <v>106</v>
      </c>
      <c r="AR540" s="26" t="s">
        <v>106</v>
      </c>
      <c r="AS540" s="26" t="s">
        <v>106</v>
      </c>
      <c r="AT540" s="26" t="s">
        <v>113</v>
      </c>
      <c r="AU540" s="26" t="s">
        <v>193</v>
      </c>
      <c r="AX540" s="12">
        <f t="shared" si="302"/>
        <v>539</v>
      </c>
      <c r="AY540" s="12">
        <f t="shared" si="333"/>
        <v>0.33333333333333331</v>
      </c>
      <c r="AZ540" s="20" t="str">
        <f t="shared" si="303"/>
        <v>Anticipatoria., Criterios y estándares (Rúbrica)., Autoevaluación., Retroalimentación.</v>
      </c>
      <c r="BA540" s="12" t="str">
        <f t="shared" si="298"/>
        <v>Anticipatoria.</v>
      </c>
      <c r="BB540" s="12" t="str">
        <f t="shared" si="299"/>
        <v>Criterios y estándares (Rúbrica).</v>
      </c>
      <c r="BC540" s="12" t="str">
        <f t="shared" si="300"/>
        <v>Autoevaluación.</v>
      </c>
      <c r="BD540" s="12" t="str">
        <f t="shared" si="301"/>
        <v>Retroalimentación.</v>
      </c>
      <c r="BF540" s="12">
        <f t="shared" si="304"/>
        <v>1</v>
      </c>
      <c r="BG540" s="12">
        <f t="shared" si="305"/>
        <v>1</v>
      </c>
      <c r="BH540" s="12">
        <f t="shared" si="306"/>
        <v>1</v>
      </c>
      <c r="BI540" s="12">
        <f t="shared" si="307"/>
        <v>1</v>
      </c>
      <c r="BJ540" s="12">
        <f t="shared" si="308"/>
        <v>0</v>
      </c>
      <c r="BK540" s="12">
        <f t="shared" si="309"/>
        <v>4</v>
      </c>
      <c r="BL540" s="20" t="str">
        <f t="shared" si="310"/>
        <v>Reflexión, Diálogo, Claridad, Oportunidades de mejora, Retroalimentación al docente, No incluye los principios enunciados</v>
      </c>
      <c r="BM540" s="12" t="str">
        <f t="shared" si="311"/>
        <v>Reflexión</v>
      </c>
      <c r="BN540" s="12" t="str">
        <f t="shared" si="334"/>
        <v>Diálogo</v>
      </c>
      <c r="BO540" s="12" t="str">
        <f t="shared" si="312"/>
        <v>Claridad</v>
      </c>
      <c r="BP540" s="12" t="str">
        <f t="shared" si="313"/>
        <v>Oportunidades de mejora</v>
      </c>
      <c r="BQ540" s="12" t="str">
        <f t="shared" si="314"/>
        <v>Retroalimentación al docente, No incluye los principios enunciados</v>
      </c>
      <c r="BS540" s="12">
        <f t="shared" si="315"/>
        <v>1</v>
      </c>
      <c r="BT540" s="12">
        <f t="shared" si="316"/>
        <v>1</v>
      </c>
      <c r="BU540" s="12">
        <f t="shared" si="317"/>
        <v>1</v>
      </c>
      <c r="BV540" s="12">
        <f t="shared" si="318"/>
        <v>1</v>
      </c>
      <c r="BW540" s="12">
        <f t="shared" si="319"/>
        <v>0</v>
      </c>
      <c r="BX540" s="12">
        <f t="shared" si="320"/>
        <v>0</v>
      </c>
      <c r="BY540" s="12">
        <f t="shared" si="321"/>
        <v>4</v>
      </c>
      <c r="BZ540"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40" s="12" t="str">
        <f t="shared" si="323"/>
        <v>La bibliografía básica propuesta se encuentra en la biblioteca "Juan Roa Vásquez".</v>
      </c>
      <c r="CB540" s="21" t="str">
        <f t="shared" si="324"/>
        <v>La bibliografía propuesta contiene títulos de edición menor a 5 años.</v>
      </c>
      <c r="CC540" s="12" t="str">
        <f t="shared" si="325"/>
        <v>La bibliografía se presenta con una sólo sistema de referenciación (APA, Vancouver, IEEE, etc).</v>
      </c>
      <c r="CD540" s="12" t="str">
        <f t="shared" si="326"/>
        <v>La bibliografía incluye por lo menos dos títulos en una segunda lengua.</v>
      </c>
      <c r="CF540" s="12">
        <f t="shared" si="327"/>
        <v>1</v>
      </c>
      <c r="CG540" s="12">
        <f t="shared" si="328"/>
        <v>1</v>
      </c>
      <c r="CH540" s="12">
        <f t="shared" si="329"/>
        <v>1</v>
      </c>
      <c r="CI540" s="12">
        <f t="shared" si="330"/>
        <v>1</v>
      </c>
      <c r="CJ540" s="12">
        <f t="shared" si="331"/>
        <v>0</v>
      </c>
      <c r="CK540" s="12">
        <f t="shared" si="332"/>
        <v>4</v>
      </c>
    </row>
    <row r="541" spans="1:89" x14ac:dyDescent="0.25">
      <c r="A541" s="25">
        <v>43068.610099074074</v>
      </c>
      <c r="B541" s="26" t="s">
        <v>1050</v>
      </c>
      <c r="C541" s="26" t="s">
        <v>1109</v>
      </c>
      <c r="D541" s="26" t="s">
        <v>185</v>
      </c>
      <c r="E541" s="24"/>
      <c r="F541" s="26" t="s">
        <v>621</v>
      </c>
      <c r="G541" s="26" t="s">
        <v>1110</v>
      </c>
      <c r="H541" s="26" t="s">
        <v>188</v>
      </c>
      <c r="I541" s="26" t="s">
        <v>188</v>
      </c>
      <c r="J541" s="26" t="s">
        <v>188</v>
      </c>
      <c r="K541" s="26" t="s">
        <v>188</v>
      </c>
      <c r="L541" s="26" t="s">
        <v>188</v>
      </c>
      <c r="M541" s="26" t="s">
        <v>188</v>
      </c>
      <c r="N541" s="26" t="s">
        <v>188</v>
      </c>
      <c r="O541" s="26" t="s">
        <v>188</v>
      </c>
      <c r="P541" s="26" t="s">
        <v>188</v>
      </c>
      <c r="Q541" s="26" t="s">
        <v>188</v>
      </c>
      <c r="R541" s="26" t="s">
        <v>188</v>
      </c>
      <c r="S541" s="26" t="s">
        <v>188</v>
      </c>
      <c r="T541" s="26" t="s">
        <v>188</v>
      </c>
      <c r="U541" s="26" t="s">
        <v>188</v>
      </c>
      <c r="V541" s="26" t="s">
        <v>5</v>
      </c>
      <c r="W541" s="26" t="s">
        <v>162</v>
      </c>
      <c r="X541" s="26" t="s">
        <v>158</v>
      </c>
      <c r="Y541" s="26" t="s">
        <v>190</v>
      </c>
      <c r="Z541" s="26" t="s">
        <v>190</v>
      </c>
      <c r="AA541" s="26" t="s">
        <v>190</v>
      </c>
      <c r="AB541" s="26" t="s">
        <v>190</v>
      </c>
      <c r="AC541" s="26" t="s">
        <v>190</v>
      </c>
      <c r="AD541" s="26" t="s">
        <v>190</v>
      </c>
      <c r="AE541" s="26" t="s">
        <v>55</v>
      </c>
      <c r="AF541" s="26" t="s">
        <v>159</v>
      </c>
      <c r="AG541" s="26" t="s">
        <v>59</v>
      </c>
      <c r="AH541" s="26" t="s">
        <v>59</v>
      </c>
      <c r="AI541" s="26" t="s">
        <v>59</v>
      </c>
      <c r="AJ541" s="26" t="s">
        <v>59</v>
      </c>
      <c r="AK541" s="26" t="s">
        <v>71</v>
      </c>
      <c r="AL541" s="26" t="s">
        <v>163</v>
      </c>
      <c r="AM541" s="26" t="s">
        <v>191</v>
      </c>
      <c r="AN541" s="26" t="s">
        <v>90</v>
      </c>
      <c r="AO541" s="26" t="s">
        <v>192</v>
      </c>
      <c r="AP541" s="26" t="s">
        <v>106</v>
      </c>
      <c r="AQ541" s="26" t="s">
        <v>106</v>
      </c>
      <c r="AR541" s="26" t="s">
        <v>106</v>
      </c>
      <c r="AS541" s="26" t="s">
        <v>106</v>
      </c>
      <c r="AT541" s="26" t="s">
        <v>113</v>
      </c>
      <c r="AU541" s="26" t="s">
        <v>193</v>
      </c>
      <c r="AX541" s="12">
        <f t="shared" si="302"/>
        <v>540</v>
      </c>
      <c r="AY541" s="12">
        <f t="shared" si="333"/>
        <v>1</v>
      </c>
      <c r="AZ541" s="20" t="str">
        <f t="shared" si="303"/>
        <v>Anticipatoria., Criterios y estándares (Rúbrica)., Autoevaluación., Retroalimentación.</v>
      </c>
      <c r="BA541" s="12" t="str">
        <f t="shared" si="298"/>
        <v>Anticipatoria.</v>
      </c>
      <c r="BB541" s="12" t="str">
        <f t="shared" si="299"/>
        <v>Criterios y estándares (Rúbrica).</v>
      </c>
      <c r="BC541" s="12" t="str">
        <f t="shared" si="300"/>
        <v>Autoevaluación.</v>
      </c>
      <c r="BD541" s="12" t="str">
        <f t="shared" si="301"/>
        <v>Retroalimentación.</v>
      </c>
      <c r="BF541" s="12">
        <f t="shared" si="304"/>
        <v>1</v>
      </c>
      <c r="BG541" s="12">
        <f t="shared" si="305"/>
        <v>1</v>
      </c>
      <c r="BH541" s="12">
        <f t="shared" si="306"/>
        <v>1</v>
      </c>
      <c r="BI541" s="12">
        <f t="shared" si="307"/>
        <v>1</v>
      </c>
      <c r="BJ541" s="12">
        <f t="shared" si="308"/>
        <v>0</v>
      </c>
      <c r="BK541" s="12">
        <f t="shared" si="309"/>
        <v>4</v>
      </c>
      <c r="BL541" s="20" t="str">
        <f t="shared" si="310"/>
        <v>Reflexión, Diálogo, Claridad, Oportunidades de mejora, Retroalimentación al docente</v>
      </c>
      <c r="BM541" s="12" t="str">
        <f t="shared" si="311"/>
        <v>Reflexión</v>
      </c>
      <c r="BN541" s="12" t="str">
        <f t="shared" si="334"/>
        <v>Diálogo</v>
      </c>
      <c r="BO541" s="12" t="str">
        <f t="shared" si="312"/>
        <v>Claridad</v>
      </c>
      <c r="BP541" s="12" t="str">
        <f t="shared" si="313"/>
        <v>Oportunidades de mejora</v>
      </c>
      <c r="BQ541" s="12" t="str">
        <f t="shared" si="314"/>
        <v>Retroalimentación al docente</v>
      </c>
      <c r="BS541" s="12">
        <f t="shared" si="315"/>
        <v>1</v>
      </c>
      <c r="BT541" s="12">
        <f t="shared" si="316"/>
        <v>1</v>
      </c>
      <c r="BU541" s="12">
        <f t="shared" si="317"/>
        <v>1</v>
      </c>
      <c r="BV541" s="12">
        <f t="shared" si="318"/>
        <v>1</v>
      </c>
      <c r="BW541" s="12">
        <f t="shared" si="319"/>
        <v>1</v>
      </c>
      <c r="BX541" s="12">
        <f t="shared" si="320"/>
        <v>0</v>
      </c>
      <c r="BY541" s="12">
        <f t="shared" si="321"/>
        <v>5</v>
      </c>
      <c r="BZ541"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41" s="12" t="str">
        <f t="shared" si="323"/>
        <v>La bibliografía básica propuesta se encuentra en la biblioteca "Juan Roa Vásquez".</v>
      </c>
      <c r="CB541" s="21" t="str">
        <f t="shared" si="324"/>
        <v>La bibliografía propuesta contiene títulos de edición menor a 5 años.</v>
      </c>
      <c r="CC541" s="12" t="str">
        <f t="shared" si="325"/>
        <v>La bibliografía se presenta con una sólo sistema de referenciación (APA, Vancouver, IEEE, etc).</v>
      </c>
      <c r="CD541" s="12" t="str">
        <f t="shared" si="326"/>
        <v>La bibliografía incluye por lo menos dos títulos en una segunda lengua.</v>
      </c>
      <c r="CF541" s="12">
        <f t="shared" si="327"/>
        <v>1</v>
      </c>
      <c r="CG541" s="12">
        <f t="shared" si="328"/>
        <v>1</v>
      </c>
      <c r="CH541" s="12">
        <f t="shared" si="329"/>
        <v>1</v>
      </c>
      <c r="CI541" s="12">
        <f t="shared" si="330"/>
        <v>1</v>
      </c>
      <c r="CJ541" s="12">
        <f t="shared" si="331"/>
        <v>0</v>
      </c>
      <c r="CK541" s="12">
        <f t="shared" si="332"/>
        <v>4</v>
      </c>
    </row>
    <row r="542" spans="1:89" x14ac:dyDescent="0.25">
      <c r="A542" s="25">
        <v>43068.612746250001</v>
      </c>
      <c r="B542" s="26" t="s">
        <v>1050</v>
      </c>
      <c r="C542" s="26" t="s">
        <v>1107</v>
      </c>
      <c r="D542" s="26" t="s">
        <v>185</v>
      </c>
      <c r="E542" s="24"/>
      <c r="F542" s="26" t="s">
        <v>621</v>
      </c>
      <c r="G542" s="26" t="s">
        <v>1111</v>
      </c>
      <c r="H542" s="26" t="s">
        <v>188</v>
      </c>
      <c r="I542" s="26" t="s">
        <v>188</v>
      </c>
      <c r="J542" s="26" t="s">
        <v>188</v>
      </c>
      <c r="K542" s="26" t="s">
        <v>188</v>
      </c>
      <c r="L542" s="26" t="s">
        <v>188</v>
      </c>
      <c r="M542" s="26" t="s">
        <v>188</v>
      </c>
      <c r="N542" s="26" t="s">
        <v>188</v>
      </c>
      <c r="O542" s="26" t="s">
        <v>188</v>
      </c>
      <c r="P542" s="26" t="s">
        <v>188</v>
      </c>
      <c r="Q542" s="26" t="s">
        <v>188</v>
      </c>
      <c r="R542" s="26" t="s">
        <v>188</v>
      </c>
      <c r="S542" s="26" t="s">
        <v>188</v>
      </c>
      <c r="T542" s="26" t="s">
        <v>188</v>
      </c>
      <c r="U542" s="26" t="s">
        <v>188</v>
      </c>
      <c r="V542" s="26" t="s">
        <v>5</v>
      </c>
      <c r="W542" s="26" t="s">
        <v>162</v>
      </c>
      <c r="X542" s="26" t="s">
        <v>158</v>
      </c>
      <c r="Y542" s="26" t="s">
        <v>190</v>
      </c>
      <c r="Z542" s="26" t="s">
        <v>190</v>
      </c>
      <c r="AA542" s="26" t="s">
        <v>190</v>
      </c>
      <c r="AB542" s="26" t="s">
        <v>190</v>
      </c>
      <c r="AC542" s="26" t="s">
        <v>190</v>
      </c>
      <c r="AD542" s="26" t="s">
        <v>190</v>
      </c>
      <c r="AE542" s="26" t="s">
        <v>55</v>
      </c>
      <c r="AF542" s="26" t="s">
        <v>159</v>
      </c>
      <c r="AG542" s="26" t="s">
        <v>59</v>
      </c>
      <c r="AH542" s="26" t="s">
        <v>59</v>
      </c>
      <c r="AI542" s="26" t="s">
        <v>59</v>
      </c>
      <c r="AJ542" s="26" t="s">
        <v>59</v>
      </c>
      <c r="AK542" s="26" t="s">
        <v>71</v>
      </c>
      <c r="AL542" s="26" t="s">
        <v>163</v>
      </c>
      <c r="AM542" s="26" t="s">
        <v>191</v>
      </c>
      <c r="AN542" s="26" t="s">
        <v>90</v>
      </c>
      <c r="AO542" s="26" t="s">
        <v>192</v>
      </c>
      <c r="AP542" s="26" t="s">
        <v>106</v>
      </c>
      <c r="AQ542" s="26" t="s">
        <v>106</v>
      </c>
      <c r="AR542" s="26" t="s">
        <v>106</v>
      </c>
      <c r="AS542" s="26" t="s">
        <v>106</v>
      </c>
      <c r="AT542" s="26" t="s">
        <v>113</v>
      </c>
      <c r="AU542" s="26" t="s">
        <v>193</v>
      </c>
      <c r="AX542" s="12">
        <f t="shared" si="302"/>
        <v>539</v>
      </c>
      <c r="AY542" s="12">
        <f t="shared" si="333"/>
        <v>0.33333333333333331</v>
      </c>
      <c r="AZ542" s="20" t="str">
        <f t="shared" si="303"/>
        <v>Anticipatoria., Criterios y estándares (Rúbrica)., Autoevaluación., Retroalimentación.</v>
      </c>
      <c r="BA542" s="12" t="str">
        <f t="shared" si="298"/>
        <v>Anticipatoria.</v>
      </c>
      <c r="BB542" s="12" t="str">
        <f t="shared" si="299"/>
        <v>Criterios y estándares (Rúbrica).</v>
      </c>
      <c r="BC542" s="12" t="str">
        <f t="shared" si="300"/>
        <v>Autoevaluación.</v>
      </c>
      <c r="BD542" s="12" t="str">
        <f t="shared" si="301"/>
        <v>Retroalimentación.</v>
      </c>
      <c r="BF542" s="12">
        <f t="shared" si="304"/>
        <v>1</v>
      </c>
      <c r="BG542" s="12">
        <f t="shared" si="305"/>
        <v>1</v>
      </c>
      <c r="BH542" s="12">
        <f t="shared" si="306"/>
        <v>1</v>
      </c>
      <c r="BI542" s="12">
        <f t="shared" si="307"/>
        <v>1</v>
      </c>
      <c r="BJ542" s="12">
        <f t="shared" si="308"/>
        <v>0</v>
      </c>
      <c r="BK542" s="12">
        <f t="shared" si="309"/>
        <v>4</v>
      </c>
      <c r="BL542" s="20" t="str">
        <f t="shared" si="310"/>
        <v>Reflexión, Diálogo, Claridad, Oportunidades de mejora, Retroalimentación al docente</v>
      </c>
      <c r="BM542" s="12" t="str">
        <f t="shared" si="311"/>
        <v>Reflexión</v>
      </c>
      <c r="BN542" s="12" t="str">
        <f t="shared" si="334"/>
        <v>Diálogo</v>
      </c>
      <c r="BO542" s="12" t="str">
        <f t="shared" si="312"/>
        <v>Claridad</v>
      </c>
      <c r="BP542" s="12" t="str">
        <f t="shared" si="313"/>
        <v>Oportunidades de mejora</v>
      </c>
      <c r="BQ542" s="12" t="str">
        <f t="shared" si="314"/>
        <v>Retroalimentación al docente</v>
      </c>
      <c r="BS542" s="12">
        <f t="shared" si="315"/>
        <v>1</v>
      </c>
      <c r="BT542" s="12">
        <f t="shared" si="316"/>
        <v>1</v>
      </c>
      <c r="BU542" s="12">
        <f t="shared" si="317"/>
        <v>1</v>
      </c>
      <c r="BV542" s="12">
        <f t="shared" si="318"/>
        <v>1</v>
      </c>
      <c r="BW542" s="12">
        <f t="shared" si="319"/>
        <v>1</v>
      </c>
      <c r="BX542" s="12">
        <f t="shared" si="320"/>
        <v>0</v>
      </c>
      <c r="BY542" s="12">
        <f t="shared" si="321"/>
        <v>5</v>
      </c>
      <c r="BZ542"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42" s="12" t="str">
        <f t="shared" si="323"/>
        <v>La bibliografía básica propuesta se encuentra en la biblioteca "Juan Roa Vásquez".</v>
      </c>
      <c r="CB542" s="21" t="str">
        <f t="shared" si="324"/>
        <v>La bibliografía propuesta contiene títulos de edición menor a 5 años.</v>
      </c>
      <c r="CC542" s="12" t="str">
        <f t="shared" si="325"/>
        <v>La bibliografía se presenta con una sólo sistema de referenciación (APA, Vancouver, IEEE, etc).</v>
      </c>
      <c r="CD542" s="12" t="str">
        <f t="shared" si="326"/>
        <v>La bibliografía incluye por lo menos dos títulos en una segunda lengua.</v>
      </c>
      <c r="CF542" s="12">
        <f t="shared" si="327"/>
        <v>1</v>
      </c>
      <c r="CG542" s="12">
        <f t="shared" si="328"/>
        <v>1</v>
      </c>
      <c r="CH542" s="12">
        <f t="shared" si="329"/>
        <v>1</v>
      </c>
      <c r="CI542" s="12">
        <f t="shared" si="330"/>
        <v>1</v>
      </c>
      <c r="CJ542" s="12">
        <f t="shared" si="331"/>
        <v>0</v>
      </c>
      <c r="CK542" s="12">
        <f t="shared" si="332"/>
        <v>4</v>
      </c>
    </row>
    <row r="543" spans="1:89" x14ac:dyDescent="0.25">
      <c r="A543" s="25">
        <v>43068.615168402779</v>
      </c>
      <c r="B543" s="26" t="s">
        <v>1050</v>
      </c>
      <c r="C543" s="26" t="s">
        <v>1107</v>
      </c>
      <c r="D543" s="26" t="s">
        <v>185</v>
      </c>
      <c r="E543" s="24"/>
      <c r="F543" s="26" t="s">
        <v>621</v>
      </c>
      <c r="G543" s="26" t="s">
        <v>1112</v>
      </c>
      <c r="H543" s="26" t="s">
        <v>188</v>
      </c>
      <c r="I543" s="26" t="s">
        <v>188</v>
      </c>
      <c r="J543" s="26" t="s">
        <v>188</v>
      </c>
      <c r="K543" s="26" t="s">
        <v>188</v>
      </c>
      <c r="L543" s="26" t="s">
        <v>188</v>
      </c>
      <c r="M543" s="26" t="s">
        <v>188</v>
      </c>
      <c r="N543" s="26" t="s">
        <v>188</v>
      </c>
      <c r="O543" s="26" t="s">
        <v>188</v>
      </c>
      <c r="P543" s="26" t="s">
        <v>188</v>
      </c>
      <c r="Q543" s="26" t="s">
        <v>188</v>
      </c>
      <c r="R543" s="26" t="s">
        <v>188</v>
      </c>
      <c r="S543" s="26" t="s">
        <v>188</v>
      </c>
      <c r="T543" s="26" t="s">
        <v>188</v>
      </c>
      <c r="U543" s="26" t="s">
        <v>188</v>
      </c>
      <c r="V543" s="26" t="s">
        <v>5</v>
      </c>
      <c r="W543" s="26" t="s">
        <v>162</v>
      </c>
      <c r="X543" s="26" t="s">
        <v>158</v>
      </c>
      <c r="Y543" s="26" t="s">
        <v>190</v>
      </c>
      <c r="Z543" s="26" t="s">
        <v>190</v>
      </c>
      <c r="AA543" s="26" t="s">
        <v>190</v>
      </c>
      <c r="AB543" s="26" t="s">
        <v>190</v>
      </c>
      <c r="AC543" s="26" t="s">
        <v>190</v>
      </c>
      <c r="AD543" s="26" t="s">
        <v>190</v>
      </c>
      <c r="AE543" s="26" t="s">
        <v>55</v>
      </c>
      <c r="AF543" s="26" t="s">
        <v>159</v>
      </c>
      <c r="AG543" s="26" t="s">
        <v>59</v>
      </c>
      <c r="AH543" s="26" t="s">
        <v>59</v>
      </c>
      <c r="AI543" s="26" t="s">
        <v>59</v>
      </c>
      <c r="AJ543" s="26" t="s">
        <v>59</v>
      </c>
      <c r="AK543" s="26" t="s">
        <v>71</v>
      </c>
      <c r="AL543" s="26" t="s">
        <v>163</v>
      </c>
      <c r="AM543" s="26" t="s">
        <v>191</v>
      </c>
      <c r="AN543" s="26" t="s">
        <v>90</v>
      </c>
      <c r="AO543" s="26" t="s">
        <v>192</v>
      </c>
      <c r="AP543" s="26" t="s">
        <v>106</v>
      </c>
      <c r="AQ543" s="26" t="s">
        <v>106</v>
      </c>
      <c r="AR543" s="26" t="s">
        <v>106</v>
      </c>
      <c r="AS543" s="26" t="s">
        <v>106</v>
      </c>
      <c r="AT543" s="26" t="s">
        <v>113</v>
      </c>
      <c r="AU543" s="26" t="s">
        <v>193</v>
      </c>
      <c r="AX543" s="12">
        <f t="shared" si="302"/>
        <v>539</v>
      </c>
      <c r="AY543" s="12">
        <f t="shared" si="333"/>
        <v>0.33333333333333331</v>
      </c>
      <c r="AZ543" s="20" t="str">
        <f t="shared" si="303"/>
        <v>Anticipatoria., Criterios y estándares (Rúbrica)., Autoevaluación., Retroalimentación.</v>
      </c>
      <c r="BA543" s="12" t="str">
        <f t="shared" si="298"/>
        <v>Anticipatoria.</v>
      </c>
      <c r="BB543" s="12" t="str">
        <f t="shared" si="299"/>
        <v>Criterios y estándares (Rúbrica).</v>
      </c>
      <c r="BC543" s="12" t="str">
        <f t="shared" si="300"/>
        <v>Autoevaluación.</v>
      </c>
      <c r="BD543" s="12" t="str">
        <f t="shared" si="301"/>
        <v>Retroalimentación.</v>
      </c>
      <c r="BF543" s="12">
        <f t="shared" si="304"/>
        <v>1</v>
      </c>
      <c r="BG543" s="12">
        <f t="shared" si="305"/>
        <v>1</v>
      </c>
      <c r="BH543" s="12">
        <f t="shared" si="306"/>
        <v>1</v>
      </c>
      <c r="BI543" s="12">
        <f t="shared" si="307"/>
        <v>1</v>
      </c>
      <c r="BJ543" s="12">
        <f t="shared" si="308"/>
        <v>0</v>
      </c>
      <c r="BK543" s="12">
        <f t="shared" si="309"/>
        <v>4</v>
      </c>
      <c r="BL543" s="20" t="str">
        <f t="shared" si="310"/>
        <v>Reflexión, Diálogo, Claridad, Oportunidades de mejora, Retroalimentación al docente</v>
      </c>
      <c r="BM543" s="12" t="str">
        <f t="shared" si="311"/>
        <v>Reflexión</v>
      </c>
      <c r="BN543" s="12" t="str">
        <f t="shared" si="334"/>
        <v>Diálogo</v>
      </c>
      <c r="BO543" s="12" t="str">
        <f t="shared" si="312"/>
        <v>Claridad</v>
      </c>
      <c r="BP543" s="12" t="str">
        <f t="shared" si="313"/>
        <v>Oportunidades de mejora</v>
      </c>
      <c r="BQ543" s="12" t="str">
        <f t="shared" si="314"/>
        <v>Retroalimentación al docente</v>
      </c>
      <c r="BS543" s="12">
        <f t="shared" si="315"/>
        <v>1</v>
      </c>
      <c r="BT543" s="12">
        <f t="shared" si="316"/>
        <v>1</v>
      </c>
      <c r="BU543" s="12">
        <f t="shared" si="317"/>
        <v>1</v>
      </c>
      <c r="BV543" s="12">
        <f t="shared" si="318"/>
        <v>1</v>
      </c>
      <c r="BW543" s="12">
        <f t="shared" si="319"/>
        <v>1</v>
      </c>
      <c r="BX543" s="12">
        <f t="shared" si="320"/>
        <v>0</v>
      </c>
      <c r="BY543" s="12">
        <f t="shared" si="321"/>
        <v>5</v>
      </c>
      <c r="BZ543"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43" s="12" t="str">
        <f t="shared" si="323"/>
        <v>La bibliografía básica propuesta se encuentra en la biblioteca "Juan Roa Vásquez".</v>
      </c>
      <c r="CB543" s="21" t="str">
        <f t="shared" si="324"/>
        <v>La bibliografía propuesta contiene títulos de edición menor a 5 años.</v>
      </c>
      <c r="CC543" s="12" t="str">
        <f t="shared" si="325"/>
        <v>La bibliografía se presenta con una sólo sistema de referenciación (APA, Vancouver, IEEE, etc).</v>
      </c>
      <c r="CD543" s="12" t="str">
        <f t="shared" si="326"/>
        <v>La bibliografía incluye por lo menos dos títulos en una segunda lengua.</v>
      </c>
      <c r="CF543" s="12">
        <f t="shared" si="327"/>
        <v>1</v>
      </c>
      <c r="CG543" s="12">
        <f t="shared" si="328"/>
        <v>1</v>
      </c>
      <c r="CH543" s="12">
        <f t="shared" si="329"/>
        <v>1</v>
      </c>
      <c r="CI543" s="12">
        <f t="shared" si="330"/>
        <v>1</v>
      </c>
      <c r="CJ543" s="12">
        <f t="shared" si="331"/>
        <v>0</v>
      </c>
      <c r="CK543" s="12">
        <f t="shared" si="332"/>
        <v>4</v>
      </c>
    </row>
    <row r="544" spans="1:89" x14ac:dyDescent="0.25">
      <c r="A544" s="25">
        <v>43068.618891516206</v>
      </c>
      <c r="B544" s="26" t="s">
        <v>1095</v>
      </c>
      <c r="C544" s="26" t="s">
        <v>1113</v>
      </c>
      <c r="D544" s="26" t="s">
        <v>185</v>
      </c>
      <c r="E544" s="24"/>
      <c r="F544" s="26" t="s">
        <v>621</v>
      </c>
      <c r="G544" s="26" t="s">
        <v>1114</v>
      </c>
      <c r="H544" s="26" t="s">
        <v>188</v>
      </c>
      <c r="I544" s="26" t="s">
        <v>188</v>
      </c>
      <c r="J544" s="26" t="s">
        <v>188</v>
      </c>
      <c r="K544" s="26" t="s">
        <v>188</v>
      </c>
      <c r="L544" s="26" t="s">
        <v>188</v>
      </c>
      <c r="M544" s="26" t="s">
        <v>188</v>
      </c>
      <c r="N544" s="26" t="s">
        <v>188</v>
      </c>
      <c r="O544" s="26" t="s">
        <v>188</v>
      </c>
      <c r="P544" s="26" t="s">
        <v>188</v>
      </c>
      <c r="Q544" s="26" t="s">
        <v>188</v>
      </c>
      <c r="R544" s="26" t="s">
        <v>188</v>
      </c>
      <c r="S544" s="26" t="s">
        <v>188</v>
      </c>
      <c r="T544" s="26" t="s">
        <v>188</v>
      </c>
      <c r="U544" s="26" t="s">
        <v>188</v>
      </c>
      <c r="V544" s="26" t="s">
        <v>5</v>
      </c>
      <c r="W544" s="26" t="s">
        <v>162</v>
      </c>
      <c r="X544" s="26" t="s">
        <v>158</v>
      </c>
      <c r="Y544" s="26" t="s">
        <v>190</v>
      </c>
      <c r="Z544" s="26" t="s">
        <v>190</v>
      </c>
      <c r="AA544" s="26" t="s">
        <v>190</v>
      </c>
      <c r="AB544" s="26" t="s">
        <v>190</v>
      </c>
      <c r="AC544" s="26" t="s">
        <v>190</v>
      </c>
      <c r="AD544" s="26" t="s">
        <v>190</v>
      </c>
      <c r="AE544" s="26" t="s">
        <v>55</v>
      </c>
      <c r="AF544" s="26" t="s">
        <v>159</v>
      </c>
      <c r="AG544" s="26" t="s">
        <v>59</v>
      </c>
      <c r="AH544" s="26" t="s">
        <v>59</v>
      </c>
      <c r="AI544" s="26" t="s">
        <v>59</v>
      </c>
      <c r="AJ544" s="26" t="s">
        <v>59</v>
      </c>
      <c r="AK544" s="26" t="s">
        <v>69</v>
      </c>
      <c r="AL544" s="26" t="s">
        <v>160</v>
      </c>
      <c r="AM544" s="26" t="s">
        <v>191</v>
      </c>
      <c r="AN544" s="26" t="s">
        <v>89</v>
      </c>
      <c r="AO544" s="26" t="s">
        <v>379</v>
      </c>
      <c r="AP544" s="26" t="s">
        <v>106</v>
      </c>
      <c r="AQ544" s="26" t="s">
        <v>106</v>
      </c>
      <c r="AR544" s="26" t="s">
        <v>104</v>
      </c>
      <c r="AS544" s="26" t="s">
        <v>106</v>
      </c>
      <c r="AT544" s="26" t="s">
        <v>114</v>
      </c>
      <c r="AU544" s="26" t="s">
        <v>232</v>
      </c>
      <c r="AX544" s="12">
        <f t="shared" si="302"/>
        <v>543</v>
      </c>
      <c r="AY544" s="12">
        <f t="shared" si="333"/>
        <v>1</v>
      </c>
      <c r="AZ544" s="20" t="str">
        <f t="shared" si="303"/>
        <v>Anticipatoria., Criterios y estándares (Rúbrica)., Autoevaluación., Retroalimentación.</v>
      </c>
      <c r="BA544" s="12" t="str">
        <f t="shared" si="298"/>
        <v>Anticipatoria.</v>
      </c>
      <c r="BB544" s="12" t="str">
        <f t="shared" si="299"/>
        <v>Criterios y estándares (Rúbrica).</v>
      </c>
      <c r="BC544" s="12" t="str">
        <f t="shared" si="300"/>
        <v>Autoevaluación.</v>
      </c>
      <c r="BD544" s="12" t="str">
        <f t="shared" si="301"/>
        <v>Retroalimentación.</v>
      </c>
      <c r="BF544" s="12">
        <f t="shared" si="304"/>
        <v>1</v>
      </c>
      <c r="BG544" s="12">
        <f t="shared" si="305"/>
        <v>1</v>
      </c>
      <c r="BH544" s="12">
        <f t="shared" si="306"/>
        <v>1</v>
      </c>
      <c r="BI544" s="12">
        <f t="shared" si="307"/>
        <v>1</v>
      </c>
      <c r="BJ544" s="12">
        <f t="shared" si="308"/>
        <v>0</v>
      </c>
      <c r="BK544" s="12">
        <f t="shared" si="309"/>
        <v>4</v>
      </c>
      <c r="BL544" s="20" t="str">
        <f t="shared" si="310"/>
        <v>Reflexión, Claridad</v>
      </c>
      <c r="BM544" s="12" t="str">
        <f t="shared" si="311"/>
        <v>Reflexión</v>
      </c>
      <c r="BN544" s="12" t="str">
        <f t="shared" si="334"/>
        <v>Claridad</v>
      </c>
      <c r="BO544" s="12" t="str">
        <f t="shared" si="312"/>
        <v/>
      </c>
      <c r="BP544" s="12" t="str">
        <f t="shared" si="313"/>
        <v/>
      </c>
      <c r="BQ544" s="12" t="str">
        <f t="shared" si="314"/>
        <v/>
      </c>
      <c r="BS544" s="12">
        <f t="shared" si="315"/>
        <v>1</v>
      </c>
      <c r="BT544" s="12">
        <f t="shared" si="316"/>
        <v>0</v>
      </c>
      <c r="BU544" s="12">
        <f t="shared" si="317"/>
        <v>1</v>
      </c>
      <c r="BV544" s="12">
        <f t="shared" si="318"/>
        <v>0</v>
      </c>
      <c r="BW544" s="12">
        <f t="shared" si="319"/>
        <v>0</v>
      </c>
      <c r="BX544" s="12">
        <f t="shared" si="320"/>
        <v>0</v>
      </c>
      <c r="BY544" s="12">
        <f t="shared" si="321"/>
        <v>2</v>
      </c>
      <c r="BZ544" s="12" t="str">
        <f t="shared" si="322"/>
        <v>La bibliografía básica propuesta se encuentra en la biblioteca "Juan Roa Vásquez"., La bibliografía propuesta contiene títulos de edición menor a 5 años., La bibliografía incluye por lo menos dos títulos en una segunda lengua.</v>
      </c>
      <c r="CA544" s="12" t="str">
        <f t="shared" si="323"/>
        <v>La bibliografía básica propuesta se encuentra en la biblioteca "Juan Roa Vásquez".</v>
      </c>
      <c r="CB544" s="21" t="str">
        <f t="shared" si="324"/>
        <v>La bibliografía propuesta contiene títulos de edición menor a 5 años.</v>
      </c>
      <c r="CC544" s="12" t="str">
        <f t="shared" si="325"/>
        <v>La bibliografía incluye por lo menos dos títulos en una segunda lengua.</v>
      </c>
      <c r="CD544" s="12" t="str">
        <f t="shared" si="326"/>
        <v/>
      </c>
      <c r="CF544" s="12">
        <f t="shared" si="327"/>
        <v>1</v>
      </c>
      <c r="CG544" s="12">
        <f t="shared" si="328"/>
        <v>1</v>
      </c>
      <c r="CH544" s="12">
        <f t="shared" si="329"/>
        <v>0</v>
      </c>
      <c r="CI544" s="12">
        <f t="shared" si="330"/>
        <v>1</v>
      </c>
      <c r="CJ544" s="12">
        <f t="shared" si="331"/>
        <v>0</v>
      </c>
      <c r="CK544" s="12">
        <f t="shared" si="332"/>
        <v>3</v>
      </c>
    </row>
    <row r="545" spans="1:89" x14ac:dyDescent="0.25">
      <c r="A545" s="25">
        <v>43068.641723437497</v>
      </c>
      <c r="B545" s="26" t="s">
        <v>1115</v>
      </c>
      <c r="C545" s="26" t="s">
        <v>1116</v>
      </c>
      <c r="D545" s="26" t="s">
        <v>185</v>
      </c>
      <c r="E545" s="24"/>
      <c r="F545" s="26" t="s">
        <v>320</v>
      </c>
      <c r="G545" s="26" t="s">
        <v>1117</v>
      </c>
      <c r="H545" s="26" t="s">
        <v>188</v>
      </c>
      <c r="I545" s="26" t="s">
        <v>188</v>
      </c>
      <c r="J545" s="26" t="s">
        <v>188</v>
      </c>
      <c r="K545" s="26" t="s">
        <v>188</v>
      </c>
      <c r="L545" s="26" t="s">
        <v>188</v>
      </c>
      <c r="M545" s="26" t="s">
        <v>188</v>
      </c>
      <c r="N545" s="26" t="s">
        <v>188</v>
      </c>
      <c r="O545" s="26" t="s">
        <v>188</v>
      </c>
      <c r="P545" s="26" t="s">
        <v>188</v>
      </c>
      <c r="Q545" s="26" t="s">
        <v>188</v>
      </c>
      <c r="R545" s="26" t="s">
        <v>188</v>
      </c>
      <c r="S545" s="26" t="s">
        <v>188</v>
      </c>
      <c r="T545" s="26" t="s">
        <v>188</v>
      </c>
      <c r="U545" s="26" t="s">
        <v>188</v>
      </c>
      <c r="V545" s="26" t="s">
        <v>5</v>
      </c>
      <c r="W545" s="26" t="s">
        <v>162</v>
      </c>
      <c r="X545" s="26" t="s">
        <v>158</v>
      </c>
      <c r="Y545" s="26" t="s">
        <v>190</v>
      </c>
      <c r="Z545" s="26" t="s">
        <v>190</v>
      </c>
      <c r="AA545" s="26" t="s">
        <v>190</v>
      </c>
      <c r="AB545" s="26" t="s">
        <v>190</v>
      </c>
      <c r="AC545" s="26" t="s">
        <v>190</v>
      </c>
      <c r="AD545" s="26" t="s">
        <v>190</v>
      </c>
      <c r="AE545" s="26" t="s">
        <v>55</v>
      </c>
      <c r="AF545" s="26" t="s">
        <v>159</v>
      </c>
      <c r="AG545" s="26" t="s">
        <v>59</v>
      </c>
      <c r="AH545" s="26" t="s">
        <v>59</v>
      </c>
      <c r="AI545" s="26" t="s">
        <v>59</v>
      </c>
      <c r="AJ545" s="26" t="s">
        <v>59</v>
      </c>
      <c r="AK545" s="26" t="s">
        <v>71</v>
      </c>
      <c r="AL545" s="26" t="s">
        <v>163</v>
      </c>
      <c r="AM545" s="26" t="s">
        <v>84</v>
      </c>
      <c r="AN545" s="26" t="s">
        <v>90</v>
      </c>
      <c r="AO545" s="26" t="s">
        <v>174</v>
      </c>
      <c r="AP545" s="26" t="s">
        <v>106</v>
      </c>
      <c r="AQ545" s="26" t="s">
        <v>106</v>
      </c>
      <c r="AR545" s="26" t="s">
        <v>106</v>
      </c>
      <c r="AS545" s="26" t="s">
        <v>106</v>
      </c>
      <c r="AT545" s="26" t="s">
        <v>114</v>
      </c>
      <c r="AU545" s="26" t="s">
        <v>161</v>
      </c>
      <c r="AX545" s="12">
        <f t="shared" si="302"/>
        <v>544</v>
      </c>
      <c r="AY545" s="12">
        <f t="shared" si="333"/>
        <v>0.16666666666666666</v>
      </c>
      <c r="AZ545" s="20" t="str">
        <f t="shared" si="303"/>
        <v>Retroalimentación.</v>
      </c>
      <c r="BA545" s="12" t="str">
        <f t="shared" si="298"/>
        <v>Retroalimentación.</v>
      </c>
      <c r="BB545" s="12" t="str">
        <f t="shared" si="299"/>
        <v/>
      </c>
      <c r="BC545" s="12" t="str">
        <f t="shared" si="300"/>
        <v/>
      </c>
      <c r="BD545" s="12" t="str">
        <f t="shared" si="301"/>
        <v/>
      </c>
      <c r="BF545" s="12">
        <f t="shared" si="304"/>
        <v>0</v>
      </c>
      <c r="BG545" s="12">
        <f t="shared" si="305"/>
        <v>0</v>
      </c>
      <c r="BH545" s="12">
        <f t="shared" si="306"/>
        <v>0</v>
      </c>
      <c r="BI545" s="12">
        <f t="shared" si="307"/>
        <v>1</v>
      </c>
      <c r="BJ545" s="12">
        <f t="shared" si="308"/>
        <v>0</v>
      </c>
      <c r="BK545" s="12">
        <f t="shared" si="309"/>
        <v>1</v>
      </c>
      <c r="BL545" s="20" t="str">
        <f t="shared" si="310"/>
        <v>Retroalimentación al docente</v>
      </c>
      <c r="BM545" s="12" t="str">
        <f t="shared" si="311"/>
        <v>Retroalimentación al docente</v>
      </c>
      <c r="BN545" s="12" t="str">
        <f t="shared" si="334"/>
        <v/>
      </c>
      <c r="BO545" s="12" t="e">
        <f t="shared" si="312"/>
        <v>#VALUE!</v>
      </c>
      <c r="BP545" s="12" t="str">
        <f t="shared" si="313"/>
        <v/>
      </c>
      <c r="BQ545" s="12" t="str">
        <f t="shared" si="314"/>
        <v/>
      </c>
      <c r="BS545" s="12">
        <f t="shared" si="315"/>
        <v>0</v>
      </c>
      <c r="BT545" s="12">
        <f t="shared" si="316"/>
        <v>0</v>
      </c>
      <c r="BU545" s="12">
        <f t="shared" si="317"/>
        <v>0</v>
      </c>
      <c r="BV545" s="12">
        <f t="shared" si="318"/>
        <v>0</v>
      </c>
      <c r="BW545" s="12">
        <f t="shared" si="319"/>
        <v>1</v>
      </c>
      <c r="BX545" s="12">
        <f t="shared" si="320"/>
        <v>0</v>
      </c>
      <c r="BY545" s="12">
        <f t="shared" si="321"/>
        <v>1</v>
      </c>
      <c r="BZ545" s="12" t="str">
        <f t="shared" si="322"/>
        <v>La bibliografía incluye por lo menos dos títulos en una segunda lengua.</v>
      </c>
      <c r="CA545" s="12" t="str">
        <f t="shared" si="323"/>
        <v>La bibliografía incluye por lo menos dos títulos en una segunda lengua.</v>
      </c>
      <c r="CB545" s="21" t="str">
        <f t="shared" si="324"/>
        <v/>
      </c>
      <c r="CC545" s="12" t="str">
        <f t="shared" si="325"/>
        <v/>
      </c>
      <c r="CD545" s="12" t="str">
        <f t="shared" si="326"/>
        <v/>
      </c>
      <c r="CF545" s="12">
        <f t="shared" si="327"/>
        <v>0</v>
      </c>
      <c r="CG545" s="12">
        <f t="shared" si="328"/>
        <v>0</v>
      </c>
      <c r="CH545" s="12">
        <f t="shared" si="329"/>
        <v>0</v>
      </c>
      <c r="CI545" s="12">
        <f t="shared" si="330"/>
        <v>1</v>
      </c>
      <c r="CJ545" s="12">
        <f t="shared" si="331"/>
        <v>0</v>
      </c>
      <c r="CK545" s="12">
        <f t="shared" si="332"/>
        <v>1</v>
      </c>
    </row>
    <row r="546" spans="1:89" x14ac:dyDescent="0.25">
      <c r="A546" s="25">
        <v>43068.645771875003</v>
      </c>
      <c r="B546" s="26" t="s">
        <v>1115</v>
      </c>
      <c r="C546" s="26" t="s">
        <v>1116</v>
      </c>
      <c r="D546" s="26" t="s">
        <v>185</v>
      </c>
      <c r="E546" s="24"/>
      <c r="F546" s="26" t="s">
        <v>320</v>
      </c>
      <c r="G546" s="26" t="s">
        <v>1118</v>
      </c>
      <c r="H546" s="26" t="s">
        <v>188</v>
      </c>
      <c r="I546" s="26" t="s">
        <v>188</v>
      </c>
      <c r="J546" s="26" t="s">
        <v>188</v>
      </c>
      <c r="K546" s="26" t="s">
        <v>188</v>
      </c>
      <c r="L546" s="26" t="s">
        <v>188</v>
      </c>
      <c r="M546" s="26" t="s">
        <v>188</v>
      </c>
      <c r="N546" s="26" t="s">
        <v>188</v>
      </c>
      <c r="O546" s="26" t="s">
        <v>188</v>
      </c>
      <c r="P546" s="26" t="s">
        <v>188</v>
      </c>
      <c r="Q546" s="26" t="s">
        <v>188</v>
      </c>
      <c r="R546" s="26" t="s">
        <v>188</v>
      </c>
      <c r="S546" s="26" t="s">
        <v>188</v>
      </c>
      <c r="T546" s="26" t="s">
        <v>188</v>
      </c>
      <c r="U546" s="26" t="s">
        <v>188</v>
      </c>
      <c r="V546" s="26" t="s">
        <v>5</v>
      </c>
      <c r="W546" s="26" t="s">
        <v>162</v>
      </c>
      <c r="X546" s="26" t="s">
        <v>158</v>
      </c>
      <c r="Y546" s="26" t="s">
        <v>190</v>
      </c>
      <c r="Z546" s="26" t="s">
        <v>190</v>
      </c>
      <c r="AA546" s="26" t="s">
        <v>190</v>
      </c>
      <c r="AB546" s="26" t="s">
        <v>190</v>
      </c>
      <c r="AC546" s="26" t="s">
        <v>190</v>
      </c>
      <c r="AD546" s="26" t="s">
        <v>190</v>
      </c>
      <c r="AE546" s="26" t="s">
        <v>55</v>
      </c>
      <c r="AF546" s="26" t="s">
        <v>159</v>
      </c>
      <c r="AG546" s="26" t="s">
        <v>59</v>
      </c>
      <c r="AH546" s="26" t="s">
        <v>59</v>
      </c>
      <c r="AI546" s="26" t="s">
        <v>59</v>
      </c>
      <c r="AJ546" s="26" t="s">
        <v>59</v>
      </c>
      <c r="AK546" s="26" t="s">
        <v>71</v>
      </c>
      <c r="AL546" s="26" t="s">
        <v>163</v>
      </c>
      <c r="AM546" s="26" t="s">
        <v>84</v>
      </c>
      <c r="AN546" s="26" t="s">
        <v>90</v>
      </c>
      <c r="AO546" s="26" t="s">
        <v>174</v>
      </c>
      <c r="AP546" s="26" t="s">
        <v>106</v>
      </c>
      <c r="AQ546" s="26" t="s">
        <v>106</v>
      </c>
      <c r="AR546" s="26" t="s">
        <v>106</v>
      </c>
      <c r="AS546" s="26" t="s">
        <v>106</v>
      </c>
      <c r="AT546" s="26" t="s">
        <v>114</v>
      </c>
      <c r="AU546" s="26" t="s">
        <v>161</v>
      </c>
      <c r="AX546" s="12">
        <f t="shared" si="302"/>
        <v>544</v>
      </c>
      <c r="AY546" s="12">
        <f t="shared" si="333"/>
        <v>0.16666666666666666</v>
      </c>
      <c r="AZ546" s="20" t="str">
        <f t="shared" si="303"/>
        <v>Retroalimentación.</v>
      </c>
      <c r="BA546" s="12" t="str">
        <f t="shared" si="298"/>
        <v>Retroalimentación.</v>
      </c>
      <c r="BB546" s="12" t="str">
        <f t="shared" si="299"/>
        <v/>
      </c>
      <c r="BC546" s="12" t="str">
        <f t="shared" si="300"/>
        <v/>
      </c>
      <c r="BD546" s="12" t="str">
        <f t="shared" si="301"/>
        <v/>
      </c>
      <c r="BF546" s="12">
        <f t="shared" si="304"/>
        <v>0</v>
      </c>
      <c r="BG546" s="12">
        <f t="shared" si="305"/>
        <v>0</v>
      </c>
      <c r="BH546" s="12">
        <f t="shared" si="306"/>
        <v>0</v>
      </c>
      <c r="BI546" s="12">
        <f t="shared" si="307"/>
        <v>1</v>
      </c>
      <c r="BJ546" s="12">
        <f t="shared" si="308"/>
        <v>0</v>
      </c>
      <c r="BK546" s="12">
        <f t="shared" si="309"/>
        <v>1</v>
      </c>
      <c r="BL546" s="20" t="str">
        <f t="shared" si="310"/>
        <v>Retroalimentación al docente</v>
      </c>
      <c r="BM546" s="12" t="str">
        <f t="shared" si="311"/>
        <v>Retroalimentación al docente</v>
      </c>
      <c r="BN546" s="12" t="str">
        <f t="shared" si="334"/>
        <v/>
      </c>
      <c r="BO546" s="12" t="e">
        <f t="shared" si="312"/>
        <v>#VALUE!</v>
      </c>
      <c r="BP546" s="12" t="str">
        <f t="shared" si="313"/>
        <v/>
      </c>
      <c r="BQ546" s="12" t="str">
        <f t="shared" si="314"/>
        <v/>
      </c>
      <c r="BS546" s="12">
        <f t="shared" si="315"/>
        <v>0</v>
      </c>
      <c r="BT546" s="12">
        <f t="shared" si="316"/>
        <v>0</v>
      </c>
      <c r="BU546" s="12">
        <f t="shared" si="317"/>
        <v>0</v>
      </c>
      <c r="BV546" s="12">
        <f t="shared" si="318"/>
        <v>0</v>
      </c>
      <c r="BW546" s="12">
        <f t="shared" si="319"/>
        <v>1</v>
      </c>
      <c r="BX546" s="12">
        <f t="shared" si="320"/>
        <v>0</v>
      </c>
      <c r="BY546" s="12">
        <f t="shared" si="321"/>
        <v>1</v>
      </c>
      <c r="BZ546" s="12" t="str">
        <f t="shared" si="322"/>
        <v>La bibliografía incluye por lo menos dos títulos en una segunda lengua.</v>
      </c>
      <c r="CA546" s="12" t="str">
        <f t="shared" si="323"/>
        <v>La bibliografía incluye por lo menos dos títulos en una segunda lengua.</v>
      </c>
      <c r="CB546" s="21" t="str">
        <f t="shared" si="324"/>
        <v/>
      </c>
      <c r="CC546" s="12" t="str">
        <f t="shared" si="325"/>
        <v/>
      </c>
      <c r="CD546" s="12" t="str">
        <f t="shared" si="326"/>
        <v/>
      </c>
      <c r="CF546" s="12">
        <f t="shared" si="327"/>
        <v>0</v>
      </c>
      <c r="CG546" s="12">
        <f t="shared" si="328"/>
        <v>0</v>
      </c>
      <c r="CH546" s="12">
        <f t="shared" si="329"/>
        <v>0</v>
      </c>
      <c r="CI546" s="12">
        <f t="shared" si="330"/>
        <v>1</v>
      </c>
      <c r="CJ546" s="12">
        <f t="shared" si="331"/>
        <v>0</v>
      </c>
      <c r="CK546" s="12">
        <f t="shared" si="332"/>
        <v>1</v>
      </c>
    </row>
    <row r="547" spans="1:89" x14ac:dyDescent="0.25">
      <c r="A547" s="25">
        <v>43068.649288252316</v>
      </c>
      <c r="B547" s="26" t="s">
        <v>1115</v>
      </c>
      <c r="C547" s="26" t="s">
        <v>1116</v>
      </c>
      <c r="D547" s="26" t="s">
        <v>185</v>
      </c>
      <c r="E547" s="24"/>
      <c r="F547" s="26" t="s">
        <v>320</v>
      </c>
      <c r="G547" s="26" t="s">
        <v>1119</v>
      </c>
      <c r="H547" s="26" t="s">
        <v>188</v>
      </c>
      <c r="I547" s="26" t="s">
        <v>188</v>
      </c>
      <c r="J547" s="26" t="s">
        <v>188</v>
      </c>
      <c r="K547" s="26" t="s">
        <v>188</v>
      </c>
      <c r="L547" s="26" t="s">
        <v>188</v>
      </c>
      <c r="M547" s="26" t="s">
        <v>188</v>
      </c>
      <c r="N547" s="26" t="s">
        <v>188</v>
      </c>
      <c r="O547" s="26" t="s">
        <v>188</v>
      </c>
      <c r="P547" s="26" t="s">
        <v>188</v>
      </c>
      <c r="Q547" s="26" t="s">
        <v>188</v>
      </c>
      <c r="R547" s="26" t="s">
        <v>188</v>
      </c>
      <c r="S547" s="26" t="s">
        <v>188</v>
      </c>
      <c r="T547" s="26" t="s">
        <v>188</v>
      </c>
      <c r="U547" s="26" t="s">
        <v>188</v>
      </c>
      <c r="V547" s="26" t="s">
        <v>5</v>
      </c>
      <c r="W547" s="26" t="s">
        <v>162</v>
      </c>
      <c r="X547" s="26" t="s">
        <v>158</v>
      </c>
      <c r="Y547" s="26" t="s">
        <v>190</v>
      </c>
      <c r="Z547" s="26" t="s">
        <v>190</v>
      </c>
      <c r="AA547" s="26" t="s">
        <v>190</v>
      </c>
      <c r="AB547" s="26" t="s">
        <v>190</v>
      </c>
      <c r="AC547" s="26" t="s">
        <v>190</v>
      </c>
      <c r="AD547" s="26" t="s">
        <v>190</v>
      </c>
      <c r="AE547" s="26" t="s">
        <v>55</v>
      </c>
      <c r="AF547" s="26" t="s">
        <v>159</v>
      </c>
      <c r="AG547" s="26" t="s">
        <v>59</v>
      </c>
      <c r="AH547" s="26" t="s">
        <v>59</v>
      </c>
      <c r="AI547" s="26" t="s">
        <v>59</v>
      </c>
      <c r="AJ547" s="26" t="s">
        <v>59</v>
      </c>
      <c r="AK547" s="26" t="s">
        <v>71</v>
      </c>
      <c r="AL547" s="26" t="s">
        <v>163</v>
      </c>
      <c r="AM547" s="26" t="s">
        <v>84</v>
      </c>
      <c r="AN547" s="26" t="s">
        <v>90</v>
      </c>
      <c r="AO547" s="26" t="s">
        <v>174</v>
      </c>
      <c r="AP547" s="26" t="s">
        <v>106</v>
      </c>
      <c r="AQ547" s="26" t="s">
        <v>106</v>
      </c>
      <c r="AR547" s="26" t="s">
        <v>106</v>
      </c>
      <c r="AS547" s="26" t="s">
        <v>106</v>
      </c>
      <c r="AT547" s="26" t="s">
        <v>114</v>
      </c>
      <c r="AU547" s="26" t="s">
        <v>161</v>
      </c>
      <c r="AX547" s="12">
        <f t="shared" si="302"/>
        <v>544</v>
      </c>
      <c r="AY547" s="12">
        <f t="shared" si="333"/>
        <v>0.16666666666666666</v>
      </c>
      <c r="AZ547" s="20" t="str">
        <f t="shared" si="303"/>
        <v>Retroalimentación.</v>
      </c>
      <c r="BA547" s="12" t="str">
        <f t="shared" si="298"/>
        <v>Retroalimentación.</v>
      </c>
      <c r="BB547" s="12" t="str">
        <f t="shared" si="299"/>
        <v/>
      </c>
      <c r="BC547" s="12" t="str">
        <f t="shared" si="300"/>
        <v/>
      </c>
      <c r="BD547" s="12" t="str">
        <f t="shared" si="301"/>
        <v/>
      </c>
      <c r="BF547" s="12">
        <f t="shared" si="304"/>
        <v>0</v>
      </c>
      <c r="BG547" s="12">
        <f t="shared" si="305"/>
        <v>0</v>
      </c>
      <c r="BH547" s="12">
        <f t="shared" si="306"/>
        <v>0</v>
      </c>
      <c r="BI547" s="12">
        <f t="shared" si="307"/>
        <v>1</v>
      </c>
      <c r="BJ547" s="12">
        <f t="shared" si="308"/>
        <v>0</v>
      </c>
      <c r="BK547" s="12">
        <f t="shared" si="309"/>
        <v>1</v>
      </c>
      <c r="BL547" s="20" t="str">
        <f t="shared" si="310"/>
        <v>Retroalimentación al docente</v>
      </c>
      <c r="BM547" s="12" t="str">
        <f t="shared" si="311"/>
        <v>Retroalimentación al docente</v>
      </c>
      <c r="BN547" s="12" t="str">
        <f t="shared" si="334"/>
        <v/>
      </c>
      <c r="BO547" s="12" t="e">
        <f t="shared" si="312"/>
        <v>#VALUE!</v>
      </c>
      <c r="BP547" s="12" t="str">
        <f t="shared" si="313"/>
        <v/>
      </c>
      <c r="BQ547" s="12" t="str">
        <f t="shared" si="314"/>
        <v/>
      </c>
      <c r="BS547" s="12">
        <f t="shared" si="315"/>
        <v>0</v>
      </c>
      <c r="BT547" s="12">
        <f t="shared" si="316"/>
        <v>0</v>
      </c>
      <c r="BU547" s="12">
        <f t="shared" si="317"/>
        <v>0</v>
      </c>
      <c r="BV547" s="12">
        <f t="shared" si="318"/>
        <v>0</v>
      </c>
      <c r="BW547" s="12">
        <f t="shared" si="319"/>
        <v>1</v>
      </c>
      <c r="BX547" s="12">
        <f t="shared" si="320"/>
        <v>0</v>
      </c>
      <c r="BY547" s="12">
        <f t="shared" si="321"/>
        <v>1</v>
      </c>
      <c r="BZ547" s="12" t="str">
        <f t="shared" si="322"/>
        <v>La bibliografía incluye por lo menos dos títulos en una segunda lengua.</v>
      </c>
      <c r="CA547" s="12" t="str">
        <f t="shared" si="323"/>
        <v>La bibliografía incluye por lo menos dos títulos en una segunda lengua.</v>
      </c>
      <c r="CB547" s="21" t="str">
        <f t="shared" si="324"/>
        <v/>
      </c>
      <c r="CC547" s="12" t="str">
        <f t="shared" si="325"/>
        <v/>
      </c>
      <c r="CD547" s="12" t="str">
        <f t="shared" si="326"/>
        <v/>
      </c>
      <c r="CF547" s="12">
        <f t="shared" si="327"/>
        <v>0</v>
      </c>
      <c r="CG547" s="12">
        <f t="shared" si="328"/>
        <v>0</v>
      </c>
      <c r="CH547" s="12">
        <f t="shared" si="329"/>
        <v>0</v>
      </c>
      <c r="CI547" s="12">
        <f t="shared" si="330"/>
        <v>1</v>
      </c>
      <c r="CJ547" s="12">
        <f t="shared" si="331"/>
        <v>0</v>
      </c>
      <c r="CK547" s="12">
        <f t="shared" si="332"/>
        <v>1</v>
      </c>
    </row>
    <row r="548" spans="1:89" x14ac:dyDescent="0.25">
      <c r="A548" s="25">
        <v>43068.652640127315</v>
      </c>
      <c r="B548" s="26" t="s">
        <v>1115</v>
      </c>
      <c r="C548" s="26" t="s">
        <v>1116</v>
      </c>
      <c r="D548" s="26" t="s">
        <v>185</v>
      </c>
      <c r="E548" s="24"/>
      <c r="F548" s="26" t="s">
        <v>282</v>
      </c>
      <c r="G548" s="26" t="s">
        <v>1120</v>
      </c>
      <c r="H548" s="26" t="s">
        <v>188</v>
      </c>
      <c r="I548" s="26" t="s">
        <v>188</v>
      </c>
      <c r="J548" s="26" t="s">
        <v>188</v>
      </c>
      <c r="K548" s="26" t="s">
        <v>188</v>
      </c>
      <c r="L548" s="26" t="s">
        <v>188</v>
      </c>
      <c r="M548" s="26" t="s">
        <v>188</v>
      </c>
      <c r="N548" s="26" t="s">
        <v>188</v>
      </c>
      <c r="O548" s="26" t="s">
        <v>188</v>
      </c>
      <c r="P548" s="26" t="s">
        <v>188</v>
      </c>
      <c r="Q548" s="26" t="s">
        <v>188</v>
      </c>
      <c r="R548" s="26" t="s">
        <v>188</v>
      </c>
      <c r="S548" s="26" t="s">
        <v>188</v>
      </c>
      <c r="T548" s="26" t="s">
        <v>188</v>
      </c>
      <c r="U548" s="26" t="s">
        <v>188</v>
      </c>
      <c r="V548" s="26" t="s">
        <v>5</v>
      </c>
      <c r="W548" s="26" t="s">
        <v>162</v>
      </c>
      <c r="X548" s="26" t="s">
        <v>158</v>
      </c>
      <c r="Y548" s="26" t="s">
        <v>190</v>
      </c>
      <c r="Z548" s="26" t="s">
        <v>190</v>
      </c>
      <c r="AA548" s="26" t="s">
        <v>190</v>
      </c>
      <c r="AB548" s="26" t="s">
        <v>190</v>
      </c>
      <c r="AC548" s="26" t="s">
        <v>190</v>
      </c>
      <c r="AD548" s="26" t="s">
        <v>190</v>
      </c>
      <c r="AE548" s="26" t="s">
        <v>55</v>
      </c>
      <c r="AF548" s="26" t="s">
        <v>159</v>
      </c>
      <c r="AG548" s="26" t="s">
        <v>59</v>
      </c>
      <c r="AH548" s="26" t="s">
        <v>59</v>
      </c>
      <c r="AI548" s="26" t="s">
        <v>59</v>
      </c>
      <c r="AJ548" s="26" t="s">
        <v>59</v>
      </c>
      <c r="AK548" s="26" t="s">
        <v>71</v>
      </c>
      <c r="AL548" s="26" t="s">
        <v>163</v>
      </c>
      <c r="AM548" s="26" t="s">
        <v>84</v>
      </c>
      <c r="AN548" s="26" t="s">
        <v>90</v>
      </c>
      <c r="AO548" s="26" t="s">
        <v>174</v>
      </c>
      <c r="AP548" s="26" t="s">
        <v>106</v>
      </c>
      <c r="AQ548" s="26" t="s">
        <v>106</v>
      </c>
      <c r="AR548" s="26" t="s">
        <v>106</v>
      </c>
      <c r="AS548" s="26" t="s">
        <v>106</v>
      </c>
      <c r="AT548" s="26" t="s">
        <v>114</v>
      </c>
      <c r="AU548" s="26" t="s">
        <v>161</v>
      </c>
      <c r="AX548" s="12">
        <f t="shared" si="302"/>
        <v>544</v>
      </c>
      <c r="AY548" s="12">
        <f t="shared" si="333"/>
        <v>0.16666666666666666</v>
      </c>
      <c r="AZ548" s="20" t="str">
        <f t="shared" si="303"/>
        <v>Retroalimentación.</v>
      </c>
      <c r="BA548" s="12" t="str">
        <f t="shared" si="298"/>
        <v>Retroalimentación.</v>
      </c>
      <c r="BB548" s="12" t="str">
        <f t="shared" si="299"/>
        <v/>
      </c>
      <c r="BC548" s="12" t="str">
        <f t="shared" si="300"/>
        <v/>
      </c>
      <c r="BD548" s="12" t="str">
        <f t="shared" si="301"/>
        <v/>
      </c>
      <c r="BF548" s="12">
        <f t="shared" si="304"/>
        <v>0</v>
      </c>
      <c r="BG548" s="12">
        <f t="shared" si="305"/>
        <v>0</v>
      </c>
      <c r="BH548" s="12">
        <f t="shared" si="306"/>
        <v>0</v>
      </c>
      <c r="BI548" s="12">
        <f t="shared" si="307"/>
        <v>1</v>
      </c>
      <c r="BJ548" s="12">
        <f t="shared" si="308"/>
        <v>0</v>
      </c>
      <c r="BK548" s="12">
        <f t="shared" si="309"/>
        <v>1</v>
      </c>
      <c r="BL548" s="20" t="str">
        <f t="shared" si="310"/>
        <v>Retroalimentación al docente</v>
      </c>
      <c r="BM548" s="12" t="str">
        <f t="shared" si="311"/>
        <v>Retroalimentación al docente</v>
      </c>
      <c r="BN548" s="12" t="str">
        <f t="shared" si="334"/>
        <v/>
      </c>
      <c r="BO548" s="12" t="e">
        <f t="shared" si="312"/>
        <v>#VALUE!</v>
      </c>
      <c r="BP548" s="12" t="str">
        <f t="shared" si="313"/>
        <v/>
      </c>
      <c r="BQ548" s="12" t="str">
        <f t="shared" si="314"/>
        <v/>
      </c>
      <c r="BS548" s="12">
        <f t="shared" si="315"/>
        <v>0</v>
      </c>
      <c r="BT548" s="12">
        <f t="shared" si="316"/>
        <v>0</v>
      </c>
      <c r="BU548" s="12">
        <f t="shared" si="317"/>
        <v>0</v>
      </c>
      <c r="BV548" s="12">
        <f t="shared" si="318"/>
        <v>0</v>
      </c>
      <c r="BW548" s="12">
        <f t="shared" si="319"/>
        <v>1</v>
      </c>
      <c r="BX548" s="12">
        <f t="shared" si="320"/>
        <v>0</v>
      </c>
      <c r="BY548" s="12">
        <f t="shared" si="321"/>
        <v>1</v>
      </c>
      <c r="BZ548" s="12" t="str">
        <f t="shared" si="322"/>
        <v>La bibliografía incluye por lo menos dos títulos en una segunda lengua.</v>
      </c>
      <c r="CA548" s="12" t="str">
        <f t="shared" si="323"/>
        <v>La bibliografía incluye por lo menos dos títulos en una segunda lengua.</v>
      </c>
      <c r="CB548" s="21" t="str">
        <f t="shared" si="324"/>
        <v/>
      </c>
      <c r="CC548" s="12" t="str">
        <f t="shared" si="325"/>
        <v/>
      </c>
      <c r="CD548" s="12" t="str">
        <f t="shared" si="326"/>
        <v/>
      </c>
      <c r="CF548" s="12">
        <f t="shared" si="327"/>
        <v>0</v>
      </c>
      <c r="CG548" s="12">
        <f t="shared" si="328"/>
        <v>0</v>
      </c>
      <c r="CH548" s="12">
        <f t="shared" si="329"/>
        <v>0</v>
      </c>
      <c r="CI548" s="12">
        <f t="shared" si="330"/>
        <v>1</v>
      </c>
      <c r="CJ548" s="12">
        <f t="shared" si="331"/>
        <v>0</v>
      </c>
      <c r="CK548" s="12">
        <f t="shared" si="332"/>
        <v>1</v>
      </c>
    </row>
    <row r="549" spans="1:89" x14ac:dyDescent="0.25">
      <c r="A549" s="25">
        <v>43068.666681724542</v>
      </c>
      <c r="B549" s="26" t="s">
        <v>1065</v>
      </c>
      <c r="C549" s="26" t="s">
        <v>1066</v>
      </c>
      <c r="D549" s="26" t="s">
        <v>185</v>
      </c>
      <c r="E549" s="24"/>
      <c r="F549" s="26" t="s">
        <v>204</v>
      </c>
      <c r="G549" s="26" t="s">
        <v>1067</v>
      </c>
      <c r="H549" s="26" t="s">
        <v>188</v>
      </c>
      <c r="I549" s="26" t="s">
        <v>188</v>
      </c>
      <c r="J549" s="26" t="s">
        <v>188</v>
      </c>
      <c r="K549" s="26" t="s">
        <v>188</v>
      </c>
      <c r="L549" s="26" t="s">
        <v>188</v>
      </c>
      <c r="M549" s="26" t="s">
        <v>188</v>
      </c>
      <c r="N549" s="26" t="s">
        <v>188</v>
      </c>
      <c r="O549" s="26" t="s">
        <v>188</v>
      </c>
      <c r="P549" s="26" t="s">
        <v>188</v>
      </c>
      <c r="Q549" s="26" t="s">
        <v>188</v>
      </c>
      <c r="R549" s="26" t="s">
        <v>188</v>
      </c>
      <c r="S549" s="26" t="s">
        <v>188</v>
      </c>
      <c r="T549" s="26" t="s">
        <v>188</v>
      </c>
      <c r="U549" s="26" t="s">
        <v>188</v>
      </c>
      <c r="V549" s="26" t="s">
        <v>5</v>
      </c>
      <c r="W549" s="26" t="s">
        <v>162</v>
      </c>
      <c r="X549" s="26" t="s">
        <v>158</v>
      </c>
      <c r="Y549" s="26" t="s">
        <v>190</v>
      </c>
      <c r="Z549" s="26" t="s">
        <v>190</v>
      </c>
      <c r="AA549" s="26" t="s">
        <v>190</v>
      </c>
      <c r="AB549" s="26" t="s">
        <v>190</v>
      </c>
      <c r="AC549" s="26" t="s">
        <v>190</v>
      </c>
      <c r="AD549" s="26" t="s">
        <v>190</v>
      </c>
      <c r="AE549" s="26" t="s">
        <v>55</v>
      </c>
      <c r="AF549" s="26" t="s">
        <v>159</v>
      </c>
      <c r="AG549" s="26" t="s">
        <v>59</v>
      </c>
      <c r="AH549" s="26" t="s">
        <v>59</v>
      </c>
      <c r="AI549" s="26" t="s">
        <v>59</v>
      </c>
      <c r="AJ549" s="26" t="s">
        <v>59</v>
      </c>
      <c r="AK549" s="26" t="s">
        <v>71</v>
      </c>
      <c r="AL549" s="26" t="s">
        <v>163</v>
      </c>
      <c r="AM549" s="26" t="s">
        <v>191</v>
      </c>
      <c r="AN549" s="26" t="s">
        <v>90</v>
      </c>
      <c r="AO549" s="26" t="s">
        <v>192</v>
      </c>
      <c r="AP549" s="26" t="s">
        <v>106</v>
      </c>
      <c r="AQ549" s="26" t="s">
        <v>106</v>
      </c>
      <c r="AR549" s="26" t="s">
        <v>106</v>
      </c>
      <c r="AS549" s="26" t="s">
        <v>106</v>
      </c>
      <c r="AT549" s="26" t="s">
        <v>113</v>
      </c>
      <c r="AU549" s="26" t="s">
        <v>193</v>
      </c>
      <c r="AX549" s="12">
        <f t="shared" si="302"/>
        <v>523</v>
      </c>
      <c r="AY549" s="12">
        <f t="shared" si="333"/>
        <v>0.5</v>
      </c>
      <c r="AZ549" s="20" t="str">
        <f t="shared" si="303"/>
        <v>Anticipatoria., Criterios y estándares (Rúbrica)., Autoevaluación., Retroalimentación.</v>
      </c>
      <c r="BA549" s="12" t="str">
        <f t="shared" si="298"/>
        <v>Anticipatoria.</v>
      </c>
      <c r="BB549" s="12" t="str">
        <f t="shared" si="299"/>
        <v>Criterios y estándares (Rúbrica).</v>
      </c>
      <c r="BC549" s="12" t="str">
        <f t="shared" si="300"/>
        <v>Autoevaluación.</v>
      </c>
      <c r="BD549" s="12" t="str">
        <f t="shared" si="301"/>
        <v>Retroalimentación.</v>
      </c>
      <c r="BF549" s="12">
        <f t="shared" si="304"/>
        <v>1</v>
      </c>
      <c r="BG549" s="12">
        <f t="shared" si="305"/>
        <v>1</v>
      </c>
      <c r="BH549" s="12">
        <f t="shared" si="306"/>
        <v>1</v>
      </c>
      <c r="BI549" s="12">
        <f t="shared" si="307"/>
        <v>1</v>
      </c>
      <c r="BJ549" s="12">
        <f t="shared" si="308"/>
        <v>0</v>
      </c>
      <c r="BK549" s="12">
        <f t="shared" si="309"/>
        <v>4</v>
      </c>
      <c r="BL549" s="20" t="str">
        <f t="shared" si="310"/>
        <v>Reflexión, Diálogo, Claridad, Oportunidades de mejora, Retroalimentación al docente</v>
      </c>
      <c r="BM549" s="12" t="str">
        <f t="shared" si="311"/>
        <v>Reflexión</v>
      </c>
      <c r="BN549" s="12" t="str">
        <f t="shared" si="334"/>
        <v>Diálogo</v>
      </c>
      <c r="BO549" s="12" t="str">
        <f t="shared" si="312"/>
        <v>Claridad</v>
      </c>
      <c r="BP549" s="12" t="str">
        <f t="shared" si="313"/>
        <v>Oportunidades de mejora</v>
      </c>
      <c r="BQ549" s="12" t="str">
        <f t="shared" si="314"/>
        <v>Retroalimentación al docente</v>
      </c>
      <c r="BS549" s="12">
        <f t="shared" si="315"/>
        <v>1</v>
      </c>
      <c r="BT549" s="12">
        <f t="shared" si="316"/>
        <v>1</v>
      </c>
      <c r="BU549" s="12">
        <f t="shared" si="317"/>
        <v>1</v>
      </c>
      <c r="BV549" s="12">
        <f t="shared" si="318"/>
        <v>1</v>
      </c>
      <c r="BW549" s="12">
        <f t="shared" si="319"/>
        <v>1</v>
      </c>
      <c r="BX549" s="12">
        <f t="shared" si="320"/>
        <v>0</v>
      </c>
      <c r="BY549" s="12">
        <f t="shared" si="321"/>
        <v>5</v>
      </c>
      <c r="BZ549"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49" s="12" t="str">
        <f t="shared" si="323"/>
        <v>La bibliografía básica propuesta se encuentra en la biblioteca "Juan Roa Vásquez".</v>
      </c>
      <c r="CB549" s="21" t="str">
        <f t="shared" si="324"/>
        <v>La bibliografía propuesta contiene títulos de edición menor a 5 años.</v>
      </c>
      <c r="CC549" s="12" t="str">
        <f t="shared" si="325"/>
        <v>La bibliografía se presenta con una sólo sistema de referenciación (APA, Vancouver, IEEE, etc).</v>
      </c>
      <c r="CD549" s="12" t="str">
        <f t="shared" si="326"/>
        <v>La bibliografía incluye por lo menos dos títulos en una segunda lengua.</v>
      </c>
      <c r="CF549" s="12">
        <f t="shared" si="327"/>
        <v>1</v>
      </c>
      <c r="CG549" s="12">
        <f t="shared" si="328"/>
        <v>1</v>
      </c>
      <c r="CH549" s="12">
        <f t="shared" si="329"/>
        <v>1</v>
      </c>
      <c r="CI549" s="12">
        <f t="shared" si="330"/>
        <v>1</v>
      </c>
      <c r="CJ549" s="12">
        <f t="shared" si="331"/>
        <v>0</v>
      </c>
      <c r="CK549" s="12">
        <f t="shared" si="332"/>
        <v>4</v>
      </c>
    </row>
    <row r="550" spans="1:89" x14ac:dyDescent="0.25">
      <c r="A550" s="25">
        <v>43068.681570833331</v>
      </c>
      <c r="B550" s="26" t="s">
        <v>1121</v>
      </c>
      <c r="C550" s="26" t="s">
        <v>1122</v>
      </c>
      <c r="D550" s="26" t="s">
        <v>185</v>
      </c>
      <c r="E550" s="24"/>
      <c r="F550" s="26" t="s">
        <v>235</v>
      </c>
      <c r="G550" s="26" t="s">
        <v>1123</v>
      </c>
      <c r="H550" s="26" t="s">
        <v>188</v>
      </c>
      <c r="I550" s="26" t="s">
        <v>188</v>
      </c>
      <c r="J550" s="26" t="s">
        <v>188</v>
      </c>
      <c r="K550" s="26" t="s">
        <v>188</v>
      </c>
      <c r="L550" s="26" t="s">
        <v>188</v>
      </c>
      <c r="M550" s="26" t="s">
        <v>188</v>
      </c>
      <c r="N550" s="26" t="s">
        <v>188</v>
      </c>
      <c r="O550" s="26" t="s">
        <v>188</v>
      </c>
      <c r="P550" s="26" t="s">
        <v>188</v>
      </c>
      <c r="Q550" s="26" t="s">
        <v>188</v>
      </c>
      <c r="R550" s="26" t="s">
        <v>188</v>
      </c>
      <c r="S550" s="26" t="s">
        <v>188</v>
      </c>
      <c r="T550" s="26" t="s">
        <v>188</v>
      </c>
      <c r="U550" s="26" t="s">
        <v>188</v>
      </c>
      <c r="V550" s="26" t="s">
        <v>5</v>
      </c>
      <c r="W550" s="26" t="s">
        <v>162</v>
      </c>
      <c r="X550" s="26" t="s">
        <v>39</v>
      </c>
      <c r="Y550" s="26" t="s">
        <v>43</v>
      </c>
      <c r="Z550" s="26" t="s">
        <v>190</v>
      </c>
      <c r="AA550" s="26" t="s">
        <v>43</v>
      </c>
      <c r="AB550" s="26" t="s">
        <v>43</v>
      </c>
      <c r="AC550" s="26" t="s">
        <v>43</v>
      </c>
      <c r="AD550" s="26" t="s">
        <v>43</v>
      </c>
      <c r="AE550" s="26" t="s">
        <v>53</v>
      </c>
      <c r="AF550" s="26" t="s">
        <v>58</v>
      </c>
      <c r="AG550" s="26" t="s">
        <v>58</v>
      </c>
      <c r="AH550" s="26" t="s">
        <v>58</v>
      </c>
      <c r="AI550" s="26" t="s">
        <v>58</v>
      </c>
      <c r="AJ550" s="26" t="s">
        <v>59</v>
      </c>
      <c r="AK550" s="26" t="s">
        <v>69</v>
      </c>
      <c r="AL550" s="26" t="s">
        <v>163</v>
      </c>
      <c r="AM550" s="26" t="s">
        <v>214</v>
      </c>
      <c r="AN550" s="26" t="s">
        <v>89</v>
      </c>
      <c r="AO550" s="26" t="s">
        <v>467</v>
      </c>
      <c r="AP550" s="26" t="s">
        <v>105</v>
      </c>
      <c r="AQ550" s="26" t="s">
        <v>107</v>
      </c>
      <c r="AR550" s="26" t="s">
        <v>105</v>
      </c>
      <c r="AS550" s="26" t="s">
        <v>105</v>
      </c>
      <c r="AT550" s="26" t="s">
        <v>114</v>
      </c>
      <c r="AU550" s="26" t="s">
        <v>207</v>
      </c>
      <c r="AX550" s="12">
        <f t="shared" si="302"/>
        <v>549</v>
      </c>
      <c r="AY550" s="12">
        <f t="shared" si="333"/>
        <v>1</v>
      </c>
      <c r="AZ550" s="20" t="str">
        <f t="shared" si="303"/>
        <v>Criterios y estándares (Rúbrica)., Autoevaluación.</v>
      </c>
      <c r="BA550" s="12" t="str">
        <f t="shared" si="298"/>
        <v>Criterios y estándares (Rúbrica).</v>
      </c>
      <c r="BB550" s="12" t="str">
        <f t="shared" si="299"/>
        <v>Autoevaluación.</v>
      </c>
      <c r="BC550" s="12" t="str">
        <f t="shared" si="300"/>
        <v/>
      </c>
      <c r="BD550" s="12" t="str">
        <f t="shared" si="301"/>
        <v/>
      </c>
      <c r="BF550" s="12">
        <f t="shared" si="304"/>
        <v>0</v>
      </c>
      <c r="BG550" s="12">
        <f t="shared" si="305"/>
        <v>1</v>
      </c>
      <c r="BH550" s="12">
        <f t="shared" si="306"/>
        <v>1</v>
      </c>
      <c r="BI550" s="12">
        <f t="shared" si="307"/>
        <v>0</v>
      </c>
      <c r="BJ550" s="12">
        <f t="shared" si="308"/>
        <v>0</v>
      </c>
      <c r="BK550" s="12">
        <f t="shared" si="309"/>
        <v>2</v>
      </c>
      <c r="BL550" s="20" t="str">
        <f t="shared" si="310"/>
        <v>Oportunidades de mejora, Retroalimentación al docente</v>
      </c>
      <c r="BM550" s="12" t="str">
        <f t="shared" si="311"/>
        <v>Oportunidades de mejora</v>
      </c>
      <c r="BN550" s="12" t="str">
        <f t="shared" si="334"/>
        <v/>
      </c>
      <c r="BO550" s="12" t="str">
        <f t="shared" si="312"/>
        <v/>
      </c>
      <c r="BP550" s="12" t="str">
        <f t="shared" si="313"/>
        <v>Retroalimentación al docente</v>
      </c>
      <c r="BQ550" s="12" t="str">
        <f t="shared" si="314"/>
        <v/>
      </c>
      <c r="BS550" s="12">
        <f t="shared" si="315"/>
        <v>0</v>
      </c>
      <c r="BT550" s="12">
        <f t="shared" si="316"/>
        <v>0</v>
      </c>
      <c r="BU550" s="12">
        <f t="shared" si="317"/>
        <v>0</v>
      </c>
      <c r="BV550" s="12">
        <f t="shared" si="318"/>
        <v>1</v>
      </c>
      <c r="BW550" s="12">
        <f t="shared" si="319"/>
        <v>1</v>
      </c>
      <c r="BX550" s="12">
        <f t="shared" si="320"/>
        <v>0</v>
      </c>
      <c r="BY550" s="12">
        <f t="shared" si="321"/>
        <v>2</v>
      </c>
      <c r="BZ550" s="12" t="str">
        <f t="shared" si="322"/>
        <v>La bibliografía se presenta con una sólo sistema de referenciación (APA, Vancouver, IEEE, etc)., La bibliografía incluye por lo menos dos títulos en una segunda lengua.</v>
      </c>
      <c r="CA550" s="12" t="str">
        <f t="shared" si="323"/>
        <v>La bibliografía se presenta con una sólo sistema de referenciación (APA, Vancouver, IEEE, etc).</v>
      </c>
      <c r="CB550" s="21" t="str">
        <f t="shared" si="324"/>
        <v>La bibliografía incluye por lo menos dos títulos en una segunda lengua.</v>
      </c>
      <c r="CC550" s="12" t="str">
        <f t="shared" si="325"/>
        <v/>
      </c>
      <c r="CD550" s="12" t="str">
        <f t="shared" si="326"/>
        <v/>
      </c>
      <c r="CF550" s="12">
        <f t="shared" si="327"/>
        <v>0</v>
      </c>
      <c r="CG550" s="12">
        <f t="shared" si="328"/>
        <v>0</v>
      </c>
      <c r="CH550" s="12">
        <f t="shared" si="329"/>
        <v>1</v>
      </c>
      <c r="CI550" s="12">
        <f t="shared" si="330"/>
        <v>1</v>
      </c>
      <c r="CJ550" s="12">
        <f t="shared" si="331"/>
        <v>0</v>
      </c>
      <c r="CK550" s="12">
        <f t="shared" si="332"/>
        <v>2</v>
      </c>
    </row>
    <row r="551" spans="1:89" x14ac:dyDescent="0.25">
      <c r="A551" s="25">
        <v>43068.683744953705</v>
      </c>
      <c r="B551" s="26" t="s">
        <v>1121</v>
      </c>
      <c r="C551" s="26" t="s">
        <v>1124</v>
      </c>
      <c r="D551" s="26" t="s">
        <v>185</v>
      </c>
      <c r="E551" s="24"/>
      <c r="F551" s="26" t="s">
        <v>235</v>
      </c>
      <c r="G551" s="26" t="s">
        <v>1125</v>
      </c>
      <c r="H551" s="26" t="s">
        <v>188</v>
      </c>
      <c r="I551" s="26" t="s">
        <v>188</v>
      </c>
      <c r="J551" s="26" t="s">
        <v>188</v>
      </c>
      <c r="K551" s="26" t="s">
        <v>188</v>
      </c>
      <c r="L551" s="26" t="s">
        <v>188</v>
      </c>
      <c r="M551" s="26" t="s">
        <v>188</v>
      </c>
      <c r="N551" s="26" t="s">
        <v>188</v>
      </c>
      <c r="O551" s="26" t="s">
        <v>188</v>
      </c>
      <c r="P551" s="26" t="s">
        <v>188</v>
      </c>
      <c r="Q551" s="26" t="s">
        <v>188</v>
      </c>
      <c r="R551" s="26" t="s">
        <v>188</v>
      </c>
      <c r="S551" s="26" t="s">
        <v>188</v>
      </c>
      <c r="T551" s="26" t="s">
        <v>188</v>
      </c>
      <c r="U551" s="26" t="s">
        <v>188</v>
      </c>
      <c r="V551" s="26" t="s">
        <v>5</v>
      </c>
      <c r="W551" s="26" t="s">
        <v>162</v>
      </c>
      <c r="X551" s="26" t="s">
        <v>39</v>
      </c>
      <c r="Y551" s="26" t="s">
        <v>43</v>
      </c>
      <c r="Z551" s="26" t="s">
        <v>190</v>
      </c>
      <c r="AA551" s="26" t="s">
        <v>190</v>
      </c>
      <c r="AB551" s="26" t="s">
        <v>43</v>
      </c>
      <c r="AC551" s="26" t="s">
        <v>43</v>
      </c>
      <c r="AD551" s="26" t="s">
        <v>43</v>
      </c>
      <c r="AE551" s="26" t="s">
        <v>53</v>
      </c>
      <c r="AF551" s="26" t="s">
        <v>58</v>
      </c>
      <c r="AG551" s="26" t="s">
        <v>58</v>
      </c>
      <c r="AH551" s="26" t="s">
        <v>58</v>
      </c>
      <c r="AI551" s="26" t="s">
        <v>59</v>
      </c>
      <c r="AJ551" s="26" t="s">
        <v>58</v>
      </c>
      <c r="AK551" s="26" t="s">
        <v>69</v>
      </c>
      <c r="AL551" s="26" t="s">
        <v>160</v>
      </c>
      <c r="AM551" s="26" t="s">
        <v>218</v>
      </c>
      <c r="AN551" s="26" t="s">
        <v>89</v>
      </c>
      <c r="AO551" s="26" t="s">
        <v>718</v>
      </c>
      <c r="AP551" s="26" t="s">
        <v>105</v>
      </c>
      <c r="AQ551" s="26" t="s">
        <v>105</v>
      </c>
      <c r="AR551" s="26" t="s">
        <v>105</v>
      </c>
      <c r="AS551" s="26" t="s">
        <v>107</v>
      </c>
      <c r="AT551" s="26" t="s">
        <v>114</v>
      </c>
      <c r="AU551" s="26" t="s">
        <v>219</v>
      </c>
      <c r="AX551" s="12">
        <f t="shared" si="302"/>
        <v>550</v>
      </c>
      <c r="AY551" s="12">
        <f t="shared" si="333"/>
        <v>0.33333333333333331</v>
      </c>
      <c r="AZ551" s="20" t="str">
        <f t="shared" si="303"/>
        <v>Criterios y estándares (Rúbrica)., Retroalimentación.</v>
      </c>
      <c r="BA551" s="12" t="str">
        <f t="shared" si="298"/>
        <v>Criterios y estándares (Rúbrica).</v>
      </c>
      <c r="BB551" s="12" t="str">
        <f t="shared" si="299"/>
        <v>Retroalimentación.</v>
      </c>
      <c r="BC551" s="12" t="str">
        <f t="shared" si="300"/>
        <v/>
      </c>
      <c r="BD551" s="12" t="str">
        <f t="shared" si="301"/>
        <v/>
      </c>
      <c r="BF551" s="12">
        <f t="shared" si="304"/>
        <v>0</v>
      </c>
      <c r="BG551" s="12">
        <f t="shared" si="305"/>
        <v>1</v>
      </c>
      <c r="BH551" s="12">
        <f t="shared" si="306"/>
        <v>0</v>
      </c>
      <c r="BI551" s="12">
        <f t="shared" si="307"/>
        <v>1</v>
      </c>
      <c r="BJ551" s="12">
        <f t="shared" si="308"/>
        <v>0</v>
      </c>
      <c r="BK551" s="12">
        <f t="shared" si="309"/>
        <v>2</v>
      </c>
      <c r="BL551" s="20" t="str">
        <f t="shared" si="310"/>
        <v>Diálogo, Oportunidades de mejora</v>
      </c>
      <c r="BM551" s="12" t="str">
        <f t="shared" si="311"/>
        <v>Diálogo</v>
      </c>
      <c r="BN551" s="12" t="str">
        <f t="shared" si="334"/>
        <v>Oportunidades de mejora</v>
      </c>
      <c r="BO551" s="12" t="str">
        <f t="shared" si="312"/>
        <v/>
      </c>
      <c r="BP551" s="12" t="str">
        <f t="shared" si="313"/>
        <v/>
      </c>
      <c r="BQ551" s="12" t="str">
        <f t="shared" si="314"/>
        <v/>
      </c>
      <c r="BS551" s="12">
        <f t="shared" si="315"/>
        <v>0</v>
      </c>
      <c r="BT551" s="12">
        <f t="shared" si="316"/>
        <v>1</v>
      </c>
      <c r="BU551" s="12">
        <f t="shared" si="317"/>
        <v>0</v>
      </c>
      <c r="BV551" s="12">
        <f t="shared" si="318"/>
        <v>1</v>
      </c>
      <c r="BW551" s="12">
        <f t="shared" si="319"/>
        <v>0</v>
      </c>
      <c r="BX551" s="12">
        <f t="shared" si="320"/>
        <v>0</v>
      </c>
      <c r="BY551" s="12">
        <f t="shared" si="321"/>
        <v>2</v>
      </c>
      <c r="BZ551" s="12" t="str">
        <f t="shared" si="322"/>
        <v>La bibliografía propuesta contiene títulos de edición menor a 5 años., La bibliografía se presenta con una sólo sistema de referenciación (APA, Vancouver, IEEE, etc).</v>
      </c>
      <c r="CA551" s="12" t="str">
        <f t="shared" si="323"/>
        <v>La bibliografía propuesta contiene títulos de edición menor a 5 años.</v>
      </c>
      <c r="CB551" s="21" t="str">
        <f t="shared" si="324"/>
        <v>La bibliografía se presenta con una sólo sistema de referenciación (APA, Vancouver, IEEE, etc).</v>
      </c>
      <c r="CC551" s="12" t="str">
        <f t="shared" si="325"/>
        <v/>
      </c>
      <c r="CD551" s="12" t="str">
        <f t="shared" si="326"/>
        <v/>
      </c>
      <c r="CF551" s="12">
        <f t="shared" si="327"/>
        <v>0</v>
      </c>
      <c r="CG551" s="12">
        <f t="shared" si="328"/>
        <v>1</v>
      </c>
      <c r="CH551" s="12">
        <f t="shared" si="329"/>
        <v>1</v>
      </c>
      <c r="CI551" s="12">
        <f t="shared" si="330"/>
        <v>0</v>
      </c>
      <c r="CJ551" s="12">
        <f t="shared" si="331"/>
        <v>0</v>
      </c>
      <c r="CK551" s="12">
        <f t="shared" si="332"/>
        <v>2</v>
      </c>
    </row>
    <row r="552" spans="1:89" x14ac:dyDescent="0.25">
      <c r="A552" s="25">
        <v>43068.685541712963</v>
      </c>
      <c r="B552" s="26" t="s">
        <v>1121</v>
      </c>
      <c r="C552" s="26" t="s">
        <v>1124</v>
      </c>
      <c r="D552" s="26" t="s">
        <v>185</v>
      </c>
      <c r="E552" s="24"/>
      <c r="F552" s="26" t="s">
        <v>235</v>
      </c>
      <c r="G552" s="26" t="s">
        <v>1126</v>
      </c>
      <c r="H552" s="26" t="s">
        <v>188</v>
      </c>
      <c r="I552" s="26" t="s">
        <v>188</v>
      </c>
      <c r="J552" s="26" t="s">
        <v>188</v>
      </c>
      <c r="K552" s="26" t="s">
        <v>188</v>
      </c>
      <c r="L552" s="26" t="s">
        <v>188</v>
      </c>
      <c r="M552" s="26" t="s">
        <v>188</v>
      </c>
      <c r="N552" s="26" t="s">
        <v>188</v>
      </c>
      <c r="O552" s="26" t="s">
        <v>188</v>
      </c>
      <c r="P552" s="26" t="s">
        <v>188</v>
      </c>
      <c r="Q552" s="26" t="s">
        <v>188</v>
      </c>
      <c r="R552" s="26" t="s">
        <v>188</v>
      </c>
      <c r="S552" s="26" t="s">
        <v>188</v>
      </c>
      <c r="T552" s="26" t="s">
        <v>188</v>
      </c>
      <c r="U552" s="26" t="s">
        <v>188</v>
      </c>
      <c r="V552" s="26" t="s">
        <v>5</v>
      </c>
      <c r="W552" s="26" t="s">
        <v>162</v>
      </c>
      <c r="X552" s="26" t="s">
        <v>39</v>
      </c>
      <c r="Y552" s="26" t="s">
        <v>43</v>
      </c>
      <c r="Z552" s="26" t="s">
        <v>190</v>
      </c>
      <c r="AA552" s="26" t="s">
        <v>190</v>
      </c>
      <c r="AB552" s="26" t="s">
        <v>190</v>
      </c>
      <c r="AC552" s="26" t="s">
        <v>190</v>
      </c>
      <c r="AD552" s="26" t="s">
        <v>43</v>
      </c>
      <c r="AE552" s="26" t="s">
        <v>53</v>
      </c>
      <c r="AF552" s="26" t="s">
        <v>159</v>
      </c>
      <c r="AG552" s="26" t="s">
        <v>58</v>
      </c>
      <c r="AH552" s="26" t="s">
        <v>58</v>
      </c>
      <c r="AI552" s="26" t="s">
        <v>59</v>
      </c>
      <c r="AJ552" s="26" t="s">
        <v>59</v>
      </c>
      <c r="AK552" s="26" t="s">
        <v>69</v>
      </c>
      <c r="AL552" s="26" t="s">
        <v>160</v>
      </c>
      <c r="AM552" s="26" t="s">
        <v>259</v>
      </c>
      <c r="AN552" s="26" t="s">
        <v>89</v>
      </c>
      <c r="AO552" s="26" t="s">
        <v>786</v>
      </c>
      <c r="AP552" s="26" t="s">
        <v>105</v>
      </c>
      <c r="AQ552" s="26" t="s">
        <v>107</v>
      </c>
      <c r="AR552" s="26" t="s">
        <v>105</v>
      </c>
      <c r="AS552" s="26" t="s">
        <v>107</v>
      </c>
      <c r="AT552" s="26" t="s">
        <v>114</v>
      </c>
      <c r="AU552" s="26" t="s">
        <v>219</v>
      </c>
      <c r="AX552" s="12">
        <f t="shared" si="302"/>
        <v>550</v>
      </c>
      <c r="AY552" s="12">
        <f t="shared" si="333"/>
        <v>0.33333333333333331</v>
      </c>
      <c r="AZ552" s="20" t="str">
        <f t="shared" si="303"/>
        <v>Criterios y estándares (Rúbrica)., Autoevaluación., Retroalimentación.</v>
      </c>
      <c r="BA552" s="12" t="str">
        <f t="shared" si="298"/>
        <v>Criterios y estándares (Rúbrica).</v>
      </c>
      <c r="BB552" s="12" t="str">
        <f t="shared" si="299"/>
        <v>Autoevaluación.</v>
      </c>
      <c r="BC552" s="12" t="str">
        <f t="shared" si="300"/>
        <v>Retroalimentación.</v>
      </c>
      <c r="BD552" s="12" t="str">
        <f t="shared" si="301"/>
        <v/>
      </c>
      <c r="BF552" s="12">
        <f t="shared" si="304"/>
        <v>0</v>
      </c>
      <c r="BG552" s="12">
        <f t="shared" si="305"/>
        <v>1</v>
      </c>
      <c r="BH552" s="12">
        <f t="shared" si="306"/>
        <v>1</v>
      </c>
      <c r="BI552" s="12">
        <f t="shared" si="307"/>
        <v>1</v>
      </c>
      <c r="BJ552" s="12">
        <f t="shared" si="308"/>
        <v>0</v>
      </c>
      <c r="BK552" s="12">
        <f t="shared" si="309"/>
        <v>3</v>
      </c>
      <c r="BL552" s="20" t="str">
        <f t="shared" si="310"/>
        <v>Diálogo, Claridad</v>
      </c>
      <c r="BM552" s="12" t="str">
        <f t="shared" si="311"/>
        <v>Diálogo</v>
      </c>
      <c r="BN552" s="12" t="str">
        <f t="shared" si="334"/>
        <v>Claridad</v>
      </c>
      <c r="BO552" s="12" t="str">
        <f t="shared" si="312"/>
        <v/>
      </c>
      <c r="BP552" s="12" t="str">
        <f t="shared" si="313"/>
        <v/>
      </c>
      <c r="BQ552" s="12" t="str">
        <f t="shared" si="314"/>
        <v/>
      </c>
      <c r="BS552" s="12">
        <f t="shared" si="315"/>
        <v>0</v>
      </c>
      <c r="BT552" s="12">
        <f t="shared" si="316"/>
        <v>1</v>
      </c>
      <c r="BU552" s="12">
        <f t="shared" si="317"/>
        <v>1</v>
      </c>
      <c r="BV552" s="12">
        <f t="shared" si="318"/>
        <v>0</v>
      </c>
      <c r="BW552" s="12">
        <f t="shared" si="319"/>
        <v>0</v>
      </c>
      <c r="BX552" s="12">
        <f t="shared" si="320"/>
        <v>0</v>
      </c>
      <c r="BY552" s="12">
        <f t="shared" si="321"/>
        <v>2</v>
      </c>
      <c r="BZ552" s="12" t="str">
        <f t="shared" si="322"/>
        <v>La bibliografía propuesta contiene títulos de edición menor a 5 años., La bibliografía se presenta con una sólo sistema de referenciación (APA, Vancouver, IEEE, etc).</v>
      </c>
      <c r="CA552" s="12" t="str">
        <f t="shared" si="323"/>
        <v>La bibliografía propuesta contiene títulos de edición menor a 5 años.</v>
      </c>
      <c r="CB552" s="21" t="str">
        <f t="shared" si="324"/>
        <v>La bibliografía se presenta con una sólo sistema de referenciación (APA, Vancouver, IEEE, etc).</v>
      </c>
      <c r="CC552" s="12" t="str">
        <f t="shared" si="325"/>
        <v/>
      </c>
      <c r="CD552" s="12" t="str">
        <f t="shared" si="326"/>
        <v/>
      </c>
      <c r="CF552" s="12">
        <f t="shared" si="327"/>
        <v>0</v>
      </c>
      <c r="CG552" s="12">
        <f t="shared" si="328"/>
        <v>1</v>
      </c>
      <c r="CH552" s="12">
        <f t="shared" si="329"/>
        <v>1</v>
      </c>
      <c r="CI552" s="12">
        <f t="shared" si="330"/>
        <v>0</v>
      </c>
      <c r="CJ552" s="12">
        <f t="shared" si="331"/>
        <v>0</v>
      </c>
      <c r="CK552" s="12">
        <f t="shared" si="332"/>
        <v>2</v>
      </c>
    </row>
    <row r="553" spans="1:89" x14ac:dyDescent="0.25">
      <c r="A553" s="25">
        <v>43068.697857233798</v>
      </c>
      <c r="B553" s="26" t="s">
        <v>1127</v>
      </c>
      <c r="C553" s="26" t="s">
        <v>1128</v>
      </c>
      <c r="D553" s="26" t="s">
        <v>185</v>
      </c>
      <c r="E553" s="24"/>
      <c r="F553" s="26" t="s">
        <v>212</v>
      </c>
      <c r="G553" s="26" t="s">
        <v>1129</v>
      </c>
      <c r="H553" s="26" t="s">
        <v>188</v>
      </c>
      <c r="I553" s="26" t="s">
        <v>188</v>
      </c>
      <c r="J553" s="26" t="s">
        <v>188</v>
      </c>
      <c r="K553" s="26" t="s">
        <v>188</v>
      </c>
      <c r="L553" s="26" t="s">
        <v>188</v>
      </c>
      <c r="M553" s="26" t="s">
        <v>188</v>
      </c>
      <c r="N553" s="26" t="s">
        <v>189</v>
      </c>
      <c r="O553" s="26" t="s">
        <v>188</v>
      </c>
      <c r="P553" s="26" t="s">
        <v>188</v>
      </c>
      <c r="Q553" s="26" t="s">
        <v>188</v>
      </c>
      <c r="R553" s="26" t="s">
        <v>188</v>
      </c>
      <c r="S553" s="26" t="s">
        <v>189</v>
      </c>
      <c r="T553" s="26" t="s">
        <v>189</v>
      </c>
      <c r="U553" s="26" t="s">
        <v>189</v>
      </c>
      <c r="V553" s="26" t="s">
        <v>5</v>
      </c>
      <c r="W553" s="26" t="s">
        <v>162</v>
      </c>
      <c r="X553" s="26" t="s">
        <v>40</v>
      </c>
      <c r="Y553" s="26" t="s">
        <v>43</v>
      </c>
      <c r="Z553" s="26" t="s">
        <v>43</v>
      </c>
      <c r="AA553" s="26" t="s">
        <v>43</v>
      </c>
      <c r="AB553" s="26" t="s">
        <v>43</v>
      </c>
      <c r="AC553" s="26" t="s">
        <v>43</v>
      </c>
      <c r="AD553" s="26" t="s">
        <v>43</v>
      </c>
      <c r="AE553" s="26" t="s">
        <v>54</v>
      </c>
      <c r="AF553" s="26" t="s">
        <v>54</v>
      </c>
      <c r="AG553" s="26" t="s">
        <v>54</v>
      </c>
      <c r="AH553" s="26" t="s">
        <v>54</v>
      </c>
      <c r="AI553" s="26" t="s">
        <v>54</v>
      </c>
      <c r="AJ553" s="26" t="s">
        <v>54</v>
      </c>
      <c r="AK553" s="26" t="s">
        <v>69</v>
      </c>
      <c r="AL553" s="26" t="s">
        <v>74</v>
      </c>
      <c r="AM553" s="26" t="s">
        <v>231</v>
      </c>
      <c r="AN553" s="26" t="s">
        <v>89</v>
      </c>
      <c r="AO553" s="26" t="s">
        <v>265</v>
      </c>
      <c r="AP553" s="26" t="s">
        <v>104</v>
      </c>
      <c r="AQ553" s="26" t="s">
        <v>104</v>
      </c>
      <c r="AR553" s="26" t="s">
        <v>105</v>
      </c>
      <c r="AS553" s="26" t="s">
        <v>104</v>
      </c>
      <c r="AT553" s="26" t="s">
        <v>113</v>
      </c>
      <c r="AU553" s="26" t="s">
        <v>122</v>
      </c>
      <c r="AX553" s="12">
        <f t="shared" si="302"/>
        <v>552</v>
      </c>
      <c r="AY553" s="12">
        <f t="shared" si="333"/>
        <v>1</v>
      </c>
      <c r="AZ553" s="20" t="str">
        <f t="shared" si="303"/>
        <v>Anticipatoria., Criterios y estándares (Rúbrica)., Retroalimentación.</v>
      </c>
      <c r="BA553" s="12" t="str">
        <f t="shared" si="298"/>
        <v>Anticipatoria.</v>
      </c>
      <c r="BB553" s="12" t="str">
        <f t="shared" si="299"/>
        <v>Criterios y estándares (Rúbrica).</v>
      </c>
      <c r="BC553" s="12" t="str">
        <f t="shared" si="300"/>
        <v>Retroalimentación.</v>
      </c>
      <c r="BD553" s="12" t="str">
        <f t="shared" si="301"/>
        <v/>
      </c>
      <c r="BF553" s="12">
        <f t="shared" si="304"/>
        <v>1</v>
      </c>
      <c r="BG553" s="12">
        <f t="shared" si="305"/>
        <v>1</v>
      </c>
      <c r="BH553" s="12">
        <f t="shared" si="306"/>
        <v>0</v>
      </c>
      <c r="BI553" s="12">
        <f t="shared" si="307"/>
        <v>1</v>
      </c>
      <c r="BJ553" s="12">
        <f t="shared" si="308"/>
        <v>0</v>
      </c>
      <c r="BK553" s="12">
        <f t="shared" si="309"/>
        <v>3</v>
      </c>
      <c r="BL553" s="20" t="str">
        <f t="shared" si="310"/>
        <v>Reflexión, Diálogo, Oportunidades de mejora</v>
      </c>
      <c r="BM553" s="12" t="str">
        <f t="shared" si="311"/>
        <v>Reflexión</v>
      </c>
      <c r="BN553" s="12" t="str">
        <f t="shared" si="334"/>
        <v>Diálogo</v>
      </c>
      <c r="BO553" s="12" t="str">
        <f t="shared" si="312"/>
        <v>Oportunidades de mejora</v>
      </c>
      <c r="BP553" s="12" t="str">
        <f t="shared" si="313"/>
        <v/>
      </c>
      <c r="BQ553" s="12" t="str">
        <f t="shared" si="314"/>
        <v/>
      </c>
      <c r="BS553" s="12">
        <f t="shared" si="315"/>
        <v>1</v>
      </c>
      <c r="BT553" s="12">
        <f t="shared" si="316"/>
        <v>1</v>
      </c>
      <c r="BU553" s="12">
        <f t="shared" si="317"/>
        <v>0</v>
      </c>
      <c r="BV553" s="12">
        <f t="shared" si="318"/>
        <v>1</v>
      </c>
      <c r="BW553" s="12">
        <f t="shared" si="319"/>
        <v>0</v>
      </c>
      <c r="BX553" s="12">
        <f t="shared" si="320"/>
        <v>0</v>
      </c>
      <c r="BY553" s="12">
        <f t="shared" si="321"/>
        <v>3</v>
      </c>
      <c r="BZ553" s="12" t="str">
        <f t="shared" si="322"/>
        <v>No incluye bibliografía.</v>
      </c>
      <c r="CA553" s="12" t="str">
        <f t="shared" si="323"/>
        <v>No incluye bibliografía.</v>
      </c>
      <c r="CB553" s="21" t="str">
        <f t="shared" si="324"/>
        <v/>
      </c>
      <c r="CC553" s="12" t="str">
        <f t="shared" si="325"/>
        <v/>
      </c>
      <c r="CD553" s="12" t="str">
        <f t="shared" si="326"/>
        <v/>
      </c>
      <c r="CF553" s="12">
        <f t="shared" si="327"/>
        <v>0</v>
      </c>
      <c r="CG553" s="12">
        <f t="shared" si="328"/>
        <v>0</v>
      </c>
      <c r="CH553" s="12">
        <f t="shared" si="329"/>
        <v>0</v>
      </c>
      <c r="CI553" s="12">
        <f t="shared" si="330"/>
        <v>0</v>
      </c>
      <c r="CJ553" s="12">
        <f t="shared" si="331"/>
        <v>1</v>
      </c>
      <c r="CK553" s="12">
        <f t="shared" si="332"/>
        <v>1</v>
      </c>
    </row>
    <row r="554" spans="1:89" x14ac:dyDescent="0.25">
      <c r="A554" s="25">
        <v>43068.719949791666</v>
      </c>
      <c r="B554" s="26" t="s">
        <v>1121</v>
      </c>
      <c r="C554" s="26" t="s">
        <v>1124</v>
      </c>
      <c r="D554" s="26" t="s">
        <v>185</v>
      </c>
      <c r="E554" s="24"/>
      <c r="F554" s="26" t="s">
        <v>235</v>
      </c>
      <c r="G554" s="26" t="s">
        <v>1130</v>
      </c>
      <c r="H554" s="26" t="s">
        <v>188</v>
      </c>
      <c r="I554" s="26" t="s">
        <v>188</v>
      </c>
      <c r="J554" s="26" t="s">
        <v>188</v>
      </c>
      <c r="K554" s="26" t="s">
        <v>188</v>
      </c>
      <c r="L554" s="26" t="s">
        <v>188</v>
      </c>
      <c r="M554" s="26" t="s">
        <v>188</v>
      </c>
      <c r="N554" s="26" t="s">
        <v>188</v>
      </c>
      <c r="O554" s="26" t="s">
        <v>188</v>
      </c>
      <c r="P554" s="26" t="s">
        <v>188</v>
      </c>
      <c r="Q554" s="26" t="s">
        <v>188</v>
      </c>
      <c r="R554" s="26" t="s">
        <v>188</v>
      </c>
      <c r="S554" s="26" t="s">
        <v>188</v>
      </c>
      <c r="T554" s="26" t="s">
        <v>188</v>
      </c>
      <c r="U554" s="26" t="s">
        <v>188</v>
      </c>
      <c r="V554" s="26" t="s">
        <v>5</v>
      </c>
      <c r="W554" s="26" t="s">
        <v>162</v>
      </c>
      <c r="X554" s="26" t="s">
        <v>39</v>
      </c>
      <c r="Y554" s="26" t="s">
        <v>43</v>
      </c>
      <c r="Z554" s="26" t="s">
        <v>190</v>
      </c>
      <c r="AA554" s="26" t="s">
        <v>43</v>
      </c>
      <c r="AB554" s="26" t="s">
        <v>43</v>
      </c>
      <c r="AC554" s="26" t="s">
        <v>190</v>
      </c>
      <c r="AD554" s="26" t="s">
        <v>190</v>
      </c>
      <c r="AE554" s="26" t="s">
        <v>53</v>
      </c>
      <c r="AF554" s="26" t="s">
        <v>58</v>
      </c>
      <c r="AG554" s="26" t="s">
        <v>59</v>
      </c>
      <c r="AH554" s="26" t="s">
        <v>59</v>
      </c>
      <c r="AI554" s="26" t="s">
        <v>59</v>
      </c>
      <c r="AJ554" s="26" t="s">
        <v>58</v>
      </c>
      <c r="AK554" s="26" t="s">
        <v>69</v>
      </c>
      <c r="AL554" s="26" t="s">
        <v>160</v>
      </c>
      <c r="AM554" s="26" t="s">
        <v>214</v>
      </c>
      <c r="AN554" s="26" t="s">
        <v>89</v>
      </c>
      <c r="AO554" s="26" t="s">
        <v>789</v>
      </c>
      <c r="AP554" s="26" t="s">
        <v>107</v>
      </c>
      <c r="AQ554" s="26" t="s">
        <v>105</v>
      </c>
      <c r="AR554" s="26" t="s">
        <v>107</v>
      </c>
      <c r="AS554" s="26" t="s">
        <v>107</v>
      </c>
      <c r="AT554" s="26" t="s">
        <v>114</v>
      </c>
      <c r="AU554" s="26" t="s">
        <v>167</v>
      </c>
      <c r="AX554" s="12">
        <f t="shared" si="302"/>
        <v>550</v>
      </c>
      <c r="AY554" s="12">
        <f t="shared" si="333"/>
        <v>0.33333333333333331</v>
      </c>
      <c r="AZ554" s="20" t="str">
        <f t="shared" si="303"/>
        <v>Criterios y estándares (Rúbrica)., Autoevaluación.</v>
      </c>
      <c r="BA554" s="12" t="str">
        <f t="shared" si="298"/>
        <v>Criterios y estándares (Rúbrica).</v>
      </c>
      <c r="BB554" s="12" t="str">
        <f t="shared" si="299"/>
        <v>Autoevaluación.</v>
      </c>
      <c r="BC554" s="12" t="str">
        <f t="shared" si="300"/>
        <v/>
      </c>
      <c r="BD554" s="12" t="str">
        <f t="shared" si="301"/>
        <v/>
      </c>
      <c r="BF554" s="12">
        <f t="shared" si="304"/>
        <v>0</v>
      </c>
      <c r="BG554" s="12">
        <f t="shared" si="305"/>
        <v>1</v>
      </c>
      <c r="BH554" s="12">
        <f t="shared" si="306"/>
        <v>1</v>
      </c>
      <c r="BI554" s="12">
        <f t="shared" si="307"/>
        <v>0</v>
      </c>
      <c r="BJ554" s="12">
        <f t="shared" si="308"/>
        <v>0</v>
      </c>
      <c r="BK554" s="12">
        <f t="shared" si="309"/>
        <v>2</v>
      </c>
      <c r="BL554" s="20" t="str">
        <f t="shared" si="310"/>
        <v>Claridad, Oportunidades de mejora</v>
      </c>
      <c r="BM554" s="12" t="str">
        <f t="shared" si="311"/>
        <v>Claridad</v>
      </c>
      <c r="BN554" s="12" t="str">
        <f t="shared" si="334"/>
        <v>Oportunidades de mejora</v>
      </c>
      <c r="BO554" s="12" t="str">
        <f t="shared" si="312"/>
        <v/>
      </c>
      <c r="BP554" s="12" t="str">
        <f t="shared" si="313"/>
        <v/>
      </c>
      <c r="BQ554" s="12" t="str">
        <f t="shared" si="314"/>
        <v/>
      </c>
      <c r="BS554" s="12">
        <f t="shared" si="315"/>
        <v>0</v>
      </c>
      <c r="BT554" s="12">
        <f t="shared" si="316"/>
        <v>0</v>
      </c>
      <c r="BU554" s="12">
        <f t="shared" si="317"/>
        <v>1</v>
      </c>
      <c r="BV554" s="12">
        <f t="shared" si="318"/>
        <v>1</v>
      </c>
      <c r="BW554" s="12">
        <f t="shared" si="319"/>
        <v>0</v>
      </c>
      <c r="BX554" s="12">
        <f t="shared" si="320"/>
        <v>0</v>
      </c>
      <c r="BY554" s="12">
        <f t="shared" si="321"/>
        <v>2</v>
      </c>
      <c r="BZ554" s="12" t="str">
        <f t="shared" si="322"/>
        <v>La bibliografía se presenta con una sólo sistema de referenciación (APA, Vancouver, IEEE, etc).</v>
      </c>
      <c r="CA554" s="12" t="str">
        <f t="shared" si="323"/>
        <v>La bibliografía se presenta con una sólo sistema de referenciación (APA, Vancouver, IEEE, etc).</v>
      </c>
      <c r="CB554" s="21" t="str">
        <f t="shared" si="324"/>
        <v/>
      </c>
      <c r="CC554" s="12" t="str">
        <f t="shared" si="325"/>
        <v/>
      </c>
      <c r="CD554" s="12" t="str">
        <f t="shared" si="326"/>
        <v/>
      </c>
      <c r="CF554" s="12">
        <f t="shared" si="327"/>
        <v>0</v>
      </c>
      <c r="CG554" s="12">
        <f t="shared" si="328"/>
        <v>0</v>
      </c>
      <c r="CH554" s="12">
        <f t="shared" si="329"/>
        <v>1</v>
      </c>
      <c r="CI554" s="12">
        <f t="shared" si="330"/>
        <v>0</v>
      </c>
      <c r="CJ554" s="12">
        <f t="shared" si="331"/>
        <v>0</v>
      </c>
      <c r="CK554" s="12">
        <f t="shared" si="332"/>
        <v>1</v>
      </c>
    </row>
    <row r="555" spans="1:89" x14ac:dyDescent="0.25">
      <c r="A555" s="25">
        <v>43068.764039016205</v>
      </c>
      <c r="B555" s="26" t="s">
        <v>1131</v>
      </c>
      <c r="C555" s="26" t="s">
        <v>1132</v>
      </c>
      <c r="D555" s="26" t="s">
        <v>185</v>
      </c>
      <c r="E555" s="24"/>
      <c r="F555" s="26" t="s">
        <v>242</v>
      </c>
      <c r="G555" s="26" t="s">
        <v>388</v>
      </c>
      <c r="H555" s="26" t="s">
        <v>188</v>
      </c>
      <c r="I555" s="26" t="s">
        <v>188</v>
      </c>
      <c r="J555" s="26" t="s">
        <v>188</v>
      </c>
      <c r="K555" s="26" t="s">
        <v>188</v>
      </c>
      <c r="L555" s="26" t="s">
        <v>188</v>
      </c>
      <c r="M555" s="26" t="s">
        <v>188</v>
      </c>
      <c r="N555" s="26" t="s">
        <v>189</v>
      </c>
      <c r="O555" s="26" t="s">
        <v>188</v>
      </c>
      <c r="P555" s="26" t="s">
        <v>188</v>
      </c>
      <c r="Q555" s="26" t="s">
        <v>188</v>
      </c>
      <c r="R555" s="26" t="s">
        <v>188</v>
      </c>
      <c r="S555" s="26" t="s">
        <v>188</v>
      </c>
      <c r="T555" s="26" t="s">
        <v>188</v>
      </c>
      <c r="U555" s="26" t="s">
        <v>188</v>
      </c>
      <c r="V555" s="26" t="s">
        <v>5</v>
      </c>
      <c r="W555" s="26" t="s">
        <v>36</v>
      </c>
      <c r="X555" s="26" t="s">
        <v>158</v>
      </c>
      <c r="Y555" s="26" t="s">
        <v>190</v>
      </c>
      <c r="Z555" s="26" t="s">
        <v>190</v>
      </c>
      <c r="AA555" s="26" t="s">
        <v>190</v>
      </c>
      <c r="AB555" s="26" t="s">
        <v>190</v>
      </c>
      <c r="AC555" s="26" t="s">
        <v>190</v>
      </c>
      <c r="AD555" s="26" t="s">
        <v>190</v>
      </c>
      <c r="AE555" s="26" t="s">
        <v>55</v>
      </c>
      <c r="AF555" s="26" t="s">
        <v>159</v>
      </c>
      <c r="AG555" s="26" t="s">
        <v>59</v>
      </c>
      <c r="AH555" s="26" t="s">
        <v>59</v>
      </c>
      <c r="AI555" s="26" t="s">
        <v>59</v>
      </c>
      <c r="AJ555" s="26" t="s">
        <v>59</v>
      </c>
      <c r="AK555" s="26" t="s">
        <v>70</v>
      </c>
      <c r="AL555" s="26" t="s">
        <v>74</v>
      </c>
      <c r="AM555" s="26" t="s">
        <v>77</v>
      </c>
      <c r="AN555" s="26" t="s">
        <v>88</v>
      </c>
      <c r="AO555" s="26" t="s">
        <v>102</v>
      </c>
      <c r="AP555" s="26" t="s">
        <v>106</v>
      </c>
      <c r="AQ555" s="26" t="s">
        <v>106</v>
      </c>
      <c r="AR555" s="26" t="s">
        <v>106</v>
      </c>
      <c r="AS555" s="26" t="s">
        <v>106</v>
      </c>
      <c r="AT555" s="26" t="s">
        <v>112</v>
      </c>
      <c r="AU555" s="26" t="s">
        <v>247</v>
      </c>
      <c r="AX555" s="12">
        <f t="shared" si="302"/>
        <v>554</v>
      </c>
      <c r="AY555" s="12">
        <f t="shared" si="333"/>
        <v>0.33333333333333331</v>
      </c>
      <c r="AZ555" s="20" t="str">
        <f t="shared" si="303"/>
        <v>No incluye los componentes enunciados.</v>
      </c>
      <c r="BA555" s="12" t="str">
        <f t="shared" si="298"/>
        <v>No incluye los componentes enunciados.</v>
      </c>
      <c r="BB555" s="12" t="str">
        <f t="shared" si="299"/>
        <v/>
      </c>
      <c r="BC555" s="12" t="str">
        <f t="shared" si="300"/>
        <v/>
      </c>
      <c r="BD555" s="12" t="str">
        <f t="shared" si="301"/>
        <v/>
      </c>
      <c r="BF555" s="12">
        <f t="shared" si="304"/>
        <v>0</v>
      </c>
      <c r="BG555" s="12">
        <f t="shared" si="305"/>
        <v>0</v>
      </c>
      <c r="BH555" s="12">
        <f t="shared" si="306"/>
        <v>0</v>
      </c>
      <c r="BI555" s="12">
        <f t="shared" si="307"/>
        <v>0</v>
      </c>
      <c r="BJ555" s="12">
        <f t="shared" si="308"/>
        <v>1</v>
      </c>
      <c r="BK555" s="12">
        <f t="shared" si="309"/>
        <v>1</v>
      </c>
      <c r="BL555" s="20" t="str">
        <f t="shared" si="310"/>
        <v>No incluye los principios enunciados</v>
      </c>
      <c r="BM555" s="12" t="str">
        <f t="shared" si="311"/>
        <v>No incluye los principios enunciados</v>
      </c>
      <c r="BN555" s="12" t="str">
        <f t="shared" si="334"/>
        <v/>
      </c>
      <c r="BO555" s="12" t="str">
        <f t="shared" si="312"/>
        <v/>
      </c>
      <c r="BP555" s="12" t="str">
        <f t="shared" si="313"/>
        <v/>
      </c>
      <c r="BQ555" s="12" t="str">
        <f t="shared" si="314"/>
        <v/>
      </c>
      <c r="BS555" s="12">
        <f t="shared" si="315"/>
        <v>0</v>
      </c>
      <c r="BT555" s="12">
        <f t="shared" si="316"/>
        <v>0</v>
      </c>
      <c r="BU555" s="12">
        <f t="shared" si="317"/>
        <v>0</v>
      </c>
      <c r="BV555" s="12">
        <f t="shared" si="318"/>
        <v>0</v>
      </c>
      <c r="BW555" s="12">
        <f t="shared" si="319"/>
        <v>0</v>
      </c>
      <c r="BX555" s="12">
        <f t="shared" si="320"/>
        <v>1</v>
      </c>
      <c r="BY555" s="12">
        <f t="shared" si="321"/>
        <v>1</v>
      </c>
      <c r="BZ555" s="12" t="str">
        <f t="shared" si="322"/>
        <v>La bibliografía básica propuesta se encuentra en la biblioteca "Juan Roa Vásquez"., La bibliografía propuesta contiene títulos de edición menor a 5 años., La bibliografía se presenta con una sólo sistema de referenciación (APA, Vancouver, IEEE, etc).</v>
      </c>
      <c r="CA555" s="12" t="str">
        <f t="shared" si="323"/>
        <v>La bibliografía básica propuesta se encuentra en la biblioteca "Juan Roa Vásquez".</v>
      </c>
      <c r="CB555" s="21" t="str">
        <f t="shared" si="324"/>
        <v>La bibliografía propuesta contiene títulos de edición menor a 5 años.</v>
      </c>
      <c r="CC555" s="12" t="str">
        <f t="shared" si="325"/>
        <v>La bibliografía se presenta con una sólo sistema de referenciación (APA, Vancouver, IEEE, etc).</v>
      </c>
      <c r="CD555" s="12" t="str">
        <f t="shared" si="326"/>
        <v/>
      </c>
      <c r="CF555" s="12">
        <f t="shared" si="327"/>
        <v>1</v>
      </c>
      <c r="CG555" s="12">
        <f t="shared" si="328"/>
        <v>1</v>
      </c>
      <c r="CH555" s="12">
        <f t="shared" si="329"/>
        <v>1</v>
      </c>
      <c r="CI555" s="12">
        <f t="shared" si="330"/>
        <v>0</v>
      </c>
      <c r="CJ555" s="12">
        <f t="shared" si="331"/>
        <v>0</v>
      </c>
      <c r="CK555" s="12">
        <f t="shared" si="332"/>
        <v>3</v>
      </c>
    </row>
    <row r="556" spans="1:89" x14ac:dyDescent="0.25">
      <c r="A556" s="25">
        <v>43068.777888020835</v>
      </c>
      <c r="B556" s="26" t="s">
        <v>1133</v>
      </c>
      <c r="C556" s="26" t="s">
        <v>1134</v>
      </c>
      <c r="D556" s="26" t="s">
        <v>185</v>
      </c>
      <c r="E556" s="24"/>
      <c r="F556" s="26" t="s">
        <v>371</v>
      </c>
      <c r="G556" s="26" t="s">
        <v>1135</v>
      </c>
      <c r="H556" s="26" t="s">
        <v>188</v>
      </c>
      <c r="I556" s="26" t="s">
        <v>188</v>
      </c>
      <c r="J556" s="26" t="s">
        <v>188</v>
      </c>
      <c r="K556" s="26" t="s">
        <v>188</v>
      </c>
      <c r="L556" s="26" t="s">
        <v>188</v>
      </c>
      <c r="M556" s="26" t="s">
        <v>188</v>
      </c>
      <c r="N556" s="26" t="s">
        <v>188</v>
      </c>
      <c r="O556" s="26" t="s">
        <v>188</v>
      </c>
      <c r="P556" s="26" t="s">
        <v>188</v>
      </c>
      <c r="Q556" s="26" t="s">
        <v>188</v>
      </c>
      <c r="R556" s="26" t="s">
        <v>188</v>
      </c>
      <c r="S556" s="26" t="s">
        <v>188</v>
      </c>
      <c r="T556" s="26" t="s">
        <v>188</v>
      </c>
      <c r="U556" s="26" t="s">
        <v>188</v>
      </c>
      <c r="V556" s="26" t="s">
        <v>5</v>
      </c>
      <c r="W556" s="26" t="s">
        <v>162</v>
      </c>
      <c r="X556" s="26" t="s">
        <v>158</v>
      </c>
      <c r="Y556" s="26" t="s">
        <v>190</v>
      </c>
      <c r="Z556" s="26" t="s">
        <v>190</v>
      </c>
      <c r="AA556" s="26" t="s">
        <v>190</v>
      </c>
      <c r="AB556" s="26" t="s">
        <v>190</v>
      </c>
      <c r="AC556" s="26" t="s">
        <v>190</v>
      </c>
      <c r="AD556" s="26" t="s">
        <v>190</v>
      </c>
      <c r="AE556" s="26" t="s">
        <v>53</v>
      </c>
      <c r="AF556" s="26" t="s">
        <v>58</v>
      </c>
      <c r="AG556" s="26" t="s">
        <v>58</v>
      </c>
      <c r="AH556" s="26" t="s">
        <v>58</v>
      </c>
      <c r="AI556" s="26" t="s">
        <v>58</v>
      </c>
      <c r="AJ556" s="26" t="s">
        <v>58</v>
      </c>
      <c r="AK556" s="26" t="s">
        <v>71</v>
      </c>
      <c r="AL556" s="26" t="s">
        <v>160</v>
      </c>
      <c r="AM556" s="26" t="s">
        <v>231</v>
      </c>
      <c r="AN556" s="26" t="s">
        <v>90</v>
      </c>
      <c r="AO556" s="26" t="s">
        <v>192</v>
      </c>
      <c r="AP556" s="26" t="s">
        <v>104</v>
      </c>
      <c r="AQ556" s="26" t="s">
        <v>104</v>
      </c>
      <c r="AR556" s="26" t="s">
        <v>104</v>
      </c>
      <c r="AS556" s="26" t="s">
        <v>104</v>
      </c>
      <c r="AT556" s="26" t="s">
        <v>114</v>
      </c>
      <c r="AU556" s="26" t="s">
        <v>193</v>
      </c>
      <c r="AX556" s="12">
        <f t="shared" si="302"/>
        <v>555</v>
      </c>
      <c r="AY556" s="12">
        <f t="shared" si="333"/>
        <v>1</v>
      </c>
      <c r="AZ556" s="20" t="str">
        <f t="shared" si="303"/>
        <v>Anticipatoria., Criterios y estándares (Rúbrica)., Retroalimentación.</v>
      </c>
      <c r="BA556" s="12" t="str">
        <f t="shared" si="298"/>
        <v>Anticipatoria.</v>
      </c>
      <c r="BB556" s="12" t="str">
        <f t="shared" si="299"/>
        <v>Criterios y estándares (Rúbrica).</v>
      </c>
      <c r="BC556" s="12" t="str">
        <f t="shared" si="300"/>
        <v>Retroalimentación.</v>
      </c>
      <c r="BD556" s="12" t="str">
        <f t="shared" si="301"/>
        <v/>
      </c>
      <c r="BF556" s="12">
        <f t="shared" si="304"/>
        <v>1</v>
      </c>
      <c r="BG556" s="12">
        <f t="shared" si="305"/>
        <v>1</v>
      </c>
      <c r="BH556" s="12">
        <f t="shared" si="306"/>
        <v>0</v>
      </c>
      <c r="BI556" s="12">
        <f t="shared" si="307"/>
        <v>1</v>
      </c>
      <c r="BJ556" s="12">
        <f t="shared" si="308"/>
        <v>0</v>
      </c>
      <c r="BK556" s="12">
        <f t="shared" si="309"/>
        <v>3</v>
      </c>
      <c r="BL556" s="20" t="str">
        <f t="shared" si="310"/>
        <v>Reflexión, Diálogo, Claridad, Oportunidades de mejora, Retroalimentación al docente</v>
      </c>
      <c r="BM556" s="12" t="str">
        <f t="shared" si="311"/>
        <v>Reflexión</v>
      </c>
      <c r="BN556" s="12" t="str">
        <f t="shared" si="334"/>
        <v>Diálogo</v>
      </c>
      <c r="BO556" s="12" t="str">
        <f t="shared" si="312"/>
        <v>Claridad</v>
      </c>
      <c r="BP556" s="12" t="str">
        <f t="shared" si="313"/>
        <v>Oportunidades de mejora</v>
      </c>
      <c r="BQ556" s="12" t="str">
        <f t="shared" si="314"/>
        <v>Retroalimentación al docente</v>
      </c>
      <c r="BS556" s="12">
        <f t="shared" si="315"/>
        <v>1</v>
      </c>
      <c r="BT556" s="12">
        <f t="shared" si="316"/>
        <v>1</v>
      </c>
      <c r="BU556" s="12">
        <f t="shared" si="317"/>
        <v>1</v>
      </c>
      <c r="BV556" s="12">
        <f t="shared" si="318"/>
        <v>1</v>
      </c>
      <c r="BW556" s="12">
        <f t="shared" si="319"/>
        <v>1</v>
      </c>
      <c r="BX556" s="12">
        <f t="shared" si="320"/>
        <v>0</v>
      </c>
      <c r="BY556" s="12">
        <f t="shared" si="321"/>
        <v>5</v>
      </c>
      <c r="BZ556"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56" s="12" t="str">
        <f t="shared" si="323"/>
        <v>La bibliografía básica propuesta se encuentra en la biblioteca "Juan Roa Vásquez".</v>
      </c>
      <c r="CB556" s="21" t="str">
        <f t="shared" si="324"/>
        <v>La bibliografía propuesta contiene títulos de edición menor a 5 años.</v>
      </c>
      <c r="CC556" s="12" t="str">
        <f t="shared" si="325"/>
        <v>La bibliografía se presenta con una sólo sistema de referenciación (APA, Vancouver, IEEE, etc).</v>
      </c>
      <c r="CD556" s="12" t="str">
        <f t="shared" si="326"/>
        <v>La bibliografía incluye por lo menos dos títulos en una segunda lengua.</v>
      </c>
      <c r="CF556" s="12">
        <f t="shared" si="327"/>
        <v>1</v>
      </c>
      <c r="CG556" s="12">
        <f t="shared" si="328"/>
        <v>1</v>
      </c>
      <c r="CH556" s="12">
        <f t="shared" si="329"/>
        <v>1</v>
      </c>
      <c r="CI556" s="12">
        <f t="shared" si="330"/>
        <v>1</v>
      </c>
      <c r="CJ556" s="12">
        <f t="shared" si="331"/>
        <v>0</v>
      </c>
      <c r="CK556" s="12">
        <f t="shared" si="332"/>
        <v>4</v>
      </c>
    </row>
    <row r="557" spans="1:89" x14ac:dyDescent="0.25">
      <c r="A557" s="25">
        <v>43068.992638761571</v>
      </c>
      <c r="B557" s="26" t="s">
        <v>1131</v>
      </c>
      <c r="C557" s="26" t="s">
        <v>1132</v>
      </c>
      <c r="D557" s="26" t="s">
        <v>185</v>
      </c>
      <c r="E557" s="24"/>
      <c r="F557" s="26" t="s">
        <v>242</v>
      </c>
      <c r="G557" s="26" t="s">
        <v>1136</v>
      </c>
      <c r="H557" s="26" t="s">
        <v>188</v>
      </c>
      <c r="I557" s="26" t="s">
        <v>188</v>
      </c>
      <c r="J557" s="26" t="s">
        <v>189</v>
      </c>
      <c r="K557" s="26" t="s">
        <v>188</v>
      </c>
      <c r="L557" s="26" t="s">
        <v>188</v>
      </c>
      <c r="M557" s="26" t="s">
        <v>188</v>
      </c>
      <c r="N557" s="26" t="s">
        <v>189</v>
      </c>
      <c r="O557" s="26" t="s">
        <v>188</v>
      </c>
      <c r="P557" s="26" t="s">
        <v>188</v>
      </c>
      <c r="Q557" s="26" t="s">
        <v>188</v>
      </c>
      <c r="R557" s="26" t="s">
        <v>188</v>
      </c>
      <c r="S557" s="26" t="s">
        <v>188</v>
      </c>
      <c r="T557" s="26" t="s">
        <v>188</v>
      </c>
      <c r="U557" s="26" t="s">
        <v>188</v>
      </c>
      <c r="V557" s="26" t="s">
        <v>4</v>
      </c>
      <c r="W557" s="26" t="s">
        <v>162</v>
      </c>
      <c r="X557" s="26" t="s">
        <v>158</v>
      </c>
      <c r="Y557" s="26" t="s">
        <v>190</v>
      </c>
      <c r="Z557" s="26" t="s">
        <v>190</v>
      </c>
      <c r="AA557" s="26" t="s">
        <v>190</v>
      </c>
      <c r="AB557" s="26" t="s">
        <v>190</v>
      </c>
      <c r="AC557" s="26" t="s">
        <v>190</v>
      </c>
      <c r="AD557" s="26" t="s">
        <v>190</v>
      </c>
      <c r="AE557" s="26" t="s">
        <v>55</v>
      </c>
      <c r="AF557" s="26" t="s">
        <v>159</v>
      </c>
      <c r="AG557" s="26" t="s">
        <v>59</v>
      </c>
      <c r="AH557" s="26" t="s">
        <v>59</v>
      </c>
      <c r="AI557" s="26" t="s">
        <v>59</v>
      </c>
      <c r="AJ557" s="26" t="s">
        <v>59</v>
      </c>
      <c r="AK557" s="26" t="s">
        <v>69</v>
      </c>
      <c r="AL557" s="26" t="s">
        <v>160</v>
      </c>
      <c r="AM557" s="26" t="s">
        <v>77</v>
      </c>
      <c r="AN557" s="26" t="s">
        <v>90</v>
      </c>
      <c r="AO557" s="26" t="s">
        <v>92</v>
      </c>
      <c r="AP557" s="26" t="s">
        <v>106</v>
      </c>
      <c r="AQ557" s="26" t="s">
        <v>106</v>
      </c>
      <c r="AR557" s="26" t="s">
        <v>106</v>
      </c>
      <c r="AS557" s="26" t="s">
        <v>106</v>
      </c>
      <c r="AT557" s="26" t="s">
        <v>114</v>
      </c>
      <c r="AU557" s="26" t="s">
        <v>232</v>
      </c>
      <c r="AX557" s="12">
        <f t="shared" si="302"/>
        <v>554</v>
      </c>
      <c r="AY557" s="12">
        <f t="shared" si="333"/>
        <v>0.33333333333333331</v>
      </c>
      <c r="AZ557" s="20" t="str">
        <f t="shared" si="303"/>
        <v>No incluye los componentes enunciados.</v>
      </c>
      <c r="BA557" s="12" t="str">
        <f t="shared" si="298"/>
        <v>No incluye los componentes enunciados.</v>
      </c>
      <c r="BB557" s="12" t="str">
        <f t="shared" si="299"/>
        <v/>
      </c>
      <c r="BC557" s="12" t="str">
        <f t="shared" si="300"/>
        <v/>
      </c>
      <c r="BD557" s="12" t="str">
        <f t="shared" si="301"/>
        <v/>
      </c>
      <c r="BF557" s="12">
        <f t="shared" si="304"/>
        <v>0</v>
      </c>
      <c r="BG557" s="12">
        <f t="shared" si="305"/>
        <v>0</v>
      </c>
      <c r="BH557" s="12">
        <f t="shared" si="306"/>
        <v>0</v>
      </c>
      <c r="BI557" s="12">
        <f t="shared" si="307"/>
        <v>0</v>
      </c>
      <c r="BJ557" s="12">
        <f t="shared" si="308"/>
        <v>1</v>
      </c>
      <c r="BK557" s="12">
        <f t="shared" si="309"/>
        <v>1</v>
      </c>
      <c r="BL557" s="20" t="str">
        <f t="shared" si="310"/>
        <v>Oportunidades de mejora</v>
      </c>
      <c r="BM557" s="12" t="str">
        <f t="shared" si="311"/>
        <v>Oportunidades de mejora</v>
      </c>
      <c r="BN557" s="12" t="str">
        <f t="shared" si="334"/>
        <v/>
      </c>
      <c r="BO557" s="12" t="str">
        <f t="shared" si="312"/>
        <v/>
      </c>
      <c r="BP557" s="12" t="str">
        <f t="shared" si="313"/>
        <v/>
      </c>
      <c r="BQ557" s="12" t="str">
        <f t="shared" si="314"/>
        <v/>
      </c>
      <c r="BS557" s="12">
        <f t="shared" si="315"/>
        <v>0</v>
      </c>
      <c r="BT557" s="12">
        <f t="shared" si="316"/>
        <v>0</v>
      </c>
      <c r="BU557" s="12">
        <f t="shared" si="317"/>
        <v>0</v>
      </c>
      <c r="BV557" s="12">
        <f t="shared" si="318"/>
        <v>1</v>
      </c>
      <c r="BW557" s="12">
        <f t="shared" si="319"/>
        <v>0</v>
      </c>
      <c r="BX557" s="12">
        <f t="shared" si="320"/>
        <v>0</v>
      </c>
      <c r="BY557" s="12">
        <f t="shared" si="321"/>
        <v>1</v>
      </c>
      <c r="BZ557" s="12" t="str">
        <f t="shared" si="322"/>
        <v>La bibliografía básica propuesta se encuentra en la biblioteca "Juan Roa Vásquez"., La bibliografía propuesta contiene títulos de edición menor a 5 años., La bibliografía incluye por lo menos dos títulos en una segunda lengua.</v>
      </c>
      <c r="CA557" s="12" t="str">
        <f t="shared" si="323"/>
        <v>La bibliografía básica propuesta se encuentra en la biblioteca "Juan Roa Vásquez".</v>
      </c>
      <c r="CB557" s="21" t="str">
        <f t="shared" si="324"/>
        <v>La bibliografía propuesta contiene títulos de edición menor a 5 años.</v>
      </c>
      <c r="CC557" s="12" t="str">
        <f t="shared" si="325"/>
        <v>La bibliografía incluye por lo menos dos títulos en una segunda lengua.</v>
      </c>
      <c r="CD557" s="12" t="str">
        <f t="shared" si="326"/>
        <v/>
      </c>
      <c r="CF557" s="12">
        <f t="shared" si="327"/>
        <v>1</v>
      </c>
      <c r="CG557" s="12">
        <f t="shared" si="328"/>
        <v>1</v>
      </c>
      <c r="CH557" s="12">
        <f t="shared" si="329"/>
        <v>0</v>
      </c>
      <c r="CI557" s="12">
        <f t="shared" si="330"/>
        <v>1</v>
      </c>
      <c r="CJ557" s="12">
        <f t="shared" si="331"/>
        <v>0</v>
      </c>
      <c r="CK557" s="12">
        <f t="shared" si="332"/>
        <v>3</v>
      </c>
    </row>
    <row r="558" spans="1:89" x14ac:dyDescent="0.25">
      <c r="A558" s="25">
        <v>43069.480302430558</v>
      </c>
      <c r="B558" s="26" t="s">
        <v>1131</v>
      </c>
      <c r="C558" s="26" t="s">
        <v>1132</v>
      </c>
      <c r="D558" s="26" t="s">
        <v>185</v>
      </c>
      <c r="E558" s="24"/>
      <c r="F558" s="26" t="s">
        <v>242</v>
      </c>
      <c r="G558" s="26" t="s">
        <v>1137</v>
      </c>
      <c r="H558" s="26" t="s">
        <v>188</v>
      </c>
      <c r="I558" s="26" t="s">
        <v>188</v>
      </c>
      <c r="J558" s="26" t="s">
        <v>188</v>
      </c>
      <c r="K558" s="26" t="s">
        <v>188</v>
      </c>
      <c r="L558" s="26" t="s">
        <v>189</v>
      </c>
      <c r="M558" s="26" t="s">
        <v>188</v>
      </c>
      <c r="N558" s="26" t="s">
        <v>189</v>
      </c>
      <c r="O558" s="26" t="s">
        <v>188</v>
      </c>
      <c r="P558" s="26" t="s">
        <v>189</v>
      </c>
      <c r="Q558" s="26" t="s">
        <v>188</v>
      </c>
      <c r="R558" s="26" t="s">
        <v>188</v>
      </c>
      <c r="S558" s="26" t="s">
        <v>188</v>
      </c>
      <c r="T558" s="26" t="s">
        <v>188</v>
      </c>
      <c r="U558" s="26" t="s">
        <v>188</v>
      </c>
      <c r="V558" s="26" t="s">
        <v>5</v>
      </c>
      <c r="W558" s="26" t="s">
        <v>162</v>
      </c>
      <c r="X558" s="26" t="s">
        <v>158</v>
      </c>
      <c r="Y558" s="26" t="s">
        <v>190</v>
      </c>
      <c r="Z558" s="26" t="s">
        <v>190</v>
      </c>
      <c r="AA558" s="26" t="s">
        <v>190</v>
      </c>
      <c r="AB558" s="26" t="s">
        <v>190</v>
      </c>
      <c r="AC558" s="26" t="s">
        <v>190</v>
      </c>
      <c r="AD558" s="26" t="s">
        <v>190</v>
      </c>
      <c r="AE558" s="26" t="s">
        <v>55</v>
      </c>
      <c r="AF558" s="26" t="s">
        <v>159</v>
      </c>
      <c r="AG558" s="26" t="s">
        <v>59</v>
      </c>
      <c r="AH558" s="26" t="s">
        <v>59</v>
      </c>
      <c r="AI558" s="26" t="s">
        <v>59</v>
      </c>
      <c r="AJ558" s="26" t="s">
        <v>59</v>
      </c>
      <c r="AK558" s="26" t="s">
        <v>71</v>
      </c>
      <c r="AL558" s="26" t="s">
        <v>163</v>
      </c>
      <c r="AM558" s="26" t="s">
        <v>77</v>
      </c>
      <c r="AN558" s="26" t="s">
        <v>89</v>
      </c>
      <c r="AO558" s="26" t="s">
        <v>102</v>
      </c>
      <c r="AP558" s="26" t="s">
        <v>106</v>
      </c>
      <c r="AQ558" s="26" t="s">
        <v>106</v>
      </c>
      <c r="AR558" s="26" t="s">
        <v>106</v>
      </c>
      <c r="AS558" s="26" t="s">
        <v>106</v>
      </c>
      <c r="AT558" s="26" t="s">
        <v>112</v>
      </c>
      <c r="AU558" s="26" t="s">
        <v>193</v>
      </c>
      <c r="AX558" s="12">
        <f t="shared" si="302"/>
        <v>554</v>
      </c>
      <c r="AY558" s="12">
        <f t="shared" si="333"/>
        <v>0.33333333333333331</v>
      </c>
      <c r="AZ558" s="20" t="str">
        <f t="shared" si="303"/>
        <v>No incluye los componentes enunciados.</v>
      </c>
      <c r="BA558" s="12" t="str">
        <f t="shared" si="298"/>
        <v>No incluye los componentes enunciados.</v>
      </c>
      <c r="BB558" s="12" t="str">
        <f t="shared" si="299"/>
        <v/>
      </c>
      <c r="BC558" s="12" t="str">
        <f t="shared" si="300"/>
        <v/>
      </c>
      <c r="BD558" s="12" t="str">
        <f t="shared" si="301"/>
        <v/>
      </c>
      <c r="BF558" s="12">
        <f t="shared" si="304"/>
        <v>0</v>
      </c>
      <c r="BG558" s="12">
        <f t="shared" si="305"/>
        <v>0</v>
      </c>
      <c r="BH558" s="12">
        <f t="shared" si="306"/>
        <v>0</v>
      </c>
      <c r="BI558" s="12">
        <f t="shared" si="307"/>
        <v>0</v>
      </c>
      <c r="BJ558" s="12">
        <f t="shared" si="308"/>
        <v>1</v>
      </c>
      <c r="BK558" s="12">
        <f t="shared" si="309"/>
        <v>1</v>
      </c>
      <c r="BL558" s="20" t="str">
        <f t="shared" si="310"/>
        <v>No incluye los principios enunciados</v>
      </c>
      <c r="BM558" s="12" t="str">
        <f t="shared" si="311"/>
        <v>No incluye los principios enunciados</v>
      </c>
      <c r="BN558" s="12" t="str">
        <f t="shared" si="334"/>
        <v/>
      </c>
      <c r="BO558" s="12" t="str">
        <f t="shared" si="312"/>
        <v/>
      </c>
      <c r="BP558" s="12" t="str">
        <f t="shared" si="313"/>
        <v/>
      </c>
      <c r="BQ558" s="12" t="str">
        <f t="shared" si="314"/>
        <v/>
      </c>
      <c r="BS558" s="12">
        <f t="shared" si="315"/>
        <v>0</v>
      </c>
      <c r="BT558" s="12">
        <f t="shared" si="316"/>
        <v>0</v>
      </c>
      <c r="BU558" s="12">
        <f t="shared" si="317"/>
        <v>0</v>
      </c>
      <c r="BV558" s="12">
        <f t="shared" si="318"/>
        <v>0</v>
      </c>
      <c r="BW558" s="12">
        <f t="shared" si="319"/>
        <v>0</v>
      </c>
      <c r="BX558" s="12">
        <f t="shared" si="320"/>
        <v>1</v>
      </c>
      <c r="BY558" s="12">
        <f t="shared" si="321"/>
        <v>1</v>
      </c>
      <c r="BZ558"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58" s="12" t="str">
        <f t="shared" si="323"/>
        <v>La bibliografía básica propuesta se encuentra en la biblioteca "Juan Roa Vásquez".</v>
      </c>
      <c r="CB558" s="21" t="str">
        <f t="shared" si="324"/>
        <v>La bibliografía propuesta contiene títulos de edición menor a 5 años.</v>
      </c>
      <c r="CC558" s="12" t="str">
        <f t="shared" si="325"/>
        <v>La bibliografía se presenta con una sólo sistema de referenciación (APA, Vancouver, IEEE, etc).</v>
      </c>
      <c r="CD558" s="12" t="str">
        <f t="shared" si="326"/>
        <v>La bibliografía incluye por lo menos dos títulos en una segunda lengua.</v>
      </c>
      <c r="CF558" s="12">
        <f t="shared" si="327"/>
        <v>1</v>
      </c>
      <c r="CG558" s="12">
        <f t="shared" si="328"/>
        <v>1</v>
      </c>
      <c r="CH558" s="12">
        <f t="shared" si="329"/>
        <v>1</v>
      </c>
      <c r="CI558" s="12">
        <f t="shared" si="330"/>
        <v>1</v>
      </c>
      <c r="CJ558" s="12">
        <f t="shared" si="331"/>
        <v>0</v>
      </c>
      <c r="CK558" s="12">
        <f t="shared" si="332"/>
        <v>4</v>
      </c>
    </row>
    <row r="559" spans="1:89" x14ac:dyDescent="0.25">
      <c r="A559" s="25">
        <v>43069.505954224536</v>
      </c>
      <c r="B559" s="26" t="s">
        <v>1138</v>
      </c>
      <c r="C559" s="26" t="s">
        <v>440</v>
      </c>
      <c r="D559" s="26" t="s">
        <v>185</v>
      </c>
      <c r="E559" s="24"/>
      <c r="F559" s="26" t="s">
        <v>320</v>
      </c>
      <c r="G559" s="26" t="s">
        <v>441</v>
      </c>
      <c r="H559" s="26" t="s">
        <v>188</v>
      </c>
      <c r="I559" s="26" t="s">
        <v>188</v>
      </c>
      <c r="J559" s="26" t="s">
        <v>188</v>
      </c>
      <c r="K559" s="26" t="s">
        <v>188</v>
      </c>
      <c r="L559" s="26" t="s">
        <v>188</v>
      </c>
      <c r="M559" s="26" t="s">
        <v>188</v>
      </c>
      <c r="N559" s="26" t="s">
        <v>188</v>
      </c>
      <c r="O559" s="26" t="s">
        <v>188</v>
      </c>
      <c r="P559" s="26" t="s">
        <v>188</v>
      </c>
      <c r="Q559" s="26" t="s">
        <v>188</v>
      </c>
      <c r="R559" s="26" t="s">
        <v>188</v>
      </c>
      <c r="S559" s="26" t="s">
        <v>188</v>
      </c>
      <c r="T559" s="26" t="s">
        <v>188</v>
      </c>
      <c r="U559" s="26" t="s">
        <v>188</v>
      </c>
      <c r="V559" s="26" t="s">
        <v>5</v>
      </c>
      <c r="W559" s="26" t="s">
        <v>162</v>
      </c>
      <c r="X559" s="26" t="s">
        <v>158</v>
      </c>
      <c r="Y559" s="26" t="s">
        <v>190</v>
      </c>
      <c r="Z559" s="26" t="s">
        <v>190</v>
      </c>
      <c r="AA559" s="26" t="s">
        <v>190</v>
      </c>
      <c r="AB559" s="26" t="s">
        <v>190</v>
      </c>
      <c r="AC559" s="26" t="s">
        <v>190</v>
      </c>
      <c r="AD559" s="26" t="s">
        <v>190</v>
      </c>
      <c r="AE559" s="26" t="s">
        <v>55</v>
      </c>
      <c r="AF559" s="26" t="s">
        <v>159</v>
      </c>
      <c r="AG559" s="26" t="s">
        <v>59</v>
      </c>
      <c r="AH559" s="26" t="s">
        <v>59</v>
      </c>
      <c r="AI559" s="26" t="s">
        <v>59</v>
      </c>
      <c r="AJ559" s="26" t="s">
        <v>59</v>
      </c>
      <c r="AK559" s="26" t="s">
        <v>71</v>
      </c>
      <c r="AL559" s="26" t="s">
        <v>160</v>
      </c>
      <c r="AM559" s="26" t="s">
        <v>191</v>
      </c>
      <c r="AN559" s="26" t="s">
        <v>90</v>
      </c>
      <c r="AO559" s="26" t="s">
        <v>192</v>
      </c>
      <c r="AP559" s="26" t="s">
        <v>106</v>
      </c>
      <c r="AQ559" s="26" t="s">
        <v>106</v>
      </c>
      <c r="AR559" s="26" t="s">
        <v>106</v>
      </c>
      <c r="AS559" s="26" t="s">
        <v>106</v>
      </c>
      <c r="AT559" s="26" t="s">
        <v>114</v>
      </c>
      <c r="AU559" s="26" t="s">
        <v>164</v>
      </c>
      <c r="AX559" s="12">
        <f t="shared" si="302"/>
        <v>132</v>
      </c>
      <c r="AY559" s="12">
        <f t="shared" si="333"/>
        <v>0.5</v>
      </c>
      <c r="AZ559" s="20" t="str">
        <f t="shared" si="303"/>
        <v>Anticipatoria., Criterios y estándares (Rúbrica)., Autoevaluación., Retroalimentación.</v>
      </c>
      <c r="BA559" s="12" t="str">
        <f t="shared" si="298"/>
        <v>Anticipatoria.</v>
      </c>
      <c r="BB559" s="12" t="str">
        <f t="shared" si="299"/>
        <v>Criterios y estándares (Rúbrica).</v>
      </c>
      <c r="BC559" s="12" t="str">
        <f t="shared" si="300"/>
        <v>Autoevaluación.</v>
      </c>
      <c r="BD559" s="12" t="str">
        <f t="shared" si="301"/>
        <v>Retroalimentación.</v>
      </c>
      <c r="BF559" s="12">
        <f t="shared" si="304"/>
        <v>1</v>
      </c>
      <c r="BG559" s="12">
        <f t="shared" si="305"/>
        <v>1</v>
      </c>
      <c r="BH559" s="12">
        <f t="shared" si="306"/>
        <v>1</v>
      </c>
      <c r="BI559" s="12">
        <f t="shared" si="307"/>
        <v>1</v>
      </c>
      <c r="BJ559" s="12">
        <f t="shared" si="308"/>
        <v>0</v>
      </c>
      <c r="BK559" s="12">
        <f t="shared" si="309"/>
        <v>4</v>
      </c>
      <c r="BL559" s="20" t="str">
        <f t="shared" si="310"/>
        <v>Reflexión, Diálogo, Claridad, Oportunidades de mejora, Retroalimentación al docente</v>
      </c>
      <c r="BM559" s="12" t="str">
        <f t="shared" si="311"/>
        <v>Reflexión</v>
      </c>
      <c r="BN559" s="12" t="str">
        <f t="shared" si="334"/>
        <v>Diálogo</v>
      </c>
      <c r="BO559" s="12" t="str">
        <f t="shared" si="312"/>
        <v>Claridad</v>
      </c>
      <c r="BP559" s="12" t="str">
        <f t="shared" si="313"/>
        <v>Oportunidades de mejora</v>
      </c>
      <c r="BQ559" s="12" t="str">
        <f t="shared" si="314"/>
        <v>Retroalimentación al docente</v>
      </c>
      <c r="BS559" s="12">
        <f t="shared" si="315"/>
        <v>1</v>
      </c>
      <c r="BT559" s="12">
        <f t="shared" si="316"/>
        <v>1</v>
      </c>
      <c r="BU559" s="12">
        <f t="shared" si="317"/>
        <v>1</v>
      </c>
      <c r="BV559" s="12">
        <f t="shared" si="318"/>
        <v>1</v>
      </c>
      <c r="BW559" s="12">
        <f t="shared" si="319"/>
        <v>1</v>
      </c>
      <c r="BX559" s="12">
        <f t="shared" si="320"/>
        <v>0</v>
      </c>
      <c r="BY559" s="12">
        <f t="shared" si="321"/>
        <v>5</v>
      </c>
      <c r="BZ559" s="12" t="str">
        <f t="shared" si="322"/>
        <v>La bibliografía básica propuesta se encuentra en la biblioteca "Juan Roa Vásquez".</v>
      </c>
      <c r="CA559" s="12" t="str">
        <f t="shared" si="323"/>
        <v>La bibliografía básica propuesta se encuentra en la biblioteca "Juan Roa Vásquez".</v>
      </c>
      <c r="CB559" s="21" t="str">
        <f t="shared" si="324"/>
        <v/>
      </c>
      <c r="CC559" s="12" t="str">
        <f t="shared" si="325"/>
        <v/>
      </c>
      <c r="CD559" s="12" t="str">
        <f t="shared" si="326"/>
        <v/>
      </c>
      <c r="CF559" s="12">
        <f t="shared" si="327"/>
        <v>1</v>
      </c>
      <c r="CG559" s="12">
        <f t="shared" si="328"/>
        <v>0</v>
      </c>
      <c r="CH559" s="12">
        <f t="shared" si="329"/>
        <v>0</v>
      </c>
      <c r="CI559" s="12">
        <f t="shared" si="330"/>
        <v>0</v>
      </c>
      <c r="CJ559" s="12">
        <f t="shared" si="331"/>
        <v>0</v>
      </c>
      <c r="CK559" s="12">
        <f t="shared" si="332"/>
        <v>1</v>
      </c>
    </row>
    <row r="560" spans="1:89" x14ac:dyDescent="0.25">
      <c r="A560" s="25">
        <v>43069.511634907409</v>
      </c>
      <c r="B560" s="26" t="s">
        <v>1139</v>
      </c>
      <c r="C560" s="26" t="s">
        <v>1140</v>
      </c>
      <c r="D560" s="26" t="s">
        <v>185</v>
      </c>
      <c r="E560" s="24"/>
      <c r="F560" s="26" t="s">
        <v>720</v>
      </c>
      <c r="G560" s="26" t="s">
        <v>1141</v>
      </c>
      <c r="H560" s="26" t="s">
        <v>188</v>
      </c>
      <c r="I560" s="26" t="s">
        <v>188</v>
      </c>
      <c r="J560" s="26" t="s">
        <v>188</v>
      </c>
      <c r="K560" s="26" t="s">
        <v>188</v>
      </c>
      <c r="L560" s="26" t="s">
        <v>188</v>
      </c>
      <c r="M560" s="26" t="s">
        <v>188</v>
      </c>
      <c r="N560" s="26" t="s">
        <v>188</v>
      </c>
      <c r="O560" s="26" t="s">
        <v>188</v>
      </c>
      <c r="P560" s="26" t="s">
        <v>188</v>
      </c>
      <c r="Q560" s="26" t="s">
        <v>188</v>
      </c>
      <c r="R560" s="26" t="s">
        <v>188</v>
      </c>
      <c r="S560" s="26" t="s">
        <v>188</v>
      </c>
      <c r="T560" s="26" t="s">
        <v>188</v>
      </c>
      <c r="U560" s="26" t="s">
        <v>188</v>
      </c>
      <c r="V560" s="26" t="s">
        <v>4</v>
      </c>
      <c r="W560" s="26" t="s">
        <v>162</v>
      </c>
      <c r="X560" s="26" t="s">
        <v>158</v>
      </c>
      <c r="Y560" s="26" t="s">
        <v>190</v>
      </c>
      <c r="Z560" s="26" t="s">
        <v>190</v>
      </c>
      <c r="AA560" s="26" t="s">
        <v>190</v>
      </c>
      <c r="AB560" s="26" t="s">
        <v>190</v>
      </c>
      <c r="AC560" s="26" t="s">
        <v>190</v>
      </c>
      <c r="AD560" s="26" t="s">
        <v>190</v>
      </c>
      <c r="AE560" s="26" t="s">
        <v>55</v>
      </c>
      <c r="AF560" s="26" t="s">
        <v>159</v>
      </c>
      <c r="AG560" s="26" t="s">
        <v>59</v>
      </c>
      <c r="AH560" s="26" t="s">
        <v>59</v>
      </c>
      <c r="AI560" s="26" t="s">
        <v>59</v>
      </c>
      <c r="AJ560" s="26" t="s">
        <v>59</v>
      </c>
      <c r="AK560" s="26" t="s">
        <v>71</v>
      </c>
      <c r="AL560" s="26" t="s">
        <v>163</v>
      </c>
      <c r="AM560" s="26" t="s">
        <v>412</v>
      </c>
      <c r="AN560" s="26" t="s">
        <v>90</v>
      </c>
      <c r="AO560" s="26" t="s">
        <v>192</v>
      </c>
      <c r="AP560" s="26" t="s">
        <v>106</v>
      </c>
      <c r="AQ560" s="26" t="s">
        <v>106</v>
      </c>
      <c r="AR560" s="26" t="s">
        <v>106</v>
      </c>
      <c r="AS560" s="26" t="s">
        <v>106</v>
      </c>
      <c r="AT560" s="26" t="s">
        <v>113</v>
      </c>
      <c r="AU560" s="26" t="s">
        <v>193</v>
      </c>
      <c r="AX560" s="12">
        <f t="shared" si="302"/>
        <v>559</v>
      </c>
      <c r="AY560" s="12">
        <f t="shared" si="333"/>
        <v>0.25</v>
      </c>
      <c r="AZ560" s="20" t="str">
        <f t="shared" si="303"/>
        <v>Anticipatoria., Retroalimentación.</v>
      </c>
      <c r="BA560" s="12" t="str">
        <f t="shared" si="298"/>
        <v>Anticipatoria.</v>
      </c>
      <c r="BB560" s="12" t="str">
        <f t="shared" si="299"/>
        <v>Retroalimentación.</v>
      </c>
      <c r="BC560" s="12" t="str">
        <f t="shared" si="300"/>
        <v/>
      </c>
      <c r="BD560" s="12" t="str">
        <f t="shared" si="301"/>
        <v/>
      </c>
      <c r="BF560" s="12">
        <f t="shared" si="304"/>
        <v>1</v>
      </c>
      <c r="BG560" s="12">
        <f t="shared" si="305"/>
        <v>0</v>
      </c>
      <c r="BH560" s="12">
        <f t="shared" si="306"/>
        <v>0</v>
      </c>
      <c r="BI560" s="12">
        <f t="shared" si="307"/>
        <v>1</v>
      </c>
      <c r="BJ560" s="12">
        <f t="shared" si="308"/>
        <v>0</v>
      </c>
      <c r="BK560" s="12">
        <f t="shared" si="309"/>
        <v>2</v>
      </c>
      <c r="BL560" s="20" t="str">
        <f t="shared" si="310"/>
        <v>Reflexión, Diálogo, Claridad, Oportunidades de mejora, Retroalimentación al docente</v>
      </c>
      <c r="BM560" s="12" t="str">
        <f t="shared" si="311"/>
        <v>Reflexión</v>
      </c>
      <c r="BN560" s="12" t="str">
        <f t="shared" si="334"/>
        <v>Diálogo</v>
      </c>
      <c r="BO560" s="12" t="str">
        <f t="shared" si="312"/>
        <v>Claridad</v>
      </c>
      <c r="BP560" s="12" t="str">
        <f t="shared" si="313"/>
        <v>Oportunidades de mejora</v>
      </c>
      <c r="BQ560" s="12" t="str">
        <f t="shared" si="314"/>
        <v>Retroalimentación al docente</v>
      </c>
      <c r="BS560" s="12">
        <f t="shared" si="315"/>
        <v>1</v>
      </c>
      <c r="BT560" s="12">
        <f t="shared" si="316"/>
        <v>1</v>
      </c>
      <c r="BU560" s="12">
        <f t="shared" si="317"/>
        <v>1</v>
      </c>
      <c r="BV560" s="12">
        <f t="shared" si="318"/>
        <v>1</v>
      </c>
      <c r="BW560" s="12">
        <f t="shared" si="319"/>
        <v>1</v>
      </c>
      <c r="BX560" s="12">
        <f t="shared" si="320"/>
        <v>0</v>
      </c>
      <c r="BY560" s="12">
        <f t="shared" si="321"/>
        <v>5</v>
      </c>
      <c r="BZ560"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60" s="12" t="str">
        <f t="shared" si="323"/>
        <v>La bibliografía básica propuesta se encuentra en la biblioteca "Juan Roa Vásquez".</v>
      </c>
      <c r="CB560" s="21" t="str">
        <f t="shared" si="324"/>
        <v>La bibliografía propuesta contiene títulos de edición menor a 5 años.</v>
      </c>
      <c r="CC560" s="12" t="str">
        <f t="shared" si="325"/>
        <v>La bibliografía se presenta con una sólo sistema de referenciación (APA, Vancouver, IEEE, etc).</v>
      </c>
      <c r="CD560" s="12" t="str">
        <f t="shared" si="326"/>
        <v>La bibliografía incluye por lo menos dos títulos en una segunda lengua.</v>
      </c>
      <c r="CF560" s="12">
        <f t="shared" si="327"/>
        <v>1</v>
      </c>
      <c r="CG560" s="12">
        <f t="shared" si="328"/>
        <v>1</v>
      </c>
      <c r="CH560" s="12">
        <f t="shared" si="329"/>
        <v>1</v>
      </c>
      <c r="CI560" s="12">
        <f t="shared" si="330"/>
        <v>1</v>
      </c>
      <c r="CJ560" s="12">
        <f t="shared" si="331"/>
        <v>0</v>
      </c>
      <c r="CK560" s="12">
        <f t="shared" si="332"/>
        <v>4</v>
      </c>
    </row>
    <row r="561" spans="1:89" x14ac:dyDescent="0.25">
      <c r="A561" s="25">
        <v>43069.518834189817</v>
      </c>
      <c r="B561" s="26" t="s">
        <v>1139</v>
      </c>
      <c r="C561" s="26" t="s">
        <v>1140</v>
      </c>
      <c r="D561" s="26" t="s">
        <v>185</v>
      </c>
      <c r="E561" s="24"/>
      <c r="F561" s="26" t="s">
        <v>720</v>
      </c>
      <c r="G561" s="26" t="s">
        <v>1142</v>
      </c>
      <c r="H561" s="26" t="s">
        <v>188</v>
      </c>
      <c r="I561" s="26" t="s">
        <v>188</v>
      </c>
      <c r="J561" s="26" t="s">
        <v>188</v>
      </c>
      <c r="K561" s="26" t="s">
        <v>188</v>
      </c>
      <c r="L561" s="26" t="s">
        <v>188</v>
      </c>
      <c r="M561" s="26" t="s">
        <v>188</v>
      </c>
      <c r="N561" s="26" t="s">
        <v>188</v>
      </c>
      <c r="O561" s="26" t="s">
        <v>188</v>
      </c>
      <c r="P561" s="26" t="s">
        <v>188</v>
      </c>
      <c r="Q561" s="26" t="s">
        <v>188</v>
      </c>
      <c r="R561" s="26" t="s">
        <v>188</v>
      </c>
      <c r="S561" s="26" t="s">
        <v>188</v>
      </c>
      <c r="T561" s="26" t="s">
        <v>188</v>
      </c>
      <c r="U561" s="26" t="s">
        <v>188</v>
      </c>
      <c r="V561" s="26" t="s">
        <v>5</v>
      </c>
      <c r="W561" s="26" t="s">
        <v>36</v>
      </c>
      <c r="X561" s="26" t="s">
        <v>158</v>
      </c>
      <c r="Y561" s="26" t="s">
        <v>190</v>
      </c>
      <c r="Z561" s="26" t="s">
        <v>190</v>
      </c>
      <c r="AA561" s="26" t="s">
        <v>190</v>
      </c>
      <c r="AB561" s="26" t="s">
        <v>190</v>
      </c>
      <c r="AC561" s="26" t="s">
        <v>190</v>
      </c>
      <c r="AD561" s="26" t="s">
        <v>190</v>
      </c>
      <c r="AE561" s="26" t="s">
        <v>55</v>
      </c>
      <c r="AF561" s="26" t="s">
        <v>159</v>
      </c>
      <c r="AG561" s="26" t="s">
        <v>59</v>
      </c>
      <c r="AH561" s="26" t="s">
        <v>59</v>
      </c>
      <c r="AI561" s="26" t="s">
        <v>59</v>
      </c>
      <c r="AJ561" s="26" t="s">
        <v>59</v>
      </c>
      <c r="AK561" s="26" t="s">
        <v>71</v>
      </c>
      <c r="AL561" s="26" t="s">
        <v>163</v>
      </c>
      <c r="AM561" s="26" t="s">
        <v>231</v>
      </c>
      <c r="AN561" s="26" t="s">
        <v>89</v>
      </c>
      <c r="AO561" s="26" t="s">
        <v>192</v>
      </c>
      <c r="AP561" s="26" t="s">
        <v>106</v>
      </c>
      <c r="AQ561" s="26" t="s">
        <v>106</v>
      </c>
      <c r="AR561" s="26" t="s">
        <v>106</v>
      </c>
      <c r="AS561" s="26" t="s">
        <v>106</v>
      </c>
      <c r="AT561" s="26" t="s">
        <v>113</v>
      </c>
      <c r="AU561" s="26" t="s">
        <v>161</v>
      </c>
      <c r="AX561" s="12">
        <f t="shared" si="302"/>
        <v>559</v>
      </c>
      <c r="AY561" s="12">
        <f t="shared" si="333"/>
        <v>0.25</v>
      </c>
      <c r="AZ561" s="20" t="str">
        <f t="shared" si="303"/>
        <v>Anticipatoria., Criterios y estándares (Rúbrica)., Retroalimentación.</v>
      </c>
      <c r="BA561" s="12" t="str">
        <f t="shared" si="298"/>
        <v>Anticipatoria.</v>
      </c>
      <c r="BB561" s="12" t="str">
        <f t="shared" si="299"/>
        <v>Criterios y estándares (Rúbrica).</v>
      </c>
      <c r="BC561" s="12" t="str">
        <f t="shared" si="300"/>
        <v>Retroalimentación.</v>
      </c>
      <c r="BD561" s="12" t="str">
        <f t="shared" si="301"/>
        <v/>
      </c>
      <c r="BF561" s="12">
        <f t="shared" si="304"/>
        <v>1</v>
      </c>
      <c r="BG561" s="12">
        <f t="shared" si="305"/>
        <v>1</v>
      </c>
      <c r="BH561" s="12">
        <f t="shared" si="306"/>
        <v>0</v>
      </c>
      <c r="BI561" s="12">
        <f t="shared" si="307"/>
        <v>1</v>
      </c>
      <c r="BJ561" s="12">
        <f t="shared" si="308"/>
        <v>0</v>
      </c>
      <c r="BK561" s="12">
        <f t="shared" si="309"/>
        <v>3</v>
      </c>
      <c r="BL561" s="20" t="str">
        <f t="shared" si="310"/>
        <v>Reflexión, Diálogo, Claridad, Oportunidades de mejora, Retroalimentación al docente</v>
      </c>
      <c r="BM561" s="12" t="str">
        <f t="shared" si="311"/>
        <v>Reflexión</v>
      </c>
      <c r="BN561" s="12" t="str">
        <f t="shared" si="334"/>
        <v>Diálogo</v>
      </c>
      <c r="BO561" s="12" t="str">
        <f t="shared" si="312"/>
        <v>Claridad</v>
      </c>
      <c r="BP561" s="12" t="str">
        <f t="shared" si="313"/>
        <v>Oportunidades de mejora</v>
      </c>
      <c r="BQ561" s="12" t="str">
        <f t="shared" si="314"/>
        <v>Retroalimentación al docente</v>
      </c>
      <c r="BS561" s="12">
        <f t="shared" si="315"/>
        <v>1</v>
      </c>
      <c r="BT561" s="12">
        <f t="shared" si="316"/>
        <v>1</v>
      </c>
      <c r="BU561" s="12">
        <f t="shared" si="317"/>
        <v>1</v>
      </c>
      <c r="BV561" s="12">
        <f t="shared" si="318"/>
        <v>1</v>
      </c>
      <c r="BW561" s="12">
        <f t="shared" si="319"/>
        <v>1</v>
      </c>
      <c r="BX561" s="12">
        <f t="shared" si="320"/>
        <v>0</v>
      </c>
      <c r="BY561" s="12">
        <f t="shared" si="321"/>
        <v>5</v>
      </c>
      <c r="BZ561" s="12" t="str">
        <f t="shared" si="322"/>
        <v>La bibliografía incluye por lo menos dos títulos en una segunda lengua.</v>
      </c>
      <c r="CA561" s="12" t="str">
        <f t="shared" si="323"/>
        <v>La bibliografía incluye por lo menos dos títulos en una segunda lengua.</v>
      </c>
      <c r="CB561" s="21" t="str">
        <f t="shared" si="324"/>
        <v/>
      </c>
      <c r="CC561" s="12" t="str">
        <f t="shared" si="325"/>
        <v/>
      </c>
      <c r="CD561" s="12" t="str">
        <f t="shared" si="326"/>
        <v/>
      </c>
      <c r="CF561" s="12">
        <f t="shared" si="327"/>
        <v>0</v>
      </c>
      <c r="CG561" s="12">
        <f t="shared" si="328"/>
        <v>0</v>
      </c>
      <c r="CH561" s="12">
        <f t="shared" si="329"/>
        <v>0</v>
      </c>
      <c r="CI561" s="12">
        <f t="shared" si="330"/>
        <v>1</v>
      </c>
      <c r="CJ561" s="12">
        <f t="shared" si="331"/>
        <v>0</v>
      </c>
      <c r="CK561" s="12">
        <f t="shared" si="332"/>
        <v>1</v>
      </c>
    </row>
    <row r="562" spans="1:89" x14ac:dyDescent="0.25">
      <c r="A562" s="25">
        <v>43069.524264467589</v>
      </c>
      <c r="B562" s="26" t="s">
        <v>1143</v>
      </c>
      <c r="C562" s="26" t="s">
        <v>1144</v>
      </c>
      <c r="D562" s="26" t="s">
        <v>185</v>
      </c>
      <c r="E562" s="24"/>
      <c r="F562" s="26" t="s">
        <v>320</v>
      </c>
      <c r="G562" s="26" t="s">
        <v>1145</v>
      </c>
      <c r="H562" s="26" t="s">
        <v>188</v>
      </c>
      <c r="I562" s="26" t="s">
        <v>188</v>
      </c>
      <c r="J562" s="26" t="s">
        <v>188</v>
      </c>
      <c r="K562" s="26" t="s">
        <v>188</v>
      </c>
      <c r="L562" s="26" t="s">
        <v>188</v>
      </c>
      <c r="M562" s="26" t="s">
        <v>188</v>
      </c>
      <c r="N562" s="26" t="s">
        <v>188</v>
      </c>
      <c r="O562" s="26" t="s">
        <v>188</v>
      </c>
      <c r="P562" s="26" t="s">
        <v>188</v>
      </c>
      <c r="Q562" s="26" t="s">
        <v>188</v>
      </c>
      <c r="R562" s="26" t="s">
        <v>188</v>
      </c>
      <c r="S562" s="26" t="s">
        <v>188</v>
      </c>
      <c r="T562" s="26" t="s">
        <v>188</v>
      </c>
      <c r="U562" s="26" t="s">
        <v>188</v>
      </c>
      <c r="V562" s="26" t="s">
        <v>5</v>
      </c>
      <c r="W562" s="26" t="s">
        <v>162</v>
      </c>
      <c r="X562" s="26" t="s">
        <v>158</v>
      </c>
      <c r="Y562" s="26" t="s">
        <v>190</v>
      </c>
      <c r="Z562" s="26" t="s">
        <v>190</v>
      </c>
      <c r="AA562" s="26" t="s">
        <v>190</v>
      </c>
      <c r="AB562" s="26" t="s">
        <v>190</v>
      </c>
      <c r="AC562" s="26" t="s">
        <v>190</v>
      </c>
      <c r="AD562" s="26" t="s">
        <v>190</v>
      </c>
      <c r="AE562" s="26" t="s">
        <v>55</v>
      </c>
      <c r="AF562" s="26" t="s">
        <v>159</v>
      </c>
      <c r="AG562" s="26" t="s">
        <v>59</v>
      </c>
      <c r="AH562" s="26" t="s">
        <v>59</v>
      </c>
      <c r="AI562" s="26" t="s">
        <v>59</v>
      </c>
      <c r="AJ562" s="26" t="s">
        <v>59</v>
      </c>
      <c r="AK562" s="26" t="s">
        <v>71</v>
      </c>
      <c r="AL562" s="26" t="s">
        <v>163</v>
      </c>
      <c r="AM562" s="26" t="s">
        <v>191</v>
      </c>
      <c r="AN562" s="26" t="s">
        <v>90</v>
      </c>
      <c r="AO562" s="26" t="s">
        <v>192</v>
      </c>
      <c r="AP562" s="26" t="s">
        <v>106</v>
      </c>
      <c r="AQ562" s="26" t="s">
        <v>106</v>
      </c>
      <c r="AR562" s="26" t="s">
        <v>106</v>
      </c>
      <c r="AS562" s="26" t="s">
        <v>106</v>
      </c>
      <c r="AT562" s="26" t="s">
        <v>113</v>
      </c>
      <c r="AU562" s="26" t="s">
        <v>193</v>
      </c>
      <c r="AX562" s="12">
        <f t="shared" si="302"/>
        <v>561</v>
      </c>
      <c r="AY562" s="12">
        <f t="shared" si="333"/>
        <v>1</v>
      </c>
      <c r="AZ562" s="20" t="str">
        <f t="shared" si="303"/>
        <v>Anticipatoria., Criterios y estándares (Rúbrica)., Autoevaluación., Retroalimentación.</v>
      </c>
      <c r="BA562" s="12" t="str">
        <f t="shared" si="298"/>
        <v>Anticipatoria.</v>
      </c>
      <c r="BB562" s="12" t="str">
        <f t="shared" si="299"/>
        <v>Criterios y estándares (Rúbrica).</v>
      </c>
      <c r="BC562" s="12" t="str">
        <f t="shared" si="300"/>
        <v>Autoevaluación.</v>
      </c>
      <c r="BD562" s="12" t="str">
        <f t="shared" si="301"/>
        <v>Retroalimentación.</v>
      </c>
      <c r="BF562" s="12">
        <f t="shared" si="304"/>
        <v>1</v>
      </c>
      <c r="BG562" s="12">
        <f t="shared" si="305"/>
        <v>1</v>
      </c>
      <c r="BH562" s="12">
        <f t="shared" si="306"/>
        <v>1</v>
      </c>
      <c r="BI562" s="12">
        <f t="shared" si="307"/>
        <v>1</v>
      </c>
      <c r="BJ562" s="12">
        <f t="shared" si="308"/>
        <v>0</v>
      </c>
      <c r="BK562" s="12">
        <f t="shared" si="309"/>
        <v>4</v>
      </c>
      <c r="BL562" s="20" t="str">
        <f t="shared" si="310"/>
        <v>Reflexión, Diálogo, Claridad, Oportunidades de mejora, Retroalimentación al docente</v>
      </c>
      <c r="BM562" s="12" t="str">
        <f t="shared" si="311"/>
        <v>Reflexión</v>
      </c>
      <c r="BN562" s="12" t="str">
        <f t="shared" si="334"/>
        <v>Diálogo</v>
      </c>
      <c r="BO562" s="12" t="str">
        <f t="shared" si="312"/>
        <v>Claridad</v>
      </c>
      <c r="BP562" s="12" t="str">
        <f t="shared" si="313"/>
        <v>Oportunidades de mejora</v>
      </c>
      <c r="BQ562" s="12" t="str">
        <f t="shared" si="314"/>
        <v>Retroalimentación al docente</v>
      </c>
      <c r="BS562" s="12">
        <f t="shared" si="315"/>
        <v>1</v>
      </c>
      <c r="BT562" s="12">
        <f t="shared" si="316"/>
        <v>1</v>
      </c>
      <c r="BU562" s="12">
        <f t="shared" si="317"/>
        <v>1</v>
      </c>
      <c r="BV562" s="12">
        <f t="shared" si="318"/>
        <v>1</v>
      </c>
      <c r="BW562" s="12">
        <f t="shared" si="319"/>
        <v>1</v>
      </c>
      <c r="BX562" s="12">
        <f t="shared" si="320"/>
        <v>0</v>
      </c>
      <c r="BY562" s="12">
        <f t="shared" si="321"/>
        <v>5</v>
      </c>
      <c r="BZ562"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62" s="12" t="str">
        <f t="shared" si="323"/>
        <v>La bibliografía básica propuesta se encuentra en la biblioteca "Juan Roa Vásquez".</v>
      </c>
      <c r="CB562" s="21" t="str">
        <f t="shared" si="324"/>
        <v>La bibliografía propuesta contiene títulos de edición menor a 5 años.</v>
      </c>
      <c r="CC562" s="12" t="str">
        <f t="shared" si="325"/>
        <v>La bibliografía se presenta con una sólo sistema de referenciación (APA, Vancouver, IEEE, etc).</v>
      </c>
      <c r="CD562" s="12" t="str">
        <f t="shared" si="326"/>
        <v>La bibliografía incluye por lo menos dos títulos en una segunda lengua.</v>
      </c>
      <c r="CF562" s="12">
        <f t="shared" si="327"/>
        <v>1</v>
      </c>
      <c r="CG562" s="12">
        <f t="shared" si="328"/>
        <v>1</v>
      </c>
      <c r="CH562" s="12">
        <f t="shared" si="329"/>
        <v>1</v>
      </c>
      <c r="CI562" s="12">
        <f t="shared" si="330"/>
        <v>1</v>
      </c>
      <c r="CJ562" s="12">
        <f t="shared" si="331"/>
        <v>0</v>
      </c>
      <c r="CK562" s="12">
        <f t="shared" si="332"/>
        <v>4</v>
      </c>
    </row>
    <row r="563" spans="1:89" x14ac:dyDescent="0.25">
      <c r="A563" s="25">
        <v>43069.524578472221</v>
      </c>
      <c r="B563" s="26" t="s">
        <v>1146</v>
      </c>
      <c r="C563" s="26" t="s">
        <v>1147</v>
      </c>
      <c r="D563" s="26" t="s">
        <v>185</v>
      </c>
      <c r="E563" s="24"/>
      <c r="F563" s="26" t="s">
        <v>320</v>
      </c>
      <c r="G563" s="26" t="s">
        <v>1148</v>
      </c>
      <c r="H563" s="26" t="s">
        <v>188</v>
      </c>
      <c r="I563" s="26" t="s">
        <v>188</v>
      </c>
      <c r="J563" s="26" t="s">
        <v>188</v>
      </c>
      <c r="K563" s="26" t="s">
        <v>188</v>
      </c>
      <c r="L563" s="26" t="s">
        <v>188</v>
      </c>
      <c r="M563" s="26" t="s">
        <v>188</v>
      </c>
      <c r="N563" s="26" t="s">
        <v>188</v>
      </c>
      <c r="O563" s="26" t="s">
        <v>188</v>
      </c>
      <c r="P563" s="26" t="s">
        <v>188</v>
      </c>
      <c r="Q563" s="26" t="s">
        <v>188</v>
      </c>
      <c r="R563" s="26" t="s">
        <v>188</v>
      </c>
      <c r="S563" s="26" t="s">
        <v>188</v>
      </c>
      <c r="T563" s="26" t="s">
        <v>188</v>
      </c>
      <c r="U563" s="26" t="s">
        <v>188</v>
      </c>
      <c r="V563" s="26" t="s">
        <v>5</v>
      </c>
      <c r="W563" s="26" t="s">
        <v>36</v>
      </c>
      <c r="X563" s="26" t="s">
        <v>158</v>
      </c>
      <c r="Y563" s="26" t="s">
        <v>190</v>
      </c>
      <c r="Z563" s="26" t="s">
        <v>43</v>
      </c>
      <c r="AA563" s="26" t="s">
        <v>190</v>
      </c>
      <c r="AB563" s="26" t="s">
        <v>190</v>
      </c>
      <c r="AC563" s="26" t="s">
        <v>190</v>
      </c>
      <c r="AD563" s="26" t="s">
        <v>190</v>
      </c>
      <c r="AE563" s="26" t="s">
        <v>55</v>
      </c>
      <c r="AF563" s="26" t="s">
        <v>159</v>
      </c>
      <c r="AG563" s="26" t="s">
        <v>59</v>
      </c>
      <c r="AH563" s="26" t="s">
        <v>59</v>
      </c>
      <c r="AI563" s="26" t="s">
        <v>59</v>
      </c>
      <c r="AJ563" s="26" t="s">
        <v>59</v>
      </c>
      <c r="AK563" s="26" t="s">
        <v>71</v>
      </c>
      <c r="AL563" s="26" t="s">
        <v>74</v>
      </c>
      <c r="AM563" s="26" t="s">
        <v>264</v>
      </c>
      <c r="AN563" s="26" t="s">
        <v>89</v>
      </c>
      <c r="AO563" s="26" t="s">
        <v>215</v>
      </c>
      <c r="AP563" s="26" t="s">
        <v>106</v>
      </c>
      <c r="AQ563" s="26" t="s">
        <v>106</v>
      </c>
      <c r="AR563" s="26" t="s">
        <v>106</v>
      </c>
      <c r="AS563" s="26" t="s">
        <v>104</v>
      </c>
      <c r="AT563" s="26" t="s">
        <v>114</v>
      </c>
      <c r="AU563" s="26" t="s">
        <v>207</v>
      </c>
      <c r="AX563" s="12">
        <f t="shared" si="302"/>
        <v>562</v>
      </c>
      <c r="AY563" s="12">
        <f t="shared" si="333"/>
        <v>1</v>
      </c>
      <c r="AZ563" s="20" t="str">
        <f t="shared" si="303"/>
        <v>Autoevaluación., Retroalimentación.</v>
      </c>
      <c r="BA563" s="12" t="str">
        <f t="shared" si="298"/>
        <v>Autoevaluación.</v>
      </c>
      <c r="BB563" s="12" t="str">
        <f t="shared" si="299"/>
        <v>Retroalimentación.</v>
      </c>
      <c r="BC563" s="12" t="str">
        <f t="shared" si="300"/>
        <v/>
      </c>
      <c r="BD563" s="12" t="str">
        <f t="shared" si="301"/>
        <v/>
      </c>
      <c r="BF563" s="12">
        <f t="shared" si="304"/>
        <v>0</v>
      </c>
      <c r="BG563" s="12">
        <f t="shared" si="305"/>
        <v>0</v>
      </c>
      <c r="BH563" s="12">
        <f t="shared" si="306"/>
        <v>1</v>
      </c>
      <c r="BI563" s="12">
        <f t="shared" si="307"/>
        <v>1</v>
      </c>
      <c r="BJ563" s="12">
        <f t="shared" si="308"/>
        <v>0</v>
      </c>
      <c r="BK563" s="12">
        <f t="shared" si="309"/>
        <v>2</v>
      </c>
      <c r="BL563" s="20" t="str">
        <f t="shared" si="310"/>
        <v>Diálogo, Oportunidades de mejora, Retroalimentación al docente</v>
      </c>
      <c r="BM563" s="12" t="str">
        <f t="shared" si="311"/>
        <v>Diálogo</v>
      </c>
      <c r="BN563" s="12" t="str">
        <f t="shared" si="334"/>
        <v>Oportunidades de mejora</v>
      </c>
      <c r="BO563" s="12" t="str">
        <f t="shared" si="312"/>
        <v>Retroalimentación al docente</v>
      </c>
      <c r="BP563" s="12" t="str">
        <f t="shared" si="313"/>
        <v/>
      </c>
      <c r="BQ563" s="12" t="str">
        <f t="shared" si="314"/>
        <v/>
      </c>
      <c r="BS563" s="12">
        <f t="shared" si="315"/>
        <v>0</v>
      </c>
      <c r="BT563" s="12">
        <f t="shared" si="316"/>
        <v>1</v>
      </c>
      <c r="BU563" s="12">
        <f t="shared" si="317"/>
        <v>0</v>
      </c>
      <c r="BV563" s="12">
        <f t="shared" si="318"/>
        <v>1</v>
      </c>
      <c r="BW563" s="12">
        <f t="shared" si="319"/>
        <v>1</v>
      </c>
      <c r="BX563" s="12">
        <f t="shared" si="320"/>
        <v>0</v>
      </c>
      <c r="BY563" s="12">
        <f t="shared" si="321"/>
        <v>3</v>
      </c>
      <c r="BZ563" s="12" t="str">
        <f t="shared" si="322"/>
        <v>La bibliografía se presenta con una sólo sistema de referenciación (APA, Vancouver, IEEE, etc)., La bibliografía incluye por lo menos dos títulos en una segunda lengua.</v>
      </c>
      <c r="CA563" s="12" t="str">
        <f t="shared" si="323"/>
        <v>La bibliografía se presenta con una sólo sistema de referenciación (APA, Vancouver, IEEE, etc).</v>
      </c>
      <c r="CB563" s="21" t="str">
        <f t="shared" si="324"/>
        <v>La bibliografía incluye por lo menos dos títulos en una segunda lengua.</v>
      </c>
      <c r="CC563" s="12" t="str">
        <f t="shared" si="325"/>
        <v/>
      </c>
      <c r="CD563" s="12" t="str">
        <f t="shared" si="326"/>
        <v/>
      </c>
      <c r="CF563" s="12">
        <f t="shared" si="327"/>
        <v>0</v>
      </c>
      <c r="CG563" s="12">
        <f t="shared" si="328"/>
        <v>0</v>
      </c>
      <c r="CH563" s="12">
        <f t="shared" si="329"/>
        <v>1</v>
      </c>
      <c r="CI563" s="12">
        <f t="shared" si="330"/>
        <v>1</v>
      </c>
      <c r="CJ563" s="12">
        <f t="shared" si="331"/>
        <v>0</v>
      </c>
      <c r="CK563" s="12">
        <f t="shared" si="332"/>
        <v>2</v>
      </c>
    </row>
    <row r="564" spans="1:89" x14ac:dyDescent="0.25">
      <c r="A564" s="25">
        <v>43069.527778425923</v>
      </c>
      <c r="B564" s="26" t="s">
        <v>1149</v>
      </c>
      <c r="C564" s="26" t="s">
        <v>1150</v>
      </c>
      <c r="D564" s="26" t="s">
        <v>185</v>
      </c>
      <c r="E564" s="24"/>
      <c r="F564" s="26" t="s">
        <v>320</v>
      </c>
      <c r="G564" s="26" t="s">
        <v>1151</v>
      </c>
      <c r="H564" s="26" t="s">
        <v>188</v>
      </c>
      <c r="I564" s="26" t="s">
        <v>188</v>
      </c>
      <c r="J564" s="26" t="s">
        <v>188</v>
      </c>
      <c r="K564" s="26" t="s">
        <v>188</v>
      </c>
      <c r="L564" s="26" t="s">
        <v>188</v>
      </c>
      <c r="M564" s="26" t="s">
        <v>188</v>
      </c>
      <c r="N564" s="26" t="s">
        <v>188</v>
      </c>
      <c r="O564" s="26" t="s">
        <v>188</v>
      </c>
      <c r="P564" s="26" t="s">
        <v>188</v>
      </c>
      <c r="Q564" s="26" t="s">
        <v>188</v>
      </c>
      <c r="R564" s="26" t="s">
        <v>188</v>
      </c>
      <c r="S564" s="26" t="s">
        <v>188</v>
      </c>
      <c r="T564" s="26" t="s">
        <v>188</v>
      </c>
      <c r="U564" s="26" t="s">
        <v>188</v>
      </c>
      <c r="V564" s="26" t="s">
        <v>5</v>
      </c>
      <c r="W564" s="26" t="s">
        <v>36</v>
      </c>
      <c r="X564" s="26" t="s">
        <v>158</v>
      </c>
      <c r="Y564" s="26" t="s">
        <v>190</v>
      </c>
      <c r="Z564" s="26" t="s">
        <v>43</v>
      </c>
      <c r="AA564" s="26" t="s">
        <v>190</v>
      </c>
      <c r="AB564" s="26" t="s">
        <v>190</v>
      </c>
      <c r="AC564" s="26" t="s">
        <v>190</v>
      </c>
      <c r="AD564" s="26" t="s">
        <v>190</v>
      </c>
      <c r="AE564" s="26" t="s">
        <v>55</v>
      </c>
      <c r="AF564" s="26" t="s">
        <v>58</v>
      </c>
      <c r="AG564" s="26" t="s">
        <v>59</v>
      </c>
      <c r="AH564" s="26" t="s">
        <v>59</v>
      </c>
      <c r="AI564" s="26" t="s">
        <v>59</v>
      </c>
      <c r="AJ564" s="26" t="s">
        <v>59</v>
      </c>
      <c r="AK564" s="26" t="s">
        <v>69</v>
      </c>
      <c r="AL564" s="26" t="s">
        <v>160</v>
      </c>
      <c r="AM564" s="26" t="s">
        <v>218</v>
      </c>
      <c r="AN564" s="26" t="s">
        <v>89</v>
      </c>
      <c r="AO564" s="26" t="s">
        <v>215</v>
      </c>
      <c r="AP564" s="26" t="s">
        <v>104</v>
      </c>
      <c r="AQ564" s="26" t="s">
        <v>104</v>
      </c>
      <c r="AR564" s="26" t="s">
        <v>104</v>
      </c>
      <c r="AS564" s="26" t="s">
        <v>104</v>
      </c>
      <c r="AT564" s="26" t="s">
        <v>114</v>
      </c>
      <c r="AU564" s="26" t="s">
        <v>193</v>
      </c>
      <c r="AX564" s="12">
        <f t="shared" si="302"/>
        <v>563</v>
      </c>
      <c r="AY564" s="12">
        <f t="shared" si="333"/>
        <v>0.33333333333333331</v>
      </c>
      <c r="AZ564" s="20" t="str">
        <f t="shared" si="303"/>
        <v>Criterios y estándares (Rúbrica)., Retroalimentación.</v>
      </c>
      <c r="BA564" s="12" t="str">
        <f t="shared" si="298"/>
        <v>Criterios y estándares (Rúbrica).</v>
      </c>
      <c r="BB564" s="12" t="str">
        <f t="shared" si="299"/>
        <v>Retroalimentación.</v>
      </c>
      <c r="BC564" s="12" t="str">
        <f t="shared" si="300"/>
        <v/>
      </c>
      <c r="BD564" s="12" t="str">
        <f t="shared" si="301"/>
        <v/>
      </c>
      <c r="BF564" s="12">
        <f t="shared" si="304"/>
        <v>0</v>
      </c>
      <c r="BG564" s="12">
        <f t="shared" si="305"/>
        <v>1</v>
      </c>
      <c r="BH564" s="12">
        <f t="shared" si="306"/>
        <v>0</v>
      </c>
      <c r="BI564" s="12">
        <f t="shared" si="307"/>
        <v>1</v>
      </c>
      <c r="BJ564" s="12">
        <f t="shared" si="308"/>
        <v>0</v>
      </c>
      <c r="BK564" s="12">
        <f t="shared" si="309"/>
        <v>2</v>
      </c>
      <c r="BL564" s="20" t="str">
        <f t="shared" si="310"/>
        <v>Diálogo, Oportunidades de mejora, Retroalimentación al docente</v>
      </c>
      <c r="BM564" s="12" t="str">
        <f t="shared" si="311"/>
        <v>Diálogo</v>
      </c>
      <c r="BN564" s="12" t="str">
        <f t="shared" si="334"/>
        <v>Oportunidades de mejora</v>
      </c>
      <c r="BO564" s="12" t="str">
        <f t="shared" si="312"/>
        <v>Retroalimentación al docente</v>
      </c>
      <c r="BP564" s="12" t="str">
        <f t="shared" si="313"/>
        <v/>
      </c>
      <c r="BQ564" s="12" t="str">
        <f t="shared" si="314"/>
        <v/>
      </c>
      <c r="BS564" s="12">
        <f t="shared" si="315"/>
        <v>0</v>
      </c>
      <c r="BT564" s="12">
        <f t="shared" si="316"/>
        <v>1</v>
      </c>
      <c r="BU564" s="12">
        <f t="shared" si="317"/>
        <v>0</v>
      </c>
      <c r="BV564" s="12">
        <f t="shared" si="318"/>
        <v>1</v>
      </c>
      <c r="BW564" s="12">
        <f t="shared" si="319"/>
        <v>1</v>
      </c>
      <c r="BX564" s="12">
        <f t="shared" si="320"/>
        <v>0</v>
      </c>
      <c r="BY564" s="12">
        <f t="shared" si="321"/>
        <v>3</v>
      </c>
      <c r="BZ564"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64" s="12" t="str">
        <f t="shared" si="323"/>
        <v>La bibliografía básica propuesta se encuentra en la biblioteca "Juan Roa Vásquez".</v>
      </c>
      <c r="CB564" s="21" t="str">
        <f t="shared" si="324"/>
        <v>La bibliografía propuesta contiene títulos de edición menor a 5 años.</v>
      </c>
      <c r="CC564" s="12" t="str">
        <f t="shared" si="325"/>
        <v>La bibliografía se presenta con una sólo sistema de referenciación (APA, Vancouver, IEEE, etc).</v>
      </c>
      <c r="CD564" s="12" t="str">
        <f t="shared" si="326"/>
        <v>La bibliografía incluye por lo menos dos títulos en una segunda lengua.</v>
      </c>
      <c r="CF564" s="12">
        <f t="shared" si="327"/>
        <v>1</v>
      </c>
      <c r="CG564" s="12">
        <f t="shared" si="328"/>
        <v>1</v>
      </c>
      <c r="CH564" s="12">
        <f t="shared" si="329"/>
        <v>1</v>
      </c>
      <c r="CI564" s="12">
        <f t="shared" si="330"/>
        <v>1</v>
      </c>
      <c r="CJ564" s="12">
        <f t="shared" si="331"/>
        <v>0</v>
      </c>
      <c r="CK564" s="12">
        <f t="shared" si="332"/>
        <v>4</v>
      </c>
    </row>
    <row r="565" spans="1:89" x14ac:dyDescent="0.25">
      <c r="A565" s="25">
        <v>43069.531146238427</v>
      </c>
      <c r="B565" s="26" t="s">
        <v>1152</v>
      </c>
      <c r="C565" s="26" t="s">
        <v>1153</v>
      </c>
      <c r="D565" s="26" t="s">
        <v>185</v>
      </c>
      <c r="E565" s="24"/>
      <c r="F565" s="26" t="s">
        <v>320</v>
      </c>
      <c r="G565" s="26" t="s">
        <v>1154</v>
      </c>
      <c r="H565" s="26" t="s">
        <v>188</v>
      </c>
      <c r="I565" s="26" t="s">
        <v>188</v>
      </c>
      <c r="J565" s="26" t="s">
        <v>188</v>
      </c>
      <c r="K565" s="26" t="s">
        <v>188</v>
      </c>
      <c r="L565" s="26" t="s">
        <v>188</v>
      </c>
      <c r="M565" s="26" t="s">
        <v>188</v>
      </c>
      <c r="N565" s="26" t="s">
        <v>188</v>
      </c>
      <c r="O565" s="26" t="s">
        <v>188</v>
      </c>
      <c r="P565" s="26" t="s">
        <v>188</v>
      </c>
      <c r="Q565" s="26" t="s">
        <v>188</v>
      </c>
      <c r="R565" s="26" t="s">
        <v>188</v>
      </c>
      <c r="S565" s="26" t="s">
        <v>188</v>
      </c>
      <c r="T565" s="26" t="s">
        <v>188</v>
      </c>
      <c r="U565" s="26" t="s">
        <v>188</v>
      </c>
      <c r="V565" s="26" t="s">
        <v>5</v>
      </c>
      <c r="W565" s="26" t="s">
        <v>162</v>
      </c>
      <c r="X565" s="26" t="s">
        <v>158</v>
      </c>
      <c r="Y565" s="26" t="s">
        <v>190</v>
      </c>
      <c r="Z565" s="26" t="s">
        <v>190</v>
      </c>
      <c r="AA565" s="26" t="s">
        <v>190</v>
      </c>
      <c r="AB565" s="26" t="s">
        <v>190</v>
      </c>
      <c r="AC565" s="26" t="s">
        <v>190</v>
      </c>
      <c r="AD565" s="26" t="s">
        <v>190</v>
      </c>
      <c r="AE565" s="26" t="s">
        <v>55</v>
      </c>
      <c r="AF565" s="26" t="s">
        <v>159</v>
      </c>
      <c r="AG565" s="26" t="s">
        <v>59</v>
      </c>
      <c r="AH565" s="26" t="s">
        <v>59</v>
      </c>
      <c r="AI565" s="26" t="s">
        <v>59</v>
      </c>
      <c r="AJ565" s="26" t="s">
        <v>59</v>
      </c>
      <c r="AK565" s="26" t="s">
        <v>71</v>
      </c>
      <c r="AL565" s="26" t="s">
        <v>163</v>
      </c>
      <c r="AM565" s="26" t="s">
        <v>191</v>
      </c>
      <c r="AN565" s="26" t="s">
        <v>90</v>
      </c>
      <c r="AO565" s="26" t="s">
        <v>192</v>
      </c>
      <c r="AP565" s="26" t="s">
        <v>106</v>
      </c>
      <c r="AQ565" s="26" t="s">
        <v>106</v>
      </c>
      <c r="AR565" s="26" t="s">
        <v>106</v>
      </c>
      <c r="AS565" s="26" t="s">
        <v>106</v>
      </c>
      <c r="AT565" s="26" t="s">
        <v>113</v>
      </c>
      <c r="AU565" s="26" t="s">
        <v>193</v>
      </c>
      <c r="AX565" s="12">
        <f t="shared" si="302"/>
        <v>564</v>
      </c>
      <c r="AY565" s="12">
        <f t="shared" si="333"/>
        <v>0.33333333333333331</v>
      </c>
      <c r="AZ565" s="20" t="str">
        <f t="shared" si="303"/>
        <v>Anticipatoria., Criterios y estándares (Rúbrica)., Autoevaluación., Retroalimentación.</v>
      </c>
      <c r="BA565" s="12" t="str">
        <f t="shared" si="298"/>
        <v>Anticipatoria.</v>
      </c>
      <c r="BB565" s="12" t="str">
        <f t="shared" si="299"/>
        <v>Criterios y estándares (Rúbrica).</v>
      </c>
      <c r="BC565" s="12" t="str">
        <f t="shared" si="300"/>
        <v>Autoevaluación.</v>
      </c>
      <c r="BD565" s="12" t="str">
        <f t="shared" si="301"/>
        <v>Retroalimentación.</v>
      </c>
      <c r="BF565" s="12">
        <f t="shared" si="304"/>
        <v>1</v>
      </c>
      <c r="BG565" s="12">
        <f t="shared" si="305"/>
        <v>1</v>
      </c>
      <c r="BH565" s="12">
        <f t="shared" si="306"/>
        <v>1</v>
      </c>
      <c r="BI565" s="12">
        <f t="shared" si="307"/>
        <v>1</v>
      </c>
      <c r="BJ565" s="12">
        <f t="shared" si="308"/>
        <v>0</v>
      </c>
      <c r="BK565" s="12">
        <f t="shared" si="309"/>
        <v>4</v>
      </c>
      <c r="BL565" s="20" t="str">
        <f t="shared" si="310"/>
        <v>Reflexión, Diálogo, Claridad, Oportunidades de mejora, Retroalimentación al docente</v>
      </c>
      <c r="BM565" s="12" t="str">
        <f t="shared" si="311"/>
        <v>Reflexión</v>
      </c>
      <c r="BN565" s="12" t="str">
        <f t="shared" si="334"/>
        <v>Diálogo</v>
      </c>
      <c r="BO565" s="12" t="str">
        <f t="shared" si="312"/>
        <v>Claridad</v>
      </c>
      <c r="BP565" s="12" t="str">
        <f t="shared" si="313"/>
        <v>Oportunidades de mejora</v>
      </c>
      <c r="BQ565" s="12" t="str">
        <f t="shared" si="314"/>
        <v>Retroalimentación al docente</v>
      </c>
      <c r="BS565" s="12">
        <f t="shared" si="315"/>
        <v>1</v>
      </c>
      <c r="BT565" s="12">
        <f t="shared" si="316"/>
        <v>1</v>
      </c>
      <c r="BU565" s="12">
        <f t="shared" si="317"/>
        <v>1</v>
      </c>
      <c r="BV565" s="12">
        <f t="shared" si="318"/>
        <v>1</v>
      </c>
      <c r="BW565" s="12">
        <f t="shared" si="319"/>
        <v>1</v>
      </c>
      <c r="BX565" s="12">
        <f t="shared" si="320"/>
        <v>0</v>
      </c>
      <c r="BY565" s="12">
        <f t="shared" si="321"/>
        <v>5</v>
      </c>
      <c r="BZ565"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65" s="12" t="str">
        <f t="shared" si="323"/>
        <v>La bibliografía básica propuesta se encuentra en la biblioteca "Juan Roa Vásquez".</v>
      </c>
      <c r="CB565" s="21" t="str">
        <f t="shared" si="324"/>
        <v>La bibliografía propuesta contiene títulos de edición menor a 5 años.</v>
      </c>
      <c r="CC565" s="12" t="str">
        <f t="shared" si="325"/>
        <v>La bibliografía se presenta con una sólo sistema de referenciación (APA, Vancouver, IEEE, etc).</v>
      </c>
      <c r="CD565" s="12" t="str">
        <f t="shared" si="326"/>
        <v>La bibliografía incluye por lo menos dos títulos en una segunda lengua.</v>
      </c>
      <c r="CF565" s="12">
        <f t="shared" si="327"/>
        <v>1</v>
      </c>
      <c r="CG565" s="12">
        <f t="shared" si="328"/>
        <v>1</v>
      </c>
      <c r="CH565" s="12">
        <f t="shared" si="329"/>
        <v>1</v>
      </c>
      <c r="CI565" s="12">
        <f t="shared" si="330"/>
        <v>1</v>
      </c>
      <c r="CJ565" s="12">
        <f t="shared" si="331"/>
        <v>0</v>
      </c>
      <c r="CK565" s="12">
        <f t="shared" si="332"/>
        <v>4</v>
      </c>
    </row>
    <row r="566" spans="1:89" x14ac:dyDescent="0.25">
      <c r="A566" s="25">
        <v>43069.534015543977</v>
      </c>
      <c r="B566" s="26" t="s">
        <v>1149</v>
      </c>
      <c r="C566" s="26" t="s">
        <v>1150</v>
      </c>
      <c r="D566" s="26" t="s">
        <v>185</v>
      </c>
      <c r="E566" s="24"/>
      <c r="F566" s="26" t="s">
        <v>320</v>
      </c>
      <c r="G566" s="26" t="s">
        <v>1155</v>
      </c>
      <c r="H566" s="26" t="s">
        <v>188</v>
      </c>
      <c r="I566" s="26" t="s">
        <v>188</v>
      </c>
      <c r="J566" s="26" t="s">
        <v>188</v>
      </c>
      <c r="K566" s="26" t="s">
        <v>188</v>
      </c>
      <c r="L566" s="26" t="s">
        <v>188</v>
      </c>
      <c r="M566" s="26" t="s">
        <v>188</v>
      </c>
      <c r="N566" s="26" t="s">
        <v>188</v>
      </c>
      <c r="O566" s="26" t="s">
        <v>188</v>
      </c>
      <c r="P566" s="26" t="s">
        <v>188</v>
      </c>
      <c r="Q566" s="26" t="s">
        <v>188</v>
      </c>
      <c r="R566" s="26" t="s">
        <v>188</v>
      </c>
      <c r="S566" s="26" t="s">
        <v>188</v>
      </c>
      <c r="T566" s="26" t="s">
        <v>188</v>
      </c>
      <c r="U566" s="26" t="s">
        <v>188</v>
      </c>
      <c r="V566" s="26" t="s">
        <v>5</v>
      </c>
      <c r="W566" s="26" t="s">
        <v>36</v>
      </c>
      <c r="X566" s="26" t="s">
        <v>158</v>
      </c>
      <c r="Y566" s="26" t="s">
        <v>190</v>
      </c>
      <c r="Z566" s="26" t="s">
        <v>190</v>
      </c>
      <c r="AA566" s="26" t="s">
        <v>190</v>
      </c>
      <c r="AB566" s="26" t="s">
        <v>43</v>
      </c>
      <c r="AC566" s="26" t="s">
        <v>43</v>
      </c>
      <c r="AD566" s="26" t="s">
        <v>190</v>
      </c>
      <c r="AE566" s="26" t="s">
        <v>55</v>
      </c>
      <c r="AF566" s="26" t="s">
        <v>159</v>
      </c>
      <c r="AG566" s="26" t="s">
        <v>59</v>
      </c>
      <c r="AH566" s="26" t="s">
        <v>58</v>
      </c>
      <c r="AI566" s="26" t="s">
        <v>58</v>
      </c>
      <c r="AJ566" s="26" t="s">
        <v>59</v>
      </c>
      <c r="AK566" s="26" t="s">
        <v>69</v>
      </c>
      <c r="AL566" s="26" t="s">
        <v>160</v>
      </c>
      <c r="AM566" s="26" t="s">
        <v>218</v>
      </c>
      <c r="AN566" s="26" t="s">
        <v>89</v>
      </c>
      <c r="AO566" s="26" t="s">
        <v>306</v>
      </c>
      <c r="AP566" s="26" t="s">
        <v>106</v>
      </c>
      <c r="AQ566" s="26" t="s">
        <v>104</v>
      </c>
      <c r="AR566" s="26" t="s">
        <v>104</v>
      </c>
      <c r="AS566" s="26" t="s">
        <v>106</v>
      </c>
      <c r="AT566" s="26" t="s">
        <v>114</v>
      </c>
      <c r="AU566" s="26" t="s">
        <v>193</v>
      </c>
      <c r="AX566" s="12">
        <f t="shared" si="302"/>
        <v>563</v>
      </c>
      <c r="AY566" s="12">
        <f t="shared" si="333"/>
        <v>0.33333333333333331</v>
      </c>
      <c r="AZ566" s="20" t="str">
        <f t="shared" si="303"/>
        <v>Criterios y estándares (Rúbrica)., Retroalimentación.</v>
      </c>
      <c r="BA566" s="12" t="str">
        <f t="shared" si="298"/>
        <v>Criterios y estándares (Rúbrica).</v>
      </c>
      <c r="BB566" s="12" t="str">
        <f t="shared" si="299"/>
        <v>Retroalimentación.</v>
      </c>
      <c r="BC566" s="12" t="str">
        <f t="shared" si="300"/>
        <v/>
      </c>
      <c r="BD566" s="12" t="str">
        <f t="shared" si="301"/>
        <v/>
      </c>
      <c r="BF566" s="12">
        <f t="shared" si="304"/>
        <v>0</v>
      </c>
      <c r="BG566" s="12">
        <f t="shared" si="305"/>
        <v>1</v>
      </c>
      <c r="BH566" s="12">
        <f t="shared" si="306"/>
        <v>0</v>
      </c>
      <c r="BI566" s="12">
        <f t="shared" si="307"/>
        <v>1</v>
      </c>
      <c r="BJ566" s="12">
        <f t="shared" si="308"/>
        <v>0</v>
      </c>
      <c r="BK566" s="12">
        <f t="shared" si="309"/>
        <v>2</v>
      </c>
      <c r="BL566" s="20" t="str">
        <f t="shared" si="310"/>
        <v>Diálogo, Claridad, Oportunidades de mejora, Retroalimentación al docente</v>
      </c>
      <c r="BM566" s="12" t="str">
        <f t="shared" si="311"/>
        <v>Diálogo</v>
      </c>
      <c r="BN566" s="12" t="str">
        <f t="shared" si="334"/>
        <v>Claridad</v>
      </c>
      <c r="BO566" s="12" t="str">
        <f t="shared" si="312"/>
        <v>Oportunidades de mejora</v>
      </c>
      <c r="BP566" s="12" t="str">
        <f t="shared" si="313"/>
        <v>Retroalimentación al docente</v>
      </c>
      <c r="BQ566" s="12" t="str">
        <f t="shared" si="314"/>
        <v/>
      </c>
      <c r="BS566" s="12">
        <f t="shared" si="315"/>
        <v>0</v>
      </c>
      <c r="BT566" s="12">
        <f t="shared" si="316"/>
        <v>1</v>
      </c>
      <c r="BU566" s="12">
        <f t="shared" si="317"/>
        <v>1</v>
      </c>
      <c r="BV566" s="12">
        <f t="shared" si="318"/>
        <v>1</v>
      </c>
      <c r="BW566" s="12">
        <f t="shared" si="319"/>
        <v>1</v>
      </c>
      <c r="BX566" s="12">
        <f t="shared" si="320"/>
        <v>0</v>
      </c>
      <c r="BY566" s="12">
        <f t="shared" si="321"/>
        <v>4</v>
      </c>
      <c r="BZ566"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66" s="12" t="str">
        <f t="shared" si="323"/>
        <v>La bibliografía básica propuesta se encuentra en la biblioteca "Juan Roa Vásquez".</v>
      </c>
      <c r="CB566" s="21" t="str">
        <f t="shared" si="324"/>
        <v>La bibliografía propuesta contiene títulos de edición menor a 5 años.</v>
      </c>
      <c r="CC566" s="12" t="str">
        <f t="shared" si="325"/>
        <v>La bibliografía se presenta con una sólo sistema de referenciación (APA, Vancouver, IEEE, etc).</v>
      </c>
      <c r="CD566" s="12" t="str">
        <f t="shared" si="326"/>
        <v>La bibliografía incluye por lo menos dos títulos en una segunda lengua.</v>
      </c>
      <c r="CF566" s="12">
        <f t="shared" si="327"/>
        <v>1</v>
      </c>
      <c r="CG566" s="12">
        <f t="shared" si="328"/>
        <v>1</v>
      </c>
      <c r="CH566" s="12">
        <f t="shared" si="329"/>
        <v>1</v>
      </c>
      <c r="CI566" s="12">
        <f t="shared" si="330"/>
        <v>1</v>
      </c>
      <c r="CJ566" s="12">
        <f t="shared" si="331"/>
        <v>0</v>
      </c>
      <c r="CK566" s="12">
        <f t="shared" si="332"/>
        <v>4</v>
      </c>
    </row>
    <row r="567" spans="1:89" x14ac:dyDescent="0.25">
      <c r="A567" s="25">
        <v>43069.53475324074</v>
      </c>
      <c r="B567" s="26" t="s">
        <v>1152</v>
      </c>
      <c r="C567" s="26" t="s">
        <v>1153</v>
      </c>
      <c r="D567" s="26" t="s">
        <v>185</v>
      </c>
      <c r="E567" s="24"/>
      <c r="F567" s="26" t="s">
        <v>320</v>
      </c>
      <c r="G567" s="26" t="s">
        <v>1156</v>
      </c>
      <c r="H567" s="26" t="s">
        <v>188</v>
      </c>
      <c r="I567" s="26" t="s">
        <v>188</v>
      </c>
      <c r="J567" s="26" t="s">
        <v>188</v>
      </c>
      <c r="K567" s="26" t="s">
        <v>188</v>
      </c>
      <c r="L567" s="26" t="s">
        <v>188</v>
      </c>
      <c r="M567" s="26" t="s">
        <v>188</v>
      </c>
      <c r="N567" s="26" t="s">
        <v>188</v>
      </c>
      <c r="O567" s="26" t="s">
        <v>188</v>
      </c>
      <c r="P567" s="26" t="s">
        <v>188</v>
      </c>
      <c r="Q567" s="26" t="s">
        <v>188</v>
      </c>
      <c r="R567" s="26" t="s">
        <v>188</v>
      </c>
      <c r="S567" s="26" t="s">
        <v>188</v>
      </c>
      <c r="T567" s="26" t="s">
        <v>188</v>
      </c>
      <c r="U567" s="26" t="s">
        <v>188</v>
      </c>
      <c r="V567" s="26" t="s">
        <v>5</v>
      </c>
      <c r="W567" s="26" t="s">
        <v>162</v>
      </c>
      <c r="X567" s="26" t="s">
        <v>158</v>
      </c>
      <c r="Y567" s="26" t="s">
        <v>190</v>
      </c>
      <c r="Z567" s="26" t="s">
        <v>190</v>
      </c>
      <c r="AA567" s="26" t="s">
        <v>190</v>
      </c>
      <c r="AB567" s="26" t="s">
        <v>190</v>
      </c>
      <c r="AC567" s="26" t="s">
        <v>190</v>
      </c>
      <c r="AD567" s="26" t="s">
        <v>190</v>
      </c>
      <c r="AE567" s="26" t="s">
        <v>55</v>
      </c>
      <c r="AF567" s="26" t="s">
        <v>159</v>
      </c>
      <c r="AG567" s="26" t="s">
        <v>59</v>
      </c>
      <c r="AH567" s="26" t="s">
        <v>59</v>
      </c>
      <c r="AI567" s="26" t="s">
        <v>59</v>
      </c>
      <c r="AJ567" s="26" t="s">
        <v>59</v>
      </c>
      <c r="AK567" s="26" t="s">
        <v>71</v>
      </c>
      <c r="AL567" s="26" t="s">
        <v>163</v>
      </c>
      <c r="AM567" s="26" t="s">
        <v>191</v>
      </c>
      <c r="AN567" s="26" t="s">
        <v>90</v>
      </c>
      <c r="AO567" s="26" t="s">
        <v>192</v>
      </c>
      <c r="AP567" s="26" t="s">
        <v>106</v>
      </c>
      <c r="AQ567" s="26" t="s">
        <v>106</v>
      </c>
      <c r="AR567" s="26" t="s">
        <v>106</v>
      </c>
      <c r="AS567" s="26" t="s">
        <v>106</v>
      </c>
      <c r="AT567" s="26" t="s">
        <v>113</v>
      </c>
      <c r="AU567" s="26" t="s">
        <v>193</v>
      </c>
      <c r="AX567" s="12">
        <f t="shared" si="302"/>
        <v>564</v>
      </c>
      <c r="AY567" s="12">
        <f t="shared" si="333"/>
        <v>0.33333333333333331</v>
      </c>
      <c r="AZ567" s="20" t="str">
        <f t="shared" si="303"/>
        <v>Anticipatoria., Criterios y estándares (Rúbrica)., Autoevaluación., Retroalimentación.</v>
      </c>
      <c r="BA567" s="12" t="str">
        <f t="shared" si="298"/>
        <v>Anticipatoria.</v>
      </c>
      <c r="BB567" s="12" t="str">
        <f t="shared" si="299"/>
        <v>Criterios y estándares (Rúbrica).</v>
      </c>
      <c r="BC567" s="12" t="str">
        <f t="shared" si="300"/>
        <v>Autoevaluación.</v>
      </c>
      <c r="BD567" s="12" t="str">
        <f t="shared" si="301"/>
        <v>Retroalimentación.</v>
      </c>
      <c r="BF567" s="12">
        <f t="shared" si="304"/>
        <v>1</v>
      </c>
      <c r="BG567" s="12">
        <f t="shared" si="305"/>
        <v>1</v>
      </c>
      <c r="BH567" s="12">
        <f t="shared" si="306"/>
        <v>1</v>
      </c>
      <c r="BI567" s="12">
        <f t="shared" si="307"/>
        <v>1</v>
      </c>
      <c r="BJ567" s="12">
        <f t="shared" si="308"/>
        <v>0</v>
      </c>
      <c r="BK567" s="12">
        <f t="shared" si="309"/>
        <v>4</v>
      </c>
      <c r="BL567" s="20" t="str">
        <f t="shared" si="310"/>
        <v>Reflexión, Diálogo, Claridad, Oportunidades de mejora, Retroalimentación al docente</v>
      </c>
      <c r="BM567" s="12" t="str">
        <f t="shared" si="311"/>
        <v>Reflexión</v>
      </c>
      <c r="BN567" s="12" t="str">
        <f t="shared" si="334"/>
        <v>Diálogo</v>
      </c>
      <c r="BO567" s="12" t="str">
        <f t="shared" si="312"/>
        <v>Claridad</v>
      </c>
      <c r="BP567" s="12" t="str">
        <f t="shared" si="313"/>
        <v>Oportunidades de mejora</v>
      </c>
      <c r="BQ567" s="12" t="str">
        <f t="shared" si="314"/>
        <v>Retroalimentación al docente</v>
      </c>
      <c r="BS567" s="12">
        <f t="shared" si="315"/>
        <v>1</v>
      </c>
      <c r="BT567" s="12">
        <f t="shared" si="316"/>
        <v>1</v>
      </c>
      <c r="BU567" s="12">
        <f t="shared" si="317"/>
        <v>1</v>
      </c>
      <c r="BV567" s="12">
        <f t="shared" si="318"/>
        <v>1</v>
      </c>
      <c r="BW567" s="12">
        <f t="shared" si="319"/>
        <v>1</v>
      </c>
      <c r="BX567" s="12">
        <f t="shared" si="320"/>
        <v>0</v>
      </c>
      <c r="BY567" s="12">
        <f t="shared" si="321"/>
        <v>5</v>
      </c>
      <c r="BZ567"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67" s="12" t="str">
        <f t="shared" si="323"/>
        <v>La bibliografía básica propuesta se encuentra en la biblioteca "Juan Roa Vásquez".</v>
      </c>
      <c r="CB567" s="21" t="str">
        <f t="shared" si="324"/>
        <v>La bibliografía propuesta contiene títulos de edición menor a 5 años.</v>
      </c>
      <c r="CC567" s="12" t="str">
        <f t="shared" si="325"/>
        <v>La bibliografía se presenta con una sólo sistema de referenciación (APA, Vancouver, IEEE, etc).</v>
      </c>
      <c r="CD567" s="12" t="str">
        <f t="shared" si="326"/>
        <v>La bibliografía incluye por lo menos dos títulos en una segunda lengua.</v>
      </c>
      <c r="CF567" s="12">
        <f t="shared" si="327"/>
        <v>1</v>
      </c>
      <c r="CG567" s="12">
        <f t="shared" si="328"/>
        <v>1</v>
      </c>
      <c r="CH567" s="12">
        <f t="shared" si="329"/>
        <v>1</v>
      </c>
      <c r="CI567" s="12">
        <f t="shared" si="330"/>
        <v>1</v>
      </c>
      <c r="CJ567" s="12">
        <f t="shared" si="331"/>
        <v>0</v>
      </c>
      <c r="CK567" s="12">
        <f t="shared" si="332"/>
        <v>4</v>
      </c>
    </row>
    <row r="568" spans="1:89" x14ac:dyDescent="0.25">
      <c r="A568" s="25">
        <v>43069.537676099542</v>
      </c>
      <c r="B568" s="26" t="s">
        <v>1152</v>
      </c>
      <c r="C568" s="26" t="s">
        <v>1153</v>
      </c>
      <c r="D568" s="26" t="s">
        <v>185</v>
      </c>
      <c r="E568" s="24"/>
      <c r="F568" s="26" t="s">
        <v>320</v>
      </c>
      <c r="G568" s="26" t="s">
        <v>1157</v>
      </c>
      <c r="H568" s="26" t="s">
        <v>188</v>
      </c>
      <c r="I568" s="26" t="s">
        <v>188</v>
      </c>
      <c r="J568" s="26" t="s">
        <v>188</v>
      </c>
      <c r="K568" s="26" t="s">
        <v>188</v>
      </c>
      <c r="L568" s="26" t="s">
        <v>188</v>
      </c>
      <c r="M568" s="26" t="s">
        <v>188</v>
      </c>
      <c r="N568" s="26" t="s">
        <v>188</v>
      </c>
      <c r="O568" s="26" t="s">
        <v>188</v>
      </c>
      <c r="P568" s="26" t="s">
        <v>188</v>
      </c>
      <c r="Q568" s="26" t="s">
        <v>188</v>
      </c>
      <c r="R568" s="26" t="s">
        <v>188</v>
      </c>
      <c r="S568" s="26" t="s">
        <v>188</v>
      </c>
      <c r="T568" s="26" t="s">
        <v>188</v>
      </c>
      <c r="U568" s="26" t="s">
        <v>188</v>
      </c>
      <c r="V568" s="26" t="s">
        <v>5</v>
      </c>
      <c r="W568" s="26" t="s">
        <v>162</v>
      </c>
      <c r="X568" s="26" t="s">
        <v>158</v>
      </c>
      <c r="Y568" s="26" t="s">
        <v>190</v>
      </c>
      <c r="Z568" s="26" t="s">
        <v>190</v>
      </c>
      <c r="AA568" s="26" t="s">
        <v>190</v>
      </c>
      <c r="AB568" s="26" t="s">
        <v>190</v>
      </c>
      <c r="AC568" s="26" t="s">
        <v>190</v>
      </c>
      <c r="AD568" s="26" t="s">
        <v>190</v>
      </c>
      <c r="AE568" s="26" t="s">
        <v>55</v>
      </c>
      <c r="AF568" s="26" t="s">
        <v>159</v>
      </c>
      <c r="AG568" s="26" t="s">
        <v>59</v>
      </c>
      <c r="AH568" s="26" t="s">
        <v>59</v>
      </c>
      <c r="AI568" s="26" t="s">
        <v>59</v>
      </c>
      <c r="AJ568" s="26" t="s">
        <v>59</v>
      </c>
      <c r="AK568" s="26" t="s">
        <v>71</v>
      </c>
      <c r="AL568" s="26" t="s">
        <v>163</v>
      </c>
      <c r="AM568" s="26" t="s">
        <v>191</v>
      </c>
      <c r="AN568" s="26" t="s">
        <v>90</v>
      </c>
      <c r="AO568" s="26" t="s">
        <v>192</v>
      </c>
      <c r="AP568" s="26" t="s">
        <v>106</v>
      </c>
      <c r="AQ568" s="26" t="s">
        <v>106</v>
      </c>
      <c r="AR568" s="26" t="s">
        <v>106</v>
      </c>
      <c r="AS568" s="26" t="s">
        <v>106</v>
      </c>
      <c r="AT568" s="26" t="s">
        <v>113</v>
      </c>
      <c r="AU568" s="26" t="s">
        <v>193</v>
      </c>
      <c r="AX568" s="12">
        <f t="shared" si="302"/>
        <v>564</v>
      </c>
      <c r="AY568" s="12">
        <f t="shared" si="333"/>
        <v>0.33333333333333331</v>
      </c>
      <c r="AZ568" s="20" t="str">
        <f t="shared" si="303"/>
        <v>Anticipatoria., Criterios y estándares (Rúbrica)., Autoevaluación., Retroalimentación.</v>
      </c>
      <c r="BA568" s="12" t="str">
        <f t="shared" si="298"/>
        <v>Anticipatoria.</v>
      </c>
      <c r="BB568" s="12" t="str">
        <f t="shared" si="299"/>
        <v>Criterios y estándares (Rúbrica).</v>
      </c>
      <c r="BC568" s="12" t="str">
        <f t="shared" si="300"/>
        <v>Autoevaluación.</v>
      </c>
      <c r="BD568" s="12" t="str">
        <f t="shared" si="301"/>
        <v>Retroalimentación.</v>
      </c>
      <c r="BF568" s="12">
        <f t="shared" si="304"/>
        <v>1</v>
      </c>
      <c r="BG568" s="12">
        <f t="shared" si="305"/>
        <v>1</v>
      </c>
      <c r="BH568" s="12">
        <f t="shared" si="306"/>
        <v>1</v>
      </c>
      <c r="BI568" s="12">
        <f t="shared" si="307"/>
        <v>1</v>
      </c>
      <c r="BJ568" s="12">
        <f t="shared" si="308"/>
        <v>0</v>
      </c>
      <c r="BK568" s="12">
        <f t="shared" si="309"/>
        <v>4</v>
      </c>
      <c r="BL568" s="20" t="str">
        <f t="shared" si="310"/>
        <v>Reflexión, Diálogo, Claridad, Oportunidades de mejora, Retroalimentación al docente</v>
      </c>
      <c r="BM568" s="12" t="str">
        <f t="shared" si="311"/>
        <v>Reflexión</v>
      </c>
      <c r="BN568" s="12" t="str">
        <f t="shared" si="334"/>
        <v>Diálogo</v>
      </c>
      <c r="BO568" s="12" t="str">
        <f t="shared" si="312"/>
        <v>Claridad</v>
      </c>
      <c r="BP568" s="12" t="str">
        <f t="shared" si="313"/>
        <v>Oportunidades de mejora</v>
      </c>
      <c r="BQ568" s="12" t="str">
        <f t="shared" si="314"/>
        <v>Retroalimentación al docente</v>
      </c>
      <c r="BS568" s="12">
        <f t="shared" si="315"/>
        <v>1</v>
      </c>
      <c r="BT568" s="12">
        <f t="shared" si="316"/>
        <v>1</v>
      </c>
      <c r="BU568" s="12">
        <f t="shared" si="317"/>
        <v>1</v>
      </c>
      <c r="BV568" s="12">
        <f t="shared" si="318"/>
        <v>1</v>
      </c>
      <c r="BW568" s="12">
        <f t="shared" si="319"/>
        <v>1</v>
      </c>
      <c r="BX568" s="12">
        <f t="shared" si="320"/>
        <v>0</v>
      </c>
      <c r="BY568" s="12">
        <f t="shared" si="321"/>
        <v>5</v>
      </c>
      <c r="BZ568"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68" s="12" t="str">
        <f t="shared" si="323"/>
        <v>La bibliografía básica propuesta se encuentra en la biblioteca "Juan Roa Vásquez".</v>
      </c>
      <c r="CB568" s="21" t="str">
        <f t="shared" si="324"/>
        <v>La bibliografía propuesta contiene títulos de edición menor a 5 años.</v>
      </c>
      <c r="CC568" s="12" t="str">
        <f t="shared" si="325"/>
        <v>La bibliografía se presenta con una sólo sistema de referenciación (APA, Vancouver, IEEE, etc).</v>
      </c>
      <c r="CD568" s="12" t="str">
        <f t="shared" si="326"/>
        <v>La bibliografía incluye por lo menos dos títulos en una segunda lengua.</v>
      </c>
      <c r="CF568" s="12">
        <f t="shared" si="327"/>
        <v>1</v>
      </c>
      <c r="CG568" s="12">
        <f t="shared" si="328"/>
        <v>1</v>
      </c>
      <c r="CH568" s="12">
        <f t="shared" si="329"/>
        <v>1</v>
      </c>
      <c r="CI568" s="12">
        <f t="shared" si="330"/>
        <v>1</v>
      </c>
      <c r="CJ568" s="12">
        <f t="shared" si="331"/>
        <v>0</v>
      </c>
      <c r="CK568" s="12">
        <f t="shared" si="332"/>
        <v>4</v>
      </c>
    </row>
    <row r="569" spans="1:89" x14ac:dyDescent="0.25">
      <c r="A569" s="25">
        <v>43069.539837615739</v>
      </c>
      <c r="B569" s="26" t="s">
        <v>1158</v>
      </c>
      <c r="C569" s="26" t="s">
        <v>1159</v>
      </c>
      <c r="D569" s="26" t="s">
        <v>185</v>
      </c>
      <c r="E569" s="24"/>
      <c r="F569" s="26" t="s">
        <v>336</v>
      </c>
      <c r="G569" s="26" t="s">
        <v>1160</v>
      </c>
      <c r="H569" s="26" t="s">
        <v>188</v>
      </c>
      <c r="I569" s="26" t="s">
        <v>188</v>
      </c>
      <c r="J569" s="26" t="s">
        <v>188</v>
      </c>
      <c r="K569" s="26" t="s">
        <v>188</v>
      </c>
      <c r="L569" s="26" t="s">
        <v>188</v>
      </c>
      <c r="M569" s="26" t="s">
        <v>188</v>
      </c>
      <c r="N569" s="26" t="s">
        <v>188</v>
      </c>
      <c r="O569" s="26" t="s">
        <v>188</v>
      </c>
      <c r="P569" s="26" t="s">
        <v>188</v>
      </c>
      <c r="Q569" s="26" t="s">
        <v>188</v>
      </c>
      <c r="R569" s="26" t="s">
        <v>189</v>
      </c>
      <c r="S569" s="26" t="s">
        <v>188</v>
      </c>
      <c r="T569" s="26" t="s">
        <v>188</v>
      </c>
      <c r="U569" s="26" t="s">
        <v>188</v>
      </c>
      <c r="V569" s="26" t="s">
        <v>4</v>
      </c>
      <c r="W569" s="26" t="s">
        <v>36</v>
      </c>
      <c r="X569" s="26" t="s">
        <v>158</v>
      </c>
      <c r="Y569" s="26" t="s">
        <v>190</v>
      </c>
      <c r="Z569" s="26" t="s">
        <v>190</v>
      </c>
      <c r="AA569" s="26" t="s">
        <v>43</v>
      </c>
      <c r="AB569" s="26" t="s">
        <v>43</v>
      </c>
      <c r="AC569" s="26" t="s">
        <v>190</v>
      </c>
      <c r="AD569" s="26" t="s">
        <v>190</v>
      </c>
      <c r="AE569" s="26" t="s">
        <v>55</v>
      </c>
      <c r="AF569" s="26" t="s">
        <v>159</v>
      </c>
      <c r="AG569" s="26" t="s">
        <v>59</v>
      </c>
      <c r="AH569" s="26" t="s">
        <v>58</v>
      </c>
      <c r="AI569" s="26" t="s">
        <v>58</v>
      </c>
      <c r="AJ569" s="26" t="s">
        <v>59</v>
      </c>
      <c r="AK569" s="26" t="s">
        <v>71</v>
      </c>
      <c r="AL569" s="26" t="s">
        <v>163</v>
      </c>
      <c r="AM569" s="26" t="s">
        <v>218</v>
      </c>
      <c r="AN569" s="26" t="s">
        <v>89</v>
      </c>
      <c r="AO569" s="26" t="s">
        <v>328</v>
      </c>
      <c r="AP569" s="26" t="s">
        <v>107</v>
      </c>
      <c r="AQ569" s="26" t="s">
        <v>107</v>
      </c>
      <c r="AR569" s="26" t="s">
        <v>107</v>
      </c>
      <c r="AS569" s="26" t="s">
        <v>107</v>
      </c>
      <c r="AT569" s="26" t="s">
        <v>114</v>
      </c>
      <c r="AU569" s="26" t="s">
        <v>193</v>
      </c>
      <c r="AX569" s="12">
        <f t="shared" si="302"/>
        <v>568</v>
      </c>
      <c r="AY569" s="12">
        <f t="shared" si="333"/>
        <v>1</v>
      </c>
      <c r="AZ569" s="20" t="str">
        <f t="shared" si="303"/>
        <v>Criterios y estándares (Rúbrica)., Retroalimentación.</v>
      </c>
      <c r="BA569" s="12" t="str">
        <f t="shared" si="298"/>
        <v>Criterios y estándares (Rúbrica).</v>
      </c>
      <c r="BB569" s="12" t="str">
        <f t="shared" si="299"/>
        <v>Retroalimentación.</v>
      </c>
      <c r="BC569" s="12" t="str">
        <f t="shared" si="300"/>
        <v/>
      </c>
      <c r="BD569" s="12" t="str">
        <f t="shared" si="301"/>
        <v/>
      </c>
      <c r="BF569" s="12">
        <f t="shared" si="304"/>
        <v>0</v>
      </c>
      <c r="BG569" s="12">
        <f t="shared" si="305"/>
        <v>1</v>
      </c>
      <c r="BH569" s="12">
        <f t="shared" si="306"/>
        <v>0</v>
      </c>
      <c r="BI569" s="12">
        <f t="shared" si="307"/>
        <v>1</v>
      </c>
      <c r="BJ569" s="12">
        <f t="shared" si="308"/>
        <v>0</v>
      </c>
      <c r="BK569" s="12">
        <f t="shared" si="309"/>
        <v>2</v>
      </c>
      <c r="BL569" s="20" t="str">
        <f t="shared" si="310"/>
        <v>Diálogo, Retroalimentación al docente</v>
      </c>
      <c r="BM569" s="12" t="str">
        <f t="shared" si="311"/>
        <v>Diálogo</v>
      </c>
      <c r="BN569" s="12" t="str">
        <f t="shared" si="334"/>
        <v/>
      </c>
      <c r="BO569" s="12" t="str">
        <f t="shared" si="312"/>
        <v/>
      </c>
      <c r="BP569" s="12" t="str">
        <f t="shared" si="313"/>
        <v/>
      </c>
      <c r="BQ569" s="12" t="str">
        <f t="shared" si="314"/>
        <v/>
      </c>
      <c r="BS569" s="12">
        <f t="shared" si="315"/>
        <v>0</v>
      </c>
      <c r="BT569" s="12">
        <f t="shared" si="316"/>
        <v>1</v>
      </c>
      <c r="BU569" s="12">
        <f t="shared" si="317"/>
        <v>0</v>
      </c>
      <c r="BV569" s="12">
        <f t="shared" si="318"/>
        <v>0</v>
      </c>
      <c r="BW569" s="12">
        <f t="shared" si="319"/>
        <v>0</v>
      </c>
      <c r="BX569" s="12">
        <f t="shared" si="320"/>
        <v>0</v>
      </c>
      <c r="BY569" s="12">
        <f t="shared" si="321"/>
        <v>1</v>
      </c>
      <c r="BZ569"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69" s="12" t="str">
        <f t="shared" si="323"/>
        <v>La bibliografía básica propuesta se encuentra en la biblioteca "Juan Roa Vásquez".</v>
      </c>
      <c r="CB569" s="21" t="str">
        <f t="shared" si="324"/>
        <v>La bibliografía propuesta contiene títulos de edición menor a 5 años.</v>
      </c>
      <c r="CC569" s="12" t="str">
        <f t="shared" si="325"/>
        <v>La bibliografía se presenta con una sólo sistema de referenciación (APA, Vancouver, IEEE, etc).</v>
      </c>
      <c r="CD569" s="12" t="str">
        <f t="shared" si="326"/>
        <v>La bibliografía incluye por lo menos dos títulos en una segunda lengua.</v>
      </c>
      <c r="CF569" s="12">
        <f t="shared" si="327"/>
        <v>1</v>
      </c>
      <c r="CG569" s="12">
        <f t="shared" si="328"/>
        <v>1</v>
      </c>
      <c r="CH569" s="12">
        <f t="shared" si="329"/>
        <v>1</v>
      </c>
      <c r="CI569" s="12">
        <f t="shared" si="330"/>
        <v>1</v>
      </c>
      <c r="CJ569" s="12">
        <f t="shared" si="331"/>
        <v>0</v>
      </c>
      <c r="CK569" s="12">
        <f t="shared" si="332"/>
        <v>4</v>
      </c>
    </row>
    <row r="570" spans="1:89" x14ac:dyDescent="0.25">
      <c r="A570" s="25">
        <v>43069.54033880787</v>
      </c>
      <c r="B570" s="26" t="s">
        <v>1149</v>
      </c>
      <c r="C570" s="26" t="s">
        <v>1150</v>
      </c>
      <c r="D570" s="26" t="s">
        <v>185</v>
      </c>
      <c r="E570" s="24"/>
      <c r="F570" s="26" t="s">
        <v>357</v>
      </c>
      <c r="G570" s="26" t="s">
        <v>1161</v>
      </c>
      <c r="H570" s="26" t="s">
        <v>188</v>
      </c>
      <c r="I570" s="26" t="s">
        <v>188</v>
      </c>
      <c r="J570" s="26" t="s">
        <v>188</v>
      </c>
      <c r="K570" s="26" t="s">
        <v>188</v>
      </c>
      <c r="L570" s="26" t="s">
        <v>188</v>
      </c>
      <c r="M570" s="26" t="s">
        <v>188</v>
      </c>
      <c r="N570" s="26" t="s">
        <v>188</v>
      </c>
      <c r="O570" s="26" t="s">
        <v>188</v>
      </c>
      <c r="P570" s="26" t="s">
        <v>188</v>
      </c>
      <c r="Q570" s="26" t="s">
        <v>188</v>
      </c>
      <c r="R570" s="26" t="s">
        <v>188</v>
      </c>
      <c r="S570" s="26" t="s">
        <v>188</v>
      </c>
      <c r="T570" s="26" t="s">
        <v>188</v>
      </c>
      <c r="U570" s="26" t="s">
        <v>188</v>
      </c>
      <c r="V570" s="26" t="s">
        <v>5</v>
      </c>
      <c r="W570" s="26" t="s">
        <v>162</v>
      </c>
      <c r="X570" s="26" t="s">
        <v>158</v>
      </c>
      <c r="Y570" s="26" t="s">
        <v>190</v>
      </c>
      <c r="Z570" s="26" t="s">
        <v>190</v>
      </c>
      <c r="AA570" s="26" t="s">
        <v>190</v>
      </c>
      <c r="AB570" s="26" t="s">
        <v>190</v>
      </c>
      <c r="AC570" s="26" t="s">
        <v>190</v>
      </c>
      <c r="AD570" s="26" t="s">
        <v>190</v>
      </c>
      <c r="AE570" s="26" t="s">
        <v>55</v>
      </c>
      <c r="AF570" s="26" t="s">
        <v>159</v>
      </c>
      <c r="AG570" s="26" t="s">
        <v>59</v>
      </c>
      <c r="AH570" s="26" t="s">
        <v>59</v>
      </c>
      <c r="AI570" s="26" t="s">
        <v>59</v>
      </c>
      <c r="AJ570" s="26" t="s">
        <v>58</v>
      </c>
      <c r="AK570" s="26" t="s">
        <v>69</v>
      </c>
      <c r="AL570" s="26" t="s">
        <v>160</v>
      </c>
      <c r="AM570" s="26" t="s">
        <v>218</v>
      </c>
      <c r="AN570" s="26" t="s">
        <v>89</v>
      </c>
      <c r="AO570" s="26" t="s">
        <v>306</v>
      </c>
      <c r="AP570" s="26" t="s">
        <v>106</v>
      </c>
      <c r="AQ570" s="26" t="s">
        <v>104</v>
      </c>
      <c r="AR570" s="26" t="s">
        <v>104</v>
      </c>
      <c r="AS570" s="26" t="s">
        <v>104</v>
      </c>
      <c r="AT570" s="26" t="s">
        <v>113</v>
      </c>
      <c r="AU570" s="26" t="s">
        <v>193</v>
      </c>
      <c r="AX570" s="12">
        <f t="shared" si="302"/>
        <v>563</v>
      </c>
      <c r="AY570" s="12">
        <f t="shared" si="333"/>
        <v>0.33333333333333331</v>
      </c>
      <c r="AZ570" s="20" t="str">
        <f t="shared" si="303"/>
        <v>Criterios y estándares (Rúbrica)., Retroalimentación.</v>
      </c>
      <c r="BA570" s="12" t="str">
        <f t="shared" si="298"/>
        <v>Criterios y estándares (Rúbrica).</v>
      </c>
      <c r="BB570" s="12" t="str">
        <f t="shared" si="299"/>
        <v>Retroalimentación.</v>
      </c>
      <c r="BC570" s="12" t="str">
        <f t="shared" si="300"/>
        <v/>
      </c>
      <c r="BD570" s="12" t="str">
        <f t="shared" si="301"/>
        <v/>
      </c>
      <c r="BF570" s="12">
        <f t="shared" si="304"/>
        <v>0</v>
      </c>
      <c r="BG570" s="12">
        <f t="shared" si="305"/>
        <v>1</v>
      </c>
      <c r="BH570" s="12">
        <f t="shared" si="306"/>
        <v>0</v>
      </c>
      <c r="BI570" s="12">
        <f t="shared" si="307"/>
        <v>1</v>
      </c>
      <c r="BJ570" s="12">
        <f t="shared" si="308"/>
        <v>0</v>
      </c>
      <c r="BK570" s="12">
        <f t="shared" si="309"/>
        <v>2</v>
      </c>
      <c r="BL570" s="20" t="str">
        <f t="shared" si="310"/>
        <v>Diálogo, Claridad, Oportunidades de mejora, Retroalimentación al docente</v>
      </c>
      <c r="BM570" s="12" t="str">
        <f t="shared" si="311"/>
        <v>Diálogo</v>
      </c>
      <c r="BN570" s="12" t="str">
        <f t="shared" si="334"/>
        <v>Claridad</v>
      </c>
      <c r="BO570" s="12" t="str">
        <f t="shared" si="312"/>
        <v>Oportunidades de mejora</v>
      </c>
      <c r="BP570" s="12" t="str">
        <f t="shared" si="313"/>
        <v>Retroalimentación al docente</v>
      </c>
      <c r="BQ570" s="12" t="str">
        <f t="shared" si="314"/>
        <v/>
      </c>
      <c r="BS570" s="12">
        <f t="shared" si="315"/>
        <v>0</v>
      </c>
      <c r="BT570" s="12">
        <f t="shared" si="316"/>
        <v>1</v>
      </c>
      <c r="BU570" s="12">
        <f t="shared" si="317"/>
        <v>1</v>
      </c>
      <c r="BV570" s="12">
        <f t="shared" si="318"/>
        <v>1</v>
      </c>
      <c r="BW570" s="12">
        <f t="shared" si="319"/>
        <v>1</v>
      </c>
      <c r="BX570" s="12">
        <f t="shared" si="320"/>
        <v>0</v>
      </c>
      <c r="BY570" s="12">
        <f t="shared" si="321"/>
        <v>4</v>
      </c>
      <c r="BZ570"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70" s="12" t="str">
        <f t="shared" si="323"/>
        <v>La bibliografía básica propuesta se encuentra en la biblioteca "Juan Roa Vásquez".</v>
      </c>
      <c r="CB570" s="21" t="str">
        <f t="shared" si="324"/>
        <v>La bibliografía propuesta contiene títulos de edición menor a 5 años.</v>
      </c>
      <c r="CC570" s="12" t="str">
        <f t="shared" si="325"/>
        <v>La bibliografía se presenta con una sólo sistema de referenciación (APA, Vancouver, IEEE, etc).</v>
      </c>
      <c r="CD570" s="12" t="str">
        <f t="shared" si="326"/>
        <v>La bibliografía incluye por lo menos dos títulos en una segunda lengua.</v>
      </c>
      <c r="CF570" s="12">
        <f t="shared" si="327"/>
        <v>1</v>
      </c>
      <c r="CG570" s="12">
        <f t="shared" si="328"/>
        <v>1</v>
      </c>
      <c r="CH570" s="12">
        <f t="shared" si="329"/>
        <v>1</v>
      </c>
      <c r="CI570" s="12">
        <f t="shared" si="330"/>
        <v>1</v>
      </c>
      <c r="CJ570" s="12">
        <f t="shared" si="331"/>
        <v>0</v>
      </c>
      <c r="CK570" s="12">
        <f t="shared" si="332"/>
        <v>4</v>
      </c>
    </row>
    <row r="571" spans="1:89" x14ac:dyDescent="0.25">
      <c r="A571" s="25">
        <v>43069.582970891206</v>
      </c>
      <c r="B571" s="26" t="s">
        <v>1139</v>
      </c>
      <c r="C571" s="26" t="s">
        <v>1140</v>
      </c>
      <c r="D571" s="26" t="s">
        <v>185</v>
      </c>
      <c r="E571" s="24"/>
      <c r="F571" s="26" t="s">
        <v>720</v>
      </c>
      <c r="G571" s="26" t="s">
        <v>930</v>
      </c>
      <c r="H571" s="26" t="s">
        <v>188</v>
      </c>
      <c r="I571" s="26" t="s">
        <v>188</v>
      </c>
      <c r="J571" s="26" t="s">
        <v>188</v>
      </c>
      <c r="K571" s="26" t="s">
        <v>188</v>
      </c>
      <c r="L571" s="26" t="s">
        <v>188</v>
      </c>
      <c r="M571" s="26" t="s">
        <v>188</v>
      </c>
      <c r="N571" s="26" t="s">
        <v>188</v>
      </c>
      <c r="O571" s="26" t="s">
        <v>189</v>
      </c>
      <c r="P571" s="26" t="s">
        <v>188</v>
      </c>
      <c r="Q571" s="26" t="s">
        <v>188</v>
      </c>
      <c r="R571" s="26" t="s">
        <v>188</v>
      </c>
      <c r="S571" s="26" t="s">
        <v>188</v>
      </c>
      <c r="T571" s="26" t="s">
        <v>188</v>
      </c>
      <c r="U571" s="26" t="s">
        <v>188</v>
      </c>
      <c r="V571" s="26" t="s">
        <v>5</v>
      </c>
      <c r="W571" s="26" t="s">
        <v>36</v>
      </c>
      <c r="X571" s="26" t="s">
        <v>158</v>
      </c>
      <c r="Y571" s="26" t="s">
        <v>190</v>
      </c>
      <c r="Z571" s="26" t="s">
        <v>190</v>
      </c>
      <c r="AA571" s="26" t="s">
        <v>190</v>
      </c>
      <c r="AB571" s="26" t="s">
        <v>190</v>
      </c>
      <c r="AC571" s="26" t="s">
        <v>190</v>
      </c>
      <c r="AD571" s="26" t="s">
        <v>190</v>
      </c>
      <c r="AE571" s="26" t="s">
        <v>55</v>
      </c>
      <c r="AF571" s="26" t="s">
        <v>159</v>
      </c>
      <c r="AG571" s="26" t="s">
        <v>59</v>
      </c>
      <c r="AH571" s="26" t="s">
        <v>59</v>
      </c>
      <c r="AI571" s="26" t="s">
        <v>58</v>
      </c>
      <c r="AJ571" s="26" t="s">
        <v>59</v>
      </c>
      <c r="AK571" s="26" t="s">
        <v>71</v>
      </c>
      <c r="AL571" s="26" t="s">
        <v>160</v>
      </c>
      <c r="AM571" s="26" t="s">
        <v>231</v>
      </c>
      <c r="AN571" s="26" t="s">
        <v>90</v>
      </c>
      <c r="AO571" s="26" t="s">
        <v>192</v>
      </c>
      <c r="AP571" s="26" t="s">
        <v>106</v>
      </c>
      <c r="AQ571" s="26" t="s">
        <v>106</v>
      </c>
      <c r="AR571" s="26" t="s">
        <v>106</v>
      </c>
      <c r="AS571" s="26" t="s">
        <v>106</v>
      </c>
      <c r="AT571" s="26" t="s">
        <v>113</v>
      </c>
      <c r="AU571" s="26" t="s">
        <v>219</v>
      </c>
      <c r="AX571" s="12">
        <f t="shared" si="302"/>
        <v>559</v>
      </c>
      <c r="AY571" s="12">
        <f t="shared" si="333"/>
        <v>0.25</v>
      </c>
      <c r="AZ571" s="20" t="str">
        <f t="shared" si="303"/>
        <v>Anticipatoria., Criterios y estándares (Rúbrica)., Retroalimentación.</v>
      </c>
      <c r="BA571" s="12" t="str">
        <f t="shared" si="298"/>
        <v>Anticipatoria.</v>
      </c>
      <c r="BB571" s="12" t="str">
        <f t="shared" si="299"/>
        <v>Criterios y estándares (Rúbrica).</v>
      </c>
      <c r="BC571" s="12" t="str">
        <f t="shared" si="300"/>
        <v>Retroalimentación.</v>
      </c>
      <c r="BD571" s="12" t="str">
        <f t="shared" si="301"/>
        <v/>
      </c>
      <c r="BF571" s="12">
        <f t="shared" si="304"/>
        <v>1</v>
      </c>
      <c r="BG571" s="12">
        <f t="shared" si="305"/>
        <v>1</v>
      </c>
      <c r="BH571" s="12">
        <f t="shared" si="306"/>
        <v>0</v>
      </c>
      <c r="BI571" s="12">
        <f t="shared" si="307"/>
        <v>1</v>
      </c>
      <c r="BJ571" s="12">
        <f t="shared" si="308"/>
        <v>0</v>
      </c>
      <c r="BK571" s="12">
        <f t="shared" si="309"/>
        <v>3</v>
      </c>
      <c r="BL571" s="20" t="str">
        <f t="shared" si="310"/>
        <v>Reflexión, Diálogo, Claridad, Oportunidades de mejora, Retroalimentación al docente</v>
      </c>
      <c r="BM571" s="12" t="str">
        <f t="shared" si="311"/>
        <v>Reflexión</v>
      </c>
      <c r="BN571" s="12" t="str">
        <f t="shared" si="334"/>
        <v>Diálogo</v>
      </c>
      <c r="BO571" s="12" t="str">
        <f t="shared" si="312"/>
        <v>Claridad</v>
      </c>
      <c r="BP571" s="12" t="str">
        <f t="shared" si="313"/>
        <v>Oportunidades de mejora</v>
      </c>
      <c r="BQ571" s="12" t="str">
        <f t="shared" si="314"/>
        <v>Retroalimentación al docente</v>
      </c>
      <c r="BS571" s="12">
        <f t="shared" si="315"/>
        <v>1</v>
      </c>
      <c r="BT571" s="12">
        <f t="shared" si="316"/>
        <v>1</v>
      </c>
      <c r="BU571" s="12">
        <f t="shared" si="317"/>
        <v>1</v>
      </c>
      <c r="BV571" s="12">
        <f t="shared" si="318"/>
        <v>1</v>
      </c>
      <c r="BW571" s="12">
        <f t="shared" si="319"/>
        <v>1</v>
      </c>
      <c r="BX571" s="12">
        <f t="shared" si="320"/>
        <v>0</v>
      </c>
      <c r="BY571" s="12">
        <f t="shared" si="321"/>
        <v>5</v>
      </c>
      <c r="BZ571" s="12" t="str">
        <f t="shared" si="322"/>
        <v>La bibliografía propuesta contiene títulos de edición menor a 5 años., La bibliografía se presenta con una sólo sistema de referenciación (APA, Vancouver, IEEE, etc).</v>
      </c>
      <c r="CA571" s="12" t="str">
        <f t="shared" si="323"/>
        <v>La bibliografía propuesta contiene títulos de edición menor a 5 años.</v>
      </c>
      <c r="CB571" s="21" t="str">
        <f t="shared" si="324"/>
        <v>La bibliografía se presenta con una sólo sistema de referenciación (APA, Vancouver, IEEE, etc).</v>
      </c>
      <c r="CC571" s="12" t="str">
        <f t="shared" si="325"/>
        <v/>
      </c>
      <c r="CD571" s="12" t="str">
        <f t="shared" si="326"/>
        <v/>
      </c>
      <c r="CF571" s="12">
        <f t="shared" si="327"/>
        <v>0</v>
      </c>
      <c r="CG571" s="12">
        <f t="shared" si="328"/>
        <v>1</v>
      </c>
      <c r="CH571" s="12">
        <f t="shared" si="329"/>
        <v>1</v>
      </c>
      <c r="CI571" s="12">
        <f t="shared" si="330"/>
        <v>0</v>
      </c>
      <c r="CJ571" s="12">
        <f t="shared" si="331"/>
        <v>0</v>
      </c>
      <c r="CK571" s="12">
        <f t="shared" si="332"/>
        <v>2</v>
      </c>
    </row>
    <row r="572" spans="1:89" x14ac:dyDescent="0.25">
      <c r="A572" s="25">
        <v>43069.5913233912</v>
      </c>
      <c r="B572" s="26" t="s">
        <v>1139</v>
      </c>
      <c r="C572" s="26" t="s">
        <v>1140</v>
      </c>
      <c r="D572" s="26" t="s">
        <v>185</v>
      </c>
      <c r="E572" s="24"/>
      <c r="F572" s="26" t="s">
        <v>720</v>
      </c>
      <c r="G572" s="26" t="s">
        <v>1162</v>
      </c>
      <c r="H572" s="26" t="s">
        <v>188</v>
      </c>
      <c r="I572" s="26" t="s">
        <v>188</v>
      </c>
      <c r="J572" s="26" t="s">
        <v>188</v>
      </c>
      <c r="K572" s="26" t="s">
        <v>188</v>
      </c>
      <c r="L572" s="26" t="s">
        <v>188</v>
      </c>
      <c r="M572" s="26" t="s">
        <v>188</v>
      </c>
      <c r="N572" s="26" t="s">
        <v>188</v>
      </c>
      <c r="O572" s="26" t="s">
        <v>188</v>
      </c>
      <c r="P572" s="26" t="s">
        <v>188</v>
      </c>
      <c r="Q572" s="26" t="s">
        <v>188</v>
      </c>
      <c r="R572" s="26" t="s">
        <v>188</v>
      </c>
      <c r="S572" s="26" t="s">
        <v>188</v>
      </c>
      <c r="T572" s="26" t="s">
        <v>188</v>
      </c>
      <c r="U572" s="26" t="s">
        <v>188</v>
      </c>
      <c r="V572" s="26" t="s">
        <v>5</v>
      </c>
      <c r="W572" s="26" t="s">
        <v>36</v>
      </c>
      <c r="X572" s="26" t="s">
        <v>158</v>
      </c>
      <c r="Y572" s="26" t="s">
        <v>190</v>
      </c>
      <c r="Z572" s="26" t="s">
        <v>190</v>
      </c>
      <c r="AA572" s="26" t="s">
        <v>190</v>
      </c>
      <c r="AB572" s="26" t="s">
        <v>190</v>
      </c>
      <c r="AC572" s="26" t="s">
        <v>190</v>
      </c>
      <c r="AD572" s="26" t="s">
        <v>190</v>
      </c>
      <c r="AE572" s="26" t="s">
        <v>55</v>
      </c>
      <c r="AF572" s="26" t="s">
        <v>159</v>
      </c>
      <c r="AG572" s="26" t="s">
        <v>59</v>
      </c>
      <c r="AH572" s="26" t="s">
        <v>59</v>
      </c>
      <c r="AI572" s="26" t="s">
        <v>59</v>
      </c>
      <c r="AJ572" s="26" t="s">
        <v>59</v>
      </c>
      <c r="AK572" s="26" t="s">
        <v>69</v>
      </c>
      <c r="AL572" s="26" t="s">
        <v>160</v>
      </c>
      <c r="AM572" s="26" t="s">
        <v>231</v>
      </c>
      <c r="AN572" s="26" t="s">
        <v>89</v>
      </c>
      <c r="AO572" s="26" t="s">
        <v>192</v>
      </c>
      <c r="AP572" s="26" t="s">
        <v>104</v>
      </c>
      <c r="AQ572" s="26" t="s">
        <v>104</v>
      </c>
      <c r="AR572" s="26" t="s">
        <v>106</v>
      </c>
      <c r="AS572" s="26" t="s">
        <v>104</v>
      </c>
      <c r="AT572" s="26" t="s">
        <v>112</v>
      </c>
      <c r="AU572" s="26" t="s">
        <v>200</v>
      </c>
      <c r="AX572" s="12">
        <f t="shared" si="302"/>
        <v>559</v>
      </c>
      <c r="AY572" s="12">
        <f t="shared" si="333"/>
        <v>0.25</v>
      </c>
      <c r="AZ572" s="20" t="str">
        <f t="shared" si="303"/>
        <v>Anticipatoria., Criterios y estándares (Rúbrica)., Retroalimentación.</v>
      </c>
      <c r="BA572" s="12" t="str">
        <f t="shared" si="298"/>
        <v>Anticipatoria.</v>
      </c>
      <c r="BB572" s="12" t="str">
        <f t="shared" si="299"/>
        <v>Criterios y estándares (Rúbrica).</v>
      </c>
      <c r="BC572" s="12" t="str">
        <f t="shared" si="300"/>
        <v>Retroalimentación.</v>
      </c>
      <c r="BD572" s="12" t="str">
        <f t="shared" si="301"/>
        <v/>
      </c>
      <c r="BF572" s="12">
        <f t="shared" si="304"/>
        <v>1</v>
      </c>
      <c r="BG572" s="12">
        <f t="shared" si="305"/>
        <v>1</v>
      </c>
      <c r="BH572" s="12">
        <f t="shared" si="306"/>
        <v>0</v>
      </c>
      <c r="BI572" s="12">
        <f t="shared" si="307"/>
        <v>1</v>
      </c>
      <c r="BJ572" s="12">
        <f t="shared" si="308"/>
        <v>0</v>
      </c>
      <c r="BK572" s="12">
        <f t="shared" si="309"/>
        <v>3</v>
      </c>
      <c r="BL572" s="20" t="str">
        <f t="shared" si="310"/>
        <v>Reflexión, Diálogo, Claridad, Oportunidades de mejora, Retroalimentación al docente</v>
      </c>
      <c r="BM572" s="12" t="str">
        <f t="shared" si="311"/>
        <v>Reflexión</v>
      </c>
      <c r="BN572" s="12" t="str">
        <f t="shared" si="334"/>
        <v>Diálogo</v>
      </c>
      <c r="BO572" s="12" t="str">
        <f t="shared" si="312"/>
        <v>Claridad</v>
      </c>
      <c r="BP572" s="12" t="str">
        <f t="shared" si="313"/>
        <v>Oportunidades de mejora</v>
      </c>
      <c r="BQ572" s="12" t="str">
        <f t="shared" si="314"/>
        <v>Retroalimentación al docente</v>
      </c>
      <c r="BS572" s="12">
        <f t="shared" si="315"/>
        <v>1</v>
      </c>
      <c r="BT572" s="12">
        <f t="shared" si="316"/>
        <v>1</v>
      </c>
      <c r="BU572" s="12">
        <f t="shared" si="317"/>
        <v>1</v>
      </c>
      <c r="BV572" s="12">
        <f t="shared" si="318"/>
        <v>1</v>
      </c>
      <c r="BW572" s="12">
        <f t="shared" si="319"/>
        <v>1</v>
      </c>
      <c r="BX572" s="12">
        <f t="shared" si="320"/>
        <v>0</v>
      </c>
      <c r="BY572" s="12">
        <f t="shared" si="321"/>
        <v>5</v>
      </c>
      <c r="BZ572" s="12" t="str">
        <f t="shared" si="322"/>
        <v>La bibliografía básica propuesta se encuentra en la biblioteca "Juan Roa Vásquez"., La bibliografía propuesta contiene títulos de edición menor a 5 años.</v>
      </c>
      <c r="CA572" s="12" t="str">
        <f t="shared" si="323"/>
        <v>La bibliografía básica propuesta se encuentra en la biblioteca "Juan Roa Vásquez".</v>
      </c>
      <c r="CB572" s="21" t="str">
        <f t="shared" si="324"/>
        <v>La bibliografía propuesta contiene títulos de edición menor a 5 años.</v>
      </c>
      <c r="CC572" s="12" t="str">
        <f t="shared" si="325"/>
        <v/>
      </c>
      <c r="CD572" s="12" t="str">
        <f t="shared" si="326"/>
        <v/>
      </c>
      <c r="CF572" s="12">
        <f t="shared" si="327"/>
        <v>1</v>
      </c>
      <c r="CG572" s="12">
        <f t="shared" si="328"/>
        <v>1</v>
      </c>
      <c r="CH572" s="12">
        <f t="shared" si="329"/>
        <v>0</v>
      </c>
      <c r="CI572" s="12">
        <f t="shared" si="330"/>
        <v>0</v>
      </c>
      <c r="CJ572" s="12">
        <f t="shared" si="331"/>
        <v>0</v>
      </c>
      <c r="CK572" s="12">
        <f t="shared" si="332"/>
        <v>2</v>
      </c>
    </row>
    <row r="573" spans="1:89" x14ac:dyDescent="0.25">
      <c r="A573" s="25">
        <v>43069.634212581019</v>
      </c>
      <c r="B573" s="26" t="s">
        <v>1163</v>
      </c>
      <c r="C573" s="26" t="s">
        <v>1164</v>
      </c>
      <c r="D573" s="26" t="s">
        <v>185</v>
      </c>
      <c r="E573" s="24"/>
      <c r="F573" s="26" t="s">
        <v>320</v>
      </c>
      <c r="G573" s="26" t="s">
        <v>1165</v>
      </c>
      <c r="H573" s="26" t="s">
        <v>188</v>
      </c>
      <c r="I573" s="26" t="s">
        <v>188</v>
      </c>
      <c r="J573" s="26" t="s">
        <v>188</v>
      </c>
      <c r="K573" s="26" t="s">
        <v>188</v>
      </c>
      <c r="L573" s="26" t="s">
        <v>188</v>
      </c>
      <c r="M573" s="26" t="s">
        <v>188</v>
      </c>
      <c r="N573" s="26" t="s">
        <v>188</v>
      </c>
      <c r="O573" s="26" t="s">
        <v>188</v>
      </c>
      <c r="P573" s="26" t="s">
        <v>188</v>
      </c>
      <c r="Q573" s="26" t="s">
        <v>188</v>
      </c>
      <c r="R573" s="26" t="s">
        <v>188</v>
      </c>
      <c r="S573" s="26" t="s">
        <v>188</v>
      </c>
      <c r="T573" s="26" t="s">
        <v>188</v>
      </c>
      <c r="U573" s="26" t="s">
        <v>188</v>
      </c>
      <c r="V573" s="26" t="s">
        <v>5</v>
      </c>
      <c r="W573" s="26" t="s">
        <v>162</v>
      </c>
      <c r="X573" s="26" t="s">
        <v>158</v>
      </c>
      <c r="Y573" s="26" t="s">
        <v>190</v>
      </c>
      <c r="Z573" s="26" t="s">
        <v>190</v>
      </c>
      <c r="AA573" s="26" t="s">
        <v>190</v>
      </c>
      <c r="AB573" s="26" t="s">
        <v>190</v>
      </c>
      <c r="AC573" s="26" t="s">
        <v>190</v>
      </c>
      <c r="AD573" s="26" t="s">
        <v>190</v>
      </c>
      <c r="AE573" s="26" t="s">
        <v>55</v>
      </c>
      <c r="AF573" s="26" t="s">
        <v>159</v>
      </c>
      <c r="AG573" s="26" t="s">
        <v>59</v>
      </c>
      <c r="AH573" s="26" t="s">
        <v>59</v>
      </c>
      <c r="AI573" s="26" t="s">
        <v>59</v>
      </c>
      <c r="AJ573" s="26" t="s">
        <v>59</v>
      </c>
      <c r="AK573" s="26" t="s">
        <v>69</v>
      </c>
      <c r="AL573" s="26" t="s">
        <v>160</v>
      </c>
      <c r="AM573" s="26" t="s">
        <v>206</v>
      </c>
      <c r="AN573" s="26" t="s">
        <v>89</v>
      </c>
      <c r="AO573" s="26" t="s">
        <v>192</v>
      </c>
      <c r="AP573" s="26" t="s">
        <v>106</v>
      </c>
      <c r="AQ573" s="26" t="s">
        <v>104</v>
      </c>
      <c r="AR573" s="26" t="s">
        <v>104</v>
      </c>
      <c r="AS573" s="26" t="s">
        <v>106</v>
      </c>
      <c r="AT573" s="26" t="s">
        <v>114</v>
      </c>
      <c r="AU573" s="26" t="s">
        <v>193</v>
      </c>
      <c r="AX573" s="12">
        <f t="shared" si="302"/>
        <v>572</v>
      </c>
      <c r="AY573" s="12">
        <f t="shared" si="333"/>
        <v>0.2</v>
      </c>
      <c r="AZ573" s="20" t="str">
        <f t="shared" si="303"/>
        <v>Anticipatoria., Autoevaluación., Retroalimentación.</v>
      </c>
      <c r="BA573" s="12" t="str">
        <f t="shared" si="298"/>
        <v>Anticipatoria.</v>
      </c>
      <c r="BB573" s="12" t="str">
        <f t="shared" si="299"/>
        <v>Autoevaluación.</v>
      </c>
      <c r="BC573" s="12" t="str">
        <f t="shared" si="300"/>
        <v>Retroalimentación.</v>
      </c>
      <c r="BD573" s="12" t="str">
        <f t="shared" si="301"/>
        <v/>
      </c>
      <c r="BF573" s="12">
        <f t="shared" si="304"/>
        <v>1</v>
      </c>
      <c r="BG573" s="12">
        <f t="shared" si="305"/>
        <v>0</v>
      </c>
      <c r="BH573" s="12">
        <f t="shared" si="306"/>
        <v>1</v>
      </c>
      <c r="BI573" s="12">
        <f t="shared" si="307"/>
        <v>1</v>
      </c>
      <c r="BJ573" s="12">
        <f t="shared" si="308"/>
        <v>0</v>
      </c>
      <c r="BK573" s="12">
        <f t="shared" si="309"/>
        <v>3</v>
      </c>
      <c r="BL573" s="20" t="str">
        <f t="shared" si="310"/>
        <v>Reflexión, Diálogo, Claridad, Oportunidades de mejora, Retroalimentación al docente</v>
      </c>
      <c r="BM573" s="12" t="str">
        <f t="shared" si="311"/>
        <v>Reflexión</v>
      </c>
      <c r="BN573" s="12" t="str">
        <f t="shared" si="334"/>
        <v>Diálogo</v>
      </c>
      <c r="BO573" s="12" t="str">
        <f t="shared" si="312"/>
        <v>Claridad</v>
      </c>
      <c r="BP573" s="12" t="str">
        <f t="shared" si="313"/>
        <v>Oportunidades de mejora</v>
      </c>
      <c r="BQ573" s="12" t="str">
        <f t="shared" si="314"/>
        <v>Retroalimentación al docente</v>
      </c>
      <c r="BS573" s="12">
        <f t="shared" si="315"/>
        <v>1</v>
      </c>
      <c r="BT573" s="12">
        <f t="shared" si="316"/>
        <v>1</v>
      </c>
      <c r="BU573" s="12">
        <f t="shared" si="317"/>
        <v>1</v>
      </c>
      <c r="BV573" s="12">
        <f t="shared" si="318"/>
        <v>1</v>
      </c>
      <c r="BW573" s="12">
        <f t="shared" si="319"/>
        <v>1</v>
      </c>
      <c r="BX573" s="12">
        <f t="shared" si="320"/>
        <v>0</v>
      </c>
      <c r="BY573" s="12">
        <f t="shared" si="321"/>
        <v>5</v>
      </c>
      <c r="BZ573"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73" s="12" t="str">
        <f t="shared" si="323"/>
        <v>La bibliografía básica propuesta se encuentra en la biblioteca "Juan Roa Vásquez".</v>
      </c>
      <c r="CB573" s="21" t="str">
        <f t="shared" si="324"/>
        <v>La bibliografía propuesta contiene títulos de edición menor a 5 años.</v>
      </c>
      <c r="CC573" s="12" t="str">
        <f t="shared" si="325"/>
        <v>La bibliografía se presenta con una sólo sistema de referenciación (APA, Vancouver, IEEE, etc).</v>
      </c>
      <c r="CD573" s="12" t="str">
        <f t="shared" si="326"/>
        <v>La bibliografía incluye por lo menos dos títulos en una segunda lengua.</v>
      </c>
      <c r="CF573" s="12">
        <f t="shared" si="327"/>
        <v>1</v>
      </c>
      <c r="CG573" s="12">
        <f t="shared" si="328"/>
        <v>1</v>
      </c>
      <c r="CH573" s="12">
        <f t="shared" si="329"/>
        <v>1</v>
      </c>
      <c r="CI573" s="12">
        <f t="shared" si="330"/>
        <v>1</v>
      </c>
      <c r="CJ573" s="12">
        <f t="shared" si="331"/>
        <v>0</v>
      </c>
      <c r="CK573" s="12">
        <f t="shared" si="332"/>
        <v>4</v>
      </c>
    </row>
    <row r="574" spans="1:89" x14ac:dyDescent="0.25">
      <c r="A574" s="25">
        <v>43069.637799965276</v>
      </c>
      <c r="B574" s="26" t="s">
        <v>1166</v>
      </c>
      <c r="C574" s="26" t="s">
        <v>532</v>
      </c>
      <c r="D574" s="26" t="s">
        <v>185</v>
      </c>
      <c r="E574" s="24"/>
      <c r="F574" s="26" t="s">
        <v>320</v>
      </c>
      <c r="G574" s="26" t="s">
        <v>1167</v>
      </c>
      <c r="H574" s="26" t="s">
        <v>188</v>
      </c>
      <c r="I574" s="26" t="s">
        <v>188</v>
      </c>
      <c r="J574" s="26" t="s">
        <v>188</v>
      </c>
      <c r="K574" s="26" t="s">
        <v>188</v>
      </c>
      <c r="L574" s="26" t="s">
        <v>188</v>
      </c>
      <c r="M574" s="26" t="s">
        <v>188</v>
      </c>
      <c r="N574" s="26" t="s">
        <v>188</v>
      </c>
      <c r="O574" s="26" t="s">
        <v>188</v>
      </c>
      <c r="P574" s="26" t="s">
        <v>188</v>
      </c>
      <c r="Q574" s="26" t="s">
        <v>188</v>
      </c>
      <c r="R574" s="26" t="s">
        <v>188</v>
      </c>
      <c r="S574" s="26" t="s">
        <v>188</v>
      </c>
      <c r="T574" s="26" t="s">
        <v>188</v>
      </c>
      <c r="U574" s="26" t="s">
        <v>188</v>
      </c>
      <c r="V574" s="26" t="s">
        <v>5</v>
      </c>
      <c r="W574" s="26" t="s">
        <v>162</v>
      </c>
      <c r="X574" s="26" t="s">
        <v>158</v>
      </c>
      <c r="Y574" s="26" t="s">
        <v>190</v>
      </c>
      <c r="Z574" s="26" t="s">
        <v>190</v>
      </c>
      <c r="AA574" s="26" t="s">
        <v>190</v>
      </c>
      <c r="AB574" s="26" t="s">
        <v>190</v>
      </c>
      <c r="AC574" s="26" t="s">
        <v>190</v>
      </c>
      <c r="AD574" s="26" t="s">
        <v>190</v>
      </c>
      <c r="AE574" s="26" t="s">
        <v>55</v>
      </c>
      <c r="AF574" s="26" t="s">
        <v>159</v>
      </c>
      <c r="AG574" s="26" t="s">
        <v>59</v>
      </c>
      <c r="AH574" s="26" t="s">
        <v>59</v>
      </c>
      <c r="AI574" s="26" t="s">
        <v>59</v>
      </c>
      <c r="AJ574" s="26" t="s">
        <v>59</v>
      </c>
      <c r="AK574" s="26" t="s">
        <v>71</v>
      </c>
      <c r="AL574" s="26" t="s">
        <v>160</v>
      </c>
      <c r="AM574" s="26" t="s">
        <v>206</v>
      </c>
      <c r="AN574" s="26" t="s">
        <v>90</v>
      </c>
      <c r="AO574" s="26" t="s">
        <v>192</v>
      </c>
      <c r="AP574" s="26" t="s">
        <v>106</v>
      </c>
      <c r="AQ574" s="26" t="s">
        <v>106</v>
      </c>
      <c r="AR574" s="26" t="s">
        <v>106</v>
      </c>
      <c r="AS574" s="26" t="s">
        <v>106</v>
      </c>
      <c r="AT574" s="26" t="s">
        <v>113</v>
      </c>
      <c r="AU574" s="26" t="s">
        <v>193</v>
      </c>
      <c r="AX574" s="12">
        <f t="shared" si="302"/>
        <v>198</v>
      </c>
      <c r="AY574" s="12">
        <f t="shared" si="333"/>
        <v>0.5</v>
      </c>
      <c r="AZ574" s="20" t="str">
        <f t="shared" si="303"/>
        <v>Anticipatoria., Autoevaluación., Retroalimentación.</v>
      </c>
      <c r="BA574" s="12" t="str">
        <f t="shared" si="298"/>
        <v>Anticipatoria.</v>
      </c>
      <c r="BB574" s="12" t="str">
        <f t="shared" si="299"/>
        <v>Autoevaluación.</v>
      </c>
      <c r="BC574" s="12" t="str">
        <f t="shared" si="300"/>
        <v>Retroalimentación.</v>
      </c>
      <c r="BD574" s="12" t="str">
        <f t="shared" si="301"/>
        <v/>
      </c>
      <c r="BF574" s="12">
        <f t="shared" si="304"/>
        <v>1</v>
      </c>
      <c r="BG574" s="12">
        <f t="shared" si="305"/>
        <v>0</v>
      </c>
      <c r="BH574" s="12">
        <f t="shared" si="306"/>
        <v>1</v>
      </c>
      <c r="BI574" s="12">
        <f t="shared" si="307"/>
        <v>1</v>
      </c>
      <c r="BJ574" s="12">
        <f t="shared" si="308"/>
        <v>0</v>
      </c>
      <c r="BK574" s="12">
        <f t="shared" si="309"/>
        <v>3</v>
      </c>
      <c r="BL574" s="20" t="str">
        <f t="shared" si="310"/>
        <v>Reflexión, Diálogo, Claridad, Oportunidades de mejora, Retroalimentación al docente</v>
      </c>
      <c r="BM574" s="12" t="str">
        <f t="shared" si="311"/>
        <v>Reflexión</v>
      </c>
      <c r="BN574" s="12" t="str">
        <f t="shared" si="334"/>
        <v>Diálogo</v>
      </c>
      <c r="BO574" s="12" t="str">
        <f t="shared" si="312"/>
        <v>Claridad</v>
      </c>
      <c r="BP574" s="12" t="str">
        <f t="shared" si="313"/>
        <v>Oportunidades de mejora</v>
      </c>
      <c r="BQ574" s="12" t="str">
        <f t="shared" si="314"/>
        <v>Retroalimentación al docente</v>
      </c>
      <c r="BS574" s="12">
        <f t="shared" si="315"/>
        <v>1</v>
      </c>
      <c r="BT574" s="12">
        <f t="shared" si="316"/>
        <v>1</v>
      </c>
      <c r="BU574" s="12">
        <f t="shared" si="317"/>
        <v>1</v>
      </c>
      <c r="BV574" s="12">
        <f t="shared" si="318"/>
        <v>1</v>
      </c>
      <c r="BW574" s="12">
        <f t="shared" si="319"/>
        <v>1</v>
      </c>
      <c r="BX574" s="12">
        <f t="shared" si="320"/>
        <v>0</v>
      </c>
      <c r="BY574" s="12">
        <f t="shared" si="321"/>
        <v>5</v>
      </c>
      <c r="BZ574" s="12" t="str">
        <f t="shared" si="322"/>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74" s="12" t="str">
        <f t="shared" si="323"/>
        <v>La bibliografía básica propuesta se encuentra en la biblioteca "Juan Roa Vásquez".</v>
      </c>
      <c r="CB574" s="21" t="str">
        <f t="shared" si="324"/>
        <v>La bibliografía propuesta contiene títulos de edición menor a 5 años.</v>
      </c>
      <c r="CC574" s="12" t="str">
        <f t="shared" si="325"/>
        <v>La bibliografía se presenta con una sólo sistema de referenciación (APA, Vancouver, IEEE, etc).</v>
      </c>
      <c r="CD574" s="12" t="str">
        <f t="shared" si="326"/>
        <v>La bibliografía incluye por lo menos dos títulos en una segunda lengua.</v>
      </c>
      <c r="CF574" s="12">
        <f t="shared" si="327"/>
        <v>1</v>
      </c>
      <c r="CG574" s="12">
        <f t="shared" si="328"/>
        <v>1</v>
      </c>
      <c r="CH574" s="12">
        <f t="shared" si="329"/>
        <v>1</v>
      </c>
      <c r="CI574" s="12">
        <f t="shared" si="330"/>
        <v>1</v>
      </c>
      <c r="CJ574" s="12">
        <f t="shared" si="331"/>
        <v>0</v>
      </c>
      <c r="CK574" s="12">
        <f t="shared" si="332"/>
        <v>4</v>
      </c>
    </row>
    <row r="575" spans="1:89" x14ac:dyDescent="0.25">
      <c r="A575" s="25">
        <v>43069.637800092591</v>
      </c>
      <c r="B575" s="26" t="s">
        <v>1163</v>
      </c>
      <c r="C575" s="26" t="s">
        <v>1164</v>
      </c>
      <c r="D575" s="26" t="s">
        <v>185</v>
      </c>
      <c r="E575" s="24"/>
      <c r="F575" s="26" t="s">
        <v>320</v>
      </c>
      <c r="G575" s="26" t="s">
        <v>1168</v>
      </c>
      <c r="H575" s="26" t="s">
        <v>188</v>
      </c>
      <c r="I575" s="26" t="s">
        <v>188</v>
      </c>
      <c r="J575" s="26" t="s">
        <v>188</v>
      </c>
      <c r="K575" s="26" t="s">
        <v>188</v>
      </c>
      <c r="L575" s="26" t="s">
        <v>188</v>
      </c>
      <c r="M575" s="26" t="s">
        <v>188</v>
      </c>
      <c r="N575" s="26" t="s">
        <v>188</v>
      </c>
      <c r="O575" s="26" t="s">
        <v>188</v>
      </c>
      <c r="P575" s="26" t="s">
        <v>188</v>
      </c>
      <c r="Q575" s="26" t="s">
        <v>188</v>
      </c>
      <c r="R575" s="26" t="s">
        <v>188</v>
      </c>
      <c r="S575" s="26" t="s">
        <v>188</v>
      </c>
      <c r="T575" s="26" t="s">
        <v>188</v>
      </c>
      <c r="U575" s="26" t="s">
        <v>188</v>
      </c>
      <c r="V575" s="26" t="s">
        <v>5</v>
      </c>
      <c r="W575" s="26" t="s">
        <v>162</v>
      </c>
      <c r="X575" s="26" t="s">
        <v>158</v>
      </c>
      <c r="Y575" s="26" t="s">
        <v>190</v>
      </c>
      <c r="Z575" s="26" t="s">
        <v>190</v>
      </c>
      <c r="AA575" s="26" t="s">
        <v>190</v>
      </c>
      <c r="AB575" s="26" t="s">
        <v>190</v>
      </c>
      <c r="AC575" s="26" t="s">
        <v>190</v>
      </c>
      <c r="AD575" s="26" t="s">
        <v>190</v>
      </c>
      <c r="AE575" s="26" t="s">
        <v>55</v>
      </c>
      <c r="AF575" s="26" t="s">
        <v>159</v>
      </c>
      <c r="AG575" s="26" t="s">
        <v>59</v>
      </c>
      <c r="AH575" s="26" t="s">
        <v>59</v>
      </c>
      <c r="AI575" s="26" t="s">
        <v>59</v>
      </c>
      <c r="AJ575" s="26" t="s">
        <v>59</v>
      </c>
      <c r="AK575" s="26" t="s">
        <v>69</v>
      </c>
      <c r="AL575" s="26" t="s">
        <v>160</v>
      </c>
      <c r="AM575" s="26" t="s">
        <v>206</v>
      </c>
      <c r="AN575" s="26" t="s">
        <v>89</v>
      </c>
      <c r="AO575" s="26" t="s">
        <v>192</v>
      </c>
      <c r="AP575" s="26" t="s">
        <v>106</v>
      </c>
      <c r="AQ575" s="26" t="s">
        <v>104</v>
      </c>
      <c r="AR575" s="26" t="s">
        <v>104</v>
      </c>
      <c r="AS575" s="26" t="s">
        <v>106</v>
      </c>
      <c r="AT575" s="26" t="s">
        <v>114</v>
      </c>
      <c r="AU575" s="26" t="s">
        <v>260</v>
      </c>
      <c r="AX575" s="12">
        <f t="shared" si="302"/>
        <v>572</v>
      </c>
      <c r="AY575" s="12">
        <f t="shared" si="333"/>
        <v>0.2</v>
      </c>
      <c r="AZ575" s="20" t="str">
        <f t="shared" si="303"/>
        <v>Anticipatoria., Autoevaluación., Retroalimentación.</v>
      </c>
      <c r="BA575" s="12" t="str">
        <f t="shared" si="298"/>
        <v>Anticipatoria.</v>
      </c>
      <c r="BB575" s="12" t="str">
        <f t="shared" si="299"/>
        <v>Autoevaluación.</v>
      </c>
      <c r="BC575" s="12" t="str">
        <f t="shared" si="300"/>
        <v>Retroalimentación.</v>
      </c>
      <c r="BD575" s="12" t="str">
        <f t="shared" si="301"/>
        <v/>
      </c>
      <c r="BF575" s="12">
        <f t="shared" si="304"/>
        <v>1</v>
      </c>
      <c r="BG575" s="12">
        <f t="shared" si="305"/>
        <v>0</v>
      </c>
      <c r="BH575" s="12">
        <f t="shared" si="306"/>
        <v>1</v>
      </c>
      <c r="BI575" s="12">
        <f t="shared" si="307"/>
        <v>1</v>
      </c>
      <c r="BJ575" s="12">
        <f t="shared" si="308"/>
        <v>0</v>
      </c>
      <c r="BK575" s="12">
        <f t="shared" si="309"/>
        <v>3</v>
      </c>
      <c r="BL575" s="20" t="str">
        <f t="shared" si="310"/>
        <v>Reflexión, Diálogo, Claridad, Oportunidades de mejora, Retroalimentación al docente</v>
      </c>
      <c r="BM575" s="12" t="str">
        <f t="shared" si="311"/>
        <v>Reflexión</v>
      </c>
      <c r="BN575" s="12" t="str">
        <f t="shared" si="334"/>
        <v>Diálogo</v>
      </c>
      <c r="BO575" s="12" t="str">
        <f t="shared" si="312"/>
        <v>Claridad</v>
      </c>
      <c r="BP575" s="12" t="str">
        <f t="shared" si="313"/>
        <v>Oportunidades de mejora</v>
      </c>
      <c r="BQ575" s="12" t="str">
        <f t="shared" si="314"/>
        <v>Retroalimentación al docente</v>
      </c>
      <c r="BS575" s="12">
        <f t="shared" si="315"/>
        <v>1</v>
      </c>
      <c r="BT575" s="12">
        <f t="shared" si="316"/>
        <v>1</v>
      </c>
      <c r="BU575" s="12">
        <f t="shared" si="317"/>
        <v>1</v>
      </c>
      <c r="BV575" s="12">
        <f t="shared" si="318"/>
        <v>1</v>
      </c>
      <c r="BW575" s="12">
        <f t="shared" si="319"/>
        <v>1</v>
      </c>
      <c r="BX575" s="12">
        <f t="shared" si="320"/>
        <v>0</v>
      </c>
      <c r="BY575" s="12">
        <f t="shared" si="321"/>
        <v>5</v>
      </c>
      <c r="BZ575" s="12" t="str">
        <f t="shared" si="322"/>
        <v>La bibliografía básica propuesta se encuentra en la biblioteca "Juan Roa Vásquez"., La bibliografía se presenta con una sólo sistema de referenciación (APA, Vancouver, IEEE, etc)., La bibliografía incluye por lo menos dos títulos en una segunda lengua.</v>
      </c>
      <c r="CA575" s="12" t="str">
        <f t="shared" si="323"/>
        <v>La bibliografía básica propuesta se encuentra en la biblioteca "Juan Roa Vásquez".</v>
      </c>
      <c r="CB575" s="21" t="str">
        <f t="shared" si="324"/>
        <v>La bibliografía se presenta con una sólo sistema de referenciación (APA, Vancouver, IEEE, etc).</v>
      </c>
      <c r="CC575" s="12" t="str">
        <f t="shared" si="325"/>
        <v>La bibliografía incluye por lo menos dos títulos en una segunda lengua.</v>
      </c>
      <c r="CD575" s="12" t="str">
        <f t="shared" si="326"/>
        <v/>
      </c>
      <c r="CF575" s="12">
        <f t="shared" si="327"/>
        <v>1</v>
      </c>
      <c r="CG575" s="12">
        <f t="shared" si="328"/>
        <v>0</v>
      </c>
      <c r="CH575" s="12">
        <f t="shared" si="329"/>
        <v>1</v>
      </c>
      <c r="CI575" s="12">
        <f t="shared" si="330"/>
        <v>1</v>
      </c>
      <c r="CJ575" s="12">
        <f t="shared" si="331"/>
        <v>0</v>
      </c>
      <c r="CK575" s="12">
        <f t="shared" si="332"/>
        <v>3</v>
      </c>
    </row>
    <row r="576" spans="1:89" x14ac:dyDescent="0.25">
      <c r="A576" s="25">
        <v>43069.639766631946</v>
      </c>
      <c r="B576" s="26" t="s">
        <v>1163</v>
      </c>
      <c r="C576" s="26" t="s">
        <v>1164</v>
      </c>
      <c r="D576" s="26" t="s">
        <v>185</v>
      </c>
      <c r="E576" s="24"/>
      <c r="F576" s="26" t="s">
        <v>320</v>
      </c>
      <c r="G576" s="26" t="s">
        <v>1169</v>
      </c>
      <c r="H576" s="26" t="s">
        <v>188</v>
      </c>
      <c r="I576" s="26" t="s">
        <v>188</v>
      </c>
      <c r="J576" s="26" t="s">
        <v>188</v>
      </c>
      <c r="K576" s="26" t="s">
        <v>188</v>
      </c>
      <c r="L576" s="26" t="s">
        <v>188</v>
      </c>
      <c r="M576" s="26" t="s">
        <v>188</v>
      </c>
      <c r="N576" s="26" t="s">
        <v>188</v>
      </c>
      <c r="O576" s="26" t="s">
        <v>188</v>
      </c>
      <c r="P576" s="26" t="s">
        <v>188</v>
      </c>
      <c r="Q576" s="26" t="s">
        <v>188</v>
      </c>
      <c r="R576" s="26" t="s">
        <v>188</v>
      </c>
      <c r="S576" s="26" t="s">
        <v>188</v>
      </c>
      <c r="T576" s="26" t="s">
        <v>188</v>
      </c>
      <c r="U576" s="26" t="s">
        <v>188</v>
      </c>
      <c r="V576" s="26" t="s">
        <v>5</v>
      </c>
      <c r="W576" s="26" t="s">
        <v>162</v>
      </c>
      <c r="X576" s="26" t="s">
        <v>158</v>
      </c>
      <c r="Y576" s="26" t="s">
        <v>190</v>
      </c>
      <c r="Z576" s="26" t="s">
        <v>190</v>
      </c>
      <c r="AA576" s="26" t="s">
        <v>190</v>
      </c>
      <c r="AB576" s="26" t="s">
        <v>190</v>
      </c>
      <c r="AC576" s="26" t="s">
        <v>190</v>
      </c>
      <c r="AD576" s="26" t="s">
        <v>190</v>
      </c>
      <c r="AE576" s="26" t="s">
        <v>55</v>
      </c>
      <c r="AF576" s="26" t="s">
        <v>159</v>
      </c>
      <c r="AG576" s="26" t="s">
        <v>59</v>
      </c>
      <c r="AH576" s="26" t="s">
        <v>59</v>
      </c>
      <c r="AI576" s="26" t="s">
        <v>59</v>
      </c>
      <c r="AJ576" s="26" t="s">
        <v>59</v>
      </c>
      <c r="AK576" s="26" t="s">
        <v>69</v>
      </c>
      <c r="AL576" s="26" t="s">
        <v>160</v>
      </c>
      <c r="AM576" s="26" t="s">
        <v>206</v>
      </c>
      <c r="AN576" s="26" t="s">
        <v>89</v>
      </c>
      <c r="AO576" s="26" t="s">
        <v>192</v>
      </c>
      <c r="AP576" s="26" t="s">
        <v>106</v>
      </c>
      <c r="AQ576" s="26" t="s">
        <v>104</v>
      </c>
      <c r="AR576" s="26" t="s">
        <v>104</v>
      </c>
      <c r="AS576" s="26" t="s">
        <v>106</v>
      </c>
      <c r="AT576" s="26" t="s">
        <v>114</v>
      </c>
      <c r="AU576" s="26" t="s">
        <v>260</v>
      </c>
      <c r="AX576" s="12">
        <f t="shared" si="302"/>
        <v>572</v>
      </c>
      <c r="AY576" s="12">
        <f t="shared" si="333"/>
        <v>0.2</v>
      </c>
      <c r="AZ576" s="20" t="str">
        <f t="shared" si="303"/>
        <v>Anticipatoria., Autoevaluación., Retroalimentación.</v>
      </c>
      <c r="BA576" s="12" t="str">
        <f t="shared" si="298"/>
        <v>Anticipatoria.</v>
      </c>
      <c r="BB576" s="12" t="str">
        <f t="shared" si="299"/>
        <v>Autoevaluación.</v>
      </c>
      <c r="BC576" s="12" t="str">
        <f t="shared" si="300"/>
        <v>Retroalimentación.</v>
      </c>
      <c r="BD576" s="12" t="str">
        <f t="shared" si="301"/>
        <v/>
      </c>
      <c r="BF576" s="12">
        <f t="shared" si="304"/>
        <v>1</v>
      </c>
      <c r="BG576" s="12">
        <f t="shared" si="305"/>
        <v>0</v>
      </c>
      <c r="BH576" s="12">
        <f t="shared" si="306"/>
        <v>1</v>
      </c>
      <c r="BI576" s="12">
        <f t="shared" si="307"/>
        <v>1</v>
      </c>
      <c r="BJ576" s="12">
        <f t="shared" si="308"/>
        <v>0</v>
      </c>
      <c r="BK576" s="12">
        <f t="shared" si="309"/>
        <v>3</v>
      </c>
      <c r="BL576" s="20" t="str">
        <f t="shared" si="310"/>
        <v>Reflexión, Diálogo, Claridad, Oportunidades de mejora, Retroalimentación al docente</v>
      </c>
      <c r="BM576" s="12" t="str">
        <f t="shared" si="311"/>
        <v>Reflexión</v>
      </c>
      <c r="BN576" s="12" t="str">
        <f t="shared" si="334"/>
        <v>Diálogo</v>
      </c>
      <c r="BO576" s="12" t="str">
        <f t="shared" si="312"/>
        <v>Claridad</v>
      </c>
      <c r="BP576" s="12" t="str">
        <f t="shared" si="313"/>
        <v>Oportunidades de mejora</v>
      </c>
      <c r="BQ576" s="12" t="str">
        <f t="shared" si="314"/>
        <v>Retroalimentación al docente</v>
      </c>
      <c r="BS576" s="12">
        <f t="shared" si="315"/>
        <v>1</v>
      </c>
      <c r="BT576" s="12">
        <f t="shared" si="316"/>
        <v>1</v>
      </c>
      <c r="BU576" s="12">
        <f t="shared" si="317"/>
        <v>1</v>
      </c>
      <c r="BV576" s="12">
        <f t="shared" si="318"/>
        <v>1</v>
      </c>
      <c r="BW576" s="12">
        <f t="shared" si="319"/>
        <v>1</v>
      </c>
      <c r="BX576" s="12">
        <f t="shared" si="320"/>
        <v>0</v>
      </c>
      <c r="BY576" s="12">
        <f t="shared" si="321"/>
        <v>5</v>
      </c>
      <c r="BZ576" s="12" t="str">
        <f t="shared" si="322"/>
        <v>La bibliografía básica propuesta se encuentra en la biblioteca "Juan Roa Vásquez"., La bibliografía se presenta con una sólo sistema de referenciación (APA, Vancouver, IEEE, etc)., La bibliografía incluye por lo menos dos títulos en una segunda lengua.</v>
      </c>
      <c r="CA576" s="12" t="str">
        <f t="shared" si="323"/>
        <v>La bibliografía básica propuesta se encuentra en la biblioteca "Juan Roa Vásquez".</v>
      </c>
      <c r="CB576" s="21" t="str">
        <f t="shared" si="324"/>
        <v>La bibliografía se presenta con una sólo sistema de referenciación (APA, Vancouver, IEEE, etc).</v>
      </c>
      <c r="CC576" s="12" t="str">
        <f t="shared" si="325"/>
        <v>La bibliografía incluye por lo menos dos títulos en una segunda lengua.</v>
      </c>
      <c r="CD576" s="12" t="str">
        <f t="shared" si="326"/>
        <v/>
      </c>
      <c r="CF576" s="12">
        <f t="shared" si="327"/>
        <v>1</v>
      </c>
      <c r="CG576" s="12">
        <f t="shared" si="328"/>
        <v>0</v>
      </c>
      <c r="CH576" s="12">
        <f t="shared" si="329"/>
        <v>1</v>
      </c>
      <c r="CI576" s="12">
        <f t="shared" si="330"/>
        <v>1</v>
      </c>
      <c r="CJ576" s="12">
        <f t="shared" si="331"/>
        <v>0</v>
      </c>
      <c r="CK576" s="12">
        <f t="shared" si="332"/>
        <v>3</v>
      </c>
    </row>
    <row r="577" spans="1:89" x14ac:dyDescent="0.25">
      <c r="A577" s="25">
        <v>43069.641560798613</v>
      </c>
      <c r="B577" s="26" t="s">
        <v>1163</v>
      </c>
      <c r="C577" s="26" t="s">
        <v>1164</v>
      </c>
      <c r="D577" s="26" t="s">
        <v>185</v>
      </c>
      <c r="E577" s="24"/>
      <c r="F577" s="26" t="s">
        <v>320</v>
      </c>
      <c r="G577" s="26" t="s">
        <v>1170</v>
      </c>
      <c r="H577" s="26" t="s">
        <v>188</v>
      </c>
      <c r="I577" s="26" t="s">
        <v>188</v>
      </c>
      <c r="J577" s="26" t="s">
        <v>188</v>
      </c>
      <c r="K577" s="26" t="s">
        <v>188</v>
      </c>
      <c r="L577" s="26" t="s">
        <v>188</v>
      </c>
      <c r="M577" s="26" t="s">
        <v>188</v>
      </c>
      <c r="N577" s="26" t="s">
        <v>188</v>
      </c>
      <c r="O577" s="26" t="s">
        <v>188</v>
      </c>
      <c r="P577" s="26" t="s">
        <v>188</v>
      </c>
      <c r="Q577" s="26" t="s">
        <v>188</v>
      </c>
      <c r="R577" s="26" t="s">
        <v>188</v>
      </c>
      <c r="S577" s="26" t="s">
        <v>188</v>
      </c>
      <c r="T577" s="26" t="s">
        <v>188</v>
      </c>
      <c r="U577" s="26" t="s">
        <v>188</v>
      </c>
      <c r="V577" s="26" t="s">
        <v>5</v>
      </c>
      <c r="W577" s="26" t="s">
        <v>162</v>
      </c>
      <c r="X577" s="26" t="s">
        <v>158</v>
      </c>
      <c r="Y577" s="26" t="s">
        <v>190</v>
      </c>
      <c r="Z577" s="26" t="s">
        <v>190</v>
      </c>
      <c r="AA577" s="26" t="s">
        <v>190</v>
      </c>
      <c r="AB577" s="26" t="s">
        <v>190</v>
      </c>
      <c r="AC577" s="26" t="s">
        <v>190</v>
      </c>
      <c r="AD577" s="26" t="s">
        <v>190</v>
      </c>
      <c r="AE577" s="26" t="s">
        <v>55</v>
      </c>
      <c r="AF577" s="26" t="s">
        <v>159</v>
      </c>
      <c r="AG577" s="26" t="s">
        <v>59</v>
      </c>
      <c r="AH577" s="26" t="s">
        <v>59</v>
      </c>
      <c r="AI577" s="26" t="s">
        <v>59</v>
      </c>
      <c r="AJ577" s="26" t="s">
        <v>59</v>
      </c>
      <c r="AK577" s="26" t="s">
        <v>69</v>
      </c>
      <c r="AL577" s="26" t="s">
        <v>160</v>
      </c>
      <c r="AM577" s="26" t="s">
        <v>206</v>
      </c>
      <c r="AN577" s="26" t="s">
        <v>89</v>
      </c>
      <c r="AO577" s="26" t="s">
        <v>192</v>
      </c>
      <c r="AP577" s="26" t="s">
        <v>106</v>
      </c>
      <c r="AQ577" s="26" t="s">
        <v>104</v>
      </c>
      <c r="AR577" s="26" t="s">
        <v>104</v>
      </c>
      <c r="AS577" s="26" t="s">
        <v>106</v>
      </c>
      <c r="AT577" s="26" t="s">
        <v>114</v>
      </c>
      <c r="AU577" s="26" t="s">
        <v>260</v>
      </c>
      <c r="AX577" s="12">
        <f t="shared" si="302"/>
        <v>572</v>
      </c>
      <c r="AY577" s="12">
        <f t="shared" si="333"/>
        <v>0.2</v>
      </c>
      <c r="AZ577" s="20" t="str">
        <f t="shared" si="303"/>
        <v>Anticipatoria., Autoevaluación., Retroalimentación.</v>
      </c>
      <c r="BA577" s="12" t="str">
        <f t="shared" si="298"/>
        <v>Anticipatoria.</v>
      </c>
      <c r="BB577" s="12" t="str">
        <f t="shared" si="299"/>
        <v>Autoevaluación.</v>
      </c>
      <c r="BC577" s="12" t="str">
        <f t="shared" si="300"/>
        <v>Retroalimentación.</v>
      </c>
      <c r="BD577" s="12" t="str">
        <f t="shared" si="301"/>
        <v/>
      </c>
      <c r="BF577" s="12">
        <f t="shared" si="304"/>
        <v>1</v>
      </c>
      <c r="BG577" s="12">
        <f t="shared" si="305"/>
        <v>0</v>
      </c>
      <c r="BH577" s="12">
        <f t="shared" si="306"/>
        <v>1</v>
      </c>
      <c r="BI577" s="12">
        <f t="shared" si="307"/>
        <v>1</v>
      </c>
      <c r="BJ577" s="12">
        <f t="shared" si="308"/>
        <v>0</v>
      </c>
      <c r="BK577" s="12">
        <f t="shared" si="309"/>
        <v>3</v>
      </c>
      <c r="BL577" s="20" t="str">
        <f t="shared" si="310"/>
        <v>Reflexión, Diálogo, Claridad, Oportunidades de mejora, Retroalimentación al docente</v>
      </c>
      <c r="BM577" s="12" t="str">
        <f t="shared" si="311"/>
        <v>Reflexión</v>
      </c>
      <c r="BN577" s="12" t="str">
        <f t="shared" si="334"/>
        <v>Diálogo</v>
      </c>
      <c r="BO577" s="12" t="str">
        <f t="shared" si="312"/>
        <v>Claridad</v>
      </c>
      <c r="BP577" s="12" t="str">
        <f t="shared" si="313"/>
        <v>Oportunidades de mejora</v>
      </c>
      <c r="BQ577" s="12" t="str">
        <f t="shared" si="314"/>
        <v>Retroalimentación al docente</v>
      </c>
      <c r="BS577" s="12">
        <f t="shared" si="315"/>
        <v>1</v>
      </c>
      <c r="BT577" s="12">
        <f t="shared" si="316"/>
        <v>1</v>
      </c>
      <c r="BU577" s="12">
        <f t="shared" si="317"/>
        <v>1</v>
      </c>
      <c r="BV577" s="12">
        <f t="shared" si="318"/>
        <v>1</v>
      </c>
      <c r="BW577" s="12">
        <f t="shared" si="319"/>
        <v>1</v>
      </c>
      <c r="BX577" s="12">
        <f t="shared" si="320"/>
        <v>0</v>
      </c>
      <c r="BY577" s="12">
        <f t="shared" si="321"/>
        <v>5</v>
      </c>
      <c r="BZ577" s="12" t="str">
        <f t="shared" si="322"/>
        <v>La bibliografía básica propuesta se encuentra en la biblioteca "Juan Roa Vásquez"., La bibliografía se presenta con una sólo sistema de referenciación (APA, Vancouver, IEEE, etc)., La bibliografía incluye por lo menos dos títulos en una segunda lengua.</v>
      </c>
      <c r="CA577" s="12" t="str">
        <f t="shared" si="323"/>
        <v>La bibliografía básica propuesta se encuentra en la biblioteca "Juan Roa Vásquez".</v>
      </c>
      <c r="CB577" s="21" t="str">
        <f t="shared" si="324"/>
        <v>La bibliografía se presenta con una sólo sistema de referenciación (APA, Vancouver, IEEE, etc).</v>
      </c>
      <c r="CC577" s="12" t="str">
        <f t="shared" si="325"/>
        <v>La bibliografía incluye por lo menos dos títulos en una segunda lengua.</v>
      </c>
      <c r="CD577" s="12" t="str">
        <f t="shared" si="326"/>
        <v/>
      </c>
      <c r="CF577" s="12">
        <f t="shared" si="327"/>
        <v>1</v>
      </c>
      <c r="CG577" s="12">
        <f t="shared" si="328"/>
        <v>0</v>
      </c>
      <c r="CH577" s="12">
        <f t="shared" si="329"/>
        <v>1</v>
      </c>
      <c r="CI577" s="12">
        <f t="shared" si="330"/>
        <v>1</v>
      </c>
      <c r="CJ577" s="12">
        <f t="shared" si="331"/>
        <v>0</v>
      </c>
      <c r="CK577" s="12">
        <f t="shared" si="332"/>
        <v>3</v>
      </c>
    </row>
    <row r="578" spans="1:89" x14ac:dyDescent="0.25">
      <c r="A578" s="25">
        <v>43069.643431527773</v>
      </c>
      <c r="B578" s="26" t="s">
        <v>1171</v>
      </c>
      <c r="C578" s="26" t="s">
        <v>1172</v>
      </c>
      <c r="D578" s="26" t="s">
        <v>185</v>
      </c>
      <c r="E578" s="24"/>
      <c r="F578" s="26" t="s">
        <v>320</v>
      </c>
      <c r="G578" s="26" t="s">
        <v>1173</v>
      </c>
      <c r="H578" s="26" t="s">
        <v>188</v>
      </c>
      <c r="I578" s="26" t="s">
        <v>188</v>
      </c>
      <c r="J578" s="26" t="s">
        <v>188</v>
      </c>
      <c r="K578" s="26" t="s">
        <v>188</v>
      </c>
      <c r="L578" s="26" t="s">
        <v>188</v>
      </c>
      <c r="M578" s="26" t="s">
        <v>188</v>
      </c>
      <c r="N578" s="26" t="s">
        <v>188</v>
      </c>
      <c r="O578" s="26" t="s">
        <v>188</v>
      </c>
      <c r="P578" s="26" t="s">
        <v>188</v>
      </c>
      <c r="Q578" s="26" t="s">
        <v>188</v>
      </c>
      <c r="R578" s="26" t="s">
        <v>188</v>
      </c>
      <c r="S578" s="26" t="s">
        <v>188</v>
      </c>
      <c r="T578" s="26" t="s">
        <v>188</v>
      </c>
      <c r="U578" s="26" t="s">
        <v>188</v>
      </c>
      <c r="V578" s="26" t="s">
        <v>5</v>
      </c>
      <c r="W578" s="26" t="s">
        <v>162</v>
      </c>
      <c r="X578" s="26" t="s">
        <v>158</v>
      </c>
      <c r="Y578" s="26" t="s">
        <v>190</v>
      </c>
      <c r="Z578" s="26" t="s">
        <v>190</v>
      </c>
      <c r="AA578" s="26" t="s">
        <v>190</v>
      </c>
      <c r="AB578" s="26" t="s">
        <v>190</v>
      </c>
      <c r="AC578" s="26" t="s">
        <v>190</v>
      </c>
      <c r="AD578" s="26" t="s">
        <v>190</v>
      </c>
      <c r="AE578" s="26" t="s">
        <v>55</v>
      </c>
      <c r="AF578" s="26" t="s">
        <v>159</v>
      </c>
      <c r="AG578" s="26" t="s">
        <v>59</v>
      </c>
      <c r="AH578" s="26" t="s">
        <v>59</v>
      </c>
      <c r="AI578" s="26" t="s">
        <v>59</v>
      </c>
      <c r="AJ578" s="26" t="s">
        <v>59</v>
      </c>
      <c r="AK578" s="26" t="s">
        <v>71</v>
      </c>
      <c r="AL578" s="26" t="s">
        <v>163</v>
      </c>
      <c r="AM578" s="26" t="s">
        <v>191</v>
      </c>
      <c r="AN578" s="26" t="s">
        <v>90</v>
      </c>
      <c r="AO578" s="26" t="s">
        <v>192</v>
      </c>
      <c r="AP578" s="26" t="s">
        <v>106</v>
      </c>
      <c r="AQ578" s="26" t="s">
        <v>106</v>
      </c>
      <c r="AR578" s="26" t="s">
        <v>106</v>
      </c>
      <c r="AS578" s="26" t="s">
        <v>106</v>
      </c>
      <c r="AT578" s="26" t="s">
        <v>113</v>
      </c>
      <c r="AU578" s="26" t="s">
        <v>164</v>
      </c>
      <c r="AX578" s="12">
        <f t="shared" si="302"/>
        <v>577</v>
      </c>
      <c r="AY578" s="12">
        <f t="shared" si="333"/>
        <v>1</v>
      </c>
      <c r="AZ578" s="20" t="str">
        <f t="shared" si="303"/>
        <v>Anticipatoria., Criterios y estándares (Rúbrica)., Autoevaluación., Retroalimentación.</v>
      </c>
      <c r="BA578" s="12" t="str">
        <f t="shared" ref="BA578:BA641" si="335">IFERROR(LEFT(AZ578,FIND(".",AZ578,1)),"")</f>
        <v>Anticipatoria.</v>
      </c>
      <c r="BB578" s="12" t="str">
        <f t="shared" ref="BB578:BB641" si="336">IFERROR(MID(AZ578,FIND(",",AZ578,1)+2,FIND(".",AZ578,FIND(".",AZ578,1)+1)-(FIND(".",AZ578,1)+2)),"")</f>
        <v>Criterios y estándares (Rúbrica).</v>
      </c>
      <c r="BC578" s="12" t="str">
        <f t="shared" ref="BC578:BC641" si="337">IFERROR(MID(AZ578,FIND(".",AZ578,FIND(".",AZ578,1)+1)+3,FIND(".",AZ578,FIND(".",AZ578,FIND(".",AZ578,1)+1)+3)-(FIND(".",AZ578,FIND(".",AZ578,1)+1)+2)),"")</f>
        <v>Autoevaluación.</v>
      </c>
      <c r="BD578" s="12" t="str">
        <f t="shared" ref="BD578:BD641" si="338">IFERROR(MID(AZ578,FIND(".",AZ578,FIND(".",AZ578,FIND(".",AZ578,1)+1)+2)+3,FIND(".",AZ578,FIND(".",AZ578,FIND(".",AZ578,FIND(".",AZ578,1)+1)+2)+3+1)),"")</f>
        <v>Retroalimentación.</v>
      </c>
      <c r="BF578" s="12">
        <f t="shared" si="304"/>
        <v>1</v>
      </c>
      <c r="BG578" s="12">
        <f t="shared" si="305"/>
        <v>1</v>
      </c>
      <c r="BH578" s="12">
        <f t="shared" si="306"/>
        <v>1</v>
      </c>
      <c r="BI578" s="12">
        <f t="shared" si="307"/>
        <v>1</v>
      </c>
      <c r="BJ578" s="12">
        <f t="shared" si="308"/>
        <v>0</v>
      </c>
      <c r="BK578" s="12">
        <f t="shared" si="309"/>
        <v>4</v>
      </c>
      <c r="BL578" s="20" t="str">
        <f t="shared" si="310"/>
        <v>Reflexión, Diálogo, Claridad, Oportunidades de mejora, Retroalimentación al docente</v>
      </c>
      <c r="BM578" s="12" t="str">
        <f t="shared" si="311"/>
        <v>Reflexión</v>
      </c>
      <c r="BN578" s="12" t="str">
        <f t="shared" si="334"/>
        <v>Diálogo</v>
      </c>
      <c r="BO578" s="12" t="str">
        <f t="shared" si="312"/>
        <v>Claridad</v>
      </c>
      <c r="BP578" s="12" t="str">
        <f t="shared" si="313"/>
        <v>Oportunidades de mejora</v>
      </c>
      <c r="BQ578" s="12" t="str">
        <f t="shared" si="314"/>
        <v>Retroalimentación al docente</v>
      </c>
      <c r="BS578" s="12">
        <f t="shared" si="315"/>
        <v>1</v>
      </c>
      <c r="BT578" s="12">
        <f t="shared" si="316"/>
        <v>1</v>
      </c>
      <c r="BU578" s="12">
        <f t="shared" si="317"/>
        <v>1</v>
      </c>
      <c r="BV578" s="12">
        <f t="shared" si="318"/>
        <v>1</v>
      </c>
      <c r="BW578" s="12">
        <f t="shared" si="319"/>
        <v>1</v>
      </c>
      <c r="BX578" s="12">
        <f t="shared" si="320"/>
        <v>0</v>
      </c>
      <c r="BY578" s="12">
        <f t="shared" si="321"/>
        <v>5</v>
      </c>
      <c r="BZ578" s="12" t="str">
        <f t="shared" si="322"/>
        <v>La bibliografía básica propuesta se encuentra en la biblioteca "Juan Roa Vásquez".</v>
      </c>
      <c r="CA578" s="12" t="str">
        <f t="shared" si="323"/>
        <v>La bibliografía básica propuesta se encuentra en la biblioteca "Juan Roa Vásquez".</v>
      </c>
      <c r="CB578" s="21" t="str">
        <f t="shared" si="324"/>
        <v/>
      </c>
      <c r="CC578" s="12" t="str">
        <f t="shared" si="325"/>
        <v/>
      </c>
      <c r="CD578" s="12" t="str">
        <f t="shared" si="326"/>
        <v/>
      </c>
      <c r="CF578" s="12">
        <f t="shared" si="327"/>
        <v>1</v>
      </c>
      <c r="CG578" s="12">
        <f t="shared" si="328"/>
        <v>0</v>
      </c>
      <c r="CH578" s="12">
        <f t="shared" si="329"/>
        <v>0</v>
      </c>
      <c r="CI578" s="12">
        <f t="shared" si="330"/>
        <v>0</v>
      </c>
      <c r="CJ578" s="12">
        <f t="shared" si="331"/>
        <v>0</v>
      </c>
      <c r="CK578" s="12">
        <f t="shared" si="332"/>
        <v>1</v>
      </c>
    </row>
    <row r="579" spans="1:89" x14ac:dyDescent="0.25">
      <c r="A579" s="25">
        <v>43069.643502766208</v>
      </c>
      <c r="B579" s="26" t="s">
        <v>1163</v>
      </c>
      <c r="C579" s="26" t="s">
        <v>1164</v>
      </c>
      <c r="D579" s="26" t="s">
        <v>185</v>
      </c>
      <c r="E579" s="24"/>
      <c r="F579" s="26" t="s">
        <v>320</v>
      </c>
      <c r="G579" s="26" t="s">
        <v>1174</v>
      </c>
      <c r="H579" s="26" t="s">
        <v>188</v>
      </c>
      <c r="I579" s="26" t="s">
        <v>188</v>
      </c>
      <c r="J579" s="26" t="s">
        <v>188</v>
      </c>
      <c r="K579" s="26" t="s">
        <v>188</v>
      </c>
      <c r="L579" s="26" t="s">
        <v>188</v>
      </c>
      <c r="M579" s="26" t="s">
        <v>188</v>
      </c>
      <c r="N579" s="26" t="s">
        <v>188</v>
      </c>
      <c r="O579" s="26" t="s">
        <v>188</v>
      </c>
      <c r="P579" s="26" t="s">
        <v>188</v>
      </c>
      <c r="Q579" s="26" t="s">
        <v>188</v>
      </c>
      <c r="R579" s="26" t="s">
        <v>188</v>
      </c>
      <c r="S579" s="26" t="s">
        <v>188</v>
      </c>
      <c r="T579" s="26" t="s">
        <v>188</v>
      </c>
      <c r="U579" s="26" t="s">
        <v>188</v>
      </c>
      <c r="V579" s="26" t="s">
        <v>5</v>
      </c>
      <c r="W579" s="26" t="s">
        <v>162</v>
      </c>
      <c r="X579" s="26" t="s">
        <v>158</v>
      </c>
      <c r="Y579" s="26" t="s">
        <v>190</v>
      </c>
      <c r="Z579" s="26" t="s">
        <v>190</v>
      </c>
      <c r="AA579" s="26" t="s">
        <v>190</v>
      </c>
      <c r="AB579" s="26" t="s">
        <v>190</v>
      </c>
      <c r="AC579" s="26" t="s">
        <v>190</v>
      </c>
      <c r="AD579" s="26" t="s">
        <v>190</v>
      </c>
      <c r="AE579" s="26" t="s">
        <v>55</v>
      </c>
      <c r="AF579" s="26" t="s">
        <v>159</v>
      </c>
      <c r="AG579" s="26" t="s">
        <v>59</v>
      </c>
      <c r="AH579" s="26" t="s">
        <v>59</v>
      </c>
      <c r="AI579" s="26" t="s">
        <v>59</v>
      </c>
      <c r="AJ579" s="26" t="s">
        <v>59</v>
      </c>
      <c r="AK579" s="26" t="s">
        <v>69</v>
      </c>
      <c r="AL579" s="26" t="s">
        <v>160</v>
      </c>
      <c r="AM579" s="26" t="s">
        <v>206</v>
      </c>
      <c r="AN579" s="26" t="s">
        <v>89</v>
      </c>
      <c r="AO579" s="26" t="s">
        <v>192</v>
      </c>
      <c r="AP579" s="26" t="s">
        <v>106</v>
      </c>
      <c r="AQ579" s="26" t="s">
        <v>104</v>
      </c>
      <c r="AR579" s="26" t="s">
        <v>104</v>
      </c>
      <c r="AS579" s="26" t="s">
        <v>106</v>
      </c>
      <c r="AT579" s="26" t="s">
        <v>114</v>
      </c>
      <c r="AU579" s="26" t="s">
        <v>260</v>
      </c>
      <c r="AX579" s="12">
        <f t="shared" ref="AX579:AX642" si="339">IFERROR(MATCH(C579,$C$2:$C$2000,0),"")</f>
        <v>572</v>
      </c>
      <c r="AY579" s="12">
        <f t="shared" si="333"/>
        <v>0.2</v>
      </c>
      <c r="AZ579" s="20" t="str">
        <f t="shared" ref="AZ579:AZ642" si="340">AM579</f>
        <v>Anticipatoria., Autoevaluación., Retroalimentación.</v>
      </c>
      <c r="BA579" s="12" t="str">
        <f t="shared" si="335"/>
        <v>Anticipatoria.</v>
      </c>
      <c r="BB579" s="12" t="str">
        <f t="shared" si="336"/>
        <v>Autoevaluación.</v>
      </c>
      <c r="BC579" s="12" t="str">
        <f t="shared" si="337"/>
        <v>Retroalimentación.</v>
      </c>
      <c r="BD579" s="12" t="str">
        <f t="shared" si="338"/>
        <v/>
      </c>
      <c r="BF579" s="12">
        <f t="shared" ref="BF579:BF642" si="341">COUNTIF(BA579:BD579,"Anticipatoria.")</f>
        <v>1</v>
      </c>
      <c r="BG579" s="12">
        <f t="shared" ref="BG579:BG642" si="342">COUNTIF(BA579:BD579,"Criterios y estándares (Rúbrica).")</f>
        <v>0</v>
      </c>
      <c r="BH579" s="12">
        <f t="shared" ref="BH579:BH642" si="343">COUNTIF(BA579:BD579,"Autoevaluación.")</f>
        <v>1</v>
      </c>
      <c r="BI579" s="12">
        <f t="shared" ref="BI579:BI642" si="344">COUNTIF(BA579:BD579,"Retroalimentación.")</f>
        <v>1</v>
      </c>
      <c r="BJ579" s="12">
        <f t="shared" ref="BJ579:BJ642" si="345">COUNTIF(BA579:BD579,"No incluye los componentes enunciados.")</f>
        <v>0</v>
      </c>
      <c r="BK579" s="12">
        <f t="shared" ref="BK579:BK642" si="346">IF(BJ579=1,1,SUM(BF579:BI579))</f>
        <v>3</v>
      </c>
      <c r="BL579" s="20" t="str">
        <f t="shared" ref="BL579:BL642" si="347">AO579</f>
        <v>Reflexión, Diálogo, Claridad, Oportunidades de mejora, Retroalimentación al docente</v>
      </c>
      <c r="BM579" s="12" t="str">
        <f t="shared" ref="BM579:BM642" si="348">IFERROR(LEFT(BL579,FIND(",",BL579,1)-1),BL579)</f>
        <v>Reflexión</v>
      </c>
      <c r="BN579" s="12" t="str">
        <f t="shared" si="334"/>
        <v>Diálogo</v>
      </c>
      <c r="BO579" s="12" t="str">
        <f t="shared" ref="BO579:BO642" si="349">IF(OR(LEN(BL579)=28,LEN(BL579)=42,LEN(BL579)=43,LEN(BL579)=44,LEN(BL579)=47,LEN(BL579)=48,LEN(BL579)=49,LEN(BL579)=62,LEN(BL579)=63,LEN(BL579)=64),RIGHT(BL579,LEN(BL579)-FIND(",",BL579,11)-1),IFERROR(MID(BL579,FIND(",",BL579,11)+2,(FIND(",",BL579,21))-(FIND(",",BL579,11)+2)),""))</f>
        <v>Claridad</v>
      </c>
      <c r="BP579" s="12" t="str">
        <f t="shared" ref="BP579:BP642" si="350">IF(OR(LEN(BL579)=53,LEN(BL579)=58,LEN(BL579)=72,LEN(BL579)=73),RIGHT(BL579,LEN(BL579)-FIND(",",BL579,20)-1),IFERROR(MID(BL579,FIND(",",BL579,20)+2,(FIND(",",BL579,30))-(FIND(",",BL579,20)+2)),""))</f>
        <v>Oportunidades de mejora</v>
      </c>
      <c r="BQ579" s="12" t="str">
        <f t="shared" ref="BQ579:BQ642" si="351">IF(OR(LEN(BL579)=62,LEN(BL579)=63,LEN(BL579)=64,LEN(BL579)=72,LEN(BL579)=73),"",IFERROR(RIGHT(BL579,LEN(BL579)-(FIND(",",BL579,30)+1)),""))</f>
        <v>Retroalimentación al docente</v>
      </c>
      <c r="BS579" s="12">
        <f t="shared" ref="BS579:BS642" si="352">COUNTIF(BM579:BQ579,"Reflexión")</f>
        <v>1</v>
      </c>
      <c r="BT579" s="12">
        <f t="shared" ref="BT579:BT642" si="353">COUNTIF(BM579:BQ579,"Diálogo")</f>
        <v>1</v>
      </c>
      <c r="BU579" s="12">
        <f t="shared" ref="BU579:BU642" si="354">COUNTIF(BM579:BQ579,"Claridad")</f>
        <v>1</v>
      </c>
      <c r="BV579" s="12">
        <f t="shared" ref="BV579:BV642" si="355">COUNTIF(BM579:BQ579,"Oportunidades de mejora")</f>
        <v>1</v>
      </c>
      <c r="BW579" s="12">
        <f t="shared" ref="BW579:BW642" si="356">COUNTIF(BM579:BQ579,"Retroalimentación al docente")</f>
        <v>1</v>
      </c>
      <c r="BX579" s="12">
        <f t="shared" ref="BX579:BX642" si="357">COUNTIF(BM579:BQ579,"No incluye los principios enunciados")</f>
        <v>0</v>
      </c>
      <c r="BY579" s="12">
        <f t="shared" ref="BY579:BY642" si="358">IF(BX579=1,1,SUM(BS579:BX579))</f>
        <v>5</v>
      </c>
      <c r="BZ579" s="12" t="str">
        <f t="shared" ref="BZ579:BZ642" si="359">AU579</f>
        <v>La bibliografía básica propuesta se encuentra en la biblioteca "Juan Roa Vásquez"., La bibliografía se presenta con una sólo sistema de referenciación (APA, Vancouver, IEEE, etc)., La bibliografía incluye por lo menos dos títulos en una segunda lengua.</v>
      </c>
      <c r="CA579" s="12" t="str">
        <f t="shared" ref="CA579:CA642" si="360">IFERROR(LEFT(BZ579,FIND(".",BZ579,1)),"")</f>
        <v>La bibliografía básica propuesta se encuentra en la biblioteca "Juan Roa Vásquez".</v>
      </c>
      <c r="CB579" s="21" t="str">
        <f t="shared" ref="CB579:CB642" si="361">IFERROR(MID(BZ579,FIND(".",BZ579,1)+3,(FIND(".",BZ579,100))-(FIND(".",BZ579,1)+2)),"")</f>
        <v>La bibliografía se presenta con una sólo sistema de referenciación (APA, Vancouver, IEEE, etc).</v>
      </c>
      <c r="CC579" s="12" t="str">
        <f t="shared" ref="CC579:CC642" si="362">IFERROR(MID(BZ579,FIND(".",BZ579,83)+3,(FIND(".",BZ579,185))-(FIND(".",BZ579,83)+2)),"")</f>
        <v>La bibliografía incluye por lo menos dos títulos en una segunda lengua.</v>
      </c>
      <c r="CD579" s="12" t="str">
        <f t="shared" ref="CD579:CD642" si="363">IFERROR(MID(BZ579,FIND(".",BZ579,185)+3,(FIND(".",BZ579,255))-(FIND(".",BZ579,185)+1)),"")</f>
        <v/>
      </c>
      <c r="CF579" s="12">
        <f t="shared" ref="CF579:CF642" si="364">COUNTIF(CA579:CD579,"La bibliografía básica propuesta se encuentra en la biblioteca ""Juan Roa Vásquez"".")</f>
        <v>1</v>
      </c>
      <c r="CG579" s="12">
        <f t="shared" ref="CG579:CG642" si="365">COUNTIF(CA579:CD579,"La bibliografía propuesta contiene títulos de edición menor a 5 años.")</f>
        <v>0</v>
      </c>
      <c r="CH579" s="12">
        <f t="shared" ref="CH579:CH642" si="366">COUNTIF(CA579:CD579,"La bibliografía se presenta con una sólo sistema de referenciación (APA, Vancouver, IEEE, etc).")</f>
        <v>1</v>
      </c>
      <c r="CI579" s="12">
        <f t="shared" ref="CI579:CI642" si="367">COUNTIF(CA579:CD579,"La bibliografía incluye por lo menos dos títulos en una segunda lengua.")</f>
        <v>1</v>
      </c>
      <c r="CJ579" s="12">
        <f t="shared" ref="CJ579:CJ642" si="368">COUNTIF(CA579:CD579,"No incluye bibliografía.")</f>
        <v>0</v>
      </c>
      <c r="CK579" s="12">
        <f t="shared" ref="CK579:CK642" si="369">IF(CJ579=1,1,SUM(CF579:CI579))</f>
        <v>3</v>
      </c>
    </row>
    <row r="580" spans="1:89" x14ac:dyDescent="0.25">
      <c r="A580" s="25">
        <v>43069.654301192131</v>
      </c>
      <c r="B580" s="26" t="s">
        <v>1175</v>
      </c>
      <c r="C580" s="26" t="s">
        <v>1176</v>
      </c>
      <c r="D580" s="26" t="s">
        <v>185</v>
      </c>
      <c r="E580" s="24"/>
      <c r="F580" s="26" t="s">
        <v>320</v>
      </c>
      <c r="G580" s="26" t="s">
        <v>1177</v>
      </c>
      <c r="H580" s="26" t="s">
        <v>188</v>
      </c>
      <c r="I580" s="26" t="s">
        <v>188</v>
      </c>
      <c r="J580" s="26" t="s">
        <v>188</v>
      </c>
      <c r="K580" s="26" t="s">
        <v>188</v>
      </c>
      <c r="L580" s="26" t="s">
        <v>188</v>
      </c>
      <c r="M580" s="26" t="s">
        <v>188</v>
      </c>
      <c r="N580" s="26" t="s">
        <v>188</v>
      </c>
      <c r="O580" s="26" t="s">
        <v>188</v>
      </c>
      <c r="P580" s="26" t="s">
        <v>188</v>
      </c>
      <c r="Q580" s="26" t="s">
        <v>188</v>
      </c>
      <c r="R580" s="26" t="s">
        <v>188</v>
      </c>
      <c r="S580" s="26" t="s">
        <v>188</v>
      </c>
      <c r="T580" s="26" t="s">
        <v>188</v>
      </c>
      <c r="U580" s="26" t="s">
        <v>188</v>
      </c>
      <c r="V580" s="26" t="s">
        <v>5</v>
      </c>
      <c r="W580" s="26" t="s">
        <v>162</v>
      </c>
      <c r="X580" s="26" t="s">
        <v>158</v>
      </c>
      <c r="Y580" s="26" t="s">
        <v>190</v>
      </c>
      <c r="Z580" s="26" t="s">
        <v>190</v>
      </c>
      <c r="AA580" s="26" t="s">
        <v>190</v>
      </c>
      <c r="AB580" s="26" t="s">
        <v>190</v>
      </c>
      <c r="AC580" s="26" t="s">
        <v>190</v>
      </c>
      <c r="AD580" s="26" t="s">
        <v>190</v>
      </c>
      <c r="AE580" s="26" t="s">
        <v>55</v>
      </c>
      <c r="AF580" s="26" t="s">
        <v>159</v>
      </c>
      <c r="AG580" s="26" t="s">
        <v>59</v>
      </c>
      <c r="AH580" s="26" t="s">
        <v>59</v>
      </c>
      <c r="AI580" s="26" t="s">
        <v>59</v>
      </c>
      <c r="AJ580" s="26" t="s">
        <v>59</v>
      </c>
      <c r="AK580" s="26" t="s">
        <v>71</v>
      </c>
      <c r="AL580" s="26" t="s">
        <v>163</v>
      </c>
      <c r="AM580" s="26" t="s">
        <v>231</v>
      </c>
      <c r="AN580" s="26" t="s">
        <v>90</v>
      </c>
      <c r="AO580" s="26" t="s">
        <v>306</v>
      </c>
      <c r="AP580" s="26" t="s">
        <v>106</v>
      </c>
      <c r="AQ580" s="26" t="s">
        <v>106</v>
      </c>
      <c r="AR580" s="26" t="s">
        <v>106</v>
      </c>
      <c r="AS580" s="26" t="s">
        <v>106</v>
      </c>
      <c r="AT580" s="26" t="s">
        <v>114</v>
      </c>
      <c r="AU580" s="26" t="s">
        <v>193</v>
      </c>
      <c r="AX580" s="12">
        <f t="shared" si="339"/>
        <v>579</v>
      </c>
      <c r="AY580" s="12">
        <f t="shared" si="333"/>
        <v>0.33333333333333331</v>
      </c>
      <c r="AZ580" s="20" t="str">
        <f t="shared" si="340"/>
        <v>Anticipatoria., Criterios y estándares (Rúbrica)., Retroalimentación.</v>
      </c>
      <c r="BA580" s="12" t="str">
        <f t="shared" si="335"/>
        <v>Anticipatoria.</v>
      </c>
      <c r="BB580" s="12" t="str">
        <f t="shared" si="336"/>
        <v>Criterios y estándares (Rúbrica).</v>
      </c>
      <c r="BC580" s="12" t="str">
        <f t="shared" si="337"/>
        <v>Retroalimentación.</v>
      </c>
      <c r="BD580" s="12" t="str">
        <f t="shared" si="338"/>
        <v/>
      </c>
      <c r="BF580" s="12">
        <f t="shared" si="341"/>
        <v>1</v>
      </c>
      <c r="BG580" s="12">
        <f t="shared" si="342"/>
        <v>1</v>
      </c>
      <c r="BH580" s="12">
        <f t="shared" si="343"/>
        <v>0</v>
      </c>
      <c r="BI580" s="12">
        <f t="shared" si="344"/>
        <v>1</v>
      </c>
      <c r="BJ580" s="12">
        <f t="shared" si="345"/>
        <v>0</v>
      </c>
      <c r="BK580" s="12">
        <f t="shared" si="346"/>
        <v>3</v>
      </c>
      <c r="BL580" s="20" t="str">
        <f t="shared" si="347"/>
        <v>Diálogo, Claridad, Oportunidades de mejora, Retroalimentación al docente</v>
      </c>
      <c r="BM580" s="12" t="str">
        <f t="shared" si="348"/>
        <v>Diálogo</v>
      </c>
      <c r="BN580" s="12" t="str">
        <f t="shared" si="334"/>
        <v>Claridad</v>
      </c>
      <c r="BO580" s="12" t="str">
        <f t="shared" si="349"/>
        <v>Oportunidades de mejora</v>
      </c>
      <c r="BP580" s="12" t="str">
        <f t="shared" si="350"/>
        <v>Retroalimentación al docente</v>
      </c>
      <c r="BQ580" s="12" t="str">
        <f t="shared" si="351"/>
        <v/>
      </c>
      <c r="BS580" s="12">
        <f t="shared" si="352"/>
        <v>0</v>
      </c>
      <c r="BT580" s="12">
        <f t="shared" si="353"/>
        <v>1</v>
      </c>
      <c r="BU580" s="12">
        <f t="shared" si="354"/>
        <v>1</v>
      </c>
      <c r="BV580" s="12">
        <f t="shared" si="355"/>
        <v>1</v>
      </c>
      <c r="BW580" s="12">
        <f t="shared" si="356"/>
        <v>1</v>
      </c>
      <c r="BX580" s="12">
        <f t="shared" si="357"/>
        <v>0</v>
      </c>
      <c r="BY580" s="12">
        <f t="shared" si="358"/>
        <v>4</v>
      </c>
      <c r="BZ580"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80" s="12" t="str">
        <f t="shared" si="360"/>
        <v>La bibliografía básica propuesta se encuentra en la biblioteca "Juan Roa Vásquez".</v>
      </c>
      <c r="CB580" s="21" t="str">
        <f t="shared" si="361"/>
        <v>La bibliografía propuesta contiene títulos de edición menor a 5 años.</v>
      </c>
      <c r="CC580" s="12" t="str">
        <f t="shared" si="362"/>
        <v>La bibliografía se presenta con una sólo sistema de referenciación (APA, Vancouver, IEEE, etc).</v>
      </c>
      <c r="CD580" s="12" t="str">
        <f t="shared" si="363"/>
        <v>La bibliografía incluye por lo menos dos títulos en una segunda lengua.</v>
      </c>
      <c r="CF580" s="12">
        <f t="shared" si="364"/>
        <v>1</v>
      </c>
      <c r="CG580" s="12">
        <f t="shared" si="365"/>
        <v>1</v>
      </c>
      <c r="CH580" s="12">
        <f t="shared" si="366"/>
        <v>1</v>
      </c>
      <c r="CI580" s="12">
        <f t="shared" si="367"/>
        <v>1</v>
      </c>
      <c r="CJ580" s="12">
        <f t="shared" si="368"/>
        <v>0</v>
      </c>
      <c r="CK580" s="12">
        <f t="shared" si="369"/>
        <v>4</v>
      </c>
    </row>
    <row r="581" spans="1:89" x14ac:dyDescent="0.25">
      <c r="A581" s="25">
        <v>43069.666260555554</v>
      </c>
      <c r="B581" s="26" t="s">
        <v>1178</v>
      </c>
      <c r="C581" s="26" t="s">
        <v>1179</v>
      </c>
      <c r="D581" s="26" t="s">
        <v>185</v>
      </c>
      <c r="E581" s="24"/>
      <c r="F581" s="26" t="s">
        <v>235</v>
      </c>
      <c r="G581" s="26" t="s">
        <v>1180</v>
      </c>
      <c r="H581" s="26" t="s">
        <v>188</v>
      </c>
      <c r="I581" s="26" t="s">
        <v>188</v>
      </c>
      <c r="J581" s="26" t="s">
        <v>188</v>
      </c>
      <c r="K581" s="26" t="s">
        <v>188</v>
      </c>
      <c r="L581" s="26" t="s">
        <v>188</v>
      </c>
      <c r="M581" s="26" t="s">
        <v>188</v>
      </c>
      <c r="N581" s="26" t="s">
        <v>188</v>
      </c>
      <c r="O581" s="26" t="s">
        <v>188</v>
      </c>
      <c r="P581" s="26" t="s">
        <v>188</v>
      </c>
      <c r="Q581" s="26" t="s">
        <v>188</v>
      </c>
      <c r="R581" s="26" t="s">
        <v>188</v>
      </c>
      <c r="S581" s="26" t="s">
        <v>188</v>
      </c>
      <c r="T581" s="26" t="s">
        <v>188</v>
      </c>
      <c r="U581" s="26" t="s">
        <v>188</v>
      </c>
      <c r="V581" s="26" t="s">
        <v>5</v>
      </c>
      <c r="W581" s="26" t="s">
        <v>162</v>
      </c>
      <c r="X581" s="26" t="s">
        <v>158</v>
      </c>
      <c r="Y581" s="26" t="s">
        <v>190</v>
      </c>
      <c r="Z581" s="26" t="s">
        <v>190</v>
      </c>
      <c r="AA581" s="26" t="s">
        <v>190</v>
      </c>
      <c r="AB581" s="26" t="s">
        <v>190</v>
      </c>
      <c r="AC581" s="26" t="s">
        <v>190</v>
      </c>
      <c r="AD581" s="26" t="s">
        <v>190</v>
      </c>
      <c r="AE581" s="26" t="s">
        <v>55</v>
      </c>
      <c r="AF581" s="26" t="s">
        <v>159</v>
      </c>
      <c r="AG581" s="26" t="s">
        <v>59</v>
      </c>
      <c r="AH581" s="26" t="s">
        <v>59</v>
      </c>
      <c r="AI581" s="26" t="s">
        <v>59</v>
      </c>
      <c r="AJ581" s="26" t="s">
        <v>59</v>
      </c>
      <c r="AK581" s="26" t="s">
        <v>69</v>
      </c>
      <c r="AL581" s="26" t="s">
        <v>160</v>
      </c>
      <c r="AM581" s="26" t="s">
        <v>191</v>
      </c>
      <c r="AN581" s="26" t="s">
        <v>90</v>
      </c>
      <c r="AO581" s="26" t="s">
        <v>192</v>
      </c>
      <c r="AP581" s="26" t="s">
        <v>106</v>
      </c>
      <c r="AQ581" s="26" t="s">
        <v>104</v>
      </c>
      <c r="AR581" s="26" t="s">
        <v>104</v>
      </c>
      <c r="AS581" s="26" t="s">
        <v>106</v>
      </c>
      <c r="AT581" s="26" t="s">
        <v>112</v>
      </c>
      <c r="AU581" s="26" t="s">
        <v>193</v>
      </c>
      <c r="AX581" s="12">
        <f t="shared" si="339"/>
        <v>580</v>
      </c>
      <c r="AY581" s="12">
        <f t="shared" si="333"/>
        <v>0.33333333333333331</v>
      </c>
      <c r="AZ581" s="20" t="str">
        <f t="shared" si="340"/>
        <v>Anticipatoria., Criterios y estándares (Rúbrica)., Autoevaluación., Retroalimentación.</v>
      </c>
      <c r="BA581" s="12" t="str">
        <f t="shared" si="335"/>
        <v>Anticipatoria.</v>
      </c>
      <c r="BB581" s="12" t="str">
        <f t="shared" si="336"/>
        <v>Criterios y estándares (Rúbrica).</v>
      </c>
      <c r="BC581" s="12" t="str">
        <f t="shared" si="337"/>
        <v>Autoevaluación.</v>
      </c>
      <c r="BD581" s="12" t="str">
        <f t="shared" si="338"/>
        <v>Retroalimentación.</v>
      </c>
      <c r="BF581" s="12">
        <f t="shared" si="341"/>
        <v>1</v>
      </c>
      <c r="BG581" s="12">
        <f t="shared" si="342"/>
        <v>1</v>
      </c>
      <c r="BH581" s="12">
        <f t="shared" si="343"/>
        <v>1</v>
      </c>
      <c r="BI581" s="12">
        <f t="shared" si="344"/>
        <v>1</v>
      </c>
      <c r="BJ581" s="12">
        <f t="shared" si="345"/>
        <v>0</v>
      </c>
      <c r="BK581" s="12">
        <f t="shared" si="346"/>
        <v>4</v>
      </c>
      <c r="BL581" s="20" t="str">
        <f t="shared" si="347"/>
        <v>Reflexión, Diálogo, Claridad, Oportunidades de mejora, Retroalimentación al docente</v>
      </c>
      <c r="BM581" s="12" t="str">
        <f t="shared" si="348"/>
        <v>Reflexión</v>
      </c>
      <c r="BN581" s="12" t="str">
        <f t="shared" si="334"/>
        <v>Diálogo</v>
      </c>
      <c r="BO581" s="12" t="str">
        <f t="shared" si="349"/>
        <v>Claridad</v>
      </c>
      <c r="BP581" s="12" t="str">
        <f t="shared" si="350"/>
        <v>Oportunidades de mejora</v>
      </c>
      <c r="BQ581" s="12" t="str">
        <f t="shared" si="351"/>
        <v>Retroalimentación al docente</v>
      </c>
      <c r="BS581" s="12">
        <f t="shared" si="352"/>
        <v>1</v>
      </c>
      <c r="BT581" s="12">
        <f t="shared" si="353"/>
        <v>1</v>
      </c>
      <c r="BU581" s="12">
        <f t="shared" si="354"/>
        <v>1</v>
      </c>
      <c r="BV581" s="12">
        <f t="shared" si="355"/>
        <v>1</v>
      </c>
      <c r="BW581" s="12">
        <f t="shared" si="356"/>
        <v>1</v>
      </c>
      <c r="BX581" s="12">
        <f t="shared" si="357"/>
        <v>0</v>
      </c>
      <c r="BY581" s="12">
        <f t="shared" si="358"/>
        <v>5</v>
      </c>
      <c r="BZ581"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81" s="12" t="str">
        <f t="shared" si="360"/>
        <v>La bibliografía básica propuesta se encuentra en la biblioteca "Juan Roa Vásquez".</v>
      </c>
      <c r="CB581" s="21" t="str">
        <f t="shared" si="361"/>
        <v>La bibliografía propuesta contiene títulos de edición menor a 5 años.</v>
      </c>
      <c r="CC581" s="12" t="str">
        <f t="shared" si="362"/>
        <v>La bibliografía se presenta con una sólo sistema de referenciación (APA, Vancouver, IEEE, etc).</v>
      </c>
      <c r="CD581" s="12" t="str">
        <f t="shared" si="363"/>
        <v>La bibliografía incluye por lo menos dos títulos en una segunda lengua.</v>
      </c>
      <c r="CF581" s="12">
        <f t="shared" si="364"/>
        <v>1</v>
      </c>
      <c r="CG581" s="12">
        <f t="shared" si="365"/>
        <v>1</v>
      </c>
      <c r="CH581" s="12">
        <f t="shared" si="366"/>
        <v>1</v>
      </c>
      <c r="CI581" s="12">
        <f t="shared" si="367"/>
        <v>1</v>
      </c>
      <c r="CJ581" s="12">
        <f t="shared" si="368"/>
        <v>0</v>
      </c>
      <c r="CK581" s="12">
        <f t="shared" si="369"/>
        <v>4</v>
      </c>
    </row>
    <row r="582" spans="1:89" x14ac:dyDescent="0.25">
      <c r="A582" s="25">
        <v>43069.672329340276</v>
      </c>
      <c r="B582" s="26" t="s">
        <v>1178</v>
      </c>
      <c r="C582" s="26" t="s">
        <v>1179</v>
      </c>
      <c r="D582" s="26" t="s">
        <v>185</v>
      </c>
      <c r="E582" s="24"/>
      <c r="F582" s="26" t="s">
        <v>235</v>
      </c>
      <c r="G582" s="26" t="s">
        <v>1181</v>
      </c>
      <c r="H582" s="26" t="s">
        <v>188</v>
      </c>
      <c r="I582" s="26" t="s">
        <v>188</v>
      </c>
      <c r="J582" s="26" t="s">
        <v>188</v>
      </c>
      <c r="K582" s="26" t="s">
        <v>188</v>
      </c>
      <c r="L582" s="26" t="s">
        <v>188</v>
      </c>
      <c r="M582" s="26" t="s">
        <v>188</v>
      </c>
      <c r="N582" s="26" t="s">
        <v>188</v>
      </c>
      <c r="O582" s="26" t="s">
        <v>188</v>
      </c>
      <c r="P582" s="26" t="s">
        <v>188</v>
      </c>
      <c r="Q582" s="26" t="s">
        <v>188</v>
      </c>
      <c r="R582" s="26" t="s">
        <v>188</v>
      </c>
      <c r="S582" s="26" t="s">
        <v>188</v>
      </c>
      <c r="T582" s="26" t="s">
        <v>188</v>
      </c>
      <c r="U582" s="26" t="s">
        <v>188</v>
      </c>
      <c r="V582" s="26" t="s">
        <v>5</v>
      </c>
      <c r="W582" s="26" t="s">
        <v>162</v>
      </c>
      <c r="X582" s="26" t="s">
        <v>158</v>
      </c>
      <c r="Y582" s="26" t="s">
        <v>190</v>
      </c>
      <c r="Z582" s="26" t="s">
        <v>190</v>
      </c>
      <c r="AA582" s="26" t="s">
        <v>190</v>
      </c>
      <c r="AB582" s="26" t="s">
        <v>190</v>
      </c>
      <c r="AC582" s="26" t="s">
        <v>190</v>
      </c>
      <c r="AD582" s="26" t="s">
        <v>190</v>
      </c>
      <c r="AE582" s="26" t="s">
        <v>55</v>
      </c>
      <c r="AF582" s="26" t="s">
        <v>159</v>
      </c>
      <c r="AG582" s="26" t="s">
        <v>59</v>
      </c>
      <c r="AH582" s="26" t="s">
        <v>59</v>
      </c>
      <c r="AI582" s="26" t="s">
        <v>59</v>
      </c>
      <c r="AJ582" s="26" t="s">
        <v>59</v>
      </c>
      <c r="AK582" s="26" t="s">
        <v>71</v>
      </c>
      <c r="AL582" s="26" t="s">
        <v>163</v>
      </c>
      <c r="AM582" s="26" t="s">
        <v>191</v>
      </c>
      <c r="AN582" s="26" t="s">
        <v>90</v>
      </c>
      <c r="AO582" s="26" t="s">
        <v>192</v>
      </c>
      <c r="AP582" s="26" t="s">
        <v>106</v>
      </c>
      <c r="AQ582" s="26" t="s">
        <v>106</v>
      </c>
      <c r="AR582" s="26" t="s">
        <v>106</v>
      </c>
      <c r="AS582" s="26" t="s">
        <v>106</v>
      </c>
      <c r="AT582" s="26" t="s">
        <v>112</v>
      </c>
      <c r="AU582" s="26" t="s">
        <v>193</v>
      </c>
      <c r="AX582" s="12">
        <f t="shared" si="339"/>
        <v>580</v>
      </c>
      <c r="AY582" s="12">
        <f t="shared" si="333"/>
        <v>0.33333333333333331</v>
      </c>
      <c r="AZ582" s="20" t="str">
        <f t="shared" si="340"/>
        <v>Anticipatoria., Criterios y estándares (Rúbrica)., Autoevaluación., Retroalimentación.</v>
      </c>
      <c r="BA582" s="12" t="str">
        <f t="shared" si="335"/>
        <v>Anticipatoria.</v>
      </c>
      <c r="BB582" s="12" t="str">
        <f t="shared" si="336"/>
        <v>Criterios y estándares (Rúbrica).</v>
      </c>
      <c r="BC582" s="12" t="str">
        <f t="shared" si="337"/>
        <v>Autoevaluación.</v>
      </c>
      <c r="BD582" s="12" t="str">
        <f t="shared" si="338"/>
        <v>Retroalimentación.</v>
      </c>
      <c r="BF582" s="12">
        <f t="shared" si="341"/>
        <v>1</v>
      </c>
      <c r="BG582" s="12">
        <f t="shared" si="342"/>
        <v>1</v>
      </c>
      <c r="BH582" s="12">
        <f t="shared" si="343"/>
        <v>1</v>
      </c>
      <c r="BI582" s="12">
        <f t="shared" si="344"/>
        <v>1</v>
      </c>
      <c r="BJ582" s="12">
        <f t="shared" si="345"/>
        <v>0</v>
      </c>
      <c r="BK582" s="12">
        <f t="shared" si="346"/>
        <v>4</v>
      </c>
      <c r="BL582" s="20" t="str">
        <f t="shared" si="347"/>
        <v>Reflexión, Diálogo, Claridad, Oportunidades de mejora, Retroalimentación al docente</v>
      </c>
      <c r="BM582" s="12" t="str">
        <f t="shared" si="348"/>
        <v>Reflexión</v>
      </c>
      <c r="BN582" s="12" t="str">
        <f t="shared" si="334"/>
        <v>Diálogo</v>
      </c>
      <c r="BO582" s="12" t="str">
        <f t="shared" si="349"/>
        <v>Claridad</v>
      </c>
      <c r="BP582" s="12" t="str">
        <f t="shared" si="350"/>
        <v>Oportunidades de mejora</v>
      </c>
      <c r="BQ582" s="12" t="str">
        <f t="shared" si="351"/>
        <v>Retroalimentación al docente</v>
      </c>
      <c r="BS582" s="12">
        <f t="shared" si="352"/>
        <v>1</v>
      </c>
      <c r="BT582" s="12">
        <f t="shared" si="353"/>
        <v>1</v>
      </c>
      <c r="BU582" s="12">
        <f t="shared" si="354"/>
        <v>1</v>
      </c>
      <c r="BV582" s="12">
        <f t="shared" si="355"/>
        <v>1</v>
      </c>
      <c r="BW582" s="12">
        <f t="shared" si="356"/>
        <v>1</v>
      </c>
      <c r="BX582" s="12">
        <f t="shared" si="357"/>
        <v>0</v>
      </c>
      <c r="BY582" s="12">
        <f t="shared" si="358"/>
        <v>5</v>
      </c>
      <c r="BZ582"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82" s="12" t="str">
        <f t="shared" si="360"/>
        <v>La bibliografía básica propuesta se encuentra en la biblioteca "Juan Roa Vásquez".</v>
      </c>
      <c r="CB582" s="21" t="str">
        <f t="shared" si="361"/>
        <v>La bibliografía propuesta contiene títulos de edición menor a 5 años.</v>
      </c>
      <c r="CC582" s="12" t="str">
        <f t="shared" si="362"/>
        <v>La bibliografía se presenta con una sólo sistema de referenciación (APA, Vancouver, IEEE, etc).</v>
      </c>
      <c r="CD582" s="12" t="str">
        <f t="shared" si="363"/>
        <v>La bibliografía incluye por lo menos dos títulos en una segunda lengua.</v>
      </c>
      <c r="CF582" s="12">
        <f t="shared" si="364"/>
        <v>1</v>
      </c>
      <c r="CG582" s="12">
        <f t="shared" si="365"/>
        <v>1</v>
      </c>
      <c r="CH582" s="12">
        <f t="shared" si="366"/>
        <v>1</v>
      </c>
      <c r="CI582" s="12">
        <f t="shared" si="367"/>
        <v>1</v>
      </c>
      <c r="CJ582" s="12">
        <f t="shared" si="368"/>
        <v>0</v>
      </c>
      <c r="CK582" s="12">
        <f t="shared" si="369"/>
        <v>4</v>
      </c>
    </row>
    <row r="583" spans="1:89" x14ac:dyDescent="0.25">
      <c r="A583" s="25">
        <v>43069.67618292824</v>
      </c>
      <c r="B583" s="26" t="s">
        <v>1178</v>
      </c>
      <c r="C583" s="26" t="s">
        <v>1179</v>
      </c>
      <c r="D583" s="26" t="s">
        <v>185</v>
      </c>
      <c r="E583" s="24"/>
      <c r="F583" s="26" t="s">
        <v>235</v>
      </c>
      <c r="G583" s="26" t="s">
        <v>1182</v>
      </c>
      <c r="H583" s="26" t="s">
        <v>188</v>
      </c>
      <c r="I583" s="26" t="s">
        <v>188</v>
      </c>
      <c r="J583" s="26" t="s">
        <v>188</v>
      </c>
      <c r="K583" s="26" t="s">
        <v>188</v>
      </c>
      <c r="L583" s="26" t="s">
        <v>188</v>
      </c>
      <c r="M583" s="26" t="s">
        <v>188</v>
      </c>
      <c r="N583" s="26" t="s">
        <v>188</v>
      </c>
      <c r="O583" s="26" t="s">
        <v>188</v>
      </c>
      <c r="P583" s="26" t="s">
        <v>188</v>
      </c>
      <c r="Q583" s="26" t="s">
        <v>188</v>
      </c>
      <c r="R583" s="26" t="s">
        <v>188</v>
      </c>
      <c r="S583" s="26" t="s">
        <v>188</v>
      </c>
      <c r="T583" s="26" t="s">
        <v>188</v>
      </c>
      <c r="U583" s="26" t="s">
        <v>188</v>
      </c>
      <c r="V583" s="26" t="s">
        <v>5</v>
      </c>
      <c r="W583" s="26" t="s">
        <v>162</v>
      </c>
      <c r="X583" s="26" t="s">
        <v>158</v>
      </c>
      <c r="Y583" s="26" t="s">
        <v>190</v>
      </c>
      <c r="Z583" s="26" t="s">
        <v>190</v>
      </c>
      <c r="AA583" s="26" t="s">
        <v>190</v>
      </c>
      <c r="AB583" s="26" t="s">
        <v>190</v>
      </c>
      <c r="AC583" s="26" t="s">
        <v>190</v>
      </c>
      <c r="AD583" s="26" t="s">
        <v>190</v>
      </c>
      <c r="AE583" s="26" t="s">
        <v>55</v>
      </c>
      <c r="AF583" s="26" t="s">
        <v>159</v>
      </c>
      <c r="AG583" s="26" t="s">
        <v>59</v>
      </c>
      <c r="AH583" s="26" t="s">
        <v>59</v>
      </c>
      <c r="AI583" s="26" t="s">
        <v>59</v>
      </c>
      <c r="AJ583" s="26" t="s">
        <v>59</v>
      </c>
      <c r="AK583" s="26" t="s">
        <v>71</v>
      </c>
      <c r="AL583" s="26" t="s">
        <v>160</v>
      </c>
      <c r="AM583" s="26" t="s">
        <v>191</v>
      </c>
      <c r="AN583" s="26" t="s">
        <v>90</v>
      </c>
      <c r="AO583" s="26" t="s">
        <v>192</v>
      </c>
      <c r="AP583" s="26" t="s">
        <v>106</v>
      </c>
      <c r="AQ583" s="26" t="s">
        <v>106</v>
      </c>
      <c r="AR583" s="26" t="s">
        <v>106</v>
      </c>
      <c r="AS583" s="26" t="s">
        <v>106</v>
      </c>
      <c r="AT583" s="26" t="s">
        <v>112</v>
      </c>
      <c r="AU583" s="26" t="s">
        <v>193</v>
      </c>
      <c r="AX583" s="12">
        <f t="shared" si="339"/>
        <v>580</v>
      </c>
      <c r="AY583" s="12">
        <f t="shared" si="333"/>
        <v>0.33333333333333331</v>
      </c>
      <c r="AZ583" s="20" t="str">
        <f t="shared" si="340"/>
        <v>Anticipatoria., Criterios y estándares (Rúbrica)., Autoevaluación., Retroalimentación.</v>
      </c>
      <c r="BA583" s="12" t="str">
        <f t="shared" si="335"/>
        <v>Anticipatoria.</v>
      </c>
      <c r="BB583" s="12" t="str">
        <f t="shared" si="336"/>
        <v>Criterios y estándares (Rúbrica).</v>
      </c>
      <c r="BC583" s="12" t="str">
        <f t="shared" si="337"/>
        <v>Autoevaluación.</v>
      </c>
      <c r="BD583" s="12" t="str">
        <f t="shared" si="338"/>
        <v>Retroalimentación.</v>
      </c>
      <c r="BF583" s="12">
        <f t="shared" si="341"/>
        <v>1</v>
      </c>
      <c r="BG583" s="12">
        <f t="shared" si="342"/>
        <v>1</v>
      </c>
      <c r="BH583" s="12">
        <f t="shared" si="343"/>
        <v>1</v>
      </c>
      <c r="BI583" s="12">
        <f t="shared" si="344"/>
        <v>1</v>
      </c>
      <c r="BJ583" s="12">
        <f t="shared" si="345"/>
        <v>0</v>
      </c>
      <c r="BK583" s="12">
        <f t="shared" si="346"/>
        <v>4</v>
      </c>
      <c r="BL583" s="20" t="str">
        <f t="shared" si="347"/>
        <v>Reflexión, Diálogo, Claridad, Oportunidades de mejora, Retroalimentación al docente</v>
      </c>
      <c r="BM583" s="12" t="str">
        <f t="shared" si="348"/>
        <v>Reflexión</v>
      </c>
      <c r="BN583" s="12" t="str">
        <f t="shared" si="334"/>
        <v>Diálogo</v>
      </c>
      <c r="BO583" s="12" t="str">
        <f t="shared" si="349"/>
        <v>Claridad</v>
      </c>
      <c r="BP583" s="12" t="str">
        <f t="shared" si="350"/>
        <v>Oportunidades de mejora</v>
      </c>
      <c r="BQ583" s="12" t="str">
        <f t="shared" si="351"/>
        <v>Retroalimentación al docente</v>
      </c>
      <c r="BS583" s="12">
        <f t="shared" si="352"/>
        <v>1</v>
      </c>
      <c r="BT583" s="12">
        <f t="shared" si="353"/>
        <v>1</v>
      </c>
      <c r="BU583" s="12">
        <f t="shared" si="354"/>
        <v>1</v>
      </c>
      <c r="BV583" s="12">
        <f t="shared" si="355"/>
        <v>1</v>
      </c>
      <c r="BW583" s="12">
        <f t="shared" si="356"/>
        <v>1</v>
      </c>
      <c r="BX583" s="12">
        <f t="shared" si="357"/>
        <v>0</v>
      </c>
      <c r="BY583" s="12">
        <f t="shared" si="358"/>
        <v>5</v>
      </c>
      <c r="BZ583"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83" s="12" t="str">
        <f t="shared" si="360"/>
        <v>La bibliografía básica propuesta se encuentra en la biblioteca "Juan Roa Vásquez".</v>
      </c>
      <c r="CB583" s="21" t="str">
        <f t="shared" si="361"/>
        <v>La bibliografía propuesta contiene títulos de edición menor a 5 años.</v>
      </c>
      <c r="CC583" s="12" t="str">
        <f t="shared" si="362"/>
        <v>La bibliografía se presenta con una sólo sistema de referenciación (APA, Vancouver, IEEE, etc).</v>
      </c>
      <c r="CD583" s="12" t="str">
        <f t="shared" si="363"/>
        <v>La bibliografía incluye por lo menos dos títulos en una segunda lengua.</v>
      </c>
      <c r="CF583" s="12">
        <f t="shared" si="364"/>
        <v>1</v>
      </c>
      <c r="CG583" s="12">
        <f t="shared" si="365"/>
        <v>1</v>
      </c>
      <c r="CH583" s="12">
        <f t="shared" si="366"/>
        <v>1</v>
      </c>
      <c r="CI583" s="12">
        <f t="shared" si="367"/>
        <v>1</v>
      </c>
      <c r="CJ583" s="12">
        <f t="shared" si="368"/>
        <v>0</v>
      </c>
      <c r="CK583" s="12">
        <f t="shared" si="369"/>
        <v>4</v>
      </c>
    </row>
    <row r="584" spans="1:89" x14ac:dyDescent="0.25">
      <c r="A584" s="25">
        <v>43069.676447835649</v>
      </c>
      <c r="B584" s="26" t="s">
        <v>1175</v>
      </c>
      <c r="C584" s="26" t="s">
        <v>1176</v>
      </c>
      <c r="D584" s="26" t="s">
        <v>185</v>
      </c>
      <c r="E584" s="24"/>
      <c r="F584" s="26" t="s">
        <v>320</v>
      </c>
      <c r="G584" s="26" t="s">
        <v>1183</v>
      </c>
      <c r="H584" s="26" t="s">
        <v>188</v>
      </c>
      <c r="I584" s="26" t="s">
        <v>188</v>
      </c>
      <c r="J584" s="26" t="s">
        <v>188</v>
      </c>
      <c r="K584" s="26" t="s">
        <v>188</v>
      </c>
      <c r="L584" s="26" t="s">
        <v>188</v>
      </c>
      <c r="M584" s="26" t="s">
        <v>188</v>
      </c>
      <c r="N584" s="26" t="s">
        <v>188</v>
      </c>
      <c r="O584" s="26" t="s">
        <v>188</v>
      </c>
      <c r="P584" s="26" t="s">
        <v>188</v>
      </c>
      <c r="Q584" s="26" t="s">
        <v>188</v>
      </c>
      <c r="R584" s="26" t="s">
        <v>188</v>
      </c>
      <c r="S584" s="26" t="s">
        <v>188</v>
      </c>
      <c r="T584" s="26" t="s">
        <v>188</v>
      </c>
      <c r="U584" s="26" t="s">
        <v>188</v>
      </c>
      <c r="V584" s="26" t="s">
        <v>5</v>
      </c>
      <c r="W584" s="26" t="s">
        <v>162</v>
      </c>
      <c r="X584" s="26" t="s">
        <v>158</v>
      </c>
      <c r="Y584" s="26" t="s">
        <v>190</v>
      </c>
      <c r="Z584" s="26" t="s">
        <v>190</v>
      </c>
      <c r="AA584" s="26" t="s">
        <v>190</v>
      </c>
      <c r="AB584" s="26" t="s">
        <v>190</v>
      </c>
      <c r="AC584" s="26" t="s">
        <v>190</v>
      </c>
      <c r="AD584" s="26" t="s">
        <v>190</v>
      </c>
      <c r="AE584" s="26" t="s">
        <v>55</v>
      </c>
      <c r="AF584" s="26" t="s">
        <v>159</v>
      </c>
      <c r="AG584" s="26" t="s">
        <v>59</v>
      </c>
      <c r="AH584" s="26" t="s">
        <v>59</v>
      </c>
      <c r="AI584" s="26" t="s">
        <v>59</v>
      </c>
      <c r="AJ584" s="26" t="s">
        <v>59</v>
      </c>
      <c r="AK584" s="26" t="s">
        <v>71</v>
      </c>
      <c r="AL584" s="26" t="s">
        <v>163</v>
      </c>
      <c r="AM584" s="26" t="s">
        <v>231</v>
      </c>
      <c r="AN584" s="26" t="s">
        <v>90</v>
      </c>
      <c r="AO584" s="26" t="s">
        <v>306</v>
      </c>
      <c r="AP584" s="26" t="s">
        <v>106</v>
      </c>
      <c r="AQ584" s="26" t="s">
        <v>106</v>
      </c>
      <c r="AR584" s="26" t="s">
        <v>106</v>
      </c>
      <c r="AS584" s="26" t="s">
        <v>106</v>
      </c>
      <c r="AT584" s="26" t="s">
        <v>114</v>
      </c>
      <c r="AU584" s="26" t="s">
        <v>193</v>
      </c>
      <c r="AX584" s="12">
        <f t="shared" si="339"/>
        <v>579</v>
      </c>
      <c r="AY584" s="12">
        <f t="shared" si="333"/>
        <v>0.33333333333333331</v>
      </c>
      <c r="AZ584" s="20" t="str">
        <f t="shared" si="340"/>
        <v>Anticipatoria., Criterios y estándares (Rúbrica)., Retroalimentación.</v>
      </c>
      <c r="BA584" s="12" t="str">
        <f t="shared" si="335"/>
        <v>Anticipatoria.</v>
      </c>
      <c r="BB584" s="12" t="str">
        <f t="shared" si="336"/>
        <v>Criterios y estándares (Rúbrica).</v>
      </c>
      <c r="BC584" s="12" t="str">
        <f t="shared" si="337"/>
        <v>Retroalimentación.</v>
      </c>
      <c r="BD584" s="12" t="str">
        <f t="shared" si="338"/>
        <v/>
      </c>
      <c r="BF584" s="12">
        <f t="shared" si="341"/>
        <v>1</v>
      </c>
      <c r="BG584" s="12">
        <f t="shared" si="342"/>
        <v>1</v>
      </c>
      <c r="BH584" s="12">
        <f t="shared" si="343"/>
        <v>0</v>
      </c>
      <c r="BI584" s="12">
        <f t="shared" si="344"/>
        <v>1</v>
      </c>
      <c r="BJ584" s="12">
        <f t="shared" si="345"/>
        <v>0</v>
      </c>
      <c r="BK584" s="12">
        <f t="shared" si="346"/>
        <v>3</v>
      </c>
      <c r="BL584" s="20" t="str">
        <f t="shared" si="347"/>
        <v>Diálogo, Claridad, Oportunidades de mejora, Retroalimentación al docente</v>
      </c>
      <c r="BM584" s="12" t="str">
        <f t="shared" si="348"/>
        <v>Diálogo</v>
      </c>
      <c r="BN584" s="12" t="str">
        <f t="shared" si="334"/>
        <v>Claridad</v>
      </c>
      <c r="BO584" s="12" t="str">
        <f t="shared" si="349"/>
        <v>Oportunidades de mejora</v>
      </c>
      <c r="BP584" s="12" t="str">
        <f t="shared" si="350"/>
        <v>Retroalimentación al docente</v>
      </c>
      <c r="BQ584" s="12" t="str">
        <f t="shared" si="351"/>
        <v/>
      </c>
      <c r="BS584" s="12">
        <f t="shared" si="352"/>
        <v>0</v>
      </c>
      <c r="BT584" s="12">
        <f t="shared" si="353"/>
        <v>1</v>
      </c>
      <c r="BU584" s="12">
        <f t="shared" si="354"/>
        <v>1</v>
      </c>
      <c r="BV584" s="12">
        <f t="shared" si="355"/>
        <v>1</v>
      </c>
      <c r="BW584" s="12">
        <f t="shared" si="356"/>
        <v>1</v>
      </c>
      <c r="BX584" s="12">
        <f t="shared" si="357"/>
        <v>0</v>
      </c>
      <c r="BY584" s="12">
        <f t="shared" si="358"/>
        <v>4</v>
      </c>
      <c r="BZ584"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84" s="12" t="str">
        <f t="shared" si="360"/>
        <v>La bibliografía básica propuesta se encuentra en la biblioteca "Juan Roa Vásquez".</v>
      </c>
      <c r="CB584" s="21" t="str">
        <f t="shared" si="361"/>
        <v>La bibliografía propuesta contiene títulos de edición menor a 5 años.</v>
      </c>
      <c r="CC584" s="12" t="str">
        <f t="shared" si="362"/>
        <v>La bibliografía se presenta con una sólo sistema de referenciación (APA, Vancouver, IEEE, etc).</v>
      </c>
      <c r="CD584" s="12" t="str">
        <f t="shared" si="363"/>
        <v>La bibliografía incluye por lo menos dos títulos en una segunda lengua.</v>
      </c>
      <c r="CF584" s="12">
        <f t="shared" si="364"/>
        <v>1</v>
      </c>
      <c r="CG584" s="12">
        <f t="shared" si="365"/>
        <v>1</v>
      </c>
      <c r="CH584" s="12">
        <f t="shared" si="366"/>
        <v>1</v>
      </c>
      <c r="CI584" s="12">
        <f t="shared" si="367"/>
        <v>1</v>
      </c>
      <c r="CJ584" s="12">
        <f t="shared" si="368"/>
        <v>0</v>
      </c>
      <c r="CK584" s="12">
        <f t="shared" si="369"/>
        <v>4</v>
      </c>
    </row>
    <row r="585" spans="1:89" x14ac:dyDescent="0.25">
      <c r="A585" s="25">
        <v>43069.678187488425</v>
      </c>
      <c r="B585" s="26" t="s">
        <v>1184</v>
      </c>
      <c r="C585" s="26" t="s">
        <v>1185</v>
      </c>
      <c r="D585" s="26" t="s">
        <v>185</v>
      </c>
      <c r="E585" s="24"/>
      <c r="F585" s="26" t="s">
        <v>371</v>
      </c>
      <c r="G585" s="26" t="s">
        <v>1186</v>
      </c>
      <c r="H585" s="26" t="s">
        <v>188</v>
      </c>
      <c r="I585" s="26" t="s">
        <v>188</v>
      </c>
      <c r="J585" s="26" t="s">
        <v>188</v>
      </c>
      <c r="K585" s="26" t="s">
        <v>188</v>
      </c>
      <c r="L585" s="26" t="s">
        <v>188</v>
      </c>
      <c r="M585" s="26" t="s">
        <v>188</v>
      </c>
      <c r="N585" s="26" t="s">
        <v>188</v>
      </c>
      <c r="O585" s="26" t="s">
        <v>188</v>
      </c>
      <c r="P585" s="26" t="s">
        <v>188</v>
      </c>
      <c r="Q585" s="26" t="s">
        <v>188</v>
      </c>
      <c r="R585" s="26" t="s">
        <v>188</v>
      </c>
      <c r="S585" s="26" t="s">
        <v>188</v>
      </c>
      <c r="T585" s="26" t="s">
        <v>188</v>
      </c>
      <c r="U585" s="26" t="s">
        <v>188</v>
      </c>
      <c r="V585" s="26" t="s">
        <v>5</v>
      </c>
      <c r="W585" s="26" t="s">
        <v>162</v>
      </c>
      <c r="X585" s="26" t="s">
        <v>158</v>
      </c>
      <c r="Y585" s="26" t="s">
        <v>190</v>
      </c>
      <c r="Z585" s="26" t="s">
        <v>190</v>
      </c>
      <c r="AA585" s="26" t="s">
        <v>190</v>
      </c>
      <c r="AB585" s="26" t="s">
        <v>190</v>
      </c>
      <c r="AC585" s="26" t="s">
        <v>190</v>
      </c>
      <c r="AD585" s="26" t="s">
        <v>190</v>
      </c>
      <c r="AE585" s="26" t="s">
        <v>55</v>
      </c>
      <c r="AF585" s="26" t="s">
        <v>159</v>
      </c>
      <c r="AG585" s="26" t="s">
        <v>59</v>
      </c>
      <c r="AH585" s="26" t="s">
        <v>59</v>
      </c>
      <c r="AI585" s="26" t="s">
        <v>59</v>
      </c>
      <c r="AJ585" s="26" t="s">
        <v>59</v>
      </c>
      <c r="AK585" s="26" t="s">
        <v>71</v>
      </c>
      <c r="AL585" s="26" t="s">
        <v>163</v>
      </c>
      <c r="AM585" s="26" t="s">
        <v>191</v>
      </c>
      <c r="AN585" s="26" t="s">
        <v>90</v>
      </c>
      <c r="AO585" s="26" t="s">
        <v>192</v>
      </c>
      <c r="AP585" s="26" t="s">
        <v>106</v>
      </c>
      <c r="AQ585" s="26" t="s">
        <v>106</v>
      </c>
      <c r="AR585" s="26" t="s">
        <v>106</v>
      </c>
      <c r="AS585" s="26" t="s">
        <v>106</v>
      </c>
      <c r="AT585" s="26" t="s">
        <v>113</v>
      </c>
      <c r="AU585" s="26" t="s">
        <v>193</v>
      </c>
      <c r="AX585" s="12">
        <f t="shared" si="339"/>
        <v>584</v>
      </c>
      <c r="AY585" s="12">
        <f t="shared" si="333"/>
        <v>0.5</v>
      </c>
      <c r="AZ585" s="20" t="str">
        <f t="shared" si="340"/>
        <v>Anticipatoria., Criterios y estándares (Rúbrica)., Autoevaluación., Retroalimentación.</v>
      </c>
      <c r="BA585" s="12" t="str">
        <f t="shared" si="335"/>
        <v>Anticipatoria.</v>
      </c>
      <c r="BB585" s="12" t="str">
        <f t="shared" si="336"/>
        <v>Criterios y estándares (Rúbrica).</v>
      </c>
      <c r="BC585" s="12" t="str">
        <f t="shared" si="337"/>
        <v>Autoevaluación.</v>
      </c>
      <c r="BD585" s="12" t="str">
        <f t="shared" si="338"/>
        <v>Retroalimentación.</v>
      </c>
      <c r="BF585" s="12">
        <f t="shared" si="341"/>
        <v>1</v>
      </c>
      <c r="BG585" s="12">
        <f t="shared" si="342"/>
        <v>1</v>
      </c>
      <c r="BH585" s="12">
        <f t="shared" si="343"/>
        <v>1</v>
      </c>
      <c r="BI585" s="12">
        <f t="shared" si="344"/>
        <v>1</v>
      </c>
      <c r="BJ585" s="12">
        <f t="shared" si="345"/>
        <v>0</v>
      </c>
      <c r="BK585" s="12">
        <f t="shared" si="346"/>
        <v>4</v>
      </c>
      <c r="BL585" s="20" t="str">
        <f t="shared" si="347"/>
        <v>Reflexión, Diálogo, Claridad, Oportunidades de mejora, Retroalimentación al docente</v>
      </c>
      <c r="BM585" s="12" t="str">
        <f t="shared" si="348"/>
        <v>Reflexión</v>
      </c>
      <c r="BN585" s="12" t="str">
        <f t="shared" si="334"/>
        <v>Diálogo</v>
      </c>
      <c r="BO585" s="12" t="str">
        <f t="shared" si="349"/>
        <v>Claridad</v>
      </c>
      <c r="BP585" s="12" t="str">
        <f t="shared" si="350"/>
        <v>Oportunidades de mejora</v>
      </c>
      <c r="BQ585" s="12" t="str">
        <f t="shared" si="351"/>
        <v>Retroalimentación al docente</v>
      </c>
      <c r="BS585" s="12">
        <f t="shared" si="352"/>
        <v>1</v>
      </c>
      <c r="BT585" s="12">
        <f t="shared" si="353"/>
        <v>1</v>
      </c>
      <c r="BU585" s="12">
        <f t="shared" si="354"/>
        <v>1</v>
      </c>
      <c r="BV585" s="12">
        <f t="shared" si="355"/>
        <v>1</v>
      </c>
      <c r="BW585" s="12">
        <f t="shared" si="356"/>
        <v>1</v>
      </c>
      <c r="BX585" s="12">
        <f t="shared" si="357"/>
        <v>0</v>
      </c>
      <c r="BY585" s="12">
        <f t="shared" si="358"/>
        <v>5</v>
      </c>
      <c r="BZ585"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85" s="12" t="str">
        <f t="shared" si="360"/>
        <v>La bibliografía básica propuesta se encuentra en la biblioteca "Juan Roa Vásquez".</v>
      </c>
      <c r="CB585" s="21" t="str">
        <f t="shared" si="361"/>
        <v>La bibliografía propuesta contiene títulos de edición menor a 5 años.</v>
      </c>
      <c r="CC585" s="12" t="str">
        <f t="shared" si="362"/>
        <v>La bibliografía se presenta con una sólo sistema de referenciación (APA, Vancouver, IEEE, etc).</v>
      </c>
      <c r="CD585" s="12" t="str">
        <f t="shared" si="363"/>
        <v>La bibliografía incluye por lo menos dos títulos en una segunda lengua.</v>
      </c>
      <c r="CF585" s="12">
        <f t="shared" si="364"/>
        <v>1</v>
      </c>
      <c r="CG585" s="12">
        <f t="shared" si="365"/>
        <v>1</v>
      </c>
      <c r="CH585" s="12">
        <f t="shared" si="366"/>
        <v>1</v>
      </c>
      <c r="CI585" s="12">
        <f t="shared" si="367"/>
        <v>1</v>
      </c>
      <c r="CJ585" s="12">
        <f t="shared" si="368"/>
        <v>0</v>
      </c>
      <c r="CK585" s="12">
        <f t="shared" si="369"/>
        <v>4</v>
      </c>
    </row>
    <row r="586" spans="1:89" x14ac:dyDescent="0.25">
      <c r="A586" s="25">
        <v>43069.679929212958</v>
      </c>
      <c r="B586" s="26" t="s">
        <v>1184</v>
      </c>
      <c r="C586" s="26" t="s">
        <v>1185</v>
      </c>
      <c r="D586" s="26" t="s">
        <v>185</v>
      </c>
      <c r="E586" s="24"/>
      <c r="F586" s="26" t="s">
        <v>371</v>
      </c>
      <c r="G586" s="26" t="s">
        <v>1155</v>
      </c>
      <c r="H586" s="26" t="s">
        <v>188</v>
      </c>
      <c r="I586" s="26" t="s">
        <v>188</v>
      </c>
      <c r="J586" s="26" t="s">
        <v>188</v>
      </c>
      <c r="K586" s="26" t="s">
        <v>188</v>
      </c>
      <c r="L586" s="26" t="s">
        <v>188</v>
      </c>
      <c r="M586" s="26" t="s">
        <v>188</v>
      </c>
      <c r="N586" s="26" t="s">
        <v>188</v>
      </c>
      <c r="O586" s="26" t="s">
        <v>188</v>
      </c>
      <c r="P586" s="26" t="s">
        <v>188</v>
      </c>
      <c r="Q586" s="26" t="s">
        <v>188</v>
      </c>
      <c r="R586" s="26" t="s">
        <v>188</v>
      </c>
      <c r="S586" s="26" t="s">
        <v>188</v>
      </c>
      <c r="T586" s="26" t="s">
        <v>188</v>
      </c>
      <c r="U586" s="26" t="s">
        <v>188</v>
      </c>
      <c r="V586" s="26" t="s">
        <v>5</v>
      </c>
      <c r="W586" s="26" t="s">
        <v>162</v>
      </c>
      <c r="X586" s="26" t="s">
        <v>158</v>
      </c>
      <c r="Y586" s="26" t="s">
        <v>190</v>
      </c>
      <c r="Z586" s="26" t="s">
        <v>190</v>
      </c>
      <c r="AA586" s="26" t="s">
        <v>190</v>
      </c>
      <c r="AB586" s="26" t="s">
        <v>190</v>
      </c>
      <c r="AC586" s="26" t="s">
        <v>190</v>
      </c>
      <c r="AD586" s="26" t="s">
        <v>190</v>
      </c>
      <c r="AE586" s="26" t="s">
        <v>55</v>
      </c>
      <c r="AF586" s="26" t="s">
        <v>159</v>
      </c>
      <c r="AG586" s="26" t="s">
        <v>59</v>
      </c>
      <c r="AH586" s="26" t="s">
        <v>59</v>
      </c>
      <c r="AI586" s="26" t="s">
        <v>59</v>
      </c>
      <c r="AJ586" s="26" t="s">
        <v>59</v>
      </c>
      <c r="AK586" s="26" t="s">
        <v>71</v>
      </c>
      <c r="AL586" s="26" t="s">
        <v>163</v>
      </c>
      <c r="AM586" s="26" t="s">
        <v>191</v>
      </c>
      <c r="AN586" s="26" t="s">
        <v>90</v>
      </c>
      <c r="AO586" s="26" t="s">
        <v>192</v>
      </c>
      <c r="AP586" s="26" t="s">
        <v>106</v>
      </c>
      <c r="AQ586" s="26" t="s">
        <v>106</v>
      </c>
      <c r="AR586" s="26" t="s">
        <v>106</v>
      </c>
      <c r="AS586" s="26" t="s">
        <v>106</v>
      </c>
      <c r="AT586" s="26" t="s">
        <v>113</v>
      </c>
      <c r="AU586" s="26" t="s">
        <v>193</v>
      </c>
      <c r="AX586" s="12">
        <f t="shared" si="339"/>
        <v>584</v>
      </c>
      <c r="AY586" s="12">
        <f t="shared" si="333"/>
        <v>0.5</v>
      </c>
      <c r="AZ586" s="20" t="str">
        <f t="shared" si="340"/>
        <v>Anticipatoria., Criterios y estándares (Rúbrica)., Autoevaluación., Retroalimentación.</v>
      </c>
      <c r="BA586" s="12" t="str">
        <f t="shared" si="335"/>
        <v>Anticipatoria.</v>
      </c>
      <c r="BB586" s="12" t="str">
        <f t="shared" si="336"/>
        <v>Criterios y estándares (Rúbrica).</v>
      </c>
      <c r="BC586" s="12" t="str">
        <f t="shared" si="337"/>
        <v>Autoevaluación.</v>
      </c>
      <c r="BD586" s="12" t="str">
        <f t="shared" si="338"/>
        <v>Retroalimentación.</v>
      </c>
      <c r="BF586" s="12">
        <f t="shared" si="341"/>
        <v>1</v>
      </c>
      <c r="BG586" s="12">
        <f t="shared" si="342"/>
        <v>1</v>
      </c>
      <c r="BH586" s="12">
        <f t="shared" si="343"/>
        <v>1</v>
      </c>
      <c r="BI586" s="12">
        <f t="shared" si="344"/>
        <v>1</v>
      </c>
      <c r="BJ586" s="12">
        <f t="shared" si="345"/>
        <v>0</v>
      </c>
      <c r="BK586" s="12">
        <f t="shared" si="346"/>
        <v>4</v>
      </c>
      <c r="BL586" s="20" t="str">
        <f t="shared" si="347"/>
        <v>Reflexión, Diálogo, Claridad, Oportunidades de mejora, Retroalimentación al docente</v>
      </c>
      <c r="BM586" s="12" t="str">
        <f t="shared" si="348"/>
        <v>Reflexión</v>
      </c>
      <c r="BN586" s="12" t="str">
        <f t="shared" si="334"/>
        <v>Diálogo</v>
      </c>
      <c r="BO586" s="12" t="str">
        <f t="shared" si="349"/>
        <v>Claridad</v>
      </c>
      <c r="BP586" s="12" t="str">
        <f t="shared" si="350"/>
        <v>Oportunidades de mejora</v>
      </c>
      <c r="BQ586" s="12" t="str">
        <f t="shared" si="351"/>
        <v>Retroalimentación al docente</v>
      </c>
      <c r="BS586" s="12">
        <f t="shared" si="352"/>
        <v>1</v>
      </c>
      <c r="BT586" s="12">
        <f t="shared" si="353"/>
        <v>1</v>
      </c>
      <c r="BU586" s="12">
        <f t="shared" si="354"/>
        <v>1</v>
      </c>
      <c r="BV586" s="12">
        <f t="shared" si="355"/>
        <v>1</v>
      </c>
      <c r="BW586" s="12">
        <f t="shared" si="356"/>
        <v>1</v>
      </c>
      <c r="BX586" s="12">
        <f t="shared" si="357"/>
        <v>0</v>
      </c>
      <c r="BY586" s="12">
        <f t="shared" si="358"/>
        <v>5</v>
      </c>
      <c r="BZ586"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86" s="12" t="str">
        <f t="shared" si="360"/>
        <v>La bibliografía básica propuesta se encuentra en la biblioteca "Juan Roa Vásquez".</v>
      </c>
      <c r="CB586" s="21" t="str">
        <f t="shared" si="361"/>
        <v>La bibliografía propuesta contiene títulos de edición menor a 5 años.</v>
      </c>
      <c r="CC586" s="12" t="str">
        <f t="shared" si="362"/>
        <v>La bibliografía se presenta con una sólo sistema de referenciación (APA, Vancouver, IEEE, etc).</v>
      </c>
      <c r="CD586" s="12" t="str">
        <f t="shared" si="363"/>
        <v>La bibliografía incluye por lo menos dos títulos en una segunda lengua.</v>
      </c>
      <c r="CF586" s="12">
        <f t="shared" si="364"/>
        <v>1</v>
      </c>
      <c r="CG586" s="12">
        <f t="shared" si="365"/>
        <v>1</v>
      </c>
      <c r="CH586" s="12">
        <f t="shared" si="366"/>
        <v>1</v>
      </c>
      <c r="CI586" s="12">
        <f t="shared" si="367"/>
        <v>1</v>
      </c>
      <c r="CJ586" s="12">
        <f t="shared" si="368"/>
        <v>0</v>
      </c>
      <c r="CK586" s="12">
        <f t="shared" si="369"/>
        <v>4</v>
      </c>
    </row>
    <row r="587" spans="1:89" x14ac:dyDescent="0.25">
      <c r="A587" s="25">
        <v>43069.713901168987</v>
      </c>
      <c r="B587" s="26" t="s">
        <v>973</v>
      </c>
      <c r="C587" s="26" t="s">
        <v>974</v>
      </c>
      <c r="D587" s="26" t="s">
        <v>185</v>
      </c>
      <c r="E587" s="24"/>
      <c r="F587" s="26" t="s">
        <v>226</v>
      </c>
      <c r="G587" s="26" t="s">
        <v>531</v>
      </c>
      <c r="H587" s="26" t="s">
        <v>188</v>
      </c>
      <c r="I587" s="26" t="s">
        <v>188</v>
      </c>
      <c r="J587" s="26" t="s">
        <v>188</v>
      </c>
      <c r="K587" s="26" t="s">
        <v>188</v>
      </c>
      <c r="L587" s="26" t="s">
        <v>188</v>
      </c>
      <c r="M587" s="26" t="s">
        <v>188</v>
      </c>
      <c r="N587" s="26" t="s">
        <v>188</v>
      </c>
      <c r="O587" s="26" t="s">
        <v>188</v>
      </c>
      <c r="P587" s="26" t="s">
        <v>188</v>
      </c>
      <c r="Q587" s="26" t="s">
        <v>188</v>
      </c>
      <c r="R587" s="26" t="s">
        <v>188</v>
      </c>
      <c r="S587" s="26" t="s">
        <v>188</v>
      </c>
      <c r="T587" s="26" t="s">
        <v>188</v>
      </c>
      <c r="U587" s="26" t="s">
        <v>188</v>
      </c>
      <c r="V587" s="26" t="s">
        <v>5</v>
      </c>
      <c r="W587" s="26" t="s">
        <v>162</v>
      </c>
      <c r="X587" s="26" t="s">
        <v>158</v>
      </c>
      <c r="Y587" s="26" t="s">
        <v>190</v>
      </c>
      <c r="Z587" s="26" t="s">
        <v>190</v>
      </c>
      <c r="AA587" s="26" t="s">
        <v>190</v>
      </c>
      <c r="AB587" s="26" t="s">
        <v>190</v>
      </c>
      <c r="AC587" s="26" t="s">
        <v>190</v>
      </c>
      <c r="AD587" s="26" t="s">
        <v>190</v>
      </c>
      <c r="AE587" s="26" t="s">
        <v>55</v>
      </c>
      <c r="AF587" s="26" t="s">
        <v>159</v>
      </c>
      <c r="AG587" s="26" t="s">
        <v>59</v>
      </c>
      <c r="AH587" s="26" t="s">
        <v>59</v>
      </c>
      <c r="AI587" s="26" t="s">
        <v>59</v>
      </c>
      <c r="AJ587" s="26" t="s">
        <v>59</v>
      </c>
      <c r="AK587" s="26" t="s">
        <v>71</v>
      </c>
      <c r="AL587" s="26" t="s">
        <v>163</v>
      </c>
      <c r="AM587" s="26" t="s">
        <v>191</v>
      </c>
      <c r="AN587" s="26" t="s">
        <v>90</v>
      </c>
      <c r="AO587" s="26" t="s">
        <v>192</v>
      </c>
      <c r="AP587" s="26" t="s">
        <v>106</v>
      </c>
      <c r="AQ587" s="26" t="s">
        <v>106</v>
      </c>
      <c r="AR587" s="26" t="s">
        <v>106</v>
      </c>
      <c r="AS587" s="26" t="s">
        <v>106</v>
      </c>
      <c r="AT587" s="26" t="s">
        <v>114</v>
      </c>
      <c r="AU587" s="26" t="s">
        <v>193</v>
      </c>
      <c r="AX587" s="12">
        <f t="shared" si="339"/>
        <v>480</v>
      </c>
      <c r="AY587" s="12">
        <f t="shared" ref="AY587:AY650" si="370">IFERROR(1/(COUNTIF($AX$2:$AX$2000,MATCH(C587,$C$2:$C$2000,0))),"")</f>
        <v>0.33333333333333331</v>
      </c>
      <c r="AZ587" s="20" t="str">
        <f t="shared" si="340"/>
        <v>Anticipatoria., Criterios y estándares (Rúbrica)., Autoevaluación., Retroalimentación.</v>
      </c>
      <c r="BA587" s="12" t="str">
        <f t="shared" si="335"/>
        <v>Anticipatoria.</v>
      </c>
      <c r="BB587" s="12" t="str">
        <f t="shared" si="336"/>
        <v>Criterios y estándares (Rúbrica).</v>
      </c>
      <c r="BC587" s="12" t="str">
        <f t="shared" si="337"/>
        <v>Autoevaluación.</v>
      </c>
      <c r="BD587" s="12" t="str">
        <f t="shared" si="338"/>
        <v>Retroalimentación.</v>
      </c>
      <c r="BF587" s="12">
        <f t="shared" si="341"/>
        <v>1</v>
      </c>
      <c r="BG587" s="12">
        <f t="shared" si="342"/>
        <v>1</v>
      </c>
      <c r="BH587" s="12">
        <f t="shared" si="343"/>
        <v>1</v>
      </c>
      <c r="BI587" s="12">
        <f t="shared" si="344"/>
        <v>1</v>
      </c>
      <c r="BJ587" s="12">
        <f t="shared" si="345"/>
        <v>0</v>
      </c>
      <c r="BK587" s="12">
        <f t="shared" si="346"/>
        <v>4</v>
      </c>
      <c r="BL587" s="20" t="str">
        <f t="shared" si="347"/>
        <v>Reflexión, Diálogo, Claridad, Oportunidades de mejora, Retroalimentación al docente</v>
      </c>
      <c r="BM587" s="12" t="str">
        <f t="shared" si="348"/>
        <v>Reflexión</v>
      </c>
      <c r="BN587" s="12" t="str">
        <f t="shared" si="334"/>
        <v>Diálogo</v>
      </c>
      <c r="BO587" s="12" t="str">
        <f t="shared" si="349"/>
        <v>Claridad</v>
      </c>
      <c r="BP587" s="12" t="str">
        <f t="shared" si="350"/>
        <v>Oportunidades de mejora</v>
      </c>
      <c r="BQ587" s="12" t="str">
        <f t="shared" si="351"/>
        <v>Retroalimentación al docente</v>
      </c>
      <c r="BS587" s="12">
        <f t="shared" si="352"/>
        <v>1</v>
      </c>
      <c r="BT587" s="12">
        <f t="shared" si="353"/>
        <v>1</v>
      </c>
      <c r="BU587" s="12">
        <f t="shared" si="354"/>
        <v>1</v>
      </c>
      <c r="BV587" s="12">
        <f t="shared" si="355"/>
        <v>1</v>
      </c>
      <c r="BW587" s="12">
        <f t="shared" si="356"/>
        <v>1</v>
      </c>
      <c r="BX587" s="12">
        <f t="shared" si="357"/>
        <v>0</v>
      </c>
      <c r="BY587" s="12">
        <f t="shared" si="358"/>
        <v>5</v>
      </c>
      <c r="BZ587"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87" s="12" t="str">
        <f t="shared" si="360"/>
        <v>La bibliografía básica propuesta se encuentra en la biblioteca "Juan Roa Vásquez".</v>
      </c>
      <c r="CB587" s="21" t="str">
        <f t="shared" si="361"/>
        <v>La bibliografía propuesta contiene títulos de edición menor a 5 años.</v>
      </c>
      <c r="CC587" s="12" t="str">
        <f t="shared" si="362"/>
        <v>La bibliografía se presenta con una sólo sistema de referenciación (APA, Vancouver, IEEE, etc).</v>
      </c>
      <c r="CD587" s="12" t="str">
        <f t="shared" si="363"/>
        <v>La bibliografía incluye por lo menos dos títulos en una segunda lengua.</v>
      </c>
      <c r="CF587" s="12">
        <f t="shared" si="364"/>
        <v>1</v>
      </c>
      <c r="CG587" s="12">
        <f t="shared" si="365"/>
        <v>1</v>
      </c>
      <c r="CH587" s="12">
        <f t="shared" si="366"/>
        <v>1</v>
      </c>
      <c r="CI587" s="12">
        <f t="shared" si="367"/>
        <v>1</v>
      </c>
      <c r="CJ587" s="12">
        <f t="shared" si="368"/>
        <v>0</v>
      </c>
      <c r="CK587" s="12">
        <f t="shared" si="369"/>
        <v>4</v>
      </c>
    </row>
    <row r="588" spans="1:89" x14ac:dyDescent="0.25">
      <c r="A588" s="25">
        <v>43069.716907592592</v>
      </c>
      <c r="B588" s="26" t="s">
        <v>973</v>
      </c>
      <c r="C588" s="26" t="s">
        <v>974</v>
      </c>
      <c r="D588" s="26" t="s">
        <v>185</v>
      </c>
      <c r="E588" s="24"/>
      <c r="F588" s="26" t="s">
        <v>226</v>
      </c>
      <c r="G588" s="26" t="s">
        <v>1187</v>
      </c>
      <c r="H588" s="26" t="s">
        <v>188</v>
      </c>
      <c r="I588" s="26" t="s">
        <v>188</v>
      </c>
      <c r="J588" s="26" t="s">
        <v>188</v>
      </c>
      <c r="K588" s="26" t="s">
        <v>188</v>
      </c>
      <c r="L588" s="26" t="s">
        <v>188</v>
      </c>
      <c r="M588" s="26" t="s">
        <v>188</v>
      </c>
      <c r="N588" s="26" t="s">
        <v>188</v>
      </c>
      <c r="O588" s="26" t="s">
        <v>188</v>
      </c>
      <c r="P588" s="26" t="s">
        <v>188</v>
      </c>
      <c r="Q588" s="26" t="s">
        <v>188</v>
      </c>
      <c r="R588" s="26" t="s">
        <v>188</v>
      </c>
      <c r="S588" s="26" t="s">
        <v>188</v>
      </c>
      <c r="T588" s="26" t="s">
        <v>188</v>
      </c>
      <c r="U588" s="26" t="s">
        <v>188</v>
      </c>
      <c r="V588" s="26" t="s">
        <v>5</v>
      </c>
      <c r="W588" s="26" t="s">
        <v>162</v>
      </c>
      <c r="X588" s="26" t="s">
        <v>158</v>
      </c>
      <c r="Y588" s="26" t="s">
        <v>190</v>
      </c>
      <c r="Z588" s="26" t="s">
        <v>190</v>
      </c>
      <c r="AA588" s="26" t="s">
        <v>190</v>
      </c>
      <c r="AB588" s="26" t="s">
        <v>190</v>
      </c>
      <c r="AC588" s="26" t="s">
        <v>190</v>
      </c>
      <c r="AD588" s="26" t="s">
        <v>190</v>
      </c>
      <c r="AE588" s="26" t="s">
        <v>55</v>
      </c>
      <c r="AF588" s="26" t="s">
        <v>159</v>
      </c>
      <c r="AG588" s="26" t="s">
        <v>59</v>
      </c>
      <c r="AH588" s="26" t="s">
        <v>59</v>
      </c>
      <c r="AI588" s="26" t="s">
        <v>59</v>
      </c>
      <c r="AJ588" s="26" t="s">
        <v>59</v>
      </c>
      <c r="AK588" s="26" t="s">
        <v>71</v>
      </c>
      <c r="AL588" s="26" t="s">
        <v>163</v>
      </c>
      <c r="AM588" s="26" t="s">
        <v>191</v>
      </c>
      <c r="AN588" s="26" t="s">
        <v>90</v>
      </c>
      <c r="AO588" s="26" t="s">
        <v>192</v>
      </c>
      <c r="AP588" s="26" t="s">
        <v>106</v>
      </c>
      <c r="AQ588" s="26" t="s">
        <v>106</v>
      </c>
      <c r="AR588" s="26" t="s">
        <v>106</v>
      </c>
      <c r="AS588" s="26" t="s">
        <v>106</v>
      </c>
      <c r="AT588" s="26" t="s">
        <v>114</v>
      </c>
      <c r="AU588" s="26" t="s">
        <v>193</v>
      </c>
      <c r="AX588" s="12">
        <f t="shared" si="339"/>
        <v>480</v>
      </c>
      <c r="AY588" s="12">
        <f t="shared" si="370"/>
        <v>0.33333333333333331</v>
      </c>
      <c r="AZ588" s="20" t="str">
        <f t="shared" si="340"/>
        <v>Anticipatoria., Criterios y estándares (Rúbrica)., Autoevaluación., Retroalimentación.</v>
      </c>
      <c r="BA588" s="12" t="str">
        <f t="shared" si="335"/>
        <v>Anticipatoria.</v>
      </c>
      <c r="BB588" s="12" t="str">
        <f t="shared" si="336"/>
        <v>Criterios y estándares (Rúbrica).</v>
      </c>
      <c r="BC588" s="12" t="str">
        <f t="shared" si="337"/>
        <v>Autoevaluación.</v>
      </c>
      <c r="BD588" s="12" t="str">
        <f t="shared" si="338"/>
        <v>Retroalimentación.</v>
      </c>
      <c r="BF588" s="12">
        <f t="shared" si="341"/>
        <v>1</v>
      </c>
      <c r="BG588" s="12">
        <f t="shared" si="342"/>
        <v>1</v>
      </c>
      <c r="BH588" s="12">
        <f t="shared" si="343"/>
        <v>1</v>
      </c>
      <c r="BI588" s="12">
        <f t="shared" si="344"/>
        <v>1</v>
      </c>
      <c r="BJ588" s="12">
        <f t="shared" si="345"/>
        <v>0</v>
      </c>
      <c r="BK588" s="12">
        <f t="shared" si="346"/>
        <v>4</v>
      </c>
      <c r="BL588" s="20" t="str">
        <f t="shared" si="347"/>
        <v>Reflexión, Diálogo, Claridad, Oportunidades de mejora, Retroalimentación al docente</v>
      </c>
      <c r="BM588" s="12" t="str">
        <f t="shared" si="348"/>
        <v>Reflexión</v>
      </c>
      <c r="BN588" s="12" t="str">
        <f t="shared" si="334"/>
        <v>Diálogo</v>
      </c>
      <c r="BO588" s="12" t="str">
        <f t="shared" si="349"/>
        <v>Claridad</v>
      </c>
      <c r="BP588" s="12" t="str">
        <f t="shared" si="350"/>
        <v>Oportunidades de mejora</v>
      </c>
      <c r="BQ588" s="12" t="str">
        <f t="shared" si="351"/>
        <v>Retroalimentación al docente</v>
      </c>
      <c r="BS588" s="12">
        <f t="shared" si="352"/>
        <v>1</v>
      </c>
      <c r="BT588" s="12">
        <f t="shared" si="353"/>
        <v>1</v>
      </c>
      <c r="BU588" s="12">
        <f t="shared" si="354"/>
        <v>1</v>
      </c>
      <c r="BV588" s="12">
        <f t="shared" si="355"/>
        <v>1</v>
      </c>
      <c r="BW588" s="12">
        <f t="shared" si="356"/>
        <v>1</v>
      </c>
      <c r="BX588" s="12">
        <f t="shared" si="357"/>
        <v>0</v>
      </c>
      <c r="BY588" s="12">
        <f t="shared" si="358"/>
        <v>5</v>
      </c>
      <c r="BZ588"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88" s="12" t="str">
        <f t="shared" si="360"/>
        <v>La bibliografía básica propuesta se encuentra en la biblioteca "Juan Roa Vásquez".</v>
      </c>
      <c r="CB588" s="21" t="str">
        <f t="shared" si="361"/>
        <v>La bibliografía propuesta contiene títulos de edición menor a 5 años.</v>
      </c>
      <c r="CC588" s="12" t="str">
        <f t="shared" si="362"/>
        <v>La bibliografía se presenta con una sólo sistema de referenciación (APA, Vancouver, IEEE, etc).</v>
      </c>
      <c r="CD588" s="12" t="str">
        <f t="shared" si="363"/>
        <v>La bibliografía incluye por lo menos dos títulos en una segunda lengua.</v>
      </c>
      <c r="CF588" s="12">
        <f t="shared" si="364"/>
        <v>1</v>
      </c>
      <c r="CG588" s="12">
        <f t="shared" si="365"/>
        <v>1</v>
      </c>
      <c r="CH588" s="12">
        <f t="shared" si="366"/>
        <v>1</v>
      </c>
      <c r="CI588" s="12">
        <f t="shared" si="367"/>
        <v>1</v>
      </c>
      <c r="CJ588" s="12">
        <f t="shared" si="368"/>
        <v>0</v>
      </c>
      <c r="CK588" s="12">
        <f t="shared" si="369"/>
        <v>4</v>
      </c>
    </row>
    <row r="589" spans="1:89" x14ac:dyDescent="0.25">
      <c r="A589" s="25">
        <v>43069.722665474532</v>
      </c>
      <c r="B589" s="26" t="s">
        <v>1188</v>
      </c>
      <c r="C589" s="26" t="s">
        <v>1189</v>
      </c>
      <c r="D589" s="26" t="s">
        <v>185</v>
      </c>
      <c r="E589" s="24"/>
      <c r="F589" s="26" t="s">
        <v>336</v>
      </c>
      <c r="G589" s="26" t="s">
        <v>1190</v>
      </c>
      <c r="H589" s="26" t="s">
        <v>188</v>
      </c>
      <c r="I589" s="26" t="s">
        <v>188</v>
      </c>
      <c r="J589" s="26" t="s">
        <v>188</v>
      </c>
      <c r="K589" s="26" t="s">
        <v>188</v>
      </c>
      <c r="L589" s="26" t="s">
        <v>188</v>
      </c>
      <c r="M589" s="26" t="s">
        <v>188</v>
      </c>
      <c r="N589" s="26" t="s">
        <v>189</v>
      </c>
      <c r="O589" s="26" t="s">
        <v>188</v>
      </c>
      <c r="P589" s="26" t="s">
        <v>189</v>
      </c>
      <c r="Q589" s="26" t="s">
        <v>188</v>
      </c>
      <c r="R589" s="26" t="s">
        <v>188</v>
      </c>
      <c r="S589" s="26" t="s">
        <v>189</v>
      </c>
      <c r="T589" s="26" t="s">
        <v>189</v>
      </c>
      <c r="U589" s="26" t="s">
        <v>189</v>
      </c>
      <c r="V589" s="26" t="s">
        <v>4</v>
      </c>
      <c r="W589" s="26" t="s">
        <v>36</v>
      </c>
      <c r="X589" s="26" t="s">
        <v>158</v>
      </c>
      <c r="Y589" s="26" t="s">
        <v>190</v>
      </c>
      <c r="Z589" s="26" t="s">
        <v>190</v>
      </c>
      <c r="AA589" s="26" t="s">
        <v>190</v>
      </c>
      <c r="AB589" s="26" t="s">
        <v>190</v>
      </c>
      <c r="AC589" s="26" t="s">
        <v>190</v>
      </c>
      <c r="AD589" s="26" t="s">
        <v>190</v>
      </c>
      <c r="AE589" s="26" t="s">
        <v>55</v>
      </c>
      <c r="AF589" s="26" t="s">
        <v>159</v>
      </c>
      <c r="AG589" s="26" t="s">
        <v>59</v>
      </c>
      <c r="AH589" s="26" t="s">
        <v>59</v>
      </c>
      <c r="AI589" s="26" t="s">
        <v>59</v>
      </c>
      <c r="AJ589" s="26" t="s">
        <v>59</v>
      </c>
      <c r="AK589" s="26" t="s">
        <v>69</v>
      </c>
      <c r="AL589" s="26" t="s">
        <v>160</v>
      </c>
      <c r="AM589" s="26" t="s">
        <v>191</v>
      </c>
      <c r="AN589" s="26" t="s">
        <v>90</v>
      </c>
      <c r="AO589" s="26" t="s">
        <v>210</v>
      </c>
      <c r="AP589" s="26" t="s">
        <v>106</v>
      </c>
      <c r="AQ589" s="26" t="s">
        <v>106</v>
      </c>
      <c r="AR589" s="26" t="s">
        <v>106</v>
      </c>
      <c r="AS589" s="26" t="s">
        <v>106</v>
      </c>
      <c r="AT589" s="26" t="s">
        <v>113</v>
      </c>
      <c r="AU589" s="26" t="s">
        <v>193</v>
      </c>
      <c r="AX589" s="12">
        <f t="shared" si="339"/>
        <v>588</v>
      </c>
      <c r="AY589" s="12">
        <f t="shared" si="370"/>
        <v>1</v>
      </c>
      <c r="AZ589" s="20" t="str">
        <f t="shared" si="340"/>
        <v>Anticipatoria., Criterios y estándares (Rúbrica)., Autoevaluación., Retroalimentación.</v>
      </c>
      <c r="BA589" s="12" t="str">
        <f t="shared" si="335"/>
        <v>Anticipatoria.</v>
      </c>
      <c r="BB589" s="12" t="str">
        <f t="shared" si="336"/>
        <v>Criterios y estándares (Rúbrica).</v>
      </c>
      <c r="BC589" s="12" t="str">
        <f t="shared" si="337"/>
        <v>Autoevaluación.</v>
      </c>
      <c r="BD589" s="12" t="str">
        <f t="shared" si="338"/>
        <v>Retroalimentación.</v>
      </c>
      <c r="BF589" s="12">
        <f t="shared" si="341"/>
        <v>1</v>
      </c>
      <c r="BG589" s="12">
        <f t="shared" si="342"/>
        <v>1</v>
      </c>
      <c r="BH589" s="12">
        <f t="shared" si="343"/>
        <v>1</v>
      </c>
      <c r="BI589" s="12">
        <f t="shared" si="344"/>
        <v>1</v>
      </c>
      <c r="BJ589" s="12">
        <f t="shared" si="345"/>
        <v>0</v>
      </c>
      <c r="BK589" s="12">
        <f t="shared" si="346"/>
        <v>4</v>
      </c>
      <c r="BL589" s="20" t="str">
        <f t="shared" si="347"/>
        <v>Reflexión, Diálogo, Claridad, Oportunidades de mejora</v>
      </c>
      <c r="BM589" s="12" t="str">
        <f t="shared" si="348"/>
        <v>Reflexión</v>
      </c>
      <c r="BN589" s="12" t="str">
        <f t="shared" si="334"/>
        <v>Diálogo</v>
      </c>
      <c r="BO589" s="12" t="str">
        <f t="shared" si="349"/>
        <v>Claridad</v>
      </c>
      <c r="BP589" s="12" t="str">
        <f t="shared" si="350"/>
        <v>Oportunidades de mejora</v>
      </c>
      <c r="BQ589" s="12" t="str">
        <f t="shared" si="351"/>
        <v/>
      </c>
      <c r="BS589" s="12">
        <f t="shared" si="352"/>
        <v>1</v>
      </c>
      <c r="BT589" s="12">
        <f t="shared" si="353"/>
        <v>1</v>
      </c>
      <c r="BU589" s="12">
        <f t="shared" si="354"/>
        <v>1</v>
      </c>
      <c r="BV589" s="12">
        <f t="shared" si="355"/>
        <v>1</v>
      </c>
      <c r="BW589" s="12">
        <f t="shared" si="356"/>
        <v>0</v>
      </c>
      <c r="BX589" s="12">
        <f t="shared" si="357"/>
        <v>0</v>
      </c>
      <c r="BY589" s="12">
        <f t="shared" si="358"/>
        <v>4</v>
      </c>
      <c r="BZ589"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89" s="12" t="str">
        <f t="shared" si="360"/>
        <v>La bibliografía básica propuesta se encuentra en la biblioteca "Juan Roa Vásquez".</v>
      </c>
      <c r="CB589" s="21" t="str">
        <f t="shared" si="361"/>
        <v>La bibliografía propuesta contiene títulos de edición menor a 5 años.</v>
      </c>
      <c r="CC589" s="12" t="str">
        <f t="shared" si="362"/>
        <v>La bibliografía se presenta con una sólo sistema de referenciación (APA, Vancouver, IEEE, etc).</v>
      </c>
      <c r="CD589" s="12" t="str">
        <f t="shared" si="363"/>
        <v>La bibliografía incluye por lo menos dos títulos en una segunda lengua.</v>
      </c>
      <c r="CF589" s="12">
        <f t="shared" si="364"/>
        <v>1</v>
      </c>
      <c r="CG589" s="12">
        <f t="shared" si="365"/>
        <v>1</v>
      </c>
      <c r="CH589" s="12">
        <f t="shared" si="366"/>
        <v>1</v>
      </c>
      <c r="CI589" s="12">
        <f t="shared" si="367"/>
        <v>1</v>
      </c>
      <c r="CJ589" s="12">
        <f t="shared" si="368"/>
        <v>0</v>
      </c>
      <c r="CK589" s="12">
        <f t="shared" si="369"/>
        <v>4</v>
      </c>
    </row>
    <row r="590" spans="1:89" x14ac:dyDescent="0.25">
      <c r="A590" s="25">
        <v>43069.750452673616</v>
      </c>
      <c r="B590" s="26" t="s">
        <v>1191</v>
      </c>
      <c r="C590" s="26" t="s">
        <v>1192</v>
      </c>
      <c r="D590" s="26" t="s">
        <v>185</v>
      </c>
      <c r="E590" s="24"/>
      <c r="F590" s="26" t="s">
        <v>320</v>
      </c>
      <c r="G590" s="26" t="s">
        <v>1193</v>
      </c>
      <c r="H590" s="26" t="s">
        <v>188</v>
      </c>
      <c r="I590" s="26" t="s">
        <v>188</v>
      </c>
      <c r="J590" s="26" t="s">
        <v>188</v>
      </c>
      <c r="K590" s="26" t="s">
        <v>188</v>
      </c>
      <c r="L590" s="26" t="s">
        <v>188</v>
      </c>
      <c r="M590" s="26" t="s">
        <v>188</v>
      </c>
      <c r="N590" s="26" t="s">
        <v>188</v>
      </c>
      <c r="O590" s="26" t="s">
        <v>188</v>
      </c>
      <c r="P590" s="26" t="s">
        <v>188</v>
      </c>
      <c r="Q590" s="26" t="s">
        <v>188</v>
      </c>
      <c r="R590" s="26" t="s">
        <v>188</v>
      </c>
      <c r="S590" s="26" t="s">
        <v>188</v>
      </c>
      <c r="T590" s="26" t="s">
        <v>188</v>
      </c>
      <c r="U590" s="26" t="s">
        <v>188</v>
      </c>
      <c r="V590" s="26" t="s">
        <v>5</v>
      </c>
      <c r="W590" s="26" t="s">
        <v>162</v>
      </c>
      <c r="X590" s="26" t="s">
        <v>158</v>
      </c>
      <c r="Y590" s="26" t="s">
        <v>43</v>
      </c>
      <c r="Z590" s="26" t="s">
        <v>190</v>
      </c>
      <c r="AA590" s="26" t="s">
        <v>190</v>
      </c>
      <c r="AB590" s="26" t="s">
        <v>43</v>
      </c>
      <c r="AC590" s="26" t="s">
        <v>43</v>
      </c>
      <c r="AD590" s="26" t="s">
        <v>43</v>
      </c>
      <c r="AE590" s="26" t="s">
        <v>55</v>
      </c>
      <c r="AF590" s="26" t="s">
        <v>58</v>
      </c>
      <c r="AG590" s="26" t="s">
        <v>59</v>
      </c>
      <c r="AH590" s="26" t="s">
        <v>58</v>
      </c>
      <c r="AI590" s="26" t="s">
        <v>58</v>
      </c>
      <c r="AJ590" s="26" t="s">
        <v>58</v>
      </c>
      <c r="AK590" s="26" t="s">
        <v>69</v>
      </c>
      <c r="AL590" s="26" t="s">
        <v>160</v>
      </c>
      <c r="AM590" s="26" t="s">
        <v>259</v>
      </c>
      <c r="AN590" s="26" t="s">
        <v>89</v>
      </c>
      <c r="AO590" s="26" t="s">
        <v>244</v>
      </c>
      <c r="AP590" s="26" t="s">
        <v>106</v>
      </c>
      <c r="AQ590" s="26" t="s">
        <v>104</v>
      </c>
      <c r="AR590" s="26" t="s">
        <v>104</v>
      </c>
      <c r="AS590" s="26" t="s">
        <v>104</v>
      </c>
      <c r="AT590" s="26" t="s">
        <v>114</v>
      </c>
      <c r="AU590" s="26" t="s">
        <v>193</v>
      </c>
      <c r="AX590" s="12">
        <f t="shared" si="339"/>
        <v>589</v>
      </c>
      <c r="AY590" s="12">
        <f t="shared" si="370"/>
        <v>0.5</v>
      </c>
      <c r="AZ590" s="20" t="str">
        <f t="shared" si="340"/>
        <v>Criterios y estándares (Rúbrica)., Autoevaluación., Retroalimentación.</v>
      </c>
      <c r="BA590" s="12" t="str">
        <f t="shared" si="335"/>
        <v>Criterios y estándares (Rúbrica).</v>
      </c>
      <c r="BB590" s="12" t="str">
        <f t="shared" si="336"/>
        <v>Autoevaluación.</v>
      </c>
      <c r="BC590" s="12" t="str">
        <f t="shared" si="337"/>
        <v>Retroalimentación.</v>
      </c>
      <c r="BD590" s="12" t="str">
        <f t="shared" si="338"/>
        <v/>
      </c>
      <c r="BF590" s="12">
        <f t="shared" si="341"/>
        <v>0</v>
      </c>
      <c r="BG590" s="12">
        <f t="shared" si="342"/>
        <v>1</v>
      </c>
      <c r="BH590" s="12">
        <f t="shared" si="343"/>
        <v>1</v>
      </c>
      <c r="BI590" s="12">
        <f t="shared" si="344"/>
        <v>1</v>
      </c>
      <c r="BJ590" s="12">
        <f t="shared" si="345"/>
        <v>0</v>
      </c>
      <c r="BK590" s="12">
        <f t="shared" si="346"/>
        <v>3</v>
      </c>
      <c r="BL590" s="20" t="str">
        <f t="shared" si="347"/>
        <v>Reflexión, Claridad, Oportunidades de mejora, Retroalimentación al docente</v>
      </c>
      <c r="BM590" s="12" t="str">
        <f t="shared" si="348"/>
        <v>Reflexión</v>
      </c>
      <c r="BN590" s="12" t="str">
        <f t="shared" si="334"/>
        <v>Claridad</v>
      </c>
      <c r="BO590" s="12" t="str">
        <f t="shared" si="349"/>
        <v>Oportunidades de mejora</v>
      </c>
      <c r="BP590" s="12" t="str">
        <f t="shared" si="350"/>
        <v>Oportunidades de mejora</v>
      </c>
      <c r="BQ590" s="12" t="str">
        <f t="shared" si="351"/>
        <v>Retroalimentación al docente</v>
      </c>
      <c r="BS590" s="12">
        <f t="shared" si="352"/>
        <v>1</v>
      </c>
      <c r="BT590" s="12">
        <f t="shared" si="353"/>
        <v>0</v>
      </c>
      <c r="BU590" s="12">
        <f t="shared" si="354"/>
        <v>1</v>
      </c>
      <c r="BV590" s="12">
        <f t="shared" si="355"/>
        <v>2</v>
      </c>
      <c r="BW590" s="12">
        <f t="shared" si="356"/>
        <v>1</v>
      </c>
      <c r="BX590" s="12">
        <f t="shared" si="357"/>
        <v>0</v>
      </c>
      <c r="BY590" s="12">
        <f t="shared" si="358"/>
        <v>5</v>
      </c>
      <c r="BZ590"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90" s="12" t="str">
        <f t="shared" si="360"/>
        <v>La bibliografía básica propuesta se encuentra en la biblioteca "Juan Roa Vásquez".</v>
      </c>
      <c r="CB590" s="21" t="str">
        <f t="shared" si="361"/>
        <v>La bibliografía propuesta contiene títulos de edición menor a 5 años.</v>
      </c>
      <c r="CC590" s="12" t="str">
        <f t="shared" si="362"/>
        <v>La bibliografía se presenta con una sólo sistema de referenciación (APA, Vancouver, IEEE, etc).</v>
      </c>
      <c r="CD590" s="12" t="str">
        <f t="shared" si="363"/>
        <v>La bibliografía incluye por lo menos dos títulos en una segunda lengua.</v>
      </c>
      <c r="CF590" s="12">
        <f t="shared" si="364"/>
        <v>1</v>
      </c>
      <c r="CG590" s="12">
        <f t="shared" si="365"/>
        <v>1</v>
      </c>
      <c r="CH590" s="12">
        <f t="shared" si="366"/>
        <v>1</v>
      </c>
      <c r="CI590" s="12">
        <f t="shared" si="367"/>
        <v>1</v>
      </c>
      <c r="CJ590" s="12">
        <f t="shared" si="368"/>
        <v>0</v>
      </c>
      <c r="CK590" s="12">
        <f t="shared" si="369"/>
        <v>4</v>
      </c>
    </row>
    <row r="591" spans="1:89" x14ac:dyDescent="0.25">
      <c r="A591" s="25">
        <v>43069.77037731481</v>
      </c>
      <c r="B591" s="26" t="s">
        <v>1191</v>
      </c>
      <c r="C591" s="26" t="s">
        <v>1192</v>
      </c>
      <c r="D591" s="26" t="s">
        <v>185</v>
      </c>
      <c r="E591" s="24"/>
      <c r="F591" s="26" t="s">
        <v>320</v>
      </c>
      <c r="G591" s="26" t="s">
        <v>1194</v>
      </c>
      <c r="H591" s="26" t="s">
        <v>188</v>
      </c>
      <c r="I591" s="26" t="s">
        <v>188</v>
      </c>
      <c r="J591" s="26" t="s">
        <v>188</v>
      </c>
      <c r="K591" s="26" t="s">
        <v>188</v>
      </c>
      <c r="L591" s="26" t="s">
        <v>188</v>
      </c>
      <c r="M591" s="26" t="s">
        <v>188</v>
      </c>
      <c r="N591" s="26" t="s">
        <v>188</v>
      </c>
      <c r="O591" s="26" t="s">
        <v>188</v>
      </c>
      <c r="P591" s="26" t="s">
        <v>188</v>
      </c>
      <c r="Q591" s="26" t="s">
        <v>188</v>
      </c>
      <c r="R591" s="26" t="s">
        <v>188</v>
      </c>
      <c r="S591" s="26" t="s">
        <v>188</v>
      </c>
      <c r="T591" s="26" t="s">
        <v>188</v>
      </c>
      <c r="U591" s="26" t="s">
        <v>188</v>
      </c>
      <c r="V591" s="26" t="s">
        <v>5</v>
      </c>
      <c r="W591" s="26" t="s">
        <v>162</v>
      </c>
      <c r="X591" s="26" t="s">
        <v>158</v>
      </c>
      <c r="Y591" s="26" t="s">
        <v>43</v>
      </c>
      <c r="Z591" s="26" t="s">
        <v>190</v>
      </c>
      <c r="AA591" s="26" t="s">
        <v>190</v>
      </c>
      <c r="AB591" s="26" t="s">
        <v>43</v>
      </c>
      <c r="AC591" s="26" t="s">
        <v>43</v>
      </c>
      <c r="AD591" s="26" t="s">
        <v>43</v>
      </c>
      <c r="AE591" s="26" t="s">
        <v>53</v>
      </c>
      <c r="AF591" s="26" t="s">
        <v>159</v>
      </c>
      <c r="AG591" s="26" t="s">
        <v>58</v>
      </c>
      <c r="AH591" s="26" t="s">
        <v>58</v>
      </c>
      <c r="AI591" s="26" t="s">
        <v>59</v>
      </c>
      <c r="AJ591" s="26" t="s">
        <v>58</v>
      </c>
      <c r="AK591" s="26" t="s">
        <v>69</v>
      </c>
      <c r="AL591" s="26" t="s">
        <v>160</v>
      </c>
      <c r="AM591" s="26" t="s">
        <v>259</v>
      </c>
      <c r="AN591" s="26" t="s">
        <v>89</v>
      </c>
      <c r="AO591" s="26" t="s">
        <v>244</v>
      </c>
      <c r="AP591" s="26" t="s">
        <v>106</v>
      </c>
      <c r="AQ591" s="26" t="s">
        <v>104</v>
      </c>
      <c r="AR591" s="26" t="s">
        <v>104</v>
      </c>
      <c r="AS591" s="26" t="s">
        <v>104</v>
      </c>
      <c r="AT591" s="26" t="s">
        <v>114</v>
      </c>
      <c r="AU591" s="26" t="s">
        <v>193</v>
      </c>
      <c r="AX591" s="12">
        <f t="shared" si="339"/>
        <v>589</v>
      </c>
      <c r="AY591" s="12">
        <f t="shared" si="370"/>
        <v>0.5</v>
      </c>
      <c r="AZ591" s="20" t="str">
        <f t="shared" si="340"/>
        <v>Criterios y estándares (Rúbrica)., Autoevaluación., Retroalimentación.</v>
      </c>
      <c r="BA591" s="12" t="str">
        <f t="shared" si="335"/>
        <v>Criterios y estándares (Rúbrica).</v>
      </c>
      <c r="BB591" s="12" t="str">
        <f t="shared" si="336"/>
        <v>Autoevaluación.</v>
      </c>
      <c r="BC591" s="12" t="str">
        <f t="shared" si="337"/>
        <v>Retroalimentación.</v>
      </c>
      <c r="BD591" s="12" t="str">
        <f t="shared" si="338"/>
        <v/>
      </c>
      <c r="BF591" s="12">
        <f t="shared" si="341"/>
        <v>0</v>
      </c>
      <c r="BG591" s="12">
        <f t="shared" si="342"/>
        <v>1</v>
      </c>
      <c r="BH591" s="12">
        <f t="shared" si="343"/>
        <v>1</v>
      </c>
      <c r="BI591" s="12">
        <f t="shared" si="344"/>
        <v>1</v>
      </c>
      <c r="BJ591" s="12">
        <f t="shared" si="345"/>
        <v>0</v>
      </c>
      <c r="BK591" s="12">
        <f t="shared" si="346"/>
        <v>3</v>
      </c>
      <c r="BL591" s="20" t="str">
        <f t="shared" si="347"/>
        <v>Reflexión, Claridad, Oportunidades de mejora, Retroalimentación al docente</v>
      </c>
      <c r="BM591" s="12" t="str">
        <f t="shared" si="348"/>
        <v>Reflexión</v>
      </c>
      <c r="BN591" s="12" t="str">
        <f t="shared" si="334"/>
        <v>Claridad</v>
      </c>
      <c r="BO591" s="12" t="str">
        <f t="shared" si="349"/>
        <v>Oportunidades de mejora</v>
      </c>
      <c r="BP591" s="12" t="str">
        <f t="shared" si="350"/>
        <v>Oportunidades de mejora</v>
      </c>
      <c r="BQ591" s="12" t="str">
        <f t="shared" si="351"/>
        <v>Retroalimentación al docente</v>
      </c>
      <c r="BS591" s="12">
        <f t="shared" si="352"/>
        <v>1</v>
      </c>
      <c r="BT591" s="12">
        <f t="shared" si="353"/>
        <v>0</v>
      </c>
      <c r="BU591" s="12">
        <f t="shared" si="354"/>
        <v>1</v>
      </c>
      <c r="BV591" s="12">
        <f t="shared" si="355"/>
        <v>2</v>
      </c>
      <c r="BW591" s="12">
        <f t="shared" si="356"/>
        <v>1</v>
      </c>
      <c r="BX591" s="12">
        <f t="shared" si="357"/>
        <v>0</v>
      </c>
      <c r="BY591" s="12">
        <f t="shared" si="358"/>
        <v>5</v>
      </c>
      <c r="BZ591"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91" s="12" t="str">
        <f t="shared" si="360"/>
        <v>La bibliografía básica propuesta se encuentra en la biblioteca "Juan Roa Vásquez".</v>
      </c>
      <c r="CB591" s="21" t="str">
        <f t="shared" si="361"/>
        <v>La bibliografía propuesta contiene títulos de edición menor a 5 años.</v>
      </c>
      <c r="CC591" s="12" t="str">
        <f t="shared" si="362"/>
        <v>La bibliografía se presenta con una sólo sistema de referenciación (APA, Vancouver, IEEE, etc).</v>
      </c>
      <c r="CD591" s="12" t="str">
        <f t="shared" si="363"/>
        <v>La bibliografía incluye por lo menos dos títulos en una segunda lengua.</v>
      </c>
      <c r="CF591" s="12">
        <f t="shared" si="364"/>
        <v>1</v>
      </c>
      <c r="CG591" s="12">
        <f t="shared" si="365"/>
        <v>1</v>
      </c>
      <c r="CH591" s="12">
        <f t="shared" si="366"/>
        <v>1</v>
      </c>
      <c r="CI591" s="12">
        <f t="shared" si="367"/>
        <v>1</v>
      </c>
      <c r="CJ591" s="12">
        <f t="shared" si="368"/>
        <v>0</v>
      </c>
      <c r="CK591" s="12">
        <f t="shared" si="369"/>
        <v>4</v>
      </c>
    </row>
    <row r="592" spans="1:89" x14ac:dyDescent="0.25">
      <c r="A592" s="25">
        <v>43069.835053946765</v>
      </c>
      <c r="B592" s="26" t="s">
        <v>1195</v>
      </c>
      <c r="C592" s="26" t="s">
        <v>1196</v>
      </c>
      <c r="D592" s="26" t="s">
        <v>185</v>
      </c>
      <c r="E592" s="24"/>
      <c r="F592" s="26" t="s">
        <v>371</v>
      </c>
      <c r="G592" s="26" t="s">
        <v>1197</v>
      </c>
      <c r="H592" s="26" t="s">
        <v>188</v>
      </c>
      <c r="I592" s="26" t="s">
        <v>188</v>
      </c>
      <c r="J592" s="26" t="s">
        <v>188</v>
      </c>
      <c r="K592" s="26" t="s">
        <v>188</v>
      </c>
      <c r="L592" s="26" t="s">
        <v>188</v>
      </c>
      <c r="M592" s="26" t="s">
        <v>188</v>
      </c>
      <c r="N592" s="26" t="s">
        <v>188</v>
      </c>
      <c r="O592" s="26" t="s">
        <v>188</v>
      </c>
      <c r="P592" s="26" t="s">
        <v>188</v>
      </c>
      <c r="Q592" s="26" t="s">
        <v>188</v>
      </c>
      <c r="R592" s="26" t="s">
        <v>188</v>
      </c>
      <c r="S592" s="26" t="s">
        <v>188</v>
      </c>
      <c r="T592" s="26" t="s">
        <v>188</v>
      </c>
      <c r="U592" s="26" t="s">
        <v>188</v>
      </c>
      <c r="V592" s="26" t="s">
        <v>5</v>
      </c>
      <c r="W592" s="26" t="s">
        <v>162</v>
      </c>
      <c r="X592" s="26" t="s">
        <v>158</v>
      </c>
      <c r="Y592" s="26" t="s">
        <v>190</v>
      </c>
      <c r="Z592" s="26" t="s">
        <v>190</v>
      </c>
      <c r="AA592" s="26" t="s">
        <v>190</v>
      </c>
      <c r="AB592" s="26" t="s">
        <v>190</v>
      </c>
      <c r="AC592" s="26" t="s">
        <v>190</v>
      </c>
      <c r="AD592" s="26" t="s">
        <v>190</v>
      </c>
      <c r="AE592" s="26" t="s">
        <v>55</v>
      </c>
      <c r="AF592" s="26" t="s">
        <v>159</v>
      </c>
      <c r="AG592" s="26" t="s">
        <v>59</v>
      </c>
      <c r="AH592" s="26" t="s">
        <v>59</v>
      </c>
      <c r="AI592" s="26" t="s">
        <v>59</v>
      </c>
      <c r="AJ592" s="26" t="s">
        <v>59</v>
      </c>
      <c r="AK592" s="26" t="s">
        <v>69</v>
      </c>
      <c r="AL592" s="26" t="s">
        <v>160</v>
      </c>
      <c r="AM592" s="26" t="s">
        <v>259</v>
      </c>
      <c r="AN592" s="26" t="s">
        <v>89</v>
      </c>
      <c r="AO592" s="26" t="s">
        <v>192</v>
      </c>
      <c r="AP592" s="26" t="s">
        <v>107</v>
      </c>
      <c r="AQ592" s="26" t="s">
        <v>105</v>
      </c>
      <c r="AR592" s="26" t="s">
        <v>105</v>
      </c>
      <c r="AS592" s="26" t="s">
        <v>105</v>
      </c>
      <c r="AT592" s="26" t="s">
        <v>114</v>
      </c>
      <c r="AU592" s="26" t="s">
        <v>193</v>
      </c>
      <c r="AX592" s="12">
        <f t="shared" si="339"/>
        <v>591</v>
      </c>
      <c r="AY592" s="12">
        <f t="shared" si="370"/>
        <v>0.33333333333333331</v>
      </c>
      <c r="AZ592" s="20" t="str">
        <f t="shared" si="340"/>
        <v>Criterios y estándares (Rúbrica)., Autoevaluación., Retroalimentación.</v>
      </c>
      <c r="BA592" s="12" t="str">
        <f t="shared" si="335"/>
        <v>Criterios y estándares (Rúbrica).</v>
      </c>
      <c r="BB592" s="12" t="str">
        <f t="shared" si="336"/>
        <v>Autoevaluación.</v>
      </c>
      <c r="BC592" s="12" t="str">
        <f t="shared" si="337"/>
        <v>Retroalimentación.</v>
      </c>
      <c r="BD592" s="12" t="str">
        <f t="shared" si="338"/>
        <v/>
      </c>
      <c r="BF592" s="12">
        <f t="shared" si="341"/>
        <v>0</v>
      </c>
      <c r="BG592" s="12">
        <f t="shared" si="342"/>
        <v>1</v>
      </c>
      <c r="BH592" s="12">
        <f t="shared" si="343"/>
        <v>1</v>
      </c>
      <c r="BI592" s="12">
        <f t="shared" si="344"/>
        <v>1</v>
      </c>
      <c r="BJ592" s="12">
        <f t="shared" si="345"/>
        <v>0</v>
      </c>
      <c r="BK592" s="12">
        <f t="shared" si="346"/>
        <v>3</v>
      </c>
      <c r="BL592" s="20" t="str">
        <f t="shared" si="347"/>
        <v>Reflexión, Diálogo, Claridad, Oportunidades de mejora, Retroalimentación al docente</v>
      </c>
      <c r="BM592" s="12" t="str">
        <f t="shared" si="348"/>
        <v>Reflexión</v>
      </c>
      <c r="BN592" s="12" t="str">
        <f t="shared" si="334"/>
        <v>Diálogo</v>
      </c>
      <c r="BO592" s="12" t="str">
        <f t="shared" si="349"/>
        <v>Claridad</v>
      </c>
      <c r="BP592" s="12" t="str">
        <f t="shared" si="350"/>
        <v>Oportunidades de mejora</v>
      </c>
      <c r="BQ592" s="12" t="str">
        <f t="shared" si="351"/>
        <v>Retroalimentación al docente</v>
      </c>
      <c r="BS592" s="12">
        <f t="shared" si="352"/>
        <v>1</v>
      </c>
      <c r="BT592" s="12">
        <f t="shared" si="353"/>
        <v>1</v>
      </c>
      <c r="BU592" s="12">
        <f t="shared" si="354"/>
        <v>1</v>
      </c>
      <c r="BV592" s="12">
        <f t="shared" si="355"/>
        <v>1</v>
      </c>
      <c r="BW592" s="12">
        <f t="shared" si="356"/>
        <v>1</v>
      </c>
      <c r="BX592" s="12">
        <f t="shared" si="357"/>
        <v>0</v>
      </c>
      <c r="BY592" s="12">
        <f t="shared" si="358"/>
        <v>5</v>
      </c>
      <c r="BZ592"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92" s="12" t="str">
        <f t="shared" si="360"/>
        <v>La bibliografía básica propuesta se encuentra en la biblioteca "Juan Roa Vásquez".</v>
      </c>
      <c r="CB592" s="21" t="str">
        <f t="shared" si="361"/>
        <v>La bibliografía propuesta contiene títulos de edición menor a 5 años.</v>
      </c>
      <c r="CC592" s="12" t="str">
        <f t="shared" si="362"/>
        <v>La bibliografía se presenta con una sólo sistema de referenciación (APA, Vancouver, IEEE, etc).</v>
      </c>
      <c r="CD592" s="12" t="str">
        <f t="shared" si="363"/>
        <v>La bibliografía incluye por lo menos dos títulos en una segunda lengua.</v>
      </c>
      <c r="CF592" s="12">
        <f t="shared" si="364"/>
        <v>1</v>
      </c>
      <c r="CG592" s="12">
        <f t="shared" si="365"/>
        <v>1</v>
      </c>
      <c r="CH592" s="12">
        <f t="shared" si="366"/>
        <v>1</v>
      </c>
      <c r="CI592" s="12">
        <f t="shared" si="367"/>
        <v>1</v>
      </c>
      <c r="CJ592" s="12">
        <f t="shared" si="368"/>
        <v>0</v>
      </c>
      <c r="CK592" s="12">
        <f t="shared" si="369"/>
        <v>4</v>
      </c>
    </row>
    <row r="593" spans="1:89" x14ac:dyDescent="0.25">
      <c r="A593" s="25">
        <v>43069.838705312504</v>
      </c>
      <c r="B593" s="26" t="s">
        <v>1195</v>
      </c>
      <c r="C593" s="26" t="s">
        <v>1196</v>
      </c>
      <c r="D593" s="26" t="s">
        <v>185</v>
      </c>
      <c r="E593" s="24"/>
      <c r="F593" s="26" t="s">
        <v>357</v>
      </c>
      <c r="G593" s="26" t="s">
        <v>1197</v>
      </c>
      <c r="H593" s="26" t="s">
        <v>188</v>
      </c>
      <c r="I593" s="26" t="s">
        <v>188</v>
      </c>
      <c r="J593" s="26" t="s">
        <v>188</v>
      </c>
      <c r="K593" s="26" t="s">
        <v>188</v>
      </c>
      <c r="L593" s="26" t="s">
        <v>188</v>
      </c>
      <c r="M593" s="26" t="s">
        <v>188</v>
      </c>
      <c r="N593" s="26" t="s">
        <v>188</v>
      </c>
      <c r="O593" s="26" t="s">
        <v>188</v>
      </c>
      <c r="P593" s="26" t="s">
        <v>188</v>
      </c>
      <c r="Q593" s="26" t="s">
        <v>188</v>
      </c>
      <c r="R593" s="26" t="s">
        <v>188</v>
      </c>
      <c r="S593" s="26" t="s">
        <v>188</v>
      </c>
      <c r="T593" s="26" t="s">
        <v>188</v>
      </c>
      <c r="U593" s="26" t="s">
        <v>188</v>
      </c>
      <c r="V593" s="26" t="s">
        <v>5</v>
      </c>
      <c r="W593" s="26" t="s">
        <v>162</v>
      </c>
      <c r="X593" s="26" t="s">
        <v>158</v>
      </c>
      <c r="Y593" s="26" t="s">
        <v>190</v>
      </c>
      <c r="Z593" s="26" t="s">
        <v>190</v>
      </c>
      <c r="AA593" s="26" t="s">
        <v>190</v>
      </c>
      <c r="AB593" s="26" t="s">
        <v>190</v>
      </c>
      <c r="AC593" s="26" t="s">
        <v>190</v>
      </c>
      <c r="AD593" s="26" t="s">
        <v>190</v>
      </c>
      <c r="AE593" s="26" t="s">
        <v>55</v>
      </c>
      <c r="AF593" s="26" t="s">
        <v>159</v>
      </c>
      <c r="AG593" s="26" t="s">
        <v>59</v>
      </c>
      <c r="AH593" s="26" t="s">
        <v>59</v>
      </c>
      <c r="AI593" s="26" t="s">
        <v>59</v>
      </c>
      <c r="AJ593" s="26" t="s">
        <v>59</v>
      </c>
      <c r="AK593" s="26" t="s">
        <v>71</v>
      </c>
      <c r="AL593" s="26" t="s">
        <v>160</v>
      </c>
      <c r="AM593" s="26" t="s">
        <v>259</v>
      </c>
      <c r="AN593" s="26" t="s">
        <v>89</v>
      </c>
      <c r="AO593" s="26" t="s">
        <v>192</v>
      </c>
      <c r="AP593" s="26" t="s">
        <v>106</v>
      </c>
      <c r="AQ593" s="26" t="s">
        <v>106</v>
      </c>
      <c r="AR593" s="26" t="s">
        <v>106</v>
      </c>
      <c r="AS593" s="26" t="s">
        <v>106</v>
      </c>
      <c r="AT593" s="26" t="s">
        <v>114</v>
      </c>
      <c r="AU593" s="26" t="s">
        <v>193</v>
      </c>
      <c r="AX593" s="12">
        <f t="shared" si="339"/>
        <v>591</v>
      </c>
      <c r="AY593" s="12">
        <f t="shared" si="370"/>
        <v>0.33333333333333331</v>
      </c>
      <c r="AZ593" s="20" t="str">
        <f t="shared" si="340"/>
        <v>Criterios y estándares (Rúbrica)., Autoevaluación., Retroalimentación.</v>
      </c>
      <c r="BA593" s="12" t="str">
        <f t="shared" si="335"/>
        <v>Criterios y estándares (Rúbrica).</v>
      </c>
      <c r="BB593" s="12" t="str">
        <f t="shared" si="336"/>
        <v>Autoevaluación.</v>
      </c>
      <c r="BC593" s="12" t="str">
        <f t="shared" si="337"/>
        <v>Retroalimentación.</v>
      </c>
      <c r="BD593" s="12" t="str">
        <f t="shared" si="338"/>
        <v/>
      </c>
      <c r="BF593" s="12">
        <f t="shared" si="341"/>
        <v>0</v>
      </c>
      <c r="BG593" s="12">
        <f t="shared" si="342"/>
        <v>1</v>
      </c>
      <c r="BH593" s="12">
        <f t="shared" si="343"/>
        <v>1</v>
      </c>
      <c r="BI593" s="12">
        <f t="shared" si="344"/>
        <v>1</v>
      </c>
      <c r="BJ593" s="12">
        <f t="shared" si="345"/>
        <v>0</v>
      </c>
      <c r="BK593" s="12">
        <f t="shared" si="346"/>
        <v>3</v>
      </c>
      <c r="BL593" s="20" t="str">
        <f t="shared" si="347"/>
        <v>Reflexión, Diálogo, Claridad, Oportunidades de mejora, Retroalimentación al docente</v>
      </c>
      <c r="BM593" s="12" t="str">
        <f t="shared" si="348"/>
        <v>Reflexión</v>
      </c>
      <c r="BN593" s="12" t="str">
        <f t="shared" si="334"/>
        <v>Diálogo</v>
      </c>
      <c r="BO593" s="12" t="str">
        <f t="shared" si="349"/>
        <v>Claridad</v>
      </c>
      <c r="BP593" s="12" t="str">
        <f t="shared" si="350"/>
        <v>Oportunidades de mejora</v>
      </c>
      <c r="BQ593" s="12" t="str">
        <f t="shared" si="351"/>
        <v>Retroalimentación al docente</v>
      </c>
      <c r="BS593" s="12">
        <f t="shared" si="352"/>
        <v>1</v>
      </c>
      <c r="BT593" s="12">
        <f t="shared" si="353"/>
        <v>1</v>
      </c>
      <c r="BU593" s="12">
        <f t="shared" si="354"/>
        <v>1</v>
      </c>
      <c r="BV593" s="12">
        <f t="shared" si="355"/>
        <v>1</v>
      </c>
      <c r="BW593" s="12">
        <f t="shared" si="356"/>
        <v>1</v>
      </c>
      <c r="BX593" s="12">
        <f t="shared" si="357"/>
        <v>0</v>
      </c>
      <c r="BY593" s="12">
        <f t="shared" si="358"/>
        <v>5</v>
      </c>
      <c r="BZ593"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93" s="12" t="str">
        <f t="shared" si="360"/>
        <v>La bibliografía básica propuesta se encuentra en la biblioteca "Juan Roa Vásquez".</v>
      </c>
      <c r="CB593" s="21" t="str">
        <f t="shared" si="361"/>
        <v>La bibliografía propuesta contiene títulos de edición menor a 5 años.</v>
      </c>
      <c r="CC593" s="12" t="str">
        <f t="shared" si="362"/>
        <v>La bibliografía se presenta con una sólo sistema de referenciación (APA, Vancouver, IEEE, etc).</v>
      </c>
      <c r="CD593" s="12" t="str">
        <f t="shared" si="363"/>
        <v>La bibliografía incluye por lo menos dos títulos en una segunda lengua.</v>
      </c>
      <c r="CF593" s="12">
        <f t="shared" si="364"/>
        <v>1</v>
      </c>
      <c r="CG593" s="12">
        <f t="shared" si="365"/>
        <v>1</v>
      </c>
      <c r="CH593" s="12">
        <f t="shared" si="366"/>
        <v>1</v>
      </c>
      <c r="CI593" s="12">
        <f t="shared" si="367"/>
        <v>1</v>
      </c>
      <c r="CJ593" s="12">
        <f t="shared" si="368"/>
        <v>0</v>
      </c>
      <c r="CK593" s="12">
        <f t="shared" si="369"/>
        <v>4</v>
      </c>
    </row>
    <row r="594" spans="1:89" x14ac:dyDescent="0.25">
      <c r="A594" s="25">
        <v>43069.84131329861</v>
      </c>
      <c r="B594" s="26" t="s">
        <v>1195</v>
      </c>
      <c r="C594" s="26" t="s">
        <v>1196</v>
      </c>
      <c r="D594" s="26" t="s">
        <v>185</v>
      </c>
      <c r="E594" s="24"/>
      <c r="F594" s="26" t="s">
        <v>357</v>
      </c>
      <c r="G594" s="26" t="s">
        <v>366</v>
      </c>
      <c r="H594" s="26" t="s">
        <v>188</v>
      </c>
      <c r="I594" s="26" t="s">
        <v>188</v>
      </c>
      <c r="J594" s="26" t="s">
        <v>188</v>
      </c>
      <c r="K594" s="26" t="s">
        <v>188</v>
      </c>
      <c r="L594" s="26" t="s">
        <v>188</v>
      </c>
      <c r="M594" s="26" t="s">
        <v>188</v>
      </c>
      <c r="N594" s="26" t="s">
        <v>188</v>
      </c>
      <c r="O594" s="26" t="s">
        <v>188</v>
      </c>
      <c r="P594" s="26" t="s">
        <v>188</v>
      </c>
      <c r="Q594" s="26" t="s">
        <v>188</v>
      </c>
      <c r="R594" s="26" t="s">
        <v>188</v>
      </c>
      <c r="S594" s="26" t="s">
        <v>188</v>
      </c>
      <c r="T594" s="26" t="s">
        <v>188</v>
      </c>
      <c r="U594" s="26" t="s">
        <v>188</v>
      </c>
      <c r="V594" s="26" t="s">
        <v>5</v>
      </c>
      <c r="W594" s="26" t="s">
        <v>162</v>
      </c>
      <c r="X594" s="26" t="s">
        <v>158</v>
      </c>
      <c r="Y594" s="26" t="s">
        <v>190</v>
      </c>
      <c r="Z594" s="26" t="s">
        <v>190</v>
      </c>
      <c r="AA594" s="26" t="s">
        <v>190</v>
      </c>
      <c r="AB594" s="26" t="s">
        <v>190</v>
      </c>
      <c r="AC594" s="26" t="s">
        <v>190</v>
      </c>
      <c r="AD594" s="26" t="s">
        <v>190</v>
      </c>
      <c r="AE594" s="26" t="s">
        <v>55</v>
      </c>
      <c r="AF594" s="26" t="s">
        <v>159</v>
      </c>
      <c r="AG594" s="26" t="s">
        <v>59</v>
      </c>
      <c r="AH594" s="26" t="s">
        <v>59</v>
      </c>
      <c r="AI594" s="26" t="s">
        <v>59</v>
      </c>
      <c r="AJ594" s="26" t="s">
        <v>59</v>
      </c>
      <c r="AK594" s="26" t="s">
        <v>71</v>
      </c>
      <c r="AL594" s="26" t="s">
        <v>160</v>
      </c>
      <c r="AM594" s="26" t="s">
        <v>259</v>
      </c>
      <c r="AN594" s="26" t="s">
        <v>89</v>
      </c>
      <c r="AO594" s="26" t="s">
        <v>192</v>
      </c>
      <c r="AP594" s="26" t="s">
        <v>106</v>
      </c>
      <c r="AQ594" s="26" t="s">
        <v>106</v>
      </c>
      <c r="AR594" s="26" t="s">
        <v>106</v>
      </c>
      <c r="AS594" s="26" t="s">
        <v>106</v>
      </c>
      <c r="AT594" s="26" t="s">
        <v>114</v>
      </c>
      <c r="AU594" s="26" t="s">
        <v>193</v>
      </c>
      <c r="AX594" s="12">
        <f t="shared" si="339"/>
        <v>591</v>
      </c>
      <c r="AY594" s="12">
        <f t="shared" si="370"/>
        <v>0.33333333333333331</v>
      </c>
      <c r="AZ594" s="20" t="str">
        <f t="shared" si="340"/>
        <v>Criterios y estándares (Rúbrica)., Autoevaluación., Retroalimentación.</v>
      </c>
      <c r="BA594" s="12" t="str">
        <f t="shared" si="335"/>
        <v>Criterios y estándares (Rúbrica).</v>
      </c>
      <c r="BB594" s="12" t="str">
        <f t="shared" si="336"/>
        <v>Autoevaluación.</v>
      </c>
      <c r="BC594" s="12" t="str">
        <f t="shared" si="337"/>
        <v>Retroalimentación.</v>
      </c>
      <c r="BD594" s="12" t="str">
        <f t="shared" si="338"/>
        <v/>
      </c>
      <c r="BF594" s="12">
        <f t="shared" si="341"/>
        <v>0</v>
      </c>
      <c r="BG594" s="12">
        <f t="shared" si="342"/>
        <v>1</v>
      </c>
      <c r="BH594" s="12">
        <f t="shared" si="343"/>
        <v>1</v>
      </c>
      <c r="BI594" s="12">
        <f t="shared" si="344"/>
        <v>1</v>
      </c>
      <c r="BJ594" s="12">
        <f t="shared" si="345"/>
        <v>0</v>
      </c>
      <c r="BK594" s="12">
        <f t="shared" si="346"/>
        <v>3</v>
      </c>
      <c r="BL594" s="20" t="str">
        <f t="shared" si="347"/>
        <v>Reflexión, Diálogo, Claridad, Oportunidades de mejora, Retroalimentación al docente</v>
      </c>
      <c r="BM594" s="12" t="str">
        <f t="shared" si="348"/>
        <v>Reflexión</v>
      </c>
      <c r="BN594" s="12" t="str">
        <f t="shared" si="334"/>
        <v>Diálogo</v>
      </c>
      <c r="BO594" s="12" t="str">
        <f t="shared" si="349"/>
        <v>Claridad</v>
      </c>
      <c r="BP594" s="12" t="str">
        <f t="shared" si="350"/>
        <v>Oportunidades de mejora</v>
      </c>
      <c r="BQ594" s="12" t="str">
        <f t="shared" si="351"/>
        <v>Retroalimentación al docente</v>
      </c>
      <c r="BS594" s="12">
        <f t="shared" si="352"/>
        <v>1</v>
      </c>
      <c r="BT594" s="12">
        <f t="shared" si="353"/>
        <v>1</v>
      </c>
      <c r="BU594" s="12">
        <f t="shared" si="354"/>
        <v>1</v>
      </c>
      <c r="BV594" s="12">
        <f t="shared" si="355"/>
        <v>1</v>
      </c>
      <c r="BW594" s="12">
        <f t="shared" si="356"/>
        <v>1</v>
      </c>
      <c r="BX594" s="12">
        <f t="shared" si="357"/>
        <v>0</v>
      </c>
      <c r="BY594" s="12">
        <f t="shared" si="358"/>
        <v>5</v>
      </c>
      <c r="BZ594"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94" s="12" t="str">
        <f t="shared" si="360"/>
        <v>La bibliografía básica propuesta se encuentra en la biblioteca "Juan Roa Vásquez".</v>
      </c>
      <c r="CB594" s="21" t="str">
        <f t="shared" si="361"/>
        <v>La bibliografía propuesta contiene títulos de edición menor a 5 años.</v>
      </c>
      <c r="CC594" s="12" t="str">
        <f t="shared" si="362"/>
        <v>La bibliografía se presenta con una sólo sistema de referenciación (APA, Vancouver, IEEE, etc).</v>
      </c>
      <c r="CD594" s="12" t="str">
        <f t="shared" si="363"/>
        <v>La bibliografía incluye por lo menos dos títulos en una segunda lengua.</v>
      </c>
      <c r="CF594" s="12">
        <f t="shared" si="364"/>
        <v>1</v>
      </c>
      <c r="CG594" s="12">
        <f t="shared" si="365"/>
        <v>1</v>
      </c>
      <c r="CH594" s="12">
        <f t="shared" si="366"/>
        <v>1</v>
      </c>
      <c r="CI594" s="12">
        <f t="shared" si="367"/>
        <v>1</v>
      </c>
      <c r="CJ594" s="12">
        <f t="shared" si="368"/>
        <v>0</v>
      </c>
      <c r="CK594" s="12">
        <f t="shared" si="369"/>
        <v>4</v>
      </c>
    </row>
    <row r="595" spans="1:89" x14ac:dyDescent="0.25">
      <c r="A595" s="25">
        <v>43069.849719050922</v>
      </c>
      <c r="B595" s="26" t="s">
        <v>1198</v>
      </c>
      <c r="C595" s="26" t="s">
        <v>1199</v>
      </c>
      <c r="D595" s="26" t="s">
        <v>185</v>
      </c>
      <c r="E595" s="24"/>
      <c r="F595" s="26" t="s">
        <v>1007</v>
      </c>
      <c r="G595" s="26" t="s">
        <v>1200</v>
      </c>
      <c r="H595" s="26" t="s">
        <v>188</v>
      </c>
      <c r="I595" s="26" t="s">
        <v>188</v>
      </c>
      <c r="J595" s="26" t="s">
        <v>188</v>
      </c>
      <c r="K595" s="26" t="s">
        <v>188</v>
      </c>
      <c r="L595" s="26" t="s">
        <v>188</v>
      </c>
      <c r="M595" s="26" t="s">
        <v>188</v>
      </c>
      <c r="N595" s="26" t="s">
        <v>188</v>
      </c>
      <c r="O595" s="26" t="s">
        <v>188</v>
      </c>
      <c r="P595" s="26" t="s">
        <v>188</v>
      </c>
      <c r="Q595" s="26" t="s">
        <v>188</v>
      </c>
      <c r="R595" s="26" t="s">
        <v>189</v>
      </c>
      <c r="S595" s="26" t="s">
        <v>188</v>
      </c>
      <c r="T595" s="26" t="s">
        <v>188</v>
      </c>
      <c r="U595" s="26" t="s">
        <v>188</v>
      </c>
      <c r="V595" s="26" t="s">
        <v>5</v>
      </c>
      <c r="W595" s="26" t="s">
        <v>162</v>
      </c>
      <c r="X595" s="26" t="s">
        <v>158</v>
      </c>
      <c r="Y595" s="26" t="s">
        <v>190</v>
      </c>
      <c r="Z595" s="26" t="s">
        <v>190</v>
      </c>
      <c r="AA595" s="26" t="s">
        <v>190</v>
      </c>
      <c r="AB595" s="26" t="s">
        <v>190</v>
      </c>
      <c r="AC595" s="26" t="s">
        <v>190</v>
      </c>
      <c r="AD595" s="26" t="s">
        <v>190</v>
      </c>
      <c r="AE595" s="26" t="s">
        <v>55</v>
      </c>
      <c r="AF595" s="26" t="s">
        <v>159</v>
      </c>
      <c r="AG595" s="26" t="s">
        <v>59</v>
      </c>
      <c r="AH595" s="26" t="s">
        <v>59</v>
      </c>
      <c r="AI595" s="26" t="s">
        <v>59</v>
      </c>
      <c r="AJ595" s="26" t="s">
        <v>59</v>
      </c>
      <c r="AK595" s="26" t="s">
        <v>71</v>
      </c>
      <c r="AL595" s="26" t="s">
        <v>160</v>
      </c>
      <c r="AM595" s="26" t="s">
        <v>191</v>
      </c>
      <c r="AN595" s="26" t="s">
        <v>90</v>
      </c>
      <c r="AO595" s="26" t="s">
        <v>192</v>
      </c>
      <c r="AP595" s="26" t="s">
        <v>106</v>
      </c>
      <c r="AQ595" s="26" t="s">
        <v>106</v>
      </c>
      <c r="AR595" s="26" t="s">
        <v>106</v>
      </c>
      <c r="AS595" s="26" t="s">
        <v>106</v>
      </c>
      <c r="AT595" s="26" t="s">
        <v>112</v>
      </c>
      <c r="AU595" s="26" t="s">
        <v>193</v>
      </c>
      <c r="AX595" s="12">
        <f t="shared" si="339"/>
        <v>594</v>
      </c>
      <c r="AY595" s="12">
        <f t="shared" si="370"/>
        <v>1</v>
      </c>
      <c r="AZ595" s="20" t="str">
        <f t="shared" si="340"/>
        <v>Anticipatoria., Criterios y estándares (Rúbrica)., Autoevaluación., Retroalimentación.</v>
      </c>
      <c r="BA595" s="12" t="str">
        <f t="shared" si="335"/>
        <v>Anticipatoria.</v>
      </c>
      <c r="BB595" s="12" t="str">
        <f t="shared" si="336"/>
        <v>Criterios y estándares (Rúbrica).</v>
      </c>
      <c r="BC595" s="12" t="str">
        <f t="shared" si="337"/>
        <v>Autoevaluación.</v>
      </c>
      <c r="BD595" s="12" t="str">
        <f t="shared" si="338"/>
        <v>Retroalimentación.</v>
      </c>
      <c r="BF595" s="12">
        <f t="shared" si="341"/>
        <v>1</v>
      </c>
      <c r="BG595" s="12">
        <f t="shared" si="342"/>
        <v>1</v>
      </c>
      <c r="BH595" s="12">
        <f t="shared" si="343"/>
        <v>1</v>
      </c>
      <c r="BI595" s="12">
        <f t="shared" si="344"/>
        <v>1</v>
      </c>
      <c r="BJ595" s="12">
        <f t="shared" si="345"/>
        <v>0</v>
      </c>
      <c r="BK595" s="12">
        <f t="shared" si="346"/>
        <v>4</v>
      </c>
      <c r="BL595" s="20" t="str">
        <f t="shared" si="347"/>
        <v>Reflexión, Diálogo, Claridad, Oportunidades de mejora, Retroalimentación al docente</v>
      </c>
      <c r="BM595" s="12" t="str">
        <f t="shared" si="348"/>
        <v>Reflexión</v>
      </c>
      <c r="BN595" s="12" t="str">
        <f t="shared" si="334"/>
        <v>Diálogo</v>
      </c>
      <c r="BO595" s="12" t="str">
        <f t="shared" si="349"/>
        <v>Claridad</v>
      </c>
      <c r="BP595" s="12" t="str">
        <f t="shared" si="350"/>
        <v>Oportunidades de mejora</v>
      </c>
      <c r="BQ595" s="12" t="str">
        <f t="shared" si="351"/>
        <v>Retroalimentación al docente</v>
      </c>
      <c r="BS595" s="12">
        <f t="shared" si="352"/>
        <v>1</v>
      </c>
      <c r="BT595" s="12">
        <f t="shared" si="353"/>
        <v>1</v>
      </c>
      <c r="BU595" s="12">
        <f t="shared" si="354"/>
        <v>1</v>
      </c>
      <c r="BV595" s="12">
        <f t="shared" si="355"/>
        <v>1</v>
      </c>
      <c r="BW595" s="12">
        <f t="shared" si="356"/>
        <v>1</v>
      </c>
      <c r="BX595" s="12">
        <f t="shared" si="357"/>
        <v>0</v>
      </c>
      <c r="BY595" s="12">
        <f t="shared" si="358"/>
        <v>5</v>
      </c>
      <c r="BZ595"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95" s="12" t="str">
        <f t="shared" si="360"/>
        <v>La bibliografía básica propuesta se encuentra en la biblioteca "Juan Roa Vásquez".</v>
      </c>
      <c r="CB595" s="21" t="str">
        <f t="shared" si="361"/>
        <v>La bibliografía propuesta contiene títulos de edición menor a 5 años.</v>
      </c>
      <c r="CC595" s="12" t="str">
        <f t="shared" si="362"/>
        <v>La bibliografía se presenta con una sólo sistema de referenciación (APA, Vancouver, IEEE, etc).</v>
      </c>
      <c r="CD595" s="12" t="str">
        <f t="shared" si="363"/>
        <v>La bibliografía incluye por lo menos dos títulos en una segunda lengua.</v>
      </c>
      <c r="CF595" s="12">
        <f t="shared" si="364"/>
        <v>1</v>
      </c>
      <c r="CG595" s="12">
        <f t="shared" si="365"/>
        <v>1</v>
      </c>
      <c r="CH595" s="12">
        <f t="shared" si="366"/>
        <v>1</v>
      </c>
      <c r="CI595" s="12">
        <f t="shared" si="367"/>
        <v>1</v>
      </c>
      <c r="CJ595" s="12">
        <f t="shared" si="368"/>
        <v>0</v>
      </c>
      <c r="CK595" s="12">
        <f t="shared" si="369"/>
        <v>4</v>
      </c>
    </row>
    <row r="596" spans="1:89" x14ac:dyDescent="0.25">
      <c r="A596" s="25">
        <v>43069.850882118059</v>
      </c>
      <c r="B596" s="26" t="s">
        <v>1201</v>
      </c>
      <c r="C596" s="26" t="s">
        <v>1202</v>
      </c>
      <c r="D596" s="26" t="s">
        <v>185</v>
      </c>
      <c r="E596" s="24"/>
      <c r="F596" s="26" t="s">
        <v>320</v>
      </c>
      <c r="G596" s="26" t="s">
        <v>1203</v>
      </c>
      <c r="H596" s="26" t="s">
        <v>188</v>
      </c>
      <c r="I596" s="26" t="s">
        <v>188</v>
      </c>
      <c r="J596" s="26" t="s">
        <v>188</v>
      </c>
      <c r="K596" s="26" t="s">
        <v>188</v>
      </c>
      <c r="L596" s="26" t="s">
        <v>188</v>
      </c>
      <c r="M596" s="26" t="s">
        <v>188</v>
      </c>
      <c r="N596" s="26" t="s">
        <v>188</v>
      </c>
      <c r="O596" s="26" t="s">
        <v>188</v>
      </c>
      <c r="P596" s="26" t="s">
        <v>188</v>
      </c>
      <c r="Q596" s="26" t="s">
        <v>188</v>
      </c>
      <c r="R596" s="26" t="s">
        <v>188</v>
      </c>
      <c r="S596" s="26" t="s">
        <v>188</v>
      </c>
      <c r="T596" s="26" t="s">
        <v>188</v>
      </c>
      <c r="U596" s="26" t="s">
        <v>188</v>
      </c>
      <c r="V596" s="26" t="s">
        <v>5</v>
      </c>
      <c r="W596" s="26" t="s">
        <v>36</v>
      </c>
      <c r="X596" s="26" t="s">
        <v>158</v>
      </c>
      <c r="Y596" s="26" t="s">
        <v>190</v>
      </c>
      <c r="Z596" s="26" t="s">
        <v>190</v>
      </c>
      <c r="AA596" s="26" t="s">
        <v>190</v>
      </c>
      <c r="AB596" s="26" t="s">
        <v>190</v>
      </c>
      <c r="AC596" s="26" t="s">
        <v>190</v>
      </c>
      <c r="AD596" s="26" t="s">
        <v>190</v>
      </c>
      <c r="AE596" s="26" t="s">
        <v>55</v>
      </c>
      <c r="AF596" s="26" t="s">
        <v>159</v>
      </c>
      <c r="AG596" s="26" t="s">
        <v>59</v>
      </c>
      <c r="AH596" s="26" t="s">
        <v>59</v>
      </c>
      <c r="AI596" s="26" t="s">
        <v>59</v>
      </c>
      <c r="AJ596" s="26" t="s">
        <v>59</v>
      </c>
      <c r="AK596" s="26" t="s">
        <v>71</v>
      </c>
      <c r="AL596" s="26" t="s">
        <v>163</v>
      </c>
      <c r="AM596" s="26" t="s">
        <v>191</v>
      </c>
      <c r="AN596" s="26" t="s">
        <v>89</v>
      </c>
      <c r="AO596" s="26" t="s">
        <v>192</v>
      </c>
      <c r="AP596" s="26" t="s">
        <v>106</v>
      </c>
      <c r="AQ596" s="26" t="s">
        <v>106</v>
      </c>
      <c r="AR596" s="26" t="s">
        <v>106</v>
      </c>
      <c r="AS596" s="26" t="s">
        <v>106</v>
      </c>
      <c r="AT596" s="26" t="s">
        <v>113</v>
      </c>
      <c r="AU596" s="26" t="s">
        <v>193</v>
      </c>
      <c r="AX596" s="12">
        <f t="shared" si="339"/>
        <v>595</v>
      </c>
      <c r="AY596" s="12">
        <f t="shared" si="370"/>
        <v>0.5</v>
      </c>
      <c r="AZ596" s="20" t="str">
        <f t="shared" si="340"/>
        <v>Anticipatoria., Criterios y estándares (Rúbrica)., Autoevaluación., Retroalimentación.</v>
      </c>
      <c r="BA596" s="12" t="str">
        <f t="shared" si="335"/>
        <v>Anticipatoria.</v>
      </c>
      <c r="BB596" s="12" t="str">
        <f t="shared" si="336"/>
        <v>Criterios y estándares (Rúbrica).</v>
      </c>
      <c r="BC596" s="12" t="str">
        <f t="shared" si="337"/>
        <v>Autoevaluación.</v>
      </c>
      <c r="BD596" s="12" t="str">
        <f t="shared" si="338"/>
        <v>Retroalimentación.</v>
      </c>
      <c r="BF596" s="12">
        <f t="shared" si="341"/>
        <v>1</v>
      </c>
      <c r="BG596" s="12">
        <f t="shared" si="342"/>
        <v>1</v>
      </c>
      <c r="BH596" s="12">
        <f t="shared" si="343"/>
        <v>1</v>
      </c>
      <c r="BI596" s="12">
        <f t="shared" si="344"/>
        <v>1</v>
      </c>
      <c r="BJ596" s="12">
        <f t="shared" si="345"/>
        <v>0</v>
      </c>
      <c r="BK596" s="12">
        <f t="shared" si="346"/>
        <v>4</v>
      </c>
      <c r="BL596" s="20" t="str">
        <f t="shared" si="347"/>
        <v>Reflexión, Diálogo, Claridad, Oportunidades de mejora, Retroalimentación al docente</v>
      </c>
      <c r="BM596" s="12" t="str">
        <f t="shared" si="348"/>
        <v>Reflexión</v>
      </c>
      <c r="BN596" s="12" t="str">
        <f t="shared" si="334"/>
        <v>Diálogo</v>
      </c>
      <c r="BO596" s="12" t="str">
        <f t="shared" si="349"/>
        <v>Claridad</v>
      </c>
      <c r="BP596" s="12" t="str">
        <f t="shared" si="350"/>
        <v>Oportunidades de mejora</v>
      </c>
      <c r="BQ596" s="12" t="str">
        <f t="shared" si="351"/>
        <v>Retroalimentación al docente</v>
      </c>
      <c r="BS596" s="12">
        <f t="shared" si="352"/>
        <v>1</v>
      </c>
      <c r="BT596" s="12">
        <f t="shared" si="353"/>
        <v>1</v>
      </c>
      <c r="BU596" s="12">
        <f t="shared" si="354"/>
        <v>1</v>
      </c>
      <c r="BV596" s="12">
        <f t="shared" si="355"/>
        <v>1</v>
      </c>
      <c r="BW596" s="12">
        <f t="shared" si="356"/>
        <v>1</v>
      </c>
      <c r="BX596" s="12">
        <f t="shared" si="357"/>
        <v>0</v>
      </c>
      <c r="BY596" s="12">
        <f t="shared" si="358"/>
        <v>5</v>
      </c>
      <c r="BZ596"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96" s="12" t="str">
        <f t="shared" si="360"/>
        <v>La bibliografía básica propuesta se encuentra en la biblioteca "Juan Roa Vásquez".</v>
      </c>
      <c r="CB596" s="21" t="str">
        <f t="shared" si="361"/>
        <v>La bibliografía propuesta contiene títulos de edición menor a 5 años.</v>
      </c>
      <c r="CC596" s="12" t="str">
        <f t="shared" si="362"/>
        <v>La bibliografía se presenta con una sólo sistema de referenciación (APA, Vancouver, IEEE, etc).</v>
      </c>
      <c r="CD596" s="12" t="str">
        <f t="shared" si="363"/>
        <v>La bibliografía incluye por lo menos dos títulos en una segunda lengua.</v>
      </c>
      <c r="CF596" s="12">
        <f t="shared" si="364"/>
        <v>1</v>
      </c>
      <c r="CG596" s="12">
        <f t="shared" si="365"/>
        <v>1</v>
      </c>
      <c r="CH596" s="12">
        <f t="shared" si="366"/>
        <v>1</v>
      </c>
      <c r="CI596" s="12">
        <f t="shared" si="367"/>
        <v>1</v>
      </c>
      <c r="CJ596" s="12">
        <f t="shared" si="368"/>
        <v>0</v>
      </c>
      <c r="CK596" s="12">
        <f t="shared" si="369"/>
        <v>4</v>
      </c>
    </row>
    <row r="597" spans="1:89" x14ac:dyDescent="0.25">
      <c r="A597" s="25">
        <v>43069.852634861112</v>
      </c>
      <c r="B597" s="26" t="s">
        <v>1198</v>
      </c>
      <c r="C597" s="26" t="s">
        <v>1204</v>
      </c>
      <c r="D597" s="26" t="s">
        <v>185</v>
      </c>
      <c r="E597" s="24"/>
      <c r="F597" s="26" t="s">
        <v>1007</v>
      </c>
      <c r="G597" s="26" t="s">
        <v>1205</v>
      </c>
      <c r="H597" s="26" t="s">
        <v>188</v>
      </c>
      <c r="I597" s="26" t="s">
        <v>188</v>
      </c>
      <c r="J597" s="26" t="s">
        <v>188</v>
      </c>
      <c r="K597" s="26" t="s">
        <v>188</v>
      </c>
      <c r="L597" s="26" t="s">
        <v>188</v>
      </c>
      <c r="M597" s="26" t="s">
        <v>188</v>
      </c>
      <c r="N597" s="26" t="s">
        <v>188</v>
      </c>
      <c r="O597" s="26" t="s">
        <v>188</v>
      </c>
      <c r="P597" s="26" t="s">
        <v>188</v>
      </c>
      <c r="Q597" s="26" t="s">
        <v>188</v>
      </c>
      <c r="R597" s="26" t="s">
        <v>189</v>
      </c>
      <c r="S597" s="26" t="s">
        <v>188</v>
      </c>
      <c r="T597" s="26" t="s">
        <v>188</v>
      </c>
      <c r="U597" s="26" t="s">
        <v>188</v>
      </c>
      <c r="V597" s="26" t="s">
        <v>5</v>
      </c>
      <c r="W597" s="26" t="s">
        <v>162</v>
      </c>
      <c r="X597" s="26" t="s">
        <v>158</v>
      </c>
      <c r="Y597" s="26" t="s">
        <v>190</v>
      </c>
      <c r="Z597" s="26" t="s">
        <v>190</v>
      </c>
      <c r="AA597" s="26" t="s">
        <v>190</v>
      </c>
      <c r="AB597" s="26" t="s">
        <v>190</v>
      </c>
      <c r="AC597" s="26" t="s">
        <v>190</v>
      </c>
      <c r="AD597" s="26" t="s">
        <v>190</v>
      </c>
      <c r="AE597" s="26" t="s">
        <v>55</v>
      </c>
      <c r="AF597" s="26" t="s">
        <v>159</v>
      </c>
      <c r="AG597" s="26" t="s">
        <v>59</v>
      </c>
      <c r="AH597" s="26" t="s">
        <v>59</v>
      </c>
      <c r="AI597" s="26" t="s">
        <v>59</v>
      </c>
      <c r="AJ597" s="26" t="s">
        <v>59</v>
      </c>
      <c r="AK597" s="26" t="s">
        <v>71</v>
      </c>
      <c r="AL597" s="26" t="s">
        <v>163</v>
      </c>
      <c r="AM597" s="26" t="s">
        <v>191</v>
      </c>
      <c r="AN597" s="26" t="s">
        <v>90</v>
      </c>
      <c r="AO597" s="26" t="s">
        <v>192</v>
      </c>
      <c r="AP597" s="26" t="s">
        <v>106</v>
      </c>
      <c r="AQ597" s="26" t="s">
        <v>106</v>
      </c>
      <c r="AR597" s="26" t="s">
        <v>106</v>
      </c>
      <c r="AS597" s="26" t="s">
        <v>106</v>
      </c>
      <c r="AT597" s="26" t="s">
        <v>114</v>
      </c>
      <c r="AU597" s="26" t="s">
        <v>193</v>
      </c>
      <c r="AX597" s="12">
        <f t="shared" si="339"/>
        <v>596</v>
      </c>
      <c r="AY597" s="12">
        <f t="shared" si="370"/>
        <v>1</v>
      </c>
      <c r="AZ597" s="20" t="str">
        <f t="shared" si="340"/>
        <v>Anticipatoria., Criterios y estándares (Rúbrica)., Autoevaluación., Retroalimentación.</v>
      </c>
      <c r="BA597" s="12" t="str">
        <f t="shared" si="335"/>
        <v>Anticipatoria.</v>
      </c>
      <c r="BB597" s="12" t="str">
        <f t="shared" si="336"/>
        <v>Criterios y estándares (Rúbrica).</v>
      </c>
      <c r="BC597" s="12" t="str">
        <f t="shared" si="337"/>
        <v>Autoevaluación.</v>
      </c>
      <c r="BD597" s="12" t="str">
        <f t="shared" si="338"/>
        <v>Retroalimentación.</v>
      </c>
      <c r="BF597" s="12">
        <f t="shared" si="341"/>
        <v>1</v>
      </c>
      <c r="BG597" s="12">
        <f t="shared" si="342"/>
        <v>1</v>
      </c>
      <c r="BH597" s="12">
        <f t="shared" si="343"/>
        <v>1</v>
      </c>
      <c r="BI597" s="12">
        <f t="shared" si="344"/>
        <v>1</v>
      </c>
      <c r="BJ597" s="12">
        <f t="shared" si="345"/>
        <v>0</v>
      </c>
      <c r="BK597" s="12">
        <f t="shared" si="346"/>
        <v>4</v>
      </c>
      <c r="BL597" s="20" t="str">
        <f t="shared" si="347"/>
        <v>Reflexión, Diálogo, Claridad, Oportunidades de mejora, Retroalimentación al docente</v>
      </c>
      <c r="BM597" s="12" t="str">
        <f t="shared" si="348"/>
        <v>Reflexión</v>
      </c>
      <c r="BN597" s="12" t="str">
        <f t="shared" si="334"/>
        <v>Diálogo</v>
      </c>
      <c r="BO597" s="12" t="str">
        <f t="shared" si="349"/>
        <v>Claridad</v>
      </c>
      <c r="BP597" s="12" t="str">
        <f t="shared" si="350"/>
        <v>Oportunidades de mejora</v>
      </c>
      <c r="BQ597" s="12" t="str">
        <f t="shared" si="351"/>
        <v>Retroalimentación al docente</v>
      </c>
      <c r="BS597" s="12">
        <f t="shared" si="352"/>
        <v>1</v>
      </c>
      <c r="BT597" s="12">
        <f t="shared" si="353"/>
        <v>1</v>
      </c>
      <c r="BU597" s="12">
        <f t="shared" si="354"/>
        <v>1</v>
      </c>
      <c r="BV597" s="12">
        <f t="shared" si="355"/>
        <v>1</v>
      </c>
      <c r="BW597" s="12">
        <f t="shared" si="356"/>
        <v>1</v>
      </c>
      <c r="BX597" s="12">
        <f t="shared" si="357"/>
        <v>0</v>
      </c>
      <c r="BY597" s="12">
        <f t="shared" si="358"/>
        <v>5</v>
      </c>
      <c r="BZ597"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97" s="12" t="str">
        <f t="shared" si="360"/>
        <v>La bibliografía básica propuesta se encuentra en la biblioteca "Juan Roa Vásquez".</v>
      </c>
      <c r="CB597" s="21" t="str">
        <f t="shared" si="361"/>
        <v>La bibliografía propuesta contiene títulos de edición menor a 5 años.</v>
      </c>
      <c r="CC597" s="12" t="str">
        <f t="shared" si="362"/>
        <v>La bibliografía se presenta con una sólo sistema de referenciación (APA, Vancouver, IEEE, etc).</v>
      </c>
      <c r="CD597" s="12" t="str">
        <f t="shared" si="363"/>
        <v>La bibliografía incluye por lo menos dos títulos en una segunda lengua.</v>
      </c>
      <c r="CF597" s="12">
        <f t="shared" si="364"/>
        <v>1</v>
      </c>
      <c r="CG597" s="12">
        <f t="shared" si="365"/>
        <v>1</v>
      </c>
      <c r="CH597" s="12">
        <f t="shared" si="366"/>
        <v>1</v>
      </c>
      <c r="CI597" s="12">
        <f t="shared" si="367"/>
        <v>1</v>
      </c>
      <c r="CJ597" s="12">
        <f t="shared" si="368"/>
        <v>0</v>
      </c>
      <c r="CK597" s="12">
        <f t="shared" si="369"/>
        <v>4</v>
      </c>
    </row>
    <row r="598" spans="1:89" x14ac:dyDescent="0.25">
      <c r="A598" s="25">
        <v>43069.855320000002</v>
      </c>
      <c r="B598" s="26" t="s">
        <v>1198</v>
      </c>
      <c r="C598" s="26" t="s">
        <v>1206</v>
      </c>
      <c r="D598" s="26" t="s">
        <v>185</v>
      </c>
      <c r="E598" s="24"/>
      <c r="F598" s="26" t="s">
        <v>1007</v>
      </c>
      <c r="G598" s="26" t="s">
        <v>1207</v>
      </c>
      <c r="H598" s="26" t="s">
        <v>188</v>
      </c>
      <c r="I598" s="26" t="s">
        <v>188</v>
      </c>
      <c r="J598" s="26" t="s">
        <v>188</v>
      </c>
      <c r="K598" s="26" t="s">
        <v>188</v>
      </c>
      <c r="L598" s="26" t="s">
        <v>188</v>
      </c>
      <c r="M598" s="26" t="s">
        <v>188</v>
      </c>
      <c r="N598" s="26" t="s">
        <v>188</v>
      </c>
      <c r="O598" s="26" t="s">
        <v>188</v>
      </c>
      <c r="P598" s="26" t="s">
        <v>188</v>
      </c>
      <c r="Q598" s="26" t="s">
        <v>188</v>
      </c>
      <c r="R598" s="26" t="s">
        <v>189</v>
      </c>
      <c r="S598" s="26" t="s">
        <v>188</v>
      </c>
      <c r="T598" s="26" t="s">
        <v>188</v>
      </c>
      <c r="U598" s="26" t="s">
        <v>188</v>
      </c>
      <c r="V598" s="26" t="s">
        <v>5</v>
      </c>
      <c r="W598" s="26" t="s">
        <v>162</v>
      </c>
      <c r="X598" s="26" t="s">
        <v>158</v>
      </c>
      <c r="Y598" s="26" t="s">
        <v>190</v>
      </c>
      <c r="Z598" s="26" t="s">
        <v>190</v>
      </c>
      <c r="AA598" s="26" t="s">
        <v>190</v>
      </c>
      <c r="AB598" s="26" t="s">
        <v>190</v>
      </c>
      <c r="AC598" s="26" t="s">
        <v>190</v>
      </c>
      <c r="AD598" s="26" t="s">
        <v>190</v>
      </c>
      <c r="AE598" s="26" t="s">
        <v>55</v>
      </c>
      <c r="AF598" s="26" t="s">
        <v>159</v>
      </c>
      <c r="AG598" s="26" t="s">
        <v>59</v>
      </c>
      <c r="AH598" s="26" t="s">
        <v>59</v>
      </c>
      <c r="AI598" s="26" t="s">
        <v>59</v>
      </c>
      <c r="AJ598" s="26" t="s">
        <v>59</v>
      </c>
      <c r="AK598" s="26" t="s">
        <v>71</v>
      </c>
      <c r="AL598" s="26" t="s">
        <v>160</v>
      </c>
      <c r="AM598" s="26" t="s">
        <v>191</v>
      </c>
      <c r="AN598" s="26" t="s">
        <v>90</v>
      </c>
      <c r="AO598" s="26" t="s">
        <v>192</v>
      </c>
      <c r="AP598" s="26" t="s">
        <v>106</v>
      </c>
      <c r="AQ598" s="26" t="s">
        <v>106</v>
      </c>
      <c r="AR598" s="26" t="s">
        <v>106</v>
      </c>
      <c r="AS598" s="26" t="s">
        <v>106</v>
      </c>
      <c r="AT598" s="26" t="s">
        <v>114</v>
      </c>
      <c r="AU598" s="26" t="s">
        <v>193</v>
      </c>
      <c r="AX598" s="12">
        <f t="shared" si="339"/>
        <v>597</v>
      </c>
      <c r="AY598" s="12">
        <f t="shared" si="370"/>
        <v>1</v>
      </c>
      <c r="AZ598" s="20" t="str">
        <f t="shared" si="340"/>
        <v>Anticipatoria., Criterios y estándares (Rúbrica)., Autoevaluación., Retroalimentación.</v>
      </c>
      <c r="BA598" s="12" t="str">
        <f t="shared" si="335"/>
        <v>Anticipatoria.</v>
      </c>
      <c r="BB598" s="12" t="str">
        <f t="shared" si="336"/>
        <v>Criterios y estándares (Rúbrica).</v>
      </c>
      <c r="BC598" s="12" t="str">
        <f t="shared" si="337"/>
        <v>Autoevaluación.</v>
      </c>
      <c r="BD598" s="12" t="str">
        <f t="shared" si="338"/>
        <v>Retroalimentación.</v>
      </c>
      <c r="BF598" s="12">
        <f t="shared" si="341"/>
        <v>1</v>
      </c>
      <c r="BG598" s="12">
        <f t="shared" si="342"/>
        <v>1</v>
      </c>
      <c r="BH598" s="12">
        <f t="shared" si="343"/>
        <v>1</v>
      </c>
      <c r="BI598" s="12">
        <f t="shared" si="344"/>
        <v>1</v>
      </c>
      <c r="BJ598" s="12">
        <f t="shared" si="345"/>
        <v>0</v>
      </c>
      <c r="BK598" s="12">
        <f t="shared" si="346"/>
        <v>4</v>
      </c>
      <c r="BL598" s="20" t="str">
        <f t="shared" si="347"/>
        <v>Reflexión, Diálogo, Claridad, Oportunidades de mejora, Retroalimentación al docente</v>
      </c>
      <c r="BM598" s="12" t="str">
        <f t="shared" si="348"/>
        <v>Reflexión</v>
      </c>
      <c r="BN598" s="12" t="str">
        <f t="shared" si="334"/>
        <v>Diálogo</v>
      </c>
      <c r="BO598" s="12" t="str">
        <f t="shared" si="349"/>
        <v>Claridad</v>
      </c>
      <c r="BP598" s="12" t="str">
        <f t="shared" si="350"/>
        <v>Oportunidades de mejora</v>
      </c>
      <c r="BQ598" s="12" t="str">
        <f t="shared" si="351"/>
        <v>Retroalimentación al docente</v>
      </c>
      <c r="BS598" s="12">
        <f t="shared" si="352"/>
        <v>1</v>
      </c>
      <c r="BT598" s="12">
        <f t="shared" si="353"/>
        <v>1</v>
      </c>
      <c r="BU598" s="12">
        <f t="shared" si="354"/>
        <v>1</v>
      </c>
      <c r="BV598" s="12">
        <f t="shared" si="355"/>
        <v>1</v>
      </c>
      <c r="BW598" s="12">
        <f t="shared" si="356"/>
        <v>1</v>
      </c>
      <c r="BX598" s="12">
        <f t="shared" si="357"/>
        <v>0</v>
      </c>
      <c r="BY598" s="12">
        <f t="shared" si="358"/>
        <v>5</v>
      </c>
      <c r="BZ598"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98" s="12" t="str">
        <f t="shared" si="360"/>
        <v>La bibliografía básica propuesta se encuentra en la biblioteca "Juan Roa Vásquez".</v>
      </c>
      <c r="CB598" s="21" t="str">
        <f t="shared" si="361"/>
        <v>La bibliografía propuesta contiene títulos de edición menor a 5 años.</v>
      </c>
      <c r="CC598" s="12" t="str">
        <f t="shared" si="362"/>
        <v>La bibliografía se presenta con una sólo sistema de referenciación (APA, Vancouver, IEEE, etc).</v>
      </c>
      <c r="CD598" s="12" t="str">
        <f t="shared" si="363"/>
        <v>La bibliografía incluye por lo menos dos títulos en una segunda lengua.</v>
      </c>
      <c r="CF598" s="12">
        <f t="shared" si="364"/>
        <v>1</v>
      </c>
      <c r="CG598" s="12">
        <f t="shared" si="365"/>
        <v>1</v>
      </c>
      <c r="CH598" s="12">
        <f t="shared" si="366"/>
        <v>1</v>
      </c>
      <c r="CI598" s="12">
        <f t="shared" si="367"/>
        <v>1</v>
      </c>
      <c r="CJ598" s="12">
        <f t="shared" si="368"/>
        <v>0</v>
      </c>
      <c r="CK598" s="12">
        <f t="shared" si="369"/>
        <v>4</v>
      </c>
    </row>
    <row r="599" spans="1:89" x14ac:dyDescent="0.25">
      <c r="A599" s="25">
        <v>43069.856061331018</v>
      </c>
      <c r="B599" s="26" t="s">
        <v>1201</v>
      </c>
      <c r="C599" s="26" t="s">
        <v>1202</v>
      </c>
      <c r="D599" s="26" t="s">
        <v>185</v>
      </c>
      <c r="E599" s="24"/>
      <c r="F599" s="26" t="s">
        <v>320</v>
      </c>
      <c r="G599" s="26" t="s">
        <v>1208</v>
      </c>
      <c r="H599" s="26" t="s">
        <v>188</v>
      </c>
      <c r="I599" s="26" t="s">
        <v>188</v>
      </c>
      <c r="J599" s="26" t="s">
        <v>188</v>
      </c>
      <c r="K599" s="26" t="s">
        <v>188</v>
      </c>
      <c r="L599" s="26" t="s">
        <v>188</v>
      </c>
      <c r="M599" s="26" t="s">
        <v>188</v>
      </c>
      <c r="N599" s="26" t="s">
        <v>188</v>
      </c>
      <c r="O599" s="26" t="s">
        <v>188</v>
      </c>
      <c r="P599" s="26" t="s">
        <v>188</v>
      </c>
      <c r="Q599" s="26" t="s">
        <v>188</v>
      </c>
      <c r="R599" s="26" t="s">
        <v>188</v>
      </c>
      <c r="S599" s="26" t="s">
        <v>188</v>
      </c>
      <c r="T599" s="26" t="s">
        <v>188</v>
      </c>
      <c r="U599" s="26" t="s">
        <v>188</v>
      </c>
      <c r="V599" s="26" t="s">
        <v>5</v>
      </c>
      <c r="W599" s="26" t="s">
        <v>162</v>
      </c>
      <c r="X599" s="26" t="s">
        <v>158</v>
      </c>
      <c r="Y599" s="26" t="s">
        <v>190</v>
      </c>
      <c r="Z599" s="26" t="s">
        <v>190</v>
      </c>
      <c r="AA599" s="26" t="s">
        <v>190</v>
      </c>
      <c r="AB599" s="26" t="s">
        <v>190</v>
      </c>
      <c r="AC599" s="26" t="s">
        <v>190</v>
      </c>
      <c r="AD599" s="26" t="s">
        <v>190</v>
      </c>
      <c r="AE599" s="26" t="s">
        <v>55</v>
      </c>
      <c r="AF599" s="26" t="s">
        <v>159</v>
      </c>
      <c r="AG599" s="26" t="s">
        <v>59</v>
      </c>
      <c r="AH599" s="26" t="s">
        <v>59</v>
      </c>
      <c r="AI599" s="26" t="s">
        <v>59</v>
      </c>
      <c r="AJ599" s="26" t="s">
        <v>59</v>
      </c>
      <c r="AK599" s="26" t="s">
        <v>71</v>
      </c>
      <c r="AL599" s="26" t="s">
        <v>163</v>
      </c>
      <c r="AM599" s="26" t="s">
        <v>206</v>
      </c>
      <c r="AN599" s="26" t="s">
        <v>89</v>
      </c>
      <c r="AO599" s="26" t="s">
        <v>192</v>
      </c>
      <c r="AP599" s="26" t="s">
        <v>106</v>
      </c>
      <c r="AQ599" s="26" t="s">
        <v>106</v>
      </c>
      <c r="AR599" s="26" t="s">
        <v>106</v>
      </c>
      <c r="AS599" s="26" t="s">
        <v>106</v>
      </c>
      <c r="AT599" s="26" t="s">
        <v>114</v>
      </c>
      <c r="AU599" s="26" t="s">
        <v>193</v>
      </c>
      <c r="AX599" s="12">
        <f t="shared" si="339"/>
        <v>595</v>
      </c>
      <c r="AY599" s="12">
        <f t="shared" si="370"/>
        <v>0.5</v>
      </c>
      <c r="AZ599" s="20" t="str">
        <f t="shared" si="340"/>
        <v>Anticipatoria., Autoevaluación., Retroalimentación.</v>
      </c>
      <c r="BA599" s="12" t="str">
        <f t="shared" si="335"/>
        <v>Anticipatoria.</v>
      </c>
      <c r="BB599" s="12" t="str">
        <f t="shared" si="336"/>
        <v>Autoevaluación.</v>
      </c>
      <c r="BC599" s="12" t="str">
        <f t="shared" si="337"/>
        <v>Retroalimentación.</v>
      </c>
      <c r="BD599" s="12" t="str">
        <f t="shared" si="338"/>
        <v/>
      </c>
      <c r="BF599" s="12">
        <f t="shared" si="341"/>
        <v>1</v>
      </c>
      <c r="BG599" s="12">
        <f t="shared" si="342"/>
        <v>0</v>
      </c>
      <c r="BH599" s="12">
        <f t="shared" si="343"/>
        <v>1</v>
      </c>
      <c r="BI599" s="12">
        <f t="shared" si="344"/>
        <v>1</v>
      </c>
      <c r="BJ599" s="12">
        <f t="shared" si="345"/>
        <v>0</v>
      </c>
      <c r="BK599" s="12">
        <f t="shared" si="346"/>
        <v>3</v>
      </c>
      <c r="BL599" s="20" t="str">
        <f t="shared" si="347"/>
        <v>Reflexión, Diálogo, Claridad, Oportunidades de mejora, Retroalimentación al docente</v>
      </c>
      <c r="BM599" s="12" t="str">
        <f t="shared" si="348"/>
        <v>Reflexión</v>
      </c>
      <c r="BN599" s="12" t="str">
        <f t="shared" si="334"/>
        <v>Diálogo</v>
      </c>
      <c r="BO599" s="12" t="str">
        <f t="shared" si="349"/>
        <v>Claridad</v>
      </c>
      <c r="BP599" s="12" t="str">
        <f t="shared" si="350"/>
        <v>Oportunidades de mejora</v>
      </c>
      <c r="BQ599" s="12" t="str">
        <f t="shared" si="351"/>
        <v>Retroalimentación al docente</v>
      </c>
      <c r="BS599" s="12">
        <f t="shared" si="352"/>
        <v>1</v>
      </c>
      <c r="BT599" s="12">
        <f t="shared" si="353"/>
        <v>1</v>
      </c>
      <c r="BU599" s="12">
        <f t="shared" si="354"/>
        <v>1</v>
      </c>
      <c r="BV599" s="12">
        <f t="shared" si="355"/>
        <v>1</v>
      </c>
      <c r="BW599" s="12">
        <f t="shared" si="356"/>
        <v>1</v>
      </c>
      <c r="BX599" s="12">
        <f t="shared" si="357"/>
        <v>0</v>
      </c>
      <c r="BY599" s="12">
        <f t="shared" si="358"/>
        <v>5</v>
      </c>
      <c r="BZ599"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599" s="12" t="str">
        <f t="shared" si="360"/>
        <v>La bibliografía básica propuesta se encuentra en la biblioteca "Juan Roa Vásquez".</v>
      </c>
      <c r="CB599" s="21" t="str">
        <f t="shared" si="361"/>
        <v>La bibliografía propuesta contiene títulos de edición menor a 5 años.</v>
      </c>
      <c r="CC599" s="12" t="str">
        <f t="shared" si="362"/>
        <v>La bibliografía se presenta con una sólo sistema de referenciación (APA, Vancouver, IEEE, etc).</v>
      </c>
      <c r="CD599" s="12" t="str">
        <f t="shared" si="363"/>
        <v>La bibliografía incluye por lo menos dos títulos en una segunda lengua.</v>
      </c>
      <c r="CF599" s="12">
        <f t="shared" si="364"/>
        <v>1</v>
      </c>
      <c r="CG599" s="12">
        <f t="shared" si="365"/>
        <v>1</v>
      </c>
      <c r="CH599" s="12">
        <f t="shared" si="366"/>
        <v>1</v>
      </c>
      <c r="CI599" s="12">
        <f t="shared" si="367"/>
        <v>1</v>
      </c>
      <c r="CJ599" s="12">
        <f t="shared" si="368"/>
        <v>0</v>
      </c>
      <c r="CK599" s="12">
        <f t="shared" si="369"/>
        <v>4</v>
      </c>
    </row>
    <row r="600" spans="1:89" x14ac:dyDescent="0.25">
      <c r="A600" s="25">
        <v>43069.869254097226</v>
      </c>
      <c r="B600" s="26" t="s">
        <v>1209</v>
      </c>
      <c r="C600" s="26" t="s">
        <v>1210</v>
      </c>
      <c r="D600" s="26" t="s">
        <v>185</v>
      </c>
      <c r="E600" s="24"/>
      <c r="F600" s="26" t="s">
        <v>357</v>
      </c>
      <c r="G600" s="26" t="s">
        <v>1211</v>
      </c>
      <c r="H600" s="26" t="s">
        <v>188</v>
      </c>
      <c r="I600" s="26" t="s">
        <v>188</v>
      </c>
      <c r="J600" s="26" t="s">
        <v>188</v>
      </c>
      <c r="K600" s="26" t="s">
        <v>188</v>
      </c>
      <c r="L600" s="26" t="s">
        <v>188</v>
      </c>
      <c r="M600" s="26" t="s">
        <v>188</v>
      </c>
      <c r="N600" s="26" t="s">
        <v>188</v>
      </c>
      <c r="O600" s="26" t="s">
        <v>188</v>
      </c>
      <c r="P600" s="26" t="s">
        <v>188</v>
      </c>
      <c r="Q600" s="26" t="s">
        <v>188</v>
      </c>
      <c r="R600" s="26" t="s">
        <v>188</v>
      </c>
      <c r="S600" s="26" t="s">
        <v>188</v>
      </c>
      <c r="T600" s="26" t="s">
        <v>188</v>
      </c>
      <c r="U600" s="26" t="s">
        <v>188</v>
      </c>
      <c r="V600" s="26" t="s">
        <v>5</v>
      </c>
      <c r="W600" s="26" t="s">
        <v>162</v>
      </c>
      <c r="X600" s="26" t="s">
        <v>158</v>
      </c>
      <c r="Y600" s="26" t="s">
        <v>190</v>
      </c>
      <c r="Z600" s="26" t="s">
        <v>190</v>
      </c>
      <c r="AA600" s="26" t="s">
        <v>190</v>
      </c>
      <c r="AB600" s="26" t="s">
        <v>190</v>
      </c>
      <c r="AC600" s="26" t="s">
        <v>190</v>
      </c>
      <c r="AD600" s="26" t="s">
        <v>190</v>
      </c>
      <c r="AE600" s="26" t="s">
        <v>55</v>
      </c>
      <c r="AF600" s="26" t="s">
        <v>159</v>
      </c>
      <c r="AG600" s="26" t="s">
        <v>59</v>
      </c>
      <c r="AH600" s="26" t="s">
        <v>59</v>
      </c>
      <c r="AI600" s="26" t="s">
        <v>59</v>
      </c>
      <c r="AJ600" s="26" t="s">
        <v>59</v>
      </c>
      <c r="AK600" s="26" t="s">
        <v>71</v>
      </c>
      <c r="AL600" s="26" t="s">
        <v>163</v>
      </c>
      <c r="AM600" s="26" t="s">
        <v>218</v>
      </c>
      <c r="AN600" s="26" t="s">
        <v>90</v>
      </c>
      <c r="AO600" s="26" t="s">
        <v>192</v>
      </c>
      <c r="AP600" s="26" t="s">
        <v>106</v>
      </c>
      <c r="AQ600" s="26" t="s">
        <v>106</v>
      </c>
      <c r="AR600" s="26" t="s">
        <v>106</v>
      </c>
      <c r="AS600" s="26" t="s">
        <v>106</v>
      </c>
      <c r="AT600" s="26" t="s">
        <v>114</v>
      </c>
      <c r="AU600" s="26" t="s">
        <v>266</v>
      </c>
      <c r="AX600" s="12">
        <f t="shared" si="339"/>
        <v>599</v>
      </c>
      <c r="AY600" s="12">
        <f t="shared" si="370"/>
        <v>1</v>
      </c>
      <c r="AZ600" s="20" t="str">
        <f t="shared" si="340"/>
        <v>Criterios y estándares (Rúbrica)., Retroalimentación.</v>
      </c>
      <c r="BA600" s="12" t="str">
        <f t="shared" si="335"/>
        <v>Criterios y estándares (Rúbrica).</v>
      </c>
      <c r="BB600" s="12" t="str">
        <f t="shared" si="336"/>
        <v>Retroalimentación.</v>
      </c>
      <c r="BC600" s="12" t="str">
        <f t="shared" si="337"/>
        <v/>
      </c>
      <c r="BD600" s="12" t="str">
        <f t="shared" si="338"/>
        <v/>
      </c>
      <c r="BF600" s="12">
        <f t="shared" si="341"/>
        <v>0</v>
      </c>
      <c r="BG600" s="12">
        <f t="shared" si="342"/>
        <v>1</v>
      </c>
      <c r="BH600" s="12">
        <f t="shared" si="343"/>
        <v>0</v>
      </c>
      <c r="BI600" s="12">
        <f t="shared" si="344"/>
        <v>1</v>
      </c>
      <c r="BJ600" s="12">
        <f t="shared" si="345"/>
        <v>0</v>
      </c>
      <c r="BK600" s="12">
        <f t="shared" si="346"/>
        <v>2</v>
      </c>
      <c r="BL600" s="20" t="str">
        <f t="shared" si="347"/>
        <v>Reflexión, Diálogo, Claridad, Oportunidades de mejora, Retroalimentación al docente</v>
      </c>
      <c r="BM600" s="12" t="str">
        <f t="shared" si="348"/>
        <v>Reflexión</v>
      </c>
      <c r="BN600" s="12" t="str">
        <f t="shared" si="334"/>
        <v>Diálogo</v>
      </c>
      <c r="BO600" s="12" t="str">
        <f t="shared" si="349"/>
        <v>Claridad</v>
      </c>
      <c r="BP600" s="12" t="str">
        <f t="shared" si="350"/>
        <v>Oportunidades de mejora</v>
      </c>
      <c r="BQ600" s="12" t="str">
        <f t="shared" si="351"/>
        <v>Retroalimentación al docente</v>
      </c>
      <c r="BS600" s="12">
        <f t="shared" si="352"/>
        <v>1</v>
      </c>
      <c r="BT600" s="12">
        <f t="shared" si="353"/>
        <v>1</v>
      </c>
      <c r="BU600" s="12">
        <f t="shared" si="354"/>
        <v>1</v>
      </c>
      <c r="BV600" s="12">
        <f t="shared" si="355"/>
        <v>1</v>
      </c>
      <c r="BW600" s="12">
        <f t="shared" si="356"/>
        <v>1</v>
      </c>
      <c r="BX600" s="12">
        <f t="shared" si="357"/>
        <v>0</v>
      </c>
      <c r="BY600" s="12">
        <f t="shared" si="358"/>
        <v>5</v>
      </c>
      <c r="BZ600" s="12" t="str">
        <f t="shared" si="359"/>
        <v>La bibliografía propuesta contiene títulos de edición menor a 5 años., La bibliografía se presenta con una sólo sistema de referenciación (APA, Vancouver, IEEE, etc)., La bibliografía incluye por lo menos dos títulos en una segunda lengua.</v>
      </c>
      <c r="CA600" s="12" t="str">
        <f t="shared" si="360"/>
        <v>La bibliografía propuesta contiene títulos de edición menor a 5 años.</v>
      </c>
      <c r="CB600" s="21" t="str">
        <f t="shared" si="361"/>
        <v>La bibliografía se presenta con una sólo sistema de referenciación (APA, Vancouver, IEEE, etc).</v>
      </c>
      <c r="CC600" s="12" t="str">
        <f t="shared" si="362"/>
        <v>La bibliografía incluye por lo menos dos títulos en una segunda lengua.</v>
      </c>
      <c r="CD600" s="12" t="str">
        <f t="shared" si="363"/>
        <v/>
      </c>
      <c r="CF600" s="12">
        <f t="shared" si="364"/>
        <v>0</v>
      </c>
      <c r="CG600" s="12">
        <f t="shared" si="365"/>
        <v>1</v>
      </c>
      <c r="CH600" s="12">
        <f t="shared" si="366"/>
        <v>1</v>
      </c>
      <c r="CI600" s="12">
        <f t="shared" si="367"/>
        <v>1</v>
      </c>
      <c r="CJ600" s="12">
        <f t="shared" si="368"/>
        <v>0</v>
      </c>
      <c r="CK600" s="12">
        <f t="shared" si="369"/>
        <v>3</v>
      </c>
    </row>
    <row r="601" spans="1:89" x14ac:dyDescent="0.25">
      <c r="A601" s="25">
        <v>43069.924026909721</v>
      </c>
      <c r="B601" s="26" t="s">
        <v>1212</v>
      </c>
      <c r="C601" s="26" t="s">
        <v>1213</v>
      </c>
      <c r="D601" s="26" t="s">
        <v>185</v>
      </c>
      <c r="E601" s="24"/>
      <c r="F601" s="26" t="s">
        <v>320</v>
      </c>
      <c r="G601" s="26" t="s">
        <v>1214</v>
      </c>
      <c r="H601" s="26" t="s">
        <v>188</v>
      </c>
      <c r="I601" s="26" t="s">
        <v>188</v>
      </c>
      <c r="J601" s="26" t="s">
        <v>188</v>
      </c>
      <c r="K601" s="26" t="s">
        <v>188</v>
      </c>
      <c r="L601" s="26" t="s">
        <v>188</v>
      </c>
      <c r="M601" s="26" t="s">
        <v>188</v>
      </c>
      <c r="N601" s="26" t="s">
        <v>188</v>
      </c>
      <c r="O601" s="26" t="s">
        <v>188</v>
      </c>
      <c r="P601" s="26" t="s">
        <v>188</v>
      </c>
      <c r="Q601" s="26" t="s">
        <v>188</v>
      </c>
      <c r="R601" s="26" t="s">
        <v>188</v>
      </c>
      <c r="S601" s="26" t="s">
        <v>188</v>
      </c>
      <c r="T601" s="26" t="s">
        <v>188</v>
      </c>
      <c r="U601" s="26" t="s">
        <v>188</v>
      </c>
      <c r="V601" s="26" t="s">
        <v>5</v>
      </c>
      <c r="W601" s="26" t="s">
        <v>36</v>
      </c>
      <c r="X601" s="26" t="s">
        <v>158</v>
      </c>
      <c r="Y601" s="26" t="s">
        <v>190</v>
      </c>
      <c r="Z601" s="26" t="s">
        <v>190</v>
      </c>
      <c r="AA601" s="26" t="s">
        <v>190</v>
      </c>
      <c r="AB601" s="26" t="s">
        <v>190</v>
      </c>
      <c r="AC601" s="26" t="s">
        <v>190</v>
      </c>
      <c r="AD601" s="26" t="s">
        <v>190</v>
      </c>
      <c r="AE601" s="26" t="s">
        <v>55</v>
      </c>
      <c r="AF601" s="26" t="s">
        <v>159</v>
      </c>
      <c r="AG601" s="26" t="s">
        <v>59</v>
      </c>
      <c r="AH601" s="26" t="s">
        <v>59</v>
      </c>
      <c r="AI601" s="26" t="s">
        <v>59</v>
      </c>
      <c r="AJ601" s="26" t="s">
        <v>59</v>
      </c>
      <c r="AK601" s="26" t="s">
        <v>69</v>
      </c>
      <c r="AL601" s="26" t="s">
        <v>160</v>
      </c>
      <c r="AM601" s="26" t="s">
        <v>259</v>
      </c>
      <c r="AN601" s="26" t="s">
        <v>90</v>
      </c>
      <c r="AO601" s="26" t="s">
        <v>192</v>
      </c>
      <c r="AP601" s="26" t="s">
        <v>106</v>
      </c>
      <c r="AQ601" s="26" t="s">
        <v>104</v>
      </c>
      <c r="AR601" s="26" t="s">
        <v>106</v>
      </c>
      <c r="AS601" s="26" t="s">
        <v>104</v>
      </c>
      <c r="AT601" s="26" t="s">
        <v>114</v>
      </c>
      <c r="AU601" s="26" t="s">
        <v>260</v>
      </c>
      <c r="AX601" s="12">
        <f t="shared" si="339"/>
        <v>600</v>
      </c>
      <c r="AY601" s="12">
        <f t="shared" si="370"/>
        <v>0.5</v>
      </c>
      <c r="AZ601" s="20" t="str">
        <f t="shared" si="340"/>
        <v>Criterios y estándares (Rúbrica)., Autoevaluación., Retroalimentación.</v>
      </c>
      <c r="BA601" s="12" t="str">
        <f t="shared" si="335"/>
        <v>Criterios y estándares (Rúbrica).</v>
      </c>
      <c r="BB601" s="12" t="str">
        <f t="shared" si="336"/>
        <v>Autoevaluación.</v>
      </c>
      <c r="BC601" s="12" t="str">
        <f t="shared" si="337"/>
        <v>Retroalimentación.</v>
      </c>
      <c r="BD601" s="12" t="str">
        <f t="shared" si="338"/>
        <v/>
      </c>
      <c r="BF601" s="12">
        <f t="shared" si="341"/>
        <v>0</v>
      </c>
      <c r="BG601" s="12">
        <f t="shared" si="342"/>
        <v>1</v>
      </c>
      <c r="BH601" s="12">
        <f t="shared" si="343"/>
        <v>1</v>
      </c>
      <c r="BI601" s="12">
        <f t="shared" si="344"/>
        <v>1</v>
      </c>
      <c r="BJ601" s="12">
        <f t="shared" si="345"/>
        <v>0</v>
      </c>
      <c r="BK601" s="12">
        <f t="shared" si="346"/>
        <v>3</v>
      </c>
      <c r="BL601" s="20" t="str">
        <f t="shared" si="347"/>
        <v>Reflexión, Diálogo, Claridad, Oportunidades de mejora, Retroalimentación al docente</v>
      </c>
      <c r="BM601" s="12" t="str">
        <f t="shared" si="348"/>
        <v>Reflexión</v>
      </c>
      <c r="BN601" s="12" t="str">
        <f t="shared" si="334"/>
        <v>Diálogo</v>
      </c>
      <c r="BO601" s="12" t="str">
        <f t="shared" si="349"/>
        <v>Claridad</v>
      </c>
      <c r="BP601" s="12" t="str">
        <f t="shared" si="350"/>
        <v>Oportunidades de mejora</v>
      </c>
      <c r="BQ601" s="12" t="str">
        <f t="shared" si="351"/>
        <v>Retroalimentación al docente</v>
      </c>
      <c r="BS601" s="12">
        <f t="shared" si="352"/>
        <v>1</v>
      </c>
      <c r="BT601" s="12">
        <f t="shared" si="353"/>
        <v>1</v>
      </c>
      <c r="BU601" s="12">
        <f t="shared" si="354"/>
        <v>1</v>
      </c>
      <c r="BV601" s="12">
        <f t="shared" si="355"/>
        <v>1</v>
      </c>
      <c r="BW601" s="12">
        <f t="shared" si="356"/>
        <v>1</v>
      </c>
      <c r="BX601" s="12">
        <f t="shared" si="357"/>
        <v>0</v>
      </c>
      <c r="BY601" s="12">
        <f t="shared" si="358"/>
        <v>5</v>
      </c>
      <c r="BZ601" s="12" t="str">
        <f t="shared" si="359"/>
        <v>La bibliografía básica propuesta se encuentra en la biblioteca "Juan Roa Vásquez"., La bibliografía se presenta con una sólo sistema de referenciación (APA, Vancouver, IEEE, etc)., La bibliografía incluye por lo menos dos títulos en una segunda lengua.</v>
      </c>
      <c r="CA601" s="12" t="str">
        <f t="shared" si="360"/>
        <v>La bibliografía básica propuesta se encuentra en la biblioteca "Juan Roa Vásquez".</v>
      </c>
      <c r="CB601" s="21" t="str">
        <f t="shared" si="361"/>
        <v>La bibliografía se presenta con una sólo sistema de referenciación (APA, Vancouver, IEEE, etc).</v>
      </c>
      <c r="CC601" s="12" t="str">
        <f t="shared" si="362"/>
        <v>La bibliografía incluye por lo menos dos títulos en una segunda lengua.</v>
      </c>
      <c r="CD601" s="12" t="str">
        <f t="shared" si="363"/>
        <v/>
      </c>
      <c r="CF601" s="12">
        <f t="shared" si="364"/>
        <v>1</v>
      </c>
      <c r="CG601" s="12">
        <f t="shared" si="365"/>
        <v>0</v>
      </c>
      <c r="CH601" s="12">
        <f t="shared" si="366"/>
        <v>1</v>
      </c>
      <c r="CI601" s="12">
        <f t="shared" si="367"/>
        <v>1</v>
      </c>
      <c r="CJ601" s="12">
        <f t="shared" si="368"/>
        <v>0</v>
      </c>
      <c r="CK601" s="12">
        <f t="shared" si="369"/>
        <v>3</v>
      </c>
    </row>
    <row r="602" spans="1:89" x14ac:dyDescent="0.25">
      <c r="A602" s="25">
        <v>43069.929416458333</v>
      </c>
      <c r="B602" s="26" t="s">
        <v>1212</v>
      </c>
      <c r="C602" s="26" t="s">
        <v>1213</v>
      </c>
      <c r="D602" s="26" t="s">
        <v>185</v>
      </c>
      <c r="E602" s="24"/>
      <c r="F602" s="26" t="s">
        <v>320</v>
      </c>
      <c r="G602" s="26" t="s">
        <v>1215</v>
      </c>
      <c r="H602" s="26" t="s">
        <v>188</v>
      </c>
      <c r="I602" s="26" t="s">
        <v>188</v>
      </c>
      <c r="J602" s="26" t="s">
        <v>188</v>
      </c>
      <c r="K602" s="26" t="s">
        <v>188</v>
      </c>
      <c r="L602" s="26" t="s">
        <v>188</v>
      </c>
      <c r="M602" s="26" t="s">
        <v>188</v>
      </c>
      <c r="N602" s="26" t="s">
        <v>188</v>
      </c>
      <c r="O602" s="26" t="s">
        <v>188</v>
      </c>
      <c r="P602" s="26" t="s">
        <v>188</v>
      </c>
      <c r="Q602" s="26" t="s">
        <v>188</v>
      </c>
      <c r="R602" s="26" t="s">
        <v>188</v>
      </c>
      <c r="S602" s="26" t="s">
        <v>188</v>
      </c>
      <c r="T602" s="26" t="s">
        <v>188</v>
      </c>
      <c r="U602" s="26" t="s">
        <v>188</v>
      </c>
      <c r="V602" s="26" t="s">
        <v>5</v>
      </c>
      <c r="W602" s="26" t="s">
        <v>162</v>
      </c>
      <c r="X602" s="26" t="s">
        <v>158</v>
      </c>
      <c r="Y602" s="26" t="s">
        <v>190</v>
      </c>
      <c r="Z602" s="26" t="s">
        <v>190</v>
      </c>
      <c r="AA602" s="26" t="s">
        <v>190</v>
      </c>
      <c r="AB602" s="26" t="s">
        <v>190</v>
      </c>
      <c r="AC602" s="26" t="s">
        <v>190</v>
      </c>
      <c r="AD602" s="26" t="s">
        <v>190</v>
      </c>
      <c r="AE602" s="26" t="s">
        <v>55</v>
      </c>
      <c r="AF602" s="26" t="s">
        <v>159</v>
      </c>
      <c r="AG602" s="26" t="s">
        <v>59</v>
      </c>
      <c r="AH602" s="26" t="s">
        <v>59</v>
      </c>
      <c r="AI602" s="26" t="s">
        <v>59</v>
      </c>
      <c r="AJ602" s="26" t="s">
        <v>59</v>
      </c>
      <c r="AK602" s="26" t="s">
        <v>71</v>
      </c>
      <c r="AL602" s="26" t="s">
        <v>160</v>
      </c>
      <c r="AM602" s="26" t="s">
        <v>231</v>
      </c>
      <c r="AN602" s="26" t="s">
        <v>90</v>
      </c>
      <c r="AO602" s="26" t="s">
        <v>192</v>
      </c>
      <c r="AP602" s="26" t="s">
        <v>106</v>
      </c>
      <c r="AQ602" s="26" t="s">
        <v>104</v>
      </c>
      <c r="AR602" s="26" t="s">
        <v>106</v>
      </c>
      <c r="AS602" s="26" t="s">
        <v>106</v>
      </c>
      <c r="AT602" s="26" t="s">
        <v>114</v>
      </c>
      <c r="AU602" s="26" t="s">
        <v>193</v>
      </c>
      <c r="AX602" s="12">
        <f t="shared" si="339"/>
        <v>600</v>
      </c>
      <c r="AY602" s="12">
        <f t="shared" si="370"/>
        <v>0.5</v>
      </c>
      <c r="AZ602" s="20" t="str">
        <f t="shared" si="340"/>
        <v>Anticipatoria., Criterios y estándares (Rúbrica)., Retroalimentación.</v>
      </c>
      <c r="BA602" s="12" t="str">
        <f t="shared" si="335"/>
        <v>Anticipatoria.</v>
      </c>
      <c r="BB602" s="12" t="str">
        <f t="shared" si="336"/>
        <v>Criterios y estándares (Rúbrica).</v>
      </c>
      <c r="BC602" s="12" t="str">
        <f t="shared" si="337"/>
        <v>Retroalimentación.</v>
      </c>
      <c r="BD602" s="12" t="str">
        <f t="shared" si="338"/>
        <v/>
      </c>
      <c r="BF602" s="12">
        <f t="shared" si="341"/>
        <v>1</v>
      </c>
      <c r="BG602" s="12">
        <f t="shared" si="342"/>
        <v>1</v>
      </c>
      <c r="BH602" s="12">
        <f t="shared" si="343"/>
        <v>0</v>
      </c>
      <c r="BI602" s="12">
        <f t="shared" si="344"/>
        <v>1</v>
      </c>
      <c r="BJ602" s="12">
        <f t="shared" si="345"/>
        <v>0</v>
      </c>
      <c r="BK602" s="12">
        <f t="shared" si="346"/>
        <v>3</v>
      </c>
      <c r="BL602" s="20" t="str">
        <f t="shared" si="347"/>
        <v>Reflexión, Diálogo, Claridad, Oportunidades de mejora, Retroalimentación al docente</v>
      </c>
      <c r="BM602" s="12" t="str">
        <f t="shared" si="348"/>
        <v>Reflexión</v>
      </c>
      <c r="BN602" s="12" t="str">
        <f t="shared" si="334"/>
        <v>Diálogo</v>
      </c>
      <c r="BO602" s="12" t="str">
        <f t="shared" si="349"/>
        <v>Claridad</v>
      </c>
      <c r="BP602" s="12" t="str">
        <f t="shared" si="350"/>
        <v>Oportunidades de mejora</v>
      </c>
      <c r="BQ602" s="12" t="str">
        <f t="shared" si="351"/>
        <v>Retroalimentación al docente</v>
      </c>
      <c r="BS602" s="12">
        <f t="shared" si="352"/>
        <v>1</v>
      </c>
      <c r="BT602" s="12">
        <f t="shared" si="353"/>
        <v>1</v>
      </c>
      <c r="BU602" s="12">
        <f t="shared" si="354"/>
        <v>1</v>
      </c>
      <c r="BV602" s="12">
        <f t="shared" si="355"/>
        <v>1</v>
      </c>
      <c r="BW602" s="12">
        <f t="shared" si="356"/>
        <v>1</v>
      </c>
      <c r="BX602" s="12">
        <f t="shared" si="357"/>
        <v>0</v>
      </c>
      <c r="BY602" s="12">
        <f t="shared" si="358"/>
        <v>5</v>
      </c>
      <c r="BZ602"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02" s="12" t="str">
        <f t="shared" si="360"/>
        <v>La bibliografía básica propuesta se encuentra en la biblioteca "Juan Roa Vásquez".</v>
      </c>
      <c r="CB602" s="21" t="str">
        <f t="shared" si="361"/>
        <v>La bibliografía propuesta contiene títulos de edición menor a 5 años.</v>
      </c>
      <c r="CC602" s="12" t="str">
        <f t="shared" si="362"/>
        <v>La bibliografía se presenta con una sólo sistema de referenciación (APA, Vancouver, IEEE, etc).</v>
      </c>
      <c r="CD602" s="12" t="str">
        <f t="shared" si="363"/>
        <v>La bibliografía incluye por lo menos dos títulos en una segunda lengua.</v>
      </c>
      <c r="CF602" s="12">
        <f t="shared" si="364"/>
        <v>1</v>
      </c>
      <c r="CG602" s="12">
        <f t="shared" si="365"/>
        <v>1</v>
      </c>
      <c r="CH602" s="12">
        <f t="shared" si="366"/>
        <v>1</v>
      </c>
      <c r="CI602" s="12">
        <f t="shared" si="367"/>
        <v>1</v>
      </c>
      <c r="CJ602" s="12">
        <f t="shared" si="368"/>
        <v>0</v>
      </c>
      <c r="CK602" s="12">
        <f t="shared" si="369"/>
        <v>4</v>
      </c>
    </row>
    <row r="603" spans="1:89" x14ac:dyDescent="0.25">
      <c r="A603" s="25">
        <v>43069.934161909725</v>
      </c>
      <c r="B603" s="26" t="s">
        <v>1216</v>
      </c>
      <c r="C603" s="26" t="s">
        <v>1217</v>
      </c>
      <c r="D603" s="26" t="s">
        <v>185</v>
      </c>
      <c r="E603" s="24"/>
      <c r="F603" s="26" t="s">
        <v>320</v>
      </c>
      <c r="G603" s="26" t="s">
        <v>1218</v>
      </c>
      <c r="H603" s="26" t="s">
        <v>188</v>
      </c>
      <c r="I603" s="26" t="s">
        <v>188</v>
      </c>
      <c r="J603" s="26" t="s">
        <v>188</v>
      </c>
      <c r="K603" s="26" t="s">
        <v>188</v>
      </c>
      <c r="L603" s="26" t="s">
        <v>188</v>
      </c>
      <c r="M603" s="26" t="s">
        <v>188</v>
      </c>
      <c r="N603" s="26" t="s">
        <v>188</v>
      </c>
      <c r="O603" s="26" t="s">
        <v>188</v>
      </c>
      <c r="P603" s="26" t="s">
        <v>188</v>
      </c>
      <c r="Q603" s="26" t="s">
        <v>188</v>
      </c>
      <c r="R603" s="26" t="s">
        <v>188</v>
      </c>
      <c r="S603" s="26" t="s">
        <v>188</v>
      </c>
      <c r="T603" s="26" t="s">
        <v>188</v>
      </c>
      <c r="U603" s="26" t="s">
        <v>188</v>
      </c>
      <c r="V603" s="26" t="s">
        <v>5</v>
      </c>
      <c r="W603" s="26" t="s">
        <v>162</v>
      </c>
      <c r="X603" s="26" t="s">
        <v>158</v>
      </c>
      <c r="Y603" s="26" t="s">
        <v>190</v>
      </c>
      <c r="Z603" s="26" t="s">
        <v>190</v>
      </c>
      <c r="AA603" s="26" t="s">
        <v>190</v>
      </c>
      <c r="AB603" s="26" t="s">
        <v>190</v>
      </c>
      <c r="AC603" s="26" t="s">
        <v>190</v>
      </c>
      <c r="AD603" s="26" t="s">
        <v>190</v>
      </c>
      <c r="AE603" s="26" t="s">
        <v>55</v>
      </c>
      <c r="AF603" s="26" t="s">
        <v>159</v>
      </c>
      <c r="AG603" s="26" t="s">
        <v>59</v>
      </c>
      <c r="AH603" s="26" t="s">
        <v>59</v>
      </c>
      <c r="AI603" s="26" t="s">
        <v>59</v>
      </c>
      <c r="AJ603" s="26" t="s">
        <v>59</v>
      </c>
      <c r="AK603" s="26" t="s">
        <v>71</v>
      </c>
      <c r="AL603" s="26" t="s">
        <v>74</v>
      </c>
      <c r="AM603" s="26" t="s">
        <v>231</v>
      </c>
      <c r="AN603" s="26" t="s">
        <v>89</v>
      </c>
      <c r="AO603" s="26" t="s">
        <v>322</v>
      </c>
      <c r="AP603" s="26" t="s">
        <v>106</v>
      </c>
      <c r="AQ603" s="26" t="s">
        <v>106</v>
      </c>
      <c r="AR603" s="26" t="s">
        <v>106</v>
      </c>
      <c r="AS603" s="26" t="s">
        <v>106</v>
      </c>
      <c r="AT603" s="26" t="s">
        <v>113</v>
      </c>
      <c r="AU603" s="26" t="s">
        <v>193</v>
      </c>
      <c r="AX603" s="12">
        <f t="shared" si="339"/>
        <v>602</v>
      </c>
      <c r="AY603" s="12">
        <f t="shared" si="370"/>
        <v>1</v>
      </c>
      <c r="AZ603" s="20" t="str">
        <f t="shared" si="340"/>
        <v>Anticipatoria., Criterios y estándares (Rúbrica)., Retroalimentación.</v>
      </c>
      <c r="BA603" s="12" t="str">
        <f t="shared" si="335"/>
        <v>Anticipatoria.</v>
      </c>
      <c r="BB603" s="12" t="str">
        <f t="shared" si="336"/>
        <v>Criterios y estándares (Rúbrica).</v>
      </c>
      <c r="BC603" s="12" t="str">
        <f t="shared" si="337"/>
        <v>Retroalimentación.</v>
      </c>
      <c r="BD603" s="12" t="str">
        <f t="shared" si="338"/>
        <v/>
      </c>
      <c r="BF603" s="12">
        <f t="shared" si="341"/>
        <v>1</v>
      </c>
      <c r="BG603" s="12">
        <f t="shared" si="342"/>
        <v>1</v>
      </c>
      <c r="BH603" s="12">
        <f t="shared" si="343"/>
        <v>0</v>
      </c>
      <c r="BI603" s="12">
        <f t="shared" si="344"/>
        <v>1</v>
      </c>
      <c r="BJ603" s="12">
        <f t="shared" si="345"/>
        <v>0</v>
      </c>
      <c r="BK603" s="12">
        <f t="shared" si="346"/>
        <v>3</v>
      </c>
      <c r="BL603" s="20" t="str">
        <f t="shared" si="347"/>
        <v>Diálogo, Claridad, Oportunidades de mejora</v>
      </c>
      <c r="BM603" s="12" t="str">
        <f t="shared" si="348"/>
        <v>Diálogo</v>
      </c>
      <c r="BN603" s="12" t="str">
        <f t="shared" ref="BN603:BN666" si="371">IF(OR(LEN(BL603)&gt;35,MID(BL603,19,1)=",",MID(BL603,1,1)="0"),IFERROR(MID(BL603,FIND(",",BL603,1)+2,(FIND(",",BL603,11))-(FIND(",",BL603,1)+2)),""),IF(OR(MID(BL603,1,3)="Opo",MID(BL603,1,3)="Ret"),"",RIGHT(BL603,LEN(BL603)-FIND(",",BL603,1)-1)))</f>
        <v>Claridad</v>
      </c>
      <c r="BO603" s="12" t="str">
        <f t="shared" si="349"/>
        <v>Oportunidades de mejora</v>
      </c>
      <c r="BP603" s="12" t="str">
        <f t="shared" si="350"/>
        <v/>
      </c>
      <c r="BQ603" s="12" t="str">
        <f t="shared" si="351"/>
        <v/>
      </c>
      <c r="BS603" s="12">
        <f t="shared" si="352"/>
        <v>0</v>
      </c>
      <c r="BT603" s="12">
        <f t="shared" si="353"/>
        <v>1</v>
      </c>
      <c r="BU603" s="12">
        <f t="shared" si="354"/>
        <v>1</v>
      </c>
      <c r="BV603" s="12">
        <f t="shared" si="355"/>
        <v>1</v>
      </c>
      <c r="BW603" s="12">
        <f t="shared" si="356"/>
        <v>0</v>
      </c>
      <c r="BX603" s="12">
        <f t="shared" si="357"/>
        <v>0</v>
      </c>
      <c r="BY603" s="12">
        <f t="shared" si="358"/>
        <v>3</v>
      </c>
      <c r="BZ603"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03" s="12" t="str">
        <f t="shared" si="360"/>
        <v>La bibliografía básica propuesta se encuentra en la biblioteca "Juan Roa Vásquez".</v>
      </c>
      <c r="CB603" s="21" t="str">
        <f t="shared" si="361"/>
        <v>La bibliografía propuesta contiene títulos de edición menor a 5 años.</v>
      </c>
      <c r="CC603" s="12" t="str">
        <f t="shared" si="362"/>
        <v>La bibliografía se presenta con una sólo sistema de referenciación (APA, Vancouver, IEEE, etc).</v>
      </c>
      <c r="CD603" s="12" t="str">
        <f t="shared" si="363"/>
        <v>La bibliografía incluye por lo menos dos títulos en una segunda lengua.</v>
      </c>
      <c r="CF603" s="12">
        <f t="shared" si="364"/>
        <v>1</v>
      </c>
      <c r="CG603" s="12">
        <f t="shared" si="365"/>
        <v>1</v>
      </c>
      <c r="CH603" s="12">
        <f t="shared" si="366"/>
        <v>1</v>
      </c>
      <c r="CI603" s="12">
        <f t="shared" si="367"/>
        <v>1</v>
      </c>
      <c r="CJ603" s="12">
        <f t="shared" si="368"/>
        <v>0</v>
      </c>
      <c r="CK603" s="12">
        <f t="shared" si="369"/>
        <v>4</v>
      </c>
    </row>
    <row r="604" spans="1:89" x14ac:dyDescent="0.25">
      <c r="A604" s="25">
        <v>43070.254197662041</v>
      </c>
      <c r="B604" s="26" t="s">
        <v>1219</v>
      </c>
      <c r="C604" s="26" t="s">
        <v>1220</v>
      </c>
      <c r="D604" s="26" t="s">
        <v>185</v>
      </c>
      <c r="E604" s="24"/>
      <c r="F604" s="26" t="s">
        <v>320</v>
      </c>
      <c r="G604" s="26" t="s">
        <v>1221</v>
      </c>
      <c r="H604" s="26" t="s">
        <v>188</v>
      </c>
      <c r="I604" s="26" t="s">
        <v>188</v>
      </c>
      <c r="J604" s="26" t="s">
        <v>188</v>
      </c>
      <c r="K604" s="26" t="s">
        <v>188</v>
      </c>
      <c r="L604" s="26" t="s">
        <v>188</v>
      </c>
      <c r="M604" s="26" t="s">
        <v>188</v>
      </c>
      <c r="N604" s="26" t="s">
        <v>188</v>
      </c>
      <c r="O604" s="26" t="s">
        <v>188</v>
      </c>
      <c r="P604" s="26" t="s">
        <v>188</v>
      </c>
      <c r="Q604" s="26" t="s">
        <v>188</v>
      </c>
      <c r="R604" s="26" t="s">
        <v>188</v>
      </c>
      <c r="S604" s="26" t="s">
        <v>188</v>
      </c>
      <c r="T604" s="26" t="s">
        <v>188</v>
      </c>
      <c r="U604" s="26" t="s">
        <v>188</v>
      </c>
      <c r="V604" s="26" t="s">
        <v>5</v>
      </c>
      <c r="W604" s="26" t="s">
        <v>162</v>
      </c>
      <c r="X604" s="26" t="s">
        <v>158</v>
      </c>
      <c r="Y604" s="26" t="s">
        <v>190</v>
      </c>
      <c r="Z604" s="26" t="s">
        <v>190</v>
      </c>
      <c r="AA604" s="26" t="s">
        <v>190</v>
      </c>
      <c r="AB604" s="26" t="s">
        <v>190</v>
      </c>
      <c r="AC604" s="26" t="s">
        <v>190</v>
      </c>
      <c r="AD604" s="26" t="s">
        <v>190</v>
      </c>
      <c r="AE604" s="26" t="s">
        <v>55</v>
      </c>
      <c r="AF604" s="26" t="s">
        <v>159</v>
      </c>
      <c r="AG604" s="26" t="s">
        <v>59</v>
      </c>
      <c r="AH604" s="26" t="s">
        <v>59</v>
      </c>
      <c r="AI604" s="26" t="s">
        <v>59</v>
      </c>
      <c r="AJ604" s="26" t="s">
        <v>59</v>
      </c>
      <c r="AK604" s="26" t="s">
        <v>69</v>
      </c>
      <c r="AL604" s="26" t="s">
        <v>160</v>
      </c>
      <c r="AM604" s="26" t="s">
        <v>231</v>
      </c>
      <c r="AN604" s="26" t="s">
        <v>89</v>
      </c>
      <c r="AO604" s="26" t="s">
        <v>192</v>
      </c>
      <c r="AP604" s="26" t="s">
        <v>104</v>
      </c>
      <c r="AQ604" s="26" t="s">
        <v>104</v>
      </c>
      <c r="AR604" s="26" t="s">
        <v>104</v>
      </c>
      <c r="AS604" s="26" t="s">
        <v>104</v>
      </c>
      <c r="AT604" s="26" t="s">
        <v>114</v>
      </c>
      <c r="AU604" s="26" t="s">
        <v>193</v>
      </c>
      <c r="AX604" s="12">
        <f t="shared" si="339"/>
        <v>603</v>
      </c>
      <c r="AY604" s="12">
        <f t="shared" si="370"/>
        <v>1</v>
      </c>
      <c r="AZ604" s="20" t="str">
        <f t="shared" si="340"/>
        <v>Anticipatoria., Criterios y estándares (Rúbrica)., Retroalimentación.</v>
      </c>
      <c r="BA604" s="12" t="str">
        <f t="shared" si="335"/>
        <v>Anticipatoria.</v>
      </c>
      <c r="BB604" s="12" t="str">
        <f t="shared" si="336"/>
        <v>Criterios y estándares (Rúbrica).</v>
      </c>
      <c r="BC604" s="12" t="str">
        <f t="shared" si="337"/>
        <v>Retroalimentación.</v>
      </c>
      <c r="BD604" s="12" t="str">
        <f t="shared" si="338"/>
        <v/>
      </c>
      <c r="BF604" s="12">
        <f t="shared" si="341"/>
        <v>1</v>
      </c>
      <c r="BG604" s="12">
        <f t="shared" si="342"/>
        <v>1</v>
      </c>
      <c r="BH604" s="12">
        <f t="shared" si="343"/>
        <v>0</v>
      </c>
      <c r="BI604" s="12">
        <f t="shared" si="344"/>
        <v>1</v>
      </c>
      <c r="BJ604" s="12">
        <f t="shared" si="345"/>
        <v>0</v>
      </c>
      <c r="BK604" s="12">
        <f t="shared" si="346"/>
        <v>3</v>
      </c>
      <c r="BL604" s="20" t="str">
        <f t="shared" si="347"/>
        <v>Reflexión, Diálogo, Claridad, Oportunidades de mejora, Retroalimentación al docente</v>
      </c>
      <c r="BM604" s="12" t="str">
        <f t="shared" si="348"/>
        <v>Reflexión</v>
      </c>
      <c r="BN604" s="12" t="str">
        <f t="shared" si="371"/>
        <v>Diálogo</v>
      </c>
      <c r="BO604" s="12" t="str">
        <f t="shared" si="349"/>
        <v>Claridad</v>
      </c>
      <c r="BP604" s="12" t="str">
        <f t="shared" si="350"/>
        <v>Oportunidades de mejora</v>
      </c>
      <c r="BQ604" s="12" t="str">
        <f t="shared" si="351"/>
        <v>Retroalimentación al docente</v>
      </c>
      <c r="BS604" s="12">
        <f t="shared" si="352"/>
        <v>1</v>
      </c>
      <c r="BT604" s="12">
        <f t="shared" si="353"/>
        <v>1</v>
      </c>
      <c r="BU604" s="12">
        <f t="shared" si="354"/>
        <v>1</v>
      </c>
      <c r="BV604" s="12">
        <f t="shared" si="355"/>
        <v>1</v>
      </c>
      <c r="BW604" s="12">
        <f t="shared" si="356"/>
        <v>1</v>
      </c>
      <c r="BX604" s="12">
        <f t="shared" si="357"/>
        <v>0</v>
      </c>
      <c r="BY604" s="12">
        <f t="shared" si="358"/>
        <v>5</v>
      </c>
      <c r="BZ604"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04" s="12" t="str">
        <f t="shared" si="360"/>
        <v>La bibliografía básica propuesta se encuentra en la biblioteca "Juan Roa Vásquez".</v>
      </c>
      <c r="CB604" s="21" t="str">
        <f t="shared" si="361"/>
        <v>La bibliografía propuesta contiene títulos de edición menor a 5 años.</v>
      </c>
      <c r="CC604" s="12" t="str">
        <f t="shared" si="362"/>
        <v>La bibliografía se presenta con una sólo sistema de referenciación (APA, Vancouver, IEEE, etc).</v>
      </c>
      <c r="CD604" s="12" t="str">
        <f t="shared" si="363"/>
        <v>La bibliografía incluye por lo menos dos títulos en una segunda lengua.</v>
      </c>
      <c r="CF604" s="12">
        <f t="shared" si="364"/>
        <v>1</v>
      </c>
      <c r="CG604" s="12">
        <f t="shared" si="365"/>
        <v>1</v>
      </c>
      <c r="CH604" s="12">
        <f t="shared" si="366"/>
        <v>1</v>
      </c>
      <c r="CI604" s="12">
        <f t="shared" si="367"/>
        <v>1</v>
      </c>
      <c r="CJ604" s="12">
        <f t="shared" si="368"/>
        <v>0</v>
      </c>
      <c r="CK604" s="12">
        <f t="shared" si="369"/>
        <v>4</v>
      </c>
    </row>
    <row r="605" spans="1:89" x14ac:dyDescent="0.25">
      <c r="A605" s="25">
        <v>43070.321758819446</v>
      </c>
      <c r="B605" s="26" t="s">
        <v>1222</v>
      </c>
      <c r="C605" s="26" t="s">
        <v>1223</v>
      </c>
      <c r="D605" s="26" t="s">
        <v>185</v>
      </c>
      <c r="E605" s="24"/>
      <c r="F605" s="26" t="s">
        <v>223</v>
      </c>
      <c r="G605" s="26" t="s">
        <v>1224</v>
      </c>
      <c r="H605" s="26" t="s">
        <v>188</v>
      </c>
      <c r="I605" s="26" t="s">
        <v>188</v>
      </c>
      <c r="J605" s="26" t="s">
        <v>188</v>
      </c>
      <c r="K605" s="26" t="s">
        <v>188</v>
      </c>
      <c r="L605" s="26" t="s">
        <v>188</v>
      </c>
      <c r="M605" s="26" t="s">
        <v>188</v>
      </c>
      <c r="N605" s="26" t="s">
        <v>188</v>
      </c>
      <c r="O605" s="26" t="s">
        <v>188</v>
      </c>
      <c r="P605" s="26" t="s">
        <v>188</v>
      </c>
      <c r="Q605" s="26" t="s">
        <v>188</v>
      </c>
      <c r="R605" s="26" t="s">
        <v>188</v>
      </c>
      <c r="S605" s="26" t="s">
        <v>188</v>
      </c>
      <c r="T605" s="26" t="s">
        <v>188</v>
      </c>
      <c r="U605" s="26" t="s">
        <v>188</v>
      </c>
      <c r="V605" s="26" t="s">
        <v>5</v>
      </c>
      <c r="W605" s="26" t="s">
        <v>36</v>
      </c>
      <c r="X605" s="26" t="s">
        <v>158</v>
      </c>
      <c r="Y605" s="26" t="s">
        <v>190</v>
      </c>
      <c r="Z605" s="26" t="s">
        <v>190</v>
      </c>
      <c r="AA605" s="26" t="s">
        <v>190</v>
      </c>
      <c r="AB605" s="26" t="s">
        <v>190</v>
      </c>
      <c r="AC605" s="26" t="s">
        <v>190</v>
      </c>
      <c r="AD605" s="26" t="s">
        <v>190</v>
      </c>
      <c r="AE605" s="26" t="s">
        <v>55</v>
      </c>
      <c r="AF605" s="26" t="s">
        <v>159</v>
      </c>
      <c r="AG605" s="26" t="s">
        <v>58</v>
      </c>
      <c r="AH605" s="26" t="s">
        <v>59</v>
      </c>
      <c r="AI605" s="26" t="s">
        <v>59</v>
      </c>
      <c r="AJ605" s="26" t="s">
        <v>59</v>
      </c>
      <c r="AK605" s="26" t="s">
        <v>71</v>
      </c>
      <c r="AL605" s="26" t="s">
        <v>163</v>
      </c>
      <c r="AM605" s="26" t="s">
        <v>191</v>
      </c>
      <c r="AN605" s="26" t="s">
        <v>90</v>
      </c>
      <c r="AO605" s="26" t="s">
        <v>192</v>
      </c>
      <c r="AP605" s="26" t="s">
        <v>106</v>
      </c>
      <c r="AQ605" s="26" t="s">
        <v>106</v>
      </c>
      <c r="AR605" s="26" t="s">
        <v>104</v>
      </c>
      <c r="AS605" s="26" t="s">
        <v>106</v>
      </c>
      <c r="AT605" s="26" t="s">
        <v>114</v>
      </c>
      <c r="AU605" s="26" t="s">
        <v>232</v>
      </c>
      <c r="AX605" s="12">
        <f t="shared" si="339"/>
        <v>604</v>
      </c>
      <c r="AY605" s="12">
        <f t="shared" si="370"/>
        <v>0.5</v>
      </c>
      <c r="AZ605" s="20" t="str">
        <f t="shared" si="340"/>
        <v>Anticipatoria., Criterios y estándares (Rúbrica)., Autoevaluación., Retroalimentación.</v>
      </c>
      <c r="BA605" s="12" t="str">
        <f t="shared" si="335"/>
        <v>Anticipatoria.</v>
      </c>
      <c r="BB605" s="12" t="str">
        <f t="shared" si="336"/>
        <v>Criterios y estándares (Rúbrica).</v>
      </c>
      <c r="BC605" s="12" t="str">
        <f t="shared" si="337"/>
        <v>Autoevaluación.</v>
      </c>
      <c r="BD605" s="12" t="str">
        <f t="shared" si="338"/>
        <v>Retroalimentación.</v>
      </c>
      <c r="BF605" s="12">
        <f t="shared" si="341"/>
        <v>1</v>
      </c>
      <c r="BG605" s="12">
        <f t="shared" si="342"/>
        <v>1</v>
      </c>
      <c r="BH605" s="12">
        <f t="shared" si="343"/>
        <v>1</v>
      </c>
      <c r="BI605" s="12">
        <f t="shared" si="344"/>
        <v>1</v>
      </c>
      <c r="BJ605" s="12">
        <f t="shared" si="345"/>
        <v>0</v>
      </c>
      <c r="BK605" s="12">
        <f t="shared" si="346"/>
        <v>4</v>
      </c>
      <c r="BL605" s="20" t="str">
        <f t="shared" si="347"/>
        <v>Reflexión, Diálogo, Claridad, Oportunidades de mejora, Retroalimentación al docente</v>
      </c>
      <c r="BM605" s="12" t="str">
        <f t="shared" si="348"/>
        <v>Reflexión</v>
      </c>
      <c r="BN605" s="12" t="str">
        <f t="shared" si="371"/>
        <v>Diálogo</v>
      </c>
      <c r="BO605" s="12" t="str">
        <f t="shared" si="349"/>
        <v>Claridad</v>
      </c>
      <c r="BP605" s="12" t="str">
        <f t="shared" si="350"/>
        <v>Oportunidades de mejora</v>
      </c>
      <c r="BQ605" s="12" t="str">
        <f t="shared" si="351"/>
        <v>Retroalimentación al docente</v>
      </c>
      <c r="BS605" s="12">
        <f t="shared" si="352"/>
        <v>1</v>
      </c>
      <c r="BT605" s="12">
        <f t="shared" si="353"/>
        <v>1</v>
      </c>
      <c r="BU605" s="12">
        <f t="shared" si="354"/>
        <v>1</v>
      </c>
      <c r="BV605" s="12">
        <f t="shared" si="355"/>
        <v>1</v>
      </c>
      <c r="BW605" s="12">
        <f t="shared" si="356"/>
        <v>1</v>
      </c>
      <c r="BX605" s="12">
        <f t="shared" si="357"/>
        <v>0</v>
      </c>
      <c r="BY605" s="12">
        <f t="shared" si="358"/>
        <v>5</v>
      </c>
      <c r="BZ605" s="12" t="str">
        <f t="shared" si="359"/>
        <v>La bibliografía básica propuesta se encuentra en la biblioteca "Juan Roa Vásquez"., La bibliografía propuesta contiene títulos de edición menor a 5 años., La bibliografía incluye por lo menos dos títulos en una segunda lengua.</v>
      </c>
      <c r="CA605" s="12" t="str">
        <f t="shared" si="360"/>
        <v>La bibliografía básica propuesta se encuentra en la biblioteca "Juan Roa Vásquez".</v>
      </c>
      <c r="CB605" s="21" t="str">
        <f t="shared" si="361"/>
        <v>La bibliografía propuesta contiene títulos de edición menor a 5 años.</v>
      </c>
      <c r="CC605" s="12" t="str">
        <f t="shared" si="362"/>
        <v>La bibliografía incluye por lo menos dos títulos en una segunda lengua.</v>
      </c>
      <c r="CD605" s="12" t="str">
        <f t="shared" si="363"/>
        <v/>
      </c>
      <c r="CF605" s="12">
        <f t="shared" si="364"/>
        <v>1</v>
      </c>
      <c r="CG605" s="12">
        <f t="shared" si="365"/>
        <v>1</v>
      </c>
      <c r="CH605" s="12">
        <f t="shared" si="366"/>
        <v>0</v>
      </c>
      <c r="CI605" s="12">
        <f t="shared" si="367"/>
        <v>1</v>
      </c>
      <c r="CJ605" s="12">
        <f t="shared" si="368"/>
        <v>0</v>
      </c>
      <c r="CK605" s="12">
        <f t="shared" si="369"/>
        <v>3</v>
      </c>
    </row>
    <row r="606" spans="1:89" x14ac:dyDescent="0.25">
      <c r="A606" s="25">
        <v>43070.330307662036</v>
      </c>
      <c r="B606" s="26" t="s">
        <v>1225</v>
      </c>
      <c r="C606" s="26" t="s">
        <v>1226</v>
      </c>
      <c r="D606" s="26" t="s">
        <v>185</v>
      </c>
      <c r="E606" s="24"/>
      <c r="F606" s="26" t="s">
        <v>282</v>
      </c>
      <c r="G606" s="26" t="s">
        <v>1227</v>
      </c>
      <c r="H606" s="26" t="s">
        <v>188</v>
      </c>
      <c r="I606" s="26" t="s">
        <v>188</v>
      </c>
      <c r="J606" s="26" t="s">
        <v>188</v>
      </c>
      <c r="K606" s="26" t="s">
        <v>188</v>
      </c>
      <c r="L606" s="26" t="s">
        <v>188</v>
      </c>
      <c r="M606" s="26" t="s">
        <v>188</v>
      </c>
      <c r="N606" s="26" t="s">
        <v>189</v>
      </c>
      <c r="O606" s="26" t="s">
        <v>188</v>
      </c>
      <c r="P606" s="26" t="s">
        <v>188</v>
      </c>
      <c r="Q606" s="26" t="s">
        <v>188</v>
      </c>
      <c r="R606" s="26" t="s">
        <v>188</v>
      </c>
      <c r="S606" s="26" t="s">
        <v>188</v>
      </c>
      <c r="T606" s="26" t="s">
        <v>188</v>
      </c>
      <c r="U606" s="26" t="s">
        <v>188</v>
      </c>
      <c r="V606" s="26" t="s">
        <v>5</v>
      </c>
      <c r="W606" s="26" t="s">
        <v>162</v>
      </c>
      <c r="X606" s="26" t="s">
        <v>158</v>
      </c>
      <c r="Y606" s="26" t="s">
        <v>190</v>
      </c>
      <c r="Z606" s="26" t="s">
        <v>190</v>
      </c>
      <c r="AA606" s="26" t="s">
        <v>190</v>
      </c>
      <c r="AB606" s="26" t="s">
        <v>190</v>
      </c>
      <c r="AC606" s="26" t="s">
        <v>190</v>
      </c>
      <c r="AD606" s="26" t="s">
        <v>190</v>
      </c>
      <c r="AE606" s="26" t="s">
        <v>55</v>
      </c>
      <c r="AF606" s="26" t="s">
        <v>58</v>
      </c>
      <c r="AG606" s="26" t="s">
        <v>58</v>
      </c>
      <c r="AH606" s="26" t="s">
        <v>58</v>
      </c>
      <c r="AI606" s="26" t="s">
        <v>58</v>
      </c>
      <c r="AJ606" s="26" t="s">
        <v>58</v>
      </c>
      <c r="AK606" s="26" t="s">
        <v>71</v>
      </c>
      <c r="AL606" s="26" t="s">
        <v>160</v>
      </c>
      <c r="AM606" s="26" t="s">
        <v>231</v>
      </c>
      <c r="AN606" s="26" t="s">
        <v>89</v>
      </c>
      <c r="AO606" s="26" t="s">
        <v>192</v>
      </c>
      <c r="AP606" s="26" t="s">
        <v>106</v>
      </c>
      <c r="AQ606" s="26" t="s">
        <v>106</v>
      </c>
      <c r="AR606" s="26" t="s">
        <v>106</v>
      </c>
      <c r="AS606" s="26" t="s">
        <v>106</v>
      </c>
      <c r="AT606" s="26" t="s">
        <v>114</v>
      </c>
      <c r="AU606" s="26" t="s">
        <v>193</v>
      </c>
      <c r="AX606" s="12">
        <f t="shared" si="339"/>
        <v>605</v>
      </c>
      <c r="AY606" s="12">
        <f t="shared" si="370"/>
        <v>1</v>
      </c>
      <c r="AZ606" s="20" t="str">
        <f t="shared" si="340"/>
        <v>Anticipatoria., Criterios y estándares (Rúbrica)., Retroalimentación.</v>
      </c>
      <c r="BA606" s="12" t="str">
        <f t="shared" si="335"/>
        <v>Anticipatoria.</v>
      </c>
      <c r="BB606" s="12" t="str">
        <f t="shared" si="336"/>
        <v>Criterios y estándares (Rúbrica).</v>
      </c>
      <c r="BC606" s="12" t="str">
        <f t="shared" si="337"/>
        <v>Retroalimentación.</v>
      </c>
      <c r="BD606" s="12" t="str">
        <f t="shared" si="338"/>
        <v/>
      </c>
      <c r="BF606" s="12">
        <f t="shared" si="341"/>
        <v>1</v>
      </c>
      <c r="BG606" s="12">
        <f t="shared" si="342"/>
        <v>1</v>
      </c>
      <c r="BH606" s="12">
        <f t="shared" si="343"/>
        <v>0</v>
      </c>
      <c r="BI606" s="12">
        <f t="shared" si="344"/>
        <v>1</v>
      </c>
      <c r="BJ606" s="12">
        <f t="shared" si="345"/>
        <v>0</v>
      </c>
      <c r="BK606" s="12">
        <f t="shared" si="346"/>
        <v>3</v>
      </c>
      <c r="BL606" s="20" t="str">
        <f t="shared" si="347"/>
        <v>Reflexión, Diálogo, Claridad, Oportunidades de mejora, Retroalimentación al docente</v>
      </c>
      <c r="BM606" s="12" t="str">
        <f t="shared" si="348"/>
        <v>Reflexión</v>
      </c>
      <c r="BN606" s="12" t="str">
        <f t="shared" si="371"/>
        <v>Diálogo</v>
      </c>
      <c r="BO606" s="12" t="str">
        <f t="shared" si="349"/>
        <v>Claridad</v>
      </c>
      <c r="BP606" s="12" t="str">
        <f t="shared" si="350"/>
        <v>Oportunidades de mejora</v>
      </c>
      <c r="BQ606" s="12" t="str">
        <f t="shared" si="351"/>
        <v>Retroalimentación al docente</v>
      </c>
      <c r="BS606" s="12">
        <f t="shared" si="352"/>
        <v>1</v>
      </c>
      <c r="BT606" s="12">
        <f t="shared" si="353"/>
        <v>1</v>
      </c>
      <c r="BU606" s="12">
        <f t="shared" si="354"/>
        <v>1</v>
      </c>
      <c r="BV606" s="12">
        <f t="shared" si="355"/>
        <v>1</v>
      </c>
      <c r="BW606" s="12">
        <f t="shared" si="356"/>
        <v>1</v>
      </c>
      <c r="BX606" s="12">
        <f t="shared" si="357"/>
        <v>0</v>
      </c>
      <c r="BY606" s="12">
        <f t="shared" si="358"/>
        <v>5</v>
      </c>
      <c r="BZ606"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06" s="12" t="str">
        <f t="shared" si="360"/>
        <v>La bibliografía básica propuesta se encuentra en la biblioteca "Juan Roa Vásquez".</v>
      </c>
      <c r="CB606" s="21" t="str">
        <f t="shared" si="361"/>
        <v>La bibliografía propuesta contiene títulos de edición menor a 5 años.</v>
      </c>
      <c r="CC606" s="12" t="str">
        <f t="shared" si="362"/>
        <v>La bibliografía se presenta con una sólo sistema de referenciación (APA, Vancouver, IEEE, etc).</v>
      </c>
      <c r="CD606" s="12" t="str">
        <f t="shared" si="363"/>
        <v>La bibliografía incluye por lo menos dos títulos en una segunda lengua.</v>
      </c>
      <c r="CF606" s="12">
        <f t="shared" si="364"/>
        <v>1</v>
      </c>
      <c r="CG606" s="12">
        <f t="shared" si="365"/>
        <v>1</v>
      </c>
      <c r="CH606" s="12">
        <f t="shared" si="366"/>
        <v>1</v>
      </c>
      <c r="CI606" s="12">
        <f t="shared" si="367"/>
        <v>1</v>
      </c>
      <c r="CJ606" s="12">
        <f t="shared" si="368"/>
        <v>0</v>
      </c>
      <c r="CK606" s="12">
        <f t="shared" si="369"/>
        <v>4</v>
      </c>
    </row>
    <row r="607" spans="1:89" x14ac:dyDescent="0.25">
      <c r="A607" s="25">
        <v>43070.357235914351</v>
      </c>
      <c r="B607" s="26" t="s">
        <v>1222</v>
      </c>
      <c r="C607" s="26" t="s">
        <v>1223</v>
      </c>
      <c r="D607" s="26" t="s">
        <v>185</v>
      </c>
      <c r="E607" s="24"/>
      <c r="F607" s="26" t="s">
        <v>223</v>
      </c>
      <c r="G607" s="26" t="s">
        <v>1228</v>
      </c>
      <c r="H607" s="26" t="s">
        <v>188</v>
      </c>
      <c r="I607" s="26" t="s">
        <v>188</v>
      </c>
      <c r="J607" s="26" t="s">
        <v>188</v>
      </c>
      <c r="K607" s="26" t="s">
        <v>188</v>
      </c>
      <c r="L607" s="26" t="s">
        <v>188</v>
      </c>
      <c r="M607" s="26" t="s">
        <v>188</v>
      </c>
      <c r="N607" s="26" t="s">
        <v>188</v>
      </c>
      <c r="O607" s="26" t="s">
        <v>188</v>
      </c>
      <c r="P607" s="26" t="s">
        <v>188</v>
      </c>
      <c r="Q607" s="26" t="s">
        <v>188</v>
      </c>
      <c r="R607" s="26" t="s">
        <v>188</v>
      </c>
      <c r="S607" s="26" t="s">
        <v>188</v>
      </c>
      <c r="T607" s="26" t="s">
        <v>188</v>
      </c>
      <c r="U607" s="26" t="s">
        <v>188</v>
      </c>
      <c r="V607" s="26" t="s">
        <v>5</v>
      </c>
      <c r="W607" s="26" t="s">
        <v>162</v>
      </c>
      <c r="X607" s="26" t="s">
        <v>158</v>
      </c>
      <c r="Y607" s="26" t="s">
        <v>43</v>
      </c>
      <c r="Z607" s="26" t="s">
        <v>190</v>
      </c>
      <c r="AA607" s="26" t="s">
        <v>43</v>
      </c>
      <c r="AB607" s="26" t="s">
        <v>43</v>
      </c>
      <c r="AC607" s="26" t="s">
        <v>190</v>
      </c>
      <c r="AD607" s="26" t="s">
        <v>190</v>
      </c>
      <c r="AE607" s="26" t="s">
        <v>55</v>
      </c>
      <c r="AF607" s="26" t="s">
        <v>159</v>
      </c>
      <c r="AG607" s="26" t="s">
        <v>59</v>
      </c>
      <c r="AH607" s="26" t="s">
        <v>59</v>
      </c>
      <c r="AI607" s="26" t="s">
        <v>59</v>
      </c>
      <c r="AJ607" s="26" t="s">
        <v>58</v>
      </c>
      <c r="AK607" s="26" t="s">
        <v>69</v>
      </c>
      <c r="AL607" s="26" t="s">
        <v>160</v>
      </c>
      <c r="AM607" s="26" t="s">
        <v>191</v>
      </c>
      <c r="AN607" s="26" t="s">
        <v>89</v>
      </c>
      <c r="AO607" s="26" t="s">
        <v>210</v>
      </c>
      <c r="AP607" s="26" t="s">
        <v>106</v>
      </c>
      <c r="AQ607" s="26" t="s">
        <v>106</v>
      </c>
      <c r="AR607" s="26" t="s">
        <v>104</v>
      </c>
      <c r="AS607" s="26" t="s">
        <v>106</v>
      </c>
      <c r="AT607" s="26" t="s">
        <v>114</v>
      </c>
      <c r="AU607" s="26" t="s">
        <v>232</v>
      </c>
      <c r="AX607" s="12">
        <f t="shared" si="339"/>
        <v>604</v>
      </c>
      <c r="AY607" s="12">
        <f t="shared" si="370"/>
        <v>0.5</v>
      </c>
      <c r="AZ607" s="20" t="str">
        <f t="shared" si="340"/>
        <v>Anticipatoria., Criterios y estándares (Rúbrica)., Autoevaluación., Retroalimentación.</v>
      </c>
      <c r="BA607" s="12" t="str">
        <f t="shared" si="335"/>
        <v>Anticipatoria.</v>
      </c>
      <c r="BB607" s="12" t="str">
        <f t="shared" si="336"/>
        <v>Criterios y estándares (Rúbrica).</v>
      </c>
      <c r="BC607" s="12" t="str">
        <f t="shared" si="337"/>
        <v>Autoevaluación.</v>
      </c>
      <c r="BD607" s="12" t="str">
        <f t="shared" si="338"/>
        <v>Retroalimentación.</v>
      </c>
      <c r="BF607" s="12">
        <f t="shared" si="341"/>
        <v>1</v>
      </c>
      <c r="BG607" s="12">
        <f t="shared" si="342"/>
        <v>1</v>
      </c>
      <c r="BH607" s="12">
        <f t="shared" si="343"/>
        <v>1</v>
      </c>
      <c r="BI607" s="12">
        <f t="shared" si="344"/>
        <v>1</v>
      </c>
      <c r="BJ607" s="12">
        <f t="shared" si="345"/>
        <v>0</v>
      </c>
      <c r="BK607" s="12">
        <f t="shared" si="346"/>
        <v>4</v>
      </c>
      <c r="BL607" s="20" t="str">
        <f t="shared" si="347"/>
        <v>Reflexión, Diálogo, Claridad, Oportunidades de mejora</v>
      </c>
      <c r="BM607" s="12" t="str">
        <f t="shared" si="348"/>
        <v>Reflexión</v>
      </c>
      <c r="BN607" s="12" t="str">
        <f t="shared" si="371"/>
        <v>Diálogo</v>
      </c>
      <c r="BO607" s="12" t="str">
        <f t="shared" si="349"/>
        <v>Claridad</v>
      </c>
      <c r="BP607" s="12" t="str">
        <f t="shared" si="350"/>
        <v>Oportunidades de mejora</v>
      </c>
      <c r="BQ607" s="12" t="str">
        <f t="shared" si="351"/>
        <v/>
      </c>
      <c r="BS607" s="12">
        <f t="shared" si="352"/>
        <v>1</v>
      </c>
      <c r="BT607" s="12">
        <f t="shared" si="353"/>
        <v>1</v>
      </c>
      <c r="BU607" s="12">
        <f t="shared" si="354"/>
        <v>1</v>
      </c>
      <c r="BV607" s="12">
        <f t="shared" si="355"/>
        <v>1</v>
      </c>
      <c r="BW607" s="12">
        <f t="shared" si="356"/>
        <v>0</v>
      </c>
      <c r="BX607" s="12">
        <f t="shared" si="357"/>
        <v>0</v>
      </c>
      <c r="BY607" s="12">
        <f t="shared" si="358"/>
        <v>4</v>
      </c>
      <c r="BZ607" s="12" t="str">
        <f t="shared" si="359"/>
        <v>La bibliografía básica propuesta se encuentra en la biblioteca "Juan Roa Vásquez"., La bibliografía propuesta contiene títulos de edición menor a 5 años., La bibliografía incluye por lo menos dos títulos en una segunda lengua.</v>
      </c>
      <c r="CA607" s="12" t="str">
        <f t="shared" si="360"/>
        <v>La bibliografía básica propuesta se encuentra en la biblioteca "Juan Roa Vásquez".</v>
      </c>
      <c r="CB607" s="21" t="str">
        <f t="shared" si="361"/>
        <v>La bibliografía propuesta contiene títulos de edición menor a 5 años.</v>
      </c>
      <c r="CC607" s="12" t="str">
        <f t="shared" si="362"/>
        <v>La bibliografía incluye por lo menos dos títulos en una segunda lengua.</v>
      </c>
      <c r="CD607" s="12" t="str">
        <f t="shared" si="363"/>
        <v/>
      </c>
      <c r="CF607" s="12">
        <f t="shared" si="364"/>
        <v>1</v>
      </c>
      <c r="CG607" s="12">
        <f t="shared" si="365"/>
        <v>1</v>
      </c>
      <c r="CH607" s="12">
        <f t="shared" si="366"/>
        <v>0</v>
      </c>
      <c r="CI607" s="12">
        <f t="shared" si="367"/>
        <v>1</v>
      </c>
      <c r="CJ607" s="12">
        <f t="shared" si="368"/>
        <v>0</v>
      </c>
      <c r="CK607" s="12">
        <f t="shared" si="369"/>
        <v>3</v>
      </c>
    </row>
    <row r="608" spans="1:89" x14ac:dyDescent="0.25">
      <c r="A608" s="25">
        <v>43070.436285266202</v>
      </c>
      <c r="B608" s="26" t="s">
        <v>1229</v>
      </c>
      <c r="C608" s="26" t="s">
        <v>1230</v>
      </c>
      <c r="D608" s="26" t="s">
        <v>185</v>
      </c>
      <c r="E608" s="24"/>
      <c r="F608" s="26" t="s">
        <v>621</v>
      </c>
      <c r="G608" s="26" t="s">
        <v>1231</v>
      </c>
      <c r="H608" s="26" t="s">
        <v>188</v>
      </c>
      <c r="I608" s="26" t="s">
        <v>188</v>
      </c>
      <c r="J608" s="26" t="s">
        <v>188</v>
      </c>
      <c r="K608" s="26" t="s">
        <v>188</v>
      </c>
      <c r="L608" s="26" t="s">
        <v>188</v>
      </c>
      <c r="M608" s="26" t="s">
        <v>188</v>
      </c>
      <c r="N608" s="26" t="s">
        <v>188</v>
      </c>
      <c r="O608" s="26" t="s">
        <v>188</v>
      </c>
      <c r="P608" s="26" t="s">
        <v>188</v>
      </c>
      <c r="Q608" s="26" t="s">
        <v>188</v>
      </c>
      <c r="R608" s="26" t="s">
        <v>188</v>
      </c>
      <c r="S608" s="26" t="s">
        <v>188</v>
      </c>
      <c r="T608" s="26" t="s">
        <v>188</v>
      </c>
      <c r="U608" s="26" t="s">
        <v>188</v>
      </c>
      <c r="V608" s="26" t="s">
        <v>5</v>
      </c>
      <c r="W608" s="26" t="s">
        <v>162</v>
      </c>
      <c r="X608" s="26" t="s">
        <v>158</v>
      </c>
      <c r="Y608" s="26" t="s">
        <v>190</v>
      </c>
      <c r="Z608" s="26" t="s">
        <v>190</v>
      </c>
      <c r="AA608" s="26" t="s">
        <v>190</v>
      </c>
      <c r="AB608" s="26" t="s">
        <v>43</v>
      </c>
      <c r="AC608" s="26" t="s">
        <v>190</v>
      </c>
      <c r="AD608" s="26" t="s">
        <v>190</v>
      </c>
      <c r="AE608" s="26" t="s">
        <v>55</v>
      </c>
      <c r="AF608" s="26" t="s">
        <v>58</v>
      </c>
      <c r="AG608" s="26" t="s">
        <v>58</v>
      </c>
      <c r="AH608" s="26" t="s">
        <v>58</v>
      </c>
      <c r="AI608" s="26" t="s">
        <v>58</v>
      </c>
      <c r="AJ608" s="26" t="s">
        <v>58</v>
      </c>
      <c r="AK608" s="26" t="s">
        <v>71</v>
      </c>
      <c r="AL608" s="26" t="s">
        <v>163</v>
      </c>
      <c r="AM608" s="26" t="s">
        <v>412</v>
      </c>
      <c r="AN608" s="26" t="s">
        <v>90</v>
      </c>
      <c r="AO608" s="26" t="s">
        <v>265</v>
      </c>
      <c r="AP608" s="26" t="s">
        <v>106</v>
      </c>
      <c r="AQ608" s="26" t="s">
        <v>106</v>
      </c>
      <c r="AR608" s="26" t="s">
        <v>106</v>
      </c>
      <c r="AS608" s="26" t="s">
        <v>106</v>
      </c>
      <c r="AT608" s="26" t="s">
        <v>114</v>
      </c>
      <c r="AU608" s="26" t="s">
        <v>249</v>
      </c>
      <c r="AX608" s="12">
        <f t="shared" si="339"/>
        <v>607</v>
      </c>
      <c r="AY608" s="12">
        <f t="shared" si="370"/>
        <v>0.5</v>
      </c>
      <c r="AZ608" s="20" t="str">
        <f t="shared" si="340"/>
        <v>Anticipatoria., Retroalimentación.</v>
      </c>
      <c r="BA608" s="12" t="str">
        <f t="shared" si="335"/>
        <v>Anticipatoria.</v>
      </c>
      <c r="BB608" s="12" t="str">
        <f t="shared" si="336"/>
        <v>Retroalimentación.</v>
      </c>
      <c r="BC608" s="12" t="str">
        <f t="shared" si="337"/>
        <v/>
      </c>
      <c r="BD608" s="12" t="str">
        <f t="shared" si="338"/>
        <v/>
      </c>
      <c r="BF608" s="12">
        <f t="shared" si="341"/>
        <v>1</v>
      </c>
      <c r="BG608" s="12">
        <f t="shared" si="342"/>
        <v>0</v>
      </c>
      <c r="BH608" s="12">
        <f t="shared" si="343"/>
        <v>0</v>
      </c>
      <c r="BI608" s="12">
        <f t="shared" si="344"/>
        <v>1</v>
      </c>
      <c r="BJ608" s="12">
        <f t="shared" si="345"/>
        <v>0</v>
      </c>
      <c r="BK608" s="12">
        <f t="shared" si="346"/>
        <v>2</v>
      </c>
      <c r="BL608" s="20" t="str">
        <f t="shared" si="347"/>
        <v>Reflexión, Diálogo, Oportunidades de mejora</v>
      </c>
      <c r="BM608" s="12" t="str">
        <f t="shared" si="348"/>
        <v>Reflexión</v>
      </c>
      <c r="BN608" s="12" t="str">
        <f t="shared" si="371"/>
        <v>Diálogo</v>
      </c>
      <c r="BO608" s="12" t="str">
        <f t="shared" si="349"/>
        <v>Oportunidades de mejora</v>
      </c>
      <c r="BP608" s="12" t="str">
        <f t="shared" si="350"/>
        <v/>
      </c>
      <c r="BQ608" s="12" t="str">
        <f t="shared" si="351"/>
        <v/>
      </c>
      <c r="BS608" s="12">
        <f t="shared" si="352"/>
        <v>1</v>
      </c>
      <c r="BT608" s="12">
        <f t="shared" si="353"/>
        <v>1</v>
      </c>
      <c r="BU608" s="12">
        <f t="shared" si="354"/>
        <v>0</v>
      </c>
      <c r="BV608" s="12">
        <f t="shared" si="355"/>
        <v>1</v>
      </c>
      <c r="BW608" s="12">
        <f t="shared" si="356"/>
        <v>0</v>
      </c>
      <c r="BX608" s="12">
        <f t="shared" si="357"/>
        <v>0</v>
      </c>
      <c r="BY608" s="12">
        <f t="shared" si="358"/>
        <v>3</v>
      </c>
      <c r="BZ608" s="12" t="str">
        <f t="shared" si="359"/>
        <v>La bibliografía básica propuesta se encuentra en la biblioteca "Juan Roa Vásquez"., La bibliografía incluye por lo menos dos títulos en una segunda lengua.</v>
      </c>
      <c r="CA608" s="12" t="str">
        <f t="shared" si="360"/>
        <v>La bibliografía básica propuesta se encuentra en la biblioteca "Juan Roa Vásquez".</v>
      </c>
      <c r="CB608" s="21" t="str">
        <f t="shared" si="361"/>
        <v>La bibliografía incluye por lo menos dos títulos en una segunda lengua.</v>
      </c>
      <c r="CC608" s="12" t="str">
        <f t="shared" si="362"/>
        <v/>
      </c>
      <c r="CD608" s="12" t="str">
        <f t="shared" si="363"/>
        <v/>
      </c>
      <c r="CF608" s="12">
        <f t="shared" si="364"/>
        <v>1</v>
      </c>
      <c r="CG608" s="12">
        <f t="shared" si="365"/>
        <v>0</v>
      </c>
      <c r="CH608" s="12">
        <f t="shared" si="366"/>
        <v>0</v>
      </c>
      <c r="CI608" s="12">
        <f t="shared" si="367"/>
        <v>1</v>
      </c>
      <c r="CJ608" s="12">
        <f t="shared" si="368"/>
        <v>0</v>
      </c>
      <c r="CK608" s="12">
        <f t="shared" si="369"/>
        <v>2</v>
      </c>
    </row>
    <row r="609" spans="1:89" x14ac:dyDescent="0.25">
      <c r="A609" s="25">
        <v>43070.439709895829</v>
      </c>
      <c r="B609" s="26" t="s">
        <v>1232</v>
      </c>
      <c r="C609" s="26" t="s">
        <v>1233</v>
      </c>
      <c r="D609" s="26" t="s">
        <v>185</v>
      </c>
      <c r="E609" s="24"/>
      <c r="F609" s="26" t="s">
        <v>282</v>
      </c>
      <c r="G609" s="26" t="s">
        <v>1234</v>
      </c>
      <c r="H609" s="26" t="s">
        <v>188</v>
      </c>
      <c r="I609" s="26" t="s">
        <v>188</v>
      </c>
      <c r="J609" s="26" t="s">
        <v>188</v>
      </c>
      <c r="K609" s="26" t="s">
        <v>188</v>
      </c>
      <c r="L609" s="26" t="s">
        <v>188</v>
      </c>
      <c r="M609" s="26" t="s">
        <v>188</v>
      </c>
      <c r="N609" s="26" t="s">
        <v>188</v>
      </c>
      <c r="O609" s="26" t="s">
        <v>188</v>
      </c>
      <c r="P609" s="26" t="s">
        <v>188</v>
      </c>
      <c r="Q609" s="26" t="s">
        <v>188</v>
      </c>
      <c r="R609" s="26" t="s">
        <v>188</v>
      </c>
      <c r="S609" s="26" t="s">
        <v>188</v>
      </c>
      <c r="T609" s="26" t="s">
        <v>188</v>
      </c>
      <c r="U609" s="26" t="s">
        <v>188</v>
      </c>
      <c r="V609" s="26" t="s">
        <v>5</v>
      </c>
      <c r="W609" s="26" t="s">
        <v>162</v>
      </c>
      <c r="X609" s="26" t="s">
        <v>158</v>
      </c>
      <c r="Y609" s="26" t="s">
        <v>190</v>
      </c>
      <c r="Z609" s="26" t="s">
        <v>190</v>
      </c>
      <c r="AA609" s="26" t="s">
        <v>190</v>
      </c>
      <c r="AB609" s="26" t="s">
        <v>190</v>
      </c>
      <c r="AC609" s="26" t="s">
        <v>190</v>
      </c>
      <c r="AD609" s="26" t="s">
        <v>190</v>
      </c>
      <c r="AE609" s="26" t="s">
        <v>55</v>
      </c>
      <c r="AF609" s="26" t="s">
        <v>159</v>
      </c>
      <c r="AG609" s="26" t="s">
        <v>59</v>
      </c>
      <c r="AH609" s="26" t="s">
        <v>59</v>
      </c>
      <c r="AI609" s="26" t="s">
        <v>59</v>
      </c>
      <c r="AJ609" s="26" t="s">
        <v>59</v>
      </c>
      <c r="AK609" s="26" t="s">
        <v>69</v>
      </c>
      <c r="AL609" s="26" t="s">
        <v>160</v>
      </c>
      <c r="AM609" s="26" t="s">
        <v>191</v>
      </c>
      <c r="AN609" s="26" t="s">
        <v>89</v>
      </c>
      <c r="AO609" s="26" t="s">
        <v>192</v>
      </c>
      <c r="AP609" s="26" t="s">
        <v>106</v>
      </c>
      <c r="AQ609" s="26" t="s">
        <v>106</v>
      </c>
      <c r="AR609" s="26" t="s">
        <v>106</v>
      </c>
      <c r="AS609" s="26" t="s">
        <v>106</v>
      </c>
      <c r="AT609" s="26" t="s">
        <v>114</v>
      </c>
      <c r="AU609" s="26" t="s">
        <v>193</v>
      </c>
      <c r="AX609" s="12">
        <f t="shared" si="339"/>
        <v>608</v>
      </c>
      <c r="AY609" s="12">
        <f t="shared" si="370"/>
        <v>0.33333333333333331</v>
      </c>
      <c r="AZ609" s="20" t="str">
        <f t="shared" si="340"/>
        <v>Anticipatoria., Criterios y estándares (Rúbrica)., Autoevaluación., Retroalimentación.</v>
      </c>
      <c r="BA609" s="12" t="str">
        <f t="shared" si="335"/>
        <v>Anticipatoria.</v>
      </c>
      <c r="BB609" s="12" t="str">
        <f t="shared" si="336"/>
        <v>Criterios y estándares (Rúbrica).</v>
      </c>
      <c r="BC609" s="12" t="str">
        <f t="shared" si="337"/>
        <v>Autoevaluación.</v>
      </c>
      <c r="BD609" s="12" t="str">
        <f t="shared" si="338"/>
        <v>Retroalimentación.</v>
      </c>
      <c r="BF609" s="12">
        <f t="shared" si="341"/>
        <v>1</v>
      </c>
      <c r="BG609" s="12">
        <f t="shared" si="342"/>
        <v>1</v>
      </c>
      <c r="BH609" s="12">
        <f t="shared" si="343"/>
        <v>1</v>
      </c>
      <c r="BI609" s="12">
        <f t="shared" si="344"/>
        <v>1</v>
      </c>
      <c r="BJ609" s="12">
        <f t="shared" si="345"/>
        <v>0</v>
      </c>
      <c r="BK609" s="12">
        <f t="shared" si="346"/>
        <v>4</v>
      </c>
      <c r="BL609" s="20" t="str">
        <f t="shared" si="347"/>
        <v>Reflexión, Diálogo, Claridad, Oportunidades de mejora, Retroalimentación al docente</v>
      </c>
      <c r="BM609" s="12" t="str">
        <f t="shared" si="348"/>
        <v>Reflexión</v>
      </c>
      <c r="BN609" s="12" t="str">
        <f t="shared" si="371"/>
        <v>Diálogo</v>
      </c>
      <c r="BO609" s="12" t="str">
        <f t="shared" si="349"/>
        <v>Claridad</v>
      </c>
      <c r="BP609" s="12" t="str">
        <f t="shared" si="350"/>
        <v>Oportunidades de mejora</v>
      </c>
      <c r="BQ609" s="12" t="str">
        <f t="shared" si="351"/>
        <v>Retroalimentación al docente</v>
      </c>
      <c r="BS609" s="12">
        <f t="shared" si="352"/>
        <v>1</v>
      </c>
      <c r="BT609" s="12">
        <f t="shared" si="353"/>
        <v>1</v>
      </c>
      <c r="BU609" s="12">
        <f t="shared" si="354"/>
        <v>1</v>
      </c>
      <c r="BV609" s="12">
        <f t="shared" si="355"/>
        <v>1</v>
      </c>
      <c r="BW609" s="12">
        <f t="shared" si="356"/>
        <v>1</v>
      </c>
      <c r="BX609" s="12">
        <f t="shared" si="357"/>
        <v>0</v>
      </c>
      <c r="BY609" s="12">
        <f t="shared" si="358"/>
        <v>5</v>
      </c>
      <c r="BZ609"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09" s="12" t="str">
        <f t="shared" si="360"/>
        <v>La bibliografía básica propuesta se encuentra en la biblioteca "Juan Roa Vásquez".</v>
      </c>
      <c r="CB609" s="21" t="str">
        <f t="shared" si="361"/>
        <v>La bibliografía propuesta contiene títulos de edición menor a 5 años.</v>
      </c>
      <c r="CC609" s="12" t="str">
        <f t="shared" si="362"/>
        <v>La bibliografía se presenta con una sólo sistema de referenciación (APA, Vancouver, IEEE, etc).</v>
      </c>
      <c r="CD609" s="12" t="str">
        <f t="shared" si="363"/>
        <v>La bibliografía incluye por lo menos dos títulos en una segunda lengua.</v>
      </c>
      <c r="CF609" s="12">
        <f t="shared" si="364"/>
        <v>1</v>
      </c>
      <c r="CG609" s="12">
        <f t="shared" si="365"/>
        <v>1</v>
      </c>
      <c r="CH609" s="12">
        <f t="shared" si="366"/>
        <v>1</v>
      </c>
      <c r="CI609" s="12">
        <f t="shared" si="367"/>
        <v>1</v>
      </c>
      <c r="CJ609" s="12">
        <f t="shared" si="368"/>
        <v>0</v>
      </c>
      <c r="CK609" s="12">
        <f t="shared" si="369"/>
        <v>4</v>
      </c>
    </row>
    <row r="610" spans="1:89" x14ac:dyDescent="0.25">
      <c r="A610" s="25">
        <v>43070.44534716435</v>
      </c>
      <c r="B610" s="26" t="s">
        <v>1235</v>
      </c>
      <c r="C610" s="26" t="s">
        <v>1233</v>
      </c>
      <c r="D610" s="26" t="s">
        <v>185</v>
      </c>
      <c r="E610" s="24"/>
      <c r="F610" s="26" t="s">
        <v>282</v>
      </c>
      <c r="G610" s="26" t="s">
        <v>1234</v>
      </c>
      <c r="H610" s="26" t="s">
        <v>188</v>
      </c>
      <c r="I610" s="26" t="s">
        <v>188</v>
      </c>
      <c r="J610" s="26" t="s">
        <v>188</v>
      </c>
      <c r="K610" s="26" t="s">
        <v>188</v>
      </c>
      <c r="L610" s="26" t="s">
        <v>188</v>
      </c>
      <c r="M610" s="26" t="s">
        <v>188</v>
      </c>
      <c r="N610" s="26" t="s">
        <v>188</v>
      </c>
      <c r="O610" s="26" t="s">
        <v>188</v>
      </c>
      <c r="P610" s="26" t="s">
        <v>188</v>
      </c>
      <c r="Q610" s="26" t="s">
        <v>188</v>
      </c>
      <c r="R610" s="26" t="s">
        <v>188</v>
      </c>
      <c r="S610" s="26" t="s">
        <v>188</v>
      </c>
      <c r="T610" s="26" t="s">
        <v>188</v>
      </c>
      <c r="U610" s="26" t="s">
        <v>188</v>
      </c>
      <c r="V610" s="26" t="s">
        <v>5</v>
      </c>
      <c r="W610" s="26" t="s">
        <v>162</v>
      </c>
      <c r="X610" s="26" t="s">
        <v>158</v>
      </c>
      <c r="Y610" s="26" t="s">
        <v>190</v>
      </c>
      <c r="Z610" s="26" t="s">
        <v>190</v>
      </c>
      <c r="AA610" s="26" t="s">
        <v>190</v>
      </c>
      <c r="AB610" s="26" t="s">
        <v>190</v>
      </c>
      <c r="AC610" s="26" t="s">
        <v>190</v>
      </c>
      <c r="AD610" s="26" t="s">
        <v>190</v>
      </c>
      <c r="AE610" s="26" t="s">
        <v>55</v>
      </c>
      <c r="AF610" s="26" t="s">
        <v>159</v>
      </c>
      <c r="AG610" s="26" t="s">
        <v>59</v>
      </c>
      <c r="AH610" s="26" t="s">
        <v>59</v>
      </c>
      <c r="AI610" s="26" t="s">
        <v>59</v>
      </c>
      <c r="AJ610" s="26" t="s">
        <v>59</v>
      </c>
      <c r="AK610" s="26" t="s">
        <v>69</v>
      </c>
      <c r="AL610" s="26" t="s">
        <v>160</v>
      </c>
      <c r="AM610" s="26" t="s">
        <v>191</v>
      </c>
      <c r="AN610" s="26" t="s">
        <v>89</v>
      </c>
      <c r="AO610" s="26" t="s">
        <v>192</v>
      </c>
      <c r="AP610" s="26" t="s">
        <v>106</v>
      </c>
      <c r="AQ610" s="26" t="s">
        <v>106</v>
      </c>
      <c r="AR610" s="26" t="s">
        <v>106</v>
      </c>
      <c r="AS610" s="26" t="s">
        <v>106</v>
      </c>
      <c r="AT610" s="26" t="s">
        <v>114</v>
      </c>
      <c r="AU610" s="26" t="s">
        <v>193</v>
      </c>
      <c r="AX610" s="12">
        <f t="shared" si="339"/>
        <v>608</v>
      </c>
      <c r="AY610" s="12">
        <f t="shared" si="370"/>
        <v>0.33333333333333331</v>
      </c>
      <c r="AZ610" s="20" t="str">
        <f t="shared" si="340"/>
        <v>Anticipatoria., Criterios y estándares (Rúbrica)., Autoevaluación., Retroalimentación.</v>
      </c>
      <c r="BA610" s="12" t="str">
        <f t="shared" si="335"/>
        <v>Anticipatoria.</v>
      </c>
      <c r="BB610" s="12" t="str">
        <f t="shared" si="336"/>
        <v>Criterios y estándares (Rúbrica).</v>
      </c>
      <c r="BC610" s="12" t="str">
        <f t="shared" si="337"/>
        <v>Autoevaluación.</v>
      </c>
      <c r="BD610" s="12" t="str">
        <f t="shared" si="338"/>
        <v>Retroalimentación.</v>
      </c>
      <c r="BF610" s="12">
        <f t="shared" si="341"/>
        <v>1</v>
      </c>
      <c r="BG610" s="12">
        <f t="shared" si="342"/>
        <v>1</v>
      </c>
      <c r="BH610" s="12">
        <f t="shared" si="343"/>
        <v>1</v>
      </c>
      <c r="BI610" s="12">
        <f t="shared" si="344"/>
        <v>1</v>
      </c>
      <c r="BJ610" s="12">
        <f t="shared" si="345"/>
        <v>0</v>
      </c>
      <c r="BK610" s="12">
        <f t="shared" si="346"/>
        <v>4</v>
      </c>
      <c r="BL610" s="20" t="str">
        <f t="shared" si="347"/>
        <v>Reflexión, Diálogo, Claridad, Oportunidades de mejora, Retroalimentación al docente</v>
      </c>
      <c r="BM610" s="12" t="str">
        <f t="shared" si="348"/>
        <v>Reflexión</v>
      </c>
      <c r="BN610" s="12" t="str">
        <f t="shared" si="371"/>
        <v>Diálogo</v>
      </c>
      <c r="BO610" s="12" t="str">
        <f t="shared" si="349"/>
        <v>Claridad</v>
      </c>
      <c r="BP610" s="12" t="str">
        <f t="shared" si="350"/>
        <v>Oportunidades de mejora</v>
      </c>
      <c r="BQ610" s="12" t="str">
        <f t="shared" si="351"/>
        <v>Retroalimentación al docente</v>
      </c>
      <c r="BS610" s="12">
        <f t="shared" si="352"/>
        <v>1</v>
      </c>
      <c r="BT610" s="12">
        <f t="shared" si="353"/>
        <v>1</v>
      </c>
      <c r="BU610" s="12">
        <f t="shared" si="354"/>
        <v>1</v>
      </c>
      <c r="BV610" s="12">
        <f t="shared" si="355"/>
        <v>1</v>
      </c>
      <c r="BW610" s="12">
        <f t="shared" si="356"/>
        <v>1</v>
      </c>
      <c r="BX610" s="12">
        <f t="shared" si="357"/>
        <v>0</v>
      </c>
      <c r="BY610" s="12">
        <f t="shared" si="358"/>
        <v>5</v>
      </c>
      <c r="BZ610"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10" s="12" t="str">
        <f t="shared" si="360"/>
        <v>La bibliografía básica propuesta se encuentra en la biblioteca "Juan Roa Vásquez".</v>
      </c>
      <c r="CB610" s="21" t="str">
        <f t="shared" si="361"/>
        <v>La bibliografía propuesta contiene títulos de edición menor a 5 años.</v>
      </c>
      <c r="CC610" s="12" t="str">
        <f t="shared" si="362"/>
        <v>La bibliografía se presenta con una sólo sistema de referenciación (APA, Vancouver, IEEE, etc).</v>
      </c>
      <c r="CD610" s="12" t="str">
        <f t="shared" si="363"/>
        <v>La bibliografía incluye por lo menos dos títulos en una segunda lengua.</v>
      </c>
      <c r="CF610" s="12">
        <f t="shared" si="364"/>
        <v>1</v>
      </c>
      <c r="CG610" s="12">
        <f t="shared" si="365"/>
        <v>1</v>
      </c>
      <c r="CH610" s="12">
        <f t="shared" si="366"/>
        <v>1</v>
      </c>
      <c r="CI610" s="12">
        <f t="shared" si="367"/>
        <v>1</v>
      </c>
      <c r="CJ610" s="12">
        <f t="shared" si="368"/>
        <v>0</v>
      </c>
      <c r="CK610" s="12">
        <f t="shared" si="369"/>
        <v>4</v>
      </c>
    </row>
    <row r="611" spans="1:89" x14ac:dyDescent="0.25">
      <c r="A611" s="25">
        <v>43070.44927597222</v>
      </c>
      <c r="B611" s="26" t="s">
        <v>1235</v>
      </c>
      <c r="C611" s="26" t="s">
        <v>1233</v>
      </c>
      <c r="D611" s="26" t="s">
        <v>185</v>
      </c>
      <c r="E611" s="24"/>
      <c r="F611" s="26" t="s">
        <v>204</v>
      </c>
      <c r="G611" s="26" t="s">
        <v>1236</v>
      </c>
      <c r="H611" s="26" t="s">
        <v>188</v>
      </c>
      <c r="I611" s="26" t="s">
        <v>188</v>
      </c>
      <c r="J611" s="26" t="s">
        <v>188</v>
      </c>
      <c r="K611" s="26" t="s">
        <v>188</v>
      </c>
      <c r="L611" s="26" t="s">
        <v>189</v>
      </c>
      <c r="M611" s="26" t="s">
        <v>188</v>
      </c>
      <c r="N611" s="26" t="s">
        <v>188</v>
      </c>
      <c r="O611" s="26" t="s">
        <v>188</v>
      </c>
      <c r="P611" s="26" t="s">
        <v>188</v>
      </c>
      <c r="Q611" s="26" t="s">
        <v>188</v>
      </c>
      <c r="R611" s="26" t="s">
        <v>188</v>
      </c>
      <c r="S611" s="26" t="s">
        <v>188</v>
      </c>
      <c r="T611" s="26" t="s">
        <v>188</v>
      </c>
      <c r="U611" s="26" t="s">
        <v>188</v>
      </c>
      <c r="V611" s="26" t="s">
        <v>5</v>
      </c>
      <c r="W611" s="26" t="s">
        <v>162</v>
      </c>
      <c r="X611" s="26" t="s">
        <v>158</v>
      </c>
      <c r="Y611" s="26" t="s">
        <v>190</v>
      </c>
      <c r="Z611" s="26" t="s">
        <v>190</v>
      </c>
      <c r="AA611" s="26" t="s">
        <v>190</v>
      </c>
      <c r="AB611" s="26" t="s">
        <v>190</v>
      </c>
      <c r="AC611" s="26" t="s">
        <v>190</v>
      </c>
      <c r="AD611" s="26" t="s">
        <v>190</v>
      </c>
      <c r="AE611" s="26" t="s">
        <v>55</v>
      </c>
      <c r="AF611" s="26" t="s">
        <v>159</v>
      </c>
      <c r="AG611" s="26" t="s">
        <v>59</v>
      </c>
      <c r="AH611" s="26" t="s">
        <v>59</v>
      </c>
      <c r="AI611" s="26" t="s">
        <v>59</v>
      </c>
      <c r="AJ611" s="26" t="s">
        <v>59</v>
      </c>
      <c r="AK611" s="26" t="s">
        <v>69</v>
      </c>
      <c r="AL611" s="26" t="s">
        <v>160</v>
      </c>
      <c r="AM611" s="26" t="s">
        <v>191</v>
      </c>
      <c r="AN611" s="26" t="s">
        <v>89</v>
      </c>
      <c r="AO611" s="26" t="s">
        <v>192</v>
      </c>
      <c r="AP611" s="26" t="s">
        <v>106</v>
      </c>
      <c r="AQ611" s="26" t="s">
        <v>106</v>
      </c>
      <c r="AR611" s="26" t="s">
        <v>106</v>
      </c>
      <c r="AS611" s="26" t="s">
        <v>106</v>
      </c>
      <c r="AT611" s="26" t="s">
        <v>114</v>
      </c>
      <c r="AU611" s="26" t="s">
        <v>193</v>
      </c>
      <c r="AX611" s="12">
        <f t="shared" si="339"/>
        <v>608</v>
      </c>
      <c r="AY611" s="12">
        <f t="shared" si="370"/>
        <v>0.33333333333333331</v>
      </c>
      <c r="AZ611" s="20" t="str">
        <f t="shared" si="340"/>
        <v>Anticipatoria., Criterios y estándares (Rúbrica)., Autoevaluación., Retroalimentación.</v>
      </c>
      <c r="BA611" s="12" t="str">
        <f t="shared" si="335"/>
        <v>Anticipatoria.</v>
      </c>
      <c r="BB611" s="12" t="str">
        <f t="shared" si="336"/>
        <v>Criterios y estándares (Rúbrica).</v>
      </c>
      <c r="BC611" s="12" t="str">
        <f t="shared" si="337"/>
        <v>Autoevaluación.</v>
      </c>
      <c r="BD611" s="12" t="str">
        <f t="shared" si="338"/>
        <v>Retroalimentación.</v>
      </c>
      <c r="BF611" s="12">
        <f t="shared" si="341"/>
        <v>1</v>
      </c>
      <c r="BG611" s="12">
        <f t="shared" si="342"/>
        <v>1</v>
      </c>
      <c r="BH611" s="12">
        <f t="shared" si="343"/>
        <v>1</v>
      </c>
      <c r="BI611" s="12">
        <f t="shared" si="344"/>
        <v>1</v>
      </c>
      <c r="BJ611" s="12">
        <f t="shared" si="345"/>
        <v>0</v>
      </c>
      <c r="BK611" s="12">
        <f t="shared" si="346"/>
        <v>4</v>
      </c>
      <c r="BL611" s="20" t="str">
        <f t="shared" si="347"/>
        <v>Reflexión, Diálogo, Claridad, Oportunidades de mejora, Retroalimentación al docente</v>
      </c>
      <c r="BM611" s="12" t="str">
        <f t="shared" si="348"/>
        <v>Reflexión</v>
      </c>
      <c r="BN611" s="12" t="str">
        <f t="shared" si="371"/>
        <v>Diálogo</v>
      </c>
      <c r="BO611" s="12" t="str">
        <f t="shared" si="349"/>
        <v>Claridad</v>
      </c>
      <c r="BP611" s="12" t="str">
        <f t="shared" si="350"/>
        <v>Oportunidades de mejora</v>
      </c>
      <c r="BQ611" s="12" t="str">
        <f t="shared" si="351"/>
        <v>Retroalimentación al docente</v>
      </c>
      <c r="BS611" s="12">
        <f t="shared" si="352"/>
        <v>1</v>
      </c>
      <c r="BT611" s="12">
        <f t="shared" si="353"/>
        <v>1</v>
      </c>
      <c r="BU611" s="12">
        <f t="shared" si="354"/>
        <v>1</v>
      </c>
      <c r="BV611" s="12">
        <f t="shared" si="355"/>
        <v>1</v>
      </c>
      <c r="BW611" s="12">
        <f t="shared" si="356"/>
        <v>1</v>
      </c>
      <c r="BX611" s="12">
        <f t="shared" si="357"/>
        <v>0</v>
      </c>
      <c r="BY611" s="12">
        <f t="shared" si="358"/>
        <v>5</v>
      </c>
      <c r="BZ611"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11" s="12" t="str">
        <f t="shared" si="360"/>
        <v>La bibliografía básica propuesta se encuentra en la biblioteca "Juan Roa Vásquez".</v>
      </c>
      <c r="CB611" s="21" t="str">
        <f t="shared" si="361"/>
        <v>La bibliografía propuesta contiene títulos de edición menor a 5 años.</v>
      </c>
      <c r="CC611" s="12" t="str">
        <f t="shared" si="362"/>
        <v>La bibliografía se presenta con una sólo sistema de referenciación (APA, Vancouver, IEEE, etc).</v>
      </c>
      <c r="CD611" s="12" t="str">
        <f t="shared" si="363"/>
        <v>La bibliografía incluye por lo menos dos títulos en una segunda lengua.</v>
      </c>
      <c r="CF611" s="12">
        <f t="shared" si="364"/>
        <v>1</v>
      </c>
      <c r="CG611" s="12">
        <f t="shared" si="365"/>
        <v>1</v>
      </c>
      <c r="CH611" s="12">
        <f t="shared" si="366"/>
        <v>1</v>
      </c>
      <c r="CI611" s="12">
        <f t="shared" si="367"/>
        <v>1</v>
      </c>
      <c r="CJ611" s="12">
        <f t="shared" si="368"/>
        <v>0</v>
      </c>
      <c r="CK611" s="12">
        <f t="shared" si="369"/>
        <v>4</v>
      </c>
    </row>
    <row r="612" spans="1:89" x14ac:dyDescent="0.25">
      <c r="A612" s="25">
        <v>43070.478537071758</v>
      </c>
      <c r="B612" s="26" t="s">
        <v>1237</v>
      </c>
      <c r="C612" s="26" t="s">
        <v>1116</v>
      </c>
      <c r="D612" s="26" t="s">
        <v>185</v>
      </c>
      <c r="E612" s="24"/>
      <c r="F612" s="26" t="s">
        <v>282</v>
      </c>
      <c r="G612" s="26" t="s">
        <v>1238</v>
      </c>
      <c r="H612" s="26" t="s">
        <v>188</v>
      </c>
      <c r="I612" s="26" t="s">
        <v>188</v>
      </c>
      <c r="J612" s="26" t="s">
        <v>188</v>
      </c>
      <c r="K612" s="26" t="s">
        <v>188</v>
      </c>
      <c r="L612" s="26" t="s">
        <v>188</v>
      </c>
      <c r="M612" s="26" t="s">
        <v>188</v>
      </c>
      <c r="N612" s="26" t="s">
        <v>188</v>
      </c>
      <c r="O612" s="26" t="s">
        <v>188</v>
      </c>
      <c r="P612" s="26" t="s">
        <v>188</v>
      </c>
      <c r="Q612" s="26" t="s">
        <v>188</v>
      </c>
      <c r="R612" s="26" t="s">
        <v>188</v>
      </c>
      <c r="S612" s="26" t="s">
        <v>188</v>
      </c>
      <c r="T612" s="26" t="s">
        <v>188</v>
      </c>
      <c r="U612" s="26" t="s">
        <v>188</v>
      </c>
      <c r="V612" s="26" t="s">
        <v>5</v>
      </c>
      <c r="W612" s="26" t="s">
        <v>162</v>
      </c>
      <c r="X612" s="26" t="s">
        <v>158</v>
      </c>
      <c r="Y612" s="26" t="s">
        <v>190</v>
      </c>
      <c r="Z612" s="26" t="s">
        <v>190</v>
      </c>
      <c r="AA612" s="26" t="s">
        <v>190</v>
      </c>
      <c r="AB612" s="26" t="s">
        <v>190</v>
      </c>
      <c r="AC612" s="26" t="s">
        <v>190</v>
      </c>
      <c r="AD612" s="26" t="s">
        <v>190</v>
      </c>
      <c r="AE612" s="26" t="s">
        <v>55</v>
      </c>
      <c r="AF612" s="26" t="s">
        <v>159</v>
      </c>
      <c r="AG612" s="26" t="s">
        <v>59</v>
      </c>
      <c r="AH612" s="26" t="s">
        <v>59</v>
      </c>
      <c r="AI612" s="26" t="s">
        <v>59</v>
      </c>
      <c r="AJ612" s="26" t="s">
        <v>59</v>
      </c>
      <c r="AK612" s="26" t="s">
        <v>71</v>
      </c>
      <c r="AL612" s="26" t="s">
        <v>163</v>
      </c>
      <c r="AM612" s="26" t="s">
        <v>84</v>
      </c>
      <c r="AN612" s="26" t="s">
        <v>90</v>
      </c>
      <c r="AO612" s="26" t="s">
        <v>174</v>
      </c>
      <c r="AP612" s="26" t="s">
        <v>106</v>
      </c>
      <c r="AQ612" s="26" t="s">
        <v>106</v>
      </c>
      <c r="AR612" s="26" t="s">
        <v>106</v>
      </c>
      <c r="AS612" s="26" t="s">
        <v>106</v>
      </c>
      <c r="AT612" s="26" t="s">
        <v>114</v>
      </c>
      <c r="AU612" s="26" t="s">
        <v>161</v>
      </c>
      <c r="AX612" s="12">
        <f t="shared" si="339"/>
        <v>544</v>
      </c>
      <c r="AY612" s="12">
        <f t="shared" si="370"/>
        <v>0.16666666666666666</v>
      </c>
      <c r="AZ612" s="20" t="str">
        <f t="shared" si="340"/>
        <v>Retroalimentación.</v>
      </c>
      <c r="BA612" s="12" t="str">
        <f t="shared" si="335"/>
        <v>Retroalimentación.</v>
      </c>
      <c r="BB612" s="12" t="str">
        <f t="shared" si="336"/>
        <v/>
      </c>
      <c r="BC612" s="12" t="str">
        <f t="shared" si="337"/>
        <v/>
      </c>
      <c r="BD612" s="12" t="str">
        <f t="shared" si="338"/>
        <v/>
      </c>
      <c r="BF612" s="12">
        <f t="shared" si="341"/>
        <v>0</v>
      </c>
      <c r="BG612" s="12">
        <f t="shared" si="342"/>
        <v>0</v>
      </c>
      <c r="BH612" s="12">
        <f t="shared" si="343"/>
        <v>0</v>
      </c>
      <c r="BI612" s="12">
        <f t="shared" si="344"/>
        <v>1</v>
      </c>
      <c r="BJ612" s="12">
        <f t="shared" si="345"/>
        <v>0</v>
      </c>
      <c r="BK612" s="12">
        <f t="shared" si="346"/>
        <v>1</v>
      </c>
      <c r="BL612" s="20" t="str">
        <f t="shared" si="347"/>
        <v>Retroalimentación al docente</v>
      </c>
      <c r="BM612" s="12" t="str">
        <f t="shared" si="348"/>
        <v>Retroalimentación al docente</v>
      </c>
      <c r="BN612" s="12" t="str">
        <f t="shared" si="371"/>
        <v/>
      </c>
      <c r="BO612" s="12" t="e">
        <f t="shared" si="349"/>
        <v>#VALUE!</v>
      </c>
      <c r="BP612" s="12" t="str">
        <f t="shared" si="350"/>
        <v/>
      </c>
      <c r="BQ612" s="12" t="str">
        <f t="shared" si="351"/>
        <v/>
      </c>
      <c r="BS612" s="12">
        <f t="shared" si="352"/>
        <v>0</v>
      </c>
      <c r="BT612" s="12">
        <f t="shared" si="353"/>
        <v>0</v>
      </c>
      <c r="BU612" s="12">
        <f t="shared" si="354"/>
        <v>0</v>
      </c>
      <c r="BV612" s="12">
        <f t="shared" si="355"/>
        <v>0</v>
      </c>
      <c r="BW612" s="12">
        <f t="shared" si="356"/>
        <v>1</v>
      </c>
      <c r="BX612" s="12">
        <f t="shared" si="357"/>
        <v>0</v>
      </c>
      <c r="BY612" s="12">
        <f t="shared" si="358"/>
        <v>1</v>
      </c>
      <c r="BZ612" s="12" t="str">
        <f t="shared" si="359"/>
        <v>La bibliografía incluye por lo menos dos títulos en una segunda lengua.</v>
      </c>
      <c r="CA612" s="12" t="str">
        <f t="shared" si="360"/>
        <v>La bibliografía incluye por lo menos dos títulos en una segunda lengua.</v>
      </c>
      <c r="CB612" s="21" t="str">
        <f t="shared" si="361"/>
        <v/>
      </c>
      <c r="CC612" s="12" t="str">
        <f t="shared" si="362"/>
        <v/>
      </c>
      <c r="CD612" s="12" t="str">
        <f t="shared" si="363"/>
        <v/>
      </c>
      <c r="CF612" s="12">
        <f t="shared" si="364"/>
        <v>0</v>
      </c>
      <c r="CG612" s="12">
        <f t="shared" si="365"/>
        <v>0</v>
      </c>
      <c r="CH612" s="12">
        <f t="shared" si="366"/>
        <v>0</v>
      </c>
      <c r="CI612" s="12">
        <f t="shared" si="367"/>
        <v>1</v>
      </c>
      <c r="CJ612" s="12">
        <f t="shared" si="368"/>
        <v>0</v>
      </c>
      <c r="CK612" s="12">
        <f t="shared" si="369"/>
        <v>1</v>
      </c>
    </row>
    <row r="613" spans="1:89" x14ac:dyDescent="0.25">
      <c r="A613" s="25">
        <v>43070.482144340276</v>
      </c>
      <c r="B613" s="26" t="s">
        <v>1237</v>
      </c>
      <c r="C613" s="26" t="s">
        <v>1116</v>
      </c>
      <c r="D613" s="26" t="s">
        <v>185</v>
      </c>
      <c r="E613" s="24"/>
      <c r="F613" s="26" t="s">
        <v>282</v>
      </c>
      <c r="G613" s="26" t="s">
        <v>1239</v>
      </c>
      <c r="H613" s="26" t="s">
        <v>188</v>
      </c>
      <c r="I613" s="26" t="s">
        <v>188</v>
      </c>
      <c r="J613" s="26" t="s">
        <v>188</v>
      </c>
      <c r="K613" s="26" t="s">
        <v>188</v>
      </c>
      <c r="L613" s="26" t="s">
        <v>188</v>
      </c>
      <c r="M613" s="26" t="s">
        <v>188</v>
      </c>
      <c r="N613" s="26" t="s">
        <v>188</v>
      </c>
      <c r="O613" s="26" t="s">
        <v>188</v>
      </c>
      <c r="P613" s="26" t="s">
        <v>188</v>
      </c>
      <c r="Q613" s="26" t="s">
        <v>188</v>
      </c>
      <c r="R613" s="26" t="s">
        <v>188</v>
      </c>
      <c r="S613" s="26" t="s">
        <v>188</v>
      </c>
      <c r="T613" s="26" t="s">
        <v>188</v>
      </c>
      <c r="U613" s="26" t="s">
        <v>188</v>
      </c>
      <c r="V613" s="26" t="s">
        <v>5</v>
      </c>
      <c r="W613" s="26" t="s">
        <v>162</v>
      </c>
      <c r="X613" s="26" t="s">
        <v>158</v>
      </c>
      <c r="Y613" s="26" t="s">
        <v>190</v>
      </c>
      <c r="Z613" s="26" t="s">
        <v>190</v>
      </c>
      <c r="AA613" s="26" t="s">
        <v>190</v>
      </c>
      <c r="AB613" s="26" t="s">
        <v>190</v>
      </c>
      <c r="AC613" s="26" t="s">
        <v>190</v>
      </c>
      <c r="AD613" s="26" t="s">
        <v>190</v>
      </c>
      <c r="AE613" s="26" t="s">
        <v>55</v>
      </c>
      <c r="AF613" s="26" t="s">
        <v>159</v>
      </c>
      <c r="AG613" s="26" t="s">
        <v>59</v>
      </c>
      <c r="AH613" s="26" t="s">
        <v>59</v>
      </c>
      <c r="AI613" s="26" t="s">
        <v>59</v>
      </c>
      <c r="AJ613" s="26" t="s">
        <v>59</v>
      </c>
      <c r="AK613" s="26" t="s">
        <v>71</v>
      </c>
      <c r="AL613" s="26" t="s">
        <v>163</v>
      </c>
      <c r="AM613" s="26" t="s">
        <v>84</v>
      </c>
      <c r="AN613" s="26" t="s">
        <v>90</v>
      </c>
      <c r="AO613" s="26" t="s">
        <v>174</v>
      </c>
      <c r="AP613" s="26" t="s">
        <v>106</v>
      </c>
      <c r="AQ613" s="26" t="s">
        <v>106</v>
      </c>
      <c r="AR613" s="26" t="s">
        <v>106</v>
      </c>
      <c r="AS613" s="26" t="s">
        <v>106</v>
      </c>
      <c r="AT613" s="26" t="s">
        <v>114</v>
      </c>
      <c r="AU613" s="26" t="s">
        <v>249</v>
      </c>
      <c r="AX613" s="12">
        <f t="shared" si="339"/>
        <v>544</v>
      </c>
      <c r="AY613" s="12">
        <f t="shared" si="370"/>
        <v>0.16666666666666666</v>
      </c>
      <c r="AZ613" s="20" t="str">
        <f t="shared" si="340"/>
        <v>Retroalimentación.</v>
      </c>
      <c r="BA613" s="12" t="str">
        <f t="shared" si="335"/>
        <v>Retroalimentación.</v>
      </c>
      <c r="BB613" s="12" t="str">
        <f t="shared" si="336"/>
        <v/>
      </c>
      <c r="BC613" s="12" t="str">
        <f t="shared" si="337"/>
        <v/>
      </c>
      <c r="BD613" s="12" t="str">
        <f t="shared" si="338"/>
        <v/>
      </c>
      <c r="BF613" s="12">
        <f t="shared" si="341"/>
        <v>0</v>
      </c>
      <c r="BG613" s="12">
        <f t="shared" si="342"/>
        <v>0</v>
      </c>
      <c r="BH613" s="12">
        <f t="shared" si="343"/>
        <v>0</v>
      </c>
      <c r="BI613" s="12">
        <f t="shared" si="344"/>
        <v>1</v>
      </c>
      <c r="BJ613" s="12">
        <f t="shared" si="345"/>
        <v>0</v>
      </c>
      <c r="BK613" s="12">
        <f t="shared" si="346"/>
        <v>1</v>
      </c>
      <c r="BL613" s="20" t="str">
        <f t="shared" si="347"/>
        <v>Retroalimentación al docente</v>
      </c>
      <c r="BM613" s="12" t="str">
        <f t="shared" si="348"/>
        <v>Retroalimentación al docente</v>
      </c>
      <c r="BN613" s="12" t="str">
        <f t="shared" si="371"/>
        <v/>
      </c>
      <c r="BO613" s="12" t="e">
        <f t="shared" si="349"/>
        <v>#VALUE!</v>
      </c>
      <c r="BP613" s="12" t="str">
        <f t="shared" si="350"/>
        <v/>
      </c>
      <c r="BQ613" s="12" t="str">
        <f t="shared" si="351"/>
        <v/>
      </c>
      <c r="BS613" s="12">
        <f t="shared" si="352"/>
        <v>0</v>
      </c>
      <c r="BT613" s="12">
        <f t="shared" si="353"/>
        <v>0</v>
      </c>
      <c r="BU613" s="12">
        <f t="shared" si="354"/>
        <v>0</v>
      </c>
      <c r="BV613" s="12">
        <f t="shared" si="355"/>
        <v>0</v>
      </c>
      <c r="BW613" s="12">
        <f t="shared" si="356"/>
        <v>1</v>
      </c>
      <c r="BX613" s="12">
        <f t="shared" si="357"/>
        <v>0</v>
      </c>
      <c r="BY613" s="12">
        <f t="shared" si="358"/>
        <v>1</v>
      </c>
      <c r="BZ613" s="12" t="str">
        <f t="shared" si="359"/>
        <v>La bibliografía básica propuesta se encuentra en la biblioteca "Juan Roa Vásquez"., La bibliografía incluye por lo menos dos títulos en una segunda lengua.</v>
      </c>
      <c r="CA613" s="12" t="str">
        <f t="shared" si="360"/>
        <v>La bibliografía básica propuesta se encuentra en la biblioteca "Juan Roa Vásquez".</v>
      </c>
      <c r="CB613" s="21" t="str">
        <f t="shared" si="361"/>
        <v>La bibliografía incluye por lo menos dos títulos en una segunda lengua.</v>
      </c>
      <c r="CC613" s="12" t="str">
        <f t="shared" si="362"/>
        <v/>
      </c>
      <c r="CD613" s="12" t="str">
        <f t="shared" si="363"/>
        <v/>
      </c>
      <c r="CF613" s="12">
        <f t="shared" si="364"/>
        <v>1</v>
      </c>
      <c r="CG613" s="12">
        <f t="shared" si="365"/>
        <v>0</v>
      </c>
      <c r="CH613" s="12">
        <f t="shared" si="366"/>
        <v>0</v>
      </c>
      <c r="CI613" s="12">
        <f t="shared" si="367"/>
        <v>1</v>
      </c>
      <c r="CJ613" s="12">
        <f t="shared" si="368"/>
        <v>0</v>
      </c>
      <c r="CK613" s="12">
        <f t="shared" si="369"/>
        <v>2</v>
      </c>
    </row>
    <row r="614" spans="1:89" x14ac:dyDescent="0.25">
      <c r="A614" s="25">
        <v>43070.48571508102</v>
      </c>
      <c r="B614" s="26" t="s">
        <v>1237</v>
      </c>
      <c r="C614" s="26" t="s">
        <v>1240</v>
      </c>
      <c r="D614" s="26" t="s">
        <v>185</v>
      </c>
      <c r="E614" s="24"/>
      <c r="F614" s="26" t="s">
        <v>235</v>
      </c>
      <c r="G614" s="26" t="s">
        <v>1241</v>
      </c>
      <c r="H614" s="26" t="s">
        <v>188</v>
      </c>
      <c r="I614" s="26" t="s">
        <v>188</v>
      </c>
      <c r="J614" s="26" t="s">
        <v>188</v>
      </c>
      <c r="K614" s="26" t="s">
        <v>188</v>
      </c>
      <c r="L614" s="26" t="s">
        <v>188</v>
      </c>
      <c r="M614" s="26" t="s">
        <v>188</v>
      </c>
      <c r="N614" s="26" t="s">
        <v>188</v>
      </c>
      <c r="O614" s="26" t="s">
        <v>188</v>
      </c>
      <c r="P614" s="26" t="s">
        <v>188</v>
      </c>
      <c r="Q614" s="26" t="s">
        <v>188</v>
      </c>
      <c r="R614" s="26" t="s">
        <v>188</v>
      </c>
      <c r="S614" s="26" t="s">
        <v>188</v>
      </c>
      <c r="T614" s="26" t="s">
        <v>188</v>
      </c>
      <c r="U614" s="26" t="s">
        <v>188</v>
      </c>
      <c r="V614" s="26" t="s">
        <v>5</v>
      </c>
      <c r="W614" s="26" t="s">
        <v>162</v>
      </c>
      <c r="X614" s="26" t="s">
        <v>158</v>
      </c>
      <c r="Y614" s="26" t="s">
        <v>190</v>
      </c>
      <c r="Z614" s="26" t="s">
        <v>190</v>
      </c>
      <c r="AA614" s="26" t="s">
        <v>190</v>
      </c>
      <c r="AB614" s="26" t="s">
        <v>190</v>
      </c>
      <c r="AC614" s="26" t="s">
        <v>190</v>
      </c>
      <c r="AD614" s="26" t="s">
        <v>190</v>
      </c>
      <c r="AE614" s="26" t="s">
        <v>55</v>
      </c>
      <c r="AF614" s="26" t="s">
        <v>159</v>
      </c>
      <c r="AG614" s="26" t="s">
        <v>59</v>
      </c>
      <c r="AH614" s="26" t="s">
        <v>59</v>
      </c>
      <c r="AI614" s="26" t="s">
        <v>59</v>
      </c>
      <c r="AJ614" s="26" t="s">
        <v>59</v>
      </c>
      <c r="AK614" s="26" t="s">
        <v>71</v>
      </c>
      <c r="AL614" s="26" t="s">
        <v>163</v>
      </c>
      <c r="AM614" s="26" t="s">
        <v>84</v>
      </c>
      <c r="AN614" s="26" t="s">
        <v>90</v>
      </c>
      <c r="AO614" s="26" t="s">
        <v>268</v>
      </c>
      <c r="AP614" s="26" t="s">
        <v>106</v>
      </c>
      <c r="AQ614" s="26" t="s">
        <v>106</v>
      </c>
      <c r="AR614" s="26" t="s">
        <v>106</v>
      </c>
      <c r="AS614" s="26" t="s">
        <v>106</v>
      </c>
      <c r="AT614" s="26" t="s">
        <v>113</v>
      </c>
      <c r="AU614" s="26" t="s">
        <v>161</v>
      </c>
      <c r="AX614" s="12">
        <f t="shared" si="339"/>
        <v>613</v>
      </c>
      <c r="AY614" s="12">
        <f t="shared" si="370"/>
        <v>1</v>
      </c>
      <c r="AZ614" s="20" t="str">
        <f t="shared" si="340"/>
        <v>Retroalimentación.</v>
      </c>
      <c r="BA614" s="12" t="str">
        <f t="shared" si="335"/>
        <v>Retroalimentación.</v>
      </c>
      <c r="BB614" s="12" t="str">
        <f t="shared" si="336"/>
        <v/>
      </c>
      <c r="BC614" s="12" t="str">
        <f t="shared" si="337"/>
        <v/>
      </c>
      <c r="BD614" s="12" t="str">
        <f t="shared" si="338"/>
        <v/>
      </c>
      <c r="BF614" s="12">
        <f t="shared" si="341"/>
        <v>0</v>
      </c>
      <c r="BG614" s="12">
        <f t="shared" si="342"/>
        <v>0</v>
      </c>
      <c r="BH614" s="12">
        <f t="shared" si="343"/>
        <v>0</v>
      </c>
      <c r="BI614" s="12">
        <f t="shared" si="344"/>
        <v>1</v>
      </c>
      <c r="BJ614" s="12">
        <f t="shared" si="345"/>
        <v>0</v>
      </c>
      <c r="BK614" s="12">
        <f t="shared" si="346"/>
        <v>1</v>
      </c>
      <c r="BL614" s="20" t="str">
        <f t="shared" si="347"/>
        <v>Reflexión, Diálogo, Oportunidades de mejora, Retroalimentación al docente</v>
      </c>
      <c r="BM614" s="12" t="str">
        <f t="shared" si="348"/>
        <v>Reflexión</v>
      </c>
      <c r="BN614" s="12" t="str">
        <f t="shared" si="371"/>
        <v>Diálogo</v>
      </c>
      <c r="BO614" s="12" t="str">
        <f t="shared" si="349"/>
        <v>Oportunidades de mejora</v>
      </c>
      <c r="BP614" s="12" t="str">
        <f t="shared" si="350"/>
        <v>Retroalimentación al docente</v>
      </c>
      <c r="BQ614" s="12" t="str">
        <f t="shared" si="351"/>
        <v/>
      </c>
      <c r="BS614" s="12">
        <f t="shared" si="352"/>
        <v>1</v>
      </c>
      <c r="BT614" s="12">
        <f t="shared" si="353"/>
        <v>1</v>
      </c>
      <c r="BU614" s="12">
        <f t="shared" si="354"/>
        <v>0</v>
      </c>
      <c r="BV614" s="12">
        <f t="shared" si="355"/>
        <v>1</v>
      </c>
      <c r="BW614" s="12">
        <f t="shared" si="356"/>
        <v>1</v>
      </c>
      <c r="BX614" s="12">
        <f t="shared" si="357"/>
        <v>0</v>
      </c>
      <c r="BY614" s="12">
        <f t="shared" si="358"/>
        <v>4</v>
      </c>
      <c r="BZ614" s="12" t="str">
        <f t="shared" si="359"/>
        <v>La bibliografía incluye por lo menos dos títulos en una segunda lengua.</v>
      </c>
      <c r="CA614" s="12" t="str">
        <f t="shared" si="360"/>
        <v>La bibliografía incluye por lo menos dos títulos en una segunda lengua.</v>
      </c>
      <c r="CB614" s="21" t="str">
        <f t="shared" si="361"/>
        <v/>
      </c>
      <c r="CC614" s="12" t="str">
        <f t="shared" si="362"/>
        <v/>
      </c>
      <c r="CD614" s="12" t="str">
        <f t="shared" si="363"/>
        <v/>
      </c>
      <c r="CF614" s="12">
        <f t="shared" si="364"/>
        <v>0</v>
      </c>
      <c r="CG614" s="12">
        <f t="shared" si="365"/>
        <v>0</v>
      </c>
      <c r="CH614" s="12">
        <f t="shared" si="366"/>
        <v>0</v>
      </c>
      <c r="CI614" s="12">
        <f t="shared" si="367"/>
        <v>1</v>
      </c>
      <c r="CJ614" s="12">
        <f t="shared" si="368"/>
        <v>0</v>
      </c>
      <c r="CK614" s="12">
        <f t="shared" si="369"/>
        <v>1</v>
      </c>
    </row>
    <row r="615" spans="1:89" x14ac:dyDescent="0.25">
      <c r="A615" s="25">
        <v>43071.431495659723</v>
      </c>
      <c r="B615" s="26" t="s">
        <v>1242</v>
      </c>
      <c r="C615" s="26" t="s">
        <v>1243</v>
      </c>
      <c r="D615" s="26" t="s">
        <v>185</v>
      </c>
      <c r="E615" s="24"/>
      <c r="F615" s="26" t="s">
        <v>621</v>
      </c>
      <c r="G615" s="26" t="s">
        <v>1244</v>
      </c>
      <c r="H615" s="26" t="s">
        <v>188</v>
      </c>
      <c r="I615" s="26" t="s">
        <v>188</v>
      </c>
      <c r="J615" s="26" t="s">
        <v>188</v>
      </c>
      <c r="K615" s="26" t="s">
        <v>188</v>
      </c>
      <c r="L615" s="26" t="s">
        <v>188</v>
      </c>
      <c r="M615" s="26" t="s">
        <v>188</v>
      </c>
      <c r="N615" s="26" t="s">
        <v>188</v>
      </c>
      <c r="O615" s="26" t="s">
        <v>188</v>
      </c>
      <c r="P615" s="26" t="s">
        <v>188</v>
      </c>
      <c r="Q615" s="26" t="s">
        <v>188</v>
      </c>
      <c r="R615" s="26" t="s">
        <v>188</v>
      </c>
      <c r="S615" s="26" t="s">
        <v>188</v>
      </c>
      <c r="T615" s="26" t="s">
        <v>188</v>
      </c>
      <c r="U615" s="26" t="s">
        <v>188</v>
      </c>
      <c r="V615" s="26" t="s">
        <v>5</v>
      </c>
      <c r="W615" s="26" t="s">
        <v>162</v>
      </c>
      <c r="X615" s="26" t="s">
        <v>158</v>
      </c>
      <c r="Y615" s="26" t="s">
        <v>190</v>
      </c>
      <c r="Z615" s="26" t="s">
        <v>190</v>
      </c>
      <c r="AA615" s="26" t="s">
        <v>190</v>
      </c>
      <c r="AB615" s="26" t="s">
        <v>190</v>
      </c>
      <c r="AC615" s="26" t="s">
        <v>190</v>
      </c>
      <c r="AD615" s="26" t="s">
        <v>190</v>
      </c>
      <c r="AE615" s="26" t="s">
        <v>55</v>
      </c>
      <c r="AF615" s="26" t="s">
        <v>159</v>
      </c>
      <c r="AG615" s="26" t="s">
        <v>59</v>
      </c>
      <c r="AH615" s="26" t="s">
        <v>59</v>
      </c>
      <c r="AI615" s="26" t="s">
        <v>59</v>
      </c>
      <c r="AJ615" s="26" t="s">
        <v>59</v>
      </c>
      <c r="AK615" s="26" t="s">
        <v>71</v>
      </c>
      <c r="AL615" s="26" t="s">
        <v>163</v>
      </c>
      <c r="AM615" s="26" t="s">
        <v>259</v>
      </c>
      <c r="AN615" s="26" t="s">
        <v>90</v>
      </c>
      <c r="AO615" s="26" t="s">
        <v>210</v>
      </c>
      <c r="AP615" s="26" t="s">
        <v>106</v>
      </c>
      <c r="AQ615" s="26" t="s">
        <v>106</v>
      </c>
      <c r="AR615" s="26" t="s">
        <v>106</v>
      </c>
      <c r="AS615" s="26" t="s">
        <v>106</v>
      </c>
      <c r="AT615" s="26" t="s">
        <v>113</v>
      </c>
      <c r="AU615" s="26" t="s">
        <v>260</v>
      </c>
      <c r="AX615" s="12">
        <f t="shared" si="339"/>
        <v>614</v>
      </c>
      <c r="AY615" s="12">
        <f t="shared" si="370"/>
        <v>1</v>
      </c>
      <c r="AZ615" s="20" t="str">
        <f t="shared" si="340"/>
        <v>Criterios y estándares (Rúbrica)., Autoevaluación., Retroalimentación.</v>
      </c>
      <c r="BA615" s="12" t="str">
        <f t="shared" si="335"/>
        <v>Criterios y estándares (Rúbrica).</v>
      </c>
      <c r="BB615" s="12" t="str">
        <f t="shared" si="336"/>
        <v>Autoevaluación.</v>
      </c>
      <c r="BC615" s="12" t="str">
        <f t="shared" si="337"/>
        <v>Retroalimentación.</v>
      </c>
      <c r="BD615" s="12" t="str">
        <f t="shared" si="338"/>
        <v/>
      </c>
      <c r="BF615" s="12">
        <f t="shared" si="341"/>
        <v>0</v>
      </c>
      <c r="BG615" s="12">
        <f t="shared" si="342"/>
        <v>1</v>
      </c>
      <c r="BH615" s="12">
        <f t="shared" si="343"/>
        <v>1</v>
      </c>
      <c r="BI615" s="12">
        <f t="shared" si="344"/>
        <v>1</v>
      </c>
      <c r="BJ615" s="12">
        <f t="shared" si="345"/>
        <v>0</v>
      </c>
      <c r="BK615" s="12">
        <f t="shared" si="346"/>
        <v>3</v>
      </c>
      <c r="BL615" s="20" t="str">
        <f t="shared" si="347"/>
        <v>Reflexión, Diálogo, Claridad, Oportunidades de mejora</v>
      </c>
      <c r="BM615" s="12" t="str">
        <f t="shared" si="348"/>
        <v>Reflexión</v>
      </c>
      <c r="BN615" s="12" t="str">
        <f t="shared" si="371"/>
        <v>Diálogo</v>
      </c>
      <c r="BO615" s="12" t="str">
        <f t="shared" si="349"/>
        <v>Claridad</v>
      </c>
      <c r="BP615" s="12" t="str">
        <f t="shared" si="350"/>
        <v>Oportunidades de mejora</v>
      </c>
      <c r="BQ615" s="12" t="str">
        <f t="shared" si="351"/>
        <v/>
      </c>
      <c r="BS615" s="12">
        <f t="shared" si="352"/>
        <v>1</v>
      </c>
      <c r="BT615" s="12">
        <f t="shared" si="353"/>
        <v>1</v>
      </c>
      <c r="BU615" s="12">
        <f t="shared" si="354"/>
        <v>1</v>
      </c>
      <c r="BV615" s="12">
        <f t="shared" si="355"/>
        <v>1</v>
      </c>
      <c r="BW615" s="12">
        <f t="shared" si="356"/>
        <v>0</v>
      </c>
      <c r="BX615" s="12">
        <f t="shared" si="357"/>
        <v>0</v>
      </c>
      <c r="BY615" s="12">
        <f t="shared" si="358"/>
        <v>4</v>
      </c>
      <c r="BZ615" s="12" t="str">
        <f t="shared" si="359"/>
        <v>La bibliografía básica propuesta se encuentra en la biblioteca "Juan Roa Vásquez"., La bibliografía se presenta con una sólo sistema de referenciación (APA, Vancouver, IEEE, etc)., La bibliografía incluye por lo menos dos títulos en una segunda lengua.</v>
      </c>
      <c r="CA615" s="12" t="str">
        <f t="shared" si="360"/>
        <v>La bibliografía básica propuesta se encuentra en la biblioteca "Juan Roa Vásquez".</v>
      </c>
      <c r="CB615" s="21" t="str">
        <f t="shared" si="361"/>
        <v>La bibliografía se presenta con una sólo sistema de referenciación (APA, Vancouver, IEEE, etc).</v>
      </c>
      <c r="CC615" s="12" t="str">
        <f t="shared" si="362"/>
        <v>La bibliografía incluye por lo menos dos títulos en una segunda lengua.</v>
      </c>
      <c r="CD615" s="12" t="str">
        <f t="shared" si="363"/>
        <v/>
      </c>
      <c r="CF615" s="12">
        <f t="shared" si="364"/>
        <v>1</v>
      </c>
      <c r="CG615" s="12">
        <f t="shared" si="365"/>
        <v>0</v>
      </c>
      <c r="CH615" s="12">
        <f t="shared" si="366"/>
        <v>1</v>
      </c>
      <c r="CI615" s="12">
        <f t="shared" si="367"/>
        <v>1</v>
      </c>
      <c r="CJ615" s="12">
        <f t="shared" si="368"/>
        <v>0</v>
      </c>
      <c r="CK615" s="12">
        <f t="shared" si="369"/>
        <v>3</v>
      </c>
    </row>
    <row r="616" spans="1:89" x14ac:dyDescent="0.25">
      <c r="A616" s="25">
        <v>43071.649331782406</v>
      </c>
      <c r="B616" s="26" t="s">
        <v>1245</v>
      </c>
      <c r="C616" s="26" t="s">
        <v>1246</v>
      </c>
      <c r="D616" s="26" t="s">
        <v>185</v>
      </c>
      <c r="E616" s="24"/>
      <c r="F616" s="26" t="s">
        <v>204</v>
      </c>
      <c r="G616" s="26" t="s">
        <v>1247</v>
      </c>
      <c r="H616" s="26" t="s">
        <v>188</v>
      </c>
      <c r="I616" s="26" t="s">
        <v>188</v>
      </c>
      <c r="J616" s="26" t="s">
        <v>188</v>
      </c>
      <c r="K616" s="26" t="s">
        <v>188</v>
      </c>
      <c r="L616" s="26" t="s">
        <v>188</v>
      </c>
      <c r="M616" s="26" t="s">
        <v>188</v>
      </c>
      <c r="N616" s="26" t="s">
        <v>188</v>
      </c>
      <c r="O616" s="26" t="s">
        <v>188</v>
      </c>
      <c r="P616" s="26" t="s">
        <v>188</v>
      </c>
      <c r="Q616" s="26" t="s">
        <v>188</v>
      </c>
      <c r="R616" s="26" t="s">
        <v>188</v>
      </c>
      <c r="S616" s="26" t="s">
        <v>188</v>
      </c>
      <c r="T616" s="26" t="s">
        <v>188</v>
      </c>
      <c r="U616" s="26" t="s">
        <v>188</v>
      </c>
      <c r="V616" s="26" t="s">
        <v>5</v>
      </c>
      <c r="W616" s="26" t="s">
        <v>162</v>
      </c>
      <c r="X616" s="26" t="s">
        <v>39</v>
      </c>
      <c r="Y616" s="26" t="s">
        <v>190</v>
      </c>
      <c r="Z616" s="26" t="s">
        <v>190</v>
      </c>
      <c r="AA616" s="26" t="s">
        <v>190</v>
      </c>
      <c r="AB616" s="26" t="s">
        <v>190</v>
      </c>
      <c r="AC616" s="26" t="s">
        <v>190</v>
      </c>
      <c r="AD616" s="26" t="s">
        <v>190</v>
      </c>
      <c r="AE616" s="26" t="s">
        <v>55</v>
      </c>
      <c r="AF616" s="26" t="s">
        <v>159</v>
      </c>
      <c r="AG616" s="26" t="s">
        <v>59</v>
      </c>
      <c r="AH616" s="26" t="s">
        <v>59</v>
      </c>
      <c r="AI616" s="26" t="s">
        <v>59</v>
      </c>
      <c r="AJ616" s="26" t="s">
        <v>59</v>
      </c>
      <c r="AK616" s="26" t="s">
        <v>71</v>
      </c>
      <c r="AL616" s="26" t="s">
        <v>160</v>
      </c>
      <c r="AM616" s="26" t="s">
        <v>259</v>
      </c>
      <c r="AN616" s="26" t="s">
        <v>90</v>
      </c>
      <c r="AO616" s="26" t="s">
        <v>192</v>
      </c>
      <c r="AP616" s="26" t="s">
        <v>104</v>
      </c>
      <c r="AQ616" s="26" t="s">
        <v>106</v>
      </c>
      <c r="AR616" s="26" t="s">
        <v>104</v>
      </c>
      <c r="AS616" s="26" t="s">
        <v>106</v>
      </c>
      <c r="AT616" s="26" t="s">
        <v>114</v>
      </c>
      <c r="AU616" s="26" t="s">
        <v>193</v>
      </c>
      <c r="AX616" s="12">
        <f t="shared" si="339"/>
        <v>615</v>
      </c>
      <c r="AY616" s="12">
        <f t="shared" si="370"/>
        <v>0.5</v>
      </c>
      <c r="AZ616" s="20" t="str">
        <f t="shared" si="340"/>
        <v>Criterios y estándares (Rúbrica)., Autoevaluación., Retroalimentación.</v>
      </c>
      <c r="BA616" s="12" t="str">
        <f t="shared" si="335"/>
        <v>Criterios y estándares (Rúbrica).</v>
      </c>
      <c r="BB616" s="12" t="str">
        <f t="shared" si="336"/>
        <v>Autoevaluación.</v>
      </c>
      <c r="BC616" s="12" t="str">
        <f t="shared" si="337"/>
        <v>Retroalimentación.</v>
      </c>
      <c r="BD616" s="12" t="str">
        <f t="shared" si="338"/>
        <v/>
      </c>
      <c r="BF616" s="12">
        <f t="shared" si="341"/>
        <v>0</v>
      </c>
      <c r="BG616" s="12">
        <f t="shared" si="342"/>
        <v>1</v>
      </c>
      <c r="BH616" s="12">
        <f t="shared" si="343"/>
        <v>1</v>
      </c>
      <c r="BI616" s="12">
        <f t="shared" si="344"/>
        <v>1</v>
      </c>
      <c r="BJ616" s="12">
        <f t="shared" si="345"/>
        <v>0</v>
      </c>
      <c r="BK616" s="12">
        <f t="shared" si="346"/>
        <v>3</v>
      </c>
      <c r="BL616" s="20" t="str">
        <f t="shared" si="347"/>
        <v>Reflexión, Diálogo, Claridad, Oportunidades de mejora, Retroalimentación al docente</v>
      </c>
      <c r="BM616" s="12" t="str">
        <f t="shared" si="348"/>
        <v>Reflexión</v>
      </c>
      <c r="BN616" s="12" t="str">
        <f t="shared" si="371"/>
        <v>Diálogo</v>
      </c>
      <c r="BO616" s="12" t="str">
        <f t="shared" si="349"/>
        <v>Claridad</v>
      </c>
      <c r="BP616" s="12" t="str">
        <f t="shared" si="350"/>
        <v>Oportunidades de mejora</v>
      </c>
      <c r="BQ616" s="12" t="str">
        <f t="shared" si="351"/>
        <v>Retroalimentación al docente</v>
      </c>
      <c r="BS616" s="12">
        <f t="shared" si="352"/>
        <v>1</v>
      </c>
      <c r="BT616" s="12">
        <f t="shared" si="353"/>
        <v>1</v>
      </c>
      <c r="BU616" s="12">
        <f t="shared" si="354"/>
        <v>1</v>
      </c>
      <c r="BV616" s="12">
        <f t="shared" si="355"/>
        <v>1</v>
      </c>
      <c r="BW616" s="12">
        <f t="shared" si="356"/>
        <v>1</v>
      </c>
      <c r="BX616" s="12">
        <f t="shared" si="357"/>
        <v>0</v>
      </c>
      <c r="BY616" s="12">
        <f t="shared" si="358"/>
        <v>5</v>
      </c>
      <c r="BZ616"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16" s="12" t="str">
        <f t="shared" si="360"/>
        <v>La bibliografía básica propuesta se encuentra en la biblioteca "Juan Roa Vásquez".</v>
      </c>
      <c r="CB616" s="21" t="str">
        <f t="shared" si="361"/>
        <v>La bibliografía propuesta contiene títulos de edición menor a 5 años.</v>
      </c>
      <c r="CC616" s="12" t="str">
        <f t="shared" si="362"/>
        <v>La bibliografía se presenta con una sólo sistema de referenciación (APA, Vancouver, IEEE, etc).</v>
      </c>
      <c r="CD616" s="12" t="str">
        <f t="shared" si="363"/>
        <v>La bibliografía incluye por lo menos dos títulos en una segunda lengua.</v>
      </c>
      <c r="CF616" s="12">
        <f t="shared" si="364"/>
        <v>1</v>
      </c>
      <c r="CG616" s="12">
        <f t="shared" si="365"/>
        <v>1</v>
      </c>
      <c r="CH616" s="12">
        <f t="shared" si="366"/>
        <v>1</v>
      </c>
      <c r="CI616" s="12">
        <f t="shared" si="367"/>
        <v>1</v>
      </c>
      <c r="CJ616" s="12">
        <f t="shared" si="368"/>
        <v>0</v>
      </c>
      <c r="CK616" s="12">
        <f t="shared" si="369"/>
        <v>4</v>
      </c>
    </row>
    <row r="617" spans="1:89" x14ac:dyDescent="0.25">
      <c r="A617" s="25">
        <v>43071.653579594902</v>
      </c>
      <c r="B617" s="26" t="s">
        <v>1245</v>
      </c>
      <c r="C617" s="26" t="s">
        <v>1246</v>
      </c>
      <c r="D617" s="26" t="s">
        <v>185</v>
      </c>
      <c r="E617" s="24"/>
      <c r="F617" s="26" t="s">
        <v>204</v>
      </c>
      <c r="G617" s="26" t="s">
        <v>1248</v>
      </c>
      <c r="H617" s="26" t="s">
        <v>188</v>
      </c>
      <c r="I617" s="26" t="s">
        <v>188</v>
      </c>
      <c r="J617" s="26" t="s">
        <v>188</v>
      </c>
      <c r="K617" s="26" t="s">
        <v>188</v>
      </c>
      <c r="L617" s="26" t="s">
        <v>188</v>
      </c>
      <c r="M617" s="26" t="s">
        <v>188</v>
      </c>
      <c r="N617" s="26" t="s">
        <v>188</v>
      </c>
      <c r="O617" s="26" t="s">
        <v>188</v>
      </c>
      <c r="P617" s="26" t="s">
        <v>188</v>
      </c>
      <c r="Q617" s="26" t="s">
        <v>188</v>
      </c>
      <c r="R617" s="26" t="s">
        <v>188</v>
      </c>
      <c r="S617" s="26" t="s">
        <v>188</v>
      </c>
      <c r="T617" s="26" t="s">
        <v>188</v>
      </c>
      <c r="U617" s="26" t="s">
        <v>188</v>
      </c>
      <c r="V617" s="26" t="s">
        <v>5</v>
      </c>
      <c r="W617" s="26" t="s">
        <v>162</v>
      </c>
      <c r="X617" s="26" t="s">
        <v>158</v>
      </c>
      <c r="Y617" s="26" t="s">
        <v>190</v>
      </c>
      <c r="Z617" s="26" t="s">
        <v>190</v>
      </c>
      <c r="AA617" s="26" t="s">
        <v>190</v>
      </c>
      <c r="AB617" s="26" t="s">
        <v>190</v>
      </c>
      <c r="AC617" s="26" t="s">
        <v>190</v>
      </c>
      <c r="AD617" s="26" t="s">
        <v>190</v>
      </c>
      <c r="AE617" s="26" t="s">
        <v>55</v>
      </c>
      <c r="AF617" s="26" t="s">
        <v>159</v>
      </c>
      <c r="AG617" s="26" t="s">
        <v>59</v>
      </c>
      <c r="AH617" s="26" t="s">
        <v>59</v>
      </c>
      <c r="AI617" s="26" t="s">
        <v>59</v>
      </c>
      <c r="AJ617" s="26" t="s">
        <v>59</v>
      </c>
      <c r="AK617" s="26" t="s">
        <v>71</v>
      </c>
      <c r="AL617" s="26" t="s">
        <v>163</v>
      </c>
      <c r="AM617" s="26" t="s">
        <v>191</v>
      </c>
      <c r="AN617" s="26" t="s">
        <v>90</v>
      </c>
      <c r="AO617" s="26" t="s">
        <v>192</v>
      </c>
      <c r="AP617" s="26" t="s">
        <v>106</v>
      </c>
      <c r="AQ617" s="26" t="s">
        <v>104</v>
      </c>
      <c r="AR617" s="26" t="s">
        <v>104</v>
      </c>
      <c r="AS617" s="26" t="s">
        <v>106</v>
      </c>
      <c r="AT617" s="26" t="s">
        <v>113</v>
      </c>
      <c r="AU617" s="26" t="s">
        <v>193</v>
      </c>
      <c r="AX617" s="12">
        <f t="shared" si="339"/>
        <v>615</v>
      </c>
      <c r="AY617" s="12">
        <f t="shared" si="370"/>
        <v>0.5</v>
      </c>
      <c r="AZ617" s="20" t="str">
        <f t="shared" si="340"/>
        <v>Anticipatoria., Criterios y estándares (Rúbrica)., Autoevaluación., Retroalimentación.</v>
      </c>
      <c r="BA617" s="12" t="str">
        <f t="shared" si="335"/>
        <v>Anticipatoria.</v>
      </c>
      <c r="BB617" s="12" t="str">
        <f t="shared" si="336"/>
        <v>Criterios y estándares (Rúbrica).</v>
      </c>
      <c r="BC617" s="12" t="str">
        <f t="shared" si="337"/>
        <v>Autoevaluación.</v>
      </c>
      <c r="BD617" s="12" t="str">
        <f t="shared" si="338"/>
        <v>Retroalimentación.</v>
      </c>
      <c r="BF617" s="12">
        <f t="shared" si="341"/>
        <v>1</v>
      </c>
      <c r="BG617" s="12">
        <f t="shared" si="342"/>
        <v>1</v>
      </c>
      <c r="BH617" s="12">
        <f t="shared" si="343"/>
        <v>1</v>
      </c>
      <c r="BI617" s="12">
        <f t="shared" si="344"/>
        <v>1</v>
      </c>
      <c r="BJ617" s="12">
        <f t="shared" si="345"/>
        <v>0</v>
      </c>
      <c r="BK617" s="12">
        <f t="shared" si="346"/>
        <v>4</v>
      </c>
      <c r="BL617" s="20" t="str">
        <f t="shared" si="347"/>
        <v>Reflexión, Diálogo, Claridad, Oportunidades de mejora, Retroalimentación al docente</v>
      </c>
      <c r="BM617" s="12" t="str">
        <f t="shared" si="348"/>
        <v>Reflexión</v>
      </c>
      <c r="BN617" s="12" t="str">
        <f t="shared" si="371"/>
        <v>Diálogo</v>
      </c>
      <c r="BO617" s="12" t="str">
        <f t="shared" si="349"/>
        <v>Claridad</v>
      </c>
      <c r="BP617" s="12" t="str">
        <f t="shared" si="350"/>
        <v>Oportunidades de mejora</v>
      </c>
      <c r="BQ617" s="12" t="str">
        <f t="shared" si="351"/>
        <v>Retroalimentación al docente</v>
      </c>
      <c r="BS617" s="12">
        <f t="shared" si="352"/>
        <v>1</v>
      </c>
      <c r="BT617" s="12">
        <f t="shared" si="353"/>
        <v>1</v>
      </c>
      <c r="BU617" s="12">
        <f t="shared" si="354"/>
        <v>1</v>
      </c>
      <c r="BV617" s="12">
        <f t="shared" si="355"/>
        <v>1</v>
      </c>
      <c r="BW617" s="12">
        <f t="shared" si="356"/>
        <v>1</v>
      </c>
      <c r="BX617" s="12">
        <f t="shared" si="357"/>
        <v>0</v>
      </c>
      <c r="BY617" s="12">
        <f t="shared" si="358"/>
        <v>5</v>
      </c>
      <c r="BZ617"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17" s="12" t="str">
        <f t="shared" si="360"/>
        <v>La bibliografía básica propuesta se encuentra en la biblioteca "Juan Roa Vásquez".</v>
      </c>
      <c r="CB617" s="21" t="str">
        <f t="shared" si="361"/>
        <v>La bibliografía propuesta contiene títulos de edición menor a 5 años.</v>
      </c>
      <c r="CC617" s="12" t="str">
        <f t="shared" si="362"/>
        <v>La bibliografía se presenta con una sólo sistema de referenciación (APA, Vancouver, IEEE, etc).</v>
      </c>
      <c r="CD617" s="12" t="str">
        <f t="shared" si="363"/>
        <v>La bibliografía incluye por lo menos dos títulos en una segunda lengua.</v>
      </c>
      <c r="CF617" s="12">
        <f t="shared" si="364"/>
        <v>1</v>
      </c>
      <c r="CG617" s="12">
        <f t="shared" si="365"/>
        <v>1</v>
      </c>
      <c r="CH617" s="12">
        <f t="shared" si="366"/>
        <v>1</v>
      </c>
      <c r="CI617" s="12">
        <f t="shared" si="367"/>
        <v>1</v>
      </c>
      <c r="CJ617" s="12">
        <f t="shared" si="368"/>
        <v>0</v>
      </c>
      <c r="CK617" s="12">
        <f t="shared" si="369"/>
        <v>4</v>
      </c>
    </row>
    <row r="618" spans="1:89" x14ac:dyDescent="0.25">
      <c r="A618" s="25">
        <v>43071.963641481481</v>
      </c>
      <c r="B618" s="26" t="s">
        <v>1249</v>
      </c>
      <c r="C618" s="26" t="s">
        <v>1250</v>
      </c>
      <c r="D618" s="26" t="s">
        <v>185</v>
      </c>
      <c r="E618" s="24"/>
      <c r="F618" s="26" t="s">
        <v>195</v>
      </c>
      <c r="G618" s="26" t="s">
        <v>1251</v>
      </c>
      <c r="H618" s="26" t="s">
        <v>188</v>
      </c>
      <c r="I618" s="26" t="s">
        <v>188</v>
      </c>
      <c r="J618" s="26" t="s">
        <v>188</v>
      </c>
      <c r="K618" s="26" t="s">
        <v>188</v>
      </c>
      <c r="L618" s="26" t="s">
        <v>188</v>
      </c>
      <c r="M618" s="26" t="s">
        <v>188</v>
      </c>
      <c r="N618" s="26" t="s">
        <v>188</v>
      </c>
      <c r="O618" s="26" t="s">
        <v>188</v>
      </c>
      <c r="P618" s="26" t="s">
        <v>188</v>
      </c>
      <c r="Q618" s="26" t="s">
        <v>188</v>
      </c>
      <c r="R618" s="26" t="s">
        <v>188</v>
      </c>
      <c r="S618" s="26" t="s">
        <v>188</v>
      </c>
      <c r="T618" s="26" t="s">
        <v>188</v>
      </c>
      <c r="U618" s="26" t="s">
        <v>188</v>
      </c>
      <c r="V618" s="26" t="s">
        <v>5</v>
      </c>
      <c r="W618" s="26" t="s">
        <v>162</v>
      </c>
      <c r="X618" s="26" t="s">
        <v>158</v>
      </c>
      <c r="Y618" s="26" t="s">
        <v>190</v>
      </c>
      <c r="Z618" s="26" t="s">
        <v>190</v>
      </c>
      <c r="AA618" s="26" t="s">
        <v>190</v>
      </c>
      <c r="AB618" s="26" t="s">
        <v>190</v>
      </c>
      <c r="AC618" s="26" t="s">
        <v>190</v>
      </c>
      <c r="AD618" s="26" t="s">
        <v>190</v>
      </c>
      <c r="AE618" s="26" t="s">
        <v>55</v>
      </c>
      <c r="AF618" s="26" t="s">
        <v>159</v>
      </c>
      <c r="AG618" s="26" t="s">
        <v>59</v>
      </c>
      <c r="AH618" s="26" t="s">
        <v>59</v>
      </c>
      <c r="AI618" s="26" t="s">
        <v>59</v>
      </c>
      <c r="AJ618" s="26" t="s">
        <v>58</v>
      </c>
      <c r="AK618" s="26" t="s">
        <v>71</v>
      </c>
      <c r="AL618" s="26" t="s">
        <v>163</v>
      </c>
      <c r="AM618" s="26" t="s">
        <v>191</v>
      </c>
      <c r="AN618" s="26" t="s">
        <v>90</v>
      </c>
      <c r="AO618" s="26" t="s">
        <v>421</v>
      </c>
      <c r="AP618" s="26" t="s">
        <v>106</v>
      </c>
      <c r="AQ618" s="26" t="s">
        <v>106</v>
      </c>
      <c r="AR618" s="26" t="s">
        <v>106</v>
      </c>
      <c r="AS618" s="26" t="s">
        <v>106</v>
      </c>
      <c r="AT618" s="26" t="s">
        <v>114</v>
      </c>
      <c r="AU618" s="26" t="s">
        <v>164</v>
      </c>
      <c r="AX618" s="12">
        <f t="shared" si="339"/>
        <v>617</v>
      </c>
      <c r="AY618" s="12">
        <f t="shared" si="370"/>
        <v>0.33333333333333331</v>
      </c>
      <c r="AZ618" s="20" t="str">
        <f t="shared" si="340"/>
        <v>Anticipatoria., Criterios y estándares (Rúbrica)., Autoevaluación., Retroalimentación.</v>
      </c>
      <c r="BA618" s="12" t="str">
        <f t="shared" si="335"/>
        <v>Anticipatoria.</v>
      </c>
      <c r="BB618" s="12" t="str">
        <f t="shared" si="336"/>
        <v>Criterios y estándares (Rúbrica).</v>
      </c>
      <c r="BC618" s="12" t="str">
        <f t="shared" si="337"/>
        <v>Autoevaluación.</v>
      </c>
      <c r="BD618" s="12" t="str">
        <f t="shared" si="338"/>
        <v>Retroalimentación.</v>
      </c>
      <c r="BF618" s="12">
        <f t="shared" si="341"/>
        <v>1</v>
      </c>
      <c r="BG618" s="12">
        <f t="shared" si="342"/>
        <v>1</v>
      </c>
      <c r="BH618" s="12">
        <f t="shared" si="343"/>
        <v>1</v>
      </c>
      <c r="BI618" s="12">
        <f t="shared" si="344"/>
        <v>1</v>
      </c>
      <c r="BJ618" s="12">
        <f t="shared" si="345"/>
        <v>0</v>
      </c>
      <c r="BK618" s="12">
        <f t="shared" si="346"/>
        <v>4</v>
      </c>
      <c r="BL618" s="20" t="str">
        <f t="shared" si="347"/>
        <v>Reflexión, Diálogo, Retroalimentación al docente</v>
      </c>
      <c r="BM618" s="12" t="str">
        <f t="shared" si="348"/>
        <v>Reflexión</v>
      </c>
      <c r="BN618" s="12" t="str">
        <f t="shared" si="371"/>
        <v>Diálogo</v>
      </c>
      <c r="BO618" s="12" t="str">
        <f t="shared" si="349"/>
        <v>Retroalimentación al docente</v>
      </c>
      <c r="BP618" s="12" t="str">
        <f t="shared" si="350"/>
        <v/>
      </c>
      <c r="BQ618" s="12" t="str">
        <f t="shared" si="351"/>
        <v/>
      </c>
      <c r="BS618" s="12">
        <f t="shared" si="352"/>
        <v>1</v>
      </c>
      <c r="BT618" s="12">
        <f t="shared" si="353"/>
        <v>1</v>
      </c>
      <c r="BU618" s="12">
        <f t="shared" si="354"/>
        <v>0</v>
      </c>
      <c r="BV618" s="12">
        <f t="shared" si="355"/>
        <v>0</v>
      </c>
      <c r="BW618" s="12">
        <f t="shared" si="356"/>
        <v>1</v>
      </c>
      <c r="BX618" s="12">
        <f t="shared" si="357"/>
        <v>0</v>
      </c>
      <c r="BY618" s="12">
        <f t="shared" si="358"/>
        <v>3</v>
      </c>
      <c r="BZ618" s="12" t="str">
        <f t="shared" si="359"/>
        <v>La bibliografía básica propuesta se encuentra en la biblioteca "Juan Roa Vásquez".</v>
      </c>
      <c r="CA618" s="12" t="str">
        <f t="shared" si="360"/>
        <v>La bibliografía básica propuesta se encuentra en la biblioteca "Juan Roa Vásquez".</v>
      </c>
      <c r="CB618" s="21" t="str">
        <f t="shared" si="361"/>
        <v/>
      </c>
      <c r="CC618" s="12" t="str">
        <f t="shared" si="362"/>
        <v/>
      </c>
      <c r="CD618" s="12" t="str">
        <f t="shared" si="363"/>
        <v/>
      </c>
      <c r="CF618" s="12">
        <f t="shared" si="364"/>
        <v>1</v>
      </c>
      <c r="CG618" s="12">
        <f t="shared" si="365"/>
        <v>0</v>
      </c>
      <c r="CH618" s="12">
        <f t="shared" si="366"/>
        <v>0</v>
      </c>
      <c r="CI618" s="12">
        <f t="shared" si="367"/>
        <v>0</v>
      </c>
      <c r="CJ618" s="12">
        <f t="shared" si="368"/>
        <v>0</v>
      </c>
      <c r="CK618" s="12">
        <f t="shared" si="369"/>
        <v>1</v>
      </c>
    </row>
    <row r="619" spans="1:89" x14ac:dyDescent="0.25">
      <c r="A619" s="25">
        <v>43071.970541712959</v>
      </c>
      <c r="B619" s="26" t="s">
        <v>1249</v>
      </c>
      <c r="C619" s="26" t="s">
        <v>1250</v>
      </c>
      <c r="D619" s="26" t="s">
        <v>185</v>
      </c>
      <c r="E619" s="24"/>
      <c r="F619" s="26" t="s">
        <v>195</v>
      </c>
      <c r="G619" s="26" t="s">
        <v>1252</v>
      </c>
      <c r="H619" s="26" t="s">
        <v>188</v>
      </c>
      <c r="I619" s="26" t="s">
        <v>188</v>
      </c>
      <c r="J619" s="26" t="s">
        <v>188</v>
      </c>
      <c r="K619" s="26" t="s">
        <v>188</v>
      </c>
      <c r="L619" s="26" t="s">
        <v>188</v>
      </c>
      <c r="M619" s="26" t="s">
        <v>188</v>
      </c>
      <c r="N619" s="26" t="s">
        <v>188</v>
      </c>
      <c r="O619" s="26" t="s">
        <v>188</v>
      </c>
      <c r="P619" s="26" t="s">
        <v>188</v>
      </c>
      <c r="Q619" s="26" t="s">
        <v>188</v>
      </c>
      <c r="R619" s="26" t="s">
        <v>188</v>
      </c>
      <c r="S619" s="26" t="s">
        <v>188</v>
      </c>
      <c r="T619" s="26" t="s">
        <v>188</v>
      </c>
      <c r="U619" s="26" t="s">
        <v>188</v>
      </c>
      <c r="V619" s="26" t="s">
        <v>5</v>
      </c>
      <c r="W619" s="26" t="s">
        <v>162</v>
      </c>
      <c r="X619" s="26" t="s">
        <v>158</v>
      </c>
      <c r="Y619" s="26" t="s">
        <v>190</v>
      </c>
      <c r="Z619" s="26" t="s">
        <v>190</v>
      </c>
      <c r="AA619" s="26" t="s">
        <v>190</v>
      </c>
      <c r="AB619" s="26" t="s">
        <v>190</v>
      </c>
      <c r="AC619" s="26" t="s">
        <v>190</v>
      </c>
      <c r="AD619" s="26" t="s">
        <v>190</v>
      </c>
      <c r="AE619" s="26" t="s">
        <v>55</v>
      </c>
      <c r="AF619" s="26" t="s">
        <v>159</v>
      </c>
      <c r="AG619" s="26" t="s">
        <v>59</v>
      </c>
      <c r="AH619" s="26" t="s">
        <v>59</v>
      </c>
      <c r="AI619" s="26" t="s">
        <v>59</v>
      </c>
      <c r="AJ619" s="26" t="s">
        <v>59</v>
      </c>
      <c r="AK619" s="26" t="s">
        <v>71</v>
      </c>
      <c r="AL619" s="26" t="s">
        <v>160</v>
      </c>
      <c r="AM619" s="26" t="s">
        <v>191</v>
      </c>
      <c r="AN619" s="26" t="s">
        <v>90</v>
      </c>
      <c r="AO619" s="26" t="s">
        <v>192</v>
      </c>
      <c r="AP619" s="26" t="s">
        <v>106</v>
      </c>
      <c r="AQ619" s="26" t="s">
        <v>106</v>
      </c>
      <c r="AR619" s="26" t="s">
        <v>106</v>
      </c>
      <c r="AS619" s="26" t="s">
        <v>106</v>
      </c>
      <c r="AT619" s="26" t="s">
        <v>114</v>
      </c>
      <c r="AU619" s="26" t="s">
        <v>247</v>
      </c>
      <c r="AX619" s="12">
        <f t="shared" si="339"/>
        <v>617</v>
      </c>
      <c r="AY619" s="12">
        <f t="shared" si="370"/>
        <v>0.33333333333333331</v>
      </c>
      <c r="AZ619" s="20" t="str">
        <f t="shared" si="340"/>
        <v>Anticipatoria., Criterios y estándares (Rúbrica)., Autoevaluación., Retroalimentación.</v>
      </c>
      <c r="BA619" s="12" t="str">
        <f t="shared" si="335"/>
        <v>Anticipatoria.</v>
      </c>
      <c r="BB619" s="12" t="str">
        <f t="shared" si="336"/>
        <v>Criterios y estándares (Rúbrica).</v>
      </c>
      <c r="BC619" s="12" t="str">
        <f t="shared" si="337"/>
        <v>Autoevaluación.</v>
      </c>
      <c r="BD619" s="12" t="str">
        <f t="shared" si="338"/>
        <v>Retroalimentación.</v>
      </c>
      <c r="BF619" s="12">
        <f t="shared" si="341"/>
        <v>1</v>
      </c>
      <c r="BG619" s="12">
        <f t="shared" si="342"/>
        <v>1</v>
      </c>
      <c r="BH619" s="12">
        <f t="shared" si="343"/>
        <v>1</v>
      </c>
      <c r="BI619" s="12">
        <f t="shared" si="344"/>
        <v>1</v>
      </c>
      <c r="BJ619" s="12">
        <f t="shared" si="345"/>
        <v>0</v>
      </c>
      <c r="BK619" s="12">
        <f t="shared" si="346"/>
        <v>4</v>
      </c>
      <c r="BL619" s="20" t="str">
        <f t="shared" si="347"/>
        <v>Reflexión, Diálogo, Claridad, Oportunidades de mejora, Retroalimentación al docente</v>
      </c>
      <c r="BM619" s="12" t="str">
        <f t="shared" si="348"/>
        <v>Reflexión</v>
      </c>
      <c r="BN619" s="12" t="str">
        <f t="shared" si="371"/>
        <v>Diálogo</v>
      </c>
      <c r="BO619" s="12" t="str">
        <f t="shared" si="349"/>
        <v>Claridad</v>
      </c>
      <c r="BP619" s="12" t="str">
        <f t="shared" si="350"/>
        <v>Oportunidades de mejora</v>
      </c>
      <c r="BQ619" s="12" t="str">
        <f t="shared" si="351"/>
        <v>Retroalimentación al docente</v>
      </c>
      <c r="BS619" s="12">
        <f t="shared" si="352"/>
        <v>1</v>
      </c>
      <c r="BT619" s="12">
        <f t="shared" si="353"/>
        <v>1</v>
      </c>
      <c r="BU619" s="12">
        <f t="shared" si="354"/>
        <v>1</v>
      </c>
      <c r="BV619" s="12">
        <f t="shared" si="355"/>
        <v>1</v>
      </c>
      <c r="BW619" s="12">
        <f t="shared" si="356"/>
        <v>1</v>
      </c>
      <c r="BX619" s="12">
        <f t="shared" si="357"/>
        <v>0</v>
      </c>
      <c r="BY619" s="12">
        <f t="shared" si="358"/>
        <v>5</v>
      </c>
      <c r="BZ619" s="12" t="str">
        <f t="shared" si="359"/>
        <v>La bibliografía básica propuesta se encuentra en la biblioteca "Juan Roa Vásquez"., La bibliografía propuesta contiene títulos de edición menor a 5 años., La bibliografía se presenta con una sólo sistema de referenciación (APA, Vancouver, IEEE, etc).</v>
      </c>
      <c r="CA619" s="12" t="str">
        <f t="shared" si="360"/>
        <v>La bibliografía básica propuesta se encuentra en la biblioteca "Juan Roa Vásquez".</v>
      </c>
      <c r="CB619" s="21" t="str">
        <f t="shared" si="361"/>
        <v>La bibliografía propuesta contiene títulos de edición menor a 5 años.</v>
      </c>
      <c r="CC619" s="12" t="str">
        <f t="shared" si="362"/>
        <v>La bibliografía se presenta con una sólo sistema de referenciación (APA, Vancouver, IEEE, etc).</v>
      </c>
      <c r="CD619" s="12" t="str">
        <f t="shared" si="363"/>
        <v/>
      </c>
      <c r="CF619" s="12">
        <f t="shared" si="364"/>
        <v>1</v>
      </c>
      <c r="CG619" s="12">
        <f t="shared" si="365"/>
        <v>1</v>
      </c>
      <c r="CH619" s="12">
        <f t="shared" si="366"/>
        <v>1</v>
      </c>
      <c r="CI619" s="12">
        <f t="shared" si="367"/>
        <v>0</v>
      </c>
      <c r="CJ619" s="12">
        <f t="shared" si="368"/>
        <v>0</v>
      </c>
      <c r="CK619" s="12">
        <f t="shared" si="369"/>
        <v>3</v>
      </c>
    </row>
    <row r="620" spans="1:89" x14ac:dyDescent="0.25">
      <c r="A620" s="25">
        <v>43071.975879328704</v>
      </c>
      <c r="B620" s="26" t="s">
        <v>1249</v>
      </c>
      <c r="C620" s="26" t="s">
        <v>1250</v>
      </c>
      <c r="D620" s="26" t="s">
        <v>185</v>
      </c>
      <c r="E620" s="24"/>
      <c r="F620" s="26" t="s">
        <v>195</v>
      </c>
      <c r="G620" s="26" t="s">
        <v>1253</v>
      </c>
      <c r="H620" s="26" t="s">
        <v>188</v>
      </c>
      <c r="I620" s="26" t="s">
        <v>188</v>
      </c>
      <c r="J620" s="26" t="s">
        <v>188</v>
      </c>
      <c r="K620" s="26" t="s">
        <v>188</v>
      </c>
      <c r="L620" s="26" t="s">
        <v>188</v>
      </c>
      <c r="M620" s="26" t="s">
        <v>188</v>
      </c>
      <c r="N620" s="26" t="s">
        <v>188</v>
      </c>
      <c r="O620" s="26" t="s">
        <v>188</v>
      </c>
      <c r="P620" s="26" t="s">
        <v>188</v>
      </c>
      <c r="Q620" s="26" t="s">
        <v>188</v>
      </c>
      <c r="R620" s="26" t="s">
        <v>188</v>
      </c>
      <c r="S620" s="26" t="s">
        <v>188</v>
      </c>
      <c r="T620" s="26" t="s">
        <v>188</v>
      </c>
      <c r="U620" s="26" t="s">
        <v>188</v>
      </c>
      <c r="V620" s="26" t="s">
        <v>5</v>
      </c>
      <c r="W620" s="26" t="s">
        <v>162</v>
      </c>
      <c r="X620" s="26" t="s">
        <v>158</v>
      </c>
      <c r="Y620" s="26" t="s">
        <v>190</v>
      </c>
      <c r="Z620" s="26" t="s">
        <v>190</v>
      </c>
      <c r="AA620" s="26" t="s">
        <v>190</v>
      </c>
      <c r="AB620" s="26" t="s">
        <v>190</v>
      </c>
      <c r="AC620" s="26" t="s">
        <v>190</v>
      </c>
      <c r="AD620" s="26" t="s">
        <v>190</v>
      </c>
      <c r="AE620" s="26" t="s">
        <v>55</v>
      </c>
      <c r="AF620" s="26" t="s">
        <v>159</v>
      </c>
      <c r="AG620" s="26" t="s">
        <v>58</v>
      </c>
      <c r="AH620" s="26" t="s">
        <v>59</v>
      </c>
      <c r="AI620" s="26" t="s">
        <v>59</v>
      </c>
      <c r="AJ620" s="26" t="s">
        <v>59</v>
      </c>
      <c r="AK620" s="26" t="s">
        <v>71</v>
      </c>
      <c r="AL620" s="26" t="s">
        <v>160</v>
      </c>
      <c r="AM620" s="26" t="s">
        <v>191</v>
      </c>
      <c r="AN620" s="26" t="s">
        <v>90</v>
      </c>
      <c r="AO620" s="26" t="s">
        <v>192</v>
      </c>
      <c r="AP620" s="26" t="s">
        <v>106</v>
      </c>
      <c r="AQ620" s="26" t="s">
        <v>106</v>
      </c>
      <c r="AR620" s="26" t="s">
        <v>106</v>
      </c>
      <c r="AS620" s="26" t="s">
        <v>106</v>
      </c>
      <c r="AT620" s="26" t="s">
        <v>114</v>
      </c>
      <c r="AU620" s="26" t="s">
        <v>247</v>
      </c>
      <c r="AX620" s="12">
        <f t="shared" si="339"/>
        <v>617</v>
      </c>
      <c r="AY620" s="12">
        <f t="shared" si="370"/>
        <v>0.33333333333333331</v>
      </c>
      <c r="AZ620" s="20" t="str">
        <f t="shared" si="340"/>
        <v>Anticipatoria., Criterios y estándares (Rúbrica)., Autoevaluación., Retroalimentación.</v>
      </c>
      <c r="BA620" s="12" t="str">
        <f t="shared" si="335"/>
        <v>Anticipatoria.</v>
      </c>
      <c r="BB620" s="12" t="str">
        <f t="shared" si="336"/>
        <v>Criterios y estándares (Rúbrica).</v>
      </c>
      <c r="BC620" s="12" t="str">
        <f t="shared" si="337"/>
        <v>Autoevaluación.</v>
      </c>
      <c r="BD620" s="12" t="str">
        <f t="shared" si="338"/>
        <v>Retroalimentación.</v>
      </c>
      <c r="BF620" s="12">
        <f t="shared" si="341"/>
        <v>1</v>
      </c>
      <c r="BG620" s="12">
        <f t="shared" si="342"/>
        <v>1</v>
      </c>
      <c r="BH620" s="12">
        <f t="shared" si="343"/>
        <v>1</v>
      </c>
      <c r="BI620" s="12">
        <f t="shared" si="344"/>
        <v>1</v>
      </c>
      <c r="BJ620" s="12">
        <f t="shared" si="345"/>
        <v>0</v>
      </c>
      <c r="BK620" s="12">
        <f t="shared" si="346"/>
        <v>4</v>
      </c>
      <c r="BL620" s="20" t="str">
        <f t="shared" si="347"/>
        <v>Reflexión, Diálogo, Claridad, Oportunidades de mejora, Retroalimentación al docente</v>
      </c>
      <c r="BM620" s="12" t="str">
        <f t="shared" si="348"/>
        <v>Reflexión</v>
      </c>
      <c r="BN620" s="12" t="str">
        <f t="shared" si="371"/>
        <v>Diálogo</v>
      </c>
      <c r="BO620" s="12" t="str">
        <f t="shared" si="349"/>
        <v>Claridad</v>
      </c>
      <c r="BP620" s="12" t="str">
        <f t="shared" si="350"/>
        <v>Oportunidades de mejora</v>
      </c>
      <c r="BQ620" s="12" t="str">
        <f t="shared" si="351"/>
        <v>Retroalimentación al docente</v>
      </c>
      <c r="BS620" s="12">
        <f t="shared" si="352"/>
        <v>1</v>
      </c>
      <c r="BT620" s="12">
        <f t="shared" si="353"/>
        <v>1</v>
      </c>
      <c r="BU620" s="12">
        <f t="shared" si="354"/>
        <v>1</v>
      </c>
      <c r="BV620" s="12">
        <f t="shared" si="355"/>
        <v>1</v>
      </c>
      <c r="BW620" s="12">
        <f t="shared" si="356"/>
        <v>1</v>
      </c>
      <c r="BX620" s="12">
        <f t="shared" si="357"/>
        <v>0</v>
      </c>
      <c r="BY620" s="12">
        <f t="shared" si="358"/>
        <v>5</v>
      </c>
      <c r="BZ620" s="12" t="str">
        <f t="shared" si="359"/>
        <v>La bibliografía básica propuesta se encuentra en la biblioteca "Juan Roa Vásquez"., La bibliografía propuesta contiene títulos de edición menor a 5 años., La bibliografía se presenta con una sólo sistema de referenciación (APA, Vancouver, IEEE, etc).</v>
      </c>
      <c r="CA620" s="12" t="str">
        <f t="shared" si="360"/>
        <v>La bibliografía básica propuesta se encuentra en la biblioteca "Juan Roa Vásquez".</v>
      </c>
      <c r="CB620" s="21" t="str">
        <f t="shared" si="361"/>
        <v>La bibliografía propuesta contiene títulos de edición menor a 5 años.</v>
      </c>
      <c r="CC620" s="12" t="str">
        <f t="shared" si="362"/>
        <v>La bibliografía se presenta con una sólo sistema de referenciación (APA, Vancouver, IEEE, etc).</v>
      </c>
      <c r="CD620" s="12" t="str">
        <f t="shared" si="363"/>
        <v/>
      </c>
      <c r="CF620" s="12">
        <f t="shared" si="364"/>
        <v>1</v>
      </c>
      <c r="CG620" s="12">
        <f t="shared" si="365"/>
        <v>1</v>
      </c>
      <c r="CH620" s="12">
        <f t="shared" si="366"/>
        <v>1</v>
      </c>
      <c r="CI620" s="12">
        <f t="shared" si="367"/>
        <v>0</v>
      </c>
      <c r="CJ620" s="12">
        <f t="shared" si="368"/>
        <v>0</v>
      </c>
      <c r="CK620" s="12">
        <f t="shared" si="369"/>
        <v>3</v>
      </c>
    </row>
    <row r="621" spans="1:89" x14ac:dyDescent="0.25">
      <c r="A621" s="25">
        <v>43071.981169004634</v>
      </c>
      <c r="B621" s="26" t="s">
        <v>1249</v>
      </c>
      <c r="C621" s="26" t="s">
        <v>1254</v>
      </c>
      <c r="D621" s="26" t="s">
        <v>185</v>
      </c>
      <c r="E621" s="24"/>
      <c r="F621" s="26" t="s">
        <v>195</v>
      </c>
      <c r="G621" s="26" t="s">
        <v>1255</v>
      </c>
      <c r="H621" s="26" t="s">
        <v>188</v>
      </c>
      <c r="I621" s="26" t="s">
        <v>188</v>
      </c>
      <c r="J621" s="26" t="s">
        <v>188</v>
      </c>
      <c r="K621" s="26" t="s">
        <v>188</v>
      </c>
      <c r="L621" s="26" t="s">
        <v>188</v>
      </c>
      <c r="M621" s="26" t="s">
        <v>188</v>
      </c>
      <c r="N621" s="26" t="s">
        <v>188</v>
      </c>
      <c r="O621" s="26" t="s">
        <v>188</v>
      </c>
      <c r="P621" s="26" t="s">
        <v>188</v>
      </c>
      <c r="Q621" s="26" t="s">
        <v>188</v>
      </c>
      <c r="R621" s="26" t="s">
        <v>188</v>
      </c>
      <c r="S621" s="26" t="s">
        <v>188</v>
      </c>
      <c r="T621" s="26" t="s">
        <v>188</v>
      </c>
      <c r="U621" s="26" t="s">
        <v>188</v>
      </c>
      <c r="V621" s="26" t="s">
        <v>5</v>
      </c>
      <c r="W621" s="26" t="s">
        <v>162</v>
      </c>
      <c r="X621" s="26" t="s">
        <v>158</v>
      </c>
      <c r="Y621" s="26" t="s">
        <v>190</v>
      </c>
      <c r="Z621" s="26" t="s">
        <v>190</v>
      </c>
      <c r="AA621" s="26" t="s">
        <v>190</v>
      </c>
      <c r="AB621" s="26" t="s">
        <v>190</v>
      </c>
      <c r="AC621" s="26" t="s">
        <v>190</v>
      </c>
      <c r="AD621" s="26" t="s">
        <v>190</v>
      </c>
      <c r="AE621" s="26" t="s">
        <v>55</v>
      </c>
      <c r="AF621" s="26" t="s">
        <v>159</v>
      </c>
      <c r="AG621" s="26" t="s">
        <v>58</v>
      </c>
      <c r="AH621" s="26" t="s">
        <v>59</v>
      </c>
      <c r="AI621" s="26" t="s">
        <v>59</v>
      </c>
      <c r="AJ621" s="26" t="s">
        <v>59</v>
      </c>
      <c r="AK621" s="26" t="s">
        <v>71</v>
      </c>
      <c r="AL621" s="26" t="s">
        <v>160</v>
      </c>
      <c r="AM621" s="26" t="s">
        <v>191</v>
      </c>
      <c r="AN621" s="26" t="s">
        <v>90</v>
      </c>
      <c r="AO621" s="26" t="s">
        <v>192</v>
      </c>
      <c r="AP621" s="26" t="s">
        <v>106</v>
      </c>
      <c r="AQ621" s="26" t="s">
        <v>106</v>
      </c>
      <c r="AR621" s="26" t="s">
        <v>106</v>
      </c>
      <c r="AS621" s="26" t="s">
        <v>106</v>
      </c>
      <c r="AT621" s="26" t="s">
        <v>114</v>
      </c>
      <c r="AU621" s="26" t="s">
        <v>247</v>
      </c>
      <c r="AX621" s="12">
        <f t="shared" si="339"/>
        <v>620</v>
      </c>
      <c r="AY621" s="12">
        <f t="shared" si="370"/>
        <v>1</v>
      </c>
      <c r="AZ621" s="20" t="str">
        <f t="shared" si="340"/>
        <v>Anticipatoria., Criterios y estándares (Rúbrica)., Autoevaluación., Retroalimentación.</v>
      </c>
      <c r="BA621" s="12" t="str">
        <f t="shared" si="335"/>
        <v>Anticipatoria.</v>
      </c>
      <c r="BB621" s="12" t="str">
        <f t="shared" si="336"/>
        <v>Criterios y estándares (Rúbrica).</v>
      </c>
      <c r="BC621" s="12" t="str">
        <f t="shared" si="337"/>
        <v>Autoevaluación.</v>
      </c>
      <c r="BD621" s="12" t="str">
        <f t="shared" si="338"/>
        <v>Retroalimentación.</v>
      </c>
      <c r="BF621" s="12">
        <f t="shared" si="341"/>
        <v>1</v>
      </c>
      <c r="BG621" s="12">
        <f t="shared" si="342"/>
        <v>1</v>
      </c>
      <c r="BH621" s="12">
        <f t="shared" si="343"/>
        <v>1</v>
      </c>
      <c r="BI621" s="12">
        <f t="shared" si="344"/>
        <v>1</v>
      </c>
      <c r="BJ621" s="12">
        <f t="shared" si="345"/>
        <v>0</v>
      </c>
      <c r="BK621" s="12">
        <f t="shared" si="346"/>
        <v>4</v>
      </c>
      <c r="BL621" s="20" t="str">
        <f t="shared" si="347"/>
        <v>Reflexión, Diálogo, Claridad, Oportunidades de mejora, Retroalimentación al docente</v>
      </c>
      <c r="BM621" s="12" t="str">
        <f t="shared" si="348"/>
        <v>Reflexión</v>
      </c>
      <c r="BN621" s="12" t="str">
        <f t="shared" si="371"/>
        <v>Diálogo</v>
      </c>
      <c r="BO621" s="12" t="str">
        <f t="shared" si="349"/>
        <v>Claridad</v>
      </c>
      <c r="BP621" s="12" t="str">
        <f t="shared" si="350"/>
        <v>Oportunidades de mejora</v>
      </c>
      <c r="BQ621" s="12" t="str">
        <f t="shared" si="351"/>
        <v>Retroalimentación al docente</v>
      </c>
      <c r="BS621" s="12">
        <f t="shared" si="352"/>
        <v>1</v>
      </c>
      <c r="BT621" s="12">
        <f t="shared" si="353"/>
        <v>1</v>
      </c>
      <c r="BU621" s="12">
        <f t="shared" si="354"/>
        <v>1</v>
      </c>
      <c r="BV621" s="12">
        <f t="shared" si="355"/>
        <v>1</v>
      </c>
      <c r="BW621" s="12">
        <f t="shared" si="356"/>
        <v>1</v>
      </c>
      <c r="BX621" s="12">
        <f t="shared" si="357"/>
        <v>0</v>
      </c>
      <c r="BY621" s="12">
        <f t="shared" si="358"/>
        <v>5</v>
      </c>
      <c r="BZ621" s="12" t="str">
        <f t="shared" si="359"/>
        <v>La bibliografía básica propuesta se encuentra en la biblioteca "Juan Roa Vásquez"., La bibliografía propuesta contiene títulos de edición menor a 5 años., La bibliografía se presenta con una sólo sistema de referenciación (APA, Vancouver, IEEE, etc).</v>
      </c>
      <c r="CA621" s="12" t="str">
        <f t="shared" si="360"/>
        <v>La bibliografía básica propuesta se encuentra en la biblioteca "Juan Roa Vásquez".</v>
      </c>
      <c r="CB621" s="21" t="str">
        <f t="shared" si="361"/>
        <v>La bibliografía propuesta contiene títulos de edición menor a 5 años.</v>
      </c>
      <c r="CC621" s="12" t="str">
        <f t="shared" si="362"/>
        <v>La bibliografía se presenta con una sólo sistema de referenciación (APA, Vancouver, IEEE, etc).</v>
      </c>
      <c r="CD621" s="12" t="str">
        <f t="shared" si="363"/>
        <v/>
      </c>
      <c r="CF621" s="12">
        <f t="shared" si="364"/>
        <v>1</v>
      </c>
      <c r="CG621" s="12">
        <f t="shared" si="365"/>
        <v>1</v>
      </c>
      <c r="CH621" s="12">
        <f t="shared" si="366"/>
        <v>1</v>
      </c>
      <c r="CI621" s="12">
        <f t="shared" si="367"/>
        <v>0</v>
      </c>
      <c r="CJ621" s="12">
        <f t="shared" si="368"/>
        <v>0</v>
      </c>
      <c r="CK621" s="12">
        <f t="shared" si="369"/>
        <v>3</v>
      </c>
    </row>
    <row r="622" spans="1:89" x14ac:dyDescent="0.25">
      <c r="A622" s="25">
        <v>43072.783449374998</v>
      </c>
      <c r="B622" s="26" t="s">
        <v>1256</v>
      </c>
      <c r="C622" s="26" t="s">
        <v>1257</v>
      </c>
      <c r="D622" s="26" t="s">
        <v>185</v>
      </c>
      <c r="E622" s="24"/>
      <c r="F622" s="26" t="s">
        <v>315</v>
      </c>
      <c r="G622" s="26" t="s">
        <v>1258</v>
      </c>
      <c r="H622" s="26" t="s">
        <v>188</v>
      </c>
      <c r="I622" s="26" t="s">
        <v>188</v>
      </c>
      <c r="J622" s="26" t="s">
        <v>188</v>
      </c>
      <c r="K622" s="26" t="s">
        <v>188</v>
      </c>
      <c r="L622" s="26" t="s">
        <v>188</v>
      </c>
      <c r="M622" s="26" t="s">
        <v>188</v>
      </c>
      <c r="N622" s="26" t="s">
        <v>188</v>
      </c>
      <c r="O622" s="26" t="s">
        <v>188</v>
      </c>
      <c r="P622" s="26" t="s">
        <v>188</v>
      </c>
      <c r="Q622" s="26" t="s">
        <v>188</v>
      </c>
      <c r="R622" s="26" t="s">
        <v>188</v>
      </c>
      <c r="S622" s="26" t="s">
        <v>188</v>
      </c>
      <c r="T622" s="26" t="s">
        <v>188</v>
      </c>
      <c r="U622" s="26" t="s">
        <v>188</v>
      </c>
      <c r="V622" s="26" t="s">
        <v>5</v>
      </c>
      <c r="W622" s="26" t="s">
        <v>36</v>
      </c>
      <c r="X622" s="26" t="s">
        <v>158</v>
      </c>
      <c r="Y622" s="26" t="s">
        <v>43</v>
      </c>
      <c r="Z622" s="26" t="s">
        <v>43</v>
      </c>
      <c r="AA622" s="26" t="s">
        <v>43</v>
      </c>
      <c r="AB622" s="26" t="s">
        <v>43</v>
      </c>
      <c r="AC622" s="26" t="s">
        <v>43</v>
      </c>
      <c r="AD622" s="26" t="s">
        <v>43</v>
      </c>
      <c r="AE622" s="26" t="s">
        <v>53</v>
      </c>
      <c r="AF622" s="26" t="s">
        <v>58</v>
      </c>
      <c r="AG622" s="26" t="s">
        <v>58</v>
      </c>
      <c r="AH622" s="26" t="s">
        <v>58</v>
      </c>
      <c r="AI622" s="26" t="s">
        <v>58</v>
      </c>
      <c r="AJ622" s="26" t="s">
        <v>58</v>
      </c>
      <c r="AK622" s="26" t="s">
        <v>69</v>
      </c>
      <c r="AL622" s="26" t="s">
        <v>160</v>
      </c>
      <c r="AM622" s="26" t="s">
        <v>191</v>
      </c>
      <c r="AN622" s="26" t="s">
        <v>90</v>
      </c>
      <c r="AO622" s="26" t="s">
        <v>192</v>
      </c>
      <c r="AP622" s="26" t="s">
        <v>105</v>
      </c>
      <c r="AQ622" s="26" t="s">
        <v>105</v>
      </c>
      <c r="AR622" s="26" t="s">
        <v>105</v>
      </c>
      <c r="AS622" s="26" t="s">
        <v>105</v>
      </c>
      <c r="AT622" s="26" t="s">
        <v>112</v>
      </c>
      <c r="AU622" s="26" t="s">
        <v>260</v>
      </c>
      <c r="AX622" s="12">
        <f t="shared" si="339"/>
        <v>621</v>
      </c>
      <c r="AY622" s="12">
        <f t="shared" si="370"/>
        <v>0.2</v>
      </c>
      <c r="AZ622" s="20" t="str">
        <f t="shared" si="340"/>
        <v>Anticipatoria., Criterios y estándares (Rúbrica)., Autoevaluación., Retroalimentación.</v>
      </c>
      <c r="BA622" s="12" t="str">
        <f t="shared" si="335"/>
        <v>Anticipatoria.</v>
      </c>
      <c r="BB622" s="12" t="str">
        <f t="shared" si="336"/>
        <v>Criterios y estándares (Rúbrica).</v>
      </c>
      <c r="BC622" s="12" t="str">
        <f t="shared" si="337"/>
        <v>Autoevaluación.</v>
      </c>
      <c r="BD622" s="12" t="str">
        <f t="shared" si="338"/>
        <v>Retroalimentación.</v>
      </c>
      <c r="BF622" s="12">
        <f t="shared" si="341"/>
        <v>1</v>
      </c>
      <c r="BG622" s="12">
        <f t="shared" si="342"/>
        <v>1</v>
      </c>
      <c r="BH622" s="12">
        <f t="shared" si="343"/>
        <v>1</v>
      </c>
      <c r="BI622" s="12">
        <f t="shared" si="344"/>
        <v>1</v>
      </c>
      <c r="BJ622" s="12">
        <f t="shared" si="345"/>
        <v>0</v>
      </c>
      <c r="BK622" s="12">
        <f t="shared" si="346"/>
        <v>4</v>
      </c>
      <c r="BL622" s="20" t="str">
        <f t="shared" si="347"/>
        <v>Reflexión, Diálogo, Claridad, Oportunidades de mejora, Retroalimentación al docente</v>
      </c>
      <c r="BM622" s="12" t="str">
        <f t="shared" si="348"/>
        <v>Reflexión</v>
      </c>
      <c r="BN622" s="12" t="str">
        <f t="shared" si="371"/>
        <v>Diálogo</v>
      </c>
      <c r="BO622" s="12" t="str">
        <f t="shared" si="349"/>
        <v>Claridad</v>
      </c>
      <c r="BP622" s="12" t="str">
        <f t="shared" si="350"/>
        <v>Oportunidades de mejora</v>
      </c>
      <c r="BQ622" s="12" t="str">
        <f t="shared" si="351"/>
        <v>Retroalimentación al docente</v>
      </c>
      <c r="BS622" s="12">
        <f t="shared" si="352"/>
        <v>1</v>
      </c>
      <c r="BT622" s="12">
        <f t="shared" si="353"/>
        <v>1</v>
      </c>
      <c r="BU622" s="12">
        <f t="shared" si="354"/>
        <v>1</v>
      </c>
      <c r="BV622" s="12">
        <f t="shared" si="355"/>
        <v>1</v>
      </c>
      <c r="BW622" s="12">
        <f t="shared" si="356"/>
        <v>1</v>
      </c>
      <c r="BX622" s="12">
        <f t="shared" si="357"/>
        <v>0</v>
      </c>
      <c r="BY622" s="12">
        <f t="shared" si="358"/>
        <v>5</v>
      </c>
      <c r="BZ622" s="12" t="str">
        <f t="shared" si="359"/>
        <v>La bibliografía básica propuesta se encuentra en la biblioteca "Juan Roa Vásquez"., La bibliografía se presenta con una sólo sistema de referenciación (APA, Vancouver, IEEE, etc)., La bibliografía incluye por lo menos dos títulos en una segunda lengua.</v>
      </c>
      <c r="CA622" s="12" t="str">
        <f t="shared" si="360"/>
        <v>La bibliografía básica propuesta se encuentra en la biblioteca "Juan Roa Vásquez".</v>
      </c>
      <c r="CB622" s="21" t="str">
        <f t="shared" si="361"/>
        <v>La bibliografía se presenta con una sólo sistema de referenciación (APA, Vancouver, IEEE, etc).</v>
      </c>
      <c r="CC622" s="12" t="str">
        <f t="shared" si="362"/>
        <v>La bibliografía incluye por lo menos dos títulos en una segunda lengua.</v>
      </c>
      <c r="CD622" s="12" t="str">
        <f t="shared" si="363"/>
        <v/>
      </c>
      <c r="CF622" s="12">
        <f t="shared" si="364"/>
        <v>1</v>
      </c>
      <c r="CG622" s="12">
        <f t="shared" si="365"/>
        <v>0</v>
      </c>
      <c r="CH622" s="12">
        <f t="shared" si="366"/>
        <v>1</v>
      </c>
      <c r="CI622" s="12">
        <f t="shared" si="367"/>
        <v>1</v>
      </c>
      <c r="CJ622" s="12">
        <f t="shared" si="368"/>
        <v>0</v>
      </c>
      <c r="CK622" s="12">
        <f t="shared" si="369"/>
        <v>3</v>
      </c>
    </row>
    <row r="623" spans="1:89" x14ac:dyDescent="0.25">
      <c r="A623" s="25">
        <v>43072.784965115745</v>
      </c>
      <c r="B623" s="26" t="s">
        <v>1256</v>
      </c>
      <c r="C623" s="26" t="s">
        <v>1257</v>
      </c>
      <c r="D623" s="26" t="s">
        <v>185</v>
      </c>
      <c r="E623" s="24"/>
      <c r="F623" s="26" t="s">
        <v>315</v>
      </c>
      <c r="G623" s="26" t="s">
        <v>1259</v>
      </c>
      <c r="H623" s="26" t="s">
        <v>188</v>
      </c>
      <c r="I623" s="26" t="s">
        <v>188</v>
      </c>
      <c r="J623" s="26" t="s">
        <v>188</v>
      </c>
      <c r="K623" s="26" t="s">
        <v>188</v>
      </c>
      <c r="L623" s="26" t="s">
        <v>188</v>
      </c>
      <c r="M623" s="26" t="s">
        <v>188</v>
      </c>
      <c r="N623" s="26" t="s">
        <v>188</v>
      </c>
      <c r="O623" s="26" t="s">
        <v>188</v>
      </c>
      <c r="P623" s="26" t="s">
        <v>188</v>
      </c>
      <c r="Q623" s="26" t="s">
        <v>188</v>
      </c>
      <c r="R623" s="26" t="s">
        <v>188</v>
      </c>
      <c r="S623" s="26" t="s">
        <v>188</v>
      </c>
      <c r="T623" s="26" t="s">
        <v>188</v>
      </c>
      <c r="U623" s="26" t="s">
        <v>188</v>
      </c>
      <c r="V623" s="26" t="s">
        <v>5</v>
      </c>
      <c r="W623" s="26" t="s">
        <v>36</v>
      </c>
      <c r="X623" s="26" t="s">
        <v>158</v>
      </c>
      <c r="Y623" s="26" t="s">
        <v>43</v>
      </c>
      <c r="Z623" s="26" t="s">
        <v>43</v>
      </c>
      <c r="AA623" s="26" t="s">
        <v>43</v>
      </c>
      <c r="AB623" s="26" t="s">
        <v>43</v>
      </c>
      <c r="AC623" s="26" t="s">
        <v>43</v>
      </c>
      <c r="AD623" s="26" t="s">
        <v>43</v>
      </c>
      <c r="AE623" s="26" t="s">
        <v>53</v>
      </c>
      <c r="AF623" s="26" t="s">
        <v>58</v>
      </c>
      <c r="AG623" s="26" t="s">
        <v>58</v>
      </c>
      <c r="AH623" s="26" t="s">
        <v>58</v>
      </c>
      <c r="AI623" s="26" t="s">
        <v>58</v>
      </c>
      <c r="AJ623" s="26" t="s">
        <v>58</v>
      </c>
      <c r="AK623" s="26" t="s">
        <v>69</v>
      </c>
      <c r="AL623" s="26" t="s">
        <v>160</v>
      </c>
      <c r="AM623" s="26" t="s">
        <v>191</v>
      </c>
      <c r="AN623" s="26" t="s">
        <v>89</v>
      </c>
      <c r="AO623" s="26" t="s">
        <v>192</v>
      </c>
      <c r="AP623" s="26" t="s">
        <v>105</v>
      </c>
      <c r="AQ623" s="26" t="s">
        <v>105</v>
      </c>
      <c r="AR623" s="26" t="s">
        <v>105</v>
      </c>
      <c r="AS623" s="26" t="s">
        <v>105</v>
      </c>
      <c r="AT623" s="26" t="s">
        <v>112</v>
      </c>
      <c r="AU623" s="26" t="s">
        <v>284</v>
      </c>
      <c r="AX623" s="12">
        <f t="shared" si="339"/>
        <v>621</v>
      </c>
      <c r="AY623" s="12">
        <f t="shared" si="370"/>
        <v>0.2</v>
      </c>
      <c r="AZ623" s="20" t="str">
        <f t="shared" si="340"/>
        <v>Anticipatoria., Criterios y estándares (Rúbrica)., Autoevaluación., Retroalimentación.</v>
      </c>
      <c r="BA623" s="12" t="str">
        <f t="shared" si="335"/>
        <v>Anticipatoria.</v>
      </c>
      <c r="BB623" s="12" t="str">
        <f t="shared" si="336"/>
        <v>Criterios y estándares (Rúbrica).</v>
      </c>
      <c r="BC623" s="12" t="str">
        <f t="shared" si="337"/>
        <v>Autoevaluación.</v>
      </c>
      <c r="BD623" s="12" t="str">
        <f t="shared" si="338"/>
        <v>Retroalimentación.</v>
      </c>
      <c r="BF623" s="12">
        <f t="shared" si="341"/>
        <v>1</v>
      </c>
      <c r="BG623" s="12">
        <f t="shared" si="342"/>
        <v>1</v>
      </c>
      <c r="BH623" s="12">
        <f t="shared" si="343"/>
        <v>1</v>
      </c>
      <c r="BI623" s="12">
        <f t="shared" si="344"/>
        <v>1</v>
      </c>
      <c r="BJ623" s="12">
        <f t="shared" si="345"/>
        <v>0</v>
      </c>
      <c r="BK623" s="12">
        <f t="shared" si="346"/>
        <v>4</v>
      </c>
      <c r="BL623" s="20" t="str">
        <f t="shared" si="347"/>
        <v>Reflexión, Diálogo, Claridad, Oportunidades de mejora, Retroalimentación al docente</v>
      </c>
      <c r="BM623" s="12" t="str">
        <f t="shared" si="348"/>
        <v>Reflexión</v>
      </c>
      <c r="BN623" s="12" t="str">
        <f t="shared" si="371"/>
        <v>Diálogo</v>
      </c>
      <c r="BO623" s="12" t="str">
        <f t="shared" si="349"/>
        <v>Claridad</v>
      </c>
      <c r="BP623" s="12" t="str">
        <f t="shared" si="350"/>
        <v>Oportunidades de mejora</v>
      </c>
      <c r="BQ623" s="12" t="str">
        <f t="shared" si="351"/>
        <v>Retroalimentación al docente</v>
      </c>
      <c r="BS623" s="12">
        <f t="shared" si="352"/>
        <v>1</v>
      </c>
      <c r="BT623" s="12">
        <f t="shared" si="353"/>
        <v>1</v>
      </c>
      <c r="BU623" s="12">
        <f t="shared" si="354"/>
        <v>1</v>
      </c>
      <c r="BV623" s="12">
        <f t="shared" si="355"/>
        <v>1</v>
      </c>
      <c r="BW623" s="12">
        <f t="shared" si="356"/>
        <v>1</v>
      </c>
      <c r="BX623" s="12">
        <f t="shared" si="357"/>
        <v>0</v>
      </c>
      <c r="BY623" s="12">
        <f t="shared" si="358"/>
        <v>5</v>
      </c>
      <c r="BZ623" s="12" t="str">
        <f t="shared" si="359"/>
        <v>La bibliografía básica propuesta se encuentra en la biblioteca "Juan Roa Vásquez"., La bibliografía se presenta con una sólo sistema de referenciación (APA, Vancouver, IEEE, etc).</v>
      </c>
      <c r="CA623" s="12" t="str">
        <f t="shared" si="360"/>
        <v>La bibliografía básica propuesta se encuentra en la biblioteca "Juan Roa Vásquez".</v>
      </c>
      <c r="CB623" s="21" t="str">
        <f t="shared" si="361"/>
        <v>La bibliografía se presenta con una sólo sistema de referenciación (APA, Vancouver, IEEE, etc).</v>
      </c>
      <c r="CC623" s="12" t="str">
        <f t="shared" si="362"/>
        <v/>
      </c>
      <c r="CD623" s="12" t="str">
        <f t="shared" si="363"/>
        <v/>
      </c>
      <c r="CF623" s="12">
        <f t="shared" si="364"/>
        <v>1</v>
      </c>
      <c r="CG623" s="12">
        <f t="shared" si="365"/>
        <v>0</v>
      </c>
      <c r="CH623" s="12">
        <f t="shared" si="366"/>
        <v>1</v>
      </c>
      <c r="CI623" s="12">
        <f t="shared" si="367"/>
        <v>0</v>
      </c>
      <c r="CJ623" s="12">
        <f t="shared" si="368"/>
        <v>0</v>
      </c>
      <c r="CK623" s="12">
        <f t="shared" si="369"/>
        <v>2</v>
      </c>
    </row>
    <row r="624" spans="1:89" x14ac:dyDescent="0.25">
      <c r="A624" s="25">
        <v>43072.78649752315</v>
      </c>
      <c r="B624" s="26" t="s">
        <v>1256</v>
      </c>
      <c r="C624" s="26" t="s">
        <v>1257</v>
      </c>
      <c r="D624" s="26" t="s">
        <v>185</v>
      </c>
      <c r="E624" s="24"/>
      <c r="F624" s="26" t="s">
        <v>315</v>
      </c>
      <c r="G624" s="26" t="s">
        <v>1260</v>
      </c>
      <c r="H624" s="26" t="s">
        <v>188</v>
      </c>
      <c r="I624" s="26" t="s">
        <v>188</v>
      </c>
      <c r="J624" s="26" t="s">
        <v>188</v>
      </c>
      <c r="K624" s="26" t="s">
        <v>188</v>
      </c>
      <c r="L624" s="26" t="s">
        <v>188</v>
      </c>
      <c r="M624" s="26" t="s">
        <v>188</v>
      </c>
      <c r="N624" s="26" t="s">
        <v>188</v>
      </c>
      <c r="O624" s="26" t="s">
        <v>188</v>
      </c>
      <c r="P624" s="26" t="s">
        <v>188</v>
      </c>
      <c r="Q624" s="26" t="s">
        <v>188</v>
      </c>
      <c r="R624" s="26" t="s">
        <v>188</v>
      </c>
      <c r="S624" s="26" t="s">
        <v>188</v>
      </c>
      <c r="T624" s="26" t="s">
        <v>188</v>
      </c>
      <c r="U624" s="26" t="s">
        <v>188</v>
      </c>
      <c r="V624" s="26" t="s">
        <v>5</v>
      </c>
      <c r="W624" s="26" t="s">
        <v>36</v>
      </c>
      <c r="X624" s="26" t="s">
        <v>39</v>
      </c>
      <c r="Y624" s="26" t="s">
        <v>43</v>
      </c>
      <c r="Z624" s="26" t="s">
        <v>43</v>
      </c>
      <c r="AA624" s="26" t="s">
        <v>43</v>
      </c>
      <c r="AB624" s="26" t="s">
        <v>43</v>
      </c>
      <c r="AC624" s="26" t="s">
        <v>43</v>
      </c>
      <c r="AD624" s="26" t="s">
        <v>43</v>
      </c>
      <c r="AE624" s="26" t="s">
        <v>53</v>
      </c>
      <c r="AF624" s="26" t="s">
        <v>58</v>
      </c>
      <c r="AG624" s="26" t="s">
        <v>58</v>
      </c>
      <c r="AH624" s="26" t="s">
        <v>58</v>
      </c>
      <c r="AI624" s="26" t="s">
        <v>58</v>
      </c>
      <c r="AJ624" s="26" t="s">
        <v>58</v>
      </c>
      <c r="AK624" s="26" t="s">
        <v>69</v>
      </c>
      <c r="AL624" s="26" t="s">
        <v>74</v>
      </c>
      <c r="AM624" s="26" t="s">
        <v>191</v>
      </c>
      <c r="AN624" s="26" t="s">
        <v>89</v>
      </c>
      <c r="AO624" s="26" t="s">
        <v>306</v>
      </c>
      <c r="AP624" s="26" t="s">
        <v>105</v>
      </c>
      <c r="AQ624" s="26" t="s">
        <v>105</v>
      </c>
      <c r="AR624" s="26" t="s">
        <v>105</v>
      </c>
      <c r="AS624" s="26" t="s">
        <v>105</v>
      </c>
      <c r="AT624" s="26" t="s">
        <v>114</v>
      </c>
      <c r="AU624" s="26" t="s">
        <v>260</v>
      </c>
      <c r="AX624" s="12">
        <f t="shared" si="339"/>
        <v>621</v>
      </c>
      <c r="AY624" s="12">
        <f t="shared" si="370"/>
        <v>0.2</v>
      </c>
      <c r="AZ624" s="20" t="str">
        <f t="shared" si="340"/>
        <v>Anticipatoria., Criterios y estándares (Rúbrica)., Autoevaluación., Retroalimentación.</v>
      </c>
      <c r="BA624" s="12" t="str">
        <f t="shared" si="335"/>
        <v>Anticipatoria.</v>
      </c>
      <c r="BB624" s="12" t="str">
        <f t="shared" si="336"/>
        <v>Criterios y estándares (Rúbrica).</v>
      </c>
      <c r="BC624" s="12" t="str">
        <f t="shared" si="337"/>
        <v>Autoevaluación.</v>
      </c>
      <c r="BD624" s="12" t="str">
        <f t="shared" si="338"/>
        <v>Retroalimentación.</v>
      </c>
      <c r="BF624" s="12">
        <f t="shared" si="341"/>
        <v>1</v>
      </c>
      <c r="BG624" s="12">
        <f t="shared" si="342"/>
        <v>1</v>
      </c>
      <c r="BH624" s="12">
        <f t="shared" si="343"/>
        <v>1</v>
      </c>
      <c r="BI624" s="12">
        <f t="shared" si="344"/>
        <v>1</v>
      </c>
      <c r="BJ624" s="12">
        <f t="shared" si="345"/>
        <v>0</v>
      </c>
      <c r="BK624" s="12">
        <f t="shared" si="346"/>
        <v>4</v>
      </c>
      <c r="BL624" s="20" t="str">
        <f t="shared" si="347"/>
        <v>Diálogo, Claridad, Oportunidades de mejora, Retroalimentación al docente</v>
      </c>
      <c r="BM624" s="12" t="str">
        <f t="shared" si="348"/>
        <v>Diálogo</v>
      </c>
      <c r="BN624" s="12" t="str">
        <f t="shared" si="371"/>
        <v>Claridad</v>
      </c>
      <c r="BO624" s="12" t="str">
        <f t="shared" si="349"/>
        <v>Oportunidades de mejora</v>
      </c>
      <c r="BP624" s="12" t="str">
        <f t="shared" si="350"/>
        <v>Retroalimentación al docente</v>
      </c>
      <c r="BQ624" s="12" t="str">
        <f t="shared" si="351"/>
        <v/>
      </c>
      <c r="BS624" s="12">
        <f t="shared" si="352"/>
        <v>0</v>
      </c>
      <c r="BT624" s="12">
        <f t="shared" si="353"/>
        <v>1</v>
      </c>
      <c r="BU624" s="12">
        <f t="shared" si="354"/>
        <v>1</v>
      </c>
      <c r="BV624" s="12">
        <f t="shared" si="355"/>
        <v>1</v>
      </c>
      <c r="BW624" s="12">
        <f t="shared" si="356"/>
        <v>1</v>
      </c>
      <c r="BX624" s="12">
        <f t="shared" si="357"/>
        <v>0</v>
      </c>
      <c r="BY624" s="12">
        <f t="shared" si="358"/>
        <v>4</v>
      </c>
      <c r="BZ624" s="12" t="str">
        <f t="shared" si="359"/>
        <v>La bibliografía básica propuesta se encuentra en la biblioteca "Juan Roa Vásquez"., La bibliografía se presenta con una sólo sistema de referenciación (APA, Vancouver, IEEE, etc)., La bibliografía incluye por lo menos dos títulos en una segunda lengua.</v>
      </c>
      <c r="CA624" s="12" t="str">
        <f t="shared" si="360"/>
        <v>La bibliografía básica propuesta se encuentra en la biblioteca "Juan Roa Vásquez".</v>
      </c>
      <c r="CB624" s="21" t="str">
        <f t="shared" si="361"/>
        <v>La bibliografía se presenta con una sólo sistema de referenciación (APA, Vancouver, IEEE, etc).</v>
      </c>
      <c r="CC624" s="12" t="str">
        <f t="shared" si="362"/>
        <v>La bibliografía incluye por lo menos dos títulos en una segunda lengua.</v>
      </c>
      <c r="CD624" s="12" t="str">
        <f t="shared" si="363"/>
        <v/>
      </c>
      <c r="CF624" s="12">
        <f t="shared" si="364"/>
        <v>1</v>
      </c>
      <c r="CG624" s="12">
        <f t="shared" si="365"/>
        <v>0</v>
      </c>
      <c r="CH624" s="12">
        <f t="shared" si="366"/>
        <v>1</v>
      </c>
      <c r="CI624" s="12">
        <f t="shared" si="367"/>
        <v>1</v>
      </c>
      <c r="CJ624" s="12">
        <f t="shared" si="368"/>
        <v>0</v>
      </c>
      <c r="CK624" s="12">
        <f t="shared" si="369"/>
        <v>3</v>
      </c>
    </row>
    <row r="625" spans="1:89" x14ac:dyDescent="0.25">
      <c r="A625" s="25">
        <v>43072.787997523148</v>
      </c>
      <c r="B625" s="26" t="s">
        <v>1256</v>
      </c>
      <c r="C625" s="26" t="s">
        <v>1257</v>
      </c>
      <c r="D625" s="26" t="s">
        <v>185</v>
      </c>
      <c r="E625" s="24"/>
      <c r="F625" s="26" t="s">
        <v>315</v>
      </c>
      <c r="G625" s="26" t="s">
        <v>1261</v>
      </c>
      <c r="H625" s="26" t="s">
        <v>188</v>
      </c>
      <c r="I625" s="26" t="s">
        <v>188</v>
      </c>
      <c r="J625" s="26" t="s">
        <v>188</v>
      </c>
      <c r="K625" s="26" t="s">
        <v>188</v>
      </c>
      <c r="L625" s="26" t="s">
        <v>188</v>
      </c>
      <c r="M625" s="26" t="s">
        <v>188</v>
      </c>
      <c r="N625" s="26" t="s">
        <v>188</v>
      </c>
      <c r="O625" s="26" t="s">
        <v>188</v>
      </c>
      <c r="P625" s="26" t="s">
        <v>188</v>
      </c>
      <c r="Q625" s="26" t="s">
        <v>188</v>
      </c>
      <c r="R625" s="26" t="s">
        <v>188</v>
      </c>
      <c r="S625" s="26" t="s">
        <v>188</v>
      </c>
      <c r="T625" s="26" t="s">
        <v>188</v>
      </c>
      <c r="U625" s="26" t="s">
        <v>188</v>
      </c>
      <c r="V625" s="26" t="s">
        <v>5</v>
      </c>
      <c r="W625" s="26" t="s">
        <v>36</v>
      </c>
      <c r="X625" s="26" t="s">
        <v>39</v>
      </c>
      <c r="Y625" s="26" t="s">
        <v>43</v>
      </c>
      <c r="Z625" s="26" t="s">
        <v>43</v>
      </c>
      <c r="AA625" s="26" t="s">
        <v>43</v>
      </c>
      <c r="AB625" s="26" t="s">
        <v>43</v>
      </c>
      <c r="AC625" s="26" t="s">
        <v>43</v>
      </c>
      <c r="AD625" s="26" t="s">
        <v>43</v>
      </c>
      <c r="AE625" s="26" t="s">
        <v>53</v>
      </c>
      <c r="AF625" s="26" t="s">
        <v>58</v>
      </c>
      <c r="AG625" s="26" t="s">
        <v>58</v>
      </c>
      <c r="AH625" s="26" t="s">
        <v>58</v>
      </c>
      <c r="AI625" s="26" t="s">
        <v>58</v>
      </c>
      <c r="AJ625" s="26" t="s">
        <v>58</v>
      </c>
      <c r="AK625" s="26" t="s">
        <v>69</v>
      </c>
      <c r="AL625" s="26" t="s">
        <v>160</v>
      </c>
      <c r="AM625" s="26" t="s">
        <v>191</v>
      </c>
      <c r="AN625" s="26" t="s">
        <v>89</v>
      </c>
      <c r="AO625" s="26" t="s">
        <v>192</v>
      </c>
      <c r="AP625" s="26" t="s">
        <v>105</v>
      </c>
      <c r="AQ625" s="26" t="s">
        <v>105</v>
      </c>
      <c r="AR625" s="26" t="s">
        <v>105</v>
      </c>
      <c r="AS625" s="26" t="s">
        <v>105</v>
      </c>
      <c r="AT625" s="26" t="s">
        <v>114</v>
      </c>
      <c r="AU625" s="26" t="s">
        <v>284</v>
      </c>
      <c r="AX625" s="12">
        <f t="shared" si="339"/>
        <v>621</v>
      </c>
      <c r="AY625" s="12">
        <f t="shared" si="370"/>
        <v>0.2</v>
      </c>
      <c r="AZ625" s="20" t="str">
        <f t="shared" si="340"/>
        <v>Anticipatoria., Criterios y estándares (Rúbrica)., Autoevaluación., Retroalimentación.</v>
      </c>
      <c r="BA625" s="12" t="str">
        <f t="shared" si="335"/>
        <v>Anticipatoria.</v>
      </c>
      <c r="BB625" s="12" t="str">
        <f t="shared" si="336"/>
        <v>Criterios y estándares (Rúbrica).</v>
      </c>
      <c r="BC625" s="12" t="str">
        <f t="shared" si="337"/>
        <v>Autoevaluación.</v>
      </c>
      <c r="BD625" s="12" t="str">
        <f t="shared" si="338"/>
        <v>Retroalimentación.</v>
      </c>
      <c r="BF625" s="12">
        <f t="shared" si="341"/>
        <v>1</v>
      </c>
      <c r="BG625" s="12">
        <f t="shared" si="342"/>
        <v>1</v>
      </c>
      <c r="BH625" s="12">
        <f t="shared" si="343"/>
        <v>1</v>
      </c>
      <c r="BI625" s="12">
        <f t="shared" si="344"/>
        <v>1</v>
      </c>
      <c r="BJ625" s="12">
        <f t="shared" si="345"/>
        <v>0</v>
      </c>
      <c r="BK625" s="12">
        <f t="shared" si="346"/>
        <v>4</v>
      </c>
      <c r="BL625" s="20" t="str">
        <f t="shared" si="347"/>
        <v>Reflexión, Diálogo, Claridad, Oportunidades de mejora, Retroalimentación al docente</v>
      </c>
      <c r="BM625" s="12" t="str">
        <f t="shared" si="348"/>
        <v>Reflexión</v>
      </c>
      <c r="BN625" s="12" t="str">
        <f t="shared" si="371"/>
        <v>Diálogo</v>
      </c>
      <c r="BO625" s="12" t="str">
        <f t="shared" si="349"/>
        <v>Claridad</v>
      </c>
      <c r="BP625" s="12" t="str">
        <f t="shared" si="350"/>
        <v>Oportunidades de mejora</v>
      </c>
      <c r="BQ625" s="12" t="str">
        <f t="shared" si="351"/>
        <v>Retroalimentación al docente</v>
      </c>
      <c r="BS625" s="12">
        <f t="shared" si="352"/>
        <v>1</v>
      </c>
      <c r="BT625" s="12">
        <f t="shared" si="353"/>
        <v>1</v>
      </c>
      <c r="BU625" s="12">
        <f t="shared" si="354"/>
        <v>1</v>
      </c>
      <c r="BV625" s="12">
        <f t="shared" si="355"/>
        <v>1</v>
      </c>
      <c r="BW625" s="12">
        <f t="shared" si="356"/>
        <v>1</v>
      </c>
      <c r="BX625" s="12">
        <f t="shared" si="357"/>
        <v>0</v>
      </c>
      <c r="BY625" s="12">
        <f t="shared" si="358"/>
        <v>5</v>
      </c>
      <c r="BZ625" s="12" t="str">
        <f t="shared" si="359"/>
        <v>La bibliografía básica propuesta se encuentra en la biblioteca "Juan Roa Vásquez"., La bibliografía se presenta con una sólo sistema de referenciación (APA, Vancouver, IEEE, etc).</v>
      </c>
      <c r="CA625" s="12" t="str">
        <f t="shared" si="360"/>
        <v>La bibliografía básica propuesta se encuentra en la biblioteca "Juan Roa Vásquez".</v>
      </c>
      <c r="CB625" s="21" t="str">
        <f t="shared" si="361"/>
        <v>La bibliografía se presenta con una sólo sistema de referenciación (APA, Vancouver, IEEE, etc).</v>
      </c>
      <c r="CC625" s="12" t="str">
        <f t="shared" si="362"/>
        <v/>
      </c>
      <c r="CD625" s="12" t="str">
        <f t="shared" si="363"/>
        <v/>
      </c>
      <c r="CF625" s="12">
        <f t="shared" si="364"/>
        <v>1</v>
      </c>
      <c r="CG625" s="12">
        <f t="shared" si="365"/>
        <v>0</v>
      </c>
      <c r="CH625" s="12">
        <f t="shared" si="366"/>
        <v>1</v>
      </c>
      <c r="CI625" s="12">
        <f t="shared" si="367"/>
        <v>0</v>
      </c>
      <c r="CJ625" s="12">
        <f t="shared" si="368"/>
        <v>0</v>
      </c>
      <c r="CK625" s="12">
        <f t="shared" si="369"/>
        <v>2</v>
      </c>
    </row>
    <row r="626" spans="1:89" x14ac:dyDescent="0.25">
      <c r="A626" s="25">
        <v>43072.789414988423</v>
      </c>
      <c r="B626" s="26" t="s">
        <v>1256</v>
      </c>
      <c r="C626" s="26" t="s">
        <v>1257</v>
      </c>
      <c r="D626" s="26" t="s">
        <v>185</v>
      </c>
      <c r="E626" s="24"/>
      <c r="F626" s="26" t="s">
        <v>315</v>
      </c>
      <c r="G626" s="26" t="s">
        <v>1262</v>
      </c>
      <c r="H626" s="26" t="s">
        <v>188</v>
      </c>
      <c r="I626" s="26" t="s">
        <v>188</v>
      </c>
      <c r="J626" s="26" t="s">
        <v>188</v>
      </c>
      <c r="K626" s="26" t="s">
        <v>188</v>
      </c>
      <c r="L626" s="26" t="s">
        <v>188</v>
      </c>
      <c r="M626" s="26" t="s">
        <v>188</v>
      </c>
      <c r="N626" s="26" t="s">
        <v>188</v>
      </c>
      <c r="O626" s="26" t="s">
        <v>188</v>
      </c>
      <c r="P626" s="26" t="s">
        <v>188</v>
      </c>
      <c r="Q626" s="26" t="s">
        <v>188</v>
      </c>
      <c r="R626" s="26" t="s">
        <v>188</v>
      </c>
      <c r="S626" s="26" t="s">
        <v>188</v>
      </c>
      <c r="T626" s="26" t="s">
        <v>188</v>
      </c>
      <c r="U626" s="26" t="s">
        <v>188</v>
      </c>
      <c r="V626" s="26" t="s">
        <v>5</v>
      </c>
      <c r="W626" s="26" t="s">
        <v>36</v>
      </c>
      <c r="X626" s="26" t="s">
        <v>39</v>
      </c>
      <c r="Y626" s="26" t="s">
        <v>43</v>
      </c>
      <c r="Z626" s="26" t="s">
        <v>43</v>
      </c>
      <c r="AA626" s="26" t="s">
        <v>43</v>
      </c>
      <c r="AB626" s="26" t="s">
        <v>43</v>
      </c>
      <c r="AC626" s="26" t="s">
        <v>43</v>
      </c>
      <c r="AD626" s="26" t="s">
        <v>43</v>
      </c>
      <c r="AE626" s="26" t="s">
        <v>53</v>
      </c>
      <c r="AF626" s="26" t="s">
        <v>58</v>
      </c>
      <c r="AG626" s="26" t="s">
        <v>58</v>
      </c>
      <c r="AH626" s="26" t="s">
        <v>58</v>
      </c>
      <c r="AI626" s="26" t="s">
        <v>58</v>
      </c>
      <c r="AJ626" s="26" t="s">
        <v>58</v>
      </c>
      <c r="AK626" s="26" t="s">
        <v>69</v>
      </c>
      <c r="AL626" s="26" t="s">
        <v>160</v>
      </c>
      <c r="AM626" s="26" t="s">
        <v>191</v>
      </c>
      <c r="AN626" s="26" t="s">
        <v>89</v>
      </c>
      <c r="AO626" s="26" t="s">
        <v>192</v>
      </c>
      <c r="AP626" s="26" t="s">
        <v>105</v>
      </c>
      <c r="AQ626" s="26" t="s">
        <v>105</v>
      </c>
      <c r="AR626" s="26" t="s">
        <v>105</v>
      </c>
      <c r="AS626" s="26" t="s">
        <v>105</v>
      </c>
      <c r="AT626" s="26" t="s">
        <v>114</v>
      </c>
      <c r="AU626" s="26" t="s">
        <v>260</v>
      </c>
      <c r="AX626" s="12">
        <f t="shared" si="339"/>
        <v>621</v>
      </c>
      <c r="AY626" s="12">
        <f t="shared" si="370"/>
        <v>0.2</v>
      </c>
      <c r="AZ626" s="20" t="str">
        <f t="shared" si="340"/>
        <v>Anticipatoria., Criterios y estándares (Rúbrica)., Autoevaluación., Retroalimentación.</v>
      </c>
      <c r="BA626" s="12" t="str">
        <f t="shared" si="335"/>
        <v>Anticipatoria.</v>
      </c>
      <c r="BB626" s="12" t="str">
        <f t="shared" si="336"/>
        <v>Criterios y estándares (Rúbrica).</v>
      </c>
      <c r="BC626" s="12" t="str">
        <f t="shared" si="337"/>
        <v>Autoevaluación.</v>
      </c>
      <c r="BD626" s="12" t="str">
        <f t="shared" si="338"/>
        <v>Retroalimentación.</v>
      </c>
      <c r="BF626" s="12">
        <f t="shared" si="341"/>
        <v>1</v>
      </c>
      <c r="BG626" s="12">
        <f t="shared" si="342"/>
        <v>1</v>
      </c>
      <c r="BH626" s="12">
        <f t="shared" si="343"/>
        <v>1</v>
      </c>
      <c r="BI626" s="12">
        <f t="shared" si="344"/>
        <v>1</v>
      </c>
      <c r="BJ626" s="12">
        <f t="shared" si="345"/>
        <v>0</v>
      </c>
      <c r="BK626" s="12">
        <f t="shared" si="346"/>
        <v>4</v>
      </c>
      <c r="BL626" s="20" t="str">
        <f t="shared" si="347"/>
        <v>Reflexión, Diálogo, Claridad, Oportunidades de mejora, Retroalimentación al docente</v>
      </c>
      <c r="BM626" s="12" t="str">
        <f t="shared" si="348"/>
        <v>Reflexión</v>
      </c>
      <c r="BN626" s="12" t="str">
        <f t="shared" si="371"/>
        <v>Diálogo</v>
      </c>
      <c r="BO626" s="12" t="str">
        <f t="shared" si="349"/>
        <v>Claridad</v>
      </c>
      <c r="BP626" s="12" t="str">
        <f t="shared" si="350"/>
        <v>Oportunidades de mejora</v>
      </c>
      <c r="BQ626" s="12" t="str">
        <f t="shared" si="351"/>
        <v>Retroalimentación al docente</v>
      </c>
      <c r="BS626" s="12">
        <f t="shared" si="352"/>
        <v>1</v>
      </c>
      <c r="BT626" s="12">
        <f t="shared" si="353"/>
        <v>1</v>
      </c>
      <c r="BU626" s="12">
        <f t="shared" si="354"/>
        <v>1</v>
      </c>
      <c r="BV626" s="12">
        <f t="shared" si="355"/>
        <v>1</v>
      </c>
      <c r="BW626" s="12">
        <f t="shared" si="356"/>
        <v>1</v>
      </c>
      <c r="BX626" s="12">
        <f t="shared" si="357"/>
        <v>0</v>
      </c>
      <c r="BY626" s="12">
        <f t="shared" si="358"/>
        <v>5</v>
      </c>
      <c r="BZ626" s="12" t="str">
        <f t="shared" si="359"/>
        <v>La bibliografía básica propuesta se encuentra en la biblioteca "Juan Roa Vásquez"., La bibliografía se presenta con una sólo sistema de referenciación (APA, Vancouver, IEEE, etc)., La bibliografía incluye por lo menos dos títulos en una segunda lengua.</v>
      </c>
      <c r="CA626" s="12" t="str">
        <f t="shared" si="360"/>
        <v>La bibliografía básica propuesta se encuentra en la biblioteca "Juan Roa Vásquez".</v>
      </c>
      <c r="CB626" s="21" t="str">
        <f t="shared" si="361"/>
        <v>La bibliografía se presenta con una sólo sistema de referenciación (APA, Vancouver, IEEE, etc).</v>
      </c>
      <c r="CC626" s="12" t="str">
        <f t="shared" si="362"/>
        <v>La bibliografía incluye por lo menos dos títulos en una segunda lengua.</v>
      </c>
      <c r="CD626" s="12" t="str">
        <f t="shared" si="363"/>
        <v/>
      </c>
      <c r="CF626" s="12">
        <f t="shared" si="364"/>
        <v>1</v>
      </c>
      <c r="CG626" s="12">
        <f t="shared" si="365"/>
        <v>0</v>
      </c>
      <c r="CH626" s="12">
        <f t="shared" si="366"/>
        <v>1</v>
      </c>
      <c r="CI626" s="12">
        <f t="shared" si="367"/>
        <v>1</v>
      </c>
      <c r="CJ626" s="12">
        <f t="shared" si="368"/>
        <v>0</v>
      </c>
      <c r="CK626" s="12">
        <f t="shared" si="369"/>
        <v>3</v>
      </c>
    </row>
    <row r="627" spans="1:89" x14ac:dyDescent="0.25">
      <c r="A627" s="25">
        <v>43072.885351666671</v>
      </c>
      <c r="B627" s="26" t="s">
        <v>1263</v>
      </c>
      <c r="C627" s="26" t="s">
        <v>1264</v>
      </c>
      <c r="D627" s="26" t="s">
        <v>185</v>
      </c>
      <c r="E627" s="24"/>
      <c r="F627" s="26" t="s">
        <v>204</v>
      </c>
      <c r="G627" s="26" t="s">
        <v>1265</v>
      </c>
      <c r="H627" s="26" t="s">
        <v>188</v>
      </c>
      <c r="I627" s="26" t="s">
        <v>188</v>
      </c>
      <c r="J627" s="26" t="s">
        <v>188</v>
      </c>
      <c r="K627" s="26" t="s">
        <v>188</v>
      </c>
      <c r="L627" s="26" t="s">
        <v>188</v>
      </c>
      <c r="M627" s="26" t="s">
        <v>188</v>
      </c>
      <c r="N627" s="26" t="s">
        <v>188</v>
      </c>
      <c r="O627" s="26" t="s">
        <v>188</v>
      </c>
      <c r="P627" s="26" t="s">
        <v>188</v>
      </c>
      <c r="Q627" s="26" t="s">
        <v>188</v>
      </c>
      <c r="R627" s="26" t="s">
        <v>188</v>
      </c>
      <c r="S627" s="26" t="s">
        <v>188</v>
      </c>
      <c r="T627" s="26" t="s">
        <v>188</v>
      </c>
      <c r="U627" s="26" t="s">
        <v>188</v>
      </c>
      <c r="V627" s="26" t="s">
        <v>5</v>
      </c>
      <c r="W627" s="26" t="s">
        <v>162</v>
      </c>
      <c r="X627" s="26" t="s">
        <v>158</v>
      </c>
      <c r="Y627" s="26" t="s">
        <v>190</v>
      </c>
      <c r="Z627" s="26" t="s">
        <v>190</v>
      </c>
      <c r="AA627" s="26" t="s">
        <v>190</v>
      </c>
      <c r="AB627" s="26" t="s">
        <v>190</v>
      </c>
      <c r="AC627" s="26" t="s">
        <v>190</v>
      </c>
      <c r="AD627" s="26" t="s">
        <v>190</v>
      </c>
      <c r="AE627" s="26" t="s">
        <v>55</v>
      </c>
      <c r="AF627" s="26" t="s">
        <v>159</v>
      </c>
      <c r="AG627" s="26" t="s">
        <v>59</v>
      </c>
      <c r="AH627" s="26" t="s">
        <v>59</v>
      </c>
      <c r="AI627" s="26" t="s">
        <v>59</v>
      </c>
      <c r="AJ627" s="26" t="s">
        <v>59</v>
      </c>
      <c r="AK627" s="26" t="s">
        <v>69</v>
      </c>
      <c r="AL627" s="26" t="s">
        <v>160</v>
      </c>
      <c r="AM627" s="26" t="s">
        <v>259</v>
      </c>
      <c r="AN627" s="26" t="s">
        <v>89</v>
      </c>
      <c r="AO627" s="26" t="s">
        <v>192</v>
      </c>
      <c r="AP627" s="26" t="s">
        <v>106</v>
      </c>
      <c r="AQ627" s="26" t="s">
        <v>106</v>
      </c>
      <c r="AR627" s="26" t="s">
        <v>106</v>
      </c>
      <c r="AS627" s="26" t="s">
        <v>106</v>
      </c>
      <c r="AT627" s="26" t="s">
        <v>113</v>
      </c>
      <c r="AU627" s="26" t="s">
        <v>193</v>
      </c>
      <c r="AX627" s="12">
        <f t="shared" si="339"/>
        <v>626</v>
      </c>
      <c r="AY627" s="12">
        <f t="shared" si="370"/>
        <v>1</v>
      </c>
      <c r="AZ627" s="20" t="str">
        <f t="shared" si="340"/>
        <v>Criterios y estándares (Rúbrica)., Autoevaluación., Retroalimentación.</v>
      </c>
      <c r="BA627" s="12" t="str">
        <f t="shared" si="335"/>
        <v>Criterios y estándares (Rúbrica).</v>
      </c>
      <c r="BB627" s="12" t="str">
        <f t="shared" si="336"/>
        <v>Autoevaluación.</v>
      </c>
      <c r="BC627" s="12" t="str">
        <f t="shared" si="337"/>
        <v>Retroalimentación.</v>
      </c>
      <c r="BD627" s="12" t="str">
        <f t="shared" si="338"/>
        <v/>
      </c>
      <c r="BF627" s="12">
        <f t="shared" si="341"/>
        <v>0</v>
      </c>
      <c r="BG627" s="12">
        <f t="shared" si="342"/>
        <v>1</v>
      </c>
      <c r="BH627" s="12">
        <f t="shared" si="343"/>
        <v>1</v>
      </c>
      <c r="BI627" s="12">
        <f t="shared" si="344"/>
        <v>1</v>
      </c>
      <c r="BJ627" s="12">
        <f t="shared" si="345"/>
        <v>0</v>
      </c>
      <c r="BK627" s="12">
        <f t="shared" si="346"/>
        <v>3</v>
      </c>
      <c r="BL627" s="20" t="str">
        <f t="shared" si="347"/>
        <v>Reflexión, Diálogo, Claridad, Oportunidades de mejora, Retroalimentación al docente</v>
      </c>
      <c r="BM627" s="12" t="str">
        <f t="shared" si="348"/>
        <v>Reflexión</v>
      </c>
      <c r="BN627" s="12" t="str">
        <f t="shared" si="371"/>
        <v>Diálogo</v>
      </c>
      <c r="BO627" s="12" t="str">
        <f t="shared" si="349"/>
        <v>Claridad</v>
      </c>
      <c r="BP627" s="12" t="str">
        <f t="shared" si="350"/>
        <v>Oportunidades de mejora</v>
      </c>
      <c r="BQ627" s="12" t="str">
        <f t="shared" si="351"/>
        <v>Retroalimentación al docente</v>
      </c>
      <c r="BS627" s="12">
        <f t="shared" si="352"/>
        <v>1</v>
      </c>
      <c r="BT627" s="12">
        <f t="shared" si="353"/>
        <v>1</v>
      </c>
      <c r="BU627" s="12">
        <f t="shared" si="354"/>
        <v>1</v>
      </c>
      <c r="BV627" s="12">
        <f t="shared" si="355"/>
        <v>1</v>
      </c>
      <c r="BW627" s="12">
        <f t="shared" si="356"/>
        <v>1</v>
      </c>
      <c r="BX627" s="12">
        <f t="shared" si="357"/>
        <v>0</v>
      </c>
      <c r="BY627" s="12">
        <f t="shared" si="358"/>
        <v>5</v>
      </c>
      <c r="BZ627"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27" s="12" t="str">
        <f t="shared" si="360"/>
        <v>La bibliografía básica propuesta se encuentra en la biblioteca "Juan Roa Vásquez".</v>
      </c>
      <c r="CB627" s="21" t="str">
        <f t="shared" si="361"/>
        <v>La bibliografía propuesta contiene títulos de edición menor a 5 años.</v>
      </c>
      <c r="CC627" s="12" t="str">
        <f t="shared" si="362"/>
        <v>La bibliografía se presenta con una sólo sistema de referenciación (APA, Vancouver, IEEE, etc).</v>
      </c>
      <c r="CD627" s="12" t="str">
        <f t="shared" si="363"/>
        <v>La bibliografía incluye por lo menos dos títulos en una segunda lengua.</v>
      </c>
      <c r="CF627" s="12">
        <f t="shared" si="364"/>
        <v>1</v>
      </c>
      <c r="CG627" s="12">
        <f t="shared" si="365"/>
        <v>1</v>
      </c>
      <c r="CH627" s="12">
        <f t="shared" si="366"/>
        <v>1</v>
      </c>
      <c r="CI627" s="12">
        <f t="shared" si="367"/>
        <v>1</v>
      </c>
      <c r="CJ627" s="12">
        <f t="shared" si="368"/>
        <v>0</v>
      </c>
      <c r="CK627" s="12">
        <f t="shared" si="369"/>
        <v>4</v>
      </c>
    </row>
    <row r="628" spans="1:89" x14ac:dyDescent="0.25">
      <c r="A628" s="25">
        <v>43073.369677754628</v>
      </c>
      <c r="B628" s="26" t="s">
        <v>1266</v>
      </c>
      <c r="C628" s="26" t="s">
        <v>1267</v>
      </c>
      <c r="D628" s="26" t="s">
        <v>185</v>
      </c>
      <c r="E628" s="24"/>
      <c r="F628" s="26" t="s">
        <v>238</v>
      </c>
      <c r="G628" s="26" t="s">
        <v>1268</v>
      </c>
      <c r="H628" s="26" t="s">
        <v>188</v>
      </c>
      <c r="I628" s="26" t="s">
        <v>188</v>
      </c>
      <c r="J628" s="26" t="s">
        <v>188</v>
      </c>
      <c r="K628" s="26" t="s">
        <v>188</v>
      </c>
      <c r="L628" s="26" t="s">
        <v>188</v>
      </c>
      <c r="M628" s="26" t="s">
        <v>188</v>
      </c>
      <c r="N628" s="26" t="s">
        <v>188</v>
      </c>
      <c r="O628" s="26" t="s">
        <v>188</v>
      </c>
      <c r="P628" s="26" t="s">
        <v>188</v>
      </c>
      <c r="Q628" s="26" t="s">
        <v>188</v>
      </c>
      <c r="R628" s="26" t="s">
        <v>188</v>
      </c>
      <c r="S628" s="26" t="s">
        <v>188</v>
      </c>
      <c r="T628" s="26" t="s">
        <v>188</v>
      </c>
      <c r="U628" s="26" t="s">
        <v>188</v>
      </c>
      <c r="V628" s="26" t="s">
        <v>5</v>
      </c>
      <c r="W628" s="26" t="s">
        <v>162</v>
      </c>
      <c r="X628" s="26" t="s">
        <v>158</v>
      </c>
      <c r="Y628" s="26" t="s">
        <v>190</v>
      </c>
      <c r="Z628" s="26" t="s">
        <v>190</v>
      </c>
      <c r="AA628" s="26" t="s">
        <v>190</v>
      </c>
      <c r="AB628" s="26" t="s">
        <v>190</v>
      </c>
      <c r="AC628" s="26" t="s">
        <v>190</v>
      </c>
      <c r="AD628" s="26" t="s">
        <v>190</v>
      </c>
      <c r="AE628" s="26" t="s">
        <v>55</v>
      </c>
      <c r="AF628" s="26" t="s">
        <v>159</v>
      </c>
      <c r="AG628" s="26" t="s">
        <v>59</v>
      </c>
      <c r="AH628" s="26" t="s">
        <v>59</v>
      </c>
      <c r="AI628" s="26" t="s">
        <v>59</v>
      </c>
      <c r="AJ628" s="26" t="s">
        <v>59</v>
      </c>
      <c r="AK628" s="26" t="s">
        <v>71</v>
      </c>
      <c r="AL628" s="26" t="s">
        <v>163</v>
      </c>
      <c r="AM628" s="26" t="s">
        <v>191</v>
      </c>
      <c r="AN628" s="26" t="s">
        <v>90</v>
      </c>
      <c r="AO628" s="26" t="s">
        <v>192</v>
      </c>
      <c r="AP628" s="26" t="s">
        <v>106</v>
      </c>
      <c r="AQ628" s="26" t="s">
        <v>106</v>
      </c>
      <c r="AR628" s="26" t="s">
        <v>106</v>
      </c>
      <c r="AS628" s="26" t="s">
        <v>106</v>
      </c>
      <c r="AT628" s="26" t="s">
        <v>113</v>
      </c>
      <c r="AU628" s="26" t="s">
        <v>193</v>
      </c>
      <c r="AX628" s="12">
        <f t="shared" si="339"/>
        <v>627</v>
      </c>
      <c r="AY628" s="12">
        <f t="shared" si="370"/>
        <v>1</v>
      </c>
      <c r="AZ628" s="20" t="str">
        <f t="shared" si="340"/>
        <v>Anticipatoria., Criterios y estándares (Rúbrica)., Autoevaluación., Retroalimentación.</v>
      </c>
      <c r="BA628" s="12" t="str">
        <f t="shared" si="335"/>
        <v>Anticipatoria.</v>
      </c>
      <c r="BB628" s="12" t="str">
        <f t="shared" si="336"/>
        <v>Criterios y estándares (Rúbrica).</v>
      </c>
      <c r="BC628" s="12" t="str">
        <f t="shared" si="337"/>
        <v>Autoevaluación.</v>
      </c>
      <c r="BD628" s="12" t="str">
        <f t="shared" si="338"/>
        <v>Retroalimentación.</v>
      </c>
      <c r="BF628" s="12">
        <f t="shared" si="341"/>
        <v>1</v>
      </c>
      <c r="BG628" s="12">
        <f t="shared" si="342"/>
        <v>1</v>
      </c>
      <c r="BH628" s="12">
        <f t="shared" si="343"/>
        <v>1</v>
      </c>
      <c r="BI628" s="12">
        <f t="shared" si="344"/>
        <v>1</v>
      </c>
      <c r="BJ628" s="12">
        <f t="shared" si="345"/>
        <v>0</v>
      </c>
      <c r="BK628" s="12">
        <f t="shared" si="346"/>
        <v>4</v>
      </c>
      <c r="BL628" s="20" t="str">
        <f t="shared" si="347"/>
        <v>Reflexión, Diálogo, Claridad, Oportunidades de mejora, Retroalimentación al docente</v>
      </c>
      <c r="BM628" s="12" t="str">
        <f t="shared" si="348"/>
        <v>Reflexión</v>
      </c>
      <c r="BN628" s="12" t="str">
        <f t="shared" si="371"/>
        <v>Diálogo</v>
      </c>
      <c r="BO628" s="12" t="str">
        <f t="shared" si="349"/>
        <v>Claridad</v>
      </c>
      <c r="BP628" s="12" t="str">
        <f t="shared" si="350"/>
        <v>Oportunidades de mejora</v>
      </c>
      <c r="BQ628" s="12" t="str">
        <f t="shared" si="351"/>
        <v>Retroalimentación al docente</v>
      </c>
      <c r="BS628" s="12">
        <f t="shared" si="352"/>
        <v>1</v>
      </c>
      <c r="BT628" s="12">
        <f t="shared" si="353"/>
        <v>1</v>
      </c>
      <c r="BU628" s="12">
        <f t="shared" si="354"/>
        <v>1</v>
      </c>
      <c r="BV628" s="12">
        <f t="shared" si="355"/>
        <v>1</v>
      </c>
      <c r="BW628" s="12">
        <f t="shared" si="356"/>
        <v>1</v>
      </c>
      <c r="BX628" s="12">
        <f t="shared" si="357"/>
        <v>0</v>
      </c>
      <c r="BY628" s="12">
        <f t="shared" si="358"/>
        <v>5</v>
      </c>
      <c r="BZ628"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28" s="12" t="str">
        <f t="shared" si="360"/>
        <v>La bibliografía básica propuesta se encuentra en la biblioteca "Juan Roa Vásquez".</v>
      </c>
      <c r="CB628" s="21" t="str">
        <f t="shared" si="361"/>
        <v>La bibliografía propuesta contiene títulos de edición menor a 5 años.</v>
      </c>
      <c r="CC628" s="12" t="str">
        <f t="shared" si="362"/>
        <v>La bibliografía se presenta con una sólo sistema de referenciación (APA, Vancouver, IEEE, etc).</v>
      </c>
      <c r="CD628" s="12" t="str">
        <f t="shared" si="363"/>
        <v>La bibliografía incluye por lo menos dos títulos en una segunda lengua.</v>
      </c>
      <c r="CF628" s="12">
        <f t="shared" si="364"/>
        <v>1</v>
      </c>
      <c r="CG628" s="12">
        <f t="shared" si="365"/>
        <v>1</v>
      </c>
      <c r="CH628" s="12">
        <f t="shared" si="366"/>
        <v>1</v>
      </c>
      <c r="CI628" s="12">
        <f t="shared" si="367"/>
        <v>1</v>
      </c>
      <c r="CJ628" s="12">
        <f t="shared" si="368"/>
        <v>0</v>
      </c>
      <c r="CK628" s="12">
        <f t="shared" si="369"/>
        <v>4</v>
      </c>
    </row>
    <row r="629" spans="1:89" x14ac:dyDescent="0.25">
      <c r="A629" s="25">
        <v>43073.437886863423</v>
      </c>
      <c r="B629" s="26" t="s">
        <v>1269</v>
      </c>
      <c r="C629" s="26" t="s">
        <v>1270</v>
      </c>
      <c r="D629" s="26" t="s">
        <v>185</v>
      </c>
      <c r="E629" s="24"/>
      <c r="F629" s="26" t="s">
        <v>282</v>
      </c>
      <c r="G629" s="26" t="s">
        <v>1271</v>
      </c>
      <c r="H629" s="26" t="s">
        <v>188</v>
      </c>
      <c r="I629" s="26" t="s">
        <v>188</v>
      </c>
      <c r="J629" s="26" t="s">
        <v>188</v>
      </c>
      <c r="K629" s="26" t="s">
        <v>188</v>
      </c>
      <c r="L629" s="26" t="s">
        <v>188</v>
      </c>
      <c r="M629" s="26" t="s">
        <v>188</v>
      </c>
      <c r="N629" s="26" t="s">
        <v>188</v>
      </c>
      <c r="O629" s="26" t="s">
        <v>188</v>
      </c>
      <c r="P629" s="26" t="s">
        <v>188</v>
      </c>
      <c r="Q629" s="26" t="s">
        <v>188</v>
      </c>
      <c r="R629" s="26" t="s">
        <v>188</v>
      </c>
      <c r="S629" s="26" t="s">
        <v>188</v>
      </c>
      <c r="T629" s="26" t="s">
        <v>188</v>
      </c>
      <c r="U629" s="26" t="s">
        <v>188</v>
      </c>
      <c r="V629" s="26" t="s">
        <v>4</v>
      </c>
      <c r="W629" s="26" t="s">
        <v>162</v>
      </c>
      <c r="X629" s="26" t="s">
        <v>158</v>
      </c>
      <c r="Y629" s="26" t="s">
        <v>190</v>
      </c>
      <c r="Z629" s="26" t="s">
        <v>190</v>
      </c>
      <c r="AA629" s="26" t="s">
        <v>190</v>
      </c>
      <c r="AB629" s="26" t="s">
        <v>190</v>
      </c>
      <c r="AC629" s="26" t="s">
        <v>190</v>
      </c>
      <c r="AD629" s="26" t="s">
        <v>190</v>
      </c>
      <c r="AE629" s="26" t="s">
        <v>55</v>
      </c>
      <c r="AF629" s="26" t="s">
        <v>159</v>
      </c>
      <c r="AG629" s="26" t="s">
        <v>59</v>
      </c>
      <c r="AH629" s="26" t="s">
        <v>59</v>
      </c>
      <c r="AI629" s="26" t="s">
        <v>59</v>
      </c>
      <c r="AJ629" s="26" t="s">
        <v>59</v>
      </c>
      <c r="AK629" s="26" t="s">
        <v>69</v>
      </c>
      <c r="AL629" s="26" t="s">
        <v>160</v>
      </c>
      <c r="AM629" s="26" t="s">
        <v>191</v>
      </c>
      <c r="AN629" s="26" t="s">
        <v>89</v>
      </c>
      <c r="AO629" s="26" t="s">
        <v>192</v>
      </c>
      <c r="AP629" s="26" t="s">
        <v>106</v>
      </c>
      <c r="AQ629" s="26" t="s">
        <v>104</v>
      </c>
      <c r="AR629" s="26" t="s">
        <v>104</v>
      </c>
      <c r="AS629" s="26" t="s">
        <v>104</v>
      </c>
      <c r="AT629" s="26" t="s">
        <v>114</v>
      </c>
      <c r="AU629" s="26" t="s">
        <v>247</v>
      </c>
      <c r="AX629" s="12">
        <f t="shared" si="339"/>
        <v>628</v>
      </c>
      <c r="AY629" s="12">
        <f t="shared" si="370"/>
        <v>0.5</v>
      </c>
      <c r="AZ629" s="20" t="str">
        <f t="shared" si="340"/>
        <v>Anticipatoria., Criterios y estándares (Rúbrica)., Autoevaluación., Retroalimentación.</v>
      </c>
      <c r="BA629" s="12" t="str">
        <f t="shared" si="335"/>
        <v>Anticipatoria.</v>
      </c>
      <c r="BB629" s="12" t="str">
        <f t="shared" si="336"/>
        <v>Criterios y estándares (Rúbrica).</v>
      </c>
      <c r="BC629" s="12" t="str">
        <f t="shared" si="337"/>
        <v>Autoevaluación.</v>
      </c>
      <c r="BD629" s="12" t="str">
        <f t="shared" si="338"/>
        <v>Retroalimentación.</v>
      </c>
      <c r="BF629" s="12">
        <f t="shared" si="341"/>
        <v>1</v>
      </c>
      <c r="BG629" s="12">
        <f t="shared" si="342"/>
        <v>1</v>
      </c>
      <c r="BH629" s="12">
        <f t="shared" si="343"/>
        <v>1</v>
      </c>
      <c r="BI629" s="12">
        <f t="shared" si="344"/>
        <v>1</v>
      </c>
      <c r="BJ629" s="12">
        <f t="shared" si="345"/>
        <v>0</v>
      </c>
      <c r="BK629" s="12">
        <f t="shared" si="346"/>
        <v>4</v>
      </c>
      <c r="BL629" s="20" t="str">
        <f t="shared" si="347"/>
        <v>Reflexión, Diálogo, Claridad, Oportunidades de mejora, Retroalimentación al docente</v>
      </c>
      <c r="BM629" s="12" t="str">
        <f t="shared" si="348"/>
        <v>Reflexión</v>
      </c>
      <c r="BN629" s="12" t="str">
        <f t="shared" si="371"/>
        <v>Diálogo</v>
      </c>
      <c r="BO629" s="12" t="str">
        <f t="shared" si="349"/>
        <v>Claridad</v>
      </c>
      <c r="BP629" s="12" t="str">
        <f t="shared" si="350"/>
        <v>Oportunidades de mejora</v>
      </c>
      <c r="BQ629" s="12" t="str">
        <f t="shared" si="351"/>
        <v>Retroalimentación al docente</v>
      </c>
      <c r="BS629" s="12">
        <f t="shared" si="352"/>
        <v>1</v>
      </c>
      <c r="BT629" s="12">
        <f t="shared" si="353"/>
        <v>1</v>
      </c>
      <c r="BU629" s="12">
        <f t="shared" si="354"/>
        <v>1</v>
      </c>
      <c r="BV629" s="12">
        <f t="shared" si="355"/>
        <v>1</v>
      </c>
      <c r="BW629" s="12">
        <f t="shared" si="356"/>
        <v>1</v>
      </c>
      <c r="BX629" s="12">
        <f t="shared" si="357"/>
        <v>0</v>
      </c>
      <c r="BY629" s="12">
        <f t="shared" si="358"/>
        <v>5</v>
      </c>
      <c r="BZ629" s="12" t="str">
        <f t="shared" si="359"/>
        <v>La bibliografía básica propuesta se encuentra en la biblioteca "Juan Roa Vásquez"., La bibliografía propuesta contiene títulos de edición menor a 5 años., La bibliografía se presenta con una sólo sistema de referenciación (APA, Vancouver, IEEE, etc).</v>
      </c>
      <c r="CA629" s="12" t="str">
        <f t="shared" si="360"/>
        <v>La bibliografía básica propuesta se encuentra en la biblioteca "Juan Roa Vásquez".</v>
      </c>
      <c r="CB629" s="21" t="str">
        <f t="shared" si="361"/>
        <v>La bibliografía propuesta contiene títulos de edición menor a 5 años.</v>
      </c>
      <c r="CC629" s="12" t="str">
        <f t="shared" si="362"/>
        <v>La bibliografía se presenta con una sólo sistema de referenciación (APA, Vancouver, IEEE, etc).</v>
      </c>
      <c r="CD629" s="12" t="str">
        <f t="shared" si="363"/>
        <v/>
      </c>
      <c r="CF629" s="12">
        <f t="shared" si="364"/>
        <v>1</v>
      </c>
      <c r="CG629" s="12">
        <f t="shared" si="365"/>
        <v>1</v>
      </c>
      <c r="CH629" s="12">
        <f t="shared" si="366"/>
        <v>1</v>
      </c>
      <c r="CI629" s="12">
        <f t="shared" si="367"/>
        <v>0</v>
      </c>
      <c r="CJ629" s="12">
        <f t="shared" si="368"/>
        <v>0</v>
      </c>
      <c r="CK629" s="12">
        <f t="shared" si="369"/>
        <v>3</v>
      </c>
    </row>
    <row r="630" spans="1:89" x14ac:dyDescent="0.25">
      <c r="A630" s="25">
        <v>43073.442807812498</v>
      </c>
      <c r="B630" s="26" t="s">
        <v>1272</v>
      </c>
      <c r="C630" s="26" t="s">
        <v>1273</v>
      </c>
      <c r="D630" s="26" t="s">
        <v>185</v>
      </c>
      <c r="E630" s="24"/>
      <c r="F630" s="26" t="s">
        <v>282</v>
      </c>
      <c r="G630" s="26" t="s">
        <v>1274</v>
      </c>
      <c r="H630" s="26" t="s">
        <v>188</v>
      </c>
      <c r="I630" s="26" t="s">
        <v>188</v>
      </c>
      <c r="J630" s="26" t="s">
        <v>188</v>
      </c>
      <c r="K630" s="26" t="s">
        <v>188</v>
      </c>
      <c r="L630" s="26" t="s">
        <v>188</v>
      </c>
      <c r="M630" s="26" t="s">
        <v>188</v>
      </c>
      <c r="N630" s="26" t="s">
        <v>188</v>
      </c>
      <c r="O630" s="26" t="s">
        <v>188</v>
      </c>
      <c r="P630" s="26" t="s">
        <v>188</v>
      </c>
      <c r="Q630" s="26" t="s">
        <v>188</v>
      </c>
      <c r="R630" s="26" t="s">
        <v>188</v>
      </c>
      <c r="S630" s="26" t="s">
        <v>188</v>
      </c>
      <c r="T630" s="26" t="s">
        <v>188</v>
      </c>
      <c r="U630" s="26" t="s">
        <v>188</v>
      </c>
      <c r="V630" s="26" t="s">
        <v>4</v>
      </c>
      <c r="W630" s="26" t="s">
        <v>37</v>
      </c>
      <c r="X630" s="26" t="s">
        <v>39</v>
      </c>
      <c r="Y630" s="26" t="s">
        <v>190</v>
      </c>
      <c r="Z630" s="26" t="s">
        <v>190</v>
      </c>
      <c r="AA630" s="26" t="s">
        <v>43</v>
      </c>
      <c r="AB630" s="26" t="s">
        <v>190</v>
      </c>
      <c r="AC630" s="26" t="s">
        <v>190</v>
      </c>
      <c r="AD630" s="26" t="s">
        <v>190</v>
      </c>
      <c r="AE630" s="26" t="s">
        <v>55</v>
      </c>
      <c r="AF630" s="26" t="s">
        <v>58</v>
      </c>
      <c r="AG630" s="26" t="s">
        <v>54</v>
      </c>
      <c r="AH630" s="26" t="s">
        <v>58</v>
      </c>
      <c r="AI630" s="26" t="s">
        <v>59</v>
      </c>
      <c r="AJ630" s="26" t="s">
        <v>54</v>
      </c>
      <c r="AK630" s="26" t="s">
        <v>70</v>
      </c>
      <c r="AL630" s="26" t="s">
        <v>160</v>
      </c>
      <c r="AM630" s="26" t="s">
        <v>259</v>
      </c>
      <c r="AN630" s="26" t="s">
        <v>89</v>
      </c>
      <c r="AO630" s="26" t="s">
        <v>322</v>
      </c>
      <c r="AP630" s="26" t="s">
        <v>106</v>
      </c>
      <c r="AQ630" s="26" t="s">
        <v>106</v>
      </c>
      <c r="AR630" s="26" t="s">
        <v>106</v>
      </c>
      <c r="AS630" s="26" t="s">
        <v>106</v>
      </c>
      <c r="AT630" s="26" t="s">
        <v>114</v>
      </c>
      <c r="AU630" s="26" t="s">
        <v>193</v>
      </c>
      <c r="AX630" s="12">
        <f t="shared" si="339"/>
        <v>629</v>
      </c>
      <c r="AY630" s="12">
        <f t="shared" si="370"/>
        <v>1</v>
      </c>
      <c r="AZ630" s="20" t="str">
        <f t="shared" si="340"/>
        <v>Criterios y estándares (Rúbrica)., Autoevaluación., Retroalimentación.</v>
      </c>
      <c r="BA630" s="12" t="str">
        <f t="shared" si="335"/>
        <v>Criterios y estándares (Rúbrica).</v>
      </c>
      <c r="BB630" s="12" t="str">
        <f t="shared" si="336"/>
        <v>Autoevaluación.</v>
      </c>
      <c r="BC630" s="12" t="str">
        <f t="shared" si="337"/>
        <v>Retroalimentación.</v>
      </c>
      <c r="BD630" s="12" t="str">
        <f t="shared" si="338"/>
        <v/>
      </c>
      <c r="BF630" s="12">
        <f t="shared" si="341"/>
        <v>0</v>
      </c>
      <c r="BG630" s="12">
        <f t="shared" si="342"/>
        <v>1</v>
      </c>
      <c r="BH630" s="12">
        <f t="shared" si="343"/>
        <v>1</v>
      </c>
      <c r="BI630" s="12">
        <f t="shared" si="344"/>
        <v>1</v>
      </c>
      <c r="BJ630" s="12">
        <f t="shared" si="345"/>
        <v>0</v>
      </c>
      <c r="BK630" s="12">
        <f t="shared" si="346"/>
        <v>3</v>
      </c>
      <c r="BL630" s="20" t="str">
        <f t="shared" si="347"/>
        <v>Diálogo, Claridad, Oportunidades de mejora</v>
      </c>
      <c r="BM630" s="12" t="str">
        <f t="shared" si="348"/>
        <v>Diálogo</v>
      </c>
      <c r="BN630" s="12" t="str">
        <f t="shared" si="371"/>
        <v>Claridad</v>
      </c>
      <c r="BO630" s="12" t="str">
        <f t="shared" si="349"/>
        <v>Oportunidades de mejora</v>
      </c>
      <c r="BP630" s="12" t="str">
        <f t="shared" si="350"/>
        <v/>
      </c>
      <c r="BQ630" s="12" t="str">
        <f t="shared" si="351"/>
        <v/>
      </c>
      <c r="BS630" s="12">
        <f t="shared" si="352"/>
        <v>0</v>
      </c>
      <c r="BT630" s="12">
        <f t="shared" si="353"/>
        <v>1</v>
      </c>
      <c r="BU630" s="12">
        <f t="shared" si="354"/>
        <v>1</v>
      </c>
      <c r="BV630" s="12">
        <f t="shared" si="355"/>
        <v>1</v>
      </c>
      <c r="BW630" s="12">
        <f t="shared" si="356"/>
        <v>0</v>
      </c>
      <c r="BX630" s="12">
        <f t="shared" si="357"/>
        <v>0</v>
      </c>
      <c r="BY630" s="12">
        <f t="shared" si="358"/>
        <v>3</v>
      </c>
      <c r="BZ630"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30" s="12" t="str">
        <f t="shared" si="360"/>
        <v>La bibliografía básica propuesta se encuentra en la biblioteca "Juan Roa Vásquez".</v>
      </c>
      <c r="CB630" s="21" t="str">
        <f t="shared" si="361"/>
        <v>La bibliografía propuesta contiene títulos de edición menor a 5 años.</v>
      </c>
      <c r="CC630" s="12" t="str">
        <f t="shared" si="362"/>
        <v>La bibliografía se presenta con una sólo sistema de referenciación (APA, Vancouver, IEEE, etc).</v>
      </c>
      <c r="CD630" s="12" t="str">
        <f t="shared" si="363"/>
        <v>La bibliografía incluye por lo menos dos títulos en una segunda lengua.</v>
      </c>
      <c r="CF630" s="12">
        <f t="shared" si="364"/>
        <v>1</v>
      </c>
      <c r="CG630" s="12">
        <f t="shared" si="365"/>
        <v>1</v>
      </c>
      <c r="CH630" s="12">
        <f t="shared" si="366"/>
        <v>1</v>
      </c>
      <c r="CI630" s="12">
        <f t="shared" si="367"/>
        <v>1</v>
      </c>
      <c r="CJ630" s="12">
        <f t="shared" si="368"/>
        <v>0</v>
      </c>
      <c r="CK630" s="12">
        <f t="shared" si="369"/>
        <v>4</v>
      </c>
    </row>
    <row r="631" spans="1:89" x14ac:dyDescent="0.25">
      <c r="A631" s="25">
        <v>43073.454048958331</v>
      </c>
      <c r="B631" s="26" t="s">
        <v>1269</v>
      </c>
      <c r="C631" s="26" t="s">
        <v>1270</v>
      </c>
      <c r="D631" s="26" t="s">
        <v>185</v>
      </c>
      <c r="E631" s="24"/>
      <c r="F631" s="26" t="s">
        <v>282</v>
      </c>
      <c r="G631" s="26" t="s">
        <v>1275</v>
      </c>
      <c r="H631" s="26" t="s">
        <v>188</v>
      </c>
      <c r="I631" s="26" t="s">
        <v>188</v>
      </c>
      <c r="J631" s="26" t="s">
        <v>188</v>
      </c>
      <c r="K631" s="26" t="s">
        <v>188</v>
      </c>
      <c r="L631" s="26" t="s">
        <v>188</v>
      </c>
      <c r="M631" s="26" t="s">
        <v>188</v>
      </c>
      <c r="N631" s="26" t="s">
        <v>188</v>
      </c>
      <c r="O631" s="26" t="s">
        <v>188</v>
      </c>
      <c r="P631" s="26" t="s">
        <v>188</v>
      </c>
      <c r="Q631" s="26" t="s">
        <v>188</v>
      </c>
      <c r="R631" s="26" t="s">
        <v>188</v>
      </c>
      <c r="S631" s="26" t="s">
        <v>188</v>
      </c>
      <c r="T631" s="26" t="s">
        <v>188</v>
      </c>
      <c r="U631" s="26" t="s">
        <v>188</v>
      </c>
      <c r="V631" s="26" t="s">
        <v>4</v>
      </c>
      <c r="W631" s="26" t="s">
        <v>162</v>
      </c>
      <c r="X631" s="26" t="s">
        <v>158</v>
      </c>
      <c r="Y631" s="26" t="s">
        <v>190</v>
      </c>
      <c r="Z631" s="26" t="s">
        <v>190</v>
      </c>
      <c r="AA631" s="26" t="s">
        <v>190</v>
      </c>
      <c r="AB631" s="26" t="s">
        <v>190</v>
      </c>
      <c r="AC631" s="26" t="s">
        <v>190</v>
      </c>
      <c r="AD631" s="26" t="s">
        <v>190</v>
      </c>
      <c r="AE631" s="26" t="s">
        <v>55</v>
      </c>
      <c r="AF631" s="26" t="s">
        <v>159</v>
      </c>
      <c r="AG631" s="26" t="s">
        <v>59</v>
      </c>
      <c r="AH631" s="26" t="s">
        <v>59</v>
      </c>
      <c r="AI631" s="26" t="s">
        <v>59</v>
      </c>
      <c r="AJ631" s="26" t="s">
        <v>59</v>
      </c>
      <c r="AK631" s="26" t="s">
        <v>69</v>
      </c>
      <c r="AL631" s="26" t="s">
        <v>160</v>
      </c>
      <c r="AM631" s="26" t="s">
        <v>259</v>
      </c>
      <c r="AN631" s="26" t="s">
        <v>89</v>
      </c>
      <c r="AO631" s="26" t="s">
        <v>192</v>
      </c>
      <c r="AP631" s="26" t="s">
        <v>106</v>
      </c>
      <c r="AQ631" s="26" t="s">
        <v>104</v>
      </c>
      <c r="AR631" s="26" t="s">
        <v>105</v>
      </c>
      <c r="AS631" s="26" t="s">
        <v>104</v>
      </c>
      <c r="AT631" s="26" t="s">
        <v>114</v>
      </c>
      <c r="AU631" s="26" t="s">
        <v>193</v>
      </c>
      <c r="AX631" s="12">
        <f t="shared" si="339"/>
        <v>628</v>
      </c>
      <c r="AY631" s="12">
        <f t="shared" si="370"/>
        <v>0.5</v>
      </c>
      <c r="AZ631" s="20" t="str">
        <f t="shared" si="340"/>
        <v>Criterios y estándares (Rúbrica)., Autoevaluación., Retroalimentación.</v>
      </c>
      <c r="BA631" s="12" t="str">
        <f t="shared" si="335"/>
        <v>Criterios y estándares (Rúbrica).</v>
      </c>
      <c r="BB631" s="12" t="str">
        <f t="shared" si="336"/>
        <v>Autoevaluación.</v>
      </c>
      <c r="BC631" s="12" t="str">
        <f t="shared" si="337"/>
        <v>Retroalimentación.</v>
      </c>
      <c r="BD631" s="12" t="str">
        <f t="shared" si="338"/>
        <v/>
      </c>
      <c r="BF631" s="12">
        <f t="shared" si="341"/>
        <v>0</v>
      </c>
      <c r="BG631" s="12">
        <f t="shared" si="342"/>
        <v>1</v>
      </c>
      <c r="BH631" s="12">
        <f t="shared" si="343"/>
        <v>1</v>
      </c>
      <c r="BI631" s="12">
        <f t="shared" si="344"/>
        <v>1</v>
      </c>
      <c r="BJ631" s="12">
        <f t="shared" si="345"/>
        <v>0</v>
      </c>
      <c r="BK631" s="12">
        <f t="shared" si="346"/>
        <v>3</v>
      </c>
      <c r="BL631" s="20" t="str">
        <f t="shared" si="347"/>
        <v>Reflexión, Diálogo, Claridad, Oportunidades de mejora, Retroalimentación al docente</v>
      </c>
      <c r="BM631" s="12" t="str">
        <f t="shared" si="348"/>
        <v>Reflexión</v>
      </c>
      <c r="BN631" s="12" t="str">
        <f t="shared" si="371"/>
        <v>Diálogo</v>
      </c>
      <c r="BO631" s="12" t="str">
        <f t="shared" si="349"/>
        <v>Claridad</v>
      </c>
      <c r="BP631" s="12" t="str">
        <f t="shared" si="350"/>
        <v>Oportunidades de mejora</v>
      </c>
      <c r="BQ631" s="12" t="str">
        <f t="shared" si="351"/>
        <v>Retroalimentación al docente</v>
      </c>
      <c r="BS631" s="12">
        <f t="shared" si="352"/>
        <v>1</v>
      </c>
      <c r="BT631" s="12">
        <f t="shared" si="353"/>
        <v>1</v>
      </c>
      <c r="BU631" s="12">
        <f t="shared" si="354"/>
        <v>1</v>
      </c>
      <c r="BV631" s="12">
        <f t="shared" si="355"/>
        <v>1</v>
      </c>
      <c r="BW631" s="12">
        <f t="shared" si="356"/>
        <v>1</v>
      </c>
      <c r="BX631" s="12">
        <f t="shared" si="357"/>
        <v>0</v>
      </c>
      <c r="BY631" s="12">
        <f t="shared" si="358"/>
        <v>5</v>
      </c>
      <c r="BZ631"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31" s="12" t="str">
        <f t="shared" si="360"/>
        <v>La bibliografía básica propuesta se encuentra en la biblioteca "Juan Roa Vásquez".</v>
      </c>
      <c r="CB631" s="21" t="str">
        <f t="shared" si="361"/>
        <v>La bibliografía propuesta contiene títulos de edición menor a 5 años.</v>
      </c>
      <c r="CC631" s="12" t="str">
        <f t="shared" si="362"/>
        <v>La bibliografía se presenta con una sólo sistema de referenciación (APA, Vancouver, IEEE, etc).</v>
      </c>
      <c r="CD631" s="12" t="str">
        <f t="shared" si="363"/>
        <v>La bibliografía incluye por lo menos dos títulos en una segunda lengua.</v>
      </c>
      <c r="CF631" s="12">
        <f t="shared" si="364"/>
        <v>1</v>
      </c>
      <c r="CG631" s="12">
        <f t="shared" si="365"/>
        <v>1</v>
      </c>
      <c r="CH631" s="12">
        <f t="shared" si="366"/>
        <v>1</v>
      </c>
      <c r="CI631" s="12">
        <f t="shared" si="367"/>
        <v>1</v>
      </c>
      <c r="CJ631" s="12">
        <f t="shared" si="368"/>
        <v>0</v>
      </c>
      <c r="CK631" s="12">
        <f t="shared" si="369"/>
        <v>4</v>
      </c>
    </row>
    <row r="632" spans="1:89" x14ac:dyDescent="0.25">
      <c r="A632" s="25">
        <v>43073.478897673616</v>
      </c>
      <c r="B632" s="26" t="s">
        <v>1276</v>
      </c>
      <c r="C632" s="26" t="s">
        <v>1277</v>
      </c>
      <c r="D632" s="26" t="s">
        <v>185</v>
      </c>
      <c r="E632" s="24"/>
      <c r="F632" s="26" t="s">
        <v>282</v>
      </c>
      <c r="G632" s="26" t="s">
        <v>1278</v>
      </c>
      <c r="H632" s="26" t="s">
        <v>188</v>
      </c>
      <c r="I632" s="26" t="s">
        <v>188</v>
      </c>
      <c r="J632" s="26" t="s">
        <v>188</v>
      </c>
      <c r="K632" s="26" t="s">
        <v>188</v>
      </c>
      <c r="L632" s="26" t="s">
        <v>188</v>
      </c>
      <c r="M632" s="26" t="s">
        <v>188</v>
      </c>
      <c r="N632" s="26" t="s">
        <v>188</v>
      </c>
      <c r="O632" s="26" t="s">
        <v>188</v>
      </c>
      <c r="P632" s="26" t="s">
        <v>188</v>
      </c>
      <c r="Q632" s="26" t="s">
        <v>188</v>
      </c>
      <c r="R632" s="26" t="s">
        <v>188</v>
      </c>
      <c r="S632" s="26" t="s">
        <v>188</v>
      </c>
      <c r="T632" s="26" t="s">
        <v>188</v>
      </c>
      <c r="U632" s="26" t="s">
        <v>188</v>
      </c>
      <c r="V632" s="26" t="s">
        <v>5</v>
      </c>
      <c r="W632" s="26" t="s">
        <v>162</v>
      </c>
      <c r="X632" s="26" t="s">
        <v>40</v>
      </c>
      <c r="Y632" s="26" t="s">
        <v>43</v>
      </c>
      <c r="Z632" s="26" t="s">
        <v>43</v>
      </c>
      <c r="AA632" s="26" t="s">
        <v>43</v>
      </c>
      <c r="AB632" s="26" t="s">
        <v>43</v>
      </c>
      <c r="AC632" s="26" t="s">
        <v>43</v>
      </c>
      <c r="AD632" s="26" t="s">
        <v>43</v>
      </c>
      <c r="AE632" s="26" t="s">
        <v>53</v>
      </c>
      <c r="AF632" s="26" t="s">
        <v>58</v>
      </c>
      <c r="AG632" s="26" t="s">
        <v>58</v>
      </c>
      <c r="AH632" s="26" t="s">
        <v>58</v>
      </c>
      <c r="AI632" s="26" t="s">
        <v>58</v>
      </c>
      <c r="AJ632" s="26" t="s">
        <v>58</v>
      </c>
      <c r="AK632" s="26" t="s">
        <v>69</v>
      </c>
      <c r="AL632" s="26" t="s">
        <v>160</v>
      </c>
      <c r="AM632" s="26" t="s">
        <v>206</v>
      </c>
      <c r="AN632" s="26" t="s">
        <v>89</v>
      </c>
      <c r="AO632" s="26" t="s">
        <v>268</v>
      </c>
      <c r="AP632" s="26" t="s">
        <v>106</v>
      </c>
      <c r="AQ632" s="26" t="s">
        <v>104</v>
      </c>
      <c r="AR632" s="26" t="s">
        <v>106</v>
      </c>
      <c r="AS632" s="26" t="s">
        <v>106</v>
      </c>
      <c r="AT632" s="26" t="s">
        <v>114</v>
      </c>
      <c r="AU632" s="26" t="s">
        <v>247</v>
      </c>
      <c r="AX632" s="12">
        <f t="shared" si="339"/>
        <v>631</v>
      </c>
      <c r="AY632" s="12">
        <f t="shared" si="370"/>
        <v>1</v>
      </c>
      <c r="AZ632" s="20" t="str">
        <f t="shared" si="340"/>
        <v>Anticipatoria., Autoevaluación., Retroalimentación.</v>
      </c>
      <c r="BA632" s="12" t="str">
        <f t="shared" si="335"/>
        <v>Anticipatoria.</v>
      </c>
      <c r="BB632" s="12" t="str">
        <f t="shared" si="336"/>
        <v>Autoevaluación.</v>
      </c>
      <c r="BC632" s="12" t="str">
        <f t="shared" si="337"/>
        <v>Retroalimentación.</v>
      </c>
      <c r="BD632" s="12" t="str">
        <f t="shared" si="338"/>
        <v/>
      </c>
      <c r="BF632" s="12">
        <f t="shared" si="341"/>
        <v>1</v>
      </c>
      <c r="BG632" s="12">
        <f t="shared" si="342"/>
        <v>0</v>
      </c>
      <c r="BH632" s="12">
        <f t="shared" si="343"/>
        <v>1</v>
      </c>
      <c r="BI632" s="12">
        <f t="shared" si="344"/>
        <v>1</v>
      </c>
      <c r="BJ632" s="12">
        <f t="shared" si="345"/>
        <v>0</v>
      </c>
      <c r="BK632" s="12">
        <f t="shared" si="346"/>
        <v>3</v>
      </c>
      <c r="BL632" s="20" t="str">
        <f t="shared" si="347"/>
        <v>Reflexión, Diálogo, Oportunidades de mejora, Retroalimentación al docente</v>
      </c>
      <c r="BM632" s="12" t="str">
        <f t="shared" si="348"/>
        <v>Reflexión</v>
      </c>
      <c r="BN632" s="12" t="str">
        <f t="shared" si="371"/>
        <v>Diálogo</v>
      </c>
      <c r="BO632" s="12" t="str">
        <f t="shared" si="349"/>
        <v>Oportunidades de mejora</v>
      </c>
      <c r="BP632" s="12" t="str">
        <f t="shared" si="350"/>
        <v>Retroalimentación al docente</v>
      </c>
      <c r="BQ632" s="12" t="str">
        <f t="shared" si="351"/>
        <v/>
      </c>
      <c r="BS632" s="12">
        <f t="shared" si="352"/>
        <v>1</v>
      </c>
      <c r="BT632" s="12">
        <f t="shared" si="353"/>
        <v>1</v>
      </c>
      <c r="BU632" s="12">
        <f t="shared" si="354"/>
        <v>0</v>
      </c>
      <c r="BV632" s="12">
        <f t="shared" si="355"/>
        <v>1</v>
      </c>
      <c r="BW632" s="12">
        <f t="shared" si="356"/>
        <v>1</v>
      </c>
      <c r="BX632" s="12">
        <f t="shared" si="357"/>
        <v>0</v>
      </c>
      <c r="BY632" s="12">
        <f t="shared" si="358"/>
        <v>4</v>
      </c>
      <c r="BZ632" s="12" t="str">
        <f t="shared" si="359"/>
        <v>La bibliografía básica propuesta se encuentra en la biblioteca "Juan Roa Vásquez"., La bibliografía propuesta contiene títulos de edición menor a 5 años., La bibliografía se presenta con una sólo sistema de referenciación (APA, Vancouver, IEEE, etc).</v>
      </c>
      <c r="CA632" s="12" t="str">
        <f t="shared" si="360"/>
        <v>La bibliografía básica propuesta se encuentra en la biblioteca "Juan Roa Vásquez".</v>
      </c>
      <c r="CB632" s="21" t="str">
        <f t="shared" si="361"/>
        <v>La bibliografía propuesta contiene títulos de edición menor a 5 años.</v>
      </c>
      <c r="CC632" s="12" t="str">
        <f t="shared" si="362"/>
        <v>La bibliografía se presenta con una sólo sistema de referenciación (APA, Vancouver, IEEE, etc).</v>
      </c>
      <c r="CD632" s="12" t="str">
        <f t="shared" si="363"/>
        <v/>
      </c>
      <c r="CF632" s="12">
        <f t="shared" si="364"/>
        <v>1</v>
      </c>
      <c r="CG632" s="12">
        <f t="shared" si="365"/>
        <v>1</v>
      </c>
      <c r="CH632" s="12">
        <f t="shared" si="366"/>
        <v>1</v>
      </c>
      <c r="CI632" s="12">
        <f t="shared" si="367"/>
        <v>0</v>
      </c>
      <c r="CJ632" s="12">
        <f t="shared" si="368"/>
        <v>0</v>
      </c>
      <c r="CK632" s="12">
        <f t="shared" si="369"/>
        <v>3</v>
      </c>
    </row>
    <row r="633" spans="1:89" x14ac:dyDescent="0.25">
      <c r="A633" s="25">
        <v>43073.488542372681</v>
      </c>
      <c r="B633" s="26" t="s">
        <v>1279</v>
      </c>
      <c r="C633" s="26" t="s">
        <v>1280</v>
      </c>
      <c r="D633" s="26" t="s">
        <v>185</v>
      </c>
      <c r="E633" s="24"/>
      <c r="F633" s="26" t="s">
        <v>282</v>
      </c>
      <c r="G633" s="26" t="s">
        <v>1281</v>
      </c>
      <c r="H633" s="26" t="s">
        <v>188</v>
      </c>
      <c r="I633" s="26" t="s">
        <v>188</v>
      </c>
      <c r="J633" s="26" t="s">
        <v>188</v>
      </c>
      <c r="K633" s="26" t="s">
        <v>188</v>
      </c>
      <c r="L633" s="26" t="s">
        <v>188</v>
      </c>
      <c r="M633" s="26" t="s">
        <v>188</v>
      </c>
      <c r="N633" s="26" t="s">
        <v>188</v>
      </c>
      <c r="O633" s="26" t="s">
        <v>188</v>
      </c>
      <c r="P633" s="26" t="s">
        <v>188</v>
      </c>
      <c r="Q633" s="26" t="s">
        <v>188</v>
      </c>
      <c r="R633" s="26" t="s">
        <v>188</v>
      </c>
      <c r="S633" s="26" t="s">
        <v>188</v>
      </c>
      <c r="T633" s="26" t="s">
        <v>188</v>
      </c>
      <c r="U633" s="26" t="s">
        <v>188</v>
      </c>
      <c r="V633" s="26" t="s">
        <v>5</v>
      </c>
      <c r="W633" s="26" t="s">
        <v>162</v>
      </c>
      <c r="X633" s="26" t="s">
        <v>39</v>
      </c>
      <c r="Y633" s="26" t="s">
        <v>43</v>
      </c>
      <c r="Z633" s="26" t="s">
        <v>43</v>
      </c>
      <c r="AA633" s="26" t="s">
        <v>43</v>
      </c>
      <c r="AB633" s="26" t="s">
        <v>43</v>
      </c>
      <c r="AC633" s="26" t="s">
        <v>43</v>
      </c>
      <c r="AD633" s="26" t="s">
        <v>43</v>
      </c>
      <c r="AE633" s="26" t="s">
        <v>55</v>
      </c>
      <c r="AF633" s="26" t="s">
        <v>159</v>
      </c>
      <c r="AG633" s="26" t="s">
        <v>59</v>
      </c>
      <c r="AH633" s="26" t="s">
        <v>59</v>
      </c>
      <c r="AI633" s="26" t="s">
        <v>59</v>
      </c>
      <c r="AJ633" s="26" t="s">
        <v>59</v>
      </c>
      <c r="AK633" s="26" t="s">
        <v>71</v>
      </c>
      <c r="AL633" s="26" t="s">
        <v>160</v>
      </c>
      <c r="AM633" s="26" t="s">
        <v>218</v>
      </c>
      <c r="AN633" s="26" t="s">
        <v>90</v>
      </c>
      <c r="AO633" s="26" t="s">
        <v>210</v>
      </c>
      <c r="AP633" s="26" t="s">
        <v>106</v>
      </c>
      <c r="AQ633" s="26" t="s">
        <v>106</v>
      </c>
      <c r="AR633" s="26" t="s">
        <v>104</v>
      </c>
      <c r="AS633" s="26" t="s">
        <v>106</v>
      </c>
      <c r="AT633" s="26" t="s">
        <v>114</v>
      </c>
      <c r="AU633" s="26" t="s">
        <v>249</v>
      </c>
      <c r="AX633" s="12">
        <f t="shared" si="339"/>
        <v>632</v>
      </c>
      <c r="AY633" s="12">
        <f t="shared" si="370"/>
        <v>1</v>
      </c>
      <c r="AZ633" s="20" t="str">
        <f t="shared" si="340"/>
        <v>Criterios y estándares (Rúbrica)., Retroalimentación.</v>
      </c>
      <c r="BA633" s="12" t="str">
        <f t="shared" si="335"/>
        <v>Criterios y estándares (Rúbrica).</v>
      </c>
      <c r="BB633" s="12" t="str">
        <f t="shared" si="336"/>
        <v>Retroalimentación.</v>
      </c>
      <c r="BC633" s="12" t="str">
        <f t="shared" si="337"/>
        <v/>
      </c>
      <c r="BD633" s="12" t="str">
        <f t="shared" si="338"/>
        <v/>
      </c>
      <c r="BF633" s="12">
        <f t="shared" si="341"/>
        <v>0</v>
      </c>
      <c r="BG633" s="12">
        <f t="shared" si="342"/>
        <v>1</v>
      </c>
      <c r="BH633" s="12">
        <f t="shared" si="343"/>
        <v>0</v>
      </c>
      <c r="BI633" s="12">
        <f t="shared" si="344"/>
        <v>1</v>
      </c>
      <c r="BJ633" s="12">
        <f t="shared" si="345"/>
        <v>0</v>
      </c>
      <c r="BK633" s="12">
        <f t="shared" si="346"/>
        <v>2</v>
      </c>
      <c r="BL633" s="20" t="str">
        <f t="shared" si="347"/>
        <v>Reflexión, Diálogo, Claridad, Oportunidades de mejora</v>
      </c>
      <c r="BM633" s="12" t="str">
        <f t="shared" si="348"/>
        <v>Reflexión</v>
      </c>
      <c r="BN633" s="12" t="str">
        <f t="shared" si="371"/>
        <v>Diálogo</v>
      </c>
      <c r="BO633" s="12" t="str">
        <f t="shared" si="349"/>
        <v>Claridad</v>
      </c>
      <c r="BP633" s="12" t="str">
        <f t="shared" si="350"/>
        <v>Oportunidades de mejora</v>
      </c>
      <c r="BQ633" s="12" t="str">
        <f t="shared" si="351"/>
        <v/>
      </c>
      <c r="BS633" s="12">
        <f t="shared" si="352"/>
        <v>1</v>
      </c>
      <c r="BT633" s="12">
        <f t="shared" si="353"/>
        <v>1</v>
      </c>
      <c r="BU633" s="12">
        <f t="shared" si="354"/>
        <v>1</v>
      </c>
      <c r="BV633" s="12">
        <f t="shared" si="355"/>
        <v>1</v>
      </c>
      <c r="BW633" s="12">
        <f t="shared" si="356"/>
        <v>0</v>
      </c>
      <c r="BX633" s="12">
        <f t="shared" si="357"/>
        <v>0</v>
      </c>
      <c r="BY633" s="12">
        <f t="shared" si="358"/>
        <v>4</v>
      </c>
      <c r="BZ633" s="12" t="str">
        <f t="shared" si="359"/>
        <v>La bibliografía básica propuesta se encuentra en la biblioteca "Juan Roa Vásquez"., La bibliografía incluye por lo menos dos títulos en una segunda lengua.</v>
      </c>
      <c r="CA633" s="12" t="str">
        <f t="shared" si="360"/>
        <v>La bibliografía básica propuesta se encuentra en la biblioteca "Juan Roa Vásquez".</v>
      </c>
      <c r="CB633" s="21" t="str">
        <f t="shared" si="361"/>
        <v>La bibliografía incluye por lo menos dos títulos en una segunda lengua.</v>
      </c>
      <c r="CC633" s="12" t="str">
        <f t="shared" si="362"/>
        <v/>
      </c>
      <c r="CD633" s="12" t="str">
        <f t="shared" si="363"/>
        <v/>
      </c>
      <c r="CF633" s="12">
        <f t="shared" si="364"/>
        <v>1</v>
      </c>
      <c r="CG633" s="12">
        <f t="shared" si="365"/>
        <v>0</v>
      </c>
      <c r="CH633" s="12">
        <f t="shared" si="366"/>
        <v>0</v>
      </c>
      <c r="CI633" s="12">
        <f t="shared" si="367"/>
        <v>1</v>
      </c>
      <c r="CJ633" s="12">
        <f t="shared" si="368"/>
        <v>0</v>
      </c>
      <c r="CK633" s="12">
        <f t="shared" si="369"/>
        <v>2</v>
      </c>
    </row>
    <row r="634" spans="1:89" x14ac:dyDescent="0.25">
      <c r="A634" s="25">
        <v>43073.505014270835</v>
      </c>
      <c r="B634" s="26" t="s">
        <v>1282</v>
      </c>
      <c r="C634" s="26" t="s">
        <v>1283</v>
      </c>
      <c r="D634" s="26" t="s">
        <v>185</v>
      </c>
      <c r="E634" s="24"/>
      <c r="F634" s="26" t="s">
        <v>336</v>
      </c>
      <c r="G634" s="26" t="s">
        <v>1284</v>
      </c>
      <c r="H634" s="26" t="s">
        <v>188</v>
      </c>
      <c r="I634" s="26" t="s">
        <v>188</v>
      </c>
      <c r="J634" s="26" t="s">
        <v>188</v>
      </c>
      <c r="K634" s="26" t="s">
        <v>188</v>
      </c>
      <c r="L634" s="26" t="s">
        <v>188</v>
      </c>
      <c r="M634" s="26" t="s">
        <v>188</v>
      </c>
      <c r="N634" s="26" t="s">
        <v>188</v>
      </c>
      <c r="O634" s="26" t="s">
        <v>188</v>
      </c>
      <c r="P634" s="26" t="s">
        <v>188</v>
      </c>
      <c r="Q634" s="26" t="s">
        <v>188</v>
      </c>
      <c r="R634" s="26" t="s">
        <v>188</v>
      </c>
      <c r="S634" s="26" t="s">
        <v>188</v>
      </c>
      <c r="T634" s="26" t="s">
        <v>188</v>
      </c>
      <c r="U634" s="26" t="s">
        <v>188</v>
      </c>
      <c r="V634" s="26" t="s">
        <v>5</v>
      </c>
      <c r="W634" s="26" t="s">
        <v>162</v>
      </c>
      <c r="X634" s="26" t="s">
        <v>158</v>
      </c>
      <c r="Y634" s="26" t="s">
        <v>190</v>
      </c>
      <c r="Z634" s="26" t="s">
        <v>190</v>
      </c>
      <c r="AA634" s="26" t="s">
        <v>190</v>
      </c>
      <c r="AB634" s="26" t="s">
        <v>190</v>
      </c>
      <c r="AC634" s="26" t="s">
        <v>190</v>
      </c>
      <c r="AD634" s="26" t="s">
        <v>46</v>
      </c>
      <c r="AE634" s="26" t="s">
        <v>53</v>
      </c>
      <c r="AF634" s="26" t="s">
        <v>159</v>
      </c>
      <c r="AG634" s="26" t="s">
        <v>58</v>
      </c>
      <c r="AH634" s="26" t="s">
        <v>58</v>
      </c>
      <c r="AI634" s="26" t="s">
        <v>58</v>
      </c>
      <c r="AJ634" s="26" t="s">
        <v>67</v>
      </c>
      <c r="AK634" s="26" t="s">
        <v>71</v>
      </c>
      <c r="AL634" s="26" t="s">
        <v>163</v>
      </c>
      <c r="AM634" s="26" t="s">
        <v>231</v>
      </c>
      <c r="AN634" s="26" t="s">
        <v>88</v>
      </c>
      <c r="AO634" s="26" t="s">
        <v>244</v>
      </c>
      <c r="AP634" s="26" t="s">
        <v>104</v>
      </c>
      <c r="AQ634" s="26" t="s">
        <v>104</v>
      </c>
      <c r="AR634" s="26" t="s">
        <v>104</v>
      </c>
      <c r="AS634" s="26" t="s">
        <v>104</v>
      </c>
      <c r="AT634" s="26" t="s">
        <v>114</v>
      </c>
      <c r="AU634" s="26" t="s">
        <v>247</v>
      </c>
      <c r="AX634" s="12">
        <f t="shared" si="339"/>
        <v>633</v>
      </c>
      <c r="AY634" s="12">
        <f t="shared" si="370"/>
        <v>1</v>
      </c>
      <c r="AZ634" s="20" t="str">
        <f t="shared" si="340"/>
        <v>Anticipatoria., Criterios y estándares (Rúbrica)., Retroalimentación.</v>
      </c>
      <c r="BA634" s="12" t="str">
        <f t="shared" si="335"/>
        <v>Anticipatoria.</v>
      </c>
      <c r="BB634" s="12" t="str">
        <f t="shared" si="336"/>
        <v>Criterios y estándares (Rúbrica).</v>
      </c>
      <c r="BC634" s="12" t="str">
        <f t="shared" si="337"/>
        <v>Retroalimentación.</v>
      </c>
      <c r="BD634" s="12" t="str">
        <f t="shared" si="338"/>
        <v/>
      </c>
      <c r="BF634" s="12">
        <f t="shared" si="341"/>
        <v>1</v>
      </c>
      <c r="BG634" s="12">
        <f t="shared" si="342"/>
        <v>1</v>
      </c>
      <c r="BH634" s="12">
        <f t="shared" si="343"/>
        <v>0</v>
      </c>
      <c r="BI634" s="12">
        <f t="shared" si="344"/>
        <v>1</v>
      </c>
      <c r="BJ634" s="12">
        <f t="shared" si="345"/>
        <v>0</v>
      </c>
      <c r="BK634" s="12">
        <f t="shared" si="346"/>
        <v>3</v>
      </c>
      <c r="BL634" s="20" t="str">
        <f t="shared" si="347"/>
        <v>Reflexión, Claridad, Oportunidades de mejora, Retroalimentación al docente</v>
      </c>
      <c r="BM634" s="12" t="str">
        <f t="shared" si="348"/>
        <v>Reflexión</v>
      </c>
      <c r="BN634" s="12" t="str">
        <f t="shared" si="371"/>
        <v>Claridad</v>
      </c>
      <c r="BO634" s="12" t="str">
        <f t="shared" si="349"/>
        <v>Oportunidades de mejora</v>
      </c>
      <c r="BP634" s="12" t="str">
        <f t="shared" si="350"/>
        <v>Oportunidades de mejora</v>
      </c>
      <c r="BQ634" s="12" t="str">
        <f t="shared" si="351"/>
        <v>Retroalimentación al docente</v>
      </c>
      <c r="BS634" s="12">
        <f t="shared" si="352"/>
        <v>1</v>
      </c>
      <c r="BT634" s="12">
        <f t="shared" si="353"/>
        <v>0</v>
      </c>
      <c r="BU634" s="12">
        <f t="shared" si="354"/>
        <v>1</v>
      </c>
      <c r="BV634" s="12">
        <f t="shared" si="355"/>
        <v>2</v>
      </c>
      <c r="BW634" s="12">
        <f t="shared" si="356"/>
        <v>1</v>
      </c>
      <c r="BX634" s="12">
        <f t="shared" si="357"/>
        <v>0</v>
      </c>
      <c r="BY634" s="12">
        <f t="shared" si="358"/>
        <v>5</v>
      </c>
      <c r="BZ634" s="12" t="str">
        <f t="shared" si="359"/>
        <v>La bibliografía básica propuesta se encuentra en la biblioteca "Juan Roa Vásquez"., La bibliografía propuesta contiene títulos de edición menor a 5 años., La bibliografía se presenta con una sólo sistema de referenciación (APA, Vancouver, IEEE, etc).</v>
      </c>
      <c r="CA634" s="12" t="str">
        <f t="shared" si="360"/>
        <v>La bibliografía básica propuesta se encuentra en la biblioteca "Juan Roa Vásquez".</v>
      </c>
      <c r="CB634" s="21" t="str">
        <f t="shared" si="361"/>
        <v>La bibliografía propuesta contiene títulos de edición menor a 5 años.</v>
      </c>
      <c r="CC634" s="12" t="str">
        <f t="shared" si="362"/>
        <v>La bibliografía se presenta con una sólo sistema de referenciación (APA, Vancouver, IEEE, etc).</v>
      </c>
      <c r="CD634" s="12" t="str">
        <f t="shared" si="363"/>
        <v/>
      </c>
      <c r="CF634" s="12">
        <f t="shared" si="364"/>
        <v>1</v>
      </c>
      <c r="CG634" s="12">
        <f t="shared" si="365"/>
        <v>1</v>
      </c>
      <c r="CH634" s="12">
        <f t="shared" si="366"/>
        <v>1</v>
      </c>
      <c r="CI634" s="12">
        <f t="shared" si="367"/>
        <v>0</v>
      </c>
      <c r="CJ634" s="12">
        <f t="shared" si="368"/>
        <v>0</v>
      </c>
      <c r="CK634" s="12">
        <f t="shared" si="369"/>
        <v>3</v>
      </c>
    </row>
    <row r="635" spans="1:89" x14ac:dyDescent="0.25">
      <c r="A635" s="25">
        <v>43073.54944101852</v>
      </c>
      <c r="B635" s="26" t="s">
        <v>1285</v>
      </c>
      <c r="C635" s="26" t="s">
        <v>1286</v>
      </c>
      <c r="D635" s="26" t="s">
        <v>185</v>
      </c>
      <c r="E635" s="24"/>
      <c r="F635" s="26" t="s">
        <v>201</v>
      </c>
      <c r="G635" s="26" t="s">
        <v>1287</v>
      </c>
      <c r="H635" s="26" t="s">
        <v>188</v>
      </c>
      <c r="I635" s="26" t="s">
        <v>188</v>
      </c>
      <c r="J635" s="26" t="s">
        <v>188</v>
      </c>
      <c r="K635" s="26" t="s">
        <v>188</v>
      </c>
      <c r="L635" s="26" t="s">
        <v>188</v>
      </c>
      <c r="M635" s="26" t="s">
        <v>188</v>
      </c>
      <c r="N635" s="26" t="s">
        <v>188</v>
      </c>
      <c r="O635" s="26" t="s">
        <v>188</v>
      </c>
      <c r="P635" s="26" t="s">
        <v>188</v>
      </c>
      <c r="Q635" s="26" t="s">
        <v>188</v>
      </c>
      <c r="R635" s="26" t="s">
        <v>188</v>
      </c>
      <c r="S635" s="26" t="s">
        <v>188</v>
      </c>
      <c r="T635" s="26" t="s">
        <v>188</v>
      </c>
      <c r="U635" s="26" t="s">
        <v>188</v>
      </c>
      <c r="V635" s="26" t="s">
        <v>5</v>
      </c>
      <c r="W635" s="26" t="s">
        <v>162</v>
      </c>
      <c r="X635" s="26" t="s">
        <v>158</v>
      </c>
      <c r="Y635" s="26" t="s">
        <v>190</v>
      </c>
      <c r="Z635" s="26" t="s">
        <v>190</v>
      </c>
      <c r="AA635" s="26" t="s">
        <v>190</v>
      </c>
      <c r="AB635" s="26" t="s">
        <v>190</v>
      </c>
      <c r="AC635" s="26" t="s">
        <v>190</v>
      </c>
      <c r="AD635" s="26" t="s">
        <v>190</v>
      </c>
      <c r="AE635" s="26" t="s">
        <v>55</v>
      </c>
      <c r="AF635" s="26" t="s">
        <v>159</v>
      </c>
      <c r="AG635" s="26" t="s">
        <v>59</v>
      </c>
      <c r="AH635" s="26" t="s">
        <v>59</v>
      </c>
      <c r="AI635" s="26" t="s">
        <v>59</v>
      </c>
      <c r="AJ635" s="26" t="s">
        <v>59</v>
      </c>
      <c r="AK635" s="26" t="s">
        <v>71</v>
      </c>
      <c r="AL635" s="26" t="s">
        <v>160</v>
      </c>
      <c r="AM635" s="26" t="s">
        <v>191</v>
      </c>
      <c r="AN635" s="26" t="s">
        <v>90</v>
      </c>
      <c r="AO635" s="26" t="s">
        <v>192</v>
      </c>
      <c r="AP635" s="26" t="s">
        <v>106</v>
      </c>
      <c r="AQ635" s="26" t="s">
        <v>106</v>
      </c>
      <c r="AR635" s="26" t="s">
        <v>106</v>
      </c>
      <c r="AS635" s="26" t="s">
        <v>106</v>
      </c>
      <c r="AT635" s="26" t="s">
        <v>115</v>
      </c>
      <c r="AU635" s="26" t="s">
        <v>200</v>
      </c>
      <c r="AX635" s="12">
        <f t="shared" si="339"/>
        <v>634</v>
      </c>
      <c r="AY635" s="12">
        <f t="shared" si="370"/>
        <v>1</v>
      </c>
      <c r="AZ635" s="20" t="str">
        <f t="shared" si="340"/>
        <v>Anticipatoria., Criterios y estándares (Rúbrica)., Autoevaluación., Retroalimentación.</v>
      </c>
      <c r="BA635" s="12" t="str">
        <f t="shared" si="335"/>
        <v>Anticipatoria.</v>
      </c>
      <c r="BB635" s="12" t="str">
        <f t="shared" si="336"/>
        <v>Criterios y estándares (Rúbrica).</v>
      </c>
      <c r="BC635" s="12" t="str">
        <f t="shared" si="337"/>
        <v>Autoevaluación.</v>
      </c>
      <c r="BD635" s="12" t="str">
        <f t="shared" si="338"/>
        <v>Retroalimentación.</v>
      </c>
      <c r="BF635" s="12">
        <f t="shared" si="341"/>
        <v>1</v>
      </c>
      <c r="BG635" s="12">
        <f t="shared" si="342"/>
        <v>1</v>
      </c>
      <c r="BH635" s="12">
        <f t="shared" si="343"/>
        <v>1</v>
      </c>
      <c r="BI635" s="12">
        <f t="shared" si="344"/>
        <v>1</v>
      </c>
      <c r="BJ635" s="12">
        <f t="shared" si="345"/>
        <v>0</v>
      </c>
      <c r="BK635" s="12">
        <f t="shared" si="346"/>
        <v>4</v>
      </c>
      <c r="BL635" s="20" t="str">
        <f t="shared" si="347"/>
        <v>Reflexión, Diálogo, Claridad, Oportunidades de mejora, Retroalimentación al docente</v>
      </c>
      <c r="BM635" s="12" t="str">
        <f t="shared" si="348"/>
        <v>Reflexión</v>
      </c>
      <c r="BN635" s="12" t="str">
        <f t="shared" si="371"/>
        <v>Diálogo</v>
      </c>
      <c r="BO635" s="12" t="str">
        <f t="shared" si="349"/>
        <v>Claridad</v>
      </c>
      <c r="BP635" s="12" t="str">
        <f t="shared" si="350"/>
        <v>Oportunidades de mejora</v>
      </c>
      <c r="BQ635" s="12" t="str">
        <f t="shared" si="351"/>
        <v>Retroalimentación al docente</v>
      </c>
      <c r="BS635" s="12">
        <f t="shared" si="352"/>
        <v>1</v>
      </c>
      <c r="BT635" s="12">
        <f t="shared" si="353"/>
        <v>1</v>
      </c>
      <c r="BU635" s="12">
        <f t="shared" si="354"/>
        <v>1</v>
      </c>
      <c r="BV635" s="12">
        <f t="shared" si="355"/>
        <v>1</v>
      </c>
      <c r="BW635" s="12">
        <f t="shared" si="356"/>
        <v>1</v>
      </c>
      <c r="BX635" s="12">
        <f t="shared" si="357"/>
        <v>0</v>
      </c>
      <c r="BY635" s="12">
        <f t="shared" si="358"/>
        <v>5</v>
      </c>
      <c r="BZ635" s="12" t="str">
        <f t="shared" si="359"/>
        <v>La bibliografía básica propuesta se encuentra en la biblioteca "Juan Roa Vásquez"., La bibliografía propuesta contiene títulos de edición menor a 5 años.</v>
      </c>
      <c r="CA635" s="12" t="str">
        <f t="shared" si="360"/>
        <v>La bibliografía básica propuesta se encuentra en la biblioteca "Juan Roa Vásquez".</v>
      </c>
      <c r="CB635" s="21" t="str">
        <f t="shared" si="361"/>
        <v>La bibliografía propuesta contiene títulos de edición menor a 5 años.</v>
      </c>
      <c r="CC635" s="12" t="str">
        <f t="shared" si="362"/>
        <v/>
      </c>
      <c r="CD635" s="12" t="str">
        <f t="shared" si="363"/>
        <v/>
      </c>
      <c r="CF635" s="12">
        <f t="shared" si="364"/>
        <v>1</v>
      </c>
      <c r="CG635" s="12">
        <f t="shared" si="365"/>
        <v>1</v>
      </c>
      <c r="CH635" s="12">
        <f t="shared" si="366"/>
        <v>0</v>
      </c>
      <c r="CI635" s="12">
        <f t="shared" si="367"/>
        <v>0</v>
      </c>
      <c r="CJ635" s="12">
        <f t="shared" si="368"/>
        <v>0</v>
      </c>
      <c r="CK635" s="12">
        <f t="shared" si="369"/>
        <v>2</v>
      </c>
    </row>
    <row r="636" spans="1:89" x14ac:dyDescent="0.25">
      <c r="A636" s="25">
        <v>43073.573040972224</v>
      </c>
      <c r="B636" s="26" t="s">
        <v>1288</v>
      </c>
      <c r="C636" s="26" t="s">
        <v>1289</v>
      </c>
      <c r="D636" s="26" t="s">
        <v>185</v>
      </c>
      <c r="E636" s="24"/>
      <c r="F636" s="26" t="s">
        <v>204</v>
      </c>
      <c r="G636" s="26" t="s">
        <v>217</v>
      </c>
      <c r="H636" s="26" t="s">
        <v>188</v>
      </c>
      <c r="I636" s="26" t="s">
        <v>188</v>
      </c>
      <c r="J636" s="26" t="s">
        <v>188</v>
      </c>
      <c r="K636" s="26" t="s">
        <v>188</v>
      </c>
      <c r="L636" s="26" t="s">
        <v>188</v>
      </c>
      <c r="M636" s="26" t="s">
        <v>188</v>
      </c>
      <c r="N636" s="26" t="s">
        <v>188</v>
      </c>
      <c r="O636" s="26" t="s">
        <v>188</v>
      </c>
      <c r="P636" s="26" t="s">
        <v>188</v>
      </c>
      <c r="Q636" s="26" t="s">
        <v>188</v>
      </c>
      <c r="R636" s="26" t="s">
        <v>188</v>
      </c>
      <c r="S636" s="26" t="s">
        <v>188</v>
      </c>
      <c r="T636" s="26" t="s">
        <v>188</v>
      </c>
      <c r="U636" s="26" t="s">
        <v>188</v>
      </c>
      <c r="V636" s="26" t="s">
        <v>5</v>
      </c>
      <c r="W636" s="26" t="s">
        <v>162</v>
      </c>
      <c r="X636" s="26" t="s">
        <v>40</v>
      </c>
      <c r="Y636" s="26" t="s">
        <v>190</v>
      </c>
      <c r="Z636" s="26" t="s">
        <v>190</v>
      </c>
      <c r="AA636" s="26" t="s">
        <v>190</v>
      </c>
      <c r="AB636" s="26" t="s">
        <v>43</v>
      </c>
      <c r="AC636" s="26" t="s">
        <v>43</v>
      </c>
      <c r="AD636" s="26" t="s">
        <v>190</v>
      </c>
      <c r="AE636" s="26" t="s">
        <v>55</v>
      </c>
      <c r="AF636" s="26" t="s">
        <v>159</v>
      </c>
      <c r="AG636" s="26" t="s">
        <v>59</v>
      </c>
      <c r="AH636" s="26" t="s">
        <v>58</v>
      </c>
      <c r="AI636" s="26" t="s">
        <v>59</v>
      </c>
      <c r="AJ636" s="26" t="s">
        <v>59</v>
      </c>
      <c r="AK636" s="26" t="s">
        <v>71</v>
      </c>
      <c r="AL636" s="26" t="s">
        <v>163</v>
      </c>
      <c r="AM636" s="26" t="s">
        <v>84</v>
      </c>
      <c r="AN636" s="26" t="s">
        <v>90</v>
      </c>
      <c r="AO636" s="26" t="s">
        <v>92</v>
      </c>
      <c r="AP636" s="26" t="s">
        <v>104</v>
      </c>
      <c r="AQ636" s="26" t="s">
        <v>104</v>
      </c>
      <c r="AR636" s="26" t="s">
        <v>104</v>
      </c>
      <c r="AS636" s="26" t="s">
        <v>104</v>
      </c>
      <c r="AT636" s="26" t="s">
        <v>114</v>
      </c>
      <c r="AU636" s="26" t="s">
        <v>166</v>
      </c>
      <c r="AX636" s="12">
        <f t="shared" si="339"/>
        <v>635</v>
      </c>
      <c r="AY636" s="12">
        <f t="shared" si="370"/>
        <v>1</v>
      </c>
      <c r="AZ636" s="20" t="str">
        <f t="shared" si="340"/>
        <v>Retroalimentación.</v>
      </c>
      <c r="BA636" s="12" t="str">
        <f t="shared" si="335"/>
        <v>Retroalimentación.</v>
      </c>
      <c r="BB636" s="12" t="str">
        <f t="shared" si="336"/>
        <v/>
      </c>
      <c r="BC636" s="12" t="str">
        <f t="shared" si="337"/>
        <v/>
      </c>
      <c r="BD636" s="12" t="str">
        <f t="shared" si="338"/>
        <v/>
      </c>
      <c r="BF636" s="12">
        <f t="shared" si="341"/>
        <v>0</v>
      </c>
      <c r="BG636" s="12">
        <f t="shared" si="342"/>
        <v>0</v>
      </c>
      <c r="BH636" s="12">
        <f t="shared" si="343"/>
        <v>0</v>
      </c>
      <c r="BI636" s="12">
        <f t="shared" si="344"/>
        <v>1</v>
      </c>
      <c r="BJ636" s="12">
        <f t="shared" si="345"/>
        <v>0</v>
      </c>
      <c r="BK636" s="12">
        <f t="shared" si="346"/>
        <v>1</v>
      </c>
      <c r="BL636" s="20" t="str">
        <f t="shared" si="347"/>
        <v>Oportunidades de mejora</v>
      </c>
      <c r="BM636" s="12" t="str">
        <f t="shared" si="348"/>
        <v>Oportunidades de mejora</v>
      </c>
      <c r="BN636" s="12" t="str">
        <f t="shared" si="371"/>
        <v/>
      </c>
      <c r="BO636" s="12" t="str">
        <f t="shared" si="349"/>
        <v/>
      </c>
      <c r="BP636" s="12" t="str">
        <f t="shared" si="350"/>
        <v/>
      </c>
      <c r="BQ636" s="12" t="str">
        <f t="shared" si="351"/>
        <v/>
      </c>
      <c r="BS636" s="12">
        <f t="shared" si="352"/>
        <v>0</v>
      </c>
      <c r="BT636" s="12">
        <f t="shared" si="353"/>
        <v>0</v>
      </c>
      <c r="BU636" s="12">
        <f t="shared" si="354"/>
        <v>0</v>
      </c>
      <c r="BV636" s="12">
        <f t="shared" si="355"/>
        <v>1</v>
      </c>
      <c r="BW636" s="12">
        <f t="shared" si="356"/>
        <v>0</v>
      </c>
      <c r="BX636" s="12">
        <f t="shared" si="357"/>
        <v>0</v>
      </c>
      <c r="BY636" s="12">
        <f t="shared" si="358"/>
        <v>1</v>
      </c>
      <c r="BZ636" s="12" t="str">
        <f t="shared" si="359"/>
        <v>La bibliografía propuesta contiene títulos de edición menor a 5 años.</v>
      </c>
      <c r="CA636" s="12" t="str">
        <f t="shared" si="360"/>
        <v>La bibliografía propuesta contiene títulos de edición menor a 5 años.</v>
      </c>
      <c r="CB636" s="21" t="str">
        <f t="shared" si="361"/>
        <v/>
      </c>
      <c r="CC636" s="12" t="str">
        <f t="shared" si="362"/>
        <v/>
      </c>
      <c r="CD636" s="12" t="str">
        <f t="shared" si="363"/>
        <v/>
      </c>
      <c r="CF636" s="12">
        <f t="shared" si="364"/>
        <v>0</v>
      </c>
      <c r="CG636" s="12">
        <f t="shared" si="365"/>
        <v>1</v>
      </c>
      <c r="CH636" s="12">
        <f t="shared" si="366"/>
        <v>0</v>
      </c>
      <c r="CI636" s="12">
        <f t="shared" si="367"/>
        <v>0</v>
      </c>
      <c r="CJ636" s="12">
        <f t="shared" si="368"/>
        <v>0</v>
      </c>
      <c r="CK636" s="12">
        <f t="shared" si="369"/>
        <v>1</v>
      </c>
    </row>
    <row r="637" spans="1:89" x14ac:dyDescent="0.25">
      <c r="A637" s="25">
        <v>43073.593096539349</v>
      </c>
      <c r="B637" s="26" t="s">
        <v>1290</v>
      </c>
      <c r="C637" s="26" t="s">
        <v>1291</v>
      </c>
      <c r="D637" s="26" t="s">
        <v>185</v>
      </c>
      <c r="E637" s="24"/>
      <c r="F637" s="26" t="s">
        <v>226</v>
      </c>
      <c r="G637" s="26" t="s">
        <v>1292</v>
      </c>
      <c r="H637" s="26" t="s">
        <v>188</v>
      </c>
      <c r="I637" s="26" t="s">
        <v>188</v>
      </c>
      <c r="J637" s="26" t="s">
        <v>188</v>
      </c>
      <c r="K637" s="26" t="s">
        <v>188</v>
      </c>
      <c r="L637" s="26" t="s">
        <v>188</v>
      </c>
      <c r="M637" s="26" t="s">
        <v>188</v>
      </c>
      <c r="N637" s="26" t="s">
        <v>188</v>
      </c>
      <c r="O637" s="26" t="s">
        <v>188</v>
      </c>
      <c r="P637" s="26" t="s">
        <v>188</v>
      </c>
      <c r="Q637" s="26" t="s">
        <v>188</v>
      </c>
      <c r="R637" s="26" t="s">
        <v>188</v>
      </c>
      <c r="S637" s="26" t="s">
        <v>188</v>
      </c>
      <c r="T637" s="26" t="s">
        <v>188</v>
      </c>
      <c r="U637" s="26" t="s">
        <v>188</v>
      </c>
      <c r="V637" s="26" t="s">
        <v>5</v>
      </c>
      <c r="W637" s="26" t="s">
        <v>162</v>
      </c>
      <c r="X637" s="26" t="s">
        <v>158</v>
      </c>
      <c r="Y637" s="26" t="s">
        <v>190</v>
      </c>
      <c r="Z637" s="26" t="s">
        <v>190</v>
      </c>
      <c r="AA637" s="26" t="s">
        <v>190</v>
      </c>
      <c r="AB637" s="26" t="s">
        <v>190</v>
      </c>
      <c r="AC637" s="26" t="s">
        <v>190</v>
      </c>
      <c r="AD637" s="26" t="s">
        <v>190</v>
      </c>
      <c r="AE637" s="26" t="s">
        <v>55</v>
      </c>
      <c r="AF637" s="26" t="s">
        <v>159</v>
      </c>
      <c r="AG637" s="26" t="s">
        <v>59</v>
      </c>
      <c r="AH637" s="26" t="s">
        <v>59</v>
      </c>
      <c r="AI637" s="26" t="s">
        <v>59</v>
      </c>
      <c r="AJ637" s="26" t="s">
        <v>59</v>
      </c>
      <c r="AK637" s="26" t="s">
        <v>71</v>
      </c>
      <c r="AL637" s="26" t="s">
        <v>163</v>
      </c>
      <c r="AM637" s="26" t="s">
        <v>191</v>
      </c>
      <c r="AN637" s="26" t="s">
        <v>90</v>
      </c>
      <c r="AO637" s="26" t="s">
        <v>192</v>
      </c>
      <c r="AP637" s="26" t="s">
        <v>106</v>
      </c>
      <c r="AQ637" s="26" t="s">
        <v>106</v>
      </c>
      <c r="AR637" s="26" t="s">
        <v>106</v>
      </c>
      <c r="AS637" s="26" t="s">
        <v>106</v>
      </c>
      <c r="AT637" s="26" t="s">
        <v>113</v>
      </c>
      <c r="AU637" s="26" t="s">
        <v>193</v>
      </c>
      <c r="AX637" s="12">
        <f t="shared" si="339"/>
        <v>636</v>
      </c>
      <c r="AY637" s="12">
        <f t="shared" si="370"/>
        <v>0.25</v>
      </c>
      <c r="AZ637" s="20" t="str">
        <f t="shared" si="340"/>
        <v>Anticipatoria., Criterios y estándares (Rúbrica)., Autoevaluación., Retroalimentación.</v>
      </c>
      <c r="BA637" s="12" t="str">
        <f t="shared" si="335"/>
        <v>Anticipatoria.</v>
      </c>
      <c r="BB637" s="12" t="str">
        <f t="shared" si="336"/>
        <v>Criterios y estándares (Rúbrica).</v>
      </c>
      <c r="BC637" s="12" t="str">
        <f t="shared" si="337"/>
        <v>Autoevaluación.</v>
      </c>
      <c r="BD637" s="12" t="str">
        <f t="shared" si="338"/>
        <v>Retroalimentación.</v>
      </c>
      <c r="BF637" s="12">
        <f t="shared" si="341"/>
        <v>1</v>
      </c>
      <c r="BG637" s="12">
        <f t="shared" si="342"/>
        <v>1</v>
      </c>
      <c r="BH637" s="12">
        <f t="shared" si="343"/>
        <v>1</v>
      </c>
      <c r="BI637" s="12">
        <f t="shared" si="344"/>
        <v>1</v>
      </c>
      <c r="BJ637" s="12">
        <f t="shared" si="345"/>
        <v>0</v>
      </c>
      <c r="BK637" s="12">
        <f t="shared" si="346"/>
        <v>4</v>
      </c>
      <c r="BL637" s="20" t="str">
        <f t="shared" si="347"/>
        <v>Reflexión, Diálogo, Claridad, Oportunidades de mejora, Retroalimentación al docente</v>
      </c>
      <c r="BM637" s="12" t="str">
        <f t="shared" si="348"/>
        <v>Reflexión</v>
      </c>
      <c r="BN637" s="12" t="str">
        <f t="shared" si="371"/>
        <v>Diálogo</v>
      </c>
      <c r="BO637" s="12" t="str">
        <f t="shared" si="349"/>
        <v>Claridad</v>
      </c>
      <c r="BP637" s="12" t="str">
        <f t="shared" si="350"/>
        <v>Oportunidades de mejora</v>
      </c>
      <c r="BQ637" s="12" t="str">
        <f t="shared" si="351"/>
        <v>Retroalimentación al docente</v>
      </c>
      <c r="BS637" s="12">
        <f t="shared" si="352"/>
        <v>1</v>
      </c>
      <c r="BT637" s="12">
        <f t="shared" si="353"/>
        <v>1</v>
      </c>
      <c r="BU637" s="12">
        <f t="shared" si="354"/>
        <v>1</v>
      </c>
      <c r="BV637" s="12">
        <f t="shared" si="355"/>
        <v>1</v>
      </c>
      <c r="BW637" s="12">
        <f t="shared" si="356"/>
        <v>1</v>
      </c>
      <c r="BX637" s="12">
        <f t="shared" si="357"/>
        <v>0</v>
      </c>
      <c r="BY637" s="12">
        <f t="shared" si="358"/>
        <v>5</v>
      </c>
      <c r="BZ637"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37" s="12" t="str">
        <f t="shared" si="360"/>
        <v>La bibliografía básica propuesta se encuentra en la biblioteca "Juan Roa Vásquez".</v>
      </c>
      <c r="CB637" s="21" t="str">
        <f t="shared" si="361"/>
        <v>La bibliografía propuesta contiene títulos de edición menor a 5 años.</v>
      </c>
      <c r="CC637" s="12" t="str">
        <f t="shared" si="362"/>
        <v>La bibliografía se presenta con una sólo sistema de referenciación (APA, Vancouver, IEEE, etc).</v>
      </c>
      <c r="CD637" s="12" t="str">
        <f t="shared" si="363"/>
        <v>La bibliografía incluye por lo menos dos títulos en una segunda lengua.</v>
      </c>
      <c r="CF637" s="12">
        <f t="shared" si="364"/>
        <v>1</v>
      </c>
      <c r="CG637" s="12">
        <f t="shared" si="365"/>
        <v>1</v>
      </c>
      <c r="CH637" s="12">
        <f t="shared" si="366"/>
        <v>1</v>
      </c>
      <c r="CI637" s="12">
        <f t="shared" si="367"/>
        <v>1</v>
      </c>
      <c r="CJ637" s="12">
        <f t="shared" si="368"/>
        <v>0</v>
      </c>
      <c r="CK637" s="12">
        <f t="shared" si="369"/>
        <v>4</v>
      </c>
    </row>
    <row r="638" spans="1:89" x14ac:dyDescent="0.25">
      <c r="A638" s="25">
        <v>43073.59565048611</v>
      </c>
      <c r="B638" s="26" t="s">
        <v>1293</v>
      </c>
      <c r="C638" s="26" t="s">
        <v>1294</v>
      </c>
      <c r="D638" s="26" t="s">
        <v>185</v>
      </c>
      <c r="E638" s="24"/>
      <c r="F638" s="26" t="s">
        <v>223</v>
      </c>
      <c r="G638" s="26" t="s">
        <v>1295</v>
      </c>
      <c r="H638" s="26" t="s">
        <v>188</v>
      </c>
      <c r="I638" s="26" t="s">
        <v>188</v>
      </c>
      <c r="J638" s="26" t="s">
        <v>188</v>
      </c>
      <c r="K638" s="26" t="s">
        <v>188</v>
      </c>
      <c r="L638" s="26" t="s">
        <v>188</v>
      </c>
      <c r="M638" s="26" t="s">
        <v>188</v>
      </c>
      <c r="N638" s="26" t="s">
        <v>188</v>
      </c>
      <c r="O638" s="26" t="s">
        <v>188</v>
      </c>
      <c r="P638" s="26" t="s">
        <v>188</v>
      </c>
      <c r="Q638" s="26" t="s">
        <v>188</v>
      </c>
      <c r="R638" s="26" t="s">
        <v>188</v>
      </c>
      <c r="S638" s="26" t="s">
        <v>188</v>
      </c>
      <c r="T638" s="26" t="s">
        <v>188</v>
      </c>
      <c r="U638" s="26" t="s">
        <v>188</v>
      </c>
      <c r="V638" s="26" t="s">
        <v>5</v>
      </c>
      <c r="W638" s="26" t="s">
        <v>36</v>
      </c>
      <c r="X638" s="26" t="s">
        <v>158</v>
      </c>
      <c r="Y638" s="26" t="s">
        <v>190</v>
      </c>
      <c r="Z638" s="26" t="s">
        <v>190</v>
      </c>
      <c r="AA638" s="26" t="s">
        <v>190</v>
      </c>
      <c r="AB638" s="26" t="s">
        <v>190</v>
      </c>
      <c r="AC638" s="26" t="s">
        <v>190</v>
      </c>
      <c r="AD638" s="26" t="s">
        <v>190</v>
      </c>
      <c r="AE638" s="26" t="s">
        <v>55</v>
      </c>
      <c r="AF638" s="26" t="s">
        <v>159</v>
      </c>
      <c r="AG638" s="26" t="s">
        <v>58</v>
      </c>
      <c r="AH638" s="26" t="s">
        <v>58</v>
      </c>
      <c r="AI638" s="26" t="s">
        <v>58</v>
      </c>
      <c r="AJ638" s="26" t="s">
        <v>58</v>
      </c>
      <c r="AK638" s="26" t="s">
        <v>69</v>
      </c>
      <c r="AL638" s="26" t="s">
        <v>160</v>
      </c>
      <c r="AM638" s="26" t="s">
        <v>191</v>
      </c>
      <c r="AN638" s="26" t="s">
        <v>89</v>
      </c>
      <c r="AO638" s="26" t="s">
        <v>97</v>
      </c>
      <c r="AP638" s="26" t="s">
        <v>104</v>
      </c>
      <c r="AQ638" s="26" t="s">
        <v>104</v>
      </c>
      <c r="AR638" s="26" t="s">
        <v>104</v>
      </c>
      <c r="AS638" s="26" t="s">
        <v>104</v>
      </c>
      <c r="AT638" s="26" t="s">
        <v>114</v>
      </c>
      <c r="AU638" s="26" t="s">
        <v>167</v>
      </c>
      <c r="AX638" s="12">
        <f t="shared" si="339"/>
        <v>637</v>
      </c>
      <c r="AY638" s="12">
        <f t="shared" si="370"/>
        <v>1</v>
      </c>
      <c r="AZ638" s="20" t="str">
        <f t="shared" si="340"/>
        <v>Anticipatoria., Criterios y estándares (Rúbrica)., Autoevaluación., Retroalimentación.</v>
      </c>
      <c r="BA638" s="12" t="str">
        <f t="shared" si="335"/>
        <v>Anticipatoria.</v>
      </c>
      <c r="BB638" s="12" t="str">
        <f t="shared" si="336"/>
        <v>Criterios y estándares (Rúbrica).</v>
      </c>
      <c r="BC638" s="12" t="str">
        <f t="shared" si="337"/>
        <v>Autoevaluación.</v>
      </c>
      <c r="BD638" s="12" t="str">
        <f t="shared" si="338"/>
        <v>Retroalimentación.</v>
      </c>
      <c r="BF638" s="12">
        <f t="shared" si="341"/>
        <v>1</v>
      </c>
      <c r="BG638" s="12">
        <f t="shared" si="342"/>
        <v>1</v>
      </c>
      <c r="BH638" s="12">
        <f t="shared" si="343"/>
        <v>1</v>
      </c>
      <c r="BI638" s="12">
        <f t="shared" si="344"/>
        <v>1</v>
      </c>
      <c r="BJ638" s="12">
        <f t="shared" si="345"/>
        <v>0</v>
      </c>
      <c r="BK638" s="12">
        <f t="shared" si="346"/>
        <v>4</v>
      </c>
      <c r="BL638" s="20" t="str">
        <f t="shared" si="347"/>
        <v>Reflexión</v>
      </c>
      <c r="BM638" s="12" t="str">
        <f t="shared" si="348"/>
        <v>Reflexión</v>
      </c>
      <c r="BN638" s="12" t="e">
        <f t="shared" si="371"/>
        <v>#VALUE!</v>
      </c>
      <c r="BO638" s="12" t="str">
        <f t="shared" si="349"/>
        <v/>
      </c>
      <c r="BP638" s="12" t="str">
        <f t="shared" si="350"/>
        <v/>
      </c>
      <c r="BQ638" s="12" t="str">
        <f t="shared" si="351"/>
        <v/>
      </c>
      <c r="BS638" s="12">
        <f t="shared" si="352"/>
        <v>1</v>
      </c>
      <c r="BT638" s="12">
        <f t="shared" si="353"/>
        <v>0</v>
      </c>
      <c r="BU638" s="12">
        <f t="shared" si="354"/>
        <v>0</v>
      </c>
      <c r="BV638" s="12">
        <f t="shared" si="355"/>
        <v>0</v>
      </c>
      <c r="BW638" s="12">
        <f t="shared" si="356"/>
        <v>0</v>
      </c>
      <c r="BX638" s="12">
        <f t="shared" si="357"/>
        <v>0</v>
      </c>
      <c r="BY638" s="12">
        <f t="shared" si="358"/>
        <v>1</v>
      </c>
      <c r="BZ638" s="12" t="str">
        <f t="shared" si="359"/>
        <v>La bibliografía se presenta con una sólo sistema de referenciación (APA, Vancouver, IEEE, etc).</v>
      </c>
      <c r="CA638" s="12" t="str">
        <f t="shared" si="360"/>
        <v>La bibliografía se presenta con una sólo sistema de referenciación (APA, Vancouver, IEEE, etc).</v>
      </c>
      <c r="CB638" s="21" t="str">
        <f t="shared" si="361"/>
        <v/>
      </c>
      <c r="CC638" s="12" t="str">
        <f t="shared" si="362"/>
        <v/>
      </c>
      <c r="CD638" s="12" t="str">
        <f t="shared" si="363"/>
        <v/>
      </c>
      <c r="CF638" s="12">
        <f t="shared" si="364"/>
        <v>0</v>
      </c>
      <c r="CG638" s="12">
        <f t="shared" si="365"/>
        <v>0</v>
      </c>
      <c r="CH638" s="12">
        <f t="shared" si="366"/>
        <v>1</v>
      </c>
      <c r="CI638" s="12">
        <f t="shared" si="367"/>
        <v>0</v>
      </c>
      <c r="CJ638" s="12">
        <f t="shared" si="368"/>
        <v>0</v>
      </c>
      <c r="CK638" s="12">
        <f t="shared" si="369"/>
        <v>1</v>
      </c>
    </row>
    <row r="639" spans="1:89" x14ac:dyDescent="0.25">
      <c r="A639" s="25">
        <v>43073.599545798614</v>
      </c>
      <c r="B639" s="26" t="s">
        <v>1290</v>
      </c>
      <c r="C639" s="26" t="s">
        <v>1291</v>
      </c>
      <c r="D639" s="26" t="s">
        <v>185</v>
      </c>
      <c r="E639" s="24"/>
      <c r="F639" s="26" t="s">
        <v>226</v>
      </c>
      <c r="G639" s="26" t="s">
        <v>1296</v>
      </c>
      <c r="H639" s="26" t="s">
        <v>188</v>
      </c>
      <c r="I639" s="26" t="s">
        <v>188</v>
      </c>
      <c r="J639" s="26" t="s">
        <v>188</v>
      </c>
      <c r="K639" s="26" t="s">
        <v>188</v>
      </c>
      <c r="L639" s="26" t="s">
        <v>188</v>
      </c>
      <c r="M639" s="26" t="s">
        <v>188</v>
      </c>
      <c r="N639" s="26" t="s">
        <v>188</v>
      </c>
      <c r="O639" s="26" t="s">
        <v>188</v>
      </c>
      <c r="P639" s="26" t="s">
        <v>188</v>
      </c>
      <c r="Q639" s="26" t="s">
        <v>188</v>
      </c>
      <c r="R639" s="26" t="s">
        <v>188</v>
      </c>
      <c r="S639" s="26" t="s">
        <v>188</v>
      </c>
      <c r="T639" s="26" t="s">
        <v>188</v>
      </c>
      <c r="U639" s="26" t="s">
        <v>188</v>
      </c>
      <c r="V639" s="26" t="s">
        <v>5</v>
      </c>
      <c r="W639" s="26" t="s">
        <v>162</v>
      </c>
      <c r="X639" s="26" t="s">
        <v>158</v>
      </c>
      <c r="Y639" s="26" t="s">
        <v>190</v>
      </c>
      <c r="Z639" s="26" t="s">
        <v>190</v>
      </c>
      <c r="AA639" s="26" t="s">
        <v>190</v>
      </c>
      <c r="AB639" s="26" t="s">
        <v>190</v>
      </c>
      <c r="AC639" s="26" t="s">
        <v>190</v>
      </c>
      <c r="AD639" s="26" t="s">
        <v>190</v>
      </c>
      <c r="AE639" s="26" t="s">
        <v>55</v>
      </c>
      <c r="AF639" s="26" t="s">
        <v>159</v>
      </c>
      <c r="AG639" s="26" t="s">
        <v>59</v>
      </c>
      <c r="AH639" s="26" t="s">
        <v>59</v>
      </c>
      <c r="AI639" s="26" t="s">
        <v>59</v>
      </c>
      <c r="AJ639" s="26" t="s">
        <v>59</v>
      </c>
      <c r="AK639" s="26" t="s">
        <v>71</v>
      </c>
      <c r="AL639" s="26" t="s">
        <v>163</v>
      </c>
      <c r="AM639" s="26" t="s">
        <v>191</v>
      </c>
      <c r="AN639" s="26" t="s">
        <v>90</v>
      </c>
      <c r="AO639" s="26" t="s">
        <v>192</v>
      </c>
      <c r="AP639" s="26" t="s">
        <v>106</v>
      </c>
      <c r="AQ639" s="26" t="s">
        <v>106</v>
      </c>
      <c r="AR639" s="26" t="s">
        <v>106</v>
      </c>
      <c r="AS639" s="26" t="s">
        <v>106</v>
      </c>
      <c r="AT639" s="26" t="s">
        <v>113</v>
      </c>
      <c r="AU639" s="26" t="s">
        <v>193</v>
      </c>
      <c r="AX639" s="12">
        <f t="shared" si="339"/>
        <v>636</v>
      </c>
      <c r="AY639" s="12">
        <f t="shared" si="370"/>
        <v>0.25</v>
      </c>
      <c r="AZ639" s="20" t="str">
        <f t="shared" si="340"/>
        <v>Anticipatoria., Criterios y estándares (Rúbrica)., Autoevaluación., Retroalimentación.</v>
      </c>
      <c r="BA639" s="12" t="str">
        <f t="shared" si="335"/>
        <v>Anticipatoria.</v>
      </c>
      <c r="BB639" s="12" t="str">
        <f t="shared" si="336"/>
        <v>Criterios y estándares (Rúbrica).</v>
      </c>
      <c r="BC639" s="12" t="str">
        <f t="shared" si="337"/>
        <v>Autoevaluación.</v>
      </c>
      <c r="BD639" s="12" t="str">
        <f t="shared" si="338"/>
        <v>Retroalimentación.</v>
      </c>
      <c r="BF639" s="12">
        <f t="shared" si="341"/>
        <v>1</v>
      </c>
      <c r="BG639" s="12">
        <f t="shared" si="342"/>
        <v>1</v>
      </c>
      <c r="BH639" s="12">
        <f t="shared" si="343"/>
        <v>1</v>
      </c>
      <c r="BI639" s="12">
        <f t="shared" si="344"/>
        <v>1</v>
      </c>
      <c r="BJ639" s="12">
        <f t="shared" si="345"/>
        <v>0</v>
      </c>
      <c r="BK639" s="12">
        <f t="shared" si="346"/>
        <v>4</v>
      </c>
      <c r="BL639" s="20" t="str">
        <f t="shared" si="347"/>
        <v>Reflexión, Diálogo, Claridad, Oportunidades de mejora, Retroalimentación al docente</v>
      </c>
      <c r="BM639" s="12" t="str">
        <f t="shared" si="348"/>
        <v>Reflexión</v>
      </c>
      <c r="BN639" s="12" t="str">
        <f t="shared" si="371"/>
        <v>Diálogo</v>
      </c>
      <c r="BO639" s="12" t="str">
        <f t="shared" si="349"/>
        <v>Claridad</v>
      </c>
      <c r="BP639" s="12" t="str">
        <f t="shared" si="350"/>
        <v>Oportunidades de mejora</v>
      </c>
      <c r="BQ639" s="12" t="str">
        <f t="shared" si="351"/>
        <v>Retroalimentación al docente</v>
      </c>
      <c r="BS639" s="12">
        <f t="shared" si="352"/>
        <v>1</v>
      </c>
      <c r="BT639" s="12">
        <f t="shared" si="353"/>
        <v>1</v>
      </c>
      <c r="BU639" s="12">
        <f t="shared" si="354"/>
        <v>1</v>
      </c>
      <c r="BV639" s="12">
        <f t="shared" si="355"/>
        <v>1</v>
      </c>
      <c r="BW639" s="12">
        <f t="shared" si="356"/>
        <v>1</v>
      </c>
      <c r="BX639" s="12">
        <f t="shared" si="357"/>
        <v>0</v>
      </c>
      <c r="BY639" s="12">
        <f t="shared" si="358"/>
        <v>5</v>
      </c>
      <c r="BZ639"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39" s="12" t="str">
        <f t="shared" si="360"/>
        <v>La bibliografía básica propuesta se encuentra en la biblioteca "Juan Roa Vásquez".</v>
      </c>
      <c r="CB639" s="21" t="str">
        <f t="shared" si="361"/>
        <v>La bibliografía propuesta contiene títulos de edición menor a 5 años.</v>
      </c>
      <c r="CC639" s="12" t="str">
        <f t="shared" si="362"/>
        <v>La bibliografía se presenta con una sólo sistema de referenciación (APA, Vancouver, IEEE, etc).</v>
      </c>
      <c r="CD639" s="12" t="str">
        <f t="shared" si="363"/>
        <v>La bibliografía incluye por lo menos dos títulos en una segunda lengua.</v>
      </c>
      <c r="CF639" s="12">
        <f t="shared" si="364"/>
        <v>1</v>
      </c>
      <c r="CG639" s="12">
        <f t="shared" si="365"/>
        <v>1</v>
      </c>
      <c r="CH639" s="12">
        <f t="shared" si="366"/>
        <v>1</v>
      </c>
      <c r="CI639" s="12">
        <f t="shared" si="367"/>
        <v>1</v>
      </c>
      <c r="CJ639" s="12">
        <f t="shared" si="368"/>
        <v>0</v>
      </c>
      <c r="CK639" s="12">
        <f t="shared" si="369"/>
        <v>4</v>
      </c>
    </row>
    <row r="640" spans="1:89" x14ac:dyDescent="0.25">
      <c r="A640" s="25">
        <v>43073.616355543985</v>
      </c>
      <c r="B640" s="26" t="s">
        <v>1297</v>
      </c>
      <c r="C640" s="26" t="s">
        <v>1298</v>
      </c>
      <c r="D640" s="26" t="s">
        <v>185</v>
      </c>
      <c r="E640" s="24"/>
      <c r="F640" s="26" t="s">
        <v>720</v>
      </c>
      <c r="G640" s="26" t="s">
        <v>1299</v>
      </c>
      <c r="H640" s="26" t="s">
        <v>188</v>
      </c>
      <c r="I640" s="26" t="s">
        <v>188</v>
      </c>
      <c r="J640" s="26" t="s">
        <v>188</v>
      </c>
      <c r="K640" s="26" t="s">
        <v>188</v>
      </c>
      <c r="L640" s="26" t="s">
        <v>188</v>
      </c>
      <c r="M640" s="26" t="s">
        <v>188</v>
      </c>
      <c r="N640" s="26" t="s">
        <v>188</v>
      </c>
      <c r="O640" s="26" t="s">
        <v>188</v>
      </c>
      <c r="P640" s="26" t="s">
        <v>188</v>
      </c>
      <c r="Q640" s="26" t="s">
        <v>188</v>
      </c>
      <c r="R640" s="26" t="s">
        <v>189</v>
      </c>
      <c r="S640" s="26" t="s">
        <v>188</v>
      </c>
      <c r="T640" s="26" t="s">
        <v>188</v>
      </c>
      <c r="U640" s="26" t="s">
        <v>188</v>
      </c>
      <c r="V640" s="26" t="s">
        <v>5</v>
      </c>
      <c r="W640" s="26" t="s">
        <v>36</v>
      </c>
      <c r="X640" s="26" t="s">
        <v>158</v>
      </c>
      <c r="Y640" s="26" t="s">
        <v>43</v>
      </c>
      <c r="Z640" s="26" t="s">
        <v>43</v>
      </c>
      <c r="AA640" s="26" t="s">
        <v>43</v>
      </c>
      <c r="AB640" s="26" t="s">
        <v>43</v>
      </c>
      <c r="AC640" s="26" t="s">
        <v>43</v>
      </c>
      <c r="AD640" s="26" t="s">
        <v>43</v>
      </c>
      <c r="AE640" s="26" t="s">
        <v>53</v>
      </c>
      <c r="AF640" s="26" t="s">
        <v>58</v>
      </c>
      <c r="AG640" s="26" t="s">
        <v>58</v>
      </c>
      <c r="AH640" s="26" t="s">
        <v>58</v>
      </c>
      <c r="AI640" s="26" t="s">
        <v>58</v>
      </c>
      <c r="AJ640" s="26" t="s">
        <v>58</v>
      </c>
      <c r="AK640" s="26" t="s">
        <v>70</v>
      </c>
      <c r="AL640" s="26" t="s">
        <v>74</v>
      </c>
      <c r="AM640" s="26" t="s">
        <v>1300</v>
      </c>
      <c r="AN640" s="26" t="s">
        <v>88</v>
      </c>
      <c r="AO640" s="26" t="s">
        <v>192</v>
      </c>
      <c r="AP640" s="26" t="s">
        <v>105</v>
      </c>
      <c r="AQ640" s="26" t="s">
        <v>105</v>
      </c>
      <c r="AR640" s="26" t="s">
        <v>105</v>
      </c>
      <c r="AS640" s="26" t="s">
        <v>105</v>
      </c>
      <c r="AT640" s="26" t="s">
        <v>114</v>
      </c>
      <c r="AU640" s="26" t="s">
        <v>193</v>
      </c>
      <c r="AX640" s="12">
        <f t="shared" si="339"/>
        <v>639</v>
      </c>
      <c r="AY640" s="12">
        <f t="shared" si="370"/>
        <v>0.25</v>
      </c>
      <c r="AZ640" s="20" t="str">
        <f t="shared" si="340"/>
        <v>Anticipatoria., Criterios y estándares (Rúbrica)., Retroalimentación., No incluye los componentes enunciados.</v>
      </c>
      <c r="BA640" s="12" t="str">
        <f t="shared" si="335"/>
        <v>Anticipatoria.</v>
      </c>
      <c r="BB640" s="12" t="str">
        <f t="shared" si="336"/>
        <v>Criterios y estándares (Rúbrica).</v>
      </c>
      <c r="BC640" s="12" t="str">
        <f t="shared" si="337"/>
        <v>Retroalimentación.</v>
      </c>
      <c r="BD640" s="12" t="str">
        <f t="shared" si="338"/>
        <v>No incluye los componentes enunciados.</v>
      </c>
      <c r="BF640" s="12">
        <f t="shared" si="341"/>
        <v>1</v>
      </c>
      <c r="BG640" s="12">
        <f t="shared" si="342"/>
        <v>1</v>
      </c>
      <c r="BH640" s="12">
        <f t="shared" si="343"/>
        <v>0</v>
      </c>
      <c r="BI640" s="12">
        <f t="shared" si="344"/>
        <v>1</v>
      </c>
      <c r="BJ640" s="12">
        <f t="shared" si="345"/>
        <v>1</v>
      </c>
      <c r="BK640" s="12">
        <f t="shared" si="346"/>
        <v>1</v>
      </c>
      <c r="BL640" s="20" t="str">
        <f t="shared" si="347"/>
        <v>Reflexión, Diálogo, Claridad, Oportunidades de mejora, Retroalimentación al docente</v>
      </c>
      <c r="BM640" s="12" t="str">
        <f t="shared" si="348"/>
        <v>Reflexión</v>
      </c>
      <c r="BN640" s="12" t="str">
        <f t="shared" si="371"/>
        <v>Diálogo</v>
      </c>
      <c r="BO640" s="12" t="str">
        <f t="shared" si="349"/>
        <v>Claridad</v>
      </c>
      <c r="BP640" s="12" t="str">
        <f t="shared" si="350"/>
        <v>Oportunidades de mejora</v>
      </c>
      <c r="BQ640" s="12" t="str">
        <f t="shared" si="351"/>
        <v>Retroalimentación al docente</v>
      </c>
      <c r="BS640" s="12">
        <f t="shared" si="352"/>
        <v>1</v>
      </c>
      <c r="BT640" s="12">
        <f t="shared" si="353"/>
        <v>1</v>
      </c>
      <c r="BU640" s="12">
        <f t="shared" si="354"/>
        <v>1</v>
      </c>
      <c r="BV640" s="12">
        <f t="shared" si="355"/>
        <v>1</v>
      </c>
      <c r="BW640" s="12">
        <f t="shared" si="356"/>
        <v>1</v>
      </c>
      <c r="BX640" s="12">
        <f t="shared" si="357"/>
        <v>0</v>
      </c>
      <c r="BY640" s="12">
        <f t="shared" si="358"/>
        <v>5</v>
      </c>
      <c r="BZ640"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40" s="12" t="str">
        <f t="shared" si="360"/>
        <v>La bibliografía básica propuesta se encuentra en la biblioteca "Juan Roa Vásquez".</v>
      </c>
      <c r="CB640" s="21" t="str">
        <f t="shared" si="361"/>
        <v>La bibliografía propuesta contiene títulos de edición menor a 5 años.</v>
      </c>
      <c r="CC640" s="12" t="str">
        <f t="shared" si="362"/>
        <v>La bibliografía se presenta con una sólo sistema de referenciación (APA, Vancouver, IEEE, etc).</v>
      </c>
      <c r="CD640" s="12" t="str">
        <f t="shared" si="363"/>
        <v>La bibliografía incluye por lo menos dos títulos en una segunda lengua.</v>
      </c>
      <c r="CF640" s="12">
        <f t="shared" si="364"/>
        <v>1</v>
      </c>
      <c r="CG640" s="12">
        <f t="shared" si="365"/>
        <v>1</v>
      </c>
      <c r="CH640" s="12">
        <f t="shared" si="366"/>
        <v>1</v>
      </c>
      <c r="CI640" s="12">
        <f t="shared" si="367"/>
        <v>1</v>
      </c>
      <c r="CJ640" s="12">
        <f t="shared" si="368"/>
        <v>0</v>
      </c>
      <c r="CK640" s="12">
        <f t="shared" si="369"/>
        <v>4</v>
      </c>
    </row>
    <row r="641" spans="1:89" x14ac:dyDescent="0.25">
      <c r="A641" s="25">
        <v>43073.619744780095</v>
      </c>
      <c r="B641" s="26" t="s">
        <v>1297</v>
      </c>
      <c r="C641" s="26" t="s">
        <v>1298</v>
      </c>
      <c r="D641" s="26" t="s">
        <v>185</v>
      </c>
      <c r="E641" s="24"/>
      <c r="F641" s="26" t="s">
        <v>720</v>
      </c>
      <c r="G641" s="26" t="s">
        <v>1301</v>
      </c>
      <c r="H641" s="26" t="s">
        <v>188</v>
      </c>
      <c r="I641" s="26" t="s">
        <v>188</v>
      </c>
      <c r="J641" s="26" t="s">
        <v>188</v>
      </c>
      <c r="K641" s="26" t="s">
        <v>188</v>
      </c>
      <c r="L641" s="26" t="s">
        <v>188</v>
      </c>
      <c r="M641" s="26" t="s">
        <v>188</v>
      </c>
      <c r="N641" s="26" t="s">
        <v>188</v>
      </c>
      <c r="O641" s="26" t="s">
        <v>188</v>
      </c>
      <c r="P641" s="26" t="s">
        <v>188</v>
      </c>
      <c r="Q641" s="26" t="s">
        <v>188</v>
      </c>
      <c r="R641" s="26" t="s">
        <v>189</v>
      </c>
      <c r="S641" s="26" t="s">
        <v>188</v>
      </c>
      <c r="T641" s="26" t="s">
        <v>188</v>
      </c>
      <c r="U641" s="26" t="s">
        <v>188</v>
      </c>
      <c r="V641" s="26" t="s">
        <v>5</v>
      </c>
      <c r="W641" s="26" t="s">
        <v>36</v>
      </c>
      <c r="X641" s="26" t="s">
        <v>158</v>
      </c>
      <c r="Y641" s="26" t="s">
        <v>43</v>
      </c>
      <c r="Z641" s="26" t="s">
        <v>43</v>
      </c>
      <c r="AA641" s="26" t="s">
        <v>43</v>
      </c>
      <c r="AB641" s="26" t="s">
        <v>43</v>
      </c>
      <c r="AC641" s="26" t="s">
        <v>43</v>
      </c>
      <c r="AD641" s="26" t="s">
        <v>43</v>
      </c>
      <c r="AE641" s="26" t="s">
        <v>53</v>
      </c>
      <c r="AF641" s="26" t="s">
        <v>58</v>
      </c>
      <c r="AG641" s="26" t="s">
        <v>58</v>
      </c>
      <c r="AH641" s="26" t="s">
        <v>58</v>
      </c>
      <c r="AI641" s="26" t="s">
        <v>58</v>
      </c>
      <c r="AJ641" s="26" t="s">
        <v>58</v>
      </c>
      <c r="AK641" s="26" t="s">
        <v>69</v>
      </c>
      <c r="AL641" s="26" t="s">
        <v>74</v>
      </c>
      <c r="AM641" s="26" t="s">
        <v>206</v>
      </c>
      <c r="AN641" s="26" t="s">
        <v>89</v>
      </c>
      <c r="AO641" s="26" t="s">
        <v>192</v>
      </c>
      <c r="AP641" s="26" t="s">
        <v>105</v>
      </c>
      <c r="AQ641" s="26" t="s">
        <v>105</v>
      </c>
      <c r="AR641" s="26" t="s">
        <v>105</v>
      </c>
      <c r="AS641" s="26" t="s">
        <v>105</v>
      </c>
      <c r="AT641" s="26" t="s">
        <v>114</v>
      </c>
      <c r="AU641" s="26" t="s">
        <v>193</v>
      </c>
      <c r="AX641" s="12">
        <f t="shared" si="339"/>
        <v>639</v>
      </c>
      <c r="AY641" s="12">
        <f t="shared" si="370"/>
        <v>0.25</v>
      </c>
      <c r="AZ641" s="20" t="str">
        <f t="shared" si="340"/>
        <v>Anticipatoria., Autoevaluación., Retroalimentación.</v>
      </c>
      <c r="BA641" s="12" t="str">
        <f t="shared" si="335"/>
        <v>Anticipatoria.</v>
      </c>
      <c r="BB641" s="12" t="str">
        <f t="shared" si="336"/>
        <v>Autoevaluación.</v>
      </c>
      <c r="BC641" s="12" t="str">
        <f t="shared" si="337"/>
        <v>Retroalimentación.</v>
      </c>
      <c r="BD641" s="12" t="str">
        <f t="shared" si="338"/>
        <v/>
      </c>
      <c r="BF641" s="12">
        <f t="shared" si="341"/>
        <v>1</v>
      </c>
      <c r="BG641" s="12">
        <f t="shared" si="342"/>
        <v>0</v>
      </c>
      <c r="BH641" s="12">
        <f t="shared" si="343"/>
        <v>1</v>
      </c>
      <c r="BI641" s="12">
        <f t="shared" si="344"/>
        <v>1</v>
      </c>
      <c r="BJ641" s="12">
        <f t="shared" si="345"/>
        <v>0</v>
      </c>
      <c r="BK641" s="12">
        <f t="shared" si="346"/>
        <v>3</v>
      </c>
      <c r="BL641" s="20" t="str">
        <f t="shared" si="347"/>
        <v>Reflexión, Diálogo, Claridad, Oportunidades de mejora, Retroalimentación al docente</v>
      </c>
      <c r="BM641" s="12" t="str">
        <f t="shared" si="348"/>
        <v>Reflexión</v>
      </c>
      <c r="BN641" s="12" t="str">
        <f t="shared" si="371"/>
        <v>Diálogo</v>
      </c>
      <c r="BO641" s="12" t="str">
        <f t="shared" si="349"/>
        <v>Claridad</v>
      </c>
      <c r="BP641" s="12" t="str">
        <f t="shared" si="350"/>
        <v>Oportunidades de mejora</v>
      </c>
      <c r="BQ641" s="12" t="str">
        <f t="shared" si="351"/>
        <v>Retroalimentación al docente</v>
      </c>
      <c r="BS641" s="12">
        <f t="shared" si="352"/>
        <v>1</v>
      </c>
      <c r="BT641" s="12">
        <f t="shared" si="353"/>
        <v>1</v>
      </c>
      <c r="BU641" s="12">
        <f t="shared" si="354"/>
        <v>1</v>
      </c>
      <c r="BV641" s="12">
        <f t="shared" si="355"/>
        <v>1</v>
      </c>
      <c r="BW641" s="12">
        <f t="shared" si="356"/>
        <v>1</v>
      </c>
      <c r="BX641" s="12">
        <f t="shared" si="357"/>
        <v>0</v>
      </c>
      <c r="BY641" s="12">
        <f t="shared" si="358"/>
        <v>5</v>
      </c>
      <c r="BZ641"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41" s="12" t="str">
        <f t="shared" si="360"/>
        <v>La bibliografía básica propuesta se encuentra en la biblioteca "Juan Roa Vásquez".</v>
      </c>
      <c r="CB641" s="21" t="str">
        <f t="shared" si="361"/>
        <v>La bibliografía propuesta contiene títulos de edición menor a 5 años.</v>
      </c>
      <c r="CC641" s="12" t="str">
        <f t="shared" si="362"/>
        <v>La bibliografía se presenta con una sólo sistema de referenciación (APA, Vancouver, IEEE, etc).</v>
      </c>
      <c r="CD641" s="12" t="str">
        <f t="shared" si="363"/>
        <v>La bibliografía incluye por lo menos dos títulos en una segunda lengua.</v>
      </c>
      <c r="CF641" s="12">
        <f t="shared" si="364"/>
        <v>1</v>
      </c>
      <c r="CG641" s="12">
        <f t="shared" si="365"/>
        <v>1</v>
      </c>
      <c r="CH641" s="12">
        <f t="shared" si="366"/>
        <v>1</v>
      </c>
      <c r="CI641" s="12">
        <f t="shared" si="367"/>
        <v>1</v>
      </c>
      <c r="CJ641" s="12">
        <f t="shared" si="368"/>
        <v>0</v>
      </c>
      <c r="CK641" s="12">
        <f t="shared" si="369"/>
        <v>4</v>
      </c>
    </row>
    <row r="642" spans="1:89" x14ac:dyDescent="0.25">
      <c r="A642" s="25">
        <v>43073.62545699074</v>
      </c>
      <c r="B642" s="26" t="s">
        <v>1297</v>
      </c>
      <c r="C642" s="26" t="s">
        <v>1298</v>
      </c>
      <c r="D642" s="26" t="s">
        <v>185</v>
      </c>
      <c r="E642" s="24"/>
      <c r="F642" s="26" t="s">
        <v>720</v>
      </c>
      <c r="G642" s="26" t="s">
        <v>1302</v>
      </c>
      <c r="H642" s="26" t="s">
        <v>188</v>
      </c>
      <c r="I642" s="26" t="s">
        <v>188</v>
      </c>
      <c r="J642" s="26" t="s">
        <v>188</v>
      </c>
      <c r="K642" s="26" t="s">
        <v>188</v>
      </c>
      <c r="L642" s="26" t="s">
        <v>188</v>
      </c>
      <c r="M642" s="26" t="s">
        <v>188</v>
      </c>
      <c r="N642" s="26" t="s">
        <v>188</v>
      </c>
      <c r="O642" s="26" t="s">
        <v>188</v>
      </c>
      <c r="P642" s="26" t="s">
        <v>188</v>
      </c>
      <c r="Q642" s="26" t="s">
        <v>188</v>
      </c>
      <c r="R642" s="26" t="s">
        <v>189</v>
      </c>
      <c r="S642" s="26" t="s">
        <v>188</v>
      </c>
      <c r="T642" s="26" t="s">
        <v>188</v>
      </c>
      <c r="U642" s="26" t="s">
        <v>188</v>
      </c>
      <c r="V642" s="26" t="s">
        <v>5</v>
      </c>
      <c r="W642" s="26" t="s">
        <v>36</v>
      </c>
      <c r="X642" s="26" t="s">
        <v>158</v>
      </c>
      <c r="Y642" s="26" t="s">
        <v>43</v>
      </c>
      <c r="Z642" s="26" t="s">
        <v>43</v>
      </c>
      <c r="AA642" s="26" t="s">
        <v>43</v>
      </c>
      <c r="AB642" s="26" t="s">
        <v>43</v>
      </c>
      <c r="AC642" s="26" t="s">
        <v>43</v>
      </c>
      <c r="AD642" s="26" t="s">
        <v>43</v>
      </c>
      <c r="AE642" s="26" t="s">
        <v>53</v>
      </c>
      <c r="AF642" s="26" t="s">
        <v>58</v>
      </c>
      <c r="AG642" s="26" t="s">
        <v>58</v>
      </c>
      <c r="AH642" s="26" t="s">
        <v>58</v>
      </c>
      <c r="AI642" s="26" t="s">
        <v>58</v>
      </c>
      <c r="AJ642" s="26" t="s">
        <v>58</v>
      </c>
      <c r="AK642" s="26" t="s">
        <v>69</v>
      </c>
      <c r="AL642" s="26" t="s">
        <v>74</v>
      </c>
      <c r="AM642" s="26" t="s">
        <v>206</v>
      </c>
      <c r="AN642" s="26" t="s">
        <v>88</v>
      </c>
      <c r="AO642" s="26" t="s">
        <v>192</v>
      </c>
      <c r="AP642" s="26" t="s">
        <v>105</v>
      </c>
      <c r="AQ642" s="26" t="s">
        <v>105</v>
      </c>
      <c r="AR642" s="26" t="s">
        <v>105</v>
      </c>
      <c r="AS642" s="26" t="s">
        <v>105</v>
      </c>
      <c r="AT642" s="26" t="s">
        <v>114</v>
      </c>
      <c r="AU642" s="26" t="s">
        <v>193</v>
      </c>
      <c r="AX642" s="12">
        <f t="shared" si="339"/>
        <v>639</v>
      </c>
      <c r="AY642" s="12">
        <f t="shared" si="370"/>
        <v>0.25</v>
      </c>
      <c r="AZ642" s="20" t="str">
        <f t="shared" si="340"/>
        <v>Anticipatoria., Autoevaluación., Retroalimentación.</v>
      </c>
      <c r="BA642" s="12" t="str">
        <f t="shared" ref="BA642:BA705" si="372">IFERROR(LEFT(AZ642,FIND(".",AZ642,1)),"")</f>
        <v>Anticipatoria.</v>
      </c>
      <c r="BB642" s="12" t="str">
        <f t="shared" ref="BB642:BB705" si="373">IFERROR(MID(AZ642,FIND(",",AZ642,1)+2,FIND(".",AZ642,FIND(".",AZ642,1)+1)-(FIND(".",AZ642,1)+2)),"")</f>
        <v>Autoevaluación.</v>
      </c>
      <c r="BC642" s="12" t="str">
        <f t="shared" ref="BC642:BC705" si="374">IFERROR(MID(AZ642,FIND(".",AZ642,FIND(".",AZ642,1)+1)+3,FIND(".",AZ642,FIND(".",AZ642,FIND(".",AZ642,1)+1)+3)-(FIND(".",AZ642,FIND(".",AZ642,1)+1)+2)),"")</f>
        <v>Retroalimentación.</v>
      </c>
      <c r="BD642" s="12" t="str">
        <f t="shared" ref="BD642:BD705" si="375">IFERROR(MID(AZ642,FIND(".",AZ642,FIND(".",AZ642,FIND(".",AZ642,1)+1)+2)+3,FIND(".",AZ642,FIND(".",AZ642,FIND(".",AZ642,FIND(".",AZ642,1)+1)+2)+3+1)),"")</f>
        <v/>
      </c>
      <c r="BF642" s="12">
        <f t="shared" si="341"/>
        <v>1</v>
      </c>
      <c r="BG642" s="12">
        <f t="shared" si="342"/>
        <v>0</v>
      </c>
      <c r="BH642" s="12">
        <f t="shared" si="343"/>
        <v>1</v>
      </c>
      <c r="BI642" s="12">
        <f t="shared" si="344"/>
        <v>1</v>
      </c>
      <c r="BJ642" s="12">
        <f t="shared" si="345"/>
        <v>0</v>
      </c>
      <c r="BK642" s="12">
        <f t="shared" si="346"/>
        <v>3</v>
      </c>
      <c r="BL642" s="20" t="str">
        <f t="shared" si="347"/>
        <v>Reflexión, Diálogo, Claridad, Oportunidades de mejora, Retroalimentación al docente</v>
      </c>
      <c r="BM642" s="12" t="str">
        <f t="shared" si="348"/>
        <v>Reflexión</v>
      </c>
      <c r="BN642" s="12" t="str">
        <f t="shared" si="371"/>
        <v>Diálogo</v>
      </c>
      <c r="BO642" s="12" t="str">
        <f t="shared" si="349"/>
        <v>Claridad</v>
      </c>
      <c r="BP642" s="12" t="str">
        <f t="shared" si="350"/>
        <v>Oportunidades de mejora</v>
      </c>
      <c r="BQ642" s="12" t="str">
        <f t="shared" si="351"/>
        <v>Retroalimentación al docente</v>
      </c>
      <c r="BS642" s="12">
        <f t="shared" si="352"/>
        <v>1</v>
      </c>
      <c r="BT642" s="12">
        <f t="shared" si="353"/>
        <v>1</v>
      </c>
      <c r="BU642" s="12">
        <f t="shared" si="354"/>
        <v>1</v>
      </c>
      <c r="BV642" s="12">
        <f t="shared" si="355"/>
        <v>1</v>
      </c>
      <c r="BW642" s="12">
        <f t="shared" si="356"/>
        <v>1</v>
      </c>
      <c r="BX642" s="12">
        <f t="shared" si="357"/>
        <v>0</v>
      </c>
      <c r="BY642" s="12">
        <f t="shared" si="358"/>
        <v>5</v>
      </c>
      <c r="BZ642" s="12" t="str">
        <f t="shared" si="359"/>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42" s="12" t="str">
        <f t="shared" si="360"/>
        <v>La bibliografía básica propuesta se encuentra en la biblioteca "Juan Roa Vásquez".</v>
      </c>
      <c r="CB642" s="21" t="str">
        <f t="shared" si="361"/>
        <v>La bibliografía propuesta contiene títulos de edición menor a 5 años.</v>
      </c>
      <c r="CC642" s="12" t="str">
        <f t="shared" si="362"/>
        <v>La bibliografía se presenta con una sólo sistema de referenciación (APA, Vancouver, IEEE, etc).</v>
      </c>
      <c r="CD642" s="12" t="str">
        <f t="shared" si="363"/>
        <v>La bibliografía incluye por lo menos dos títulos en una segunda lengua.</v>
      </c>
      <c r="CF642" s="12">
        <f t="shared" si="364"/>
        <v>1</v>
      </c>
      <c r="CG642" s="12">
        <f t="shared" si="365"/>
        <v>1</v>
      </c>
      <c r="CH642" s="12">
        <f t="shared" si="366"/>
        <v>1</v>
      </c>
      <c r="CI642" s="12">
        <f t="shared" si="367"/>
        <v>1</v>
      </c>
      <c r="CJ642" s="12">
        <f t="shared" si="368"/>
        <v>0</v>
      </c>
      <c r="CK642" s="12">
        <f t="shared" si="369"/>
        <v>4</v>
      </c>
    </row>
    <row r="643" spans="1:89" x14ac:dyDescent="0.25">
      <c r="A643" s="25">
        <v>43073.628991608799</v>
      </c>
      <c r="B643" s="26" t="s">
        <v>1297</v>
      </c>
      <c r="C643" s="26" t="s">
        <v>1298</v>
      </c>
      <c r="D643" s="26" t="s">
        <v>185</v>
      </c>
      <c r="E643" s="24"/>
      <c r="F643" s="26" t="s">
        <v>720</v>
      </c>
      <c r="G643" s="26" t="s">
        <v>1303</v>
      </c>
      <c r="H643" s="26" t="s">
        <v>188</v>
      </c>
      <c r="I643" s="26" t="s">
        <v>188</v>
      </c>
      <c r="J643" s="26" t="s">
        <v>188</v>
      </c>
      <c r="K643" s="26" t="s">
        <v>188</v>
      </c>
      <c r="L643" s="26" t="s">
        <v>188</v>
      </c>
      <c r="M643" s="26" t="s">
        <v>188</v>
      </c>
      <c r="N643" s="26" t="s">
        <v>188</v>
      </c>
      <c r="O643" s="26" t="s">
        <v>188</v>
      </c>
      <c r="P643" s="26" t="s">
        <v>188</v>
      </c>
      <c r="Q643" s="26" t="s">
        <v>188</v>
      </c>
      <c r="R643" s="26" t="s">
        <v>189</v>
      </c>
      <c r="S643" s="26" t="s">
        <v>188</v>
      </c>
      <c r="T643" s="26" t="s">
        <v>188</v>
      </c>
      <c r="U643" s="26" t="s">
        <v>188</v>
      </c>
      <c r="V643" s="26" t="s">
        <v>5</v>
      </c>
      <c r="W643" s="26" t="s">
        <v>36</v>
      </c>
      <c r="X643" s="26" t="s">
        <v>158</v>
      </c>
      <c r="Y643" s="26" t="s">
        <v>43</v>
      </c>
      <c r="Z643" s="26" t="s">
        <v>43</v>
      </c>
      <c r="AA643" s="26" t="s">
        <v>43</v>
      </c>
      <c r="AB643" s="26" t="s">
        <v>43</v>
      </c>
      <c r="AC643" s="26" t="s">
        <v>43</v>
      </c>
      <c r="AD643" s="26" t="s">
        <v>43</v>
      </c>
      <c r="AE643" s="26" t="s">
        <v>53</v>
      </c>
      <c r="AF643" s="26" t="s">
        <v>58</v>
      </c>
      <c r="AG643" s="26" t="s">
        <v>58</v>
      </c>
      <c r="AH643" s="26" t="s">
        <v>58</v>
      </c>
      <c r="AI643" s="26" t="s">
        <v>58</v>
      </c>
      <c r="AJ643" s="26" t="s">
        <v>58</v>
      </c>
      <c r="AK643" s="26" t="s">
        <v>69</v>
      </c>
      <c r="AL643" s="26" t="s">
        <v>160</v>
      </c>
      <c r="AM643" s="26" t="s">
        <v>206</v>
      </c>
      <c r="AN643" s="26" t="s">
        <v>88</v>
      </c>
      <c r="AO643" s="26" t="s">
        <v>192</v>
      </c>
      <c r="AP643" s="26" t="s">
        <v>105</v>
      </c>
      <c r="AQ643" s="26" t="s">
        <v>105</v>
      </c>
      <c r="AR643" s="26" t="s">
        <v>105</v>
      </c>
      <c r="AS643" s="26" t="s">
        <v>105</v>
      </c>
      <c r="AT643" s="26" t="s">
        <v>114</v>
      </c>
      <c r="AU643" s="26" t="s">
        <v>193</v>
      </c>
      <c r="AX643" s="12">
        <f t="shared" ref="AX643:AX706" si="376">IFERROR(MATCH(C643,$C$2:$C$2000,0),"")</f>
        <v>639</v>
      </c>
      <c r="AY643" s="12">
        <f t="shared" si="370"/>
        <v>0.25</v>
      </c>
      <c r="AZ643" s="20" t="str">
        <f t="shared" ref="AZ643:AZ706" si="377">AM643</f>
        <v>Anticipatoria., Autoevaluación., Retroalimentación.</v>
      </c>
      <c r="BA643" s="12" t="str">
        <f t="shared" si="372"/>
        <v>Anticipatoria.</v>
      </c>
      <c r="BB643" s="12" t="str">
        <f t="shared" si="373"/>
        <v>Autoevaluación.</v>
      </c>
      <c r="BC643" s="12" t="str">
        <f t="shared" si="374"/>
        <v>Retroalimentación.</v>
      </c>
      <c r="BD643" s="12" t="str">
        <f t="shared" si="375"/>
        <v/>
      </c>
      <c r="BF643" s="12">
        <f t="shared" ref="BF643:BF706" si="378">COUNTIF(BA643:BD643,"Anticipatoria.")</f>
        <v>1</v>
      </c>
      <c r="BG643" s="12">
        <f t="shared" ref="BG643:BG706" si="379">COUNTIF(BA643:BD643,"Criterios y estándares (Rúbrica).")</f>
        <v>0</v>
      </c>
      <c r="BH643" s="12">
        <f t="shared" ref="BH643:BH706" si="380">COUNTIF(BA643:BD643,"Autoevaluación.")</f>
        <v>1</v>
      </c>
      <c r="BI643" s="12">
        <f t="shared" ref="BI643:BI706" si="381">COUNTIF(BA643:BD643,"Retroalimentación.")</f>
        <v>1</v>
      </c>
      <c r="BJ643" s="12">
        <f t="shared" ref="BJ643:BJ706" si="382">COUNTIF(BA643:BD643,"No incluye los componentes enunciados.")</f>
        <v>0</v>
      </c>
      <c r="BK643" s="12">
        <f t="shared" ref="BK643:BK706" si="383">IF(BJ643=1,1,SUM(BF643:BI643))</f>
        <v>3</v>
      </c>
      <c r="BL643" s="20" t="str">
        <f t="shared" ref="BL643:BL706" si="384">AO643</f>
        <v>Reflexión, Diálogo, Claridad, Oportunidades de mejora, Retroalimentación al docente</v>
      </c>
      <c r="BM643" s="12" t="str">
        <f t="shared" ref="BM643:BM706" si="385">IFERROR(LEFT(BL643,FIND(",",BL643,1)-1),BL643)</f>
        <v>Reflexión</v>
      </c>
      <c r="BN643" s="12" t="str">
        <f t="shared" si="371"/>
        <v>Diálogo</v>
      </c>
      <c r="BO643" s="12" t="str">
        <f t="shared" ref="BO643:BO706" si="386">IF(OR(LEN(BL643)=28,LEN(BL643)=42,LEN(BL643)=43,LEN(BL643)=44,LEN(BL643)=47,LEN(BL643)=48,LEN(BL643)=49,LEN(BL643)=62,LEN(BL643)=63,LEN(BL643)=64),RIGHT(BL643,LEN(BL643)-FIND(",",BL643,11)-1),IFERROR(MID(BL643,FIND(",",BL643,11)+2,(FIND(",",BL643,21))-(FIND(",",BL643,11)+2)),""))</f>
        <v>Claridad</v>
      </c>
      <c r="BP643" s="12" t="str">
        <f t="shared" ref="BP643:BP706" si="387">IF(OR(LEN(BL643)=53,LEN(BL643)=58,LEN(BL643)=72,LEN(BL643)=73),RIGHT(BL643,LEN(BL643)-FIND(",",BL643,20)-1),IFERROR(MID(BL643,FIND(",",BL643,20)+2,(FIND(",",BL643,30))-(FIND(",",BL643,20)+2)),""))</f>
        <v>Oportunidades de mejora</v>
      </c>
      <c r="BQ643" s="12" t="str">
        <f t="shared" ref="BQ643:BQ706" si="388">IF(OR(LEN(BL643)=62,LEN(BL643)=63,LEN(BL643)=64,LEN(BL643)=72,LEN(BL643)=73),"",IFERROR(RIGHT(BL643,LEN(BL643)-(FIND(",",BL643,30)+1)),""))</f>
        <v>Retroalimentación al docente</v>
      </c>
      <c r="BS643" s="12">
        <f t="shared" ref="BS643:BS706" si="389">COUNTIF(BM643:BQ643,"Reflexión")</f>
        <v>1</v>
      </c>
      <c r="BT643" s="12">
        <f t="shared" ref="BT643:BT706" si="390">COUNTIF(BM643:BQ643,"Diálogo")</f>
        <v>1</v>
      </c>
      <c r="BU643" s="12">
        <f t="shared" ref="BU643:BU706" si="391">COUNTIF(BM643:BQ643,"Claridad")</f>
        <v>1</v>
      </c>
      <c r="BV643" s="12">
        <f t="shared" ref="BV643:BV706" si="392">COUNTIF(BM643:BQ643,"Oportunidades de mejora")</f>
        <v>1</v>
      </c>
      <c r="BW643" s="12">
        <f t="shared" ref="BW643:BW706" si="393">COUNTIF(BM643:BQ643,"Retroalimentación al docente")</f>
        <v>1</v>
      </c>
      <c r="BX643" s="12">
        <f t="shared" ref="BX643:BX706" si="394">COUNTIF(BM643:BQ643,"No incluye los principios enunciados")</f>
        <v>0</v>
      </c>
      <c r="BY643" s="12">
        <f t="shared" ref="BY643:BY706" si="395">IF(BX643=1,1,SUM(BS643:BX643))</f>
        <v>5</v>
      </c>
      <c r="BZ643" s="12" t="str">
        <f t="shared" ref="BZ643:BZ706" si="396">AU643</f>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43" s="12" t="str">
        <f t="shared" ref="CA643:CA706" si="397">IFERROR(LEFT(BZ643,FIND(".",BZ643,1)),"")</f>
        <v>La bibliografía básica propuesta se encuentra en la biblioteca "Juan Roa Vásquez".</v>
      </c>
      <c r="CB643" s="21" t="str">
        <f t="shared" ref="CB643:CB706" si="398">IFERROR(MID(BZ643,FIND(".",BZ643,1)+3,(FIND(".",BZ643,100))-(FIND(".",BZ643,1)+2)),"")</f>
        <v>La bibliografía propuesta contiene títulos de edición menor a 5 años.</v>
      </c>
      <c r="CC643" s="12" t="str">
        <f t="shared" ref="CC643:CC706" si="399">IFERROR(MID(BZ643,FIND(".",BZ643,83)+3,(FIND(".",BZ643,185))-(FIND(".",BZ643,83)+2)),"")</f>
        <v>La bibliografía se presenta con una sólo sistema de referenciación (APA, Vancouver, IEEE, etc).</v>
      </c>
      <c r="CD643" s="12" t="str">
        <f t="shared" ref="CD643:CD706" si="400">IFERROR(MID(BZ643,FIND(".",BZ643,185)+3,(FIND(".",BZ643,255))-(FIND(".",BZ643,185)+1)),"")</f>
        <v>La bibliografía incluye por lo menos dos títulos en una segunda lengua.</v>
      </c>
      <c r="CF643" s="12">
        <f t="shared" ref="CF643:CF706" si="401">COUNTIF(CA643:CD643,"La bibliografía básica propuesta se encuentra en la biblioteca ""Juan Roa Vásquez"".")</f>
        <v>1</v>
      </c>
      <c r="CG643" s="12">
        <f t="shared" ref="CG643:CG706" si="402">COUNTIF(CA643:CD643,"La bibliografía propuesta contiene títulos de edición menor a 5 años.")</f>
        <v>1</v>
      </c>
      <c r="CH643" s="12">
        <f t="shared" ref="CH643:CH706" si="403">COUNTIF(CA643:CD643,"La bibliografía se presenta con una sólo sistema de referenciación (APA, Vancouver, IEEE, etc).")</f>
        <v>1</v>
      </c>
      <c r="CI643" s="12">
        <f t="shared" ref="CI643:CI706" si="404">COUNTIF(CA643:CD643,"La bibliografía incluye por lo menos dos títulos en una segunda lengua.")</f>
        <v>1</v>
      </c>
      <c r="CJ643" s="12">
        <f t="shared" ref="CJ643:CJ706" si="405">COUNTIF(CA643:CD643,"No incluye bibliografía.")</f>
        <v>0</v>
      </c>
      <c r="CK643" s="12">
        <f t="shared" ref="CK643:CK706" si="406">IF(CJ643=1,1,SUM(CF643:CI643))</f>
        <v>4</v>
      </c>
    </row>
    <row r="644" spans="1:89" x14ac:dyDescent="0.25">
      <c r="A644" s="25">
        <v>43073.667212916669</v>
      </c>
      <c r="B644" s="26" t="s">
        <v>1304</v>
      </c>
      <c r="C644" s="26" t="s">
        <v>1305</v>
      </c>
      <c r="D644" s="26" t="s">
        <v>185</v>
      </c>
      <c r="E644" s="24"/>
      <c r="F644" s="26" t="s">
        <v>226</v>
      </c>
      <c r="G644" s="26" t="s">
        <v>1306</v>
      </c>
      <c r="H644" s="26" t="s">
        <v>188</v>
      </c>
      <c r="I644" s="26" t="s">
        <v>188</v>
      </c>
      <c r="J644" s="26" t="s">
        <v>188</v>
      </c>
      <c r="K644" s="26" t="s">
        <v>188</v>
      </c>
      <c r="L644" s="26" t="s">
        <v>188</v>
      </c>
      <c r="M644" s="26" t="s">
        <v>188</v>
      </c>
      <c r="N644" s="26" t="s">
        <v>188</v>
      </c>
      <c r="O644" s="26" t="s">
        <v>188</v>
      </c>
      <c r="P644" s="26" t="s">
        <v>188</v>
      </c>
      <c r="Q644" s="26" t="s">
        <v>188</v>
      </c>
      <c r="R644" s="26" t="s">
        <v>188</v>
      </c>
      <c r="S644" s="26" t="s">
        <v>188</v>
      </c>
      <c r="T644" s="26" t="s">
        <v>188</v>
      </c>
      <c r="U644" s="26" t="s">
        <v>188</v>
      </c>
      <c r="V644" s="26" t="s">
        <v>5</v>
      </c>
      <c r="W644" s="26" t="s">
        <v>162</v>
      </c>
      <c r="X644" s="26" t="s">
        <v>158</v>
      </c>
      <c r="Y644" s="26" t="s">
        <v>190</v>
      </c>
      <c r="Z644" s="26" t="s">
        <v>190</v>
      </c>
      <c r="AA644" s="26" t="s">
        <v>190</v>
      </c>
      <c r="AB644" s="26" t="s">
        <v>190</v>
      </c>
      <c r="AC644" s="26" t="s">
        <v>190</v>
      </c>
      <c r="AD644" s="26" t="s">
        <v>190</v>
      </c>
      <c r="AE644" s="26" t="s">
        <v>55</v>
      </c>
      <c r="AF644" s="26" t="s">
        <v>159</v>
      </c>
      <c r="AG644" s="26" t="s">
        <v>59</v>
      </c>
      <c r="AH644" s="26" t="s">
        <v>59</v>
      </c>
      <c r="AI644" s="26" t="s">
        <v>59</v>
      </c>
      <c r="AJ644" s="26" t="s">
        <v>59</v>
      </c>
      <c r="AK644" s="26" t="s">
        <v>71</v>
      </c>
      <c r="AL644" s="26" t="s">
        <v>160</v>
      </c>
      <c r="AM644" s="26" t="s">
        <v>191</v>
      </c>
      <c r="AN644" s="26" t="s">
        <v>90</v>
      </c>
      <c r="AO644" s="26" t="s">
        <v>192</v>
      </c>
      <c r="AP644" s="26" t="s">
        <v>106</v>
      </c>
      <c r="AQ644" s="26" t="s">
        <v>106</v>
      </c>
      <c r="AR644" s="26" t="s">
        <v>106</v>
      </c>
      <c r="AS644" s="26" t="s">
        <v>106</v>
      </c>
      <c r="AT644" s="26" t="s">
        <v>114</v>
      </c>
      <c r="AU644" s="26" t="s">
        <v>232</v>
      </c>
      <c r="AX644" s="12">
        <f t="shared" si="376"/>
        <v>643</v>
      </c>
      <c r="AY644" s="12">
        <f t="shared" si="370"/>
        <v>0.5</v>
      </c>
      <c r="AZ644" s="20" t="str">
        <f t="shared" si="377"/>
        <v>Anticipatoria., Criterios y estándares (Rúbrica)., Autoevaluación., Retroalimentación.</v>
      </c>
      <c r="BA644" s="12" t="str">
        <f t="shared" si="372"/>
        <v>Anticipatoria.</v>
      </c>
      <c r="BB644" s="12" t="str">
        <f t="shared" si="373"/>
        <v>Criterios y estándares (Rúbrica).</v>
      </c>
      <c r="BC644" s="12" t="str">
        <f t="shared" si="374"/>
        <v>Autoevaluación.</v>
      </c>
      <c r="BD644" s="12" t="str">
        <f t="shared" si="375"/>
        <v>Retroalimentación.</v>
      </c>
      <c r="BF644" s="12">
        <f t="shared" si="378"/>
        <v>1</v>
      </c>
      <c r="BG644" s="12">
        <f t="shared" si="379"/>
        <v>1</v>
      </c>
      <c r="BH644" s="12">
        <f t="shared" si="380"/>
        <v>1</v>
      </c>
      <c r="BI644" s="12">
        <f t="shared" si="381"/>
        <v>1</v>
      </c>
      <c r="BJ644" s="12">
        <f t="shared" si="382"/>
        <v>0</v>
      </c>
      <c r="BK644" s="12">
        <f t="shared" si="383"/>
        <v>4</v>
      </c>
      <c r="BL644" s="20" t="str">
        <f t="shared" si="384"/>
        <v>Reflexión, Diálogo, Claridad, Oportunidades de mejora, Retroalimentación al docente</v>
      </c>
      <c r="BM644" s="12" t="str">
        <f t="shared" si="385"/>
        <v>Reflexión</v>
      </c>
      <c r="BN644" s="12" t="str">
        <f t="shared" si="371"/>
        <v>Diálogo</v>
      </c>
      <c r="BO644" s="12" t="str">
        <f t="shared" si="386"/>
        <v>Claridad</v>
      </c>
      <c r="BP644" s="12" t="str">
        <f t="shared" si="387"/>
        <v>Oportunidades de mejora</v>
      </c>
      <c r="BQ644" s="12" t="str">
        <f t="shared" si="388"/>
        <v>Retroalimentación al docente</v>
      </c>
      <c r="BS644" s="12">
        <f t="shared" si="389"/>
        <v>1</v>
      </c>
      <c r="BT644" s="12">
        <f t="shared" si="390"/>
        <v>1</v>
      </c>
      <c r="BU644" s="12">
        <f t="shared" si="391"/>
        <v>1</v>
      </c>
      <c r="BV644" s="12">
        <f t="shared" si="392"/>
        <v>1</v>
      </c>
      <c r="BW644" s="12">
        <f t="shared" si="393"/>
        <v>1</v>
      </c>
      <c r="BX644" s="12">
        <f t="shared" si="394"/>
        <v>0</v>
      </c>
      <c r="BY644" s="12">
        <f t="shared" si="395"/>
        <v>5</v>
      </c>
      <c r="BZ644" s="12" t="str">
        <f t="shared" si="396"/>
        <v>La bibliografía básica propuesta se encuentra en la biblioteca "Juan Roa Vásquez"., La bibliografía propuesta contiene títulos de edición menor a 5 años., La bibliografía incluye por lo menos dos títulos en una segunda lengua.</v>
      </c>
      <c r="CA644" s="12" t="str">
        <f t="shared" si="397"/>
        <v>La bibliografía básica propuesta se encuentra en la biblioteca "Juan Roa Vásquez".</v>
      </c>
      <c r="CB644" s="21" t="str">
        <f t="shared" si="398"/>
        <v>La bibliografía propuesta contiene títulos de edición menor a 5 años.</v>
      </c>
      <c r="CC644" s="12" t="str">
        <f t="shared" si="399"/>
        <v>La bibliografía incluye por lo menos dos títulos en una segunda lengua.</v>
      </c>
      <c r="CD644" s="12" t="str">
        <f t="shared" si="400"/>
        <v/>
      </c>
      <c r="CF644" s="12">
        <f t="shared" si="401"/>
        <v>1</v>
      </c>
      <c r="CG644" s="12">
        <f t="shared" si="402"/>
        <v>1</v>
      </c>
      <c r="CH644" s="12">
        <f t="shared" si="403"/>
        <v>0</v>
      </c>
      <c r="CI644" s="12">
        <f t="shared" si="404"/>
        <v>1</v>
      </c>
      <c r="CJ644" s="12">
        <f t="shared" si="405"/>
        <v>0</v>
      </c>
      <c r="CK644" s="12">
        <f t="shared" si="406"/>
        <v>3</v>
      </c>
    </row>
    <row r="645" spans="1:89" x14ac:dyDescent="0.25">
      <c r="A645" s="25">
        <v>43073.676147106482</v>
      </c>
      <c r="B645" s="26" t="s">
        <v>1304</v>
      </c>
      <c r="C645" s="26" t="s">
        <v>1305</v>
      </c>
      <c r="D645" s="26" t="s">
        <v>185</v>
      </c>
      <c r="E645" s="24"/>
      <c r="F645" s="26" t="s">
        <v>226</v>
      </c>
      <c r="G645" s="26" t="s">
        <v>1307</v>
      </c>
      <c r="H645" s="26" t="s">
        <v>188</v>
      </c>
      <c r="I645" s="26" t="s">
        <v>188</v>
      </c>
      <c r="J645" s="26" t="s">
        <v>188</v>
      </c>
      <c r="K645" s="26" t="s">
        <v>188</v>
      </c>
      <c r="L645" s="26" t="s">
        <v>188</v>
      </c>
      <c r="M645" s="26" t="s">
        <v>188</v>
      </c>
      <c r="N645" s="26" t="s">
        <v>188</v>
      </c>
      <c r="O645" s="26" t="s">
        <v>188</v>
      </c>
      <c r="P645" s="26" t="s">
        <v>188</v>
      </c>
      <c r="Q645" s="26" t="s">
        <v>188</v>
      </c>
      <c r="R645" s="26" t="s">
        <v>188</v>
      </c>
      <c r="S645" s="26" t="s">
        <v>188</v>
      </c>
      <c r="T645" s="26" t="s">
        <v>188</v>
      </c>
      <c r="U645" s="26" t="s">
        <v>188</v>
      </c>
      <c r="V645" s="26" t="s">
        <v>5</v>
      </c>
      <c r="W645" s="26" t="s">
        <v>162</v>
      </c>
      <c r="X645" s="26" t="s">
        <v>158</v>
      </c>
      <c r="Y645" s="26" t="s">
        <v>190</v>
      </c>
      <c r="Z645" s="26" t="s">
        <v>190</v>
      </c>
      <c r="AA645" s="26" t="s">
        <v>190</v>
      </c>
      <c r="AB645" s="26" t="s">
        <v>190</v>
      </c>
      <c r="AC645" s="26" t="s">
        <v>190</v>
      </c>
      <c r="AD645" s="26" t="s">
        <v>190</v>
      </c>
      <c r="AE645" s="26" t="s">
        <v>55</v>
      </c>
      <c r="AF645" s="26" t="s">
        <v>159</v>
      </c>
      <c r="AG645" s="26" t="s">
        <v>59</v>
      </c>
      <c r="AH645" s="26" t="s">
        <v>59</v>
      </c>
      <c r="AI645" s="26" t="s">
        <v>59</v>
      </c>
      <c r="AJ645" s="26" t="s">
        <v>59</v>
      </c>
      <c r="AK645" s="26" t="s">
        <v>71</v>
      </c>
      <c r="AL645" s="26" t="s">
        <v>160</v>
      </c>
      <c r="AM645" s="26" t="s">
        <v>191</v>
      </c>
      <c r="AN645" s="26" t="s">
        <v>90</v>
      </c>
      <c r="AO645" s="26" t="s">
        <v>192</v>
      </c>
      <c r="AP645" s="26" t="s">
        <v>106</v>
      </c>
      <c r="AQ645" s="26" t="s">
        <v>105</v>
      </c>
      <c r="AR645" s="26" t="s">
        <v>106</v>
      </c>
      <c r="AS645" s="26" t="s">
        <v>106</v>
      </c>
      <c r="AT645" s="26" t="s">
        <v>114</v>
      </c>
      <c r="AU645" s="26" t="s">
        <v>200</v>
      </c>
      <c r="AX645" s="12">
        <f t="shared" si="376"/>
        <v>643</v>
      </c>
      <c r="AY645" s="12">
        <f t="shared" si="370"/>
        <v>0.5</v>
      </c>
      <c r="AZ645" s="20" t="str">
        <f t="shared" si="377"/>
        <v>Anticipatoria., Criterios y estándares (Rúbrica)., Autoevaluación., Retroalimentación.</v>
      </c>
      <c r="BA645" s="12" t="str">
        <f t="shared" si="372"/>
        <v>Anticipatoria.</v>
      </c>
      <c r="BB645" s="12" t="str">
        <f t="shared" si="373"/>
        <v>Criterios y estándares (Rúbrica).</v>
      </c>
      <c r="BC645" s="12" t="str">
        <f t="shared" si="374"/>
        <v>Autoevaluación.</v>
      </c>
      <c r="BD645" s="12" t="str">
        <f t="shared" si="375"/>
        <v>Retroalimentación.</v>
      </c>
      <c r="BF645" s="12">
        <f t="shared" si="378"/>
        <v>1</v>
      </c>
      <c r="BG645" s="12">
        <f t="shared" si="379"/>
        <v>1</v>
      </c>
      <c r="BH645" s="12">
        <f t="shared" si="380"/>
        <v>1</v>
      </c>
      <c r="BI645" s="12">
        <f t="shared" si="381"/>
        <v>1</v>
      </c>
      <c r="BJ645" s="12">
        <f t="shared" si="382"/>
        <v>0</v>
      </c>
      <c r="BK645" s="12">
        <f t="shared" si="383"/>
        <v>4</v>
      </c>
      <c r="BL645" s="20" t="str">
        <f t="shared" si="384"/>
        <v>Reflexión, Diálogo, Claridad, Oportunidades de mejora, Retroalimentación al docente</v>
      </c>
      <c r="BM645" s="12" t="str">
        <f t="shared" si="385"/>
        <v>Reflexión</v>
      </c>
      <c r="BN645" s="12" t="str">
        <f t="shared" si="371"/>
        <v>Diálogo</v>
      </c>
      <c r="BO645" s="12" t="str">
        <f t="shared" si="386"/>
        <v>Claridad</v>
      </c>
      <c r="BP645" s="12" t="str">
        <f t="shared" si="387"/>
        <v>Oportunidades de mejora</v>
      </c>
      <c r="BQ645" s="12" t="str">
        <f t="shared" si="388"/>
        <v>Retroalimentación al docente</v>
      </c>
      <c r="BS645" s="12">
        <f t="shared" si="389"/>
        <v>1</v>
      </c>
      <c r="BT645" s="12">
        <f t="shared" si="390"/>
        <v>1</v>
      </c>
      <c r="BU645" s="12">
        <f t="shared" si="391"/>
        <v>1</v>
      </c>
      <c r="BV645" s="12">
        <f t="shared" si="392"/>
        <v>1</v>
      </c>
      <c r="BW645" s="12">
        <f t="shared" si="393"/>
        <v>1</v>
      </c>
      <c r="BX645" s="12">
        <f t="shared" si="394"/>
        <v>0</v>
      </c>
      <c r="BY645" s="12">
        <f t="shared" si="395"/>
        <v>5</v>
      </c>
      <c r="BZ645" s="12" t="str">
        <f t="shared" si="396"/>
        <v>La bibliografía básica propuesta se encuentra en la biblioteca "Juan Roa Vásquez"., La bibliografía propuesta contiene títulos de edición menor a 5 años.</v>
      </c>
      <c r="CA645" s="12" t="str">
        <f t="shared" si="397"/>
        <v>La bibliografía básica propuesta se encuentra en la biblioteca "Juan Roa Vásquez".</v>
      </c>
      <c r="CB645" s="21" t="str">
        <f t="shared" si="398"/>
        <v>La bibliografía propuesta contiene títulos de edición menor a 5 años.</v>
      </c>
      <c r="CC645" s="12" t="str">
        <f t="shared" si="399"/>
        <v/>
      </c>
      <c r="CD645" s="12" t="str">
        <f t="shared" si="400"/>
        <v/>
      </c>
      <c r="CF645" s="12">
        <f t="shared" si="401"/>
        <v>1</v>
      </c>
      <c r="CG645" s="12">
        <f t="shared" si="402"/>
        <v>1</v>
      </c>
      <c r="CH645" s="12">
        <f t="shared" si="403"/>
        <v>0</v>
      </c>
      <c r="CI645" s="12">
        <f t="shared" si="404"/>
        <v>0</v>
      </c>
      <c r="CJ645" s="12">
        <f t="shared" si="405"/>
        <v>0</v>
      </c>
      <c r="CK645" s="12">
        <f t="shared" si="406"/>
        <v>2</v>
      </c>
    </row>
    <row r="646" spans="1:89" x14ac:dyDescent="0.25">
      <c r="A646" s="25">
        <v>43073.705003356481</v>
      </c>
      <c r="B646" s="26" t="s">
        <v>1308</v>
      </c>
      <c r="C646" s="26" t="s">
        <v>1309</v>
      </c>
      <c r="D646" s="26" t="s">
        <v>185</v>
      </c>
      <c r="E646" s="24"/>
      <c r="F646" s="26" t="s">
        <v>282</v>
      </c>
      <c r="G646" s="26" t="s">
        <v>1310</v>
      </c>
      <c r="H646" s="26" t="s">
        <v>188</v>
      </c>
      <c r="I646" s="26" t="s">
        <v>188</v>
      </c>
      <c r="J646" s="26" t="s">
        <v>188</v>
      </c>
      <c r="K646" s="26" t="s">
        <v>188</v>
      </c>
      <c r="L646" s="26" t="s">
        <v>188</v>
      </c>
      <c r="M646" s="26" t="s">
        <v>188</v>
      </c>
      <c r="N646" s="26" t="s">
        <v>188</v>
      </c>
      <c r="O646" s="26" t="s">
        <v>188</v>
      </c>
      <c r="P646" s="26" t="s">
        <v>188</v>
      </c>
      <c r="Q646" s="26" t="s">
        <v>188</v>
      </c>
      <c r="R646" s="26" t="s">
        <v>188</v>
      </c>
      <c r="S646" s="26" t="s">
        <v>188</v>
      </c>
      <c r="T646" s="26" t="s">
        <v>188</v>
      </c>
      <c r="U646" s="26" t="s">
        <v>188</v>
      </c>
      <c r="V646" s="26" t="s">
        <v>5</v>
      </c>
      <c r="W646" s="26" t="s">
        <v>36</v>
      </c>
      <c r="X646" s="26" t="s">
        <v>158</v>
      </c>
      <c r="Y646" s="26" t="s">
        <v>43</v>
      </c>
      <c r="Z646" s="26" t="s">
        <v>43</v>
      </c>
      <c r="AA646" s="26" t="s">
        <v>43</v>
      </c>
      <c r="AB646" s="26" t="s">
        <v>43</v>
      </c>
      <c r="AC646" s="26" t="s">
        <v>43</v>
      </c>
      <c r="AD646" s="26" t="s">
        <v>43</v>
      </c>
      <c r="AE646" s="26" t="s">
        <v>55</v>
      </c>
      <c r="AF646" s="26" t="s">
        <v>159</v>
      </c>
      <c r="AG646" s="26" t="s">
        <v>59</v>
      </c>
      <c r="AH646" s="26" t="s">
        <v>59</v>
      </c>
      <c r="AI646" s="26" t="s">
        <v>59</v>
      </c>
      <c r="AJ646" s="26" t="s">
        <v>59</v>
      </c>
      <c r="AK646" s="26" t="s">
        <v>71</v>
      </c>
      <c r="AL646" s="26" t="s">
        <v>160</v>
      </c>
      <c r="AM646" s="26" t="s">
        <v>191</v>
      </c>
      <c r="AN646" s="26" t="s">
        <v>89</v>
      </c>
      <c r="AO646" s="26" t="s">
        <v>192</v>
      </c>
      <c r="AP646" s="26" t="s">
        <v>105</v>
      </c>
      <c r="AQ646" s="26" t="s">
        <v>105</v>
      </c>
      <c r="AR646" s="26" t="s">
        <v>105</v>
      </c>
      <c r="AS646" s="26" t="s">
        <v>105</v>
      </c>
      <c r="AT646" s="26" t="s">
        <v>114</v>
      </c>
      <c r="AU646" s="26" t="s">
        <v>232</v>
      </c>
      <c r="AX646" s="12">
        <f t="shared" si="376"/>
        <v>645</v>
      </c>
      <c r="AY646" s="12">
        <f t="shared" si="370"/>
        <v>1</v>
      </c>
      <c r="AZ646" s="20" t="str">
        <f t="shared" si="377"/>
        <v>Anticipatoria., Criterios y estándares (Rúbrica)., Autoevaluación., Retroalimentación.</v>
      </c>
      <c r="BA646" s="12" t="str">
        <f t="shared" si="372"/>
        <v>Anticipatoria.</v>
      </c>
      <c r="BB646" s="12" t="str">
        <f t="shared" si="373"/>
        <v>Criterios y estándares (Rúbrica).</v>
      </c>
      <c r="BC646" s="12" t="str">
        <f t="shared" si="374"/>
        <v>Autoevaluación.</v>
      </c>
      <c r="BD646" s="12" t="str">
        <f t="shared" si="375"/>
        <v>Retroalimentación.</v>
      </c>
      <c r="BF646" s="12">
        <f t="shared" si="378"/>
        <v>1</v>
      </c>
      <c r="BG646" s="12">
        <f t="shared" si="379"/>
        <v>1</v>
      </c>
      <c r="BH646" s="12">
        <f t="shared" si="380"/>
        <v>1</v>
      </c>
      <c r="BI646" s="12">
        <f t="shared" si="381"/>
        <v>1</v>
      </c>
      <c r="BJ646" s="12">
        <f t="shared" si="382"/>
        <v>0</v>
      </c>
      <c r="BK646" s="12">
        <f t="shared" si="383"/>
        <v>4</v>
      </c>
      <c r="BL646" s="20" t="str">
        <f t="shared" si="384"/>
        <v>Reflexión, Diálogo, Claridad, Oportunidades de mejora, Retroalimentación al docente</v>
      </c>
      <c r="BM646" s="12" t="str">
        <f t="shared" si="385"/>
        <v>Reflexión</v>
      </c>
      <c r="BN646" s="12" t="str">
        <f t="shared" si="371"/>
        <v>Diálogo</v>
      </c>
      <c r="BO646" s="12" t="str">
        <f t="shared" si="386"/>
        <v>Claridad</v>
      </c>
      <c r="BP646" s="12" t="str">
        <f t="shared" si="387"/>
        <v>Oportunidades de mejora</v>
      </c>
      <c r="BQ646" s="12" t="str">
        <f t="shared" si="388"/>
        <v>Retroalimentación al docente</v>
      </c>
      <c r="BS646" s="12">
        <f t="shared" si="389"/>
        <v>1</v>
      </c>
      <c r="BT646" s="12">
        <f t="shared" si="390"/>
        <v>1</v>
      </c>
      <c r="BU646" s="12">
        <f t="shared" si="391"/>
        <v>1</v>
      </c>
      <c r="BV646" s="12">
        <f t="shared" si="392"/>
        <v>1</v>
      </c>
      <c r="BW646" s="12">
        <f t="shared" si="393"/>
        <v>1</v>
      </c>
      <c r="BX646" s="12">
        <f t="shared" si="394"/>
        <v>0</v>
      </c>
      <c r="BY646" s="12">
        <f t="shared" si="395"/>
        <v>5</v>
      </c>
      <c r="BZ646" s="12" t="str">
        <f t="shared" si="396"/>
        <v>La bibliografía básica propuesta se encuentra en la biblioteca "Juan Roa Vásquez"., La bibliografía propuesta contiene títulos de edición menor a 5 años., La bibliografía incluye por lo menos dos títulos en una segunda lengua.</v>
      </c>
      <c r="CA646" s="12" t="str">
        <f t="shared" si="397"/>
        <v>La bibliografía básica propuesta se encuentra en la biblioteca "Juan Roa Vásquez".</v>
      </c>
      <c r="CB646" s="21" t="str">
        <f t="shared" si="398"/>
        <v>La bibliografía propuesta contiene títulos de edición menor a 5 años.</v>
      </c>
      <c r="CC646" s="12" t="str">
        <f t="shared" si="399"/>
        <v>La bibliografía incluye por lo menos dos títulos en una segunda lengua.</v>
      </c>
      <c r="CD646" s="12" t="str">
        <f t="shared" si="400"/>
        <v/>
      </c>
      <c r="CF646" s="12">
        <f t="shared" si="401"/>
        <v>1</v>
      </c>
      <c r="CG646" s="12">
        <f t="shared" si="402"/>
        <v>1</v>
      </c>
      <c r="CH646" s="12">
        <f t="shared" si="403"/>
        <v>0</v>
      </c>
      <c r="CI646" s="12">
        <f t="shared" si="404"/>
        <v>1</v>
      </c>
      <c r="CJ646" s="12">
        <f t="shared" si="405"/>
        <v>0</v>
      </c>
      <c r="CK646" s="12">
        <f t="shared" si="406"/>
        <v>3</v>
      </c>
    </row>
    <row r="647" spans="1:89" x14ac:dyDescent="0.25">
      <c r="A647" s="25">
        <v>43073.707654421298</v>
      </c>
      <c r="B647" s="26" t="s">
        <v>1311</v>
      </c>
      <c r="C647" s="26" t="s">
        <v>1312</v>
      </c>
      <c r="D647" s="26" t="s">
        <v>185</v>
      </c>
      <c r="E647" s="24"/>
      <c r="F647" s="26" t="s">
        <v>282</v>
      </c>
      <c r="G647" s="26" t="s">
        <v>1313</v>
      </c>
      <c r="H647" s="26" t="s">
        <v>188</v>
      </c>
      <c r="I647" s="26" t="s">
        <v>188</v>
      </c>
      <c r="J647" s="26" t="s">
        <v>188</v>
      </c>
      <c r="K647" s="26" t="s">
        <v>188</v>
      </c>
      <c r="L647" s="26" t="s">
        <v>188</v>
      </c>
      <c r="M647" s="26" t="s">
        <v>188</v>
      </c>
      <c r="N647" s="26" t="s">
        <v>188</v>
      </c>
      <c r="O647" s="26" t="s">
        <v>188</v>
      </c>
      <c r="P647" s="26" t="s">
        <v>188</v>
      </c>
      <c r="Q647" s="26" t="s">
        <v>188</v>
      </c>
      <c r="R647" s="26" t="s">
        <v>188</v>
      </c>
      <c r="S647" s="26" t="s">
        <v>188</v>
      </c>
      <c r="T647" s="26" t="s">
        <v>188</v>
      </c>
      <c r="U647" s="26" t="s">
        <v>188</v>
      </c>
      <c r="V647" s="26" t="s">
        <v>5</v>
      </c>
      <c r="W647" s="26" t="s">
        <v>36</v>
      </c>
      <c r="X647" s="26" t="s">
        <v>158</v>
      </c>
      <c r="Y647" s="26" t="s">
        <v>43</v>
      </c>
      <c r="Z647" s="26" t="s">
        <v>43</v>
      </c>
      <c r="AA647" s="26" t="s">
        <v>43</v>
      </c>
      <c r="AB647" s="26" t="s">
        <v>43</v>
      </c>
      <c r="AC647" s="26" t="s">
        <v>43</v>
      </c>
      <c r="AD647" s="26" t="s">
        <v>43</v>
      </c>
      <c r="AE647" s="26" t="s">
        <v>53</v>
      </c>
      <c r="AF647" s="26" t="s">
        <v>58</v>
      </c>
      <c r="AG647" s="26" t="s">
        <v>58</v>
      </c>
      <c r="AH647" s="26" t="s">
        <v>58</v>
      </c>
      <c r="AI647" s="26" t="s">
        <v>58</v>
      </c>
      <c r="AJ647" s="26" t="s">
        <v>58</v>
      </c>
      <c r="AK647" s="26" t="s">
        <v>69</v>
      </c>
      <c r="AL647" s="26" t="s">
        <v>160</v>
      </c>
      <c r="AM647" s="26" t="s">
        <v>206</v>
      </c>
      <c r="AN647" s="26" t="s">
        <v>89</v>
      </c>
      <c r="AO647" s="26" t="s">
        <v>192</v>
      </c>
      <c r="AP647" s="26" t="s">
        <v>105</v>
      </c>
      <c r="AQ647" s="26" t="s">
        <v>105</v>
      </c>
      <c r="AR647" s="26" t="s">
        <v>105</v>
      </c>
      <c r="AS647" s="26" t="s">
        <v>105</v>
      </c>
      <c r="AT647" s="26" t="s">
        <v>114</v>
      </c>
      <c r="AU647" s="26" t="s">
        <v>232</v>
      </c>
      <c r="AX647" s="12">
        <f t="shared" si="376"/>
        <v>646</v>
      </c>
      <c r="AY647" s="12">
        <f t="shared" si="370"/>
        <v>1</v>
      </c>
      <c r="AZ647" s="20" t="str">
        <f t="shared" si="377"/>
        <v>Anticipatoria., Autoevaluación., Retroalimentación.</v>
      </c>
      <c r="BA647" s="12" t="str">
        <f t="shared" si="372"/>
        <v>Anticipatoria.</v>
      </c>
      <c r="BB647" s="12" t="str">
        <f t="shared" si="373"/>
        <v>Autoevaluación.</v>
      </c>
      <c r="BC647" s="12" t="str">
        <f t="shared" si="374"/>
        <v>Retroalimentación.</v>
      </c>
      <c r="BD647" s="12" t="str">
        <f t="shared" si="375"/>
        <v/>
      </c>
      <c r="BF647" s="12">
        <f t="shared" si="378"/>
        <v>1</v>
      </c>
      <c r="BG647" s="12">
        <f t="shared" si="379"/>
        <v>0</v>
      </c>
      <c r="BH647" s="12">
        <f t="shared" si="380"/>
        <v>1</v>
      </c>
      <c r="BI647" s="12">
        <f t="shared" si="381"/>
        <v>1</v>
      </c>
      <c r="BJ647" s="12">
        <f t="shared" si="382"/>
        <v>0</v>
      </c>
      <c r="BK647" s="12">
        <f t="shared" si="383"/>
        <v>3</v>
      </c>
      <c r="BL647" s="20" t="str">
        <f t="shared" si="384"/>
        <v>Reflexión, Diálogo, Claridad, Oportunidades de mejora, Retroalimentación al docente</v>
      </c>
      <c r="BM647" s="12" t="str">
        <f t="shared" si="385"/>
        <v>Reflexión</v>
      </c>
      <c r="BN647" s="12" t="str">
        <f t="shared" si="371"/>
        <v>Diálogo</v>
      </c>
      <c r="BO647" s="12" t="str">
        <f t="shared" si="386"/>
        <v>Claridad</v>
      </c>
      <c r="BP647" s="12" t="str">
        <f t="shared" si="387"/>
        <v>Oportunidades de mejora</v>
      </c>
      <c r="BQ647" s="12" t="str">
        <f t="shared" si="388"/>
        <v>Retroalimentación al docente</v>
      </c>
      <c r="BS647" s="12">
        <f t="shared" si="389"/>
        <v>1</v>
      </c>
      <c r="BT647" s="12">
        <f t="shared" si="390"/>
        <v>1</v>
      </c>
      <c r="BU647" s="12">
        <f t="shared" si="391"/>
        <v>1</v>
      </c>
      <c r="BV647" s="12">
        <f t="shared" si="392"/>
        <v>1</v>
      </c>
      <c r="BW647" s="12">
        <f t="shared" si="393"/>
        <v>1</v>
      </c>
      <c r="BX647" s="12">
        <f t="shared" si="394"/>
        <v>0</v>
      </c>
      <c r="BY647" s="12">
        <f t="shared" si="395"/>
        <v>5</v>
      </c>
      <c r="BZ647" s="12" t="str">
        <f t="shared" si="396"/>
        <v>La bibliografía básica propuesta se encuentra en la biblioteca "Juan Roa Vásquez"., La bibliografía propuesta contiene títulos de edición menor a 5 años., La bibliografía incluye por lo menos dos títulos en una segunda lengua.</v>
      </c>
      <c r="CA647" s="12" t="str">
        <f t="shared" si="397"/>
        <v>La bibliografía básica propuesta se encuentra en la biblioteca "Juan Roa Vásquez".</v>
      </c>
      <c r="CB647" s="21" t="str">
        <f t="shared" si="398"/>
        <v>La bibliografía propuesta contiene títulos de edición menor a 5 años.</v>
      </c>
      <c r="CC647" s="12" t="str">
        <f t="shared" si="399"/>
        <v>La bibliografía incluye por lo menos dos títulos en una segunda lengua.</v>
      </c>
      <c r="CD647" s="12" t="str">
        <f t="shared" si="400"/>
        <v/>
      </c>
      <c r="CF647" s="12">
        <f t="shared" si="401"/>
        <v>1</v>
      </c>
      <c r="CG647" s="12">
        <f t="shared" si="402"/>
        <v>1</v>
      </c>
      <c r="CH647" s="12">
        <f t="shared" si="403"/>
        <v>0</v>
      </c>
      <c r="CI647" s="12">
        <f t="shared" si="404"/>
        <v>1</v>
      </c>
      <c r="CJ647" s="12">
        <f t="shared" si="405"/>
        <v>0</v>
      </c>
      <c r="CK647" s="12">
        <f t="shared" si="406"/>
        <v>3</v>
      </c>
    </row>
    <row r="648" spans="1:89" x14ac:dyDescent="0.25">
      <c r="A648" s="25">
        <v>43073.733589826385</v>
      </c>
      <c r="B648" s="26" t="s">
        <v>1314</v>
      </c>
      <c r="C648" s="26" t="s">
        <v>1315</v>
      </c>
      <c r="D648" s="26" t="s">
        <v>185</v>
      </c>
      <c r="E648" s="24"/>
      <c r="F648" s="26" t="s">
        <v>235</v>
      </c>
      <c r="G648" s="26" t="s">
        <v>1316</v>
      </c>
      <c r="H648" s="26" t="s">
        <v>188</v>
      </c>
      <c r="I648" s="26" t="s">
        <v>188</v>
      </c>
      <c r="J648" s="26" t="s">
        <v>188</v>
      </c>
      <c r="K648" s="26" t="s">
        <v>188</v>
      </c>
      <c r="L648" s="26" t="s">
        <v>188</v>
      </c>
      <c r="M648" s="26" t="s">
        <v>188</v>
      </c>
      <c r="N648" s="26" t="s">
        <v>188</v>
      </c>
      <c r="O648" s="26" t="s">
        <v>188</v>
      </c>
      <c r="P648" s="26" t="s">
        <v>188</v>
      </c>
      <c r="Q648" s="26" t="s">
        <v>188</v>
      </c>
      <c r="R648" s="26" t="s">
        <v>188</v>
      </c>
      <c r="S648" s="26" t="s">
        <v>188</v>
      </c>
      <c r="T648" s="26" t="s">
        <v>188</v>
      </c>
      <c r="U648" s="26" t="s">
        <v>188</v>
      </c>
      <c r="V648" s="26" t="s">
        <v>5</v>
      </c>
      <c r="W648" s="26" t="s">
        <v>36</v>
      </c>
      <c r="X648" s="26" t="s">
        <v>39</v>
      </c>
      <c r="Y648" s="26" t="s">
        <v>43</v>
      </c>
      <c r="Z648" s="26" t="s">
        <v>43</v>
      </c>
      <c r="AA648" s="26" t="s">
        <v>43</v>
      </c>
      <c r="AB648" s="26" t="s">
        <v>43</v>
      </c>
      <c r="AC648" s="26" t="s">
        <v>43</v>
      </c>
      <c r="AD648" s="26" t="s">
        <v>43</v>
      </c>
      <c r="AE648" s="26" t="s">
        <v>53</v>
      </c>
      <c r="AF648" s="26" t="s">
        <v>58</v>
      </c>
      <c r="AG648" s="26" t="s">
        <v>58</v>
      </c>
      <c r="AH648" s="26" t="s">
        <v>58</v>
      </c>
      <c r="AI648" s="26" t="s">
        <v>58</v>
      </c>
      <c r="AJ648" s="26" t="s">
        <v>58</v>
      </c>
      <c r="AK648" s="26" t="s">
        <v>69</v>
      </c>
      <c r="AL648" s="26" t="s">
        <v>160</v>
      </c>
      <c r="AM648" s="26" t="s">
        <v>206</v>
      </c>
      <c r="AN648" s="26" t="s">
        <v>90</v>
      </c>
      <c r="AO648" s="26" t="s">
        <v>192</v>
      </c>
      <c r="AP648" s="26" t="s">
        <v>105</v>
      </c>
      <c r="AQ648" s="26" t="s">
        <v>105</v>
      </c>
      <c r="AR648" s="26" t="s">
        <v>105</v>
      </c>
      <c r="AS648" s="26" t="s">
        <v>105</v>
      </c>
      <c r="AT648" s="26" t="s">
        <v>114</v>
      </c>
      <c r="AU648" s="26" t="s">
        <v>249</v>
      </c>
      <c r="AX648" s="12">
        <f t="shared" si="376"/>
        <v>647</v>
      </c>
      <c r="AY648" s="12">
        <f t="shared" si="370"/>
        <v>0.25</v>
      </c>
      <c r="AZ648" s="20" t="str">
        <f t="shared" si="377"/>
        <v>Anticipatoria., Autoevaluación., Retroalimentación.</v>
      </c>
      <c r="BA648" s="12" t="str">
        <f t="shared" si="372"/>
        <v>Anticipatoria.</v>
      </c>
      <c r="BB648" s="12" t="str">
        <f t="shared" si="373"/>
        <v>Autoevaluación.</v>
      </c>
      <c r="BC648" s="12" t="str">
        <f t="shared" si="374"/>
        <v>Retroalimentación.</v>
      </c>
      <c r="BD648" s="12" t="str">
        <f t="shared" si="375"/>
        <v/>
      </c>
      <c r="BF648" s="12">
        <f t="shared" si="378"/>
        <v>1</v>
      </c>
      <c r="BG648" s="12">
        <f t="shared" si="379"/>
        <v>0</v>
      </c>
      <c r="BH648" s="12">
        <f t="shared" si="380"/>
        <v>1</v>
      </c>
      <c r="BI648" s="12">
        <f t="shared" si="381"/>
        <v>1</v>
      </c>
      <c r="BJ648" s="12">
        <f t="shared" si="382"/>
        <v>0</v>
      </c>
      <c r="BK648" s="12">
        <f t="shared" si="383"/>
        <v>3</v>
      </c>
      <c r="BL648" s="20" t="str">
        <f t="shared" si="384"/>
        <v>Reflexión, Diálogo, Claridad, Oportunidades de mejora, Retroalimentación al docente</v>
      </c>
      <c r="BM648" s="12" t="str">
        <f t="shared" si="385"/>
        <v>Reflexión</v>
      </c>
      <c r="BN648" s="12" t="str">
        <f t="shared" si="371"/>
        <v>Diálogo</v>
      </c>
      <c r="BO648" s="12" t="str">
        <f t="shared" si="386"/>
        <v>Claridad</v>
      </c>
      <c r="BP648" s="12" t="str">
        <f t="shared" si="387"/>
        <v>Oportunidades de mejora</v>
      </c>
      <c r="BQ648" s="12" t="str">
        <f t="shared" si="388"/>
        <v>Retroalimentación al docente</v>
      </c>
      <c r="BS648" s="12">
        <f t="shared" si="389"/>
        <v>1</v>
      </c>
      <c r="BT648" s="12">
        <f t="shared" si="390"/>
        <v>1</v>
      </c>
      <c r="BU648" s="12">
        <f t="shared" si="391"/>
        <v>1</v>
      </c>
      <c r="BV648" s="12">
        <f t="shared" si="392"/>
        <v>1</v>
      </c>
      <c r="BW648" s="12">
        <f t="shared" si="393"/>
        <v>1</v>
      </c>
      <c r="BX648" s="12">
        <f t="shared" si="394"/>
        <v>0</v>
      </c>
      <c r="BY648" s="12">
        <f t="shared" si="395"/>
        <v>5</v>
      </c>
      <c r="BZ648" s="12" t="str">
        <f t="shared" si="396"/>
        <v>La bibliografía básica propuesta se encuentra en la biblioteca "Juan Roa Vásquez"., La bibliografía incluye por lo menos dos títulos en una segunda lengua.</v>
      </c>
      <c r="CA648" s="12" t="str">
        <f t="shared" si="397"/>
        <v>La bibliografía básica propuesta se encuentra en la biblioteca "Juan Roa Vásquez".</v>
      </c>
      <c r="CB648" s="21" t="str">
        <f t="shared" si="398"/>
        <v>La bibliografía incluye por lo menos dos títulos en una segunda lengua.</v>
      </c>
      <c r="CC648" s="12" t="str">
        <f t="shared" si="399"/>
        <v/>
      </c>
      <c r="CD648" s="12" t="str">
        <f t="shared" si="400"/>
        <v/>
      </c>
      <c r="CF648" s="12">
        <f t="shared" si="401"/>
        <v>1</v>
      </c>
      <c r="CG648" s="12">
        <f t="shared" si="402"/>
        <v>0</v>
      </c>
      <c r="CH648" s="12">
        <f t="shared" si="403"/>
        <v>0</v>
      </c>
      <c r="CI648" s="12">
        <f t="shared" si="404"/>
        <v>1</v>
      </c>
      <c r="CJ648" s="12">
        <f t="shared" si="405"/>
        <v>0</v>
      </c>
      <c r="CK648" s="12">
        <f t="shared" si="406"/>
        <v>2</v>
      </c>
    </row>
    <row r="649" spans="1:89" x14ac:dyDescent="0.25">
      <c r="A649" s="25">
        <v>43073.737668842594</v>
      </c>
      <c r="B649" s="26" t="s">
        <v>1314</v>
      </c>
      <c r="C649" s="26" t="s">
        <v>1315</v>
      </c>
      <c r="D649" s="26" t="s">
        <v>185</v>
      </c>
      <c r="E649" s="24"/>
      <c r="F649" s="26" t="s">
        <v>235</v>
      </c>
      <c r="G649" s="26" t="s">
        <v>1317</v>
      </c>
      <c r="H649" s="26" t="s">
        <v>188</v>
      </c>
      <c r="I649" s="26" t="s">
        <v>188</v>
      </c>
      <c r="J649" s="26" t="s">
        <v>188</v>
      </c>
      <c r="K649" s="26" t="s">
        <v>188</v>
      </c>
      <c r="L649" s="26" t="s">
        <v>188</v>
      </c>
      <c r="M649" s="26" t="s">
        <v>188</v>
      </c>
      <c r="N649" s="26" t="s">
        <v>188</v>
      </c>
      <c r="O649" s="26" t="s">
        <v>188</v>
      </c>
      <c r="P649" s="26" t="s">
        <v>188</v>
      </c>
      <c r="Q649" s="26" t="s">
        <v>188</v>
      </c>
      <c r="R649" s="26" t="s">
        <v>188</v>
      </c>
      <c r="S649" s="26" t="s">
        <v>188</v>
      </c>
      <c r="T649" s="26" t="s">
        <v>188</v>
      </c>
      <c r="U649" s="26" t="s">
        <v>188</v>
      </c>
      <c r="V649" s="26" t="s">
        <v>5</v>
      </c>
      <c r="W649" s="26" t="s">
        <v>162</v>
      </c>
      <c r="X649" s="26" t="s">
        <v>158</v>
      </c>
      <c r="Y649" s="26" t="s">
        <v>190</v>
      </c>
      <c r="Z649" s="26" t="s">
        <v>190</v>
      </c>
      <c r="AA649" s="26" t="s">
        <v>190</v>
      </c>
      <c r="AB649" s="26" t="s">
        <v>190</v>
      </c>
      <c r="AC649" s="26" t="s">
        <v>190</v>
      </c>
      <c r="AD649" s="26" t="s">
        <v>190</v>
      </c>
      <c r="AE649" s="26" t="s">
        <v>55</v>
      </c>
      <c r="AF649" s="26" t="s">
        <v>159</v>
      </c>
      <c r="AG649" s="26" t="s">
        <v>59</v>
      </c>
      <c r="AH649" s="26" t="s">
        <v>59</v>
      </c>
      <c r="AI649" s="26" t="s">
        <v>59</v>
      </c>
      <c r="AJ649" s="26" t="s">
        <v>59</v>
      </c>
      <c r="AK649" s="26" t="s">
        <v>71</v>
      </c>
      <c r="AL649" s="26" t="s">
        <v>163</v>
      </c>
      <c r="AM649" s="26" t="s">
        <v>191</v>
      </c>
      <c r="AN649" s="26" t="s">
        <v>90</v>
      </c>
      <c r="AO649" s="26" t="s">
        <v>192</v>
      </c>
      <c r="AP649" s="26" t="s">
        <v>106</v>
      </c>
      <c r="AQ649" s="26" t="s">
        <v>106</v>
      </c>
      <c r="AR649" s="26" t="s">
        <v>106</v>
      </c>
      <c r="AS649" s="26" t="s">
        <v>106</v>
      </c>
      <c r="AT649" s="26" t="s">
        <v>113</v>
      </c>
      <c r="AU649" s="26" t="s">
        <v>198</v>
      </c>
      <c r="AX649" s="12">
        <f t="shared" si="376"/>
        <v>647</v>
      </c>
      <c r="AY649" s="12">
        <f t="shared" si="370"/>
        <v>0.25</v>
      </c>
      <c r="AZ649" s="20" t="str">
        <f t="shared" si="377"/>
        <v>Anticipatoria., Criterios y estándares (Rúbrica)., Autoevaluación., Retroalimentación.</v>
      </c>
      <c r="BA649" s="12" t="str">
        <f t="shared" si="372"/>
        <v>Anticipatoria.</v>
      </c>
      <c r="BB649" s="12" t="str">
        <f t="shared" si="373"/>
        <v>Criterios y estándares (Rúbrica).</v>
      </c>
      <c r="BC649" s="12" t="str">
        <f t="shared" si="374"/>
        <v>Autoevaluación.</v>
      </c>
      <c r="BD649" s="12" t="str">
        <f t="shared" si="375"/>
        <v>Retroalimentación.</v>
      </c>
      <c r="BF649" s="12">
        <f t="shared" si="378"/>
        <v>1</v>
      </c>
      <c r="BG649" s="12">
        <f t="shared" si="379"/>
        <v>1</v>
      </c>
      <c r="BH649" s="12">
        <f t="shared" si="380"/>
        <v>1</v>
      </c>
      <c r="BI649" s="12">
        <f t="shared" si="381"/>
        <v>1</v>
      </c>
      <c r="BJ649" s="12">
        <f t="shared" si="382"/>
        <v>0</v>
      </c>
      <c r="BK649" s="12">
        <f t="shared" si="383"/>
        <v>4</v>
      </c>
      <c r="BL649" s="20" t="str">
        <f t="shared" si="384"/>
        <v>Reflexión, Diálogo, Claridad, Oportunidades de mejora, Retroalimentación al docente</v>
      </c>
      <c r="BM649" s="12" t="str">
        <f t="shared" si="385"/>
        <v>Reflexión</v>
      </c>
      <c r="BN649" s="12" t="str">
        <f t="shared" si="371"/>
        <v>Diálogo</v>
      </c>
      <c r="BO649" s="12" t="str">
        <f t="shared" si="386"/>
        <v>Claridad</v>
      </c>
      <c r="BP649" s="12" t="str">
        <f t="shared" si="387"/>
        <v>Oportunidades de mejora</v>
      </c>
      <c r="BQ649" s="12" t="str">
        <f t="shared" si="388"/>
        <v>Retroalimentación al docente</v>
      </c>
      <c r="BS649" s="12">
        <f t="shared" si="389"/>
        <v>1</v>
      </c>
      <c r="BT649" s="12">
        <f t="shared" si="390"/>
        <v>1</v>
      </c>
      <c r="BU649" s="12">
        <f t="shared" si="391"/>
        <v>1</v>
      </c>
      <c r="BV649" s="12">
        <f t="shared" si="392"/>
        <v>1</v>
      </c>
      <c r="BW649" s="12">
        <f t="shared" si="393"/>
        <v>1</v>
      </c>
      <c r="BX649" s="12">
        <f t="shared" si="394"/>
        <v>0</v>
      </c>
      <c r="BY649" s="12">
        <f t="shared" si="395"/>
        <v>5</v>
      </c>
      <c r="BZ649" s="12" t="str">
        <f t="shared" si="396"/>
        <v>La bibliografía propuesta contiene títulos de edición menor a 5 años., La bibliografía incluye por lo menos dos títulos en una segunda lengua.</v>
      </c>
      <c r="CA649" s="12" t="str">
        <f t="shared" si="397"/>
        <v>La bibliografía propuesta contiene títulos de edición menor a 5 años.</v>
      </c>
      <c r="CB649" s="21" t="str">
        <f t="shared" si="398"/>
        <v>La bibliografía incluye por lo menos dos títulos en una segunda lengua.</v>
      </c>
      <c r="CC649" s="12" t="str">
        <f t="shared" si="399"/>
        <v/>
      </c>
      <c r="CD649" s="12" t="str">
        <f t="shared" si="400"/>
        <v/>
      </c>
      <c r="CF649" s="12">
        <f t="shared" si="401"/>
        <v>0</v>
      </c>
      <c r="CG649" s="12">
        <f t="shared" si="402"/>
        <v>1</v>
      </c>
      <c r="CH649" s="12">
        <f t="shared" si="403"/>
        <v>0</v>
      </c>
      <c r="CI649" s="12">
        <f t="shared" si="404"/>
        <v>1</v>
      </c>
      <c r="CJ649" s="12">
        <f t="shared" si="405"/>
        <v>0</v>
      </c>
      <c r="CK649" s="12">
        <f t="shared" si="406"/>
        <v>2</v>
      </c>
    </row>
    <row r="650" spans="1:89" x14ac:dyDescent="0.25">
      <c r="A650" s="25">
        <v>43073.740424560187</v>
      </c>
      <c r="B650" s="26" t="s">
        <v>1314</v>
      </c>
      <c r="C650" s="26" t="s">
        <v>1315</v>
      </c>
      <c r="D650" s="26" t="s">
        <v>185</v>
      </c>
      <c r="E650" s="24"/>
      <c r="F650" s="26" t="s">
        <v>235</v>
      </c>
      <c r="G650" s="26" t="s">
        <v>1318</v>
      </c>
      <c r="H650" s="26" t="s">
        <v>188</v>
      </c>
      <c r="I650" s="26" t="s">
        <v>188</v>
      </c>
      <c r="J650" s="26" t="s">
        <v>188</v>
      </c>
      <c r="K650" s="26" t="s">
        <v>188</v>
      </c>
      <c r="L650" s="26" t="s">
        <v>188</v>
      </c>
      <c r="M650" s="26" t="s">
        <v>188</v>
      </c>
      <c r="N650" s="26" t="s">
        <v>188</v>
      </c>
      <c r="O650" s="26" t="s">
        <v>188</v>
      </c>
      <c r="P650" s="26" t="s">
        <v>188</v>
      </c>
      <c r="Q650" s="26" t="s">
        <v>188</v>
      </c>
      <c r="R650" s="26" t="s">
        <v>188</v>
      </c>
      <c r="S650" s="26" t="s">
        <v>188</v>
      </c>
      <c r="T650" s="26" t="s">
        <v>188</v>
      </c>
      <c r="U650" s="26" t="s">
        <v>188</v>
      </c>
      <c r="V650" s="26" t="s">
        <v>5</v>
      </c>
      <c r="W650" s="26" t="s">
        <v>162</v>
      </c>
      <c r="X650" s="26" t="s">
        <v>158</v>
      </c>
      <c r="Y650" s="26" t="s">
        <v>190</v>
      </c>
      <c r="Z650" s="26" t="s">
        <v>190</v>
      </c>
      <c r="AA650" s="26" t="s">
        <v>190</v>
      </c>
      <c r="AB650" s="26" t="s">
        <v>190</v>
      </c>
      <c r="AC650" s="26" t="s">
        <v>190</v>
      </c>
      <c r="AD650" s="26" t="s">
        <v>190</v>
      </c>
      <c r="AE650" s="26" t="s">
        <v>55</v>
      </c>
      <c r="AF650" s="26" t="s">
        <v>159</v>
      </c>
      <c r="AG650" s="26" t="s">
        <v>59</v>
      </c>
      <c r="AH650" s="26" t="s">
        <v>59</v>
      </c>
      <c r="AI650" s="26" t="s">
        <v>59</v>
      </c>
      <c r="AJ650" s="26" t="s">
        <v>59</v>
      </c>
      <c r="AK650" s="26" t="s">
        <v>71</v>
      </c>
      <c r="AL650" s="26" t="s">
        <v>163</v>
      </c>
      <c r="AM650" s="26" t="s">
        <v>191</v>
      </c>
      <c r="AN650" s="26" t="s">
        <v>90</v>
      </c>
      <c r="AO650" s="26" t="s">
        <v>192</v>
      </c>
      <c r="AP650" s="26" t="s">
        <v>106</v>
      </c>
      <c r="AQ650" s="26" t="s">
        <v>106</v>
      </c>
      <c r="AR650" s="26" t="s">
        <v>106</v>
      </c>
      <c r="AS650" s="26" t="s">
        <v>106</v>
      </c>
      <c r="AT650" s="26" t="s">
        <v>112</v>
      </c>
      <c r="AU650" s="26" t="s">
        <v>200</v>
      </c>
      <c r="AX650" s="12">
        <f t="shared" si="376"/>
        <v>647</v>
      </c>
      <c r="AY650" s="12">
        <f t="shared" si="370"/>
        <v>0.25</v>
      </c>
      <c r="AZ650" s="20" t="str">
        <f t="shared" si="377"/>
        <v>Anticipatoria., Criterios y estándares (Rúbrica)., Autoevaluación., Retroalimentación.</v>
      </c>
      <c r="BA650" s="12" t="str">
        <f t="shared" si="372"/>
        <v>Anticipatoria.</v>
      </c>
      <c r="BB650" s="12" t="str">
        <f t="shared" si="373"/>
        <v>Criterios y estándares (Rúbrica).</v>
      </c>
      <c r="BC650" s="12" t="str">
        <f t="shared" si="374"/>
        <v>Autoevaluación.</v>
      </c>
      <c r="BD650" s="12" t="str">
        <f t="shared" si="375"/>
        <v>Retroalimentación.</v>
      </c>
      <c r="BF650" s="12">
        <f t="shared" si="378"/>
        <v>1</v>
      </c>
      <c r="BG650" s="12">
        <f t="shared" si="379"/>
        <v>1</v>
      </c>
      <c r="BH650" s="12">
        <f t="shared" si="380"/>
        <v>1</v>
      </c>
      <c r="BI650" s="12">
        <f t="shared" si="381"/>
        <v>1</v>
      </c>
      <c r="BJ650" s="12">
        <f t="shared" si="382"/>
        <v>0</v>
      </c>
      <c r="BK650" s="12">
        <f t="shared" si="383"/>
        <v>4</v>
      </c>
      <c r="BL650" s="20" t="str">
        <f t="shared" si="384"/>
        <v>Reflexión, Diálogo, Claridad, Oportunidades de mejora, Retroalimentación al docente</v>
      </c>
      <c r="BM650" s="12" t="str">
        <f t="shared" si="385"/>
        <v>Reflexión</v>
      </c>
      <c r="BN650" s="12" t="str">
        <f t="shared" si="371"/>
        <v>Diálogo</v>
      </c>
      <c r="BO650" s="12" t="str">
        <f t="shared" si="386"/>
        <v>Claridad</v>
      </c>
      <c r="BP650" s="12" t="str">
        <f t="shared" si="387"/>
        <v>Oportunidades de mejora</v>
      </c>
      <c r="BQ650" s="12" t="str">
        <f t="shared" si="388"/>
        <v>Retroalimentación al docente</v>
      </c>
      <c r="BS650" s="12">
        <f t="shared" si="389"/>
        <v>1</v>
      </c>
      <c r="BT650" s="12">
        <f t="shared" si="390"/>
        <v>1</v>
      </c>
      <c r="BU650" s="12">
        <f t="shared" si="391"/>
        <v>1</v>
      </c>
      <c r="BV650" s="12">
        <f t="shared" si="392"/>
        <v>1</v>
      </c>
      <c r="BW650" s="12">
        <f t="shared" si="393"/>
        <v>1</v>
      </c>
      <c r="BX650" s="12">
        <f t="shared" si="394"/>
        <v>0</v>
      </c>
      <c r="BY650" s="12">
        <f t="shared" si="395"/>
        <v>5</v>
      </c>
      <c r="BZ650" s="12" t="str">
        <f t="shared" si="396"/>
        <v>La bibliografía básica propuesta se encuentra en la biblioteca "Juan Roa Vásquez"., La bibliografía propuesta contiene títulos de edición menor a 5 años.</v>
      </c>
      <c r="CA650" s="12" t="str">
        <f t="shared" si="397"/>
        <v>La bibliografía básica propuesta se encuentra en la biblioteca "Juan Roa Vásquez".</v>
      </c>
      <c r="CB650" s="21" t="str">
        <f t="shared" si="398"/>
        <v>La bibliografía propuesta contiene títulos de edición menor a 5 años.</v>
      </c>
      <c r="CC650" s="12" t="str">
        <f t="shared" si="399"/>
        <v/>
      </c>
      <c r="CD650" s="12" t="str">
        <f t="shared" si="400"/>
        <v/>
      </c>
      <c r="CF650" s="12">
        <f t="shared" si="401"/>
        <v>1</v>
      </c>
      <c r="CG650" s="12">
        <f t="shared" si="402"/>
        <v>1</v>
      </c>
      <c r="CH650" s="12">
        <f t="shared" si="403"/>
        <v>0</v>
      </c>
      <c r="CI650" s="12">
        <f t="shared" si="404"/>
        <v>0</v>
      </c>
      <c r="CJ650" s="12">
        <f t="shared" si="405"/>
        <v>0</v>
      </c>
      <c r="CK650" s="12">
        <f t="shared" si="406"/>
        <v>2</v>
      </c>
    </row>
    <row r="651" spans="1:89" x14ac:dyDescent="0.25">
      <c r="A651" s="25">
        <v>43073.743342523143</v>
      </c>
      <c r="B651" s="26" t="s">
        <v>1319</v>
      </c>
      <c r="C651" s="26" t="s">
        <v>1320</v>
      </c>
      <c r="D651" s="26" t="s">
        <v>185</v>
      </c>
      <c r="E651" s="24"/>
      <c r="F651" s="26" t="s">
        <v>235</v>
      </c>
      <c r="G651" s="26" t="s">
        <v>1321</v>
      </c>
      <c r="H651" s="26" t="s">
        <v>188</v>
      </c>
      <c r="I651" s="26" t="s">
        <v>188</v>
      </c>
      <c r="J651" s="26" t="s">
        <v>188</v>
      </c>
      <c r="K651" s="26" t="s">
        <v>188</v>
      </c>
      <c r="L651" s="26" t="s">
        <v>188</v>
      </c>
      <c r="M651" s="26" t="s">
        <v>188</v>
      </c>
      <c r="N651" s="26" t="s">
        <v>188</v>
      </c>
      <c r="O651" s="26" t="s">
        <v>188</v>
      </c>
      <c r="P651" s="26" t="s">
        <v>188</v>
      </c>
      <c r="Q651" s="26" t="s">
        <v>188</v>
      </c>
      <c r="R651" s="26" t="s">
        <v>188</v>
      </c>
      <c r="S651" s="26" t="s">
        <v>188</v>
      </c>
      <c r="T651" s="26" t="s">
        <v>188</v>
      </c>
      <c r="U651" s="26" t="s">
        <v>188</v>
      </c>
      <c r="V651" s="26" t="s">
        <v>5</v>
      </c>
      <c r="W651" s="26" t="s">
        <v>162</v>
      </c>
      <c r="X651" s="26" t="s">
        <v>158</v>
      </c>
      <c r="Y651" s="26" t="s">
        <v>43</v>
      </c>
      <c r="Z651" s="26" t="s">
        <v>45</v>
      </c>
      <c r="AA651" s="26" t="s">
        <v>45</v>
      </c>
      <c r="AB651" s="26" t="s">
        <v>190</v>
      </c>
      <c r="AC651" s="26" t="s">
        <v>190</v>
      </c>
      <c r="AD651" s="26" t="s">
        <v>43</v>
      </c>
      <c r="AE651" s="26" t="s">
        <v>55</v>
      </c>
      <c r="AF651" s="26" t="s">
        <v>159</v>
      </c>
      <c r="AG651" s="26" t="s">
        <v>59</v>
      </c>
      <c r="AH651" s="26" t="s">
        <v>59</v>
      </c>
      <c r="AI651" s="26" t="s">
        <v>59</v>
      </c>
      <c r="AJ651" s="26" t="s">
        <v>59</v>
      </c>
      <c r="AK651" s="26" t="s">
        <v>69</v>
      </c>
      <c r="AL651" s="26" t="s">
        <v>160</v>
      </c>
      <c r="AM651" s="26" t="s">
        <v>264</v>
      </c>
      <c r="AN651" s="26" t="s">
        <v>89</v>
      </c>
      <c r="AO651" s="26" t="s">
        <v>268</v>
      </c>
      <c r="AP651" s="26" t="s">
        <v>105</v>
      </c>
      <c r="AQ651" s="26" t="s">
        <v>105</v>
      </c>
      <c r="AR651" s="26" t="s">
        <v>105</v>
      </c>
      <c r="AS651" s="26" t="s">
        <v>105</v>
      </c>
      <c r="AT651" s="26" t="s">
        <v>112</v>
      </c>
      <c r="AU651" s="26" t="s">
        <v>193</v>
      </c>
      <c r="AX651" s="12">
        <f t="shared" si="376"/>
        <v>650</v>
      </c>
      <c r="AY651" s="12">
        <f t="shared" ref="AY651:AY714" si="407">IFERROR(1/(COUNTIF($AX$2:$AX$2000,MATCH(C651,$C$2:$C$2000,0))),"")</f>
        <v>0.33333333333333331</v>
      </c>
      <c r="AZ651" s="20" t="str">
        <f t="shared" si="377"/>
        <v>Autoevaluación., Retroalimentación.</v>
      </c>
      <c r="BA651" s="12" t="str">
        <f t="shared" si="372"/>
        <v>Autoevaluación.</v>
      </c>
      <c r="BB651" s="12" t="str">
        <f t="shared" si="373"/>
        <v>Retroalimentación.</v>
      </c>
      <c r="BC651" s="12" t="str">
        <f t="shared" si="374"/>
        <v/>
      </c>
      <c r="BD651" s="12" t="str">
        <f t="shared" si="375"/>
        <v/>
      </c>
      <c r="BF651" s="12">
        <f t="shared" si="378"/>
        <v>0</v>
      </c>
      <c r="BG651" s="12">
        <f t="shared" si="379"/>
        <v>0</v>
      </c>
      <c r="BH651" s="12">
        <f t="shared" si="380"/>
        <v>1</v>
      </c>
      <c r="BI651" s="12">
        <f t="shared" si="381"/>
        <v>1</v>
      </c>
      <c r="BJ651" s="12">
        <f t="shared" si="382"/>
        <v>0</v>
      </c>
      <c r="BK651" s="12">
        <f t="shared" si="383"/>
        <v>2</v>
      </c>
      <c r="BL651" s="20" t="str">
        <f t="shared" si="384"/>
        <v>Reflexión, Diálogo, Oportunidades de mejora, Retroalimentación al docente</v>
      </c>
      <c r="BM651" s="12" t="str">
        <f t="shared" si="385"/>
        <v>Reflexión</v>
      </c>
      <c r="BN651" s="12" t="str">
        <f t="shared" si="371"/>
        <v>Diálogo</v>
      </c>
      <c r="BO651" s="12" t="str">
        <f t="shared" si="386"/>
        <v>Oportunidades de mejora</v>
      </c>
      <c r="BP651" s="12" t="str">
        <f t="shared" si="387"/>
        <v>Retroalimentación al docente</v>
      </c>
      <c r="BQ651" s="12" t="str">
        <f t="shared" si="388"/>
        <v/>
      </c>
      <c r="BS651" s="12">
        <f t="shared" si="389"/>
        <v>1</v>
      </c>
      <c r="BT651" s="12">
        <f t="shared" si="390"/>
        <v>1</v>
      </c>
      <c r="BU651" s="12">
        <f t="shared" si="391"/>
        <v>0</v>
      </c>
      <c r="BV651" s="12">
        <f t="shared" si="392"/>
        <v>1</v>
      </c>
      <c r="BW651" s="12">
        <f t="shared" si="393"/>
        <v>1</v>
      </c>
      <c r="BX651" s="12">
        <f t="shared" si="394"/>
        <v>0</v>
      </c>
      <c r="BY651" s="12">
        <f t="shared" si="395"/>
        <v>4</v>
      </c>
      <c r="BZ651" s="12" t="str">
        <f t="shared" si="396"/>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51" s="12" t="str">
        <f t="shared" si="397"/>
        <v>La bibliografía básica propuesta se encuentra en la biblioteca "Juan Roa Vásquez".</v>
      </c>
      <c r="CB651" s="21" t="str">
        <f t="shared" si="398"/>
        <v>La bibliografía propuesta contiene títulos de edición menor a 5 años.</v>
      </c>
      <c r="CC651" s="12" t="str">
        <f t="shared" si="399"/>
        <v>La bibliografía se presenta con una sólo sistema de referenciación (APA, Vancouver, IEEE, etc).</v>
      </c>
      <c r="CD651" s="12" t="str">
        <f t="shared" si="400"/>
        <v>La bibliografía incluye por lo menos dos títulos en una segunda lengua.</v>
      </c>
      <c r="CF651" s="12">
        <f t="shared" si="401"/>
        <v>1</v>
      </c>
      <c r="CG651" s="12">
        <f t="shared" si="402"/>
        <v>1</v>
      </c>
      <c r="CH651" s="12">
        <f t="shared" si="403"/>
        <v>1</v>
      </c>
      <c r="CI651" s="12">
        <f t="shared" si="404"/>
        <v>1</v>
      </c>
      <c r="CJ651" s="12">
        <f t="shared" si="405"/>
        <v>0</v>
      </c>
      <c r="CK651" s="12">
        <f t="shared" si="406"/>
        <v>4</v>
      </c>
    </row>
    <row r="652" spans="1:89" x14ac:dyDescent="0.25">
      <c r="A652" s="25">
        <v>43073.745573460648</v>
      </c>
      <c r="B652" s="26" t="s">
        <v>1314</v>
      </c>
      <c r="C652" s="26" t="s">
        <v>1322</v>
      </c>
      <c r="D652" s="26" t="s">
        <v>185</v>
      </c>
      <c r="E652" s="24"/>
      <c r="F652" s="26" t="s">
        <v>235</v>
      </c>
      <c r="G652" s="26" t="s">
        <v>1323</v>
      </c>
      <c r="H652" s="26" t="s">
        <v>188</v>
      </c>
      <c r="I652" s="26" t="s">
        <v>188</v>
      </c>
      <c r="J652" s="26" t="s">
        <v>188</v>
      </c>
      <c r="K652" s="26" t="s">
        <v>188</v>
      </c>
      <c r="L652" s="26" t="s">
        <v>188</v>
      </c>
      <c r="M652" s="26" t="s">
        <v>188</v>
      </c>
      <c r="N652" s="26" t="s">
        <v>188</v>
      </c>
      <c r="O652" s="26" t="s">
        <v>188</v>
      </c>
      <c r="P652" s="26" t="s">
        <v>188</v>
      </c>
      <c r="Q652" s="26" t="s">
        <v>188</v>
      </c>
      <c r="R652" s="26" t="s">
        <v>188</v>
      </c>
      <c r="S652" s="26" t="s">
        <v>188</v>
      </c>
      <c r="T652" s="26" t="s">
        <v>188</v>
      </c>
      <c r="U652" s="26" t="s">
        <v>188</v>
      </c>
      <c r="V652" s="26" t="s">
        <v>5</v>
      </c>
      <c r="W652" s="26" t="s">
        <v>162</v>
      </c>
      <c r="X652" s="26" t="s">
        <v>158</v>
      </c>
      <c r="Y652" s="26" t="s">
        <v>190</v>
      </c>
      <c r="Z652" s="26" t="s">
        <v>190</v>
      </c>
      <c r="AA652" s="26" t="s">
        <v>190</v>
      </c>
      <c r="AB652" s="26" t="s">
        <v>190</v>
      </c>
      <c r="AC652" s="26" t="s">
        <v>190</v>
      </c>
      <c r="AD652" s="26" t="s">
        <v>190</v>
      </c>
      <c r="AE652" s="26" t="s">
        <v>55</v>
      </c>
      <c r="AF652" s="26" t="s">
        <v>159</v>
      </c>
      <c r="AG652" s="26" t="s">
        <v>59</v>
      </c>
      <c r="AH652" s="26" t="s">
        <v>59</v>
      </c>
      <c r="AI652" s="26" t="s">
        <v>59</v>
      </c>
      <c r="AJ652" s="26" t="s">
        <v>59</v>
      </c>
      <c r="AK652" s="26" t="s">
        <v>71</v>
      </c>
      <c r="AL652" s="26" t="s">
        <v>163</v>
      </c>
      <c r="AM652" s="26" t="s">
        <v>191</v>
      </c>
      <c r="AN652" s="26" t="s">
        <v>90</v>
      </c>
      <c r="AO652" s="26" t="s">
        <v>192</v>
      </c>
      <c r="AP652" s="26" t="s">
        <v>106</v>
      </c>
      <c r="AQ652" s="26" t="s">
        <v>106</v>
      </c>
      <c r="AR652" s="26" t="s">
        <v>106</v>
      </c>
      <c r="AS652" s="26" t="s">
        <v>106</v>
      </c>
      <c r="AT652" s="26" t="s">
        <v>114</v>
      </c>
      <c r="AU652" s="26" t="s">
        <v>200</v>
      </c>
      <c r="AX652" s="12">
        <f t="shared" si="376"/>
        <v>651</v>
      </c>
      <c r="AY652" s="12">
        <f t="shared" si="407"/>
        <v>1</v>
      </c>
      <c r="AZ652" s="20" t="str">
        <f t="shared" si="377"/>
        <v>Anticipatoria., Criterios y estándares (Rúbrica)., Autoevaluación., Retroalimentación.</v>
      </c>
      <c r="BA652" s="12" t="str">
        <f t="shared" si="372"/>
        <v>Anticipatoria.</v>
      </c>
      <c r="BB652" s="12" t="str">
        <f t="shared" si="373"/>
        <v>Criterios y estándares (Rúbrica).</v>
      </c>
      <c r="BC652" s="12" t="str">
        <f t="shared" si="374"/>
        <v>Autoevaluación.</v>
      </c>
      <c r="BD652" s="12" t="str">
        <f t="shared" si="375"/>
        <v>Retroalimentación.</v>
      </c>
      <c r="BF652" s="12">
        <f t="shared" si="378"/>
        <v>1</v>
      </c>
      <c r="BG652" s="12">
        <f t="shared" si="379"/>
        <v>1</v>
      </c>
      <c r="BH652" s="12">
        <f t="shared" si="380"/>
        <v>1</v>
      </c>
      <c r="BI652" s="12">
        <f t="shared" si="381"/>
        <v>1</v>
      </c>
      <c r="BJ652" s="12">
        <f t="shared" si="382"/>
        <v>0</v>
      </c>
      <c r="BK652" s="12">
        <f t="shared" si="383"/>
        <v>4</v>
      </c>
      <c r="BL652" s="20" t="str">
        <f t="shared" si="384"/>
        <v>Reflexión, Diálogo, Claridad, Oportunidades de mejora, Retroalimentación al docente</v>
      </c>
      <c r="BM652" s="12" t="str">
        <f t="shared" si="385"/>
        <v>Reflexión</v>
      </c>
      <c r="BN652" s="12" t="str">
        <f t="shared" si="371"/>
        <v>Diálogo</v>
      </c>
      <c r="BO652" s="12" t="str">
        <f t="shared" si="386"/>
        <v>Claridad</v>
      </c>
      <c r="BP652" s="12" t="str">
        <f t="shared" si="387"/>
        <v>Oportunidades de mejora</v>
      </c>
      <c r="BQ652" s="12" t="str">
        <f t="shared" si="388"/>
        <v>Retroalimentación al docente</v>
      </c>
      <c r="BS652" s="12">
        <f t="shared" si="389"/>
        <v>1</v>
      </c>
      <c r="BT652" s="12">
        <f t="shared" si="390"/>
        <v>1</v>
      </c>
      <c r="BU652" s="12">
        <f t="shared" si="391"/>
        <v>1</v>
      </c>
      <c r="BV652" s="12">
        <f t="shared" si="392"/>
        <v>1</v>
      </c>
      <c r="BW652" s="12">
        <f t="shared" si="393"/>
        <v>1</v>
      </c>
      <c r="BX652" s="12">
        <f t="shared" si="394"/>
        <v>0</v>
      </c>
      <c r="BY652" s="12">
        <f t="shared" si="395"/>
        <v>5</v>
      </c>
      <c r="BZ652" s="12" t="str">
        <f t="shared" si="396"/>
        <v>La bibliografía básica propuesta se encuentra en la biblioteca "Juan Roa Vásquez"., La bibliografía propuesta contiene títulos de edición menor a 5 años.</v>
      </c>
      <c r="CA652" s="12" t="str">
        <f t="shared" si="397"/>
        <v>La bibliografía básica propuesta se encuentra en la biblioteca "Juan Roa Vásquez".</v>
      </c>
      <c r="CB652" s="21" t="str">
        <f t="shared" si="398"/>
        <v>La bibliografía propuesta contiene títulos de edición menor a 5 años.</v>
      </c>
      <c r="CC652" s="12" t="str">
        <f t="shared" si="399"/>
        <v/>
      </c>
      <c r="CD652" s="12" t="str">
        <f t="shared" si="400"/>
        <v/>
      </c>
      <c r="CF652" s="12">
        <f t="shared" si="401"/>
        <v>1</v>
      </c>
      <c r="CG652" s="12">
        <f t="shared" si="402"/>
        <v>1</v>
      </c>
      <c r="CH652" s="12">
        <f t="shared" si="403"/>
        <v>0</v>
      </c>
      <c r="CI652" s="12">
        <f t="shared" si="404"/>
        <v>0</v>
      </c>
      <c r="CJ652" s="12">
        <f t="shared" si="405"/>
        <v>0</v>
      </c>
      <c r="CK652" s="12">
        <f t="shared" si="406"/>
        <v>2</v>
      </c>
    </row>
    <row r="653" spans="1:89" x14ac:dyDescent="0.25">
      <c r="A653" s="25">
        <v>43073.746968240739</v>
      </c>
      <c r="B653" s="26" t="s">
        <v>1314</v>
      </c>
      <c r="C653" s="26" t="s">
        <v>1315</v>
      </c>
      <c r="D653" s="26" t="s">
        <v>185</v>
      </c>
      <c r="E653" s="24"/>
      <c r="F653" s="26" t="s">
        <v>235</v>
      </c>
      <c r="G653" s="26" t="s">
        <v>1324</v>
      </c>
      <c r="H653" s="26" t="s">
        <v>188</v>
      </c>
      <c r="I653" s="26" t="s">
        <v>188</v>
      </c>
      <c r="J653" s="26" t="s">
        <v>188</v>
      </c>
      <c r="K653" s="26" t="s">
        <v>188</v>
      </c>
      <c r="L653" s="26" t="s">
        <v>188</v>
      </c>
      <c r="M653" s="26" t="s">
        <v>188</v>
      </c>
      <c r="N653" s="26" t="s">
        <v>188</v>
      </c>
      <c r="O653" s="26" t="s">
        <v>188</v>
      </c>
      <c r="P653" s="26" t="s">
        <v>188</v>
      </c>
      <c r="Q653" s="26" t="s">
        <v>188</v>
      </c>
      <c r="R653" s="26" t="s">
        <v>188</v>
      </c>
      <c r="S653" s="26" t="s">
        <v>188</v>
      </c>
      <c r="T653" s="26" t="s">
        <v>188</v>
      </c>
      <c r="U653" s="26" t="s">
        <v>188</v>
      </c>
      <c r="V653" s="26" t="s">
        <v>5</v>
      </c>
      <c r="W653" s="26" t="s">
        <v>162</v>
      </c>
      <c r="X653" s="26" t="s">
        <v>158</v>
      </c>
      <c r="Y653" s="26" t="s">
        <v>190</v>
      </c>
      <c r="Z653" s="26" t="s">
        <v>190</v>
      </c>
      <c r="AA653" s="26" t="s">
        <v>190</v>
      </c>
      <c r="AB653" s="26" t="s">
        <v>190</v>
      </c>
      <c r="AC653" s="26" t="s">
        <v>190</v>
      </c>
      <c r="AD653" s="26" t="s">
        <v>190</v>
      </c>
      <c r="AE653" s="26" t="s">
        <v>55</v>
      </c>
      <c r="AF653" s="26" t="s">
        <v>159</v>
      </c>
      <c r="AG653" s="26" t="s">
        <v>59</v>
      </c>
      <c r="AH653" s="26" t="s">
        <v>59</v>
      </c>
      <c r="AI653" s="26" t="s">
        <v>59</v>
      </c>
      <c r="AJ653" s="26" t="s">
        <v>59</v>
      </c>
      <c r="AK653" s="26" t="s">
        <v>71</v>
      </c>
      <c r="AL653" s="26" t="s">
        <v>163</v>
      </c>
      <c r="AM653" s="26" t="s">
        <v>191</v>
      </c>
      <c r="AN653" s="26" t="s">
        <v>90</v>
      </c>
      <c r="AO653" s="26" t="s">
        <v>192</v>
      </c>
      <c r="AP653" s="26" t="s">
        <v>106</v>
      </c>
      <c r="AQ653" s="26" t="s">
        <v>106</v>
      </c>
      <c r="AR653" s="26" t="s">
        <v>106</v>
      </c>
      <c r="AS653" s="26" t="s">
        <v>106</v>
      </c>
      <c r="AT653" s="26" t="s">
        <v>114</v>
      </c>
      <c r="AU653" s="26" t="s">
        <v>200</v>
      </c>
      <c r="AX653" s="12">
        <f t="shared" si="376"/>
        <v>647</v>
      </c>
      <c r="AY653" s="12">
        <f t="shared" si="407"/>
        <v>0.25</v>
      </c>
      <c r="AZ653" s="20" t="str">
        <f t="shared" si="377"/>
        <v>Anticipatoria., Criterios y estándares (Rúbrica)., Autoevaluación., Retroalimentación.</v>
      </c>
      <c r="BA653" s="12" t="str">
        <f t="shared" si="372"/>
        <v>Anticipatoria.</v>
      </c>
      <c r="BB653" s="12" t="str">
        <f t="shared" si="373"/>
        <v>Criterios y estándares (Rúbrica).</v>
      </c>
      <c r="BC653" s="12" t="str">
        <f t="shared" si="374"/>
        <v>Autoevaluación.</v>
      </c>
      <c r="BD653" s="12" t="str">
        <f t="shared" si="375"/>
        <v>Retroalimentación.</v>
      </c>
      <c r="BF653" s="12">
        <f t="shared" si="378"/>
        <v>1</v>
      </c>
      <c r="BG653" s="12">
        <f t="shared" si="379"/>
        <v>1</v>
      </c>
      <c r="BH653" s="12">
        <f t="shared" si="380"/>
        <v>1</v>
      </c>
      <c r="BI653" s="12">
        <f t="shared" si="381"/>
        <v>1</v>
      </c>
      <c r="BJ653" s="12">
        <f t="shared" si="382"/>
        <v>0</v>
      </c>
      <c r="BK653" s="12">
        <f t="shared" si="383"/>
        <v>4</v>
      </c>
      <c r="BL653" s="20" t="str">
        <f t="shared" si="384"/>
        <v>Reflexión, Diálogo, Claridad, Oportunidades de mejora, Retroalimentación al docente</v>
      </c>
      <c r="BM653" s="12" t="str">
        <f t="shared" si="385"/>
        <v>Reflexión</v>
      </c>
      <c r="BN653" s="12" t="str">
        <f t="shared" si="371"/>
        <v>Diálogo</v>
      </c>
      <c r="BO653" s="12" t="str">
        <f t="shared" si="386"/>
        <v>Claridad</v>
      </c>
      <c r="BP653" s="12" t="str">
        <f t="shared" si="387"/>
        <v>Oportunidades de mejora</v>
      </c>
      <c r="BQ653" s="12" t="str">
        <f t="shared" si="388"/>
        <v>Retroalimentación al docente</v>
      </c>
      <c r="BS653" s="12">
        <f t="shared" si="389"/>
        <v>1</v>
      </c>
      <c r="BT653" s="12">
        <f t="shared" si="390"/>
        <v>1</v>
      </c>
      <c r="BU653" s="12">
        <f t="shared" si="391"/>
        <v>1</v>
      </c>
      <c r="BV653" s="12">
        <f t="shared" si="392"/>
        <v>1</v>
      </c>
      <c r="BW653" s="12">
        <f t="shared" si="393"/>
        <v>1</v>
      </c>
      <c r="BX653" s="12">
        <f t="shared" si="394"/>
        <v>0</v>
      </c>
      <c r="BY653" s="12">
        <f t="shared" si="395"/>
        <v>5</v>
      </c>
      <c r="BZ653" s="12" t="str">
        <f t="shared" si="396"/>
        <v>La bibliografía básica propuesta se encuentra en la biblioteca "Juan Roa Vásquez"., La bibliografía propuesta contiene títulos de edición menor a 5 años.</v>
      </c>
      <c r="CA653" s="12" t="str">
        <f t="shared" si="397"/>
        <v>La bibliografía básica propuesta se encuentra en la biblioteca "Juan Roa Vásquez".</v>
      </c>
      <c r="CB653" s="21" t="str">
        <f t="shared" si="398"/>
        <v>La bibliografía propuesta contiene títulos de edición menor a 5 años.</v>
      </c>
      <c r="CC653" s="12" t="str">
        <f t="shared" si="399"/>
        <v/>
      </c>
      <c r="CD653" s="12" t="str">
        <f t="shared" si="400"/>
        <v/>
      </c>
      <c r="CF653" s="12">
        <f t="shared" si="401"/>
        <v>1</v>
      </c>
      <c r="CG653" s="12">
        <f t="shared" si="402"/>
        <v>1</v>
      </c>
      <c r="CH653" s="12">
        <f t="shared" si="403"/>
        <v>0</v>
      </c>
      <c r="CI653" s="12">
        <f t="shared" si="404"/>
        <v>0</v>
      </c>
      <c r="CJ653" s="12">
        <f t="shared" si="405"/>
        <v>0</v>
      </c>
      <c r="CK653" s="12">
        <f t="shared" si="406"/>
        <v>2</v>
      </c>
    </row>
    <row r="654" spans="1:89" x14ac:dyDescent="0.25">
      <c r="A654" s="25">
        <v>43073.747844953701</v>
      </c>
      <c r="B654" s="26" t="s">
        <v>1319</v>
      </c>
      <c r="C654" s="26" t="s">
        <v>1320</v>
      </c>
      <c r="D654" s="26" t="s">
        <v>185</v>
      </c>
      <c r="E654" s="24"/>
      <c r="F654" s="26" t="s">
        <v>235</v>
      </c>
      <c r="G654" s="26" t="s">
        <v>1325</v>
      </c>
      <c r="H654" s="26" t="s">
        <v>188</v>
      </c>
      <c r="I654" s="26" t="s">
        <v>188</v>
      </c>
      <c r="J654" s="26" t="s">
        <v>188</v>
      </c>
      <c r="K654" s="26" t="s">
        <v>188</v>
      </c>
      <c r="L654" s="26" t="s">
        <v>188</v>
      </c>
      <c r="M654" s="26" t="s">
        <v>188</v>
      </c>
      <c r="N654" s="26" t="s">
        <v>188</v>
      </c>
      <c r="O654" s="26" t="s">
        <v>188</v>
      </c>
      <c r="P654" s="26" t="s">
        <v>188</v>
      </c>
      <c r="Q654" s="26" t="s">
        <v>188</v>
      </c>
      <c r="R654" s="26" t="s">
        <v>188</v>
      </c>
      <c r="S654" s="26" t="s">
        <v>188</v>
      </c>
      <c r="T654" s="26" t="s">
        <v>188</v>
      </c>
      <c r="U654" s="26" t="s">
        <v>188</v>
      </c>
      <c r="V654" s="26" t="s">
        <v>5</v>
      </c>
      <c r="W654" s="26" t="s">
        <v>162</v>
      </c>
      <c r="X654" s="26" t="s">
        <v>158</v>
      </c>
      <c r="Y654" s="26" t="s">
        <v>43</v>
      </c>
      <c r="Z654" s="26" t="s">
        <v>43</v>
      </c>
      <c r="AA654" s="26" t="s">
        <v>43</v>
      </c>
      <c r="AB654" s="26" t="s">
        <v>190</v>
      </c>
      <c r="AC654" s="26" t="s">
        <v>190</v>
      </c>
      <c r="AD654" s="26" t="s">
        <v>43</v>
      </c>
      <c r="AE654" s="26" t="s">
        <v>55</v>
      </c>
      <c r="AF654" s="26" t="s">
        <v>159</v>
      </c>
      <c r="AG654" s="26" t="s">
        <v>59</v>
      </c>
      <c r="AH654" s="26" t="s">
        <v>59</v>
      </c>
      <c r="AI654" s="26" t="s">
        <v>59</v>
      </c>
      <c r="AJ654" s="26" t="s">
        <v>59</v>
      </c>
      <c r="AK654" s="26" t="s">
        <v>69</v>
      </c>
      <c r="AL654" s="26" t="s">
        <v>160</v>
      </c>
      <c r="AM654" s="26" t="s">
        <v>206</v>
      </c>
      <c r="AN654" s="26" t="s">
        <v>89</v>
      </c>
      <c r="AO654" s="26" t="s">
        <v>192</v>
      </c>
      <c r="AP654" s="26" t="s">
        <v>105</v>
      </c>
      <c r="AQ654" s="26" t="s">
        <v>105</v>
      </c>
      <c r="AR654" s="26" t="s">
        <v>105</v>
      </c>
      <c r="AS654" s="26" t="s">
        <v>105</v>
      </c>
      <c r="AT654" s="26" t="s">
        <v>112</v>
      </c>
      <c r="AU654" s="26" t="s">
        <v>193</v>
      </c>
      <c r="AX654" s="12">
        <f t="shared" si="376"/>
        <v>650</v>
      </c>
      <c r="AY654" s="12">
        <f t="shared" si="407"/>
        <v>0.33333333333333331</v>
      </c>
      <c r="AZ654" s="20" t="str">
        <f t="shared" si="377"/>
        <v>Anticipatoria., Autoevaluación., Retroalimentación.</v>
      </c>
      <c r="BA654" s="12" t="str">
        <f t="shared" si="372"/>
        <v>Anticipatoria.</v>
      </c>
      <c r="BB654" s="12" t="str">
        <f t="shared" si="373"/>
        <v>Autoevaluación.</v>
      </c>
      <c r="BC654" s="12" t="str">
        <f t="shared" si="374"/>
        <v>Retroalimentación.</v>
      </c>
      <c r="BD654" s="12" t="str">
        <f t="shared" si="375"/>
        <v/>
      </c>
      <c r="BF654" s="12">
        <f t="shared" si="378"/>
        <v>1</v>
      </c>
      <c r="BG654" s="12">
        <f t="shared" si="379"/>
        <v>0</v>
      </c>
      <c r="BH654" s="12">
        <f t="shared" si="380"/>
        <v>1</v>
      </c>
      <c r="BI654" s="12">
        <f t="shared" si="381"/>
        <v>1</v>
      </c>
      <c r="BJ654" s="12">
        <f t="shared" si="382"/>
        <v>0</v>
      </c>
      <c r="BK654" s="12">
        <f t="shared" si="383"/>
        <v>3</v>
      </c>
      <c r="BL654" s="20" t="str">
        <f t="shared" si="384"/>
        <v>Reflexión, Diálogo, Claridad, Oportunidades de mejora, Retroalimentación al docente</v>
      </c>
      <c r="BM654" s="12" t="str">
        <f t="shared" si="385"/>
        <v>Reflexión</v>
      </c>
      <c r="BN654" s="12" t="str">
        <f t="shared" si="371"/>
        <v>Diálogo</v>
      </c>
      <c r="BO654" s="12" t="str">
        <f t="shared" si="386"/>
        <v>Claridad</v>
      </c>
      <c r="BP654" s="12" t="str">
        <f t="shared" si="387"/>
        <v>Oportunidades de mejora</v>
      </c>
      <c r="BQ654" s="12" t="str">
        <f t="shared" si="388"/>
        <v>Retroalimentación al docente</v>
      </c>
      <c r="BS654" s="12">
        <f t="shared" si="389"/>
        <v>1</v>
      </c>
      <c r="BT654" s="12">
        <f t="shared" si="390"/>
        <v>1</v>
      </c>
      <c r="BU654" s="12">
        <f t="shared" si="391"/>
        <v>1</v>
      </c>
      <c r="BV654" s="12">
        <f t="shared" si="392"/>
        <v>1</v>
      </c>
      <c r="BW654" s="12">
        <f t="shared" si="393"/>
        <v>1</v>
      </c>
      <c r="BX654" s="12">
        <f t="shared" si="394"/>
        <v>0</v>
      </c>
      <c r="BY654" s="12">
        <f t="shared" si="395"/>
        <v>5</v>
      </c>
      <c r="BZ654" s="12" t="str">
        <f t="shared" si="396"/>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54" s="12" t="str">
        <f t="shared" si="397"/>
        <v>La bibliografía básica propuesta se encuentra en la biblioteca "Juan Roa Vásquez".</v>
      </c>
      <c r="CB654" s="21" t="str">
        <f t="shared" si="398"/>
        <v>La bibliografía propuesta contiene títulos de edición menor a 5 años.</v>
      </c>
      <c r="CC654" s="12" t="str">
        <f t="shared" si="399"/>
        <v>La bibliografía se presenta con una sólo sistema de referenciación (APA, Vancouver, IEEE, etc).</v>
      </c>
      <c r="CD654" s="12" t="str">
        <f t="shared" si="400"/>
        <v>La bibliografía incluye por lo menos dos títulos en una segunda lengua.</v>
      </c>
      <c r="CF654" s="12">
        <f t="shared" si="401"/>
        <v>1</v>
      </c>
      <c r="CG654" s="12">
        <f t="shared" si="402"/>
        <v>1</v>
      </c>
      <c r="CH654" s="12">
        <f t="shared" si="403"/>
        <v>1</v>
      </c>
      <c r="CI654" s="12">
        <f t="shared" si="404"/>
        <v>1</v>
      </c>
      <c r="CJ654" s="12">
        <f t="shared" si="405"/>
        <v>0</v>
      </c>
      <c r="CK654" s="12">
        <f t="shared" si="406"/>
        <v>4</v>
      </c>
    </row>
    <row r="655" spans="1:89" x14ac:dyDescent="0.25">
      <c r="A655" s="25">
        <v>43073.769184039353</v>
      </c>
      <c r="B655" s="26" t="s">
        <v>1319</v>
      </c>
      <c r="C655" s="26" t="s">
        <v>1320</v>
      </c>
      <c r="D655" s="26" t="s">
        <v>185</v>
      </c>
      <c r="E655" s="24"/>
      <c r="F655" s="26" t="s">
        <v>235</v>
      </c>
      <c r="G655" s="26" t="s">
        <v>1326</v>
      </c>
      <c r="H655" s="26" t="s">
        <v>188</v>
      </c>
      <c r="I655" s="26" t="s">
        <v>188</v>
      </c>
      <c r="J655" s="26" t="s">
        <v>188</v>
      </c>
      <c r="K655" s="26" t="s">
        <v>188</v>
      </c>
      <c r="L655" s="26" t="s">
        <v>188</v>
      </c>
      <c r="M655" s="26" t="s">
        <v>188</v>
      </c>
      <c r="N655" s="26" t="s">
        <v>188</v>
      </c>
      <c r="O655" s="26" t="s">
        <v>188</v>
      </c>
      <c r="P655" s="26" t="s">
        <v>188</v>
      </c>
      <c r="Q655" s="26" t="s">
        <v>188</v>
      </c>
      <c r="R655" s="26" t="s">
        <v>188</v>
      </c>
      <c r="S655" s="26" t="s">
        <v>188</v>
      </c>
      <c r="T655" s="26" t="s">
        <v>188</v>
      </c>
      <c r="U655" s="26" t="s">
        <v>188</v>
      </c>
      <c r="V655" s="26" t="s">
        <v>5</v>
      </c>
      <c r="W655" s="26" t="s">
        <v>36</v>
      </c>
      <c r="X655" s="26" t="s">
        <v>39</v>
      </c>
      <c r="Y655" s="26" t="s">
        <v>45</v>
      </c>
      <c r="Z655" s="26" t="s">
        <v>45</v>
      </c>
      <c r="AA655" s="26" t="s">
        <v>45</v>
      </c>
      <c r="AB655" s="26" t="s">
        <v>43</v>
      </c>
      <c r="AC655" s="26" t="s">
        <v>43</v>
      </c>
      <c r="AD655" s="26" t="s">
        <v>43</v>
      </c>
      <c r="AE655" s="26" t="s">
        <v>53</v>
      </c>
      <c r="AF655" s="26" t="s">
        <v>54</v>
      </c>
      <c r="AG655" s="26" t="s">
        <v>54</v>
      </c>
      <c r="AH655" s="26" t="s">
        <v>58</v>
      </c>
      <c r="AI655" s="26" t="s">
        <v>58</v>
      </c>
      <c r="AJ655" s="26" t="s">
        <v>58</v>
      </c>
      <c r="AK655" s="26" t="s">
        <v>69</v>
      </c>
      <c r="AL655" s="26" t="s">
        <v>160</v>
      </c>
      <c r="AM655" s="26" t="s">
        <v>264</v>
      </c>
      <c r="AN655" s="26" t="s">
        <v>88</v>
      </c>
      <c r="AO655" s="26" t="s">
        <v>295</v>
      </c>
      <c r="AP655" s="26" t="s">
        <v>105</v>
      </c>
      <c r="AQ655" s="26" t="s">
        <v>104</v>
      </c>
      <c r="AR655" s="26" t="s">
        <v>105</v>
      </c>
      <c r="AS655" s="26" t="s">
        <v>105</v>
      </c>
      <c r="AT655" s="26" t="s">
        <v>114</v>
      </c>
      <c r="AU655" s="26" t="s">
        <v>219</v>
      </c>
      <c r="AX655" s="12">
        <f t="shared" si="376"/>
        <v>650</v>
      </c>
      <c r="AY655" s="12">
        <f t="shared" si="407"/>
        <v>0.33333333333333331</v>
      </c>
      <c r="AZ655" s="20" t="str">
        <f t="shared" si="377"/>
        <v>Autoevaluación., Retroalimentación.</v>
      </c>
      <c r="BA655" s="12" t="str">
        <f t="shared" si="372"/>
        <v>Autoevaluación.</v>
      </c>
      <c r="BB655" s="12" t="str">
        <f t="shared" si="373"/>
        <v>Retroalimentación.</v>
      </c>
      <c r="BC655" s="12" t="str">
        <f t="shared" si="374"/>
        <v/>
      </c>
      <c r="BD655" s="12" t="str">
        <f t="shared" si="375"/>
        <v/>
      </c>
      <c r="BF655" s="12">
        <f t="shared" si="378"/>
        <v>0</v>
      </c>
      <c r="BG655" s="12">
        <f t="shared" si="379"/>
        <v>0</v>
      </c>
      <c r="BH655" s="12">
        <f t="shared" si="380"/>
        <v>1</v>
      </c>
      <c r="BI655" s="12">
        <f t="shared" si="381"/>
        <v>1</v>
      </c>
      <c r="BJ655" s="12">
        <f t="shared" si="382"/>
        <v>0</v>
      </c>
      <c r="BK655" s="12">
        <f t="shared" si="383"/>
        <v>2</v>
      </c>
      <c r="BL655" s="20" t="str">
        <f t="shared" si="384"/>
        <v>Reflexión, Oportunidades de mejora</v>
      </c>
      <c r="BM655" s="12" t="str">
        <f t="shared" si="385"/>
        <v>Reflexión</v>
      </c>
      <c r="BN655" s="12" t="str">
        <f t="shared" si="371"/>
        <v>Oportunidades de mejora</v>
      </c>
      <c r="BO655" s="12" t="str">
        <f t="shared" si="386"/>
        <v/>
      </c>
      <c r="BP655" s="12" t="str">
        <f t="shared" si="387"/>
        <v/>
      </c>
      <c r="BQ655" s="12" t="str">
        <f t="shared" si="388"/>
        <v/>
      </c>
      <c r="BS655" s="12">
        <f t="shared" si="389"/>
        <v>1</v>
      </c>
      <c r="BT655" s="12">
        <f t="shared" si="390"/>
        <v>0</v>
      </c>
      <c r="BU655" s="12">
        <f t="shared" si="391"/>
        <v>0</v>
      </c>
      <c r="BV655" s="12">
        <f t="shared" si="392"/>
        <v>1</v>
      </c>
      <c r="BW655" s="12">
        <f t="shared" si="393"/>
        <v>0</v>
      </c>
      <c r="BX655" s="12">
        <f t="shared" si="394"/>
        <v>0</v>
      </c>
      <c r="BY655" s="12">
        <f t="shared" si="395"/>
        <v>2</v>
      </c>
      <c r="BZ655" s="12" t="str">
        <f t="shared" si="396"/>
        <v>La bibliografía propuesta contiene títulos de edición menor a 5 años., La bibliografía se presenta con una sólo sistema de referenciación (APA, Vancouver, IEEE, etc).</v>
      </c>
      <c r="CA655" s="12" t="str">
        <f t="shared" si="397"/>
        <v>La bibliografía propuesta contiene títulos de edición menor a 5 años.</v>
      </c>
      <c r="CB655" s="21" t="str">
        <f t="shared" si="398"/>
        <v>La bibliografía se presenta con una sólo sistema de referenciación (APA, Vancouver, IEEE, etc).</v>
      </c>
      <c r="CC655" s="12" t="str">
        <f t="shared" si="399"/>
        <v/>
      </c>
      <c r="CD655" s="12" t="str">
        <f t="shared" si="400"/>
        <v/>
      </c>
      <c r="CF655" s="12">
        <f t="shared" si="401"/>
        <v>0</v>
      </c>
      <c r="CG655" s="12">
        <f t="shared" si="402"/>
        <v>1</v>
      </c>
      <c r="CH655" s="12">
        <f t="shared" si="403"/>
        <v>1</v>
      </c>
      <c r="CI655" s="12">
        <f t="shared" si="404"/>
        <v>0</v>
      </c>
      <c r="CJ655" s="12">
        <f t="shared" si="405"/>
        <v>0</v>
      </c>
      <c r="CK655" s="12">
        <f t="shared" si="406"/>
        <v>2</v>
      </c>
    </row>
    <row r="656" spans="1:89" x14ac:dyDescent="0.25">
      <c r="A656" s="25">
        <v>43073.896531331018</v>
      </c>
      <c r="B656" s="26" t="s">
        <v>1279</v>
      </c>
      <c r="C656" s="26" t="s">
        <v>1327</v>
      </c>
      <c r="D656" s="26" t="s">
        <v>185</v>
      </c>
      <c r="E656" s="24"/>
      <c r="F656" s="26" t="s">
        <v>282</v>
      </c>
      <c r="G656" s="26" t="s">
        <v>1328</v>
      </c>
      <c r="H656" s="26" t="s">
        <v>188</v>
      </c>
      <c r="I656" s="26" t="s">
        <v>188</v>
      </c>
      <c r="J656" s="26" t="s">
        <v>188</v>
      </c>
      <c r="K656" s="26" t="s">
        <v>188</v>
      </c>
      <c r="L656" s="26" t="s">
        <v>188</v>
      </c>
      <c r="M656" s="26" t="s">
        <v>188</v>
      </c>
      <c r="N656" s="26" t="s">
        <v>188</v>
      </c>
      <c r="O656" s="26" t="s">
        <v>188</v>
      </c>
      <c r="P656" s="26" t="s">
        <v>188</v>
      </c>
      <c r="Q656" s="26" t="s">
        <v>188</v>
      </c>
      <c r="R656" s="26" t="s">
        <v>188</v>
      </c>
      <c r="S656" s="26" t="s">
        <v>188</v>
      </c>
      <c r="T656" s="26" t="s">
        <v>188</v>
      </c>
      <c r="U656" s="26" t="s">
        <v>188</v>
      </c>
      <c r="V656" s="26" t="s">
        <v>5</v>
      </c>
      <c r="W656" s="26" t="s">
        <v>162</v>
      </c>
      <c r="X656" s="26" t="s">
        <v>39</v>
      </c>
      <c r="Y656" s="26" t="s">
        <v>43</v>
      </c>
      <c r="Z656" s="26" t="s">
        <v>43</v>
      </c>
      <c r="AA656" s="26" t="s">
        <v>43</v>
      </c>
      <c r="AB656" s="26" t="s">
        <v>43</v>
      </c>
      <c r="AC656" s="26" t="s">
        <v>43</v>
      </c>
      <c r="AD656" s="26" t="s">
        <v>43</v>
      </c>
      <c r="AE656" s="26" t="s">
        <v>53</v>
      </c>
      <c r="AF656" s="26" t="s">
        <v>58</v>
      </c>
      <c r="AG656" s="26" t="s">
        <v>58</v>
      </c>
      <c r="AH656" s="26" t="s">
        <v>58</v>
      </c>
      <c r="AI656" s="26" t="s">
        <v>58</v>
      </c>
      <c r="AJ656" s="26" t="s">
        <v>54</v>
      </c>
      <c r="AK656" s="26" t="s">
        <v>71</v>
      </c>
      <c r="AL656" s="26" t="s">
        <v>160</v>
      </c>
      <c r="AM656" s="26" t="s">
        <v>231</v>
      </c>
      <c r="AN656" s="26" t="s">
        <v>89</v>
      </c>
      <c r="AO656" s="26" t="s">
        <v>192</v>
      </c>
      <c r="AP656" s="26" t="s">
        <v>106</v>
      </c>
      <c r="AQ656" s="26" t="s">
        <v>106</v>
      </c>
      <c r="AR656" s="26" t="s">
        <v>106</v>
      </c>
      <c r="AS656" s="26" t="s">
        <v>106</v>
      </c>
      <c r="AT656" s="26" t="s">
        <v>114</v>
      </c>
      <c r="AU656" s="26" t="s">
        <v>164</v>
      </c>
      <c r="AX656" s="12">
        <f t="shared" si="376"/>
        <v>655</v>
      </c>
      <c r="AY656" s="12">
        <f t="shared" si="407"/>
        <v>0.2</v>
      </c>
      <c r="AZ656" s="20" t="str">
        <f t="shared" si="377"/>
        <v>Anticipatoria., Criterios y estándares (Rúbrica)., Retroalimentación.</v>
      </c>
      <c r="BA656" s="12" t="str">
        <f t="shared" si="372"/>
        <v>Anticipatoria.</v>
      </c>
      <c r="BB656" s="12" t="str">
        <f t="shared" si="373"/>
        <v>Criterios y estándares (Rúbrica).</v>
      </c>
      <c r="BC656" s="12" t="str">
        <f t="shared" si="374"/>
        <v>Retroalimentación.</v>
      </c>
      <c r="BD656" s="12" t="str">
        <f t="shared" si="375"/>
        <v/>
      </c>
      <c r="BF656" s="12">
        <f t="shared" si="378"/>
        <v>1</v>
      </c>
      <c r="BG656" s="12">
        <f t="shared" si="379"/>
        <v>1</v>
      </c>
      <c r="BH656" s="12">
        <f t="shared" si="380"/>
        <v>0</v>
      </c>
      <c r="BI656" s="12">
        <f t="shared" si="381"/>
        <v>1</v>
      </c>
      <c r="BJ656" s="12">
        <f t="shared" si="382"/>
        <v>0</v>
      </c>
      <c r="BK656" s="12">
        <f t="shared" si="383"/>
        <v>3</v>
      </c>
      <c r="BL656" s="20" t="str">
        <f t="shared" si="384"/>
        <v>Reflexión, Diálogo, Claridad, Oportunidades de mejora, Retroalimentación al docente</v>
      </c>
      <c r="BM656" s="12" t="str">
        <f t="shared" si="385"/>
        <v>Reflexión</v>
      </c>
      <c r="BN656" s="12" t="str">
        <f t="shared" si="371"/>
        <v>Diálogo</v>
      </c>
      <c r="BO656" s="12" t="str">
        <f t="shared" si="386"/>
        <v>Claridad</v>
      </c>
      <c r="BP656" s="12" t="str">
        <f t="shared" si="387"/>
        <v>Oportunidades de mejora</v>
      </c>
      <c r="BQ656" s="12" t="str">
        <f t="shared" si="388"/>
        <v>Retroalimentación al docente</v>
      </c>
      <c r="BS656" s="12">
        <f t="shared" si="389"/>
        <v>1</v>
      </c>
      <c r="BT656" s="12">
        <f t="shared" si="390"/>
        <v>1</v>
      </c>
      <c r="BU656" s="12">
        <f t="shared" si="391"/>
        <v>1</v>
      </c>
      <c r="BV656" s="12">
        <f t="shared" si="392"/>
        <v>1</v>
      </c>
      <c r="BW656" s="12">
        <f t="shared" si="393"/>
        <v>1</v>
      </c>
      <c r="BX656" s="12">
        <f t="shared" si="394"/>
        <v>0</v>
      </c>
      <c r="BY656" s="12">
        <f t="shared" si="395"/>
        <v>5</v>
      </c>
      <c r="BZ656" s="12" t="str">
        <f t="shared" si="396"/>
        <v>La bibliografía básica propuesta se encuentra en la biblioteca "Juan Roa Vásquez".</v>
      </c>
      <c r="CA656" s="12" t="str">
        <f t="shared" si="397"/>
        <v>La bibliografía básica propuesta se encuentra en la biblioteca "Juan Roa Vásquez".</v>
      </c>
      <c r="CB656" s="21" t="str">
        <f t="shared" si="398"/>
        <v/>
      </c>
      <c r="CC656" s="12" t="str">
        <f t="shared" si="399"/>
        <v/>
      </c>
      <c r="CD656" s="12" t="str">
        <f t="shared" si="400"/>
        <v/>
      </c>
      <c r="CF656" s="12">
        <f t="shared" si="401"/>
        <v>1</v>
      </c>
      <c r="CG656" s="12">
        <f t="shared" si="402"/>
        <v>0</v>
      </c>
      <c r="CH656" s="12">
        <f t="shared" si="403"/>
        <v>0</v>
      </c>
      <c r="CI656" s="12">
        <f t="shared" si="404"/>
        <v>0</v>
      </c>
      <c r="CJ656" s="12">
        <f t="shared" si="405"/>
        <v>0</v>
      </c>
      <c r="CK656" s="12">
        <f t="shared" si="406"/>
        <v>1</v>
      </c>
    </row>
    <row r="657" spans="1:89" x14ac:dyDescent="0.25">
      <c r="A657" s="25">
        <v>43073.907523171292</v>
      </c>
      <c r="B657" s="26" t="s">
        <v>1279</v>
      </c>
      <c r="C657" s="26" t="s">
        <v>1327</v>
      </c>
      <c r="D657" s="26" t="s">
        <v>185</v>
      </c>
      <c r="E657" s="24"/>
      <c r="F657" s="26" t="s">
        <v>282</v>
      </c>
      <c r="G657" s="26" t="s">
        <v>1329</v>
      </c>
      <c r="H657" s="26" t="s">
        <v>188</v>
      </c>
      <c r="I657" s="26" t="s">
        <v>188</v>
      </c>
      <c r="J657" s="26" t="s">
        <v>188</v>
      </c>
      <c r="K657" s="26" t="s">
        <v>188</v>
      </c>
      <c r="L657" s="26" t="s">
        <v>188</v>
      </c>
      <c r="M657" s="26" t="s">
        <v>188</v>
      </c>
      <c r="N657" s="26" t="s">
        <v>188</v>
      </c>
      <c r="O657" s="26" t="s">
        <v>188</v>
      </c>
      <c r="P657" s="26" t="s">
        <v>188</v>
      </c>
      <c r="Q657" s="26" t="s">
        <v>188</v>
      </c>
      <c r="R657" s="26" t="s">
        <v>188</v>
      </c>
      <c r="S657" s="26" t="s">
        <v>188</v>
      </c>
      <c r="T657" s="26" t="s">
        <v>188</v>
      </c>
      <c r="U657" s="26" t="s">
        <v>188</v>
      </c>
      <c r="V657" s="26" t="s">
        <v>5</v>
      </c>
      <c r="W657" s="26" t="s">
        <v>162</v>
      </c>
      <c r="X657" s="26" t="s">
        <v>39</v>
      </c>
      <c r="Y657" s="26" t="s">
        <v>43</v>
      </c>
      <c r="Z657" s="26" t="s">
        <v>43</v>
      </c>
      <c r="AA657" s="26" t="s">
        <v>43</v>
      </c>
      <c r="AB657" s="26" t="s">
        <v>43</v>
      </c>
      <c r="AC657" s="26" t="s">
        <v>43</v>
      </c>
      <c r="AD657" s="26" t="s">
        <v>43</v>
      </c>
      <c r="AE657" s="26" t="s">
        <v>53</v>
      </c>
      <c r="AF657" s="26" t="s">
        <v>159</v>
      </c>
      <c r="AG657" s="26" t="s">
        <v>58</v>
      </c>
      <c r="AH657" s="26" t="s">
        <v>58</v>
      </c>
      <c r="AI657" s="26" t="s">
        <v>58</v>
      </c>
      <c r="AJ657" s="26" t="s">
        <v>59</v>
      </c>
      <c r="AK657" s="26" t="s">
        <v>69</v>
      </c>
      <c r="AL657" s="26" t="s">
        <v>160</v>
      </c>
      <c r="AM657" s="26" t="s">
        <v>231</v>
      </c>
      <c r="AN657" s="26" t="s">
        <v>89</v>
      </c>
      <c r="AO657" s="26" t="s">
        <v>192</v>
      </c>
      <c r="AP657" s="26" t="s">
        <v>104</v>
      </c>
      <c r="AQ657" s="26" t="s">
        <v>104</v>
      </c>
      <c r="AR657" s="26" t="s">
        <v>104</v>
      </c>
      <c r="AS657" s="26" t="s">
        <v>104</v>
      </c>
      <c r="AT657" s="26" t="s">
        <v>114</v>
      </c>
      <c r="AU657" s="26" t="s">
        <v>164</v>
      </c>
      <c r="AX657" s="12">
        <f t="shared" si="376"/>
        <v>655</v>
      </c>
      <c r="AY657" s="12">
        <f t="shared" si="407"/>
        <v>0.2</v>
      </c>
      <c r="AZ657" s="20" t="str">
        <f t="shared" si="377"/>
        <v>Anticipatoria., Criterios y estándares (Rúbrica)., Retroalimentación.</v>
      </c>
      <c r="BA657" s="12" t="str">
        <f t="shared" si="372"/>
        <v>Anticipatoria.</v>
      </c>
      <c r="BB657" s="12" t="str">
        <f t="shared" si="373"/>
        <v>Criterios y estándares (Rúbrica).</v>
      </c>
      <c r="BC657" s="12" t="str">
        <f t="shared" si="374"/>
        <v>Retroalimentación.</v>
      </c>
      <c r="BD657" s="12" t="str">
        <f t="shared" si="375"/>
        <v/>
      </c>
      <c r="BF657" s="12">
        <f t="shared" si="378"/>
        <v>1</v>
      </c>
      <c r="BG657" s="12">
        <f t="shared" si="379"/>
        <v>1</v>
      </c>
      <c r="BH657" s="12">
        <f t="shared" si="380"/>
        <v>0</v>
      </c>
      <c r="BI657" s="12">
        <f t="shared" si="381"/>
        <v>1</v>
      </c>
      <c r="BJ657" s="12">
        <f t="shared" si="382"/>
        <v>0</v>
      </c>
      <c r="BK657" s="12">
        <f t="shared" si="383"/>
        <v>3</v>
      </c>
      <c r="BL657" s="20" t="str">
        <f t="shared" si="384"/>
        <v>Reflexión, Diálogo, Claridad, Oportunidades de mejora, Retroalimentación al docente</v>
      </c>
      <c r="BM657" s="12" t="str">
        <f t="shared" si="385"/>
        <v>Reflexión</v>
      </c>
      <c r="BN657" s="12" t="str">
        <f t="shared" si="371"/>
        <v>Diálogo</v>
      </c>
      <c r="BO657" s="12" t="str">
        <f t="shared" si="386"/>
        <v>Claridad</v>
      </c>
      <c r="BP657" s="12" t="str">
        <f t="shared" si="387"/>
        <v>Oportunidades de mejora</v>
      </c>
      <c r="BQ657" s="12" t="str">
        <f t="shared" si="388"/>
        <v>Retroalimentación al docente</v>
      </c>
      <c r="BS657" s="12">
        <f t="shared" si="389"/>
        <v>1</v>
      </c>
      <c r="BT657" s="12">
        <f t="shared" si="390"/>
        <v>1</v>
      </c>
      <c r="BU657" s="12">
        <f t="shared" si="391"/>
        <v>1</v>
      </c>
      <c r="BV657" s="12">
        <f t="shared" si="392"/>
        <v>1</v>
      </c>
      <c r="BW657" s="12">
        <f t="shared" si="393"/>
        <v>1</v>
      </c>
      <c r="BX657" s="12">
        <f t="shared" si="394"/>
        <v>0</v>
      </c>
      <c r="BY657" s="12">
        <f t="shared" si="395"/>
        <v>5</v>
      </c>
      <c r="BZ657" s="12" t="str">
        <f t="shared" si="396"/>
        <v>La bibliografía básica propuesta se encuentra en la biblioteca "Juan Roa Vásquez".</v>
      </c>
      <c r="CA657" s="12" t="str">
        <f t="shared" si="397"/>
        <v>La bibliografía básica propuesta se encuentra en la biblioteca "Juan Roa Vásquez".</v>
      </c>
      <c r="CB657" s="21" t="str">
        <f t="shared" si="398"/>
        <v/>
      </c>
      <c r="CC657" s="12" t="str">
        <f t="shared" si="399"/>
        <v/>
      </c>
      <c r="CD657" s="12" t="str">
        <f t="shared" si="400"/>
        <v/>
      </c>
      <c r="CF657" s="12">
        <f t="shared" si="401"/>
        <v>1</v>
      </c>
      <c r="CG657" s="12">
        <f t="shared" si="402"/>
        <v>0</v>
      </c>
      <c r="CH657" s="12">
        <f t="shared" si="403"/>
        <v>0</v>
      </c>
      <c r="CI657" s="12">
        <f t="shared" si="404"/>
        <v>0</v>
      </c>
      <c r="CJ657" s="12">
        <f t="shared" si="405"/>
        <v>0</v>
      </c>
      <c r="CK657" s="12">
        <f t="shared" si="406"/>
        <v>1</v>
      </c>
    </row>
    <row r="658" spans="1:89" x14ac:dyDescent="0.25">
      <c r="A658" s="25">
        <v>43073.913824120369</v>
      </c>
      <c r="B658" s="26" t="s">
        <v>1279</v>
      </c>
      <c r="C658" s="26" t="s">
        <v>1327</v>
      </c>
      <c r="D658" s="26" t="s">
        <v>185</v>
      </c>
      <c r="E658" s="24"/>
      <c r="F658" s="26" t="s">
        <v>282</v>
      </c>
      <c r="G658" s="26" t="s">
        <v>1330</v>
      </c>
      <c r="H658" s="26" t="s">
        <v>188</v>
      </c>
      <c r="I658" s="26" t="s">
        <v>188</v>
      </c>
      <c r="J658" s="26" t="s">
        <v>188</v>
      </c>
      <c r="K658" s="26" t="s">
        <v>188</v>
      </c>
      <c r="L658" s="26" t="s">
        <v>189</v>
      </c>
      <c r="M658" s="26" t="s">
        <v>188</v>
      </c>
      <c r="N658" s="26" t="s">
        <v>188</v>
      </c>
      <c r="O658" s="26" t="s">
        <v>188</v>
      </c>
      <c r="P658" s="26" t="s">
        <v>188</v>
      </c>
      <c r="Q658" s="26" t="s">
        <v>188</v>
      </c>
      <c r="R658" s="26" t="s">
        <v>188</v>
      </c>
      <c r="S658" s="26" t="s">
        <v>188</v>
      </c>
      <c r="T658" s="26" t="s">
        <v>188</v>
      </c>
      <c r="U658" s="26" t="s">
        <v>188</v>
      </c>
      <c r="V658" s="26" t="s">
        <v>5</v>
      </c>
      <c r="W658" s="26" t="s">
        <v>162</v>
      </c>
      <c r="X658" s="26" t="s">
        <v>39</v>
      </c>
      <c r="Y658" s="26" t="s">
        <v>43</v>
      </c>
      <c r="Z658" s="26" t="s">
        <v>43</v>
      </c>
      <c r="AA658" s="26" t="s">
        <v>43</v>
      </c>
      <c r="AB658" s="26" t="s">
        <v>43</v>
      </c>
      <c r="AC658" s="26" t="s">
        <v>43</v>
      </c>
      <c r="AD658" s="26" t="s">
        <v>43</v>
      </c>
      <c r="AE658" s="26" t="s">
        <v>53</v>
      </c>
      <c r="AF658" s="26" t="s">
        <v>58</v>
      </c>
      <c r="AG658" s="26" t="s">
        <v>58</v>
      </c>
      <c r="AH658" s="26" t="s">
        <v>58</v>
      </c>
      <c r="AI658" s="26" t="s">
        <v>58</v>
      </c>
      <c r="AJ658" s="26" t="s">
        <v>58</v>
      </c>
      <c r="AK658" s="26" t="s">
        <v>69</v>
      </c>
      <c r="AL658" s="26" t="s">
        <v>160</v>
      </c>
      <c r="AM658" s="26" t="s">
        <v>231</v>
      </c>
      <c r="AN658" s="26" t="s">
        <v>89</v>
      </c>
      <c r="AO658" s="26" t="s">
        <v>192</v>
      </c>
      <c r="AP658" s="26" t="s">
        <v>104</v>
      </c>
      <c r="AQ658" s="26" t="s">
        <v>104</v>
      </c>
      <c r="AR658" s="26" t="s">
        <v>104</v>
      </c>
      <c r="AS658" s="26" t="s">
        <v>104</v>
      </c>
      <c r="AT658" s="26" t="s">
        <v>114</v>
      </c>
      <c r="AU658" s="26" t="s">
        <v>164</v>
      </c>
      <c r="AX658" s="12">
        <f t="shared" si="376"/>
        <v>655</v>
      </c>
      <c r="AY658" s="12">
        <f t="shared" si="407"/>
        <v>0.2</v>
      </c>
      <c r="AZ658" s="20" t="str">
        <f t="shared" si="377"/>
        <v>Anticipatoria., Criterios y estándares (Rúbrica)., Retroalimentación.</v>
      </c>
      <c r="BA658" s="12" t="str">
        <f t="shared" si="372"/>
        <v>Anticipatoria.</v>
      </c>
      <c r="BB658" s="12" t="str">
        <f t="shared" si="373"/>
        <v>Criterios y estándares (Rúbrica).</v>
      </c>
      <c r="BC658" s="12" t="str">
        <f t="shared" si="374"/>
        <v>Retroalimentación.</v>
      </c>
      <c r="BD658" s="12" t="str">
        <f t="shared" si="375"/>
        <v/>
      </c>
      <c r="BF658" s="12">
        <f t="shared" si="378"/>
        <v>1</v>
      </c>
      <c r="BG658" s="12">
        <f t="shared" si="379"/>
        <v>1</v>
      </c>
      <c r="BH658" s="12">
        <f t="shared" si="380"/>
        <v>0</v>
      </c>
      <c r="BI658" s="12">
        <f t="shared" si="381"/>
        <v>1</v>
      </c>
      <c r="BJ658" s="12">
        <f t="shared" si="382"/>
        <v>0</v>
      </c>
      <c r="BK658" s="12">
        <f t="shared" si="383"/>
        <v>3</v>
      </c>
      <c r="BL658" s="20" t="str">
        <f t="shared" si="384"/>
        <v>Reflexión, Diálogo, Claridad, Oportunidades de mejora, Retroalimentación al docente</v>
      </c>
      <c r="BM658" s="12" t="str">
        <f t="shared" si="385"/>
        <v>Reflexión</v>
      </c>
      <c r="BN658" s="12" t="str">
        <f t="shared" si="371"/>
        <v>Diálogo</v>
      </c>
      <c r="BO658" s="12" t="str">
        <f t="shared" si="386"/>
        <v>Claridad</v>
      </c>
      <c r="BP658" s="12" t="str">
        <f t="shared" si="387"/>
        <v>Oportunidades de mejora</v>
      </c>
      <c r="BQ658" s="12" t="str">
        <f t="shared" si="388"/>
        <v>Retroalimentación al docente</v>
      </c>
      <c r="BS658" s="12">
        <f t="shared" si="389"/>
        <v>1</v>
      </c>
      <c r="BT658" s="12">
        <f t="shared" si="390"/>
        <v>1</v>
      </c>
      <c r="BU658" s="12">
        <f t="shared" si="391"/>
        <v>1</v>
      </c>
      <c r="BV658" s="12">
        <f t="shared" si="392"/>
        <v>1</v>
      </c>
      <c r="BW658" s="12">
        <f t="shared" si="393"/>
        <v>1</v>
      </c>
      <c r="BX658" s="12">
        <f t="shared" si="394"/>
        <v>0</v>
      </c>
      <c r="BY658" s="12">
        <f t="shared" si="395"/>
        <v>5</v>
      </c>
      <c r="BZ658" s="12" t="str">
        <f t="shared" si="396"/>
        <v>La bibliografía básica propuesta se encuentra en la biblioteca "Juan Roa Vásquez".</v>
      </c>
      <c r="CA658" s="12" t="str">
        <f t="shared" si="397"/>
        <v>La bibliografía básica propuesta se encuentra en la biblioteca "Juan Roa Vásquez".</v>
      </c>
      <c r="CB658" s="21" t="str">
        <f t="shared" si="398"/>
        <v/>
      </c>
      <c r="CC658" s="12" t="str">
        <f t="shared" si="399"/>
        <v/>
      </c>
      <c r="CD658" s="12" t="str">
        <f t="shared" si="400"/>
        <v/>
      </c>
      <c r="CF658" s="12">
        <f t="shared" si="401"/>
        <v>1</v>
      </c>
      <c r="CG658" s="12">
        <f t="shared" si="402"/>
        <v>0</v>
      </c>
      <c r="CH658" s="12">
        <f t="shared" si="403"/>
        <v>0</v>
      </c>
      <c r="CI658" s="12">
        <f t="shared" si="404"/>
        <v>0</v>
      </c>
      <c r="CJ658" s="12">
        <f t="shared" si="405"/>
        <v>0</v>
      </c>
      <c r="CK658" s="12">
        <f t="shared" si="406"/>
        <v>1</v>
      </c>
    </row>
    <row r="659" spans="1:89" x14ac:dyDescent="0.25">
      <c r="A659" s="25">
        <v>43073.918572442126</v>
      </c>
      <c r="B659" s="26" t="s">
        <v>1331</v>
      </c>
      <c r="C659" s="26" t="s">
        <v>1327</v>
      </c>
      <c r="D659" s="26" t="s">
        <v>185</v>
      </c>
      <c r="E659" s="24"/>
      <c r="F659" s="26" t="s">
        <v>282</v>
      </c>
      <c r="G659" s="26" t="s">
        <v>1332</v>
      </c>
      <c r="H659" s="26" t="s">
        <v>188</v>
      </c>
      <c r="I659" s="26" t="s">
        <v>188</v>
      </c>
      <c r="J659" s="26" t="s">
        <v>188</v>
      </c>
      <c r="K659" s="26" t="s">
        <v>188</v>
      </c>
      <c r="L659" s="26" t="s">
        <v>189</v>
      </c>
      <c r="M659" s="26" t="s">
        <v>188</v>
      </c>
      <c r="N659" s="26" t="s">
        <v>188</v>
      </c>
      <c r="O659" s="26" t="s">
        <v>188</v>
      </c>
      <c r="P659" s="26" t="s">
        <v>188</v>
      </c>
      <c r="Q659" s="26" t="s">
        <v>188</v>
      </c>
      <c r="R659" s="26" t="s">
        <v>188</v>
      </c>
      <c r="S659" s="26" t="s">
        <v>188</v>
      </c>
      <c r="T659" s="26" t="s">
        <v>188</v>
      </c>
      <c r="U659" s="26" t="s">
        <v>188</v>
      </c>
      <c r="V659" s="26" t="s">
        <v>5</v>
      </c>
      <c r="W659" s="26" t="s">
        <v>36</v>
      </c>
      <c r="X659" s="26" t="s">
        <v>39</v>
      </c>
      <c r="Y659" s="26" t="s">
        <v>43</v>
      </c>
      <c r="Z659" s="26" t="s">
        <v>43</v>
      </c>
      <c r="AA659" s="26" t="s">
        <v>43</v>
      </c>
      <c r="AB659" s="26" t="s">
        <v>43</v>
      </c>
      <c r="AC659" s="26" t="s">
        <v>43</v>
      </c>
      <c r="AD659" s="26" t="s">
        <v>43</v>
      </c>
      <c r="AE659" s="26" t="s">
        <v>53</v>
      </c>
      <c r="AF659" s="26" t="s">
        <v>58</v>
      </c>
      <c r="AG659" s="26" t="s">
        <v>58</v>
      </c>
      <c r="AH659" s="26" t="s">
        <v>58</v>
      </c>
      <c r="AI659" s="26" t="s">
        <v>58</v>
      </c>
      <c r="AJ659" s="26" t="s">
        <v>58</v>
      </c>
      <c r="AK659" s="26" t="s">
        <v>69</v>
      </c>
      <c r="AL659" s="26" t="s">
        <v>160</v>
      </c>
      <c r="AM659" s="26" t="s">
        <v>231</v>
      </c>
      <c r="AN659" s="26" t="s">
        <v>89</v>
      </c>
      <c r="AO659" s="26" t="s">
        <v>192</v>
      </c>
      <c r="AP659" s="26" t="s">
        <v>104</v>
      </c>
      <c r="AQ659" s="26" t="s">
        <v>104</v>
      </c>
      <c r="AR659" s="26" t="s">
        <v>104</v>
      </c>
      <c r="AS659" s="26" t="s">
        <v>104</v>
      </c>
      <c r="AT659" s="26" t="s">
        <v>114</v>
      </c>
      <c r="AU659" s="26" t="s">
        <v>164</v>
      </c>
      <c r="AX659" s="12">
        <f t="shared" si="376"/>
        <v>655</v>
      </c>
      <c r="AY659" s="12">
        <f t="shared" si="407"/>
        <v>0.2</v>
      </c>
      <c r="AZ659" s="20" t="str">
        <f t="shared" si="377"/>
        <v>Anticipatoria., Criterios y estándares (Rúbrica)., Retroalimentación.</v>
      </c>
      <c r="BA659" s="12" t="str">
        <f t="shared" si="372"/>
        <v>Anticipatoria.</v>
      </c>
      <c r="BB659" s="12" t="str">
        <f t="shared" si="373"/>
        <v>Criterios y estándares (Rúbrica).</v>
      </c>
      <c r="BC659" s="12" t="str">
        <f t="shared" si="374"/>
        <v>Retroalimentación.</v>
      </c>
      <c r="BD659" s="12" t="str">
        <f t="shared" si="375"/>
        <v/>
      </c>
      <c r="BF659" s="12">
        <f t="shared" si="378"/>
        <v>1</v>
      </c>
      <c r="BG659" s="12">
        <f t="shared" si="379"/>
        <v>1</v>
      </c>
      <c r="BH659" s="12">
        <f t="shared" si="380"/>
        <v>0</v>
      </c>
      <c r="BI659" s="12">
        <f t="shared" si="381"/>
        <v>1</v>
      </c>
      <c r="BJ659" s="12">
        <f t="shared" si="382"/>
        <v>0</v>
      </c>
      <c r="BK659" s="12">
        <f t="shared" si="383"/>
        <v>3</v>
      </c>
      <c r="BL659" s="20" t="str">
        <f t="shared" si="384"/>
        <v>Reflexión, Diálogo, Claridad, Oportunidades de mejora, Retroalimentación al docente</v>
      </c>
      <c r="BM659" s="12" t="str">
        <f t="shared" si="385"/>
        <v>Reflexión</v>
      </c>
      <c r="BN659" s="12" t="str">
        <f t="shared" si="371"/>
        <v>Diálogo</v>
      </c>
      <c r="BO659" s="12" t="str">
        <f t="shared" si="386"/>
        <v>Claridad</v>
      </c>
      <c r="BP659" s="12" t="str">
        <f t="shared" si="387"/>
        <v>Oportunidades de mejora</v>
      </c>
      <c r="BQ659" s="12" t="str">
        <f t="shared" si="388"/>
        <v>Retroalimentación al docente</v>
      </c>
      <c r="BS659" s="12">
        <f t="shared" si="389"/>
        <v>1</v>
      </c>
      <c r="BT659" s="12">
        <f t="shared" si="390"/>
        <v>1</v>
      </c>
      <c r="BU659" s="12">
        <f t="shared" si="391"/>
        <v>1</v>
      </c>
      <c r="BV659" s="12">
        <f t="shared" si="392"/>
        <v>1</v>
      </c>
      <c r="BW659" s="12">
        <f t="shared" si="393"/>
        <v>1</v>
      </c>
      <c r="BX659" s="12">
        <f t="shared" si="394"/>
        <v>0</v>
      </c>
      <c r="BY659" s="12">
        <f t="shared" si="395"/>
        <v>5</v>
      </c>
      <c r="BZ659" s="12" t="str">
        <f t="shared" si="396"/>
        <v>La bibliografía básica propuesta se encuentra en la biblioteca "Juan Roa Vásquez".</v>
      </c>
      <c r="CA659" s="12" t="str">
        <f t="shared" si="397"/>
        <v>La bibliografía básica propuesta se encuentra en la biblioteca "Juan Roa Vásquez".</v>
      </c>
      <c r="CB659" s="21" t="str">
        <f t="shared" si="398"/>
        <v/>
      </c>
      <c r="CC659" s="12" t="str">
        <f t="shared" si="399"/>
        <v/>
      </c>
      <c r="CD659" s="12" t="str">
        <f t="shared" si="400"/>
        <v/>
      </c>
      <c r="CF659" s="12">
        <f t="shared" si="401"/>
        <v>1</v>
      </c>
      <c r="CG659" s="12">
        <f t="shared" si="402"/>
        <v>0</v>
      </c>
      <c r="CH659" s="12">
        <f t="shared" si="403"/>
        <v>0</v>
      </c>
      <c r="CI659" s="12">
        <f t="shared" si="404"/>
        <v>0</v>
      </c>
      <c r="CJ659" s="12">
        <f t="shared" si="405"/>
        <v>0</v>
      </c>
      <c r="CK659" s="12">
        <f t="shared" si="406"/>
        <v>1</v>
      </c>
    </row>
    <row r="660" spans="1:89" x14ac:dyDescent="0.25">
      <c r="A660" s="25">
        <v>43073.922909317131</v>
      </c>
      <c r="B660" s="26" t="s">
        <v>1331</v>
      </c>
      <c r="C660" s="26" t="s">
        <v>1327</v>
      </c>
      <c r="D660" s="26" t="s">
        <v>185</v>
      </c>
      <c r="E660" s="24"/>
      <c r="F660" s="26" t="s">
        <v>282</v>
      </c>
      <c r="G660" s="26" t="s">
        <v>1333</v>
      </c>
      <c r="H660" s="26" t="s">
        <v>188</v>
      </c>
      <c r="I660" s="26" t="s">
        <v>188</v>
      </c>
      <c r="J660" s="26" t="s">
        <v>188</v>
      </c>
      <c r="K660" s="26" t="s">
        <v>188</v>
      </c>
      <c r="L660" s="26" t="s">
        <v>188</v>
      </c>
      <c r="M660" s="26" t="s">
        <v>188</v>
      </c>
      <c r="N660" s="26" t="s">
        <v>188</v>
      </c>
      <c r="O660" s="26" t="s">
        <v>188</v>
      </c>
      <c r="P660" s="26" t="s">
        <v>188</v>
      </c>
      <c r="Q660" s="26" t="s">
        <v>188</v>
      </c>
      <c r="R660" s="26" t="s">
        <v>188</v>
      </c>
      <c r="S660" s="26" t="s">
        <v>188</v>
      </c>
      <c r="T660" s="26" t="s">
        <v>189</v>
      </c>
      <c r="U660" s="26" t="s">
        <v>189</v>
      </c>
      <c r="V660" s="26" t="s">
        <v>5</v>
      </c>
      <c r="W660" s="26" t="s">
        <v>162</v>
      </c>
      <c r="X660" s="26" t="s">
        <v>39</v>
      </c>
      <c r="Y660" s="26" t="s">
        <v>43</v>
      </c>
      <c r="Z660" s="26" t="s">
        <v>43</v>
      </c>
      <c r="AA660" s="26" t="s">
        <v>43</v>
      </c>
      <c r="AB660" s="26" t="s">
        <v>43</v>
      </c>
      <c r="AC660" s="26" t="s">
        <v>43</v>
      </c>
      <c r="AD660" s="26" t="s">
        <v>43</v>
      </c>
      <c r="AE660" s="26" t="s">
        <v>53</v>
      </c>
      <c r="AF660" s="26" t="s">
        <v>58</v>
      </c>
      <c r="AG660" s="26" t="s">
        <v>58</v>
      </c>
      <c r="AH660" s="26" t="s">
        <v>58</v>
      </c>
      <c r="AI660" s="26" t="s">
        <v>58</v>
      </c>
      <c r="AJ660" s="26" t="s">
        <v>58</v>
      </c>
      <c r="AK660" s="26" t="s">
        <v>71</v>
      </c>
      <c r="AL660" s="26" t="s">
        <v>160</v>
      </c>
      <c r="AM660" s="26" t="s">
        <v>231</v>
      </c>
      <c r="AN660" s="26" t="s">
        <v>89</v>
      </c>
      <c r="AO660" s="26" t="s">
        <v>192</v>
      </c>
      <c r="AP660" s="26" t="s">
        <v>104</v>
      </c>
      <c r="AQ660" s="26" t="s">
        <v>104</v>
      </c>
      <c r="AR660" s="26" t="s">
        <v>104</v>
      </c>
      <c r="AS660" s="26" t="s">
        <v>104</v>
      </c>
      <c r="AT660" s="26" t="s">
        <v>114</v>
      </c>
      <c r="AU660" s="26" t="s">
        <v>164</v>
      </c>
      <c r="AX660" s="12">
        <f t="shared" si="376"/>
        <v>655</v>
      </c>
      <c r="AY660" s="12">
        <f t="shared" si="407"/>
        <v>0.2</v>
      </c>
      <c r="AZ660" s="20" t="str">
        <f t="shared" si="377"/>
        <v>Anticipatoria., Criterios y estándares (Rúbrica)., Retroalimentación.</v>
      </c>
      <c r="BA660" s="12" t="str">
        <f t="shared" si="372"/>
        <v>Anticipatoria.</v>
      </c>
      <c r="BB660" s="12" t="str">
        <f t="shared" si="373"/>
        <v>Criterios y estándares (Rúbrica).</v>
      </c>
      <c r="BC660" s="12" t="str">
        <f t="shared" si="374"/>
        <v>Retroalimentación.</v>
      </c>
      <c r="BD660" s="12" t="str">
        <f t="shared" si="375"/>
        <v/>
      </c>
      <c r="BF660" s="12">
        <f t="shared" si="378"/>
        <v>1</v>
      </c>
      <c r="BG660" s="12">
        <f t="shared" si="379"/>
        <v>1</v>
      </c>
      <c r="BH660" s="12">
        <f t="shared" si="380"/>
        <v>0</v>
      </c>
      <c r="BI660" s="12">
        <f t="shared" si="381"/>
        <v>1</v>
      </c>
      <c r="BJ660" s="12">
        <f t="shared" si="382"/>
        <v>0</v>
      </c>
      <c r="BK660" s="12">
        <f t="shared" si="383"/>
        <v>3</v>
      </c>
      <c r="BL660" s="20" t="str">
        <f t="shared" si="384"/>
        <v>Reflexión, Diálogo, Claridad, Oportunidades de mejora, Retroalimentación al docente</v>
      </c>
      <c r="BM660" s="12" t="str">
        <f t="shared" si="385"/>
        <v>Reflexión</v>
      </c>
      <c r="BN660" s="12" t="str">
        <f t="shared" si="371"/>
        <v>Diálogo</v>
      </c>
      <c r="BO660" s="12" t="str">
        <f t="shared" si="386"/>
        <v>Claridad</v>
      </c>
      <c r="BP660" s="12" t="str">
        <f t="shared" si="387"/>
        <v>Oportunidades de mejora</v>
      </c>
      <c r="BQ660" s="12" t="str">
        <f t="shared" si="388"/>
        <v>Retroalimentación al docente</v>
      </c>
      <c r="BS660" s="12">
        <f t="shared" si="389"/>
        <v>1</v>
      </c>
      <c r="BT660" s="12">
        <f t="shared" si="390"/>
        <v>1</v>
      </c>
      <c r="BU660" s="12">
        <f t="shared" si="391"/>
        <v>1</v>
      </c>
      <c r="BV660" s="12">
        <f t="shared" si="392"/>
        <v>1</v>
      </c>
      <c r="BW660" s="12">
        <f t="shared" si="393"/>
        <v>1</v>
      </c>
      <c r="BX660" s="12">
        <f t="shared" si="394"/>
        <v>0</v>
      </c>
      <c r="BY660" s="12">
        <f t="shared" si="395"/>
        <v>5</v>
      </c>
      <c r="BZ660" s="12" t="str">
        <f t="shared" si="396"/>
        <v>La bibliografía básica propuesta se encuentra en la biblioteca "Juan Roa Vásquez".</v>
      </c>
      <c r="CA660" s="12" t="str">
        <f t="shared" si="397"/>
        <v>La bibliografía básica propuesta se encuentra en la biblioteca "Juan Roa Vásquez".</v>
      </c>
      <c r="CB660" s="21" t="str">
        <f t="shared" si="398"/>
        <v/>
      </c>
      <c r="CC660" s="12" t="str">
        <f t="shared" si="399"/>
        <v/>
      </c>
      <c r="CD660" s="12" t="str">
        <f t="shared" si="400"/>
        <v/>
      </c>
      <c r="CF660" s="12">
        <f t="shared" si="401"/>
        <v>1</v>
      </c>
      <c r="CG660" s="12">
        <f t="shared" si="402"/>
        <v>0</v>
      </c>
      <c r="CH660" s="12">
        <f t="shared" si="403"/>
        <v>0</v>
      </c>
      <c r="CI660" s="12">
        <f t="shared" si="404"/>
        <v>0</v>
      </c>
      <c r="CJ660" s="12">
        <f t="shared" si="405"/>
        <v>0</v>
      </c>
      <c r="CK660" s="12">
        <f t="shared" si="406"/>
        <v>1</v>
      </c>
    </row>
    <row r="661" spans="1:89" x14ac:dyDescent="0.25">
      <c r="A661" s="25">
        <v>43074.319837743053</v>
      </c>
      <c r="B661" s="26" t="s">
        <v>1334</v>
      </c>
      <c r="C661" s="26" t="s">
        <v>1335</v>
      </c>
      <c r="D661" s="26" t="s">
        <v>185</v>
      </c>
      <c r="E661" s="24"/>
      <c r="F661" s="26" t="s">
        <v>320</v>
      </c>
      <c r="G661" s="26" t="s">
        <v>1336</v>
      </c>
      <c r="H661" s="26" t="s">
        <v>188</v>
      </c>
      <c r="I661" s="26" t="s">
        <v>188</v>
      </c>
      <c r="J661" s="26" t="s">
        <v>188</v>
      </c>
      <c r="K661" s="26" t="s">
        <v>188</v>
      </c>
      <c r="L661" s="26" t="s">
        <v>188</v>
      </c>
      <c r="M661" s="26" t="s">
        <v>188</v>
      </c>
      <c r="N661" s="26" t="s">
        <v>188</v>
      </c>
      <c r="O661" s="26" t="s">
        <v>188</v>
      </c>
      <c r="P661" s="26" t="s">
        <v>188</v>
      </c>
      <c r="Q661" s="26" t="s">
        <v>188</v>
      </c>
      <c r="R661" s="26" t="s">
        <v>188</v>
      </c>
      <c r="S661" s="26" t="s">
        <v>188</v>
      </c>
      <c r="T661" s="26" t="s">
        <v>188</v>
      </c>
      <c r="U661" s="26" t="s">
        <v>188</v>
      </c>
      <c r="V661" s="26" t="s">
        <v>5</v>
      </c>
      <c r="W661" s="26" t="s">
        <v>162</v>
      </c>
      <c r="X661" s="26" t="s">
        <v>158</v>
      </c>
      <c r="Y661" s="26" t="s">
        <v>190</v>
      </c>
      <c r="Z661" s="26" t="s">
        <v>190</v>
      </c>
      <c r="AA661" s="26" t="s">
        <v>190</v>
      </c>
      <c r="AB661" s="26" t="s">
        <v>190</v>
      </c>
      <c r="AC661" s="26" t="s">
        <v>190</v>
      </c>
      <c r="AD661" s="26" t="s">
        <v>190</v>
      </c>
      <c r="AE661" s="26" t="s">
        <v>55</v>
      </c>
      <c r="AF661" s="26" t="s">
        <v>159</v>
      </c>
      <c r="AG661" s="26" t="s">
        <v>59</v>
      </c>
      <c r="AH661" s="26" t="s">
        <v>59</v>
      </c>
      <c r="AI661" s="26" t="s">
        <v>59</v>
      </c>
      <c r="AJ661" s="26" t="s">
        <v>58</v>
      </c>
      <c r="AK661" s="26" t="s">
        <v>69</v>
      </c>
      <c r="AL661" s="26" t="s">
        <v>160</v>
      </c>
      <c r="AM661" s="26" t="s">
        <v>78</v>
      </c>
      <c r="AN661" s="26" t="s">
        <v>89</v>
      </c>
      <c r="AO661" s="26" t="s">
        <v>789</v>
      </c>
      <c r="AP661" s="26" t="s">
        <v>104</v>
      </c>
      <c r="AQ661" s="26" t="s">
        <v>104</v>
      </c>
      <c r="AR661" s="26" t="s">
        <v>104</v>
      </c>
      <c r="AS661" s="26" t="s">
        <v>104</v>
      </c>
      <c r="AT661" s="26" t="s">
        <v>114</v>
      </c>
      <c r="AU661" s="26" t="s">
        <v>200</v>
      </c>
      <c r="AX661" s="12">
        <f t="shared" si="376"/>
        <v>660</v>
      </c>
      <c r="AY661" s="12">
        <f t="shared" si="407"/>
        <v>0.25</v>
      </c>
      <c r="AZ661" s="20" t="str">
        <f t="shared" si="377"/>
        <v>Anticipatoria.</v>
      </c>
      <c r="BA661" s="12" t="str">
        <f t="shared" si="372"/>
        <v>Anticipatoria.</v>
      </c>
      <c r="BB661" s="12" t="str">
        <f t="shared" si="373"/>
        <v/>
      </c>
      <c r="BC661" s="12" t="str">
        <f t="shared" si="374"/>
        <v/>
      </c>
      <c r="BD661" s="12" t="str">
        <f t="shared" si="375"/>
        <v/>
      </c>
      <c r="BF661" s="12">
        <f t="shared" si="378"/>
        <v>1</v>
      </c>
      <c r="BG661" s="12">
        <f t="shared" si="379"/>
        <v>0</v>
      </c>
      <c r="BH661" s="12">
        <f t="shared" si="380"/>
        <v>0</v>
      </c>
      <c r="BI661" s="12">
        <f t="shared" si="381"/>
        <v>0</v>
      </c>
      <c r="BJ661" s="12">
        <f t="shared" si="382"/>
        <v>0</v>
      </c>
      <c r="BK661" s="12">
        <f t="shared" si="383"/>
        <v>1</v>
      </c>
      <c r="BL661" s="20" t="str">
        <f t="shared" si="384"/>
        <v>Claridad, Oportunidades de mejora</v>
      </c>
      <c r="BM661" s="12" t="str">
        <f t="shared" si="385"/>
        <v>Claridad</v>
      </c>
      <c r="BN661" s="12" t="str">
        <f t="shared" si="371"/>
        <v>Oportunidades de mejora</v>
      </c>
      <c r="BO661" s="12" t="str">
        <f t="shared" si="386"/>
        <v/>
      </c>
      <c r="BP661" s="12" t="str">
        <f t="shared" si="387"/>
        <v/>
      </c>
      <c r="BQ661" s="12" t="str">
        <f t="shared" si="388"/>
        <v/>
      </c>
      <c r="BS661" s="12">
        <f t="shared" si="389"/>
        <v>0</v>
      </c>
      <c r="BT661" s="12">
        <f t="shared" si="390"/>
        <v>0</v>
      </c>
      <c r="BU661" s="12">
        <f t="shared" si="391"/>
        <v>1</v>
      </c>
      <c r="BV661" s="12">
        <f t="shared" si="392"/>
        <v>1</v>
      </c>
      <c r="BW661" s="12">
        <f t="shared" si="393"/>
        <v>0</v>
      </c>
      <c r="BX661" s="12">
        <f t="shared" si="394"/>
        <v>0</v>
      </c>
      <c r="BY661" s="12">
        <f t="shared" si="395"/>
        <v>2</v>
      </c>
      <c r="BZ661" s="12" t="str">
        <f t="shared" si="396"/>
        <v>La bibliografía básica propuesta se encuentra en la biblioteca "Juan Roa Vásquez"., La bibliografía propuesta contiene títulos de edición menor a 5 años.</v>
      </c>
      <c r="CA661" s="12" t="str">
        <f t="shared" si="397"/>
        <v>La bibliografía básica propuesta se encuentra en la biblioteca "Juan Roa Vásquez".</v>
      </c>
      <c r="CB661" s="21" t="str">
        <f t="shared" si="398"/>
        <v>La bibliografía propuesta contiene títulos de edición menor a 5 años.</v>
      </c>
      <c r="CC661" s="12" t="str">
        <f t="shared" si="399"/>
        <v/>
      </c>
      <c r="CD661" s="12" t="str">
        <f t="shared" si="400"/>
        <v/>
      </c>
      <c r="CF661" s="12">
        <f t="shared" si="401"/>
        <v>1</v>
      </c>
      <c r="CG661" s="12">
        <f t="shared" si="402"/>
        <v>1</v>
      </c>
      <c r="CH661" s="12">
        <f t="shared" si="403"/>
        <v>0</v>
      </c>
      <c r="CI661" s="12">
        <f t="shared" si="404"/>
        <v>0</v>
      </c>
      <c r="CJ661" s="12">
        <f t="shared" si="405"/>
        <v>0</v>
      </c>
      <c r="CK661" s="12">
        <f t="shared" si="406"/>
        <v>2</v>
      </c>
    </row>
    <row r="662" spans="1:89" x14ac:dyDescent="0.25">
      <c r="A662" s="25">
        <v>43074.322482303236</v>
      </c>
      <c r="B662" s="26" t="s">
        <v>1334</v>
      </c>
      <c r="C662" s="26" t="s">
        <v>1335</v>
      </c>
      <c r="D662" s="26" t="s">
        <v>185</v>
      </c>
      <c r="E662" s="24"/>
      <c r="F662" s="26" t="s">
        <v>320</v>
      </c>
      <c r="G662" s="26" t="s">
        <v>1337</v>
      </c>
      <c r="H662" s="26" t="s">
        <v>188</v>
      </c>
      <c r="I662" s="26" t="s">
        <v>188</v>
      </c>
      <c r="J662" s="26" t="s">
        <v>188</v>
      </c>
      <c r="K662" s="26" t="s">
        <v>188</v>
      </c>
      <c r="L662" s="26" t="s">
        <v>188</v>
      </c>
      <c r="M662" s="26" t="s">
        <v>188</v>
      </c>
      <c r="N662" s="26" t="s">
        <v>188</v>
      </c>
      <c r="O662" s="26" t="s">
        <v>188</v>
      </c>
      <c r="P662" s="26" t="s">
        <v>188</v>
      </c>
      <c r="Q662" s="26" t="s">
        <v>188</v>
      </c>
      <c r="R662" s="26" t="s">
        <v>188</v>
      </c>
      <c r="S662" s="26" t="s">
        <v>188</v>
      </c>
      <c r="T662" s="26" t="s">
        <v>188</v>
      </c>
      <c r="U662" s="26" t="s">
        <v>188</v>
      </c>
      <c r="V662" s="26" t="s">
        <v>5</v>
      </c>
      <c r="W662" s="26" t="s">
        <v>162</v>
      </c>
      <c r="X662" s="26" t="s">
        <v>158</v>
      </c>
      <c r="Y662" s="26" t="s">
        <v>190</v>
      </c>
      <c r="Z662" s="26" t="s">
        <v>190</v>
      </c>
      <c r="AA662" s="26" t="s">
        <v>190</v>
      </c>
      <c r="AB662" s="26" t="s">
        <v>190</v>
      </c>
      <c r="AC662" s="26" t="s">
        <v>190</v>
      </c>
      <c r="AD662" s="26" t="s">
        <v>190</v>
      </c>
      <c r="AE662" s="26" t="s">
        <v>53</v>
      </c>
      <c r="AF662" s="26" t="s">
        <v>58</v>
      </c>
      <c r="AG662" s="26" t="s">
        <v>58</v>
      </c>
      <c r="AH662" s="26" t="s">
        <v>58</v>
      </c>
      <c r="AI662" s="26" t="s">
        <v>58</v>
      </c>
      <c r="AJ662" s="26" t="s">
        <v>58</v>
      </c>
      <c r="AK662" s="26" t="s">
        <v>70</v>
      </c>
      <c r="AL662" s="26" t="s">
        <v>160</v>
      </c>
      <c r="AM662" s="26" t="s">
        <v>78</v>
      </c>
      <c r="AN662" s="26" t="s">
        <v>89</v>
      </c>
      <c r="AO662" s="26" t="s">
        <v>265</v>
      </c>
      <c r="AP662" s="26" t="s">
        <v>104</v>
      </c>
      <c r="AQ662" s="26" t="s">
        <v>104</v>
      </c>
      <c r="AR662" s="26" t="s">
        <v>104</v>
      </c>
      <c r="AS662" s="26" t="s">
        <v>104</v>
      </c>
      <c r="AT662" s="26" t="s">
        <v>114</v>
      </c>
      <c r="AU662" s="26" t="s">
        <v>200</v>
      </c>
      <c r="AX662" s="12">
        <f t="shared" si="376"/>
        <v>660</v>
      </c>
      <c r="AY662" s="12">
        <f t="shared" si="407"/>
        <v>0.25</v>
      </c>
      <c r="AZ662" s="20" t="str">
        <f t="shared" si="377"/>
        <v>Anticipatoria.</v>
      </c>
      <c r="BA662" s="12" t="str">
        <f t="shared" si="372"/>
        <v>Anticipatoria.</v>
      </c>
      <c r="BB662" s="12" t="str">
        <f t="shared" si="373"/>
        <v/>
      </c>
      <c r="BC662" s="12" t="str">
        <f t="shared" si="374"/>
        <v/>
      </c>
      <c r="BD662" s="12" t="str">
        <f t="shared" si="375"/>
        <v/>
      </c>
      <c r="BF662" s="12">
        <f t="shared" si="378"/>
        <v>1</v>
      </c>
      <c r="BG662" s="12">
        <f t="shared" si="379"/>
        <v>0</v>
      </c>
      <c r="BH662" s="12">
        <f t="shared" si="380"/>
        <v>0</v>
      </c>
      <c r="BI662" s="12">
        <f t="shared" si="381"/>
        <v>0</v>
      </c>
      <c r="BJ662" s="12">
        <f t="shared" si="382"/>
        <v>0</v>
      </c>
      <c r="BK662" s="12">
        <f t="shared" si="383"/>
        <v>1</v>
      </c>
      <c r="BL662" s="20" t="str">
        <f t="shared" si="384"/>
        <v>Reflexión, Diálogo, Oportunidades de mejora</v>
      </c>
      <c r="BM662" s="12" t="str">
        <f t="shared" si="385"/>
        <v>Reflexión</v>
      </c>
      <c r="BN662" s="12" t="str">
        <f t="shared" si="371"/>
        <v>Diálogo</v>
      </c>
      <c r="BO662" s="12" t="str">
        <f t="shared" si="386"/>
        <v>Oportunidades de mejora</v>
      </c>
      <c r="BP662" s="12" t="str">
        <f t="shared" si="387"/>
        <v/>
      </c>
      <c r="BQ662" s="12" t="str">
        <f t="shared" si="388"/>
        <v/>
      </c>
      <c r="BS662" s="12">
        <f t="shared" si="389"/>
        <v>1</v>
      </c>
      <c r="BT662" s="12">
        <f t="shared" si="390"/>
        <v>1</v>
      </c>
      <c r="BU662" s="12">
        <f t="shared" si="391"/>
        <v>0</v>
      </c>
      <c r="BV662" s="12">
        <f t="shared" si="392"/>
        <v>1</v>
      </c>
      <c r="BW662" s="12">
        <f t="shared" si="393"/>
        <v>0</v>
      </c>
      <c r="BX662" s="12">
        <f t="shared" si="394"/>
        <v>0</v>
      </c>
      <c r="BY662" s="12">
        <f t="shared" si="395"/>
        <v>3</v>
      </c>
      <c r="BZ662" s="12" t="str">
        <f t="shared" si="396"/>
        <v>La bibliografía básica propuesta se encuentra en la biblioteca "Juan Roa Vásquez"., La bibliografía propuesta contiene títulos de edición menor a 5 años.</v>
      </c>
      <c r="CA662" s="12" t="str">
        <f t="shared" si="397"/>
        <v>La bibliografía básica propuesta se encuentra en la biblioteca "Juan Roa Vásquez".</v>
      </c>
      <c r="CB662" s="21" t="str">
        <f t="shared" si="398"/>
        <v>La bibliografía propuesta contiene títulos de edición menor a 5 años.</v>
      </c>
      <c r="CC662" s="12" t="str">
        <f t="shared" si="399"/>
        <v/>
      </c>
      <c r="CD662" s="12" t="str">
        <f t="shared" si="400"/>
        <v/>
      </c>
      <c r="CF662" s="12">
        <f t="shared" si="401"/>
        <v>1</v>
      </c>
      <c r="CG662" s="12">
        <f t="shared" si="402"/>
        <v>1</v>
      </c>
      <c r="CH662" s="12">
        <f t="shared" si="403"/>
        <v>0</v>
      </c>
      <c r="CI662" s="12">
        <f t="shared" si="404"/>
        <v>0</v>
      </c>
      <c r="CJ662" s="12">
        <f t="shared" si="405"/>
        <v>0</v>
      </c>
      <c r="CK662" s="12">
        <f t="shared" si="406"/>
        <v>2</v>
      </c>
    </row>
    <row r="663" spans="1:89" x14ac:dyDescent="0.25">
      <c r="A663" s="25">
        <v>43074.325518530095</v>
      </c>
      <c r="B663" s="26" t="s">
        <v>1334</v>
      </c>
      <c r="C663" s="26" t="s">
        <v>1335</v>
      </c>
      <c r="D663" s="26" t="s">
        <v>185</v>
      </c>
      <c r="E663" s="24"/>
      <c r="F663" s="26" t="s">
        <v>320</v>
      </c>
      <c r="G663" s="26" t="s">
        <v>1338</v>
      </c>
      <c r="H663" s="26" t="s">
        <v>188</v>
      </c>
      <c r="I663" s="26" t="s">
        <v>188</v>
      </c>
      <c r="J663" s="26" t="s">
        <v>188</v>
      </c>
      <c r="K663" s="26" t="s">
        <v>188</v>
      </c>
      <c r="L663" s="26" t="s">
        <v>188</v>
      </c>
      <c r="M663" s="26" t="s">
        <v>188</v>
      </c>
      <c r="N663" s="26" t="s">
        <v>188</v>
      </c>
      <c r="O663" s="26" t="s">
        <v>188</v>
      </c>
      <c r="P663" s="26" t="s">
        <v>188</v>
      </c>
      <c r="Q663" s="26" t="s">
        <v>188</v>
      </c>
      <c r="R663" s="26" t="s">
        <v>188</v>
      </c>
      <c r="S663" s="26" t="s">
        <v>188</v>
      </c>
      <c r="T663" s="26" t="s">
        <v>188</v>
      </c>
      <c r="U663" s="26" t="s">
        <v>188</v>
      </c>
      <c r="V663" s="26" t="s">
        <v>5</v>
      </c>
      <c r="W663" s="26" t="s">
        <v>162</v>
      </c>
      <c r="X663" s="26" t="s">
        <v>158</v>
      </c>
      <c r="Y663" s="26" t="s">
        <v>190</v>
      </c>
      <c r="Z663" s="26" t="s">
        <v>190</v>
      </c>
      <c r="AA663" s="26" t="s">
        <v>190</v>
      </c>
      <c r="AB663" s="26" t="s">
        <v>190</v>
      </c>
      <c r="AC663" s="26" t="s">
        <v>190</v>
      </c>
      <c r="AD663" s="26" t="s">
        <v>190</v>
      </c>
      <c r="AE663" s="26" t="s">
        <v>55</v>
      </c>
      <c r="AF663" s="26" t="s">
        <v>58</v>
      </c>
      <c r="AG663" s="26" t="s">
        <v>58</v>
      </c>
      <c r="AH663" s="26" t="s">
        <v>58</v>
      </c>
      <c r="AI663" s="26" t="s">
        <v>58</v>
      </c>
      <c r="AJ663" s="26" t="s">
        <v>58</v>
      </c>
      <c r="AK663" s="26" t="s">
        <v>69</v>
      </c>
      <c r="AL663" s="26" t="s">
        <v>160</v>
      </c>
      <c r="AM663" s="26" t="s">
        <v>78</v>
      </c>
      <c r="AN663" s="26" t="s">
        <v>89</v>
      </c>
      <c r="AO663" s="26" t="s">
        <v>295</v>
      </c>
      <c r="AP663" s="26" t="s">
        <v>104</v>
      </c>
      <c r="AQ663" s="26" t="s">
        <v>104</v>
      </c>
      <c r="AR663" s="26" t="s">
        <v>104</v>
      </c>
      <c r="AS663" s="26" t="s">
        <v>104</v>
      </c>
      <c r="AT663" s="26" t="s">
        <v>114</v>
      </c>
      <c r="AU663" s="26" t="s">
        <v>200</v>
      </c>
      <c r="AX663" s="12">
        <f t="shared" si="376"/>
        <v>660</v>
      </c>
      <c r="AY663" s="12">
        <f t="shared" si="407"/>
        <v>0.25</v>
      </c>
      <c r="AZ663" s="20" t="str">
        <f t="shared" si="377"/>
        <v>Anticipatoria.</v>
      </c>
      <c r="BA663" s="12" t="str">
        <f t="shared" si="372"/>
        <v>Anticipatoria.</v>
      </c>
      <c r="BB663" s="12" t="str">
        <f t="shared" si="373"/>
        <v/>
      </c>
      <c r="BC663" s="12" t="str">
        <f t="shared" si="374"/>
        <v/>
      </c>
      <c r="BD663" s="12" t="str">
        <f t="shared" si="375"/>
        <v/>
      </c>
      <c r="BF663" s="12">
        <f t="shared" si="378"/>
        <v>1</v>
      </c>
      <c r="BG663" s="12">
        <f t="shared" si="379"/>
        <v>0</v>
      </c>
      <c r="BH663" s="12">
        <f t="shared" si="380"/>
        <v>0</v>
      </c>
      <c r="BI663" s="12">
        <f t="shared" si="381"/>
        <v>0</v>
      </c>
      <c r="BJ663" s="12">
        <f t="shared" si="382"/>
        <v>0</v>
      </c>
      <c r="BK663" s="12">
        <f t="shared" si="383"/>
        <v>1</v>
      </c>
      <c r="BL663" s="20" t="str">
        <f t="shared" si="384"/>
        <v>Reflexión, Oportunidades de mejora</v>
      </c>
      <c r="BM663" s="12" t="str">
        <f t="shared" si="385"/>
        <v>Reflexión</v>
      </c>
      <c r="BN663" s="12" t="str">
        <f t="shared" si="371"/>
        <v>Oportunidades de mejora</v>
      </c>
      <c r="BO663" s="12" t="str">
        <f t="shared" si="386"/>
        <v/>
      </c>
      <c r="BP663" s="12" t="str">
        <f t="shared" si="387"/>
        <v/>
      </c>
      <c r="BQ663" s="12" t="str">
        <f t="shared" si="388"/>
        <v/>
      </c>
      <c r="BS663" s="12">
        <f t="shared" si="389"/>
        <v>1</v>
      </c>
      <c r="BT663" s="12">
        <f t="shared" si="390"/>
        <v>0</v>
      </c>
      <c r="BU663" s="12">
        <f t="shared" si="391"/>
        <v>0</v>
      </c>
      <c r="BV663" s="12">
        <f t="shared" si="392"/>
        <v>1</v>
      </c>
      <c r="BW663" s="12">
        <f t="shared" si="393"/>
        <v>0</v>
      </c>
      <c r="BX663" s="12">
        <f t="shared" si="394"/>
        <v>0</v>
      </c>
      <c r="BY663" s="12">
        <f t="shared" si="395"/>
        <v>2</v>
      </c>
      <c r="BZ663" s="12" t="str">
        <f t="shared" si="396"/>
        <v>La bibliografía básica propuesta se encuentra en la biblioteca "Juan Roa Vásquez"., La bibliografía propuesta contiene títulos de edición menor a 5 años.</v>
      </c>
      <c r="CA663" s="12" t="str">
        <f t="shared" si="397"/>
        <v>La bibliografía básica propuesta se encuentra en la biblioteca "Juan Roa Vásquez".</v>
      </c>
      <c r="CB663" s="21" t="str">
        <f t="shared" si="398"/>
        <v>La bibliografía propuesta contiene títulos de edición menor a 5 años.</v>
      </c>
      <c r="CC663" s="12" t="str">
        <f t="shared" si="399"/>
        <v/>
      </c>
      <c r="CD663" s="12" t="str">
        <f t="shared" si="400"/>
        <v/>
      </c>
      <c r="CF663" s="12">
        <f t="shared" si="401"/>
        <v>1</v>
      </c>
      <c r="CG663" s="12">
        <f t="shared" si="402"/>
        <v>1</v>
      </c>
      <c r="CH663" s="12">
        <f t="shared" si="403"/>
        <v>0</v>
      </c>
      <c r="CI663" s="12">
        <f t="shared" si="404"/>
        <v>0</v>
      </c>
      <c r="CJ663" s="12">
        <f t="shared" si="405"/>
        <v>0</v>
      </c>
      <c r="CK663" s="12">
        <f t="shared" si="406"/>
        <v>2</v>
      </c>
    </row>
    <row r="664" spans="1:89" x14ac:dyDescent="0.25">
      <c r="A664" s="25">
        <v>43074.32834349537</v>
      </c>
      <c r="B664" s="26" t="s">
        <v>1334</v>
      </c>
      <c r="C664" s="26" t="s">
        <v>1335</v>
      </c>
      <c r="D664" s="26" t="s">
        <v>185</v>
      </c>
      <c r="E664" s="24"/>
      <c r="F664" s="26" t="s">
        <v>357</v>
      </c>
      <c r="G664" s="26" t="s">
        <v>1339</v>
      </c>
      <c r="H664" s="26" t="s">
        <v>188</v>
      </c>
      <c r="I664" s="26" t="s">
        <v>188</v>
      </c>
      <c r="J664" s="26" t="s">
        <v>188</v>
      </c>
      <c r="K664" s="26" t="s">
        <v>188</v>
      </c>
      <c r="L664" s="26" t="s">
        <v>188</v>
      </c>
      <c r="M664" s="26" t="s">
        <v>188</v>
      </c>
      <c r="N664" s="26" t="s">
        <v>188</v>
      </c>
      <c r="O664" s="26" t="s">
        <v>188</v>
      </c>
      <c r="P664" s="26" t="s">
        <v>188</v>
      </c>
      <c r="Q664" s="26" t="s">
        <v>188</v>
      </c>
      <c r="R664" s="26" t="s">
        <v>188</v>
      </c>
      <c r="S664" s="26" t="s">
        <v>188</v>
      </c>
      <c r="T664" s="26" t="s">
        <v>188</v>
      </c>
      <c r="U664" s="26" t="s">
        <v>188</v>
      </c>
      <c r="V664" s="26" t="s">
        <v>5</v>
      </c>
      <c r="W664" s="26" t="s">
        <v>36</v>
      </c>
      <c r="X664" s="26" t="s">
        <v>39</v>
      </c>
      <c r="Y664" s="26" t="s">
        <v>43</v>
      </c>
      <c r="Z664" s="26" t="s">
        <v>43</v>
      </c>
      <c r="AA664" s="26" t="s">
        <v>43</v>
      </c>
      <c r="AB664" s="26" t="s">
        <v>43</v>
      </c>
      <c r="AC664" s="26" t="s">
        <v>43</v>
      </c>
      <c r="AD664" s="26" t="s">
        <v>43</v>
      </c>
      <c r="AE664" s="26" t="s">
        <v>53</v>
      </c>
      <c r="AF664" s="26" t="s">
        <v>54</v>
      </c>
      <c r="AG664" s="26" t="s">
        <v>58</v>
      </c>
      <c r="AH664" s="26" t="s">
        <v>54</v>
      </c>
      <c r="AI664" s="26" t="s">
        <v>58</v>
      </c>
      <c r="AJ664" s="26" t="s">
        <v>54</v>
      </c>
      <c r="AK664" s="26" t="s">
        <v>70</v>
      </c>
      <c r="AL664" s="26" t="s">
        <v>74</v>
      </c>
      <c r="AM664" s="26" t="s">
        <v>78</v>
      </c>
      <c r="AN664" s="26" t="s">
        <v>88</v>
      </c>
      <c r="AO664" s="26" t="s">
        <v>295</v>
      </c>
      <c r="AP664" s="26" t="s">
        <v>105</v>
      </c>
      <c r="AQ664" s="26" t="s">
        <v>105</v>
      </c>
      <c r="AR664" s="26" t="s">
        <v>105</v>
      </c>
      <c r="AS664" s="26" t="s">
        <v>105</v>
      </c>
      <c r="AT664" s="26" t="s">
        <v>114</v>
      </c>
      <c r="AU664" s="26" t="s">
        <v>200</v>
      </c>
      <c r="AX664" s="12">
        <f t="shared" si="376"/>
        <v>660</v>
      </c>
      <c r="AY664" s="12">
        <f t="shared" si="407"/>
        <v>0.25</v>
      </c>
      <c r="AZ664" s="20" t="str">
        <f t="shared" si="377"/>
        <v>Anticipatoria.</v>
      </c>
      <c r="BA664" s="12" t="str">
        <f t="shared" si="372"/>
        <v>Anticipatoria.</v>
      </c>
      <c r="BB664" s="12" t="str">
        <f t="shared" si="373"/>
        <v/>
      </c>
      <c r="BC664" s="12" t="str">
        <f t="shared" si="374"/>
        <v/>
      </c>
      <c r="BD664" s="12" t="str">
        <f t="shared" si="375"/>
        <v/>
      </c>
      <c r="BF664" s="12">
        <f t="shared" si="378"/>
        <v>1</v>
      </c>
      <c r="BG664" s="12">
        <f t="shared" si="379"/>
        <v>0</v>
      </c>
      <c r="BH664" s="12">
        <f t="shared" si="380"/>
        <v>0</v>
      </c>
      <c r="BI664" s="12">
        <f t="shared" si="381"/>
        <v>0</v>
      </c>
      <c r="BJ664" s="12">
        <f t="shared" si="382"/>
        <v>0</v>
      </c>
      <c r="BK664" s="12">
        <f t="shared" si="383"/>
        <v>1</v>
      </c>
      <c r="BL664" s="20" t="str">
        <f t="shared" si="384"/>
        <v>Reflexión, Oportunidades de mejora</v>
      </c>
      <c r="BM664" s="12" t="str">
        <f t="shared" si="385"/>
        <v>Reflexión</v>
      </c>
      <c r="BN664" s="12" t="str">
        <f t="shared" si="371"/>
        <v>Oportunidades de mejora</v>
      </c>
      <c r="BO664" s="12" t="str">
        <f t="shared" si="386"/>
        <v/>
      </c>
      <c r="BP664" s="12" t="str">
        <f t="shared" si="387"/>
        <v/>
      </c>
      <c r="BQ664" s="12" t="str">
        <f t="shared" si="388"/>
        <v/>
      </c>
      <c r="BS664" s="12">
        <f t="shared" si="389"/>
        <v>1</v>
      </c>
      <c r="BT664" s="12">
        <f t="shared" si="390"/>
        <v>0</v>
      </c>
      <c r="BU664" s="12">
        <f t="shared" si="391"/>
        <v>0</v>
      </c>
      <c r="BV664" s="12">
        <f t="shared" si="392"/>
        <v>1</v>
      </c>
      <c r="BW664" s="12">
        <f t="shared" si="393"/>
        <v>0</v>
      </c>
      <c r="BX664" s="12">
        <f t="shared" si="394"/>
        <v>0</v>
      </c>
      <c r="BY664" s="12">
        <f t="shared" si="395"/>
        <v>2</v>
      </c>
      <c r="BZ664" s="12" t="str">
        <f t="shared" si="396"/>
        <v>La bibliografía básica propuesta se encuentra en la biblioteca "Juan Roa Vásquez"., La bibliografía propuesta contiene títulos de edición menor a 5 años.</v>
      </c>
      <c r="CA664" s="12" t="str">
        <f t="shared" si="397"/>
        <v>La bibliografía básica propuesta se encuentra en la biblioteca "Juan Roa Vásquez".</v>
      </c>
      <c r="CB664" s="21" t="str">
        <f t="shared" si="398"/>
        <v>La bibliografía propuesta contiene títulos de edición menor a 5 años.</v>
      </c>
      <c r="CC664" s="12" t="str">
        <f t="shared" si="399"/>
        <v/>
      </c>
      <c r="CD664" s="12" t="str">
        <f t="shared" si="400"/>
        <v/>
      </c>
      <c r="CF664" s="12">
        <f t="shared" si="401"/>
        <v>1</v>
      </c>
      <c r="CG664" s="12">
        <f t="shared" si="402"/>
        <v>1</v>
      </c>
      <c r="CH664" s="12">
        <f t="shared" si="403"/>
        <v>0</v>
      </c>
      <c r="CI664" s="12">
        <f t="shared" si="404"/>
        <v>0</v>
      </c>
      <c r="CJ664" s="12">
        <f t="shared" si="405"/>
        <v>0</v>
      </c>
      <c r="CK664" s="12">
        <f t="shared" si="406"/>
        <v>2</v>
      </c>
    </row>
    <row r="665" spans="1:89" x14ac:dyDescent="0.25">
      <c r="A665" s="25">
        <v>43074.383673680553</v>
      </c>
      <c r="B665" s="26" t="s">
        <v>1340</v>
      </c>
      <c r="C665" s="26" t="s">
        <v>1341</v>
      </c>
      <c r="D665" s="26" t="s">
        <v>185</v>
      </c>
      <c r="E665" s="24"/>
      <c r="F665" s="26" t="s">
        <v>320</v>
      </c>
      <c r="G665" s="26" t="s">
        <v>1342</v>
      </c>
      <c r="H665" s="26" t="s">
        <v>188</v>
      </c>
      <c r="I665" s="26" t="s">
        <v>188</v>
      </c>
      <c r="J665" s="26" t="s">
        <v>188</v>
      </c>
      <c r="K665" s="26" t="s">
        <v>188</v>
      </c>
      <c r="L665" s="26" t="s">
        <v>188</v>
      </c>
      <c r="M665" s="26" t="s">
        <v>188</v>
      </c>
      <c r="N665" s="26" t="s">
        <v>188</v>
      </c>
      <c r="O665" s="26" t="s">
        <v>188</v>
      </c>
      <c r="P665" s="26" t="s">
        <v>188</v>
      </c>
      <c r="Q665" s="26" t="s">
        <v>188</v>
      </c>
      <c r="R665" s="26" t="s">
        <v>188</v>
      </c>
      <c r="S665" s="26" t="s">
        <v>188</v>
      </c>
      <c r="T665" s="26" t="s">
        <v>188</v>
      </c>
      <c r="U665" s="26" t="s">
        <v>188</v>
      </c>
      <c r="V665" s="26" t="s">
        <v>5</v>
      </c>
      <c r="W665" s="26" t="s">
        <v>162</v>
      </c>
      <c r="X665" s="26" t="s">
        <v>158</v>
      </c>
      <c r="Y665" s="26" t="s">
        <v>190</v>
      </c>
      <c r="Z665" s="26" t="s">
        <v>190</v>
      </c>
      <c r="AA665" s="26" t="s">
        <v>190</v>
      </c>
      <c r="AB665" s="26" t="s">
        <v>190</v>
      </c>
      <c r="AC665" s="26" t="s">
        <v>190</v>
      </c>
      <c r="AD665" s="26" t="s">
        <v>190</v>
      </c>
      <c r="AE665" s="26" t="s">
        <v>55</v>
      </c>
      <c r="AF665" s="26" t="s">
        <v>159</v>
      </c>
      <c r="AG665" s="26" t="s">
        <v>59</v>
      </c>
      <c r="AH665" s="26" t="s">
        <v>59</v>
      </c>
      <c r="AI665" s="26" t="s">
        <v>59</v>
      </c>
      <c r="AJ665" s="26" t="s">
        <v>59</v>
      </c>
      <c r="AK665" s="26" t="s">
        <v>71</v>
      </c>
      <c r="AL665" s="26" t="s">
        <v>163</v>
      </c>
      <c r="AM665" s="26" t="s">
        <v>206</v>
      </c>
      <c r="AN665" s="26" t="s">
        <v>90</v>
      </c>
      <c r="AO665" s="26" t="s">
        <v>192</v>
      </c>
      <c r="AP665" s="26" t="s">
        <v>106</v>
      </c>
      <c r="AQ665" s="26" t="s">
        <v>106</v>
      </c>
      <c r="AR665" s="26" t="s">
        <v>106</v>
      </c>
      <c r="AS665" s="26" t="s">
        <v>106</v>
      </c>
      <c r="AT665" s="26" t="s">
        <v>113</v>
      </c>
      <c r="AU665" s="26" t="s">
        <v>232</v>
      </c>
      <c r="AX665" s="12">
        <f t="shared" si="376"/>
        <v>664</v>
      </c>
      <c r="AY665" s="12">
        <f t="shared" si="407"/>
        <v>1</v>
      </c>
      <c r="AZ665" s="20" t="str">
        <f t="shared" si="377"/>
        <v>Anticipatoria., Autoevaluación., Retroalimentación.</v>
      </c>
      <c r="BA665" s="12" t="str">
        <f t="shared" si="372"/>
        <v>Anticipatoria.</v>
      </c>
      <c r="BB665" s="12" t="str">
        <f t="shared" si="373"/>
        <v>Autoevaluación.</v>
      </c>
      <c r="BC665" s="12" t="str">
        <f t="shared" si="374"/>
        <v>Retroalimentación.</v>
      </c>
      <c r="BD665" s="12" t="str">
        <f t="shared" si="375"/>
        <v/>
      </c>
      <c r="BF665" s="12">
        <f t="shared" si="378"/>
        <v>1</v>
      </c>
      <c r="BG665" s="12">
        <f t="shared" si="379"/>
        <v>0</v>
      </c>
      <c r="BH665" s="12">
        <f t="shared" si="380"/>
        <v>1</v>
      </c>
      <c r="BI665" s="12">
        <f t="shared" si="381"/>
        <v>1</v>
      </c>
      <c r="BJ665" s="12">
        <f t="shared" si="382"/>
        <v>0</v>
      </c>
      <c r="BK665" s="12">
        <f t="shared" si="383"/>
        <v>3</v>
      </c>
      <c r="BL665" s="20" t="str">
        <f t="shared" si="384"/>
        <v>Reflexión, Diálogo, Claridad, Oportunidades de mejora, Retroalimentación al docente</v>
      </c>
      <c r="BM665" s="12" t="str">
        <f t="shared" si="385"/>
        <v>Reflexión</v>
      </c>
      <c r="BN665" s="12" t="str">
        <f t="shared" si="371"/>
        <v>Diálogo</v>
      </c>
      <c r="BO665" s="12" t="str">
        <f t="shared" si="386"/>
        <v>Claridad</v>
      </c>
      <c r="BP665" s="12" t="str">
        <f t="shared" si="387"/>
        <v>Oportunidades de mejora</v>
      </c>
      <c r="BQ665" s="12" t="str">
        <f t="shared" si="388"/>
        <v>Retroalimentación al docente</v>
      </c>
      <c r="BS665" s="12">
        <f t="shared" si="389"/>
        <v>1</v>
      </c>
      <c r="BT665" s="12">
        <f t="shared" si="390"/>
        <v>1</v>
      </c>
      <c r="BU665" s="12">
        <f t="shared" si="391"/>
        <v>1</v>
      </c>
      <c r="BV665" s="12">
        <f t="shared" si="392"/>
        <v>1</v>
      </c>
      <c r="BW665" s="12">
        <f t="shared" si="393"/>
        <v>1</v>
      </c>
      <c r="BX665" s="12">
        <f t="shared" si="394"/>
        <v>0</v>
      </c>
      <c r="BY665" s="12">
        <f t="shared" si="395"/>
        <v>5</v>
      </c>
      <c r="BZ665" s="12" t="str">
        <f t="shared" si="396"/>
        <v>La bibliografía básica propuesta se encuentra en la biblioteca "Juan Roa Vásquez"., La bibliografía propuesta contiene títulos de edición menor a 5 años., La bibliografía incluye por lo menos dos títulos en una segunda lengua.</v>
      </c>
      <c r="CA665" s="12" t="str">
        <f t="shared" si="397"/>
        <v>La bibliografía básica propuesta se encuentra en la biblioteca "Juan Roa Vásquez".</v>
      </c>
      <c r="CB665" s="21" t="str">
        <f t="shared" si="398"/>
        <v>La bibliografía propuesta contiene títulos de edición menor a 5 años.</v>
      </c>
      <c r="CC665" s="12" t="str">
        <f t="shared" si="399"/>
        <v>La bibliografía incluye por lo menos dos títulos en una segunda lengua.</v>
      </c>
      <c r="CD665" s="12" t="str">
        <f t="shared" si="400"/>
        <v/>
      </c>
      <c r="CF665" s="12">
        <f t="shared" si="401"/>
        <v>1</v>
      </c>
      <c r="CG665" s="12">
        <f t="shared" si="402"/>
        <v>1</v>
      </c>
      <c r="CH665" s="12">
        <f t="shared" si="403"/>
        <v>0</v>
      </c>
      <c r="CI665" s="12">
        <f t="shared" si="404"/>
        <v>1</v>
      </c>
      <c r="CJ665" s="12">
        <f t="shared" si="405"/>
        <v>0</v>
      </c>
      <c r="CK665" s="12">
        <f t="shared" si="406"/>
        <v>3</v>
      </c>
    </row>
    <row r="666" spans="1:89" x14ac:dyDescent="0.25">
      <c r="A666" s="25">
        <v>43074.482271863424</v>
      </c>
      <c r="B666" s="26" t="s">
        <v>1343</v>
      </c>
      <c r="C666" s="26" t="s">
        <v>1344</v>
      </c>
      <c r="D666" s="26" t="s">
        <v>185</v>
      </c>
      <c r="E666" s="24"/>
      <c r="F666" s="26" t="s">
        <v>297</v>
      </c>
      <c r="G666" s="26" t="s">
        <v>1345</v>
      </c>
      <c r="H666" s="26" t="s">
        <v>188</v>
      </c>
      <c r="I666" s="26" t="s">
        <v>188</v>
      </c>
      <c r="J666" s="26" t="s">
        <v>188</v>
      </c>
      <c r="K666" s="26" t="s">
        <v>188</v>
      </c>
      <c r="L666" s="26" t="s">
        <v>188</v>
      </c>
      <c r="M666" s="26" t="s">
        <v>188</v>
      </c>
      <c r="N666" s="26" t="s">
        <v>188</v>
      </c>
      <c r="O666" s="26" t="s">
        <v>188</v>
      </c>
      <c r="P666" s="26" t="s">
        <v>188</v>
      </c>
      <c r="Q666" s="26" t="s">
        <v>188</v>
      </c>
      <c r="R666" s="26" t="s">
        <v>188</v>
      </c>
      <c r="S666" s="26" t="s">
        <v>188</v>
      </c>
      <c r="T666" s="26" t="s">
        <v>188</v>
      </c>
      <c r="U666" s="26" t="s">
        <v>188</v>
      </c>
      <c r="V666" s="26" t="s">
        <v>5</v>
      </c>
      <c r="W666" s="26" t="s">
        <v>162</v>
      </c>
      <c r="X666" s="26" t="s">
        <v>158</v>
      </c>
      <c r="Y666" s="26" t="s">
        <v>190</v>
      </c>
      <c r="Z666" s="26" t="s">
        <v>190</v>
      </c>
      <c r="AA666" s="26" t="s">
        <v>190</v>
      </c>
      <c r="AB666" s="26" t="s">
        <v>190</v>
      </c>
      <c r="AC666" s="26" t="s">
        <v>190</v>
      </c>
      <c r="AD666" s="26" t="s">
        <v>190</v>
      </c>
      <c r="AE666" s="26" t="s">
        <v>55</v>
      </c>
      <c r="AF666" s="26" t="s">
        <v>159</v>
      </c>
      <c r="AG666" s="26" t="s">
        <v>59</v>
      </c>
      <c r="AH666" s="26" t="s">
        <v>59</v>
      </c>
      <c r="AI666" s="26" t="s">
        <v>59</v>
      </c>
      <c r="AJ666" s="26" t="s">
        <v>59</v>
      </c>
      <c r="AK666" s="26" t="s">
        <v>71</v>
      </c>
      <c r="AL666" s="26" t="s">
        <v>163</v>
      </c>
      <c r="AM666" s="26" t="s">
        <v>191</v>
      </c>
      <c r="AN666" s="26" t="s">
        <v>89</v>
      </c>
      <c r="AO666" s="26" t="s">
        <v>265</v>
      </c>
      <c r="AP666" s="26" t="s">
        <v>106</v>
      </c>
      <c r="AQ666" s="26" t="s">
        <v>106</v>
      </c>
      <c r="AR666" s="26" t="s">
        <v>106</v>
      </c>
      <c r="AS666" s="26" t="s">
        <v>106</v>
      </c>
      <c r="AT666" s="26" t="s">
        <v>114</v>
      </c>
      <c r="AU666" s="26" t="s">
        <v>260</v>
      </c>
      <c r="AX666" s="12">
        <f t="shared" si="376"/>
        <v>665</v>
      </c>
      <c r="AY666" s="12">
        <f t="shared" si="407"/>
        <v>0.5</v>
      </c>
      <c r="AZ666" s="20" t="str">
        <f t="shared" si="377"/>
        <v>Anticipatoria., Criterios y estándares (Rúbrica)., Autoevaluación., Retroalimentación.</v>
      </c>
      <c r="BA666" s="12" t="str">
        <f t="shared" si="372"/>
        <v>Anticipatoria.</v>
      </c>
      <c r="BB666" s="12" t="str">
        <f t="shared" si="373"/>
        <v>Criterios y estándares (Rúbrica).</v>
      </c>
      <c r="BC666" s="12" t="str">
        <f t="shared" si="374"/>
        <v>Autoevaluación.</v>
      </c>
      <c r="BD666" s="12" t="str">
        <f t="shared" si="375"/>
        <v>Retroalimentación.</v>
      </c>
      <c r="BF666" s="12">
        <f t="shared" si="378"/>
        <v>1</v>
      </c>
      <c r="BG666" s="12">
        <f t="shared" si="379"/>
        <v>1</v>
      </c>
      <c r="BH666" s="12">
        <f t="shared" si="380"/>
        <v>1</v>
      </c>
      <c r="BI666" s="12">
        <f t="shared" si="381"/>
        <v>1</v>
      </c>
      <c r="BJ666" s="12">
        <f t="shared" si="382"/>
        <v>0</v>
      </c>
      <c r="BK666" s="12">
        <f t="shared" si="383"/>
        <v>4</v>
      </c>
      <c r="BL666" s="20" t="str">
        <f t="shared" si="384"/>
        <v>Reflexión, Diálogo, Oportunidades de mejora</v>
      </c>
      <c r="BM666" s="12" t="str">
        <f t="shared" si="385"/>
        <v>Reflexión</v>
      </c>
      <c r="BN666" s="12" t="str">
        <f t="shared" si="371"/>
        <v>Diálogo</v>
      </c>
      <c r="BO666" s="12" t="str">
        <f t="shared" si="386"/>
        <v>Oportunidades de mejora</v>
      </c>
      <c r="BP666" s="12" t="str">
        <f t="shared" si="387"/>
        <v/>
      </c>
      <c r="BQ666" s="12" t="str">
        <f t="shared" si="388"/>
        <v/>
      </c>
      <c r="BS666" s="12">
        <f t="shared" si="389"/>
        <v>1</v>
      </c>
      <c r="BT666" s="12">
        <f t="shared" si="390"/>
        <v>1</v>
      </c>
      <c r="BU666" s="12">
        <f t="shared" si="391"/>
        <v>0</v>
      </c>
      <c r="BV666" s="12">
        <f t="shared" si="392"/>
        <v>1</v>
      </c>
      <c r="BW666" s="12">
        <f t="shared" si="393"/>
        <v>0</v>
      </c>
      <c r="BX666" s="12">
        <f t="shared" si="394"/>
        <v>0</v>
      </c>
      <c r="BY666" s="12">
        <f t="shared" si="395"/>
        <v>3</v>
      </c>
      <c r="BZ666" s="12" t="str">
        <f t="shared" si="396"/>
        <v>La bibliografía básica propuesta se encuentra en la biblioteca "Juan Roa Vásquez"., La bibliografía se presenta con una sólo sistema de referenciación (APA, Vancouver, IEEE, etc)., La bibliografía incluye por lo menos dos títulos en una segunda lengua.</v>
      </c>
      <c r="CA666" s="12" t="str">
        <f t="shared" si="397"/>
        <v>La bibliografía básica propuesta se encuentra en la biblioteca "Juan Roa Vásquez".</v>
      </c>
      <c r="CB666" s="21" t="str">
        <f t="shared" si="398"/>
        <v>La bibliografía se presenta con una sólo sistema de referenciación (APA, Vancouver, IEEE, etc).</v>
      </c>
      <c r="CC666" s="12" t="str">
        <f t="shared" si="399"/>
        <v>La bibliografía incluye por lo menos dos títulos en una segunda lengua.</v>
      </c>
      <c r="CD666" s="12" t="str">
        <f t="shared" si="400"/>
        <v/>
      </c>
      <c r="CF666" s="12">
        <f t="shared" si="401"/>
        <v>1</v>
      </c>
      <c r="CG666" s="12">
        <f t="shared" si="402"/>
        <v>0</v>
      </c>
      <c r="CH666" s="12">
        <f t="shared" si="403"/>
        <v>1</v>
      </c>
      <c r="CI666" s="12">
        <f t="shared" si="404"/>
        <v>1</v>
      </c>
      <c r="CJ666" s="12">
        <f t="shared" si="405"/>
        <v>0</v>
      </c>
      <c r="CK666" s="12">
        <f t="shared" si="406"/>
        <v>3</v>
      </c>
    </row>
    <row r="667" spans="1:89" x14ac:dyDescent="0.25">
      <c r="A667" s="25">
        <v>43074.487541354167</v>
      </c>
      <c r="B667" s="26" t="s">
        <v>1343</v>
      </c>
      <c r="C667" s="26" t="s">
        <v>1344</v>
      </c>
      <c r="D667" s="26" t="s">
        <v>185</v>
      </c>
      <c r="E667" s="24"/>
      <c r="F667" s="26" t="s">
        <v>204</v>
      </c>
      <c r="G667" s="26" t="s">
        <v>1346</v>
      </c>
      <c r="H667" s="26" t="s">
        <v>188</v>
      </c>
      <c r="I667" s="26" t="s">
        <v>188</v>
      </c>
      <c r="J667" s="26" t="s">
        <v>188</v>
      </c>
      <c r="K667" s="26" t="s">
        <v>188</v>
      </c>
      <c r="L667" s="26" t="s">
        <v>188</v>
      </c>
      <c r="M667" s="26" t="s">
        <v>188</v>
      </c>
      <c r="N667" s="26" t="s">
        <v>188</v>
      </c>
      <c r="O667" s="26" t="s">
        <v>188</v>
      </c>
      <c r="P667" s="26" t="s">
        <v>188</v>
      </c>
      <c r="Q667" s="26" t="s">
        <v>189</v>
      </c>
      <c r="R667" s="26" t="s">
        <v>188</v>
      </c>
      <c r="S667" s="26" t="s">
        <v>188</v>
      </c>
      <c r="T667" s="26" t="s">
        <v>188</v>
      </c>
      <c r="U667" s="26" t="s">
        <v>188</v>
      </c>
      <c r="V667" s="26" t="s">
        <v>5</v>
      </c>
      <c r="W667" s="26" t="s">
        <v>162</v>
      </c>
      <c r="X667" s="26" t="s">
        <v>158</v>
      </c>
      <c r="Y667" s="26" t="s">
        <v>190</v>
      </c>
      <c r="Z667" s="26" t="s">
        <v>190</v>
      </c>
      <c r="AA667" s="26" t="s">
        <v>190</v>
      </c>
      <c r="AB667" s="26" t="s">
        <v>190</v>
      </c>
      <c r="AC667" s="26" t="s">
        <v>190</v>
      </c>
      <c r="AD667" s="26" t="s">
        <v>190</v>
      </c>
      <c r="AE667" s="26" t="s">
        <v>55</v>
      </c>
      <c r="AF667" s="26" t="s">
        <v>159</v>
      </c>
      <c r="AG667" s="26" t="s">
        <v>59</v>
      </c>
      <c r="AH667" s="26" t="s">
        <v>59</v>
      </c>
      <c r="AI667" s="26" t="s">
        <v>59</v>
      </c>
      <c r="AJ667" s="26" t="s">
        <v>59</v>
      </c>
      <c r="AK667" s="26" t="s">
        <v>71</v>
      </c>
      <c r="AL667" s="26" t="s">
        <v>163</v>
      </c>
      <c r="AM667" s="26" t="s">
        <v>191</v>
      </c>
      <c r="AN667" s="26" t="s">
        <v>89</v>
      </c>
      <c r="AO667" s="26" t="s">
        <v>210</v>
      </c>
      <c r="AP667" s="26" t="s">
        <v>106</v>
      </c>
      <c r="AQ667" s="26" t="s">
        <v>106</v>
      </c>
      <c r="AR667" s="26" t="s">
        <v>106</v>
      </c>
      <c r="AS667" s="26" t="s">
        <v>106</v>
      </c>
      <c r="AT667" s="26" t="s">
        <v>114</v>
      </c>
      <c r="AU667" s="26" t="s">
        <v>193</v>
      </c>
      <c r="AX667" s="12">
        <f t="shared" si="376"/>
        <v>665</v>
      </c>
      <c r="AY667" s="12">
        <f t="shared" si="407"/>
        <v>0.5</v>
      </c>
      <c r="AZ667" s="20" t="str">
        <f t="shared" si="377"/>
        <v>Anticipatoria., Criterios y estándares (Rúbrica)., Autoevaluación., Retroalimentación.</v>
      </c>
      <c r="BA667" s="12" t="str">
        <f t="shared" si="372"/>
        <v>Anticipatoria.</v>
      </c>
      <c r="BB667" s="12" t="str">
        <f t="shared" si="373"/>
        <v>Criterios y estándares (Rúbrica).</v>
      </c>
      <c r="BC667" s="12" t="str">
        <f t="shared" si="374"/>
        <v>Autoevaluación.</v>
      </c>
      <c r="BD667" s="12" t="str">
        <f t="shared" si="375"/>
        <v>Retroalimentación.</v>
      </c>
      <c r="BF667" s="12">
        <f t="shared" si="378"/>
        <v>1</v>
      </c>
      <c r="BG667" s="12">
        <f t="shared" si="379"/>
        <v>1</v>
      </c>
      <c r="BH667" s="12">
        <f t="shared" si="380"/>
        <v>1</v>
      </c>
      <c r="BI667" s="12">
        <f t="shared" si="381"/>
        <v>1</v>
      </c>
      <c r="BJ667" s="12">
        <f t="shared" si="382"/>
        <v>0</v>
      </c>
      <c r="BK667" s="12">
        <f t="shared" si="383"/>
        <v>4</v>
      </c>
      <c r="BL667" s="20" t="str">
        <f t="shared" si="384"/>
        <v>Reflexión, Diálogo, Claridad, Oportunidades de mejora</v>
      </c>
      <c r="BM667" s="12" t="str">
        <f t="shared" si="385"/>
        <v>Reflexión</v>
      </c>
      <c r="BN667" s="12" t="str">
        <f t="shared" ref="BN667:BN730" si="408">IF(OR(LEN(BL667)&gt;35,MID(BL667,19,1)=",",MID(BL667,1,1)="0"),IFERROR(MID(BL667,FIND(",",BL667,1)+2,(FIND(",",BL667,11))-(FIND(",",BL667,1)+2)),""),IF(OR(MID(BL667,1,3)="Opo",MID(BL667,1,3)="Ret"),"",RIGHT(BL667,LEN(BL667)-FIND(",",BL667,1)-1)))</f>
        <v>Diálogo</v>
      </c>
      <c r="BO667" s="12" t="str">
        <f t="shared" si="386"/>
        <v>Claridad</v>
      </c>
      <c r="BP667" s="12" t="str">
        <f t="shared" si="387"/>
        <v>Oportunidades de mejora</v>
      </c>
      <c r="BQ667" s="12" t="str">
        <f t="shared" si="388"/>
        <v/>
      </c>
      <c r="BS667" s="12">
        <f t="shared" si="389"/>
        <v>1</v>
      </c>
      <c r="BT667" s="12">
        <f t="shared" si="390"/>
        <v>1</v>
      </c>
      <c r="BU667" s="12">
        <f t="shared" si="391"/>
        <v>1</v>
      </c>
      <c r="BV667" s="12">
        <f t="shared" si="392"/>
        <v>1</v>
      </c>
      <c r="BW667" s="12">
        <f t="shared" si="393"/>
        <v>0</v>
      </c>
      <c r="BX667" s="12">
        <f t="shared" si="394"/>
        <v>0</v>
      </c>
      <c r="BY667" s="12">
        <f t="shared" si="395"/>
        <v>4</v>
      </c>
      <c r="BZ667" s="12" t="str">
        <f t="shared" si="396"/>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67" s="12" t="str">
        <f t="shared" si="397"/>
        <v>La bibliografía básica propuesta se encuentra en la biblioteca "Juan Roa Vásquez".</v>
      </c>
      <c r="CB667" s="21" t="str">
        <f t="shared" si="398"/>
        <v>La bibliografía propuesta contiene títulos de edición menor a 5 años.</v>
      </c>
      <c r="CC667" s="12" t="str">
        <f t="shared" si="399"/>
        <v>La bibliografía se presenta con una sólo sistema de referenciación (APA, Vancouver, IEEE, etc).</v>
      </c>
      <c r="CD667" s="12" t="str">
        <f t="shared" si="400"/>
        <v>La bibliografía incluye por lo menos dos títulos en una segunda lengua.</v>
      </c>
      <c r="CF667" s="12">
        <f t="shared" si="401"/>
        <v>1</v>
      </c>
      <c r="CG667" s="12">
        <f t="shared" si="402"/>
        <v>1</v>
      </c>
      <c r="CH667" s="12">
        <f t="shared" si="403"/>
        <v>1</v>
      </c>
      <c r="CI667" s="12">
        <f t="shared" si="404"/>
        <v>1</v>
      </c>
      <c r="CJ667" s="12">
        <f t="shared" si="405"/>
        <v>0</v>
      </c>
      <c r="CK667" s="12">
        <f t="shared" si="406"/>
        <v>4</v>
      </c>
    </row>
    <row r="668" spans="1:89" x14ac:dyDescent="0.25">
      <c r="A668" s="25">
        <v>43074.489148206019</v>
      </c>
      <c r="B668" s="26" t="s">
        <v>1347</v>
      </c>
      <c r="C668" s="26" t="s">
        <v>1348</v>
      </c>
      <c r="D668" s="26" t="s">
        <v>185</v>
      </c>
      <c r="E668" s="24"/>
      <c r="F668" s="26" t="s">
        <v>621</v>
      </c>
      <c r="G668" s="26" t="s">
        <v>1349</v>
      </c>
      <c r="H668" s="26" t="s">
        <v>188</v>
      </c>
      <c r="I668" s="26" t="s">
        <v>188</v>
      </c>
      <c r="J668" s="26" t="s">
        <v>188</v>
      </c>
      <c r="K668" s="26" t="s">
        <v>188</v>
      </c>
      <c r="L668" s="26" t="s">
        <v>188</v>
      </c>
      <c r="M668" s="26" t="s">
        <v>188</v>
      </c>
      <c r="N668" s="26" t="s">
        <v>188</v>
      </c>
      <c r="O668" s="26" t="s">
        <v>188</v>
      </c>
      <c r="P668" s="26" t="s">
        <v>188</v>
      </c>
      <c r="Q668" s="26" t="s">
        <v>188</v>
      </c>
      <c r="R668" s="26" t="s">
        <v>188</v>
      </c>
      <c r="S668" s="26" t="s">
        <v>188</v>
      </c>
      <c r="T668" s="26" t="s">
        <v>188</v>
      </c>
      <c r="U668" s="26" t="s">
        <v>188</v>
      </c>
      <c r="V668" s="26" t="s">
        <v>5</v>
      </c>
      <c r="W668" s="26" t="s">
        <v>162</v>
      </c>
      <c r="X668" s="26" t="s">
        <v>158</v>
      </c>
      <c r="Y668" s="26" t="s">
        <v>190</v>
      </c>
      <c r="Z668" s="26" t="s">
        <v>190</v>
      </c>
      <c r="AA668" s="26" t="s">
        <v>190</v>
      </c>
      <c r="AB668" s="26" t="s">
        <v>190</v>
      </c>
      <c r="AC668" s="26" t="s">
        <v>190</v>
      </c>
      <c r="AD668" s="26" t="s">
        <v>190</v>
      </c>
      <c r="AE668" s="26" t="s">
        <v>55</v>
      </c>
      <c r="AF668" s="26" t="s">
        <v>159</v>
      </c>
      <c r="AG668" s="26" t="s">
        <v>59</v>
      </c>
      <c r="AH668" s="26" t="s">
        <v>59</v>
      </c>
      <c r="AI668" s="26" t="s">
        <v>59</v>
      </c>
      <c r="AJ668" s="26" t="s">
        <v>59</v>
      </c>
      <c r="AK668" s="26" t="s">
        <v>71</v>
      </c>
      <c r="AL668" s="26" t="s">
        <v>163</v>
      </c>
      <c r="AM668" s="26" t="s">
        <v>231</v>
      </c>
      <c r="AN668" s="26" t="s">
        <v>89</v>
      </c>
      <c r="AO668" s="26" t="s">
        <v>192</v>
      </c>
      <c r="AP668" s="26" t="s">
        <v>104</v>
      </c>
      <c r="AQ668" s="26" t="s">
        <v>104</v>
      </c>
      <c r="AR668" s="26" t="s">
        <v>104</v>
      </c>
      <c r="AS668" s="26" t="s">
        <v>104</v>
      </c>
      <c r="AT668" s="26" t="s">
        <v>114</v>
      </c>
      <c r="AU668" s="26" t="s">
        <v>200</v>
      </c>
      <c r="AX668" s="12">
        <f t="shared" si="376"/>
        <v>667</v>
      </c>
      <c r="AY668" s="12">
        <f t="shared" si="407"/>
        <v>1</v>
      </c>
      <c r="AZ668" s="20" t="str">
        <f t="shared" si="377"/>
        <v>Anticipatoria., Criterios y estándares (Rúbrica)., Retroalimentación.</v>
      </c>
      <c r="BA668" s="12" t="str">
        <f t="shared" si="372"/>
        <v>Anticipatoria.</v>
      </c>
      <c r="BB668" s="12" t="str">
        <f t="shared" si="373"/>
        <v>Criterios y estándares (Rúbrica).</v>
      </c>
      <c r="BC668" s="12" t="str">
        <f t="shared" si="374"/>
        <v>Retroalimentación.</v>
      </c>
      <c r="BD668" s="12" t="str">
        <f t="shared" si="375"/>
        <v/>
      </c>
      <c r="BF668" s="12">
        <f t="shared" si="378"/>
        <v>1</v>
      </c>
      <c r="BG668" s="12">
        <f t="shared" si="379"/>
        <v>1</v>
      </c>
      <c r="BH668" s="12">
        <f t="shared" si="380"/>
        <v>0</v>
      </c>
      <c r="BI668" s="12">
        <f t="shared" si="381"/>
        <v>1</v>
      </c>
      <c r="BJ668" s="12">
        <f t="shared" si="382"/>
        <v>0</v>
      </c>
      <c r="BK668" s="12">
        <f t="shared" si="383"/>
        <v>3</v>
      </c>
      <c r="BL668" s="20" t="str">
        <f t="shared" si="384"/>
        <v>Reflexión, Diálogo, Claridad, Oportunidades de mejora, Retroalimentación al docente</v>
      </c>
      <c r="BM668" s="12" t="str">
        <f t="shared" si="385"/>
        <v>Reflexión</v>
      </c>
      <c r="BN668" s="12" t="str">
        <f t="shared" si="408"/>
        <v>Diálogo</v>
      </c>
      <c r="BO668" s="12" t="str">
        <f t="shared" si="386"/>
        <v>Claridad</v>
      </c>
      <c r="BP668" s="12" t="str">
        <f t="shared" si="387"/>
        <v>Oportunidades de mejora</v>
      </c>
      <c r="BQ668" s="12" t="str">
        <f t="shared" si="388"/>
        <v>Retroalimentación al docente</v>
      </c>
      <c r="BS668" s="12">
        <f t="shared" si="389"/>
        <v>1</v>
      </c>
      <c r="BT668" s="12">
        <f t="shared" si="390"/>
        <v>1</v>
      </c>
      <c r="BU668" s="12">
        <f t="shared" si="391"/>
        <v>1</v>
      </c>
      <c r="BV668" s="12">
        <f t="shared" si="392"/>
        <v>1</v>
      </c>
      <c r="BW668" s="12">
        <f t="shared" si="393"/>
        <v>1</v>
      </c>
      <c r="BX668" s="12">
        <f t="shared" si="394"/>
        <v>0</v>
      </c>
      <c r="BY668" s="12">
        <f t="shared" si="395"/>
        <v>5</v>
      </c>
      <c r="BZ668" s="12" t="str">
        <f t="shared" si="396"/>
        <v>La bibliografía básica propuesta se encuentra en la biblioteca "Juan Roa Vásquez"., La bibliografía propuesta contiene títulos de edición menor a 5 años.</v>
      </c>
      <c r="CA668" s="12" t="str">
        <f t="shared" si="397"/>
        <v>La bibliografía básica propuesta se encuentra en la biblioteca "Juan Roa Vásquez".</v>
      </c>
      <c r="CB668" s="21" t="str">
        <f t="shared" si="398"/>
        <v>La bibliografía propuesta contiene títulos de edición menor a 5 años.</v>
      </c>
      <c r="CC668" s="12" t="str">
        <f t="shared" si="399"/>
        <v/>
      </c>
      <c r="CD668" s="12" t="str">
        <f t="shared" si="400"/>
        <v/>
      </c>
      <c r="CF668" s="12">
        <f t="shared" si="401"/>
        <v>1</v>
      </c>
      <c r="CG668" s="12">
        <f t="shared" si="402"/>
        <v>1</v>
      </c>
      <c r="CH668" s="12">
        <f t="shared" si="403"/>
        <v>0</v>
      </c>
      <c r="CI668" s="12">
        <f t="shared" si="404"/>
        <v>0</v>
      </c>
      <c r="CJ668" s="12">
        <f t="shared" si="405"/>
        <v>0</v>
      </c>
      <c r="CK668" s="12">
        <f t="shared" si="406"/>
        <v>2</v>
      </c>
    </row>
    <row r="669" spans="1:89" x14ac:dyDescent="0.25">
      <c r="A669" s="25">
        <v>43074.511031354166</v>
      </c>
      <c r="B669" s="26" t="s">
        <v>1175</v>
      </c>
      <c r="C669" s="26" t="s">
        <v>1176</v>
      </c>
      <c r="D669" s="26" t="s">
        <v>185</v>
      </c>
      <c r="E669" s="24"/>
      <c r="F669" s="26" t="s">
        <v>621</v>
      </c>
      <c r="G669" s="26" t="s">
        <v>1350</v>
      </c>
      <c r="H669" s="26" t="s">
        <v>188</v>
      </c>
      <c r="I669" s="26" t="s">
        <v>188</v>
      </c>
      <c r="J669" s="26" t="s">
        <v>188</v>
      </c>
      <c r="K669" s="26" t="s">
        <v>188</v>
      </c>
      <c r="L669" s="26" t="s">
        <v>188</v>
      </c>
      <c r="M669" s="26" t="s">
        <v>188</v>
      </c>
      <c r="N669" s="26" t="s">
        <v>188</v>
      </c>
      <c r="O669" s="26" t="s">
        <v>188</v>
      </c>
      <c r="P669" s="26" t="s">
        <v>189</v>
      </c>
      <c r="Q669" s="26" t="s">
        <v>188</v>
      </c>
      <c r="R669" s="26" t="s">
        <v>188</v>
      </c>
      <c r="S669" s="26" t="s">
        <v>188</v>
      </c>
      <c r="T669" s="26" t="s">
        <v>188</v>
      </c>
      <c r="U669" s="26" t="s">
        <v>188</v>
      </c>
      <c r="V669" s="26" t="s">
        <v>5</v>
      </c>
      <c r="W669" s="26" t="s">
        <v>162</v>
      </c>
      <c r="X669" s="26" t="s">
        <v>158</v>
      </c>
      <c r="Y669" s="26" t="s">
        <v>190</v>
      </c>
      <c r="Z669" s="26" t="s">
        <v>190</v>
      </c>
      <c r="AA669" s="26" t="s">
        <v>190</v>
      </c>
      <c r="AB669" s="26" t="s">
        <v>190</v>
      </c>
      <c r="AC669" s="26" t="s">
        <v>190</v>
      </c>
      <c r="AD669" s="26" t="s">
        <v>190</v>
      </c>
      <c r="AE669" s="26" t="s">
        <v>55</v>
      </c>
      <c r="AF669" s="26" t="s">
        <v>159</v>
      </c>
      <c r="AG669" s="26" t="s">
        <v>59</v>
      </c>
      <c r="AH669" s="26" t="s">
        <v>59</v>
      </c>
      <c r="AI669" s="26" t="s">
        <v>59</v>
      </c>
      <c r="AJ669" s="26" t="s">
        <v>59</v>
      </c>
      <c r="AK669" s="26" t="s">
        <v>71</v>
      </c>
      <c r="AL669" s="26" t="s">
        <v>163</v>
      </c>
      <c r="AM669" s="26" t="s">
        <v>231</v>
      </c>
      <c r="AN669" s="26" t="s">
        <v>89</v>
      </c>
      <c r="AO669" s="26" t="s">
        <v>192</v>
      </c>
      <c r="AP669" s="26" t="s">
        <v>106</v>
      </c>
      <c r="AQ669" s="26" t="s">
        <v>106</v>
      </c>
      <c r="AR669" s="26" t="s">
        <v>106</v>
      </c>
      <c r="AS669" s="26" t="s">
        <v>106</v>
      </c>
      <c r="AT669" s="26" t="s">
        <v>114</v>
      </c>
      <c r="AU669" s="26" t="s">
        <v>193</v>
      </c>
      <c r="AX669" s="12">
        <f t="shared" si="376"/>
        <v>579</v>
      </c>
      <c r="AY669" s="12">
        <f t="shared" si="407"/>
        <v>0.33333333333333331</v>
      </c>
      <c r="AZ669" s="20" t="str">
        <f t="shared" si="377"/>
        <v>Anticipatoria., Criterios y estándares (Rúbrica)., Retroalimentación.</v>
      </c>
      <c r="BA669" s="12" t="str">
        <f t="shared" si="372"/>
        <v>Anticipatoria.</v>
      </c>
      <c r="BB669" s="12" t="str">
        <f t="shared" si="373"/>
        <v>Criterios y estándares (Rúbrica).</v>
      </c>
      <c r="BC669" s="12" t="str">
        <f t="shared" si="374"/>
        <v>Retroalimentación.</v>
      </c>
      <c r="BD669" s="12" t="str">
        <f t="shared" si="375"/>
        <v/>
      </c>
      <c r="BF669" s="12">
        <f t="shared" si="378"/>
        <v>1</v>
      </c>
      <c r="BG669" s="12">
        <f t="shared" si="379"/>
        <v>1</v>
      </c>
      <c r="BH669" s="12">
        <f t="shared" si="380"/>
        <v>0</v>
      </c>
      <c r="BI669" s="12">
        <f t="shared" si="381"/>
        <v>1</v>
      </c>
      <c r="BJ669" s="12">
        <f t="shared" si="382"/>
        <v>0</v>
      </c>
      <c r="BK669" s="12">
        <f t="shared" si="383"/>
        <v>3</v>
      </c>
      <c r="BL669" s="20" t="str">
        <f t="shared" si="384"/>
        <v>Reflexión, Diálogo, Claridad, Oportunidades de mejora, Retroalimentación al docente</v>
      </c>
      <c r="BM669" s="12" t="str">
        <f t="shared" si="385"/>
        <v>Reflexión</v>
      </c>
      <c r="BN669" s="12" t="str">
        <f t="shared" si="408"/>
        <v>Diálogo</v>
      </c>
      <c r="BO669" s="12" t="str">
        <f t="shared" si="386"/>
        <v>Claridad</v>
      </c>
      <c r="BP669" s="12" t="str">
        <f t="shared" si="387"/>
        <v>Oportunidades de mejora</v>
      </c>
      <c r="BQ669" s="12" t="str">
        <f t="shared" si="388"/>
        <v>Retroalimentación al docente</v>
      </c>
      <c r="BS669" s="12">
        <f t="shared" si="389"/>
        <v>1</v>
      </c>
      <c r="BT669" s="12">
        <f t="shared" si="390"/>
        <v>1</v>
      </c>
      <c r="BU669" s="12">
        <f t="shared" si="391"/>
        <v>1</v>
      </c>
      <c r="BV669" s="12">
        <f t="shared" si="392"/>
        <v>1</v>
      </c>
      <c r="BW669" s="12">
        <f t="shared" si="393"/>
        <v>1</v>
      </c>
      <c r="BX669" s="12">
        <f t="shared" si="394"/>
        <v>0</v>
      </c>
      <c r="BY669" s="12">
        <f t="shared" si="395"/>
        <v>5</v>
      </c>
      <c r="BZ669" s="12" t="str">
        <f t="shared" si="396"/>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69" s="12" t="str">
        <f t="shared" si="397"/>
        <v>La bibliografía básica propuesta se encuentra en la biblioteca "Juan Roa Vásquez".</v>
      </c>
      <c r="CB669" s="21" t="str">
        <f t="shared" si="398"/>
        <v>La bibliografía propuesta contiene títulos de edición menor a 5 años.</v>
      </c>
      <c r="CC669" s="12" t="str">
        <f t="shared" si="399"/>
        <v>La bibliografía se presenta con una sólo sistema de referenciación (APA, Vancouver, IEEE, etc).</v>
      </c>
      <c r="CD669" s="12" t="str">
        <f t="shared" si="400"/>
        <v>La bibliografía incluye por lo menos dos títulos en una segunda lengua.</v>
      </c>
      <c r="CF669" s="12">
        <f t="shared" si="401"/>
        <v>1</v>
      </c>
      <c r="CG669" s="12">
        <f t="shared" si="402"/>
        <v>1</v>
      </c>
      <c r="CH669" s="12">
        <f t="shared" si="403"/>
        <v>1</v>
      </c>
      <c r="CI669" s="12">
        <f t="shared" si="404"/>
        <v>1</v>
      </c>
      <c r="CJ669" s="12">
        <f t="shared" si="405"/>
        <v>0</v>
      </c>
      <c r="CK669" s="12">
        <f t="shared" si="406"/>
        <v>4</v>
      </c>
    </row>
    <row r="670" spans="1:89" x14ac:dyDescent="0.25">
      <c r="A670" s="25">
        <v>43074.576281574075</v>
      </c>
      <c r="B670" s="26" t="s">
        <v>1351</v>
      </c>
      <c r="C670" s="26" t="s">
        <v>1352</v>
      </c>
      <c r="D670" s="26" t="s">
        <v>185</v>
      </c>
      <c r="E670" s="24"/>
      <c r="F670" s="26" t="s">
        <v>371</v>
      </c>
      <c r="G670" s="26" t="s">
        <v>1353</v>
      </c>
      <c r="H670" s="26" t="s">
        <v>188</v>
      </c>
      <c r="I670" s="26" t="s">
        <v>188</v>
      </c>
      <c r="J670" s="26" t="s">
        <v>188</v>
      </c>
      <c r="K670" s="26" t="s">
        <v>188</v>
      </c>
      <c r="L670" s="26" t="s">
        <v>188</v>
      </c>
      <c r="M670" s="26" t="s">
        <v>188</v>
      </c>
      <c r="N670" s="26" t="s">
        <v>188</v>
      </c>
      <c r="O670" s="26" t="s">
        <v>188</v>
      </c>
      <c r="P670" s="26" t="s">
        <v>188</v>
      </c>
      <c r="Q670" s="26" t="s">
        <v>188</v>
      </c>
      <c r="R670" s="26" t="s">
        <v>188</v>
      </c>
      <c r="S670" s="26" t="s">
        <v>188</v>
      </c>
      <c r="T670" s="26" t="s">
        <v>188</v>
      </c>
      <c r="U670" s="26" t="s">
        <v>188</v>
      </c>
      <c r="V670" s="26" t="s">
        <v>5</v>
      </c>
      <c r="W670" s="26" t="s">
        <v>37</v>
      </c>
      <c r="X670" s="26" t="s">
        <v>158</v>
      </c>
      <c r="Y670" s="26" t="s">
        <v>190</v>
      </c>
      <c r="Z670" s="26" t="s">
        <v>190</v>
      </c>
      <c r="AA670" s="26" t="s">
        <v>190</v>
      </c>
      <c r="AB670" s="26" t="s">
        <v>190</v>
      </c>
      <c r="AC670" s="26" t="s">
        <v>190</v>
      </c>
      <c r="AD670" s="26" t="s">
        <v>190</v>
      </c>
      <c r="AE670" s="26" t="s">
        <v>55</v>
      </c>
      <c r="AF670" s="26" t="s">
        <v>159</v>
      </c>
      <c r="AG670" s="26" t="s">
        <v>59</v>
      </c>
      <c r="AH670" s="26" t="s">
        <v>59</v>
      </c>
      <c r="AI670" s="26" t="s">
        <v>59</v>
      </c>
      <c r="AJ670" s="26" t="s">
        <v>59</v>
      </c>
      <c r="AK670" s="26" t="s">
        <v>69</v>
      </c>
      <c r="AL670" s="26" t="s">
        <v>160</v>
      </c>
      <c r="AM670" s="26" t="s">
        <v>231</v>
      </c>
      <c r="AN670" s="26" t="s">
        <v>88</v>
      </c>
      <c r="AO670" s="26" t="s">
        <v>386</v>
      </c>
      <c r="AP670" s="26" t="s">
        <v>106</v>
      </c>
      <c r="AQ670" s="26" t="s">
        <v>106</v>
      </c>
      <c r="AR670" s="26" t="s">
        <v>106</v>
      </c>
      <c r="AS670" s="26" t="s">
        <v>106</v>
      </c>
      <c r="AT670" s="26" t="s">
        <v>114</v>
      </c>
      <c r="AU670" s="26" t="s">
        <v>193</v>
      </c>
      <c r="AX670" s="12">
        <f t="shared" si="376"/>
        <v>669</v>
      </c>
      <c r="AY670" s="12">
        <f t="shared" si="407"/>
        <v>0.5</v>
      </c>
      <c r="AZ670" s="20" t="str">
        <f t="shared" si="377"/>
        <v>Anticipatoria., Criterios y estándares (Rúbrica)., Retroalimentación.</v>
      </c>
      <c r="BA670" s="12" t="str">
        <f t="shared" si="372"/>
        <v>Anticipatoria.</v>
      </c>
      <c r="BB670" s="12" t="str">
        <f t="shared" si="373"/>
        <v>Criterios y estándares (Rúbrica).</v>
      </c>
      <c r="BC670" s="12" t="str">
        <f t="shared" si="374"/>
        <v>Retroalimentación.</v>
      </c>
      <c r="BD670" s="12" t="str">
        <f t="shared" si="375"/>
        <v/>
      </c>
      <c r="BF670" s="12">
        <f t="shared" si="378"/>
        <v>1</v>
      </c>
      <c r="BG670" s="12">
        <f t="shared" si="379"/>
        <v>1</v>
      </c>
      <c r="BH670" s="12">
        <f t="shared" si="380"/>
        <v>0</v>
      </c>
      <c r="BI670" s="12">
        <f t="shared" si="381"/>
        <v>1</v>
      </c>
      <c r="BJ670" s="12">
        <f t="shared" si="382"/>
        <v>0</v>
      </c>
      <c r="BK670" s="12">
        <f t="shared" si="383"/>
        <v>3</v>
      </c>
      <c r="BL670" s="20" t="str">
        <f t="shared" si="384"/>
        <v>Diálogo, Claridad, Retroalimentación al docente</v>
      </c>
      <c r="BM670" s="12" t="str">
        <f t="shared" si="385"/>
        <v>Diálogo</v>
      </c>
      <c r="BN670" s="12" t="str">
        <f t="shared" si="408"/>
        <v>Claridad</v>
      </c>
      <c r="BO670" s="12" t="str">
        <f t="shared" si="386"/>
        <v>Retroalimentación al docente</v>
      </c>
      <c r="BP670" s="12" t="str">
        <f t="shared" si="387"/>
        <v/>
      </c>
      <c r="BQ670" s="12" t="str">
        <f t="shared" si="388"/>
        <v/>
      </c>
      <c r="BS670" s="12">
        <f t="shared" si="389"/>
        <v>0</v>
      </c>
      <c r="BT670" s="12">
        <f t="shared" si="390"/>
        <v>1</v>
      </c>
      <c r="BU670" s="12">
        <f t="shared" si="391"/>
        <v>1</v>
      </c>
      <c r="BV670" s="12">
        <f t="shared" si="392"/>
        <v>0</v>
      </c>
      <c r="BW670" s="12">
        <f t="shared" si="393"/>
        <v>1</v>
      </c>
      <c r="BX670" s="12">
        <f t="shared" si="394"/>
        <v>0</v>
      </c>
      <c r="BY670" s="12">
        <f t="shared" si="395"/>
        <v>3</v>
      </c>
      <c r="BZ670" s="12" t="str">
        <f t="shared" si="396"/>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70" s="12" t="str">
        <f t="shared" si="397"/>
        <v>La bibliografía básica propuesta se encuentra en la biblioteca "Juan Roa Vásquez".</v>
      </c>
      <c r="CB670" s="21" t="str">
        <f t="shared" si="398"/>
        <v>La bibliografía propuesta contiene títulos de edición menor a 5 años.</v>
      </c>
      <c r="CC670" s="12" t="str">
        <f t="shared" si="399"/>
        <v>La bibliografía se presenta con una sólo sistema de referenciación (APA, Vancouver, IEEE, etc).</v>
      </c>
      <c r="CD670" s="12" t="str">
        <f t="shared" si="400"/>
        <v>La bibliografía incluye por lo menos dos títulos en una segunda lengua.</v>
      </c>
      <c r="CF670" s="12">
        <f t="shared" si="401"/>
        <v>1</v>
      </c>
      <c r="CG670" s="12">
        <f t="shared" si="402"/>
        <v>1</v>
      </c>
      <c r="CH670" s="12">
        <f t="shared" si="403"/>
        <v>1</v>
      </c>
      <c r="CI670" s="12">
        <f t="shared" si="404"/>
        <v>1</v>
      </c>
      <c r="CJ670" s="12">
        <f t="shared" si="405"/>
        <v>0</v>
      </c>
      <c r="CK670" s="12">
        <f t="shared" si="406"/>
        <v>4</v>
      </c>
    </row>
    <row r="671" spans="1:89" x14ac:dyDescent="0.25">
      <c r="A671" s="25">
        <v>43074.580568958336</v>
      </c>
      <c r="B671" s="26" t="s">
        <v>1351</v>
      </c>
      <c r="C671" s="26" t="s">
        <v>1352</v>
      </c>
      <c r="D671" s="26" t="s">
        <v>185</v>
      </c>
      <c r="E671" s="24"/>
      <c r="F671" s="26" t="s">
        <v>357</v>
      </c>
      <c r="G671" s="26" t="s">
        <v>1354</v>
      </c>
      <c r="H671" s="26" t="s">
        <v>188</v>
      </c>
      <c r="I671" s="26" t="s">
        <v>188</v>
      </c>
      <c r="J671" s="26" t="s">
        <v>188</v>
      </c>
      <c r="K671" s="26" t="s">
        <v>188</v>
      </c>
      <c r="L671" s="26" t="s">
        <v>188</v>
      </c>
      <c r="M671" s="26" t="s">
        <v>188</v>
      </c>
      <c r="N671" s="26" t="s">
        <v>188</v>
      </c>
      <c r="O671" s="26" t="s">
        <v>188</v>
      </c>
      <c r="P671" s="26" t="s">
        <v>189</v>
      </c>
      <c r="Q671" s="26" t="s">
        <v>188</v>
      </c>
      <c r="R671" s="26" t="s">
        <v>188</v>
      </c>
      <c r="S671" s="26" t="s">
        <v>188</v>
      </c>
      <c r="T671" s="26" t="s">
        <v>188</v>
      </c>
      <c r="U671" s="26" t="s">
        <v>188</v>
      </c>
      <c r="V671" s="26" t="s">
        <v>5</v>
      </c>
      <c r="W671" s="26" t="s">
        <v>162</v>
      </c>
      <c r="X671" s="26" t="s">
        <v>158</v>
      </c>
      <c r="Y671" s="26" t="s">
        <v>190</v>
      </c>
      <c r="Z671" s="26" t="s">
        <v>190</v>
      </c>
      <c r="AA671" s="26" t="s">
        <v>190</v>
      </c>
      <c r="AB671" s="26" t="s">
        <v>190</v>
      </c>
      <c r="AC671" s="26" t="s">
        <v>190</v>
      </c>
      <c r="AD671" s="26" t="s">
        <v>190</v>
      </c>
      <c r="AE671" s="26" t="s">
        <v>53</v>
      </c>
      <c r="AF671" s="26" t="s">
        <v>58</v>
      </c>
      <c r="AG671" s="26" t="s">
        <v>59</v>
      </c>
      <c r="AH671" s="26" t="s">
        <v>59</v>
      </c>
      <c r="AI671" s="26" t="s">
        <v>59</v>
      </c>
      <c r="AJ671" s="26" t="s">
        <v>59</v>
      </c>
      <c r="AK671" s="26" t="s">
        <v>69</v>
      </c>
      <c r="AL671" s="26" t="s">
        <v>160</v>
      </c>
      <c r="AM671" s="26" t="s">
        <v>231</v>
      </c>
      <c r="AN671" s="26" t="s">
        <v>89</v>
      </c>
      <c r="AO671" s="26" t="s">
        <v>386</v>
      </c>
      <c r="AP671" s="26" t="s">
        <v>106</v>
      </c>
      <c r="AQ671" s="26" t="s">
        <v>106</v>
      </c>
      <c r="AR671" s="26" t="s">
        <v>106</v>
      </c>
      <c r="AS671" s="26" t="s">
        <v>106</v>
      </c>
      <c r="AT671" s="26" t="s">
        <v>114</v>
      </c>
      <c r="AU671" s="26" t="s">
        <v>193</v>
      </c>
      <c r="AX671" s="12">
        <f t="shared" si="376"/>
        <v>669</v>
      </c>
      <c r="AY671" s="12">
        <f t="shared" si="407"/>
        <v>0.5</v>
      </c>
      <c r="AZ671" s="20" t="str">
        <f t="shared" si="377"/>
        <v>Anticipatoria., Criterios y estándares (Rúbrica)., Retroalimentación.</v>
      </c>
      <c r="BA671" s="12" t="str">
        <f t="shared" si="372"/>
        <v>Anticipatoria.</v>
      </c>
      <c r="BB671" s="12" t="str">
        <f t="shared" si="373"/>
        <v>Criterios y estándares (Rúbrica).</v>
      </c>
      <c r="BC671" s="12" t="str">
        <f t="shared" si="374"/>
        <v>Retroalimentación.</v>
      </c>
      <c r="BD671" s="12" t="str">
        <f t="shared" si="375"/>
        <v/>
      </c>
      <c r="BF671" s="12">
        <f t="shared" si="378"/>
        <v>1</v>
      </c>
      <c r="BG671" s="12">
        <f t="shared" si="379"/>
        <v>1</v>
      </c>
      <c r="BH671" s="12">
        <f t="shared" si="380"/>
        <v>0</v>
      </c>
      <c r="BI671" s="12">
        <f t="shared" si="381"/>
        <v>1</v>
      </c>
      <c r="BJ671" s="12">
        <f t="shared" si="382"/>
        <v>0</v>
      </c>
      <c r="BK671" s="12">
        <f t="shared" si="383"/>
        <v>3</v>
      </c>
      <c r="BL671" s="20" t="str">
        <f t="shared" si="384"/>
        <v>Diálogo, Claridad, Retroalimentación al docente</v>
      </c>
      <c r="BM671" s="12" t="str">
        <f t="shared" si="385"/>
        <v>Diálogo</v>
      </c>
      <c r="BN671" s="12" t="str">
        <f t="shared" si="408"/>
        <v>Claridad</v>
      </c>
      <c r="BO671" s="12" t="str">
        <f t="shared" si="386"/>
        <v>Retroalimentación al docente</v>
      </c>
      <c r="BP671" s="12" t="str">
        <f t="shared" si="387"/>
        <v/>
      </c>
      <c r="BQ671" s="12" t="str">
        <f t="shared" si="388"/>
        <v/>
      </c>
      <c r="BS671" s="12">
        <f t="shared" si="389"/>
        <v>0</v>
      </c>
      <c r="BT671" s="12">
        <f t="shared" si="390"/>
        <v>1</v>
      </c>
      <c r="BU671" s="12">
        <f t="shared" si="391"/>
        <v>1</v>
      </c>
      <c r="BV671" s="12">
        <f t="shared" si="392"/>
        <v>0</v>
      </c>
      <c r="BW671" s="12">
        <f t="shared" si="393"/>
        <v>1</v>
      </c>
      <c r="BX671" s="12">
        <f t="shared" si="394"/>
        <v>0</v>
      </c>
      <c r="BY671" s="12">
        <f t="shared" si="395"/>
        <v>3</v>
      </c>
      <c r="BZ671" s="12" t="str">
        <f t="shared" si="396"/>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71" s="12" t="str">
        <f t="shared" si="397"/>
        <v>La bibliografía básica propuesta se encuentra en la biblioteca "Juan Roa Vásquez".</v>
      </c>
      <c r="CB671" s="21" t="str">
        <f t="shared" si="398"/>
        <v>La bibliografía propuesta contiene títulos de edición menor a 5 años.</v>
      </c>
      <c r="CC671" s="12" t="str">
        <f t="shared" si="399"/>
        <v>La bibliografía se presenta con una sólo sistema de referenciación (APA, Vancouver, IEEE, etc).</v>
      </c>
      <c r="CD671" s="12" t="str">
        <f t="shared" si="400"/>
        <v>La bibliografía incluye por lo menos dos títulos en una segunda lengua.</v>
      </c>
      <c r="CF671" s="12">
        <f t="shared" si="401"/>
        <v>1</v>
      </c>
      <c r="CG671" s="12">
        <f t="shared" si="402"/>
        <v>1</v>
      </c>
      <c r="CH671" s="12">
        <f t="shared" si="403"/>
        <v>1</v>
      </c>
      <c r="CI671" s="12">
        <f t="shared" si="404"/>
        <v>1</v>
      </c>
      <c r="CJ671" s="12">
        <f t="shared" si="405"/>
        <v>0</v>
      </c>
      <c r="CK671" s="12">
        <f t="shared" si="406"/>
        <v>4</v>
      </c>
    </row>
    <row r="672" spans="1:89" x14ac:dyDescent="0.25">
      <c r="A672" s="25">
        <v>43074.623373553244</v>
      </c>
      <c r="B672" s="26" t="s">
        <v>1355</v>
      </c>
      <c r="C672" s="26" t="s">
        <v>1356</v>
      </c>
      <c r="D672" s="26" t="s">
        <v>185</v>
      </c>
      <c r="E672" s="24"/>
      <c r="F672" s="26" t="s">
        <v>282</v>
      </c>
      <c r="G672" s="26" t="s">
        <v>799</v>
      </c>
      <c r="H672" s="26" t="s">
        <v>188</v>
      </c>
      <c r="I672" s="26" t="s">
        <v>188</v>
      </c>
      <c r="J672" s="26" t="s">
        <v>188</v>
      </c>
      <c r="K672" s="26" t="s">
        <v>188</v>
      </c>
      <c r="L672" s="26" t="s">
        <v>188</v>
      </c>
      <c r="M672" s="26" t="s">
        <v>188</v>
      </c>
      <c r="N672" s="26" t="s">
        <v>188</v>
      </c>
      <c r="O672" s="26" t="s">
        <v>188</v>
      </c>
      <c r="P672" s="26" t="s">
        <v>188</v>
      </c>
      <c r="Q672" s="26" t="s">
        <v>188</v>
      </c>
      <c r="R672" s="26" t="s">
        <v>188</v>
      </c>
      <c r="S672" s="26" t="s">
        <v>188</v>
      </c>
      <c r="T672" s="26" t="s">
        <v>188</v>
      </c>
      <c r="U672" s="26" t="s">
        <v>188</v>
      </c>
      <c r="V672" s="26" t="s">
        <v>4</v>
      </c>
      <c r="W672" s="26" t="s">
        <v>162</v>
      </c>
      <c r="X672" s="26" t="s">
        <v>158</v>
      </c>
      <c r="Y672" s="26" t="s">
        <v>190</v>
      </c>
      <c r="Z672" s="26" t="s">
        <v>190</v>
      </c>
      <c r="AA672" s="26" t="s">
        <v>190</v>
      </c>
      <c r="AB672" s="26" t="s">
        <v>190</v>
      </c>
      <c r="AC672" s="26" t="s">
        <v>190</v>
      </c>
      <c r="AD672" s="26" t="s">
        <v>190</v>
      </c>
      <c r="AE672" s="26" t="s">
        <v>55</v>
      </c>
      <c r="AF672" s="26" t="s">
        <v>159</v>
      </c>
      <c r="AG672" s="26" t="s">
        <v>59</v>
      </c>
      <c r="AH672" s="26" t="s">
        <v>59</v>
      </c>
      <c r="AI672" s="26" t="s">
        <v>59</v>
      </c>
      <c r="AJ672" s="26" t="s">
        <v>59</v>
      </c>
      <c r="AK672" s="26" t="s">
        <v>71</v>
      </c>
      <c r="AL672" s="26" t="s">
        <v>160</v>
      </c>
      <c r="AM672" s="26" t="s">
        <v>206</v>
      </c>
      <c r="AN672" s="26" t="s">
        <v>90</v>
      </c>
      <c r="AO672" s="26" t="s">
        <v>192</v>
      </c>
      <c r="AP672" s="26" t="s">
        <v>106</v>
      </c>
      <c r="AQ672" s="26" t="s">
        <v>104</v>
      </c>
      <c r="AR672" s="26" t="s">
        <v>106</v>
      </c>
      <c r="AS672" s="26" t="s">
        <v>106</v>
      </c>
      <c r="AT672" s="26" t="s">
        <v>114</v>
      </c>
      <c r="AU672" s="26" t="s">
        <v>284</v>
      </c>
      <c r="AX672" s="12">
        <f t="shared" si="376"/>
        <v>379</v>
      </c>
      <c r="AY672" s="12">
        <f t="shared" si="407"/>
        <v>0.25</v>
      </c>
      <c r="AZ672" s="20" t="str">
        <f t="shared" si="377"/>
        <v>Anticipatoria., Autoevaluación., Retroalimentación.</v>
      </c>
      <c r="BA672" s="12" t="str">
        <f t="shared" si="372"/>
        <v>Anticipatoria.</v>
      </c>
      <c r="BB672" s="12" t="str">
        <f t="shared" si="373"/>
        <v>Autoevaluación.</v>
      </c>
      <c r="BC672" s="12" t="str">
        <f t="shared" si="374"/>
        <v>Retroalimentación.</v>
      </c>
      <c r="BD672" s="12" t="str">
        <f t="shared" si="375"/>
        <v/>
      </c>
      <c r="BF672" s="12">
        <f t="shared" si="378"/>
        <v>1</v>
      </c>
      <c r="BG672" s="12">
        <f t="shared" si="379"/>
        <v>0</v>
      </c>
      <c r="BH672" s="12">
        <f t="shared" si="380"/>
        <v>1</v>
      </c>
      <c r="BI672" s="12">
        <f t="shared" si="381"/>
        <v>1</v>
      </c>
      <c r="BJ672" s="12">
        <f t="shared" si="382"/>
        <v>0</v>
      </c>
      <c r="BK672" s="12">
        <f t="shared" si="383"/>
        <v>3</v>
      </c>
      <c r="BL672" s="20" t="str">
        <f t="shared" si="384"/>
        <v>Reflexión, Diálogo, Claridad, Oportunidades de mejora, Retroalimentación al docente</v>
      </c>
      <c r="BM672" s="12" t="str">
        <f t="shared" si="385"/>
        <v>Reflexión</v>
      </c>
      <c r="BN672" s="12" t="str">
        <f t="shared" si="408"/>
        <v>Diálogo</v>
      </c>
      <c r="BO672" s="12" t="str">
        <f t="shared" si="386"/>
        <v>Claridad</v>
      </c>
      <c r="BP672" s="12" t="str">
        <f t="shared" si="387"/>
        <v>Oportunidades de mejora</v>
      </c>
      <c r="BQ672" s="12" t="str">
        <f t="shared" si="388"/>
        <v>Retroalimentación al docente</v>
      </c>
      <c r="BS672" s="12">
        <f t="shared" si="389"/>
        <v>1</v>
      </c>
      <c r="BT672" s="12">
        <f t="shared" si="390"/>
        <v>1</v>
      </c>
      <c r="BU672" s="12">
        <f t="shared" si="391"/>
        <v>1</v>
      </c>
      <c r="BV672" s="12">
        <f t="shared" si="392"/>
        <v>1</v>
      </c>
      <c r="BW672" s="12">
        <f t="shared" si="393"/>
        <v>1</v>
      </c>
      <c r="BX672" s="12">
        <f t="shared" si="394"/>
        <v>0</v>
      </c>
      <c r="BY672" s="12">
        <f t="shared" si="395"/>
        <v>5</v>
      </c>
      <c r="BZ672" s="12" t="str">
        <f t="shared" si="396"/>
        <v>La bibliografía básica propuesta se encuentra en la biblioteca "Juan Roa Vásquez"., La bibliografía se presenta con una sólo sistema de referenciación (APA, Vancouver, IEEE, etc).</v>
      </c>
      <c r="CA672" s="12" t="str">
        <f t="shared" si="397"/>
        <v>La bibliografía básica propuesta se encuentra en la biblioteca "Juan Roa Vásquez".</v>
      </c>
      <c r="CB672" s="21" t="str">
        <f t="shared" si="398"/>
        <v>La bibliografía se presenta con una sólo sistema de referenciación (APA, Vancouver, IEEE, etc).</v>
      </c>
      <c r="CC672" s="12" t="str">
        <f t="shared" si="399"/>
        <v/>
      </c>
      <c r="CD672" s="12" t="str">
        <f t="shared" si="400"/>
        <v/>
      </c>
      <c r="CF672" s="12">
        <f t="shared" si="401"/>
        <v>1</v>
      </c>
      <c r="CG672" s="12">
        <f t="shared" si="402"/>
        <v>0</v>
      </c>
      <c r="CH672" s="12">
        <f t="shared" si="403"/>
        <v>1</v>
      </c>
      <c r="CI672" s="12">
        <f t="shared" si="404"/>
        <v>0</v>
      </c>
      <c r="CJ672" s="12">
        <f t="shared" si="405"/>
        <v>0</v>
      </c>
      <c r="CK672" s="12">
        <f t="shared" si="406"/>
        <v>2</v>
      </c>
    </row>
    <row r="673" spans="1:89" x14ac:dyDescent="0.25">
      <c r="A673" s="25">
        <v>43074.63721262732</v>
      </c>
      <c r="B673" s="26" t="s">
        <v>1355</v>
      </c>
      <c r="C673" s="26" t="s">
        <v>1356</v>
      </c>
      <c r="D673" s="26" t="s">
        <v>185</v>
      </c>
      <c r="E673" s="24"/>
      <c r="F673" s="26" t="s">
        <v>282</v>
      </c>
      <c r="G673" s="26" t="s">
        <v>1357</v>
      </c>
      <c r="H673" s="26" t="s">
        <v>188</v>
      </c>
      <c r="I673" s="26" t="s">
        <v>188</v>
      </c>
      <c r="J673" s="26" t="s">
        <v>188</v>
      </c>
      <c r="K673" s="26" t="s">
        <v>188</v>
      </c>
      <c r="L673" s="26" t="s">
        <v>188</v>
      </c>
      <c r="M673" s="26" t="s">
        <v>188</v>
      </c>
      <c r="N673" s="26" t="s">
        <v>188</v>
      </c>
      <c r="O673" s="26" t="s">
        <v>188</v>
      </c>
      <c r="P673" s="26" t="s">
        <v>188</v>
      </c>
      <c r="Q673" s="26" t="s">
        <v>188</v>
      </c>
      <c r="R673" s="26" t="s">
        <v>188</v>
      </c>
      <c r="S673" s="26" t="s">
        <v>188</v>
      </c>
      <c r="T673" s="26" t="s">
        <v>188</v>
      </c>
      <c r="U673" s="26" t="s">
        <v>188</v>
      </c>
      <c r="V673" s="26" t="s">
        <v>5</v>
      </c>
      <c r="W673" s="26" t="s">
        <v>162</v>
      </c>
      <c r="X673" s="26" t="s">
        <v>158</v>
      </c>
      <c r="Y673" s="26" t="s">
        <v>190</v>
      </c>
      <c r="Z673" s="26" t="s">
        <v>190</v>
      </c>
      <c r="AA673" s="26" t="s">
        <v>190</v>
      </c>
      <c r="AB673" s="26" t="s">
        <v>190</v>
      </c>
      <c r="AC673" s="26" t="s">
        <v>190</v>
      </c>
      <c r="AD673" s="26" t="s">
        <v>190</v>
      </c>
      <c r="AE673" s="26" t="s">
        <v>55</v>
      </c>
      <c r="AF673" s="26" t="s">
        <v>159</v>
      </c>
      <c r="AG673" s="26" t="s">
        <v>59</v>
      </c>
      <c r="AH673" s="26" t="s">
        <v>58</v>
      </c>
      <c r="AI673" s="26" t="s">
        <v>59</v>
      </c>
      <c r="AJ673" s="26" t="s">
        <v>58</v>
      </c>
      <c r="AK673" s="26" t="s">
        <v>71</v>
      </c>
      <c r="AL673" s="26" t="s">
        <v>160</v>
      </c>
      <c r="AM673" s="26" t="s">
        <v>206</v>
      </c>
      <c r="AN673" s="26" t="s">
        <v>90</v>
      </c>
      <c r="AO673" s="26" t="s">
        <v>192</v>
      </c>
      <c r="AP673" s="26" t="s">
        <v>106</v>
      </c>
      <c r="AQ673" s="26" t="s">
        <v>106</v>
      </c>
      <c r="AR673" s="26" t="s">
        <v>104</v>
      </c>
      <c r="AS673" s="26" t="s">
        <v>106</v>
      </c>
      <c r="AT673" s="26" t="s">
        <v>114</v>
      </c>
      <c r="AU673" s="26" t="s">
        <v>247</v>
      </c>
      <c r="AX673" s="12">
        <f t="shared" si="376"/>
        <v>379</v>
      </c>
      <c r="AY673" s="12">
        <f t="shared" si="407"/>
        <v>0.25</v>
      </c>
      <c r="AZ673" s="20" t="str">
        <f t="shared" si="377"/>
        <v>Anticipatoria., Autoevaluación., Retroalimentación.</v>
      </c>
      <c r="BA673" s="12" t="str">
        <f t="shared" si="372"/>
        <v>Anticipatoria.</v>
      </c>
      <c r="BB673" s="12" t="str">
        <f t="shared" si="373"/>
        <v>Autoevaluación.</v>
      </c>
      <c r="BC673" s="12" t="str">
        <f t="shared" si="374"/>
        <v>Retroalimentación.</v>
      </c>
      <c r="BD673" s="12" t="str">
        <f t="shared" si="375"/>
        <v/>
      </c>
      <c r="BF673" s="12">
        <f t="shared" si="378"/>
        <v>1</v>
      </c>
      <c r="BG673" s="12">
        <f t="shared" si="379"/>
        <v>0</v>
      </c>
      <c r="BH673" s="12">
        <f t="shared" si="380"/>
        <v>1</v>
      </c>
      <c r="BI673" s="12">
        <f t="shared" si="381"/>
        <v>1</v>
      </c>
      <c r="BJ673" s="12">
        <f t="shared" si="382"/>
        <v>0</v>
      </c>
      <c r="BK673" s="12">
        <f t="shared" si="383"/>
        <v>3</v>
      </c>
      <c r="BL673" s="20" t="str">
        <f t="shared" si="384"/>
        <v>Reflexión, Diálogo, Claridad, Oportunidades de mejora, Retroalimentación al docente</v>
      </c>
      <c r="BM673" s="12" t="str">
        <f t="shared" si="385"/>
        <v>Reflexión</v>
      </c>
      <c r="BN673" s="12" t="str">
        <f t="shared" si="408"/>
        <v>Diálogo</v>
      </c>
      <c r="BO673" s="12" t="str">
        <f t="shared" si="386"/>
        <v>Claridad</v>
      </c>
      <c r="BP673" s="12" t="str">
        <f t="shared" si="387"/>
        <v>Oportunidades de mejora</v>
      </c>
      <c r="BQ673" s="12" t="str">
        <f t="shared" si="388"/>
        <v>Retroalimentación al docente</v>
      </c>
      <c r="BS673" s="12">
        <f t="shared" si="389"/>
        <v>1</v>
      </c>
      <c r="BT673" s="12">
        <f t="shared" si="390"/>
        <v>1</v>
      </c>
      <c r="BU673" s="12">
        <f t="shared" si="391"/>
        <v>1</v>
      </c>
      <c r="BV673" s="12">
        <f t="shared" si="392"/>
        <v>1</v>
      </c>
      <c r="BW673" s="12">
        <f t="shared" si="393"/>
        <v>1</v>
      </c>
      <c r="BX673" s="12">
        <f t="shared" si="394"/>
        <v>0</v>
      </c>
      <c r="BY673" s="12">
        <f t="shared" si="395"/>
        <v>5</v>
      </c>
      <c r="BZ673" s="12" t="str">
        <f t="shared" si="396"/>
        <v>La bibliografía básica propuesta se encuentra en la biblioteca "Juan Roa Vásquez"., La bibliografía propuesta contiene títulos de edición menor a 5 años., La bibliografía se presenta con una sólo sistema de referenciación (APA, Vancouver, IEEE, etc).</v>
      </c>
      <c r="CA673" s="12" t="str">
        <f t="shared" si="397"/>
        <v>La bibliografía básica propuesta se encuentra en la biblioteca "Juan Roa Vásquez".</v>
      </c>
      <c r="CB673" s="21" t="str">
        <f t="shared" si="398"/>
        <v>La bibliografía propuesta contiene títulos de edición menor a 5 años.</v>
      </c>
      <c r="CC673" s="12" t="str">
        <f t="shared" si="399"/>
        <v>La bibliografía se presenta con una sólo sistema de referenciación (APA, Vancouver, IEEE, etc).</v>
      </c>
      <c r="CD673" s="12" t="str">
        <f t="shared" si="400"/>
        <v/>
      </c>
      <c r="CF673" s="12">
        <f t="shared" si="401"/>
        <v>1</v>
      </c>
      <c r="CG673" s="12">
        <f t="shared" si="402"/>
        <v>1</v>
      </c>
      <c r="CH673" s="12">
        <f t="shared" si="403"/>
        <v>1</v>
      </c>
      <c r="CI673" s="12">
        <f t="shared" si="404"/>
        <v>0</v>
      </c>
      <c r="CJ673" s="12">
        <f t="shared" si="405"/>
        <v>0</v>
      </c>
      <c r="CK673" s="12">
        <f t="shared" si="406"/>
        <v>3</v>
      </c>
    </row>
    <row r="674" spans="1:89" x14ac:dyDescent="0.25">
      <c r="A674" s="25">
        <v>43074.652042615737</v>
      </c>
      <c r="B674" s="26" t="s">
        <v>1358</v>
      </c>
      <c r="C674" s="26" t="s">
        <v>1359</v>
      </c>
      <c r="D674" s="26" t="s">
        <v>185</v>
      </c>
      <c r="E674" s="24"/>
      <c r="F674" s="26" t="s">
        <v>282</v>
      </c>
      <c r="G674" s="26" t="s">
        <v>1360</v>
      </c>
      <c r="H674" s="26" t="s">
        <v>188</v>
      </c>
      <c r="I674" s="26" t="s">
        <v>188</v>
      </c>
      <c r="J674" s="26" t="s">
        <v>188</v>
      </c>
      <c r="K674" s="26" t="s">
        <v>188</v>
      </c>
      <c r="L674" s="26" t="s">
        <v>188</v>
      </c>
      <c r="M674" s="26" t="s">
        <v>188</v>
      </c>
      <c r="N674" s="26" t="s">
        <v>188</v>
      </c>
      <c r="O674" s="26" t="s">
        <v>188</v>
      </c>
      <c r="P674" s="26" t="s">
        <v>188</v>
      </c>
      <c r="Q674" s="26" t="s">
        <v>188</v>
      </c>
      <c r="R674" s="26" t="s">
        <v>188</v>
      </c>
      <c r="S674" s="26" t="s">
        <v>188</v>
      </c>
      <c r="T674" s="26" t="s">
        <v>188</v>
      </c>
      <c r="U674" s="26" t="s">
        <v>188</v>
      </c>
      <c r="V674" s="26" t="s">
        <v>5</v>
      </c>
      <c r="W674" s="26" t="s">
        <v>36</v>
      </c>
      <c r="X674" s="26" t="s">
        <v>158</v>
      </c>
      <c r="Y674" s="26" t="s">
        <v>43</v>
      </c>
      <c r="Z674" s="26" t="s">
        <v>190</v>
      </c>
      <c r="AA674" s="26" t="s">
        <v>190</v>
      </c>
      <c r="AB674" s="26" t="s">
        <v>190</v>
      </c>
      <c r="AC674" s="26" t="s">
        <v>190</v>
      </c>
      <c r="AD674" s="26" t="s">
        <v>190</v>
      </c>
      <c r="AE674" s="26" t="s">
        <v>53</v>
      </c>
      <c r="AF674" s="26" t="s">
        <v>159</v>
      </c>
      <c r="AG674" s="26" t="s">
        <v>59</v>
      </c>
      <c r="AH674" s="26" t="s">
        <v>59</v>
      </c>
      <c r="AI674" s="26" t="s">
        <v>58</v>
      </c>
      <c r="AJ674" s="26" t="s">
        <v>59</v>
      </c>
      <c r="AK674" s="26" t="s">
        <v>71</v>
      </c>
      <c r="AL674" s="26" t="s">
        <v>160</v>
      </c>
      <c r="AM674" s="26" t="s">
        <v>206</v>
      </c>
      <c r="AN674" s="26" t="s">
        <v>90</v>
      </c>
      <c r="AO674" s="26" t="s">
        <v>192</v>
      </c>
      <c r="AP674" s="26" t="s">
        <v>106</v>
      </c>
      <c r="AQ674" s="26" t="s">
        <v>106</v>
      </c>
      <c r="AR674" s="26" t="s">
        <v>106</v>
      </c>
      <c r="AS674" s="26" t="s">
        <v>106</v>
      </c>
      <c r="AT674" s="26" t="s">
        <v>114</v>
      </c>
      <c r="AU674" s="26" t="s">
        <v>193</v>
      </c>
      <c r="AX674" s="12">
        <f t="shared" si="376"/>
        <v>379</v>
      </c>
      <c r="AY674" s="12">
        <f t="shared" si="407"/>
        <v>0.25</v>
      </c>
      <c r="AZ674" s="20" t="str">
        <f t="shared" si="377"/>
        <v>Anticipatoria., Autoevaluación., Retroalimentación.</v>
      </c>
      <c r="BA674" s="12" t="str">
        <f t="shared" si="372"/>
        <v>Anticipatoria.</v>
      </c>
      <c r="BB674" s="12" t="str">
        <f t="shared" si="373"/>
        <v>Autoevaluación.</v>
      </c>
      <c r="BC674" s="12" t="str">
        <f t="shared" si="374"/>
        <v>Retroalimentación.</v>
      </c>
      <c r="BD674" s="12" t="str">
        <f t="shared" si="375"/>
        <v/>
      </c>
      <c r="BF674" s="12">
        <f t="shared" si="378"/>
        <v>1</v>
      </c>
      <c r="BG674" s="12">
        <f t="shared" si="379"/>
        <v>0</v>
      </c>
      <c r="BH674" s="12">
        <f t="shared" si="380"/>
        <v>1</v>
      </c>
      <c r="BI674" s="12">
        <f t="shared" si="381"/>
        <v>1</v>
      </c>
      <c r="BJ674" s="12">
        <f t="shared" si="382"/>
        <v>0</v>
      </c>
      <c r="BK674" s="12">
        <f t="shared" si="383"/>
        <v>3</v>
      </c>
      <c r="BL674" s="20" t="str">
        <f t="shared" si="384"/>
        <v>Reflexión, Diálogo, Claridad, Oportunidades de mejora, Retroalimentación al docente</v>
      </c>
      <c r="BM674" s="12" t="str">
        <f t="shared" si="385"/>
        <v>Reflexión</v>
      </c>
      <c r="BN674" s="12" t="str">
        <f t="shared" si="408"/>
        <v>Diálogo</v>
      </c>
      <c r="BO674" s="12" t="str">
        <f t="shared" si="386"/>
        <v>Claridad</v>
      </c>
      <c r="BP674" s="12" t="str">
        <f t="shared" si="387"/>
        <v>Oportunidades de mejora</v>
      </c>
      <c r="BQ674" s="12" t="str">
        <f t="shared" si="388"/>
        <v>Retroalimentación al docente</v>
      </c>
      <c r="BS674" s="12">
        <f t="shared" si="389"/>
        <v>1</v>
      </c>
      <c r="BT674" s="12">
        <f t="shared" si="390"/>
        <v>1</v>
      </c>
      <c r="BU674" s="12">
        <f t="shared" si="391"/>
        <v>1</v>
      </c>
      <c r="BV674" s="12">
        <f t="shared" si="392"/>
        <v>1</v>
      </c>
      <c r="BW674" s="12">
        <f t="shared" si="393"/>
        <v>1</v>
      </c>
      <c r="BX674" s="12">
        <f t="shared" si="394"/>
        <v>0</v>
      </c>
      <c r="BY674" s="12">
        <f t="shared" si="395"/>
        <v>5</v>
      </c>
      <c r="BZ674" s="12" t="str">
        <f t="shared" si="396"/>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74" s="12" t="str">
        <f t="shared" si="397"/>
        <v>La bibliografía básica propuesta se encuentra en la biblioteca "Juan Roa Vásquez".</v>
      </c>
      <c r="CB674" s="21" t="str">
        <f t="shared" si="398"/>
        <v>La bibliografía propuesta contiene títulos de edición menor a 5 años.</v>
      </c>
      <c r="CC674" s="12" t="str">
        <f t="shared" si="399"/>
        <v>La bibliografía se presenta con una sólo sistema de referenciación (APA, Vancouver, IEEE, etc).</v>
      </c>
      <c r="CD674" s="12" t="str">
        <f t="shared" si="400"/>
        <v>La bibliografía incluye por lo menos dos títulos en una segunda lengua.</v>
      </c>
      <c r="CF674" s="12">
        <f t="shared" si="401"/>
        <v>1</v>
      </c>
      <c r="CG674" s="12">
        <f t="shared" si="402"/>
        <v>1</v>
      </c>
      <c r="CH674" s="12">
        <f t="shared" si="403"/>
        <v>1</v>
      </c>
      <c r="CI674" s="12">
        <f t="shared" si="404"/>
        <v>1</v>
      </c>
      <c r="CJ674" s="12">
        <f t="shared" si="405"/>
        <v>0</v>
      </c>
      <c r="CK674" s="12">
        <f t="shared" si="406"/>
        <v>4</v>
      </c>
    </row>
    <row r="675" spans="1:89" x14ac:dyDescent="0.25">
      <c r="A675" s="25">
        <v>43074.680647951391</v>
      </c>
      <c r="B675" s="26" t="s">
        <v>1361</v>
      </c>
      <c r="C675" s="26" t="s">
        <v>1362</v>
      </c>
      <c r="D675" s="26" t="s">
        <v>185</v>
      </c>
      <c r="E675" s="24"/>
      <c r="F675" s="26" t="s">
        <v>282</v>
      </c>
      <c r="G675" s="26" t="s">
        <v>350</v>
      </c>
      <c r="H675" s="26" t="s">
        <v>188</v>
      </c>
      <c r="I675" s="26" t="s">
        <v>188</v>
      </c>
      <c r="J675" s="26" t="s">
        <v>188</v>
      </c>
      <c r="K675" s="26" t="s">
        <v>188</v>
      </c>
      <c r="L675" s="26" t="s">
        <v>188</v>
      </c>
      <c r="M675" s="26" t="s">
        <v>188</v>
      </c>
      <c r="N675" s="26" t="s">
        <v>188</v>
      </c>
      <c r="O675" s="26" t="s">
        <v>188</v>
      </c>
      <c r="P675" s="26" t="s">
        <v>188</v>
      </c>
      <c r="Q675" s="26" t="s">
        <v>188</v>
      </c>
      <c r="R675" s="26" t="s">
        <v>188</v>
      </c>
      <c r="S675" s="26" t="s">
        <v>188</v>
      </c>
      <c r="T675" s="26" t="s">
        <v>188</v>
      </c>
      <c r="U675" s="26" t="s">
        <v>188</v>
      </c>
      <c r="V675" s="26" t="s">
        <v>5</v>
      </c>
      <c r="W675" s="26" t="s">
        <v>162</v>
      </c>
      <c r="X675" s="26" t="s">
        <v>158</v>
      </c>
      <c r="Y675" s="26" t="s">
        <v>190</v>
      </c>
      <c r="Z675" s="26" t="s">
        <v>190</v>
      </c>
      <c r="AA675" s="26" t="s">
        <v>190</v>
      </c>
      <c r="AB675" s="26" t="s">
        <v>190</v>
      </c>
      <c r="AC675" s="26" t="s">
        <v>190</v>
      </c>
      <c r="AD675" s="26" t="s">
        <v>190</v>
      </c>
      <c r="AE675" s="26" t="s">
        <v>55</v>
      </c>
      <c r="AF675" s="26" t="s">
        <v>159</v>
      </c>
      <c r="AG675" s="26" t="s">
        <v>59</v>
      </c>
      <c r="AH675" s="26" t="s">
        <v>59</v>
      </c>
      <c r="AI675" s="26" t="s">
        <v>59</v>
      </c>
      <c r="AJ675" s="26" t="s">
        <v>59</v>
      </c>
      <c r="AK675" s="26" t="s">
        <v>71</v>
      </c>
      <c r="AL675" s="26" t="s">
        <v>163</v>
      </c>
      <c r="AM675" s="26" t="s">
        <v>191</v>
      </c>
      <c r="AN675" s="26" t="s">
        <v>90</v>
      </c>
      <c r="AO675" s="26" t="s">
        <v>192</v>
      </c>
      <c r="AP675" s="26" t="s">
        <v>106</v>
      </c>
      <c r="AQ675" s="26" t="s">
        <v>106</v>
      </c>
      <c r="AR675" s="26" t="s">
        <v>106</v>
      </c>
      <c r="AS675" s="26" t="s">
        <v>106</v>
      </c>
      <c r="AT675" s="26" t="s">
        <v>113</v>
      </c>
      <c r="AU675" s="26" t="s">
        <v>193</v>
      </c>
      <c r="AX675" s="12">
        <f t="shared" si="376"/>
        <v>674</v>
      </c>
      <c r="AY675" s="12">
        <f t="shared" si="407"/>
        <v>0.5</v>
      </c>
      <c r="AZ675" s="20" t="str">
        <f t="shared" si="377"/>
        <v>Anticipatoria., Criterios y estándares (Rúbrica)., Autoevaluación., Retroalimentación.</v>
      </c>
      <c r="BA675" s="12" t="str">
        <f t="shared" si="372"/>
        <v>Anticipatoria.</v>
      </c>
      <c r="BB675" s="12" t="str">
        <f t="shared" si="373"/>
        <v>Criterios y estándares (Rúbrica).</v>
      </c>
      <c r="BC675" s="12" t="str">
        <f t="shared" si="374"/>
        <v>Autoevaluación.</v>
      </c>
      <c r="BD675" s="12" t="str">
        <f t="shared" si="375"/>
        <v>Retroalimentación.</v>
      </c>
      <c r="BF675" s="12">
        <f t="shared" si="378"/>
        <v>1</v>
      </c>
      <c r="BG675" s="12">
        <f t="shared" si="379"/>
        <v>1</v>
      </c>
      <c r="BH675" s="12">
        <f t="shared" si="380"/>
        <v>1</v>
      </c>
      <c r="BI675" s="12">
        <f t="shared" si="381"/>
        <v>1</v>
      </c>
      <c r="BJ675" s="12">
        <f t="shared" si="382"/>
        <v>0</v>
      </c>
      <c r="BK675" s="12">
        <f t="shared" si="383"/>
        <v>4</v>
      </c>
      <c r="BL675" s="20" t="str">
        <f t="shared" si="384"/>
        <v>Reflexión, Diálogo, Claridad, Oportunidades de mejora, Retroalimentación al docente</v>
      </c>
      <c r="BM675" s="12" t="str">
        <f t="shared" si="385"/>
        <v>Reflexión</v>
      </c>
      <c r="BN675" s="12" t="str">
        <f t="shared" si="408"/>
        <v>Diálogo</v>
      </c>
      <c r="BO675" s="12" t="str">
        <f t="shared" si="386"/>
        <v>Claridad</v>
      </c>
      <c r="BP675" s="12" t="str">
        <f t="shared" si="387"/>
        <v>Oportunidades de mejora</v>
      </c>
      <c r="BQ675" s="12" t="str">
        <f t="shared" si="388"/>
        <v>Retroalimentación al docente</v>
      </c>
      <c r="BS675" s="12">
        <f t="shared" si="389"/>
        <v>1</v>
      </c>
      <c r="BT675" s="12">
        <f t="shared" si="390"/>
        <v>1</v>
      </c>
      <c r="BU675" s="12">
        <f t="shared" si="391"/>
        <v>1</v>
      </c>
      <c r="BV675" s="12">
        <f t="shared" si="392"/>
        <v>1</v>
      </c>
      <c r="BW675" s="12">
        <f t="shared" si="393"/>
        <v>1</v>
      </c>
      <c r="BX675" s="12">
        <f t="shared" si="394"/>
        <v>0</v>
      </c>
      <c r="BY675" s="12">
        <f t="shared" si="395"/>
        <v>5</v>
      </c>
      <c r="BZ675" s="12" t="str">
        <f t="shared" si="396"/>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75" s="12" t="str">
        <f t="shared" si="397"/>
        <v>La bibliografía básica propuesta se encuentra en la biblioteca "Juan Roa Vásquez".</v>
      </c>
      <c r="CB675" s="21" t="str">
        <f t="shared" si="398"/>
        <v>La bibliografía propuesta contiene títulos de edición menor a 5 años.</v>
      </c>
      <c r="CC675" s="12" t="str">
        <f t="shared" si="399"/>
        <v>La bibliografía se presenta con una sólo sistema de referenciación (APA, Vancouver, IEEE, etc).</v>
      </c>
      <c r="CD675" s="12" t="str">
        <f t="shared" si="400"/>
        <v>La bibliografía incluye por lo menos dos títulos en una segunda lengua.</v>
      </c>
      <c r="CF675" s="12">
        <f t="shared" si="401"/>
        <v>1</v>
      </c>
      <c r="CG675" s="12">
        <f t="shared" si="402"/>
        <v>1</v>
      </c>
      <c r="CH675" s="12">
        <f t="shared" si="403"/>
        <v>1</v>
      </c>
      <c r="CI675" s="12">
        <f t="shared" si="404"/>
        <v>1</v>
      </c>
      <c r="CJ675" s="12">
        <f t="shared" si="405"/>
        <v>0</v>
      </c>
      <c r="CK675" s="12">
        <f t="shared" si="406"/>
        <v>4</v>
      </c>
    </row>
    <row r="676" spans="1:89" x14ac:dyDescent="0.25">
      <c r="A676" s="25">
        <v>43074.682237013891</v>
      </c>
      <c r="B676" s="26" t="s">
        <v>1361</v>
      </c>
      <c r="C676" s="26" t="s">
        <v>1362</v>
      </c>
      <c r="D676" s="26" t="s">
        <v>185</v>
      </c>
      <c r="E676" s="24"/>
      <c r="F676" s="26" t="s">
        <v>282</v>
      </c>
      <c r="G676" s="26" t="s">
        <v>1363</v>
      </c>
      <c r="H676" s="26" t="s">
        <v>188</v>
      </c>
      <c r="I676" s="26" t="s">
        <v>188</v>
      </c>
      <c r="J676" s="26" t="s">
        <v>188</v>
      </c>
      <c r="K676" s="26" t="s">
        <v>188</v>
      </c>
      <c r="L676" s="26" t="s">
        <v>188</v>
      </c>
      <c r="M676" s="26" t="s">
        <v>188</v>
      </c>
      <c r="N676" s="26" t="s">
        <v>188</v>
      </c>
      <c r="O676" s="26" t="s">
        <v>188</v>
      </c>
      <c r="P676" s="26" t="s">
        <v>188</v>
      </c>
      <c r="Q676" s="26" t="s">
        <v>188</v>
      </c>
      <c r="R676" s="26" t="s">
        <v>188</v>
      </c>
      <c r="S676" s="26" t="s">
        <v>188</v>
      </c>
      <c r="T676" s="26" t="s">
        <v>188</v>
      </c>
      <c r="U676" s="26" t="s">
        <v>188</v>
      </c>
      <c r="V676" s="26" t="s">
        <v>5</v>
      </c>
      <c r="W676" s="26" t="s">
        <v>162</v>
      </c>
      <c r="X676" s="26" t="s">
        <v>158</v>
      </c>
      <c r="Y676" s="26" t="s">
        <v>190</v>
      </c>
      <c r="Z676" s="26" t="s">
        <v>190</v>
      </c>
      <c r="AA676" s="26" t="s">
        <v>190</v>
      </c>
      <c r="AB676" s="26" t="s">
        <v>190</v>
      </c>
      <c r="AC676" s="26" t="s">
        <v>190</v>
      </c>
      <c r="AD676" s="26" t="s">
        <v>190</v>
      </c>
      <c r="AE676" s="26" t="s">
        <v>55</v>
      </c>
      <c r="AF676" s="26" t="s">
        <v>159</v>
      </c>
      <c r="AG676" s="26" t="s">
        <v>59</v>
      </c>
      <c r="AH676" s="26" t="s">
        <v>59</v>
      </c>
      <c r="AI676" s="26" t="s">
        <v>59</v>
      </c>
      <c r="AJ676" s="26" t="s">
        <v>59</v>
      </c>
      <c r="AK676" s="26" t="s">
        <v>71</v>
      </c>
      <c r="AL676" s="26" t="s">
        <v>163</v>
      </c>
      <c r="AM676" s="26" t="s">
        <v>191</v>
      </c>
      <c r="AN676" s="26" t="s">
        <v>90</v>
      </c>
      <c r="AO676" s="26" t="s">
        <v>192</v>
      </c>
      <c r="AP676" s="26" t="s">
        <v>106</v>
      </c>
      <c r="AQ676" s="26" t="s">
        <v>106</v>
      </c>
      <c r="AR676" s="26" t="s">
        <v>106</v>
      </c>
      <c r="AS676" s="26" t="s">
        <v>106</v>
      </c>
      <c r="AT676" s="26" t="s">
        <v>113</v>
      </c>
      <c r="AU676" s="26" t="s">
        <v>247</v>
      </c>
      <c r="AX676" s="12">
        <f t="shared" si="376"/>
        <v>674</v>
      </c>
      <c r="AY676" s="12">
        <f t="shared" si="407"/>
        <v>0.5</v>
      </c>
      <c r="AZ676" s="20" t="str">
        <f t="shared" si="377"/>
        <v>Anticipatoria., Criterios y estándares (Rúbrica)., Autoevaluación., Retroalimentación.</v>
      </c>
      <c r="BA676" s="12" t="str">
        <f t="shared" si="372"/>
        <v>Anticipatoria.</v>
      </c>
      <c r="BB676" s="12" t="str">
        <f t="shared" si="373"/>
        <v>Criterios y estándares (Rúbrica).</v>
      </c>
      <c r="BC676" s="12" t="str">
        <f t="shared" si="374"/>
        <v>Autoevaluación.</v>
      </c>
      <c r="BD676" s="12" t="str">
        <f t="shared" si="375"/>
        <v>Retroalimentación.</v>
      </c>
      <c r="BF676" s="12">
        <f t="shared" si="378"/>
        <v>1</v>
      </c>
      <c r="BG676" s="12">
        <f t="shared" si="379"/>
        <v>1</v>
      </c>
      <c r="BH676" s="12">
        <f t="shared" si="380"/>
        <v>1</v>
      </c>
      <c r="BI676" s="12">
        <f t="shared" si="381"/>
        <v>1</v>
      </c>
      <c r="BJ676" s="12">
        <f t="shared" si="382"/>
        <v>0</v>
      </c>
      <c r="BK676" s="12">
        <f t="shared" si="383"/>
        <v>4</v>
      </c>
      <c r="BL676" s="20" t="str">
        <f t="shared" si="384"/>
        <v>Reflexión, Diálogo, Claridad, Oportunidades de mejora, Retroalimentación al docente</v>
      </c>
      <c r="BM676" s="12" t="str">
        <f t="shared" si="385"/>
        <v>Reflexión</v>
      </c>
      <c r="BN676" s="12" t="str">
        <f t="shared" si="408"/>
        <v>Diálogo</v>
      </c>
      <c r="BO676" s="12" t="str">
        <f t="shared" si="386"/>
        <v>Claridad</v>
      </c>
      <c r="BP676" s="12" t="str">
        <f t="shared" si="387"/>
        <v>Oportunidades de mejora</v>
      </c>
      <c r="BQ676" s="12" t="str">
        <f t="shared" si="388"/>
        <v>Retroalimentación al docente</v>
      </c>
      <c r="BS676" s="12">
        <f t="shared" si="389"/>
        <v>1</v>
      </c>
      <c r="BT676" s="12">
        <f t="shared" si="390"/>
        <v>1</v>
      </c>
      <c r="BU676" s="12">
        <f t="shared" si="391"/>
        <v>1</v>
      </c>
      <c r="BV676" s="12">
        <f t="shared" si="392"/>
        <v>1</v>
      </c>
      <c r="BW676" s="12">
        <f t="shared" si="393"/>
        <v>1</v>
      </c>
      <c r="BX676" s="12">
        <f t="shared" si="394"/>
        <v>0</v>
      </c>
      <c r="BY676" s="12">
        <f t="shared" si="395"/>
        <v>5</v>
      </c>
      <c r="BZ676" s="12" t="str">
        <f t="shared" si="396"/>
        <v>La bibliografía básica propuesta se encuentra en la biblioteca "Juan Roa Vásquez"., La bibliografía propuesta contiene títulos de edición menor a 5 años., La bibliografía se presenta con una sólo sistema de referenciación (APA, Vancouver, IEEE, etc).</v>
      </c>
      <c r="CA676" s="12" t="str">
        <f t="shared" si="397"/>
        <v>La bibliografía básica propuesta se encuentra en la biblioteca "Juan Roa Vásquez".</v>
      </c>
      <c r="CB676" s="21" t="str">
        <f t="shared" si="398"/>
        <v>La bibliografía propuesta contiene títulos de edición menor a 5 años.</v>
      </c>
      <c r="CC676" s="12" t="str">
        <f t="shared" si="399"/>
        <v>La bibliografía se presenta con una sólo sistema de referenciación (APA, Vancouver, IEEE, etc).</v>
      </c>
      <c r="CD676" s="12" t="str">
        <f t="shared" si="400"/>
        <v/>
      </c>
      <c r="CF676" s="12">
        <f t="shared" si="401"/>
        <v>1</v>
      </c>
      <c r="CG676" s="12">
        <f t="shared" si="402"/>
        <v>1</v>
      </c>
      <c r="CH676" s="12">
        <f t="shared" si="403"/>
        <v>1</v>
      </c>
      <c r="CI676" s="12">
        <f t="shared" si="404"/>
        <v>0</v>
      </c>
      <c r="CJ676" s="12">
        <f t="shared" si="405"/>
        <v>0</v>
      </c>
      <c r="CK676" s="12">
        <f t="shared" si="406"/>
        <v>3</v>
      </c>
    </row>
    <row r="677" spans="1:89" x14ac:dyDescent="0.25">
      <c r="A677" s="25">
        <v>43074.716563726848</v>
      </c>
      <c r="B677" s="26" t="s">
        <v>1364</v>
      </c>
      <c r="C677" s="26" t="s">
        <v>1365</v>
      </c>
      <c r="D677" s="26" t="s">
        <v>185</v>
      </c>
      <c r="E677" s="24"/>
      <c r="F677" s="26" t="s">
        <v>621</v>
      </c>
      <c r="G677" s="26" t="s">
        <v>1366</v>
      </c>
      <c r="H677" s="26" t="s">
        <v>188</v>
      </c>
      <c r="I677" s="26" t="s">
        <v>188</v>
      </c>
      <c r="J677" s="26" t="s">
        <v>188</v>
      </c>
      <c r="K677" s="26" t="s">
        <v>188</v>
      </c>
      <c r="L677" s="26" t="s">
        <v>188</v>
      </c>
      <c r="M677" s="26" t="s">
        <v>188</v>
      </c>
      <c r="N677" s="26" t="s">
        <v>189</v>
      </c>
      <c r="O677" s="26" t="s">
        <v>188</v>
      </c>
      <c r="P677" s="26" t="s">
        <v>188</v>
      </c>
      <c r="Q677" s="26" t="s">
        <v>188</v>
      </c>
      <c r="R677" s="26" t="s">
        <v>188</v>
      </c>
      <c r="S677" s="26" t="s">
        <v>188</v>
      </c>
      <c r="T677" s="26" t="s">
        <v>188</v>
      </c>
      <c r="U677" s="26" t="s">
        <v>188</v>
      </c>
      <c r="V677" s="26" t="s">
        <v>5</v>
      </c>
      <c r="W677" s="26" t="s">
        <v>162</v>
      </c>
      <c r="X677" s="26" t="s">
        <v>39</v>
      </c>
      <c r="Y677" s="26" t="s">
        <v>190</v>
      </c>
      <c r="Z677" s="26" t="s">
        <v>190</v>
      </c>
      <c r="AA677" s="26" t="s">
        <v>190</v>
      </c>
      <c r="AB677" s="26" t="s">
        <v>190</v>
      </c>
      <c r="AC677" s="26" t="s">
        <v>190</v>
      </c>
      <c r="AD677" s="26" t="s">
        <v>190</v>
      </c>
      <c r="AE677" s="26" t="s">
        <v>55</v>
      </c>
      <c r="AF677" s="26" t="s">
        <v>58</v>
      </c>
      <c r="AG677" s="26" t="s">
        <v>59</v>
      </c>
      <c r="AH677" s="26" t="s">
        <v>59</v>
      </c>
      <c r="AI677" s="26" t="s">
        <v>275</v>
      </c>
      <c r="AJ677" s="26" t="s">
        <v>59</v>
      </c>
      <c r="AK677" s="26" t="s">
        <v>71</v>
      </c>
      <c r="AL677" s="26" t="s">
        <v>160</v>
      </c>
      <c r="AM677" s="26" t="s">
        <v>231</v>
      </c>
      <c r="AN677" s="26" t="s">
        <v>90</v>
      </c>
      <c r="AO677" s="26" t="s">
        <v>192</v>
      </c>
      <c r="AP677" s="26" t="s">
        <v>106</v>
      </c>
      <c r="AQ677" s="26" t="s">
        <v>106</v>
      </c>
      <c r="AR677" s="26" t="s">
        <v>106</v>
      </c>
      <c r="AS677" s="26" t="s">
        <v>106</v>
      </c>
      <c r="AT677" s="26" t="s">
        <v>114</v>
      </c>
      <c r="AU677" s="26" t="s">
        <v>266</v>
      </c>
      <c r="AX677" s="12">
        <f t="shared" si="376"/>
        <v>676</v>
      </c>
      <c r="AY677" s="12">
        <f t="shared" si="407"/>
        <v>1</v>
      </c>
      <c r="AZ677" s="20" t="str">
        <f t="shared" si="377"/>
        <v>Anticipatoria., Criterios y estándares (Rúbrica)., Retroalimentación.</v>
      </c>
      <c r="BA677" s="12" t="str">
        <f t="shared" si="372"/>
        <v>Anticipatoria.</v>
      </c>
      <c r="BB677" s="12" t="str">
        <f t="shared" si="373"/>
        <v>Criterios y estándares (Rúbrica).</v>
      </c>
      <c r="BC677" s="12" t="str">
        <f t="shared" si="374"/>
        <v>Retroalimentación.</v>
      </c>
      <c r="BD677" s="12" t="str">
        <f t="shared" si="375"/>
        <v/>
      </c>
      <c r="BF677" s="12">
        <f t="shared" si="378"/>
        <v>1</v>
      </c>
      <c r="BG677" s="12">
        <f t="shared" si="379"/>
        <v>1</v>
      </c>
      <c r="BH677" s="12">
        <f t="shared" si="380"/>
        <v>0</v>
      </c>
      <c r="BI677" s="12">
        <f t="shared" si="381"/>
        <v>1</v>
      </c>
      <c r="BJ677" s="12">
        <f t="shared" si="382"/>
        <v>0</v>
      </c>
      <c r="BK677" s="12">
        <f t="shared" si="383"/>
        <v>3</v>
      </c>
      <c r="BL677" s="20" t="str">
        <f t="shared" si="384"/>
        <v>Reflexión, Diálogo, Claridad, Oportunidades de mejora, Retroalimentación al docente</v>
      </c>
      <c r="BM677" s="12" t="str">
        <f t="shared" si="385"/>
        <v>Reflexión</v>
      </c>
      <c r="BN677" s="12" t="str">
        <f t="shared" si="408"/>
        <v>Diálogo</v>
      </c>
      <c r="BO677" s="12" t="str">
        <f t="shared" si="386"/>
        <v>Claridad</v>
      </c>
      <c r="BP677" s="12" t="str">
        <f t="shared" si="387"/>
        <v>Oportunidades de mejora</v>
      </c>
      <c r="BQ677" s="12" t="str">
        <f t="shared" si="388"/>
        <v>Retroalimentación al docente</v>
      </c>
      <c r="BS677" s="12">
        <f t="shared" si="389"/>
        <v>1</v>
      </c>
      <c r="BT677" s="12">
        <f t="shared" si="390"/>
        <v>1</v>
      </c>
      <c r="BU677" s="12">
        <f t="shared" si="391"/>
        <v>1</v>
      </c>
      <c r="BV677" s="12">
        <f t="shared" si="392"/>
        <v>1</v>
      </c>
      <c r="BW677" s="12">
        <f t="shared" si="393"/>
        <v>1</v>
      </c>
      <c r="BX677" s="12">
        <f t="shared" si="394"/>
        <v>0</v>
      </c>
      <c r="BY677" s="12">
        <f t="shared" si="395"/>
        <v>5</v>
      </c>
      <c r="BZ677" s="12" t="str">
        <f t="shared" si="396"/>
        <v>La bibliografía propuesta contiene títulos de edición menor a 5 años., La bibliografía se presenta con una sólo sistema de referenciación (APA, Vancouver, IEEE, etc)., La bibliografía incluye por lo menos dos títulos en una segunda lengua.</v>
      </c>
      <c r="CA677" s="12" t="str">
        <f t="shared" si="397"/>
        <v>La bibliografía propuesta contiene títulos de edición menor a 5 años.</v>
      </c>
      <c r="CB677" s="21" t="str">
        <f t="shared" si="398"/>
        <v>La bibliografía se presenta con una sólo sistema de referenciación (APA, Vancouver, IEEE, etc).</v>
      </c>
      <c r="CC677" s="12" t="str">
        <f t="shared" si="399"/>
        <v>La bibliografía incluye por lo menos dos títulos en una segunda lengua.</v>
      </c>
      <c r="CD677" s="12" t="str">
        <f t="shared" si="400"/>
        <v/>
      </c>
      <c r="CF677" s="12">
        <f t="shared" si="401"/>
        <v>0</v>
      </c>
      <c r="CG677" s="12">
        <f t="shared" si="402"/>
        <v>1</v>
      </c>
      <c r="CH677" s="12">
        <f t="shared" si="403"/>
        <v>1</v>
      </c>
      <c r="CI677" s="12">
        <f t="shared" si="404"/>
        <v>1</v>
      </c>
      <c r="CJ677" s="12">
        <f t="shared" si="405"/>
        <v>0</v>
      </c>
      <c r="CK677" s="12">
        <f t="shared" si="406"/>
        <v>3</v>
      </c>
    </row>
    <row r="678" spans="1:89" x14ac:dyDescent="0.25">
      <c r="A678" s="25">
        <v>43074.741245370373</v>
      </c>
      <c r="B678" s="26" t="s">
        <v>1367</v>
      </c>
      <c r="C678" s="26" t="s">
        <v>1368</v>
      </c>
      <c r="D678" s="26" t="s">
        <v>185</v>
      </c>
      <c r="E678" s="24"/>
      <c r="F678" s="26" t="s">
        <v>235</v>
      </c>
      <c r="G678" s="26" t="s">
        <v>1369</v>
      </c>
      <c r="H678" s="26" t="s">
        <v>188</v>
      </c>
      <c r="I678" s="26" t="s">
        <v>188</v>
      </c>
      <c r="J678" s="26" t="s">
        <v>188</v>
      </c>
      <c r="K678" s="26" t="s">
        <v>188</v>
      </c>
      <c r="L678" s="26" t="s">
        <v>188</v>
      </c>
      <c r="M678" s="26" t="s">
        <v>188</v>
      </c>
      <c r="N678" s="26" t="s">
        <v>188</v>
      </c>
      <c r="O678" s="26" t="s">
        <v>188</v>
      </c>
      <c r="P678" s="26" t="s">
        <v>188</v>
      </c>
      <c r="Q678" s="26" t="s">
        <v>188</v>
      </c>
      <c r="R678" s="26" t="s">
        <v>188</v>
      </c>
      <c r="S678" s="26" t="s">
        <v>188</v>
      </c>
      <c r="T678" s="26" t="s">
        <v>188</v>
      </c>
      <c r="U678" s="26" t="s">
        <v>188</v>
      </c>
      <c r="V678" s="26" t="s">
        <v>5</v>
      </c>
      <c r="W678" s="26" t="s">
        <v>36</v>
      </c>
      <c r="X678" s="26" t="s">
        <v>158</v>
      </c>
      <c r="Y678" s="26" t="s">
        <v>43</v>
      </c>
      <c r="Z678" s="26" t="s">
        <v>43</v>
      </c>
      <c r="AA678" s="26" t="s">
        <v>43</v>
      </c>
      <c r="AB678" s="26" t="s">
        <v>43</v>
      </c>
      <c r="AC678" s="26" t="s">
        <v>43</v>
      </c>
      <c r="AD678" s="26" t="s">
        <v>43</v>
      </c>
      <c r="AE678" s="26" t="s">
        <v>53</v>
      </c>
      <c r="AF678" s="26" t="s">
        <v>58</v>
      </c>
      <c r="AG678" s="26" t="s">
        <v>58</v>
      </c>
      <c r="AH678" s="26" t="s">
        <v>58</v>
      </c>
      <c r="AI678" s="26" t="s">
        <v>58</v>
      </c>
      <c r="AJ678" s="26" t="s">
        <v>58</v>
      </c>
      <c r="AK678" s="26" t="s">
        <v>69</v>
      </c>
      <c r="AL678" s="26" t="s">
        <v>74</v>
      </c>
      <c r="AM678" s="26" t="s">
        <v>206</v>
      </c>
      <c r="AN678" s="26" t="s">
        <v>88</v>
      </c>
      <c r="AO678" s="26" t="s">
        <v>265</v>
      </c>
      <c r="AP678" s="26" t="s">
        <v>105</v>
      </c>
      <c r="AQ678" s="26" t="s">
        <v>105</v>
      </c>
      <c r="AR678" s="26" t="s">
        <v>105</v>
      </c>
      <c r="AS678" s="26" t="s">
        <v>105</v>
      </c>
      <c r="AT678" s="26" t="s">
        <v>115</v>
      </c>
      <c r="AU678" s="26" t="s">
        <v>164</v>
      </c>
      <c r="AX678" s="12">
        <f t="shared" si="376"/>
        <v>677</v>
      </c>
      <c r="AY678" s="12">
        <f t="shared" si="407"/>
        <v>0.33333333333333331</v>
      </c>
      <c r="AZ678" s="20" t="str">
        <f t="shared" si="377"/>
        <v>Anticipatoria., Autoevaluación., Retroalimentación.</v>
      </c>
      <c r="BA678" s="12" t="str">
        <f t="shared" si="372"/>
        <v>Anticipatoria.</v>
      </c>
      <c r="BB678" s="12" t="str">
        <f t="shared" si="373"/>
        <v>Autoevaluación.</v>
      </c>
      <c r="BC678" s="12" t="str">
        <f t="shared" si="374"/>
        <v>Retroalimentación.</v>
      </c>
      <c r="BD678" s="12" t="str">
        <f t="shared" si="375"/>
        <v/>
      </c>
      <c r="BF678" s="12">
        <f t="shared" si="378"/>
        <v>1</v>
      </c>
      <c r="BG678" s="12">
        <f t="shared" si="379"/>
        <v>0</v>
      </c>
      <c r="BH678" s="12">
        <f t="shared" si="380"/>
        <v>1</v>
      </c>
      <c r="BI678" s="12">
        <f t="shared" si="381"/>
        <v>1</v>
      </c>
      <c r="BJ678" s="12">
        <f t="shared" si="382"/>
        <v>0</v>
      </c>
      <c r="BK678" s="12">
        <f t="shared" si="383"/>
        <v>3</v>
      </c>
      <c r="BL678" s="20" t="str">
        <f t="shared" si="384"/>
        <v>Reflexión, Diálogo, Oportunidades de mejora</v>
      </c>
      <c r="BM678" s="12" t="str">
        <f t="shared" si="385"/>
        <v>Reflexión</v>
      </c>
      <c r="BN678" s="12" t="str">
        <f t="shared" si="408"/>
        <v>Diálogo</v>
      </c>
      <c r="BO678" s="12" t="str">
        <f t="shared" si="386"/>
        <v>Oportunidades de mejora</v>
      </c>
      <c r="BP678" s="12" t="str">
        <f t="shared" si="387"/>
        <v/>
      </c>
      <c r="BQ678" s="12" t="str">
        <f t="shared" si="388"/>
        <v/>
      </c>
      <c r="BS678" s="12">
        <f t="shared" si="389"/>
        <v>1</v>
      </c>
      <c r="BT678" s="12">
        <f t="shared" si="390"/>
        <v>1</v>
      </c>
      <c r="BU678" s="12">
        <f t="shared" si="391"/>
        <v>0</v>
      </c>
      <c r="BV678" s="12">
        <f t="shared" si="392"/>
        <v>1</v>
      </c>
      <c r="BW678" s="12">
        <f t="shared" si="393"/>
        <v>0</v>
      </c>
      <c r="BX678" s="12">
        <f t="shared" si="394"/>
        <v>0</v>
      </c>
      <c r="BY678" s="12">
        <f t="shared" si="395"/>
        <v>3</v>
      </c>
      <c r="BZ678" s="12" t="str">
        <f t="shared" si="396"/>
        <v>La bibliografía básica propuesta se encuentra en la biblioteca "Juan Roa Vásquez".</v>
      </c>
      <c r="CA678" s="12" t="str">
        <f t="shared" si="397"/>
        <v>La bibliografía básica propuesta se encuentra en la biblioteca "Juan Roa Vásquez".</v>
      </c>
      <c r="CB678" s="21" t="str">
        <f t="shared" si="398"/>
        <v/>
      </c>
      <c r="CC678" s="12" t="str">
        <f t="shared" si="399"/>
        <v/>
      </c>
      <c r="CD678" s="12" t="str">
        <f t="shared" si="400"/>
        <v/>
      </c>
      <c r="CF678" s="12">
        <f t="shared" si="401"/>
        <v>1</v>
      </c>
      <c r="CG678" s="12">
        <f t="shared" si="402"/>
        <v>0</v>
      </c>
      <c r="CH678" s="12">
        <f t="shared" si="403"/>
        <v>0</v>
      </c>
      <c r="CI678" s="12">
        <f t="shared" si="404"/>
        <v>0</v>
      </c>
      <c r="CJ678" s="12">
        <f t="shared" si="405"/>
        <v>0</v>
      </c>
      <c r="CK678" s="12">
        <f t="shared" si="406"/>
        <v>1</v>
      </c>
    </row>
    <row r="679" spans="1:89" x14ac:dyDescent="0.25">
      <c r="A679" s="25">
        <v>43074.744425636571</v>
      </c>
      <c r="B679" s="26" t="s">
        <v>1367</v>
      </c>
      <c r="C679" s="26" t="s">
        <v>1370</v>
      </c>
      <c r="D679" s="26" t="s">
        <v>185</v>
      </c>
      <c r="E679" s="24"/>
      <c r="F679" s="26" t="s">
        <v>235</v>
      </c>
      <c r="G679" s="26" t="s">
        <v>1371</v>
      </c>
      <c r="H679" s="26" t="s">
        <v>188</v>
      </c>
      <c r="I679" s="26" t="s">
        <v>188</v>
      </c>
      <c r="J679" s="26" t="s">
        <v>188</v>
      </c>
      <c r="K679" s="26" t="s">
        <v>188</v>
      </c>
      <c r="L679" s="26" t="s">
        <v>188</v>
      </c>
      <c r="M679" s="26" t="s">
        <v>188</v>
      </c>
      <c r="N679" s="26" t="s">
        <v>188</v>
      </c>
      <c r="O679" s="26" t="s">
        <v>188</v>
      </c>
      <c r="P679" s="26" t="s">
        <v>188</v>
      </c>
      <c r="Q679" s="26" t="s">
        <v>188</v>
      </c>
      <c r="R679" s="26" t="s">
        <v>188</v>
      </c>
      <c r="S679" s="26" t="s">
        <v>188</v>
      </c>
      <c r="T679" s="26" t="s">
        <v>188</v>
      </c>
      <c r="U679" s="26" t="s">
        <v>188</v>
      </c>
      <c r="V679" s="26" t="s">
        <v>5</v>
      </c>
      <c r="W679" s="26" t="s">
        <v>162</v>
      </c>
      <c r="X679" s="26" t="s">
        <v>158</v>
      </c>
      <c r="Y679" s="26" t="s">
        <v>43</v>
      </c>
      <c r="Z679" s="26" t="s">
        <v>43</v>
      </c>
      <c r="AA679" s="26" t="s">
        <v>43</v>
      </c>
      <c r="AB679" s="26" t="s">
        <v>43</v>
      </c>
      <c r="AC679" s="26" t="s">
        <v>43</v>
      </c>
      <c r="AD679" s="26" t="s">
        <v>43</v>
      </c>
      <c r="AE679" s="26" t="s">
        <v>53</v>
      </c>
      <c r="AF679" s="26" t="s">
        <v>58</v>
      </c>
      <c r="AG679" s="26" t="s">
        <v>58</v>
      </c>
      <c r="AH679" s="26" t="s">
        <v>58</v>
      </c>
      <c r="AI679" s="26" t="s">
        <v>58</v>
      </c>
      <c r="AJ679" s="26" t="s">
        <v>58</v>
      </c>
      <c r="AK679" s="26" t="s">
        <v>69</v>
      </c>
      <c r="AL679" s="26" t="s">
        <v>160</v>
      </c>
      <c r="AM679" s="26" t="s">
        <v>264</v>
      </c>
      <c r="AN679" s="26" t="s">
        <v>89</v>
      </c>
      <c r="AO679" s="26" t="s">
        <v>265</v>
      </c>
      <c r="AP679" s="26" t="s">
        <v>105</v>
      </c>
      <c r="AQ679" s="26" t="s">
        <v>105</v>
      </c>
      <c r="AR679" s="26" t="s">
        <v>105</v>
      </c>
      <c r="AS679" s="26" t="s">
        <v>105</v>
      </c>
      <c r="AT679" s="26" t="s">
        <v>115</v>
      </c>
      <c r="AU679" s="26" t="s">
        <v>232</v>
      </c>
      <c r="AX679" s="12">
        <f t="shared" si="376"/>
        <v>678</v>
      </c>
      <c r="AY679" s="12">
        <f t="shared" si="407"/>
        <v>1</v>
      </c>
      <c r="AZ679" s="20" t="str">
        <f t="shared" si="377"/>
        <v>Autoevaluación., Retroalimentación.</v>
      </c>
      <c r="BA679" s="12" t="str">
        <f t="shared" si="372"/>
        <v>Autoevaluación.</v>
      </c>
      <c r="BB679" s="12" t="str">
        <f t="shared" si="373"/>
        <v>Retroalimentación.</v>
      </c>
      <c r="BC679" s="12" t="str">
        <f t="shared" si="374"/>
        <v/>
      </c>
      <c r="BD679" s="12" t="str">
        <f t="shared" si="375"/>
        <v/>
      </c>
      <c r="BF679" s="12">
        <f t="shared" si="378"/>
        <v>0</v>
      </c>
      <c r="BG679" s="12">
        <f t="shared" si="379"/>
        <v>0</v>
      </c>
      <c r="BH679" s="12">
        <f t="shared" si="380"/>
        <v>1</v>
      </c>
      <c r="BI679" s="12">
        <f t="shared" si="381"/>
        <v>1</v>
      </c>
      <c r="BJ679" s="12">
        <f t="shared" si="382"/>
        <v>0</v>
      </c>
      <c r="BK679" s="12">
        <f t="shared" si="383"/>
        <v>2</v>
      </c>
      <c r="BL679" s="20" t="str">
        <f t="shared" si="384"/>
        <v>Reflexión, Diálogo, Oportunidades de mejora</v>
      </c>
      <c r="BM679" s="12" t="str">
        <f t="shared" si="385"/>
        <v>Reflexión</v>
      </c>
      <c r="BN679" s="12" t="str">
        <f t="shared" si="408"/>
        <v>Diálogo</v>
      </c>
      <c r="BO679" s="12" t="str">
        <f t="shared" si="386"/>
        <v>Oportunidades de mejora</v>
      </c>
      <c r="BP679" s="12" t="str">
        <f t="shared" si="387"/>
        <v/>
      </c>
      <c r="BQ679" s="12" t="str">
        <f t="shared" si="388"/>
        <v/>
      </c>
      <c r="BS679" s="12">
        <f t="shared" si="389"/>
        <v>1</v>
      </c>
      <c r="BT679" s="12">
        <f t="shared" si="390"/>
        <v>1</v>
      </c>
      <c r="BU679" s="12">
        <f t="shared" si="391"/>
        <v>0</v>
      </c>
      <c r="BV679" s="12">
        <f t="shared" si="392"/>
        <v>1</v>
      </c>
      <c r="BW679" s="12">
        <f t="shared" si="393"/>
        <v>0</v>
      </c>
      <c r="BX679" s="12">
        <f t="shared" si="394"/>
        <v>0</v>
      </c>
      <c r="BY679" s="12">
        <f t="shared" si="395"/>
        <v>3</v>
      </c>
      <c r="BZ679" s="12" t="str">
        <f t="shared" si="396"/>
        <v>La bibliografía básica propuesta se encuentra en la biblioteca "Juan Roa Vásquez"., La bibliografía propuesta contiene títulos de edición menor a 5 años., La bibliografía incluye por lo menos dos títulos en una segunda lengua.</v>
      </c>
      <c r="CA679" s="12" t="str">
        <f t="shared" si="397"/>
        <v>La bibliografía básica propuesta se encuentra en la biblioteca "Juan Roa Vásquez".</v>
      </c>
      <c r="CB679" s="21" t="str">
        <f t="shared" si="398"/>
        <v>La bibliografía propuesta contiene títulos de edición menor a 5 años.</v>
      </c>
      <c r="CC679" s="12" t="str">
        <f t="shared" si="399"/>
        <v>La bibliografía incluye por lo menos dos títulos en una segunda lengua.</v>
      </c>
      <c r="CD679" s="12" t="str">
        <f t="shared" si="400"/>
        <v/>
      </c>
      <c r="CF679" s="12">
        <f t="shared" si="401"/>
        <v>1</v>
      </c>
      <c r="CG679" s="12">
        <f t="shared" si="402"/>
        <v>1</v>
      </c>
      <c r="CH679" s="12">
        <f t="shared" si="403"/>
        <v>0</v>
      </c>
      <c r="CI679" s="12">
        <f t="shared" si="404"/>
        <v>1</v>
      </c>
      <c r="CJ679" s="12">
        <f t="shared" si="405"/>
        <v>0</v>
      </c>
      <c r="CK679" s="12">
        <f t="shared" si="406"/>
        <v>3</v>
      </c>
    </row>
    <row r="680" spans="1:89" x14ac:dyDescent="0.25">
      <c r="A680" s="25">
        <v>43074.751158252315</v>
      </c>
      <c r="B680" s="26" t="s">
        <v>1367</v>
      </c>
      <c r="C680" s="26" t="s">
        <v>1368</v>
      </c>
      <c r="D680" s="26" t="s">
        <v>185</v>
      </c>
      <c r="E680" s="24"/>
      <c r="F680" s="26" t="s">
        <v>235</v>
      </c>
      <c r="G680" s="26" t="s">
        <v>1372</v>
      </c>
      <c r="H680" s="26" t="s">
        <v>188</v>
      </c>
      <c r="I680" s="26" t="s">
        <v>188</v>
      </c>
      <c r="J680" s="26" t="s">
        <v>188</v>
      </c>
      <c r="K680" s="26" t="s">
        <v>188</v>
      </c>
      <c r="L680" s="26" t="s">
        <v>188</v>
      </c>
      <c r="M680" s="26" t="s">
        <v>188</v>
      </c>
      <c r="N680" s="26" t="s">
        <v>188</v>
      </c>
      <c r="O680" s="26" t="s">
        <v>188</v>
      </c>
      <c r="P680" s="26" t="s">
        <v>188</v>
      </c>
      <c r="Q680" s="26" t="s">
        <v>188</v>
      </c>
      <c r="R680" s="26" t="s">
        <v>188</v>
      </c>
      <c r="S680" s="26" t="s">
        <v>188</v>
      </c>
      <c r="T680" s="26" t="s">
        <v>188</v>
      </c>
      <c r="U680" s="26" t="s">
        <v>188</v>
      </c>
      <c r="V680" s="26" t="s">
        <v>5</v>
      </c>
      <c r="W680" s="26" t="s">
        <v>36</v>
      </c>
      <c r="X680" s="26" t="s">
        <v>39</v>
      </c>
      <c r="Y680" s="26" t="s">
        <v>43</v>
      </c>
      <c r="Z680" s="26" t="s">
        <v>43</v>
      </c>
      <c r="AA680" s="26" t="s">
        <v>43</v>
      </c>
      <c r="AB680" s="26" t="s">
        <v>43</v>
      </c>
      <c r="AC680" s="26" t="s">
        <v>43</v>
      </c>
      <c r="AD680" s="26" t="s">
        <v>43</v>
      </c>
      <c r="AE680" s="26" t="s">
        <v>53</v>
      </c>
      <c r="AF680" s="26" t="s">
        <v>58</v>
      </c>
      <c r="AG680" s="26" t="s">
        <v>58</v>
      </c>
      <c r="AH680" s="26" t="s">
        <v>58</v>
      </c>
      <c r="AI680" s="26" t="s">
        <v>58</v>
      </c>
      <c r="AJ680" s="26" t="s">
        <v>58</v>
      </c>
      <c r="AK680" s="26" t="s">
        <v>69</v>
      </c>
      <c r="AL680" s="26" t="s">
        <v>74</v>
      </c>
      <c r="AM680" s="26" t="s">
        <v>264</v>
      </c>
      <c r="AN680" s="26" t="s">
        <v>89</v>
      </c>
      <c r="AO680" s="26" t="s">
        <v>265</v>
      </c>
      <c r="AP680" s="26" t="s">
        <v>105</v>
      </c>
      <c r="AQ680" s="26" t="s">
        <v>105</v>
      </c>
      <c r="AR680" s="26" t="s">
        <v>105</v>
      </c>
      <c r="AS680" s="26" t="s">
        <v>105</v>
      </c>
      <c r="AT680" s="26" t="s">
        <v>115</v>
      </c>
      <c r="AU680" s="26" t="s">
        <v>200</v>
      </c>
      <c r="AX680" s="12">
        <f t="shared" si="376"/>
        <v>677</v>
      </c>
      <c r="AY680" s="12">
        <f t="shared" si="407"/>
        <v>0.33333333333333331</v>
      </c>
      <c r="AZ680" s="20" t="str">
        <f t="shared" si="377"/>
        <v>Autoevaluación., Retroalimentación.</v>
      </c>
      <c r="BA680" s="12" t="str">
        <f t="shared" si="372"/>
        <v>Autoevaluación.</v>
      </c>
      <c r="BB680" s="12" t="str">
        <f t="shared" si="373"/>
        <v>Retroalimentación.</v>
      </c>
      <c r="BC680" s="12" t="str">
        <f t="shared" si="374"/>
        <v/>
      </c>
      <c r="BD680" s="12" t="str">
        <f t="shared" si="375"/>
        <v/>
      </c>
      <c r="BF680" s="12">
        <f t="shared" si="378"/>
        <v>0</v>
      </c>
      <c r="BG680" s="12">
        <f t="shared" si="379"/>
        <v>0</v>
      </c>
      <c r="BH680" s="12">
        <f t="shared" si="380"/>
        <v>1</v>
      </c>
      <c r="BI680" s="12">
        <f t="shared" si="381"/>
        <v>1</v>
      </c>
      <c r="BJ680" s="12">
        <f t="shared" si="382"/>
        <v>0</v>
      </c>
      <c r="BK680" s="12">
        <f t="shared" si="383"/>
        <v>2</v>
      </c>
      <c r="BL680" s="20" t="str">
        <f t="shared" si="384"/>
        <v>Reflexión, Diálogo, Oportunidades de mejora</v>
      </c>
      <c r="BM680" s="12" t="str">
        <f t="shared" si="385"/>
        <v>Reflexión</v>
      </c>
      <c r="BN680" s="12" t="str">
        <f t="shared" si="408"/>
        <v>Diálogo</v>
      </c>
      <c r="BO680" s="12" t="str">
        <f t="shared" si="386"/>
        <v>Oportunidades de mejora</v>
      </c>
      <c r="BP680" s="12" t="str">
        <f t="shared" si="387"/>
        <v/>
      </c>
      <c r="BQ680" s="12" t="str">
        <f t="shared" si="388"/>
        <v/>
      </c>
      <c r="BS680" s="12">
        <f t="shared" si="389"/>
        <v>1</v>
      </c>
      <c r="BT680" s="12">
        <f t="shared" si="390"/>
        <v>1</v>
      </c>
      <c r="BU680" s="12">
        <f t="shared" si="391"/>
        <v>0</v>
      </c>
      <c r="BV680" s="12">
        <f t="shared" si="392"/>
        <v>1</v>
      </c>
      <c r="BW680" s="12">
        <f t="shared" si="393"/>
        <v>0</v>
      </c>
      <c r="BX680" s="12">
        <f t="shared" si="394"/>
        <v>0</v>
      </c>
      <c r="BY680" s="12">
        <f t="shared" si="395"/>
        <v>3</v>
      </c>
      <c r="BZ680" s="12" t="str">
        <f t="shared" si="396"/>
        <v>La bibliografía básica propuesta se encuentra en la biblioteca "Juan Roa Vásquez"., La bibliografía propuesta contiene títulos de edición menor a 5 años.</v>
      </c>
      <c r="CA680" s="12" t="str">
        <f t="shared" si="397"/>
        <v>La bibliografía básica propuesta se encuentra en la biblioteca "Juan Roa Vásquez".</v>
      </c>
      <c r="CB680" s="21" t="str">
        <f t="shared" si="398"/>
        <v>La bibliografía propuesta contiene títulos de edición menor a 5 años.</v>
      </c>
      <c r="CC680" s="12" t="str">
        <f t="shared" si="399"/>
        <v/>
      </c>
      <c r="CD680" s="12" t="str">
        <f t="shared" si="400"/>
        <v/>
      </c>
      <c r="CF680" s="12">
        <f t="shared" si="401"/>
        <v>1</v>
      </c>
      <c r="CG680" s="12">
        <f t="shared" si="402"/>
        <v>1</v>
      </c>
      <c r="CH680" s="12">
        <f t="shared" si="403"/>
        <v>0</v>
      </c>
      <c r="CI680" s="12">
        <f t="shared" si="404"/>
        <v>0</v>
      </c>
      <c r="CJ680" s="12">
        <f t="shared" si="405"/>
        <v>0</v>
      </c>
      <c r="CK680" s="12">
        <f t="shared" si="406"/>
        <v>2</v>
      </c>
    </row>
    <row r="681" spans="1:89" x14ac:dyDescent="0.25">
      <c r="A681" s="25">
        <v>43074.75477550926</v>
      </c>
      <c r="B681" s="26" t="s">
        <v>1373</v>
      </c>
      <c r="C681" s="26" t="s">
        <v>1374</v>
      </c>
      <c r="D681" s="26" t="s">
        <v>185</v>
      </c>
      <c r="E681" s="24"/>
      <c r="F681" s="26" t="s">
        <v>235</v>
      </c>
      <c r="G681" s="26" t="s">
        <v>1375</v>
      </c>
      <c r="H681" s="26" t="s">
        <v>188</v>
      </c>
      <c r="I681" s="26" t="s">
        <v>188</v>
      </c>
      <c r="J681" s="26" t="s">
        <v>188</v>
      </c>
      <c r="K681" s="26" t="s">
        <v>188</v>
      </c>
      <c r="L681" s="26" t="s">
        <v>188</v>
      </c>
      <c r="M681" s="26" t="s">
        <v>188</v>
      </c>
      <c r="N681" s="26" t="s">
        <v>188</v>
      </c>
      <c r="O681" s="26" t="s">
        <v>188</v>
      </c>
      <c r="P681" s="26" t="s">
        <v>188</v>
      </c>
      <c r="Q681" s="26" t="s">
        <v>188</v>
      </c>
      <c r="R681" s="26" t="s">
        <v>188</v>
      </c>
      <c r="S681" s="26" t="s">
        <v>188</v>
      </c>
      <c r="T681" s="26" t="s">
        <v>188</v>
      </c>
      <c r="U681" s="26" t="s">
        <v>188</v>
      </c>
      <c r="V681" s="26" t="s">
        <v>5</v>
      </c>
      <c r="W681" s="26" t="s">
        <v>36</v>
      </c>
      <c r="X681" s="26" t="s">
        <v>39</v>
      </c>
      <c r="Y681" s="26" t="s">
        <v>43</v>
      </c>
      <c r="Z681" s="26" t="s">
        <v>43</v>
      </c>
      <c r="AA681" s="26" t="s">
        <v>43</v>
      </c>
      <c r="AB681" s="26" t="s">
        <v>43</v>
      </c>
      <c r="AC681" s="26" t="s">
        <v>43</v>
      </c>
      <c r="AD681" s="26" t="s">
        <v>43</v>
      </c>
      <c r="AE681" s="26" t="s">
        <v>53</v>
      </c>
      <c r="AF681" s="26" t="s">
        <v>58</v>
      </c>
      <c r="AG681" s="26" t="s">
        <v>58</v>
      </c>
      <c r="AH681" s="26" t="s">
        <v>58</v>
      </c>
      <c r="AI681" s="26" t="s">
        <v>58</v>
      </c>
      <c r="AJ681" s="26" t="s">
        <v>58</v>
      </c>
      <c r="AK681" s="26" t="s">
        <v>69</v>
      </c>
      <c r="AL681" s="26" t="s">
        <v>74</v>
      </c>
      <c r="AM681" s="26" t="s">
        <v>264</v>
      </c>
      <c r="AN681" s="26" t="s">
        <v>89</v>
      </c>
      <c r="AO681" s="26" t="s">
        <v>265</v>
      </c>
      <c r="AP681" s="26" t="s">
        <v>105</v>
      </c>
      <c r="AQ681" s="26" t="s">
        <v>105</v>
      </c>
      <c r="AR681" s="26" t="s">
        <v>105</v>
      </c>
      <c r="AS681" s="26" t="s">
        <v>105</v>
      </c>
      <c r="AT681" s="26" t="s">
        <v>115</v>
      </c>
      <c r="AU681" s="26" t="s">
        <v>200</v>
      </c>
      <c r="AX681" s="12">
        <f t="shared" si="376"/>
        <v>680</v>
      </c>
      <c r="AY681" s="12">
        <f t="shared" si="407"/>
        <v>1</v>
      </c>
      <c r="AZ681" s="20" t="str">
        <f t="shared" si="377"/>
        <v>Autoevaluación., Retroalimentación.</v>
      </c>
      <c r="BA681" s="12" t="str">
        <f t="shared" si="372"/>
        <v>Autoevaluación.</v>
      </c>
      <c r="BB681" s="12" t="str">
        <f t="shared" si="373"/>
        <v>Retroalimentación.</v>
      </c>
      <c r="BC681" s="12" t="str">
        <f t="shared" si="374"/>
        <v/>
      </c>
      <c r="BD681" s="12" t="str">
        <f t="shared" si="375"/>
        <v/>
      </c>
      <c r="BF681" s="12">
        <f t="shared" si="378"/>
        <v>0</v>
      </c>
      <c r="BG681" s="12">
        <f t="shared" si="379"/>
        <v>0</v>
      </c>
      <c r="BH681" s="12">
        <f t="shared" si="380"/>
        <v>1</v>
      </c>
      <c r="BI681" s="12">
        <f t="shared" si="381"/>
        <v>1</v>
      </c>
      <c r="BJ681" s="12">
        <f t="shared" si="382"/>
        <v>0</v>
      </c>
      <c r="BK681" s="12">
        <f t="shared" si="383"/>
        <v>2</v>
      </c>
      <c r="BL681" s="20" t="str">
        <f t="shared" si="384"/>
        <v>Reflexión, Diálogo, Oportunidades de mejora</v>
      </c>
      <c r="BM681" s="12" t="str">
        <f t="shared" si="385"/>
        <v>Reflexión</v>
      </c>
      <c r="BN681" s="12" t="str">
        <f t="shared" si="408"/>
        <v>Diálogo</v>
      </c>
      <c r="BO681" s="12" t="str">
        <f t="shared" si="386"/>
        <v>Oportunidades de mejora</v>
      </c>
      <c r="BP681" s="12" t="str">
        <f t="shared" si="387"/>
        <v/>
      </c>
      <c r="BQ681" s="12" t="str">
        <f t="shared" si="388"/>
        <v/>
      </c>
      <c r="BS681" s="12">
        <f t="shared" si="389"/>
        <v>1</v>
      </c>
      <c r="BT681" s="12">
        <f t="shared" si="390"/>
        <v>1</v>
      </c>
      <c r="BU681" s="12">
        <f t="shared" si="391"/>
        <v>0</v>
      </c>
      <c r="BV681" s="12">
        <f t="shared" si="392"/>
        <v>1</v>
      </c>
      <c r="BW681" s="12">
        <f t="shared" si="393"/>
        <v>0</v>
      </c>
      <c r="BX681" s="12">
        <f t="shared" si="394"/>
        <v>0</v>
      </c>
      <c r="BY681" s="12">
        <f t="shared" si="395"/>
        <v>3</v>
      </c>
      <c r="BZ681" s="12" t="str">
        <f t="shared" si="396"/>
        <v>La bibliografía básica propuesta se encuentra en la biblioteca "Juan Roa Vásquez"., La bibliografía propuesta contiene títulos de edición menor a 5 años.</v>
      </c>
      <c r="CA681" s="12" t="str">
        <f t="shared" si="397"/>
        <v>La bibliografía básica propuesta se encuentra en la biblioteca "Juan Roa Vásquez".</v>
      </c>
      <c r="CB681" s="21" t="str">
        <f t="shared" si="398"/>
        <v>La bibliografía propuesta contiene títulos de edición menor a 5 años.</v>
      </c>
      <c r="CC681" s="12" t="str">
        <f t="shared" si="399"/>
        <v/>
      </c>
      <c r="CD681" s="12" t="str">
        <f t="shared" si="400"/>
        <v/>
      </c>
      <c r="CF681" s="12">
        <f t="shared" si="401"/>
        <v>1</v>
      </c>
      <c r="CG681" s="12">
        <f t="shared" si="402"/>
        <v>1</v>
      </c>
      <c r="CH681" s="12">
        <f t="shared" si="403"/>
        <v>0</v>
      </c>
      <c r="CI681" s="12">
        <f t="shared" si="404"/>
        <v>0</v>
      </c>
      <c r="CJ681" s="12">
        <f t="shared" si="405"/>
        <v>0</v>
      </c>
      <c r="CK681" s="12">
        <f t="shared" si="406"/>
        <v>2</v>
      </c>
    </row>
    <row r="682" spans="1:89" x14ac:dyDescent="0.25">
      <c r="A682" s="25">
        <v>43074.757837928242</v>
      </c>
      <c r="B682" s="26" t="s">
        <v>1367</v>
      </c>
      <c r="C682" s="26" t="s">
        <v>1376</v>
      </c>
      <c r="D682" s="26" t="s">
        <v>185</v>
      </c>
      <c r="E682" s="24"/>
      <c r="F682" s="26" t="s">
        <v>235</v>
      </c>
      <c r="G682" s="26" t="s">
        <v>1377</v>
      </c>
      <c r="H682" s="26" t="s">
        <v>188</v>
      </c>
      <c r="I682" s="26" t="s">
        <v>188</v>
      </c>
      <c r="J682" s="26" t="s">
        <v>188</v>
      </c>
      <c r="K682" s="26" t="s">
        <v>188</v>
      </c>
      <c r="L682" s="26" t="s">
        <v>188</v>
      </c>
      <c r="M682" s="26" t="s">
        <v>188</v>
      </c>
      <c r="N682" s="26" t="s">
        <v>188</v>
      </c>
      <c r="O682" s="26" t="s">
        <v>188</v>
      </c>
      <c r="P682" s="26" t="s">
        <v>188</v>
      </c>
      <c r="Q682" s="26" t="s">
        <v>188</v>
      </c>
      <c r="R682" s="26" t="s">
        <v>188</v>
      </c>
      <c r="S682" s="26" t="s">
        <v>188</v>
      </c>
      <c r="T682" s="26" t="s">
        <v>188</v>
      </c>
      <c r="U682" s="26" t="s">
        <v>188</v>
      </c>
      <c r="V682" s="26" t="s">
        <v>5</v>
      </c>
      <c r="W682" s="26" t="s">
        <v>36</v>
      </c>
      <c r="X682" s="26" t="s">
        <v>39</v>
      </c>
      <c r="Y682" s="26" t="s">
        <v>43</v>
      </c>
      <c r="Z682" s="26" t="s">
        <v>43</v>
      </c>
      <c r="AA682" s="26" t="s">
        <v>43</v>
      </c>
      <c r="AB682" s="26" t="s">
        <v>43</v>
      </c>
      <c r="AC682" s="26" t="s">
        <v>43</v>
      </c>
      <c r="AD682" s="26" t="s">
        <v>43</v>
      </c>
      <c r="AE682" s="26" t="s">
        <v>53</v>
      </c>
      <c r="AF682" s="26" t="s">
        <v>58</v>
      </c>
      <c r="AG682" s="26" t="s">
        <v>58</v>
      </c>
      <c r="AH682" s="26" t="s">
        <v>58</v>
      </c>
      <c r="AI682" s="26" t="s">
        <v>58</v>
      </c>
      <c r="AJ682" s="26" t="s">
        <v>58</v>
      </c>
      <c r="AK682" s="26" t="s">
        <v>69</v>
      </c>
      <c r="AL682" s="26" t="s">
        <v>160</v>
      </c>
      <c r="AM682" s="26" t="s">
        <v>191</v>
      </c>
      <c r="AN682" s="26" t="s">
        <v>89</v>
      </c>
      <c r="AO682" s="26" t="s">
        <v>210</v>
      </c>
      <c r="AP682" s="26" t="s">
        <v>105</v>
      </c>
      <c r="AQ682" s="26" t="s">
        <v>105</v>
      </c>
      <c r="AR682" s="26" t="s">
        <v>105</v>
      </c>
      <c r="AS682" s="26" t="s">
        <v>105</v>
      </c>
      <c r="AT682" s="26" t="s">
        <v>115</v>
      </c>
      <c r="AU682" s="26" t="s">
        <v>284</v>
      </c>
      <c r="AX682" s="12">
        <f t="shared" si="376"/>
        <v>681</v>
      </c>
      <c r="AY682" s="12">
        <f t="shared" si="407"/>
        <v>1</v>
      </c>
      <c r="AZ682" s="20" t="str">
        <f t="shared" si="377"/>
        <v>Anticipatoria., Criterios y estándares (Rúbrica)., Autoevaluación., Retroalimentación.</v>
      </c>
      <c r="BA682" s="12" t="str">
        <f t="shared" si="372"/>
        <v>Anticipatoria.</v>
      </c>
      <c r="BB682" s="12" t="str">
        <f t="shared" si="373"/>
        <v>Criterios y estándares (Rúbrica).</v>
      </c>
      <c r="BC682" s="12" t="str">
        <f t="shared" si="374"/>
        <v>Autoevaluación.</v>
      </c>
      <c r="BD682" s="12" t="str">
        <f t="shared" si="375"/>
        <v>Retroalimentación.</v>
      </c>
      <c r="BF682" s="12">
        <f t="shared" si="378"/>
        <v>1</v>
      </c>
      <c r="BG682" s="12">
        <f t="shared" si="379"/>
        <v>1</v>
      </c>
      <c r="BH682" s="12">
        <f t="shared" si="380"/>
        <v>1</v>
      </c>
      <c r="BI682" s="12">
        <f t="shared" si="381"/>
        <v>1</v>
      </c>
      <c r="BJ682" s="12">
        <f t="shared" si="382"/>
        <v>0</v>
      </c>
      <c r="BK682" s="12">
        <f t="shared" si="383"/>
        <v>4</v>
      </c>
      <c r="BL682" s="20" t="str">
        <f t="shared" si="384"/>
        <v>Reflexión, Diálogo, Claridad, Oportunidades de mejora</v>
      </c>
      <c r="BM682" s="12" t="str">
        <f t="shared" si="385"/>
        <v>Reflexión</v>
      </c>
      <c r="BN682" s="12" t="str">
        <f t="shared" si="408"/>
        <v>Diálogo</v>
      </c>
      <c r="BO682" s="12" t="str">
        <f t="shared" si="386"/>
        <v>Claridad</v>
      </c>
      <c r="BP682" s="12" t="str">
        <f t="shared" si="387"/>
        <v>Oportunidades de mejora</v>
      </c>
      <c r="BQ682" s="12" t="str">
        <f t="shared" si="388"/>
        <v/>
      </c>
      <c r="BS682" s="12">
        <f t="shared" si="389"/>
        <v>1</v>
      </c>
      <c r="BT682" s="12">
        <f t="shared" si="390"/>
        <v>1</v>
      </c>
      <c r="BU682" s="12">
        <f t="shared" si="391"/>
        <v>1</v>
      </c>
      <c r="BV682" s="12">
        <f t="shared" si="392"/>
        <v>1</v>
      </c>
      <c r="BW682" s="12">
        <f t="shared" si="393"/>
        <v>0</v>
      </c>
      <c r="BX682" s="12">
        <f t="shared" si="394"/>
        <v>0</v>
      </c>
      <c r="BY682" s="12">
        <f t="shared" si="395"/>
        <v>4</v>
      </c>
      <c r="BZ682" s="12" t="str">
        <f t="shared" si="396"/>
        <v>La bibliografía básica propuesta se encuentra en la biblioteca "Juan Roa Vásquez"., La bibliografía se presenta con una sólo sistema de referenciación (APA, Vancouver, IEEE, etc).</v>
      </c>
      <c r="CA682" s="12" t="str">
        <f t="shared" si="397"/>
        <v>La bibliografía básica propuesta se encuentra en la biblioteca "Juan Roa Vásquez".</v>
      </c>
      <c r="CB682" s="21" t="str">
        <f t="shared" si="398"/>
        <v>La bibliografía se presenta con una sólo sistema de referenciación (APA, Vancouver, IEEE, etc).</v>
      </c>
      <c r="CC682" s="12" t="str">
        <f t="shared" si="399"/>
        <v/>
      </c>
      <c r="CD682" s="12" t="str">
        <f t="shared" si="400"/>
        <v/>
      </c>
      <c r="CF682" s="12">
        <f t="shared" si="401"/>
        <v>1</v>
      </c>
      <c r="CG682" s="12">
        <f t="shared" si="402"/>
        <v>0</v>
      </c>
      <c r="CH682" s="12">
        <f t="shared" si="403"/>
        <v>1</v>
      </c>
      <c r="CI682" s="12">
        <f t="shared" si="404"/>
        <v>0</v>
      </c>
      <c r="CJ682" s="12">
        <f t="shared" si="405"/>
        <v>0</v>
      </c>
      <c r="CK682" s="12">
        <f t="shared" si="406"/>
        <v>2</v>
      </c>
    </row>
    <row r="683" spans="1:89" x14ac:dyDescent="0.25">
      <c r="A683" s="25">
        <v>43074.760126493056</v>
      </c>
      <c r="B683" s="26" t="s">
        <v>1378</v>
      </c>
      <c r="C683" s="26" t="s">
        <v>1368</v>
      </c>
      <c r="D683" s="26" t="s">
        <v>185</v>
      </c>
      <c r="E683" s="24"/>
      <c r="F683" s="26" t="s">
        <v>226</v>
      </c>
      <c r="G683" s="26" t="s">
        <v>1379</v>
      </c>
      <c r="H683" s="26" t="s">
        <v>188</v>
      </c>
      <c r="I683" s="26" t="s">
        <v>188</v>
      </c>
      <c r="J683" s="26" t="s">
        <v>188</v>
      </c>
      <c r="K683" s="26" t="s">
        <v>188</v>
      </c>
      <c r="L683" s="26" t="s">
        <v>188</v>
      </c>
      <c r="M683" s="26" t="s">
        <v>188</v>
      </c>
      <c r="N683" s="26" t="s">
        <v>188</v>
      </c>
      <c r="O683" s="26" t="s">
        <v>188</v>
      </c>
      <c r="P683" s="26" t="s">
        <v>188</v>
      </c>
      <c r="Q683" s="26" t="s">
        <v>188</v>
      </c>
      <c r="R683" s="26" t="s">
        <v>188</v>
      </c>
      <c r="S683" s="26" t="s">
        <v>188</v>
      </c>
      <c r="T683" s="26" t="s">
        <v>188</v>
      </c>
      <c r="U683" s="26" t="s">
        <v>188</v>
      </c>
      <c r="V683" s="26" t="s">
        <v>5</v>
      </c>
      <c r="W683" s="26" t="s">
        <v>36</v>
      </c>
      <c r="X683" s="26" t="s">
        <v>39</v>
      </c>
      <c r="Y683" s="26" t="s">
        <v>43</v>
      </c>
      <c r="Z683" s="26" t="s">
        <v>43</v>
      </c>
      <c r="AA683" s="26" t="s">
        <v>43</v>
      </c>
      <c r="AB683" s="26" t="s">
        <v>43</v>
      </c>
      <c r="AC683" s="26" t="s">
        <v>43</v>
      </c>
      <c r="AD683" s="26" t="s">
        <v>43</v>
      </c>
      <c r="AE683" s="26" t="s">
        <v>53</v>
      </c>
      <c r="AF683" s="26" t="s">
        <v>58</v>
      </c>
      <c r="AG683" s="26" t="s">
        <v>58</v>
      </c>
      <c r="AH683" s="26" t="s">
        <v>58</v>
      </c>
      <c r="AI683" s="26" t="s">
        <v>58</v>
      </c>
      <c r="AJ683" s="26" t="s">
        <v>58</v>
      </c>
      <c r="AK683" s="26" t="s">
        <v>69</v>
      </c>
      <c r="AL683" s="26" t="s">
        <v>160</v>
      </c>
      <c r="AM683" s="26" t="s">
        <v>206</v>
      </c>
      <c r="AN683" s="26" t="s">
        <v>89</v>
      </c>
      <c r="AO683" s="26" t="s">
        <v>265</v>
      </c>
      <c r="AP683" s="26" t="s">
        <v>105</v>
      </c>
      <c r="AQ683" s="26" t="s">
        <v>105</v>
      </c>
      <c r="AR683" s="26" t="s">
        <v>105</v>
      </c>
      <c r="AS683" s="26" t="s">
        <v>105</v>
      </c>
      <c r="AT683" s="26" t="s">
        <v>115</v>
      </c>
      <c r="AU683" s="26" t="s">
        <v>164</v>
      </c>
      <c r="AX683" s="12">
        <f t="shared" si="376"/>
        <v>677</v>
      </c>
      <c r="AY683" s="12">
        <f t="shared" si="407"/>
        <v>0.33333333333333331</v>
      </c>
      <c r="AZ683" s="20" t="str">
        <f t="shared" si="377"/>
        <v>Anticipatoria., Autoevaluación., Retroalimentación.</v>
      </c>
      <c r="BA683" s="12" t="str">
        <f t="shared" si="372"/>
        <v>Anticipatoria.</v>
      </c>
      <c r="BB683" s="12" t="str">
        <f t="shared" si="373"/>
        <v>Autoevaluación.</v>
      </c>
      <c r="BC683" s="12" t="str">
        <f t="shared" si="374"/>
        <v>Retroalimentación.</v>
      </c>
      <c r="BD683" s="12" t="str">
        <f t="shared" si="375"/>
        <v/>
      </c>
      <c r="BF683" s="12">
        <f t="shared" si="378"/>
        <v>1</v>
      </c>
      <c r="BG683" s="12">
        <f t="shared" si="379"/>
        <v>0</v>
      </c>
      <c r="BH683" s="12">
        <f t="shared" si="380"/>
        <v>1</v>
      </c>
      <c r="BI683" s="12">
        <f t="shared" si="381"/>
        <v>1</v>
      </c>
      <c r="BJ683" s="12">
        <f t="shared" si="382"/>
        <v>0</v>
      </c>
      <c r="BK683" s="12">
        <f t="shared" si="383"/>
        <v>3</v>
      </c>
      <c r="BL683" s="20" t="str">
        <f t="shared" si="384"/>
        <v>Reflexión, Diálogo, Oportunidades de mejora</v>
      </c>
      <c r="BM683" s="12" t="str">
        <f t="shared" si="385"/>
        <v>Reflexión</v>
      </c>
      <c r="BN683" s="12" t="str">
        <f t="shared" si="408"/>
        <v>Diálogo</v>
      </c>
      <c r="BO683" s="12" t="str">
        <f t="shared" si="386"/>
        <v>Oportunidades de mejora</v>
      </c>
      <c r="BP683" s="12" t="str">
        <f t="shared" si="387"/>
        <v/>
      </c>
      <c r="BQ683" s="12" t="str">
        <f t="shared" si="388"/>
        <v/>
      </c>
      <c r="BS683" s="12">
        <f t="shared" si="389"/>
        <v>1</v>
      </c>
      <c r="BT683" s="12">
        <f t="shared" si="390"/>
        <v>1</v>
      </c>
      <c r="BU683" s="12">
        <f t="shared" si="391"/>
        <v>0</v>
      </c>
      <c r="BV683" s="12">
        <f t="shared" si="392"/>
        <v>1</v>
      </c>
      <c r="BW683" s="12">
        <f t="shared" si="393"/>
        <v>0</v>
      </c>
      <c r="BX683" s="12">
        <f t="shared" si="394"/>
        <v>0</v>
      </c>
      <c r="BY683" s="12">
        <f t="shared" si="395"/>
        <v>3</v>
      </c>
      <c r="BZ683" s="12" t="str">
        <f t="shared" si="396"/>
        <v>La bibliografía básica propuesta se encuentra en la biblioteca "Juan Roa Vásquez".</v>
      </c>
      <c r="CA683" s="12" t="str">
        <f t="shared" si="397"/>
        <v>La bibliografía básica propuesta se encuentra en la biblioteca "Juan Roa Vásquez".</v>
      </c>
      <c r="CB683" s="21" t="str">
        <f t="shared" si="398"/>
        <v/>
      </c>
      <c r="CC683" s="12" t="str">
        <f t="shared" si="399"/>
        <v/>
      </c>
      <c r="CD683" s="12" t="str">
        <f t="shared" si="400"/>
        <v/>
      </c>
      <c r="CF683" s="12">
        <f t="shared" si="401"/>
        <v>1</v>
      </c>
      <c r="CG683" s="12">
        <f t="shared" si="402"/>
        <v>0</v>
      </c>
      <c r="CH683" s="12">
        <f t="shared" si="403"/>
        <v>0</v>
      </c>
      <c r="CI683" s="12">
        <f t="shared" si="404"/>
        <v>0</v>
      </c>
      <c r="CJ683" s="12">
        <f t="shared" si="405"/>
        <v>0</v>
      </c>
      <c r="CK683" s="12">
        <f t="shared" si="406"/>
        <v>1</v>
      </c>
    </row>
    <row r="684" spans="1:89" x14ac:dyDescent="0.25">
      <c r="A684" s="25">
        <v>43074.773231678242</v>
      </c>
      <c r="B684" s="26" t="s">
        <v>1380</v>
      </c>
      <c r="C684" s="26" t="s">
        <v>241</v>
      </c>
      <c r="D684" s="26" t="s">
        <v>185</v>
      </c>
      <c r="E684" s="24"/>
      <c r="F684" s="26" t="s">
        <v>289</v>
      </c>
      <c r="G684" s="26" t="s">
        <v>665</v>
      </c>
      <c r="H684" s="26" t="s">
        <v>188</v>
      </c>
      <c r="I684" s="26" t="s">
        <v>188</v>
      </c>
      <c r="J684" s="26" t="s">
        <v>188</v>
      </c>
      <c r="K684" s="26" t="s">
        <v>188</v>
      </c>
      <c r="L684" s="26" t="s">
        <v>188</v>
      </c>
      <c r="M684" s="26" t="s">
        <v>188</v>
      </c>
      <c r="N684" s="26" t="s">
        <v>188</v>
      </c>
      <c r="O684" s="26" t="s">
        <v>188</v>
      </c>
      <c r="P684" s="26" t="s">
        <v>188</v>
      </c>
      <c r="Q684" s="26" t="s">
        <v>188</v>
      </c>
      <c r="R684" s="26" t="s">
        <v>188</v>
      </c>
      <c r="S684" s="26" t="s">
        <v>188</v>
      </c>
      <c r="T684" s="26" t="s">
        <v>188</v>
      </c>
      <c r="U684" s="26" t="s">
        <v>188</v>
      </c>
      <c r="V684" s="26" t="s">
        <v>5</v>
      </c>
      <c r="W684" s="26" t="s">
        <v>162</v>
      </c>
      <c r="X684" s="26" t="s">
        <v>158</v>
      </c>
      <c r="Y684" s="26" t="s">
        <v>190</v>
      </c>
      <c r="Z684" s="26" t="s">
        <v>190</v>
      </c>
      <c r="AA684" s="26" t="s">
        <v>190</v>
      </c>
      <c r="AB684" s="26" t="s">
        <v>190</v>
      </c>
      <c r="AC684" s="26" t="s">
        <v>190</v>
      </c>
      <c r="AD684" s="26" t="s">
        <v>190</v>
      </c>
      <c r="AE684" s="26" t="s">
        <v>55</v>
      </c>
      <c r="AF684" s="26" t="s">
        <v>159</v>
      </c>
      <c r="AG684" s="26" t="s">
        <v>59</v>
      </c>
      <c r="AH684" s="26" t="s">
        <v>59</v>
      </c>
      <c r="AI684" s="26" t="s">
        <v>59</v>
      </c>
      <c r="AJ684" s="26" t="s">
        <v>59</v>
      </c>
      <c r="AK684" s="26" t="s">
        <v>71</v>
      </c>
      <c r="AL684" s="26" t="s">
        <v>163</v>
      </c>
      <c r="AM684" s="26" t="s">
        <v>191</v>
      </c>
      <c r="AN684" s="26" t="s">
        <v>90</v>
      </c>
      <c r="AO684" s="26" t="s">
        <v>192</v>
      </c>
      <c r="AP684" s="26" t="s">
        <v>104</v>
      </c>
      <c r="AQ684" s="26" t="s">
        <v>106</v>
      </c>
      <c r="AR684" s="26" t="s">
        <v>104</v>
      </c>
      <c r="AS684" s="26" t="s">
        <v>106</v>
      </c>
      <c r="AT684" s="26" t="s">
        <v>114</v>
      </c>
      <c r="AU684" s="26" t="s">
        <v>247</v>
      </c>
      <c r="AX684" s="12">
        <f t="shared" si="376"/>
        <v>17</v>
      </c>
      <c r="AY684" s="12">
        <f t="shared" si="407"/>
        <v>0.25</v>
      </c>
      <c r="AZ684" s="20" t="str">
        <f t="shared" si="377"/>
        <v>Anticipatoria., Criterios y estándares (Rúbrica)., Autoevaluación., Retroalimentación.</v>
      </c>
      <c r="BA684" s="12" t="str">
        <f t="shared" si="372"/>
        <v>Anticipatoria.</v>
      </c>
      <c r="BB684" s="12" t="str">
        <f t="shared" si="373"/>
        <v>Criterios y estándares (Rúbrica).</v>
      </c>
      <c r="BC684" s="12" t="str">
        <f t="shared" si="374"/>
        <v>Autoevaluación.</v>
      </c>
      <c r="BD684" s="12" t="str">
        <f t="shared" si="375"/>
        <v>Retroalimentación.</v>
      </c>
      <c r="BF684" s="12">
        <f t="shared" si="378"/>
        <v>1</v>
      </c>
      <c r="BG684" s="12">
        <f t="shared" si="379"/>
        <v>1</v>
      </c>
      <c r="BH684" s="12">
        <f t="shared" si="380"/>
        <v>1</v>
      </c>
      <c r="BI684" s="12">
        <f t="shared" si="381"/>
        <v>1</v>
      </c>
      <c r="BJ684" s="12">
        <f t="shared" si="382"/>
        <v>0</v>
      </c>
      <c r="BK684" s="12">
        <f t="shared" si="383"/>
        <v>4</v>
      </c>
      <c r="BL684" s="20" t="str">
        <f t="shared" si="384"/>
        <v>Reflexión, Diálogo, Claridad, Oportunidades de mejora, Retroalimentación al docente</v>
      </c>
      <c r="BM684" s="12" t="str">
        <f t="shared" si="385"/>
        <v>Reflexión</v>
      </c>
      <c r="BN684" s="12" t="str">
        <f t="shared" si="408"/>
        <v>Diálogo</v>
      </c>
      <c r="BO684" s="12" t="str">
        <f t="shared" si="386"/>
        <v>Claridad</v>
      </c>
      <c r="BP684" s="12" t="str">
        <f t="shared" si="387"/>
        <v>Oportunidades de mejora</v>
      </c>
      <c r="BQ684" s="12" t="str">
        <f t="shared" si="388"/>
        <v>Retroalimentación al docente</v>
      </c>
      <c r="BS684" s="12">
        <f t="shared" si="389"/>
        <v>1</v>
      </c>
      <c r="BT684" s="12">
        <f t="shared" si="390"/>
        <v>1</v>
      </c>
      <c r="BU684" s="12">
        <f t="shared" si="391"/>
        <v>1</v>
      </c>
      <c r="BV684" s="12">
        <f t="shared" si="392"/>
        <v>1</v>
      </c>
      <c r="BW684" s="12">
        <f t="shared" si="393"/>
        <v>1</v>
      </c>
      <c r="BX684" s="12">
        <f t="shared" si="394"/>
        <v>0</v>
      </c>
      <c r="BY684" s="12">
        <f t="shared" si="395"/>
        <v>5</v>
      </c>
      <c r="BZ684" s="12" t="str">
        <f t="shared" si="396"/>
        <v>La bibliografía básica propuesta se encuentra en la biblioteca "Juan Roa Vásquez"., La bibliografía propuesta contiene títulos de edición menor a 5 años., La bibliografía se presenta con una sólo sistema de referenciación (APA, Vancouver, IEEE, etc).</v>
      </c>
      <c r="CA684" s="12" t="str">
        <f t="shared" si="397"/>
        <v>La bibliografía básica propuesta se encuentra en la biblioteca "Juan Roa Vásquez".</v>
      </c>
      <c r="CB684" s="21" t="str">
        <f t="shared" si="398"/>
        <v>La bibliografía propuesta contiene títulos de edición menor a 5 años.</v>
      </c>
      <c r="CC684" s="12" t="str">
        <f t="shared" si="399"/>
        <v>La bibliografía se presenta con una sólo sistema de referenciación (APA, Vancouver, IEEE, etc).</v>
      </c>
      <c r="CD684" s="12" t="str">
        <f t="shared" si="400"/>
        <v/>
      </c>
      <c r="CF684" s="12">
        <f t="shared" si="401"/>
        <v>1</v>
      </c>
      <c r="CG684" s="12">
        <f t="shared" si="402"/>
        <v>1</v>
      </c>
      <c r="CH684" s="12">
        <f t="shared" si="403"/>
        <v>1</v>
      </c>
      <c r="CI684" s="12">
        <f t="shared" si="404"/>
        <v>0</v>
      </c>
      <c r="CJ684" s="12">
        <f t="shared" si="405"/>
        <v>0</v>
      </c>
      <c r="CK684" s="12">
        <f t="shared" si="406"/>
        <v>3</v>
      </c>
    </row>
    <row r="685" spans="1:89" x14ac:dyDescent="0.25">
      <c r="A685" s="25">
        <v>43074.775734525465</v>
      </c>
      <c r="B685" s="26" t="s">
        <v>1380</v>
      </c>
      <c r="C685" s="26" t="s">
        <v>241</v>
      </c>
      <c r="D685" s="26" t="s">
        <v>185</v>
      </c>
      <c r="E685" s="24"/>
      <c r="F685" s="26" t="s">
        <v>289</v>
      </c>
      <c r="G685" s="26" t="s">
        <v>1381</v>
      </c>
      <c r="H685" s="26" t="s">
        <v>188</v>
      </c>
      <c r="I685" s="26" t="s">
        <v>188</v>
      </c>
      <c r="J685" s="26" t="s">
        <v>188</v>
      </c>
      <c r="K685" s="26" t="s">
        <v>188</v>
      </c>
      <c r="L685" s="26" t="s">
        <v>188</v>
      </c>
      <c r="M685" s="26" t="s">
        <v>188</v>
      </c>
      <c r="N685" s="26" t="s">
        <v>188</v>
      </c>
      <c r="O685" s="26" t="s">
        <v>188</v>
      </c>
      <c r="P685" s="26" t="s">
        <v>188</v>
      </c>
      <c r="Q685" s="26" t="s">
        <v>188</v>
      </c>
      <c r="R685" s="26" t="s">
        <v>188</v>
      </c>
      <c r="S685" s="26" t="s">
        <v>188</v>
      </c>
      <c r="T685" s="26" t="s">
        <v>188</v>
      </c>
      <c r="U685" s="26" t="s">
        <v>188</v>
      </c>
      <c r="V685" s="26" t="s">
        <v>5</v>
      </c>
      <c r="W685" s="26" t="s">
        <v>162</v>
      </c>
      <c r="X685" s="26" t="s">
        <v>158</v>
      </c>
      <c r="Y685" s="26" t="s">
        <v>190</v>
      </c>
      <c r="Z685" s="26" t="s">
        <v>190</v>
      </c>
      <c r="AA685" s="26" t="s">
        <v>190</v>
      </c>
      <c r="AB685" s="26" t="s">
        <v>190</v>
      </c>
      <c r="AC685" s="26" t="s">
        <v>190</v>
      </c>
      <c r="AD685" s="26" t="s">
        <v>190</v>
      </c>
      <c r="AE685" s="26" t="s">
        <v>55</v>
      </c>
      <c r="AF685" s="26" t="s">
        <v>159</v>
      </c>
      <c r="AG685" s="26" t="s">
        <v>59</v>
      </c>
      <c r="AH685" s="26" t="s">
        <v>59</v>
      </c>
      <c r="AI685" s="26" t="s">
        <v>59</v>
      </c>
      <c r="AJ685" s="26" t="s">
        <v>59</v>
      </c>
      <c r="AK685" s="26" t="s">
        <v>71</v>
      </c>
      <c r="AL685" s="26" t="s">
        <v>163</v>
      </c>
      <c r="AM685" s="26" t="s">
        <v>191</v>
      </c>
      <c r="AN685" s="26" t="s">
        <v>90</v>
      </c>
      <c r="AO685" s="26" t="s">
        <v>192</v>
      </c>
      <c r="AP685" s="26" t="s">
        <v>106</v>
      </c>
      <c r="AQ685" s="26" t="s">
        <v>104</v>
      </c>
      <c r="AR685" s="26" t="s">
        <v>104</v>
      </c>
      <c r="AS685" s="26" t="s">
        <v>106</v>
      </c>
      <c r="AT685" s="26" t="s">
        <v>113</v>
      </c>
      <c r="AU685" s="26" t="s">
        <v>247</v>
      </c>
      <c r="AX685" s="12">
        <f t="shared" si="376"/>
        <v>17</v>
      </c>
      <c r="AY685" s="12">
        <f t="shared" si="407"/>
        <v>0.25</v>
      </c>
      <c r="AZ685" s="20" t="str">
        <f t="shared" si="377"/>
        <v>Anticipatoria., Criterios y estándares (Rúbrica)., Autoevaluación., Retroalimentación.</v>
      </c>
      <c r="BA685" s="12" t="str">
        <f t="shared" si="372"/>
        <v>Anticipatoria.</v>
      </c>
      <c r="BB685" s="12" t="str">
        <f t="shared" si="373"/>
        <v>Criterios y estándares (Rúbrica).</v>
      </c>
      <c r="BC685" s="12" t="str">
        <f t="shared" si="374"/>
        <v>Autoevaluación.</v>
      </c>
      <c r="BD685" s="12" t="str">
        <f t="shared" si="375"/>
        <v>Retroalimentación.</v>
      </c>
      <c r="BF685" s="12">
        <f t="shared" si="378"/>
        <v>1</v>
      </c>
      <c r="BG685" s="12">
        <f t="shared" si="379"/>
        <v>1</v>
      </c>
      <c r="BH685" s="12">
        <f t="shared" si="380"/>
        <v>1</v>
      </c>
      <c r="BI685" s="12">
        <f t="shared" si="381"/>
        <v>1</v>
      </c>
      <c r="BJ685" s="12">
        <f t="shared" si="382"/>
        <v>0</v>
      </c>
      <c r="BK685" s="12">
        <f t="shared" si="383"/>
        <v>4</v>
      </c>
      <c r="BL685" s="20" t="str">
        <f t="shared" si="384"/>
        <v>Reflexión, Diálogo, Claridad, Oportunidades de mejora, Retroalimentación al docente</v>
      </c>
      <c r="BM685" s="12" t="str">
        <f t="shared" si="385"/>
        <v>Reflexión</v>
      </c>
      <c r="BN685" s="12" t="str">
        <f t="shared" si="408"/>
        <v>Diálogo</v>
      </c>
      <c r="BO685" s="12" t="str">
        <f t="shared" si="386"/>
        <v>Claridad</v>
      </c>
      <c r="BP685" s="12" t="str">
        <f t="shared" si="387"/>
        <v>Oportunidades de mejora</v>
      </c>
      <c r="BQ685" s="12" t="str">
        <f t="shared" si="388"/>
        <v>Retroalimentación al docente</v>
      </c>
      <c r="BS685" s="12">
        <f t="shared" si="389"/>
        <v>1</v>
      </c>
      <c r="BT685" s="12">
        <f t="shared" si="390"/>
        <v>1</v>
      </c>
      <c r="BU685" s="12">
        <f t="shared" si="391"/>
        <v>1</v>
      </c>
      <c r="BV685" s="12">
        <f t="shared" si="392"/>
        <v>1</v>
      </c>
      <c r="BW685" s="12">
        <f t="shared" si="393"/>
        <v>1</v>
      </c>
      <c r="BX685" s="12">
        <f t="shared" si="394"/>
        <v>0</v>
      </c>
      <c r="BY685" s="12">
        <f t="shared" si="395"/>
        <v>5</v>
      </c>
      <c r="BZ685" s="12" t="str">
        <f t="shared" si="396"/>
        <v>La bibliografía básica propuesta se encuentra en la biblioteca "Juan Roa Vásquez"., La bibliografía propuesta contiene títulos de edición menor a 5 años., La bibliografía se presenta con una sólo sistema de referenciación (APA, Vancouver, IEEE, etc).</v>
      </c>
      <c r="CA685" s="12" t="str">
        <f t="shared" si="397"/>
        <v>La bibliografía básica propuesta se encuentra en la biblioteca "Juan Roa Vásquez".</v>
      </c>
      <c r="CB685" s="21" t="str">
        <f t="shared" si="398"/>
        <v>La bibliografía propuesta contiene títulos de edición menor a 5 años.</v>
      </c>
      <c r="CC685" s="12" t="str">
        <f t="shared" si="399"/>
        <v>La bibliografía se presenta con una sólo sistema de referenciación (APA, Vancouver, IEEE, etc).</v>
      </c>
      <c r="CD685" s="12" t="str">
        <f t="shared" si="400"/>
        <v/>
      </c>
      <c r="CF685" s="12">
        <f t="shared" si="401"/>
        <v>1</v>
      </c>
      <c r="CG685" s="12">
        <f t="shared" si="402"/>
        <v>1</v>
      </c>
      <c r="CH685" s="12">
        <f t="shared" si="403"/>
        <v>1</v>
      </c>
      <c r="CI685" s="12">
        <f t="shared" si="404"/>
        <v>0</v>
      </c>
      <c r="CJ685" s="12">
        <f t="shared" si="405"/>
        <v>0</v>
      </c>
      <c r="CK685" s="12">
        <f t="shared" si="406"/>
        <v>3</v>
      </c>
    </row>
    <row r="686" spans="1:89" x14ac:dyDescent="0.25">
      <c r="A686" s="25">
        <v>43074.955907476848</v>
      </c>
      <c r="B686" s="26" t="s">
        <v>1382</v>
      </c>
      <c r="C686" s="26" t="s">
        <v>1383</v>
      </c>
      <c r="D686" s="26" t="s">
        <v>185</v>
      </c>
      <c r="E686" s="24"/>
      <c r="F686" s="26" t="s">
        <v>720</v>
      </c>
      <c r="G686" s="26" t="s">
        <v>1384</v>
      </c>
      <c r="H686" s="26" t="s">
        <v>188</v>
      </c>
      <c r="I686" s="26" t="s">
        <v>188</v>
      </c>
      <c r="J686" s="26" t="s">
        <v>188</v>
      </c>
      <c r="K686" s="26" t="s">
        <v>188</v>
      </c>
      <c r="L686" s="26" t="s">
        <v>188</v>
      </c>
      <c r="M686" s="26" t="s">
        <v>188</v>
      </c>
      <c r="N686" s="26" t="s">
        <v>188</v>
      </c>
      <c r="O686" s="26" t="s">
        <v>188</v>
      </c>
      <c r="P686" s="26" t="s">
        <v>188</v>
      </c>
      <c r="Q686" s="26" t="s">
        <v>188</v>
      </c>
      <c r="R686" s="26" t="s">
        <v>188</v>
      </c>
      <c r="S686" s="26" t="s">
        <v>188</v>
      </c>
      <c r="T686" s="26" t="s">
        <v>188</v>
      </c>
      <c r="U686" s="26" t="s">
        <v>188</v>
      </c>
      <c r="V686" s="26" t="s">
        <v>5</v>
      </c>
      <c r="W686" s="26" t="s">
        <v>162</v>
      </c>
      <c r="X686" s="26" t="s">
        <v>158</v>
      </c>
      <c r="Y686" s="26" t="s">
        <v>190</v>
      </c>
      <c r="Z686" s="26" t="s">
        <v>190</v>
      </c>
      <c r="AA686" s="26" t="s">
        <v>190</v>
      </c>
      <c r="AB686" s="26" t="s">
        <v>190</v>
      </c>
      <c r="AC686" s="26" t="s">
        <v>190</v>
      </c>
      <c r="AD686" s="26" t="s">
        <v>190</v>
      </c>
      <c r="AE686" s="26" t="s">
        <v>55</v>
      </c>
      <c r="AF686" s="26" t="s">
        <v>159</v>
      </c>
      <c r="AG686" s="26" t="s">
        <v>59</v>
      </c>
      <c r="AH686" s="26" t="s">
        <v>59</v>
      </c>
      <c r="AI686" s="26" t="s">
        <v>59</v>
      </c>
      <c r="AJ686" s="26" t="s">
        <v>59</v>
      </c>
      <c r="AK686" s="26" t="s">
        <v>69</v>
      </c>
      <c r="AL686" s="26" t="s">
        <v>160</v>
      </c>
      <c r="AM686" s="26" t="s">
        <v>84</v>
      </c>
      <c r="AN686" s="26" t="s">
        <v>89</v>
      </c>
      <c r="AO686" s="26" t="s">
        <v>295</v>
      </c>
      <c r="AP686" s="26" t="s">
        <v>106</v>
      </c>
      <c r="AQ686" s="26" t="s">
        <v>106</v>
      </c>
      <c r="AR686" s="26" t="s">
        <v>104</v>
      </c>
      <c r="AS686" s="26" t="s">
        <v>106</v>
      </c>
      <c r="AT686" s="26" t="s">
        <v>112</v>
      </c>
      <c r="AU686" s="26" t="s">
        <v>166</v>
      </c>
      <c r="AX686" s="12">
        <f t="shared" si="376"/>
        <v>685</v>
      </c>
      <c r="AY686" s="12">
        <f t="shared" si="407"/>
        <v>1</v>
      </c>
      <c r="AZ686" s="20" t="str">
        <f t="shared" si="377"/>
        <v>Retroalimentación.</v>
      </c>
      <c r="BA686" s="12" t="str">
        <f t="shared" si="372"/>
        <v>Retroalimentación.</v>
      </c>
      <c r="BB686" s="12" t="str">
        <f t="shared" si="373"/>
        <v/>
      </c>
      <c r="BC686" s="12" t="str">
        <f t="shared" si="374"/>
        <v/>
      </c>
      <c r="BD686" s="12" t="str">
        <f t="shared" si="375"/>
        <v/>
      </c>
      <c r="BF686" s="12">
        <f t="shared" si="378"/>
        <v>0</v>
      </c>
      <c r="BG686" s="12">
        <f t="shared" si="379"/>
        <v>0</v>
      </c>
      <c r="BH686" s="12">
        <f t="shared" si="380"/>
        <v>0</v>
      </c>
      <c r="BI686" s="12">
        <f t="shared" si="381"/>
        <v>1</v>
      </c>
      <c r="BJ686" s="12">
        <f t="shared" si="382"/>
        <v>0</v>
      </c>
      <c r="BK686" s="12">
        <f t="shared" si="383"/>
        <v>1</v>
      </c>
      <c r="BL686" s="20" t="str">
        <f t="shared" si="384"/>
        <v>Reflexión, Oportunidades de mejora</v>
      </c>
      <c r="BM686" s="12" t="str">
        <f t="shared" si="385"/>
        <v>Reflexión</v>
      </c>
      <c r="BN686" s="12" t="str">
        <f t="shared" si="408"/>
        <v>Oportunidades de mejora</v>
      </c>
      <c r="BO686" s="12" t="str">
        <f t="shared" si="386"/>
        <v/>
      </c>
      <c r="BP686" s="12" t="str">
        <f t="shared" si="387"/>
        <v/>
      </c>
      <c r="BQ686" s="12" t="str">
        <f t="shared" si="388"/>
        <v/>
      </c>
      <c r="BS686" s="12">
        <f t="shared" si="389"/>
        <v>1</v>
      </c>
      <c r="BT686" s="12">
        <f t="shared" si="390"/>
        <v>0</v>
      </c>
      <c r="BU686" s="12">
        <f t="shared" si="391"/>
        <v>0</v>
      </c>
      <c r="BV686" s="12">
        <f t="shared" si="392"/>
        <v>1</v>
      </c>
      <c r="BW686" s="12">
        <f t="shared" si="393"/>
        <v>0</v>
      </c>
      <c r="BX686" s="12">
        <f t="shared" si="394"/>
        <v>0</v>
      </c>
      <c r="BY686" s="12">
        <f t="shared" si="395"/>
        <v>2</v>
      </c>
      <c r="BZ686" s="12" t="str">
        <f t="shared" si="396"/>
        <v>La bibliografía propuesta contiene títulos de edición menor a 5 años.</v>
      </c>
      <c r="CA686" s="12" t="str">
        <f t="shared" si="397"/>
        <v>La bibliografía propuesta contiene títulos de edición menor a 5 años.</v>
      </c>
      <c r="CB686" s="21" t="str">
        <f t="shared" si="398"/>
        <v/>
      </c>
      <c r="CC686" s="12" t="str">
        <f t="shared" si="399"/>
        <v/>
      </c>
      <c r="CD686" s="12" t="str">
        <f t="shared" si="400"/>
        <v/>
      </c>
      <c r="CF686" s="12">
        <f t="shared" si="401"/>
        <v>0</v>
      </c>
      <c r="CG686" s="12">
        <f t="shared" si="402"/>
        <v>1</v>
      </c>
      <c r="CH686" s="12">
        <f t="shared" si="403"/>
        <v>0</v>
      </c>
      <c r="CI686" s="12">
        <f t="shared" si="404"/>
        <v>0</v>
      </c>
      <c r="CJ686" s="12">
        <f t="shared" si="405"/>
        <v>0</v>
      </c>
      <c r="CK686" s="12">
        <f t="shared" si="406"/>
        <v>1</v>
      </c>
    </row>
    <row r="687" spans="1:89" x14ac:dyDescent="0.25">
      <c r="A687" s="25">
        <v>43075.162390833335</v>
      </c>
      <c r="B687" s="26" t="s">
        <v>1385</v>
      </c>
      <c r="C687" s="26" t="s">
        <v>1386</v>
      </c>
      <c r="D687" s="26" t="s">
        <v>185</v>
      </c>
      <c r="E687" s="24"/>
      <c r="F687" s="26" t="s">
        <v>223</v>
      </c>
      <c r="G687" s="26" t="s">
        <v>1387</v>
      </c>
      <c r="H687" s="26" t="s">
        <v>188</v>
      </c>
      <c r="I687" s="26" t="s">
        <v>188</v>
      </c>
      <c r="J687" s="26" t="s">
        <v>188</v>
      </c>
      <c r="K687" s="26" t="s">
        <v>188</v>
      </c>
      <c r="L687" s="26" t="s">
        <v>188</v>
      </c>
      <c r="M687" s="26" t="s">
        <v>188</v>
      </c>
      <c r="N687" s="26" t="s">
        <v>188</v>
      </c>
      <c r="O687" s="26" t="s">
        <v>188</v>
      </c>
      <c r="P687" s="26" t="s">
        <v>188</v>
      </c>
      <c r="Q687" s="26" t="s">
        <v>188</v>
      </c>
      <c r="R687" s="26" t="s">
        <v>188</v>
      </c>
      <c r="S687" s="26" t="s">
        <v>188</v>
      </c>
      <c r="T687" s="26" t="s">
        <v>188</v>
      </c>
      <c r="U687" s="26" t="s">
        <v>188</v>
      </c>
      <c r="V687" s="26" t="s">
        <v>5</v>
      </c>
      <c r="W687" s="26" t="s">
        <v>162</v>
      </c>
      <c r="X687" s="26" t="s">
        <v>158</v>
      </c>
      <c r="Y687" s="26" t="s">
        <v>190</v>
      </c>
      <c r="Z687" s="26" t="s">
        <v>190</v>
      </c>
      <c r="AA687" s="26" t="s">
        <v>190</v>
      </c>
      <c r="AB687" s="26" t="s">
        <v>190</v>
      </c>
      <c r="AC687" s="26" t="s">
        <v>190</v>
      </c>
      <c r="AD687" s="26" t="s">
        <v>190</v>
      </c>
      <c r="AE687" s="26" t="s">
        <v>55</v>
      </c>
      <c r="AF687" s="26" t="s">
        <v>159</v>
      </c>
      <c r="AG687" s="26" t="s">
        <v>59</v>
      </c>
      <c r="AH687" s="26" t="s">
        <v>59</v>
      </c>
      <c r="AI687" s="26" t="s">
        <v>59</v>
      </c>
      <c r="AJ687" s="26" t="s">
        <v>59</v>
      </c>
      <c r="AK687" s="26" t="s">
        <v>71</v>
      </c>
      <c r="AL687" s="26" t="s">
        <v>160</v>
      </c>
      <c r="AM687" s="26" t="s">
        <v>191</v>
      </c>
      <c r="AN687" s="26" t="s">
        <v>90</v>
      </c>
      <c r="AO687" s="26" t="s">
        <v>192</v>
      </c>
      <c r="AP687" s="26" t="s">
        <v>106</v>
      </c>
      <c r="AQ687" s="26" t="s">
        <v>106</v>
      </c>
      <c r="AR687" s="26" t="s">
        <v>106</v>
      </c>
      <c r="AS687" s="26" t="s">
        <v>106</v>
      </c>
      <c r="AT687" s="26" t="s">
        <v>112</v>
      </c>
      <c r="AU687" s="26" t="s">
        <v>247</v>
      </c>
      <c r="AX687" s="12">
        <f t="shared" si="376"/>
        <v>686</v>
      </c>
      <c r="AY687" s="12">
        <f t="shared" si="407"/>
        <v>1</v>
      </c>
      <c r="AZ687" s="20" t="str">
        <f t="shared" si="377"/>
        <v>Anticipatoria., Criterios y estándares (Rúbrica)., Autoevaluación., Retroalimentación.</v>
      </c>
      <c r="BA687" s="12" t="str">
        <f t="shared" si="372"/>
        <v>Anticipatoria.</v>
      </c>
      <c r="BB687" s="12" t="str">
        <f t="shared" si="373"/>
        <v>Criterios y estándares (Rúbrica).</v>
      </c>
      <c r="BC687" s="12" t="str">
        <f t="shared" si="374"/>
        <v>Autoevaluación.</v>
      </c>
      <c r="BD687" s="12" t="str">
        <f t="shared" si="375"/>
        <v>Retroalimentación.</v>
      </c>
      <c r="BF687" s="12">
        <f t="shared" si="378"/>
        <v>1</v>
      </c>
      <c r="BG687" s="12">
        <f t="shared" si="379"/>
        <v>1</v>
      </c>
      <c r="BH687" s="12">
        <f t="shared" si="380"/>
        <v>1</v>
      </c>
      <c r="BI687" s="12">
        <f t="shared" si="381"/>
        <v>1</v>
      </c>
      <c r="BJ687" s="12">
        <f t="shared" si="382"/>
        <v>0</v>
      </c>
      <c r="BK687" s="12">
        <f t="shared" si="383"/>
        <v>4</v>
      </c>
      <c r="BL687" s="20" t="str">
        <f t="shared" si="384"/>
        <v>Reflexión, Diálogo, Claridad, Oportunidades de mejora, Retroalimentación al docente</v>
      </c>
      <c r="BM687" s="12" t="str">
        <f t="shared" si="385"/>
        <v>Reflexión</v>
      </c>
      <c r="BN687" s="12" t="str">
        <f t="shared" si="408"/>
        <v>Diálogo</v>
      </c>
      <c r="BO687" s="12" t="str">
        <f t="shared" si="386"/>
        <v>Claridad</v>
      </c>
      <c r="BP687" s="12" t="str">
        <f t="shared" si="387"/>
        <v>Oportunidades de mejora</v>
      </c>
      <c r="BQ687" s="12" t="str">
        <f t="shared" si="388"/>
        <v>Retroalimentación al docente</v>
      </c>
      <c r="BS687" s="12">
        <f t="shared" si="389"/>
        <v>1</v>
      </c>
      <c r="BT687" s="12">
        <f t="shared" si="390"/>
        <v>1</v>
      </c>
      <c r="BU687" s="12">
        <f t="shared" si="391"/>
        <v>1</v>
      </c>
      <c r="BV687" s="12">
        <f t="shared" si="392"/>
        <v>1</v>
      </c>
      <c r="BW687" s="12">
        <f t="shared" si="393"/>
        <v>1</v>
      </c>
      <c r="BX687" s="12">
        <f t="shared" si="394"/>
        <v>0</v>
      </c>
      <c r="BY687" s="12">
        <f t="shared" si="395"/>
        <v>5</v>
      </c>
      <c r="BZ687" s="12" t="str">
        <f t="shared" si="396"/>
        <v>La bibliografía básica propuesta se encuentra en la biblioteca "Juan Roa Vásquez"., La bibliografía propuesta contiene títulos de edición menor a 5 años., La bibliografía se presenta con una sólo sistema de referenciación (APA, Vancouver, IEEE, etc).</v>
      </c>
      <c r="CA687" s="12" t="str">
        <f t="shared" si="397"/>
        <v>La bibliografía básica propuesta se encuentra en la biblioteca "Juan Roa Vásquez".</v>
      </c>
      <c r="CB687" s="21" t="str">
        <f t="shared" si="398"/>
        <v>La bibliografía propuesta contiene títulos de edición menor a 5 años.</v>
      </c>
      <c r="CC687" s="12" t="str">
        <f t="shared" si="399"/>
        <v>La bibliografía se presenta con una sólo sistema de referenciación (APA, Vancouver, IEEE, etc).</v>
      </c>
      <c r="CD687" s="12" t="str">
        <f t="shared" si="400"/>
        <v/>
      </c>
      <c r="CF687" s="12">
        <f t="shared" si="401"/>
        <v>1</v>
      </c>
      <c r="CG687" s="12">
        <f t="shared" si="402"/>
        <v>1</v>
      </c>
      <c r="CH687" s="12">
        <f t="shared" si="403"/>
        <v>1</v>
      </c>
      <c r="CI687" s="12">
        <f t="shared" si="404"/>
        <v>0</v>
      </c>
      <c r="CJ687" s="12">
        <f t="shared" si="405"/>
        <v>0</v>
      </c>
      <c r="CK687" s="12">
        <f t="shared" si="406"/>
        <v>3</v>
      </c>
    </row>
    <row r="688" spans="1:89" x14ac:dyDescent="0.25">
      <c r="A688" s="25">
        <v>43075.16603685185</v>
      </c>
      <c r="B688" s="26" t="s">
        <v>1385</v>
      </c>
      <c r="C688" s="26" t="s">
        <v>1388</v>
      </c>
      <c r="D688" s="26" t="s">
        <v>185</v>
      </c>
      <c r="E688" s="24"/>
      <c r="F688" s="26" t="s">
        <v>282</v>
      </c>
      <c r="G688" s="26" t="s">
        <v>1389</v>
      </c>
      <c r="H688" s="26" t="s">
        <v>188</v>
      </c>
      <c r="I688" s="26" t="s">
        <v>188</v>
      </c>
      <c r="J688" s="26" t="s">
        <v>188</v>
      </c>
      <c r="K688" s="26" t="s">
        <v>188</v>
      </c>
      <c r="L688" s="26" t="s">
        <v>188</v>
      </c>
      <c r="M688" s="26" t="s">
        <v>188</v>
      </c>
      <c r="N688" s="26" t="s">
        <v>188</v>
      </c>
      <c r="O688" s="26" t="s">
        <v>188</v>
      </c>
      <c r="P688" s="26" t="s">
        <v>188</v>
      </c>
      <c r="Q688" s="26" t="s">
        <v>188</v>
      </c>
      <c r="R688" s="26" t="s">
        <v>188</v>
      </c>
      <c r="S688" s="26" t="s">
        <v>188</v>
      </c>
      <c r="T688" s="26" t="s">
        <v>188</v>
      </c>
      <c r="U688" s="26" t="s">
        <v>188</v>
      </c>
      <c r="V688" s="26" t="s">
        <v>5</v>
      </c>
      <c r="W688" s="26" t="s">
        <v>37</v>
      </c>
      <c r="X688" s="26" t="s">
        <v>158</v>
      </c>
      <c r="Y688" s="26" t="s">
        <v>190</v>
      </c>
      <c r="Z688" s="26" t="s">
        <v>190</v>
      </c>
      <c r="AA688" s="26" t="s">
        <v>190</v>
      </c>
      <c r="AB688" s="26" t="s">
        <v>190</v>
      </c>
      <c r="AC688" s="26" t="s">
        <v>190</v>
      </c>
      <c r="AD688" s="26" t="s">
        <v>190</v>
      </c>
      <c r="AE688" s="26" t="s">
        <v>55</v>
      </c>
      <c r="AF688" s="26" t="s">
        <v>159</v>
      </c>
      <c r="AG688" s="26" t="s">
        <v>59</v>
      </c>
      <c r="AH688" s="26" t="s">
        <v>59</v>
      </c>
      <c r="AI688" s="26" t="s">
        <v>59</v>
      </c>
      <c r="AJ688" s="26" t="s">
        <v>59</v>
      </c>
      <c r="AK688" s="26" t="s">
        <v>71</v>
      </c>
      <c r="AL688" s="26" t="s">
        <v>160</v>
      </c>
      <c r="AM688" s="26" t="s">
        <v>191</v>
      </c>
      <c r="AN688" s="26" t="s">
        <v>90</v>
      </c>
      <c r="AO688" s="26" t="s">
        <v>192</v>
      </c>
      <c r="AP688" s="26" t="s">
        <v>106</v>
      </c>
      <c r="AQ688" s="26" t="s">
        <v>106</v>
      </c>
      <c r="AR688" s="26" t="s">
        <v>106</v>
      </c>
      <c r="AS688" s="26" t="s">
        <v>106</v>
      </c>
      <c r="AT688" s="26" t="s">
        <v>112</v>
      </c>
      <c r="AU688" s="26" t="s">
        <v>247</v>
      </c>
      <c r="AX688" s="12">
        <f t="shared" si="376"/>
        <v>687</v>
      </c>
      <c r="AY688" s="12">
        <f t="shared" si="407"/>
        <v>0.33333333333333331</v>
      </c>
      <c r="AZ688" s="20" t="str">
        <f t="shared" si="377"/>
        <v>Anticipatoria., Criterios y estándares (Rúbrica)., Autoevaluación., Retroalimentación.</v>
      </c>
      <c r="BA688" s="12" t="str">
        <f t="shared" si="372"/>
        <v>Anticipatoria.</v>
      </c>
      <c r="BB688" s="12" t="str">
        <f t="shared" si="373"/>
        <v>Criterios y estándares (Rúbrica).</v>
      </c>
      <c r="BC688" s="12" t="str">
        <f t="shared" si="374"/>
        <v>Autoevaluación.</v>
      </c>
      <c r="BD688" s="12" t="str">
        <f t="shared" si="375"/>
        <v>Retroalimentación.</v>
      </c>
      <c r="BF688" s="12">
        <f t="shared" si="378"/>
        <v>1</v>
      </c>
      <c r="BG688" s="12">
        <f t="shared" si="379"/>
        <v>1</v>
      </c>
      <c r="BH688" s="12">
        <f t="shared" si="380"/>
        <v>1</v>
      </c>
      <c r="BI688" s="12">
        <f t="shared" si="381"/>
        <v>1</v>
      </c>
      <c r="BJ688" s="12">
        <f t="shared" si="382"/>
        <v>0</v>
      </c>
      <c r="BK688" s="12">
        <f t="shared" si="383"/>
        <v>4</v>
      </c>
      <c r="BL688" s="20" t="str">
        <f t="shared" si="384"/>
        <v>Reflexión, Diálogo, Claridad, Oportunidades de mejora, Retroalimentación al docente</v>
      </c>
      <c r="BM688" s="12" t="str">
        <f t="shared" si="385"/>
        <v>Reflexión</v>
      </c>
      <c r="BN688" s="12" t="str">
        <f t="shared" si="408"/>
        <v>Diálogo</v>
      </c>
      <c r="BO688" s="12" t="str">
        <f t="shared" si="386"/>
        <v>Claridad</v>
      </c>
      <c r="BP688" s="12" t="str">
        <f t="shared" si="387"/>
        <v>Oportunidades de mejora</v>
      </c>
      <c r="BQ688" s="12" t="str">
        <f t="shared" si="388"/>
        <v>Retroalimentación al docente</v>
      </c>
      <c r="BS688" s="12">
        <f t="shared" si="389"/>
        <v>1</v>
      </c>
      <c r="BT688" s="12">
        <f t="shared" si="390"/>
        <v>1</v>
      </c>
      <c r="BU688" s="12">
        <f t="shared" si="391"/>
        <v>1</v>
      </c>
      <c r="BV688" s="12">
        <f t="shared" si="392"/>
        <v>1</v>
      </c>
      <c r="BW688" s="12">
        <f t="shared" si="393"/>
        <v>1</v>
      </c>
      <c r="BX688" s="12">
        <f t="shared" si="394"/>
        <v>0</v>
      </c>
      <c r="BY688" s="12">
        <f t="shared" si="395"/>
        <v>5</v>
      </c>
      <c r="BZ688" s="12" t="str">
        <f t="shared" si="396"/>
        <v>La bibliografía básica propuesta se encuentra en la biblioteca "Juan Roa Vásquez"., La bibliografía propuesta contiene títulos de edición menor a 5 años., La bibliografía se presenta con una sólo sistema de referenciación (APA, Vancouver, IEEE, etc).</v>
      </c>
      <c r="CA688" s="12" t="str">
        <f t="shared" si="397"/>
        <v>La bibliografía básica propuesta se encuentra en la biblioteca "Juan Roa Vásquez".</v>
      </c>
      <c r="CB688" s="21" t="str">
        <f t="shared" si="398"/>
        <v>La bibliografía propuesta contiene títulos de edición menor a 5 años.</v>
      </c>
      <c r="CC688" s="12" t="str">
        <f t="shared" si="399"/>
        <v>La bibliografía se presenta con una sólo sistema de referenciación (APA, Vancouver, IEEE, etc).</v>
      </c>
      <c r="CD688" s="12" t="str">
        <f t="shared" si="400"/>
        <v/>
      </c>
      <c r="CF688" s="12">
        <f t="shared" si="401"/>
        <v>1</v>
      </c>
      <c r="CG688" s="12">
        <f t="shared" si="402"/>
        <v>1</v>
      </c>
      <c r="CH688" s="12">
        <f t="shared" si="403"/>
        <v>1</v>
      </c>
      <c r="CI688" s="12">
        <f t="shared" si="404"/>
        <v>0</v>
      </c>
      <c r="CJ688" s="12">
        <f t="shared" si="405"/>
        <v>0</v>
      </c>
      <c r="CK688" s="12">
        <f t="shared" si="406"/>
        <v>3</v>
      </c>
    </row>
    <row r="689" spans="1:89" x14ac:dyDescent="0.25">
      <c r="A689" s="25">
        <v>43075.170335949078</v>
      </c>
      <c r="B689" s="26" t="s">
        <v>1385</v>
      </c>
      <c r="C689" s="26" t="s">
        <v>1388</v>
      </c>
      <c r="D689" s="26" t="s">
        <v>185</v>
      </c>
      <c r="E689" s="24"/>
      <c r="F689" s="26" t="s">
        <v>223</v>
      </c>
      <c r="G689" s="26" t="s">
        <v>1390</v>
      </c>
      <c r="H689" s="26" t="s">
        <v>188</v>
      </c>
      <c r="I689" s="26" t="s">
        <v>188</v>
      </c>
      <c r="J689" s="26" t="s">
        <v>188</v>
      </c>
      <c r="K689" s="26" t="s">
        <v>188</v>
      </c>
      <c r="L689" s="26" t="s">
        <v>188</v>
      </c>
      <c r="M689" s="26" t="s">
        <v>188</v>
      </c>
      <c r="N689" s="26" t="s">
        <v>188</v>
      </c>
      <c r="O689" s="26" t="s">
        <v>188</v>
      </c>
      <c r="P689" s="26" t="s">
        <v>188</v>
      </c>
      <c r="Q689" s="26" t="s">
        <v>188</v>
      </c>
      <c r="R689" s="26" t="s">
        <v>188</v>
      </c>
      <c r="S689" s="26" t="s">
        <v>188</v>
      </c>
      <c r="T689" s="26" t="s">
        <v>188</v>
      </c>
      <c r="U689" s="26" t="s">
        <v>188</v>
      </c>
      <c r="V689" s="26" t="s">
        <v>5</v>
      </c>
      <c r="W689" s="26" t="s">
        <v>37</v>
      </c>
      <c r="X689" s="26" t="s">
        <v>158</v>
      </c>
      <c r="Y689" s="26" t="s">
        <v>190</v>
      </c>
      <c r="Z689" s="26" t="s">
        <v>190</v>
      </c>
      <c r="AA689" s="26" t="s">
        <v>190</v>
      </c>
      <c r="AB689" s="26" t="s">
        <v>190</v>
      </c>
      <c r="AC689" s="26" t="s">
        <v>190</v>
      </c>
      <c r="AD689" s="26" t="s">
        <v>190</v>
      </c>
      <c r="AE689" s="26" t="s">
        <v>55</v>
      </c>
      <c r="AF689" s="26" t="s">
        <v>159</v>
      </c>
      <c r="AG689" s="26" t="s">
        <v>59</v>
      </c>
      <c r="AH689" s="26" t="s">
        <v>59</v>
      </c>
      <c r="AI689" s="26" t="s">
        <v>59</v>
      </c>
      <c r="AJ689" s="26" t="s">
        <v>59</v>
      </c>
      <c r="AK689" s="26" t="s">
        <v>71</v>
      </c>
      <c r="AL689" s="26" t="s">
        <v>160</v>
      </c>
      <c r="AM689" s="26" t="s">
        <v>191</v>
      </c>
      <c r="AN689" s="26" t="s">
        <v>90</v>
      </c>
      <c r="AO689" s="26" t="s">
        <v>192</v>
      </c>
      <c r="AP689" s="26" t="s">
        <v>106</v>
      </c>
      <c r="AQ689" s="26" t="s">
        <v>106</v>
      </c>
      <c r="AR689" s="26" t="s">
        <v>106</v>
      </c>
      <c r="AS689" s="26" t="s">
        <v>106</v>
      </c>
      <c r="AT689" s="26" t="s">
        <v>112</v>
      </c>
      <c r="AU689" s="26" t="s">
        <v>247</v>
      </c>
      <c r="AX689" s="12">
        <f t="shared" si="376"/>
        <v>687</v>
      </c>
      <c r="AY689" s="12">
        <f t="shared" si="407"/>
        <v>0.33333333333333331</v>
      </c>
      <c r="AZ689" s="20" t="str">
        <f t="shared" si="377"/>
        <v>Anticipatoria., Criterios y estándares (Rúbrica)., Autoevaluación., Retroalimentación.</v>
      </c>
      <c r="BA689" s="12" t="str">
        <f t="shared" si="372"/>
        <v>Anticipatoria.</v>
      </c>
      <c r="BB689" s="12" t="str">
        <f t="shared" si="373"/>
        <v>Criterios y estándares (Rúbrica).</v>
      </c>
      <c r="BC689" s="12" t="str">
        <f t="shared" si="374"/>
        <v>Autoevaluación.</v>
      </c>
      <c r="BD689" s="12" t="str">
        <f t="shared" si="375"/>
        <v>Retroalimentación.</v>
      </c>
      <c r="BF689" s="12">
        <f t="shared" si="378"/>
        <v>1</v>
      </c>
      <c r="BG689" s="12">
        <f t="shared" si="379"/>
        <v>1</v>
      </c>
      <c r="BH689" s="12">
        <f t="shared" si="380"/>
        <v>1</v>
      </c>
      <c r="BI689" s="12">
        <f t="shared" si="381"/>
        <v>1</v>
      </c>
      <c r="BJ689" s="12">
        <f t="shared" si="382"/>
        <v>0</v>
      </c>
      <c r="BK689" s="12">
        <f t="shared" si="383"/>
        <v>4</v>
      </c>
      <c r="BL689" s="20" t="str">
        <f t="shared" si="384"/>
        <v>Reflexión, Diálogo, Claridad, Oportunidades de mejora, Retroalimentación al docente</v>
      </c>
      <c r="BM689" s="12" t="str">
        <f t="shared" si="385"/>
        <v>Reflexión</v>
      </c>
      <c r="BN689" s="12" t="str">
        <f t="shared" si="408"/>
        <v>Diálogo</v>
      </c>
      <c r="BO689" s="12" t="str">
        <f t="shared" si="386"/>
        <v>Claridad</v>
      </c>
      <c r="BP689" s="12" t="str">
        <f t="shared" si="387"/>
        <v>Oportunidades de mejora</v>
      </c>
      <c r="BQ689" s="12" t="str">
        <f t="shared" si="388"/>
        <v>Retroalimentación al docente</v>
      </c>
      <c r="BS689" s="12">
        <f t="shared" si="389"/>
        <v>1</v>
      </c>
      <c r="BT689" s="12">
        <f t="shared" si="390"/>
        <v>1</v>
      </c>
      <c r="BU689" s="12">
        <f t="shared" si="391"/>
        <v>1</v>
      </c>
      <c r="BV689" s="12">
        <f t="shared" si="392"/>
        <v>1</v>
      </c>
      <c r="BW689" s="12">
        <f t="shared" si="393"/>
        <v>1</v>
      </c>
      <c r="BX689" s="12">
        <f t="shared" si="394"/>
        <v>0</v>
      </c>
      <c r="BY689" s="12">
        <f t="shared" si="395"/>
        <v>5</v>
      </c>
      <c r="BZ689" s="12" t="str">
        <f t="shared" si="396"/>
        <v>La bibliografía básica propuesta se encuentra en la biblioteca "Juan Roa Vásquez"., La bibliografía propuesta contiene títulos de edición menor a 5 años., La bibliografía se presenta con una sólo sistema de referenciación (APA, Vancouver, IEEE, etc).</v>
      </c>
      <c r="CA689" s="12" t="str">
        <f t="shared" si="397"/>
        <v>La bibliografía básica propuesta se encuentra en la biblioteca "Juan Roa Vásquez".</v>
      </c>
      <c r="CB689" s="21" t="str">
        <f t="shared" si="398"/>
        <v>La bibliografía propuesta contiene títulos de edición menor a 5 años.</v>
      </c>
      <c r="CC689" s="12" t="str">
        <f t="shared" si="399"/>
        <v>La bibliografía se presenta con una sólo sistema de referenciación (APA, Vancouver, IEEE, etc).</v>
      </c>
      <c r="CD689" s="12" t="str">
        <f t="shared" si="400"/>
        <v/>
      </c>
      <c r="CF689" s="12">
        <f t="shared" si="401"/>
        <v>1</v>
      </c>
      <c r="CG689" s="12">
        <f t="shared" si="402"/>
        <v>1</v>
      </c>
      <c r="CH689" s="12">
        <f t="shared" si="403"/>
        <v>1</v>
      </c>
      <c r="CI689" s="12">
        <f t="shared" si="404"/>
        <v>0</v>
      </c>
      <c r="CJ689" s="12">
        <f t="shared" si="405"/>
        <v>0</v>
      </c>
      <c r="CK689" s="12">
        <f t="shared" si="406"/>
        <v>3</v>
      </c>
    </row>
    <row r="690" spans="1:89" x14ac:dyDescent="0.25">
      <c r="A690" s="25">
        <v>43075.175251446759</v>
      </c>
      <c r="B690" s="26" t="s">
        <v>1385</v>
      </c>
      <c r="C690" s="26" t="s">
        <v>1388</v>
      </c>
      <c r="D690" s="26" t="s">
        <v>185</v>
      </c>
      <c r="E690" s="24"/>
      <c r="F690" s="26" t="s">
        <v>223</v>
      </c>
      <c r="G690" s="26" t="s">
        <v>1391</v>
      </c>
      <c r="H690" s="26" t="s">
        <v>188</v>
      </c>
      <c r="I690" s="26" t="s">
        <v>188</v>
      </c>
      <c r="J690" s="26" t="s">
        <v>188</v>
      </c>
      <c r="K690" s="26" t="s">
        <v>188</v>
      </c>
      <c r="L690" s="26" t="s">
        <v>188</v>
      </c>
      <c r="M690" s="26" t="s">
        <v>188</v>
      </c>
      <c r="N690" s="26" t="s">
        <v>188</v>
      </c>
      <c r="O690" s="26" t="s">
        <v>188</v>
      </c>
      <c r="P690" s="26" t="s">
        <v>188</v>
      </c>
      <c r="Q690" s="26" t="s">
        <v>188</v>
      </c>
      <c r="R690" s="26" t="s">
        <v>188</v>
      </c>
      <c r="S690" s="26" t="s">
        <v>188</v>
      </c>
      <c r="T690" s="26" t="s">
        <v>188</v>
      </c>
      <c r="U690" s="26" t="s">
        <v>188</v>
      </c>
      <c r="V690" s="26" t="s">
        <v>5</v>
      </c>
      <c r="W690" s="26" t="s">
        <v>36</v>
      </c>
      <c r="X690" s="26" t="s">
        <v>158</v>
      </c>
      <c r="Y690" s="26" t="s">
        <v>190</v>
      </c>
      <c r="Z690" s="26" t="s">
        <v>190</v>
      </c>
      <c r="AA690" s="26" t="s">
        <v>190</v>
      </c>
      <c r="AB690" s="26" t="s">
        <v>190</v>
      </c>
      <c r="AC690" s="26" t="s">
        <v>190</v>
      </c>
      <c r="AD690" s="26" t="s">
        <v>190</v>
      </c>
      <c r="AE690" s="26" t="s">
        <v>55</v>
      </c>
      <c r="AF690" s="26" t="s">
        <v>159</v>
      </c>
      <c r="AG690" s="26" t="s">
        <v>59</v>
      </c>
      <c r="AH690" s="26" t="s">
        <v>59</v>
      </c>
      <c r="AI690" s="26" t="s">
        <v>59</v>
      </c>
      <c r="AJ690" s="26" t="s">
        <v>59</v>
      </c>
      <c r="AK690" s="26" t="s">
        <v>71</v>
      </c>
      <c r="AL690" s="26" t="s">
        <v>160</v>
      </c>
      <c r="AM690" s="26" t="s">
        <v>191</v>
      </c>
      <c r="AN690" s="26" t="s">
        <v>90</v>
      </c>
      <c r="AO690" s="26" t="s">
        <v>192</v>
      </c>
      <c r="AP690" s="26" t="s">
        <v>106</v>
      </c>
      <c r="AQ690" s="26" t="s">
        <v>106</v>
      </c>
      <c r="AR690" s="26" t="s">
        <v>106</v>
      </c>
      <c r="AS690" s="26" t="s">
        <v>106</v>
      </c>
      <c r="AT690" s="26" t="s">
        <v>114</v>
      </c>
      <c r="AU690" s="26" t="s">
        <v>247</v>
      </c>
      <c r="AX690" s="12">
        <f t="shared" si="376"/>
        <v>687</v>
      </c>
      <c r="AY690" s="12">
        <f t="shared" si="407"/>
        <v>0.33333333333333331</v>
      </c>
      <c r="AZ690" s="20" t="str">
        <f t="shared" si="377"/>
        <v>Anticipatoria., Criterios y estándares (Rúbrica)., Autoevaluación., Retroalimentación.</v>
      </c>
      <c r="BA690" s="12" t="str">
        <f t="shared" si="372"/>
        <v>Anticipatoria.</v>
      </c>
      <c r="BB690" s="12" t="str">
        <f t="shared" si="373"/>
        <v>Criterios y estándares (Rúbrica).</v>
      </c>
      <c r="BC690" s="12" t="str">
        <f t="shared" si="374"/>
        <v>Autoevaluación.</v>
      </c>
      <c r="BD690" s="12" t="str">
        <f t="shared" si="375"/>
        <v>Retroalimentación.</v>
      </c>
      <c r="BF690" s="12">
        <f t="shared" si="378"/>
        <v>1</v>
      </c>
      <c r="BG690" s="12">
        <f t="shared" si="379"/>
        <v>1</v>
      </c>
      <c r="BH690" s="12">
        <f t="shared" si="380"/>
        <v>1</v>
      </c>
      <c r="BI690" s="12">
        <f t="shared" si="381"/>
        <v>1</v>
      </c>
      <c r="BJ690" s="12">
        <f t="shared" si="382"/>
        <v>0</v>
      </c>
      <c r="BK690" s="12">
        <f t="shared" si="383"/>
        <v>4</v>
      </c>
      <c r="BL690" s="20" t="str">
        <f t="shared" si="384"/>
        <v>Reflexión, Diálogo, Claridad, Oportunidades de mejora, Retroalimentación al docente</v>
      </c>
      <c r="BM690" s="12" t="str">
        <f t="shared" si="385"/>
        <v>Reflexión</v>
      </c>
      <c r="BN690" s="12" t="str">
        <f t="shared" si="408"/>
        <v>Diálogo</v>
      </c>
      <c r="BO690" s="12" t="str">
        <f t="shared" si="386"/>
        <v>Claridad</v>
      </c>
      <c r="BP690" s="12" t="str">
        <f t="shared" si="387"/>
        <v>Oportunidades de mejora</v>
      </c>
      <c r="BQ690" s="12" t="str">
        <f t="shared" si="388"/>
        <v>Retroalimentación al docente</v>
      </c>
      <c r="BS690" s="12">
        <f t="shared" si="389"/>
        <v>1</v>
      </c>
      <c r="BT690" s="12">
        <f t="shared" si="390"/>
        <v>1</v>
      </c>
      <c r="BU690" s="12">
        <f t="shared" si="391"/>
        <v>1</v>
      </c>
      <c r="BV690" s="12">
        <f t="shared" si="392"/>
        <v>1</v>
      </c>
      <c r="BW690" s="12">
        <f t="shared" si="393"/>
        <v>1</v>
      </c>
      <c r="BX690" s="12">
        <f t="shared" si="394"/>
        <v>0</v>
      </c>
      <c r="BY690" s="12">
        <f t="shared" si="395"/>
        <v>5</v>
      </c>
      <c r="BZ690" s="12" t="str">
        <f t="shared" si="396"/>
        <v>La bibliografía básica propuesta se encuentra en la biblioteca "Juan Roa Vásquez"., La bibliografía propuesta contiene títulos de edición menor a 5 años., La bibliografía se presenta con una sólo sistema de referenciación (APA, Vancouver, IEEE, etc).</v>
      </c>
      <c r="CA690" s="12" t="str">
        <f t="shared" si="397"/>
        <v>La bibliografía básica propuesta se encuentra en la biblioteca "Juan Roa Vásquez".</v>
      </c>
      <c r="CB690" s="21" t="str">
        <f t="shared" si="398"/>
        <v>La bibliografía propuesta contiene títulos de edición menor a 5 años.</v>
      </c>
      <c r="CC690" s="12" t="str">
        <f t="shared" si="399"/>
        <v>La bibliografía se presenta con una sólo sistema de referenciación (APA, Vancouver, IEEE, etc).</v>
      </c>
      <c r="CD690" s="12" t="str">
        <f t="shared" si="400"/>
        <v/>
      </c>
      <c r="CF690" s="12">
        <f t="shared" si="401"/>
        <v>1</v>
      </c>
      <c r="CG690" s="12">
        <f t="shared" si="402"/>
        <v>1</v>
      </c>
      <c r="CH690" s="12">
        <f t="shared" si="403"/>
        <v>1</v>
      </c>
      <c r="CI690" s="12">
        <f t="shared" si="404"/>
        <v>0</v>
      </c>
      <c r="CJ690" s="12">
        <f t="shared" si="405"/>
        <v>0</v>
      </c>
      <c r="CK690" s="12">
        <f t="shared" si="406"/>
        <v>3</v>
      </c>
    </row>
    <row r="691" spans="1:89" x14ac:dyDescent="0.25">
      <c r="A691" s="25">
        <v>43075.416392766201</v>
      </c>
      <c r="B691" s="26" t="s">
        <v>1392</v>
      </c>
      <c r="C691" s="26" t="s">
        <v>1393</v>
      </c>
      <c r="D691" s="26" t="s">
        <v>185</v>
      </c>
      <c r="E691" s="24"/>
      <c r="F691" s="26" t="s">
        <v>621</v>
      </c>
      <c r="G691" s="26" t="s">
        <v>1394</v>
      </c>
      <c r="H691" s="26" t="s">
        <v>188</v>
      </c>
      <c r="I691" s="26" t="s">
        <v>188</v>
      </c>
      <c r="J691" s="26" t="s">
        <v>188</v>
      </c>
      <c r="K691" s="26" t="s">
        <v>188</v>
      </c>
      <c r="L691" s="26" t="s">
        <v>188</v>
      </c>
      <c r="M691" s="26" t="s">
        <v>188</v>
      </c>
      <c r="N691" s="26" t="s">
        <v>188</v>
      </c>
      <c r="O691" s="26" t="s">
        <v>188</v>
      </c>
      <c r="P691" s="26" t="s">
        <v>188</v>
      </c>
      <c r="Q691" s="26" t="s">
        <v>188</v>
      </c>
      <c r="R691" s="26" t="s">
        <v>188</v>
      </c>
      <c r="S691" s="26" t="s">
        <v>188</v>
      </c>
      <c r="T691" s="26" t="s">
        <v>188</v>
      </c>
      <c r="U691" s="26" t="s">
        <v>188</v>
      </c>
      <c r="V691" s="26" t="s">
        <v>5</v>
      </c>
      <c r="W691" s="26" t="s">
        <v>162</v>
      </c>
      <c r="X691" s="26" t="s">
        <v>158</v>
      </c>
      <c r="Y691" s="26" t="s">
        <v>190</v>
      </c>
      <c r="Z691" s="26" t="s">
        <v>190</v>
      </c>
      <c r="AA691" s="26" t="s">
        <v>190</v>
      </c>
      <c r="AB691" s="26" t="s">
        <v>190</v>
      </c>
      <c r="AC691" s="26" t="s">
        <v>190</v>
      </c>
      <c r="AD691" s="26" t="s">
        <v>190</v>
      </c>
      <c r="AE691" s="26" t="s">
        <v>55</v>
      </c>
      <c r="AF691" s="26" t="s">
        <v>159</v>
      </c>
      <c r="AG691" s="26" t="s">
        <v>59</v>
      </c>
      <c r="AH691" s="26" t="s">
        <v>59</v>
      </c>
      <c r="AI691" s="26" t="s">
        <v>59</v>
      </c>
      <c r="AJ691" s="26" t="s">
        <v>59</v>
      </c>
      <c r="AK691" s="26" t="s">
        <v>71</v>
      </c>
      <c r="AL691" s="26" t="s">
        <v>163</v>
      </c>
      <c r="AM691" s="26" t="s">
        <v>259</v>
      </c>
      <c r="AN691" s="26" t="s">
        <v>90</v>
      </c>
      <c r="AO691" s="26" t="s">
        <v>192</v>
      </c>
      <c r="AP691" s="26" t="s">
        <v>104</v>
      </c>
      <c r="AQ691" s="26" t="s">
        <v>104</v>
      </c>
      <c r="AR691" s="26" t="s">
        <v>104</v>
      </c>
      <c r="AS691" s="26" t="s">
        <v>104</v>
      </c>
      <c r="AT691" s="26" t="s">
        <v>114</v>
      </c>
      <c r="AU691" s="26" t="s">
        <v>193</v>
      </c>
      <c r="AX691" s="12">
        <f t="shared" si="376"/>
        <v>690</v>
      </c>
      <c r="AY691" s="12">
        <f t="shared" si="407"/>
        <v>1</v>
      </c>
      <c r="AZ691" s="20" t="str">
        <f t="shared" si="377"/>
        <v>Criterios y estándares (Rúbrica)., Autoevaluación., Retroalimentación.</v>
      </c>
      <c r="BA691" s="12" t="str">
        <f t="shared" si="372"/>
        <v>Criterios y estándares (Rúbrica).</v>
      </c>
      <c r="BB691" s="12" t="str">
        <f t="shared" si="373"/>
        <v>Autoevaluación.</v>
      </c>
      <c r="BC691" s="12" t="str">
        <f t="shared" si="374"/>
        <v>Retroalimentación.</v>
      </c>
      <c r="BD691" s="12" t="str">
        <f t="shared" si="375"/>
        <v/>
      </c>
      <c r="BF691" s="12">
        <f t="shared" si="378"/>
        <v>0</v>
      </c>
      <c r="BG691" s="12">
        <f t="shared" si="379"/>
        <v>1</v>
      </c>
      <c r="BH691" s="12">
        <f t="shared" si="380"/>
        <v>1</v>
      </c>
      <c r="BI691" s="12">
        <f t="shared" si="381"/>
        <v>1</v>
      </c>
      <c r="BJ691" s="12">
        <f t="shared" si="382"/>
        <v>0</v>
      </c>
      <c r="BK691" s="12">
        <f t="shared" si="383"/>
        <v>3</v>
      </c>
      <c r="BL691" s="20" t="str">
        <f t="shared" si="384"/>
        <v>Reflexión, Diálogo, Claridad, Oportunidades de mejora, Retroalimentación al docente</v>
      </c>
      <c r="BM691" s="12" t="str">
        <f t="shared" si="385"/>
        <v>Reflexión</v>
      </c>
      <c r="BN691" s="12" t="str">
        <f t="shared" si="408"/>
        <v>Diálogo</v>
      </c>
      <c r="BO691" s="12" t="str">
        <f t="shared" si="386"/>
        <v>Claridad</v>
      </c>
      <c r="BP691" s="12" t="str">
        <f t="shared" si="387"/>
        <v>Oportunidades de mejora</v>
      </c>
      <c r="BQ691" s="12" t="str">
        <f t="shared" si="388"/>
        <v>Retroalimentación al docente</v>
      </c>
      <c r="BS691" s="12">
        <f t="shared" si="389"/>
        <v>1</v>
      </c>
      <c r="BT691" s="12">
        <f t="shared" si="390"/>
        <v>1</v>
      </c>
      <c r="BU691" s="12">
        <f t="shared" si="391"/>
        <v>1</v>
      </c>
      <c r="BV691" s="12">
        <f t="shared" si="392"/>
        <v>1</v>
      </c>
      <c r="BW691" s="12">
        <f t="shared" si="393"/>
        <v>1</v>
      </c>
      <c r="BX691" s="12">
        <f t="shared" si="394"/>
        <v>0</v>
      </c>
      <c r="BY691" s="12">
        <f t="shared" si="395"/>
        <v>5</v>
      </c>
      <c r="BZ691" s="12" t="str">
        <f t="shared" si="396"/>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91" s="12" t="str">
        <f t="shared" si="397"/>
        <v>La bibliografía básica propuesta se encuentra en la biblioteca "Juan Roa Vásquez".</v>
      </c>
      <c r="CB691" s="21" t="str">
        <f t="shared" si="398"/>
        <v>La bibliografía propuesta contiene títulos de edición menor a 5 años.</v>
      </c>
      <c r="CC691" s="12" t="str">
        <f t="shared" si="399"/>
        <v>La bibliografía se presenta con una sólo sistema de referenciación (APA, Vancouver, IEEE, etc).</v>
      </c>
      <c r="CD691" s="12" t="str">
        <f t="shared" si="400"/>
        <v>La bibliografía incluye por lo menos dos títulos en una segunda lengua.</v>
      </c>
      <c r="CF691" s="12">
        <f t="shared" si="401"/>
        <v>1</v>
      </c>
      <c r="CG691" s="12">
        <f t="shared" si="402"/>
        <v>1</v>
      </c>
      <c r="CH691" s="12">
        <f t="shared" si="403"/>
        <v>1</v>
      </c>
      <c r="CI691" s="12">
        <f t="shared" si="404"/>
        <v>1</v>
      </c>
      <c r="CJ691" s="12">
        <f t="shared" si="405"/>
        <v>0</v>
      </c>
      <c r="CK691" s="12">
        <f t="shared" si="406"/>
        <v>4</v>
      </c>
    </row>
    <row r="692" spans="1:89" x14ac:dyDescent="0.25">
      <c r="A692" s="25">
        <v>43075.465639629634</v>
      </c>
      <c r="B692" s="26" t="s">
        <v>1395</v>
      </c>
      <c r="C692" s="26" t="s">
        <v>1396</v>
      </c>
      <c r="D692" s="26" t="s">
        <v>185</v>
      </c>
      <c r="E692" s="24"/>
      <c r="F692" s="26" t="s">
        <v>371</v>
      </c>
      <c r="G692" s="26" t="s">
        <v>1397</v>
      </c>
      <c r="H692" s="26" t="s">
        <v>188</v>
      </c>
      <c r="I692" s="26" t="s">
        <v>188</v>
      </c>
      <c r="J692" s="26" t="s">
        <v>188</v>
      </c>
      <c r="K692" s="26" t="s">
        <v>188</v>
      </c>
      <c r="L692" s="26" t="s">
        <v>188</v>
      </c>
      <c r="M692" s="26" t="s">
        <v>188</v>
      </c>
      <c r="N692" s="26" t="s">
        <v>188</v>
      </c>
      <c r="O692" s="26" t="s">
        <v>188</v>
      </c>
      <c r="P692" s="26" t="s">
        <v>188</v>
      </c>
      <c r="Q692" s="26" t="s">
        <v>188</v>
      </c>
      <c r="R692" s="26" t="s">
        <v>188</v>
      </c>
      <c r="S692" s="26" t="s">
        <v>188</v>
      </c>
      <c r="T692" s="26" t="s">
        <v>188</v>
      </c>
      <c r="U692" s="26" t="s">
        <v>188</v>
      </c>
      <c r="V692" s="26" t="s">
        <v>5</v>
      </c>
      <c r="W692" s="26" t="s">
        <v>162</v>
      </c>
      <c r="X692" s="26" t="s">
        <v>158</v>
      </c>
      <c r="Y692" s="26" t="s">
        <v>190</v>
      </c>
      <c r="Z692" s="26" t="s">
        <v>190</v>
      </c>
      <c r="AA692" s="26" t="s">
        <v>190</v>
      </c>
      <c r="AB692" s="26" t="s">
        <v>190</v>
      </c>
      <c r="AC692" s="26" t="s">
        <v>190</v>
      </c>
      <c r="AD692" s="26" t="s">
        <v>190</v>
      </c>
      <c r="AE692" s="26" t="s">
        <v>55</v>
      </c>
      <c r="AF692" s="26" t="s">
        <v>159</v>
      </c>
      <c r="AG692" s="26" t="s">
        <v>59</v>
      </c>
      <c r="AH692" s="26" t="s">
        <v>59</v>
      </c>
      <c r="AI692" s="26" t="s">
        <v>59</v>
      </c>
      <c r="AJ692" s="26" t="s">
        <v>59</v>
      </c>
      <c r="AK692" s="26" t="s">
        <v>71</v>
      </c>
      <c r="AL692" s="26" t="s">
        <v>160</v>
      </c>
      <c r="AM692" s="26" t="s">
        <v>218</v>
      </c>
      <c r="AN692" s="26" t="s">
        <v>89</v>
      </c>
      <c r="AO692" s="26" t="s">
        <v>268</v>
      </c>
      <c r="AP692" s="26" t="s">
        <v>104</v>
      </c>
      <c r="AQ692" s="26" t="s">
        <v>106</v>
      </c>
      <c r="AR692" s="26" t="s">
        <v>106</v>
      </c>
      <c r="AS692" s="26" t="s">
        <v>106</v>
      </c>
      <c r="AT692" s="26" t="s">
        <v>114</v>
      </c>
      <c r="AU692" s="26" t="s">
        <v>232</v>
      </c>
      <c r="AX692" s="12">
        <f t="shared" si="376"/>
        <v>691</v>
      </c>
      <c r="AY692" s="12">
        <f t="shared" si="407"/>
        <v>1</v>
      </c>
      <c r="AZ692" s="20" t="str">
        <f t="shared" si="377"/>
        <v>Criterios y estándares (Rúbrica)., Retroalimentación.</v>
      </c>
      <c r="BA692" s="12" t="str">
        <f t="shared" si="372"/>
        <v>Criterios y estándares (Rúbrica).</v>
      </c>
      <c r="BB692" s="12" t="str">
        <f t="shared" si="373"/>
        <v>Retroalimentación.</v>
      </c>
      <c r="BC692" s="12" t="str">
        <f t="shared" si="374"/>
        <v/>
      </c>
      <c r="BD692" s="12" t="str">
        <f t="shared" si="375"/>
        <v/>
      </c>
      <c r="BF692" s="12">
        <f t="shared" si="378"/>
        <v>0</v>
      </c>
      <c r="BG692" s="12">
        <f t="shared" si="379"/>
        <v>1</v>
      </c>
      <c r="BH692" s="12">
        <f t="shared" si="380"/>
        <v>0</v>
      </c>
      <c r="BI692" s="12">
        <f t="shared" si="381"/>
        <v>1</v>
      </c>
      <c r="BJ692" s="12">
        <f t="shared" si="382"/>
        <v>0</v>
      </c>
      <c r="BK692" s="12">
        <f t="shared" si="383"/>
        <v>2</v>
      </c>
      <c r="BL692" s="20" t="str">
        <f t="shared" si="384"/>
        <v>Reflexión, Diálogo, Oportunidades de mejora, Retroalimentación al docente</v>
      </c>
      <c r="BM692" s="12" t="str">
        <f t="shared" si="385"/>
        <v>Reflexión</v>
      </c>
      <c r="BN692" s="12" t="str">
        <f t="shared" si="408"/>
        <v>Diálogo</v>
      </c>
      <c r="BO692" s="12" t="str">
        <f t="shared" si="386"/>
        <v>Oportunidades de mejora</v>
      </c>
      <c r="BP692" s="12" t="str">
        <f t="shared" si="387"/>
        <v>Retroalimentación al docente</v>
      </c>
      <c r="BQ692" s="12" t="str">
        <f t="shared" si="388"/>
        <v/>
      </c>
      <c r="BS692" s="12">
        <f t="shared" si="389"/>
        <v>1</v>
      </c>
      <c r="BT692" s="12">
        <f t="shared" si="390"/>
        <v>1</v>
      </c>
      <c r="BU692" s="12">
        <f t="shared" si="391"/>
        <v>0</v>
      </c>
      <c r="BV692" s="12">
        <f t="shared" si="392"/>
        <v>1</v>
      </c>
      <c r="BW692" s="12">
        <f t="shared" si="393"/>
        <v>1</v>
      </c>
      <c r="BX692" s="12">
        <f t="shared" si="394"/>
        <v>0</v>
      </c>
      <c r="BY692" s="12">
        <f t="shared" si="395"/>
        <v>4</v>
      </c>
      <c r="BZ692" s="12" t="str">
        <f t="shared" si="396"/>
        <v>La bibliografía básica propuesta se encuentra en la biblioteca "Juan Roa Vásquez"., La bibliografía propuesta contiene títulos de edición menor a 5 años., La bibliografía incluye por lo menos dos títulos en una segunda lengua.</v>
      </c>
      <c r="CA692" s="12" t="str">
        <f t="shared" si="397"/>
        <v>La bibliografía básica propuesta se encuentra en la biblioteca "Juan Roa Vásquez".</v>
      </c>
      <c r="CB692" s="21" t="str">
        <f t="shared" si="398"/>
        <v>La bibliografía propuesta contiene títulos de edición menor a 5 años.</v>
      </c>
      <c r="CC692" s="12" t="str">
        <f t="shared" si="399"/>
        <v>La bibliografía incluye por lo menos dos títulos en una segunda lengua.</v>
      </c>
      <c r="CD692" s="12" t="str">
        <f t="shared" si="400"/>
        <v/>
      </c>
      <c r="CF692" s="12">
        <f t="shared" si="401"/>
        <v>1</v>
      </c>
      <c r="CG692" s="12">
        <f t="shared" si="402"/>
        <v>1</v>
      </c>
      <c r="CH692" s="12">
        <f t="shared" si="403"/>
        <v>0</v>
      </c>
      <c r="CI692" s="12">
        <f t="shared" si="404"/>
        <v>1</v>
      </c>
      <c r="CJ692" s="12">
        <f t="shared" si="405"/>
        <v>0</v>
      </c>
      <c r="CK692" s="12">
        <f t="shared" si="406"/>
        <v>3</v>
      </c>
    </row>
    <row r="693" spans="1:89" x14ac:dyDescent="0.25">
      <c r="A693" s="25">
        <v>43075.467235532407</v>
      </c>
      <c r="B693" s="26" t="s">
        <v>1395</v>
      </c>
      <c r="C693" s="26" t="s">
        <v>1398</v>
      </c>
      <c r="D693" s="26" t="s">
        <v>185</v>
      </c>
      <c r="E693" s="24"/>
      <c r="F693" s="26" t="s">
        <v>371</v>
      </c>
      <c r="G693" s="26" t="s">
        <v>1399</v>
      </c>
      <c r="H693" s="26" t="s">
        <v>188</v>
      </c>
      <c r="I693" s="26" t="s">
        <v>188</v>
      </c>
      <c r="J693" s="26" t="s">
        <v>188</v>
      </c>
      <c r="K693" s="26" t="s">
        <v>188</v>
      </c>
      <c r="L693" s="26" t="s">
        <v>188</v>
      </c>
      <c r="M693" s="26" t="s">
        <v>188</v>
      </c>
      <c r="N693" s="26" t="s">
        <v>188</v>
      </c>
      <c r="O693" s="26" t="s">
        <v>188</v>
      </c>
      <c r="P693" s="26" t="s">
        <v>188</v>
      </c>
      <c r="Q693" s="26" t="s">
        <v>188</v>
      </c>
      <c r="R693" s="26" t="s">
        <v>188</v>
      </c>
      <c r="S693" s="26" t="s">
        <v>188</v>
      </c>
      <c r="T693" s="26" t="s">
        <v>188</v>
      </c>
      <c r="U693" s="26" t="s">
        <v>188</v>
      </c>
      <c r="V693" s="26" t="s">
        <v>5</v>
      </c>
      <c r="W693" s="26" t="s">
        <v>162</v>
      </c>
      <c r="X693" s="26" t="s">
        <v>158</v>
      </c>
      <c r="Y693" s="26" t="s">
        <v>190</v>
      </c>
      <c r="Z693" s="26" t="s">
        <v>190</v>
      </c>
      <c r="AA693" s="26" t="s">
        <v>190</v>
      </c>
      <c r="AB693" s="26" t="s">
        <v>190</v>
      </c>
      <c r="AC693" s="26" t="s">
        <v>190</v>
      </c>
      <c r="AD693" s="26" t="s">
        <v>190</v>
      </c>
      <c r="AE693" s="26" t="s">
        <v>55</v>
      </c>
      <c r="AF693" s="26" t="s">
        <v>159</v>
      </c>
      <c r="AG693" s="26" t="s">
        <v>59</v>
      </c>
      <c r="AH693" s="26" t="s">
        <v>59</v>
      </c>
      <c r="AI693" s="26" t="s">
        <v>59</v>
      </c>
      <c r="AJ693" s="26" t="s">
        <v>59</v>
      </c>
      <c r="AK693" s="26" t="s">
        <v>71</v>
      </c>
      <c r="AL693" s="26" t="s">
        <v>160</v>
      </c>
      <c r="AM693" s="26" t="s">
        <v>218</v>
      </c>
      <c r="AN693" s="26" t="s">
        <v>89</v>
      </c>
      <c r="AO693" s="26" t="s">
        <v>268</v>
      </c>
      <c r="AP693" s="26" t="s">
        <v>106</v>
      </c>
      <c r="AQ693" s="26" t="s">
        <v>106</v>
      </c>
      <c r="AR693" s="26" t="s">
        <v>106</v>
      </c>
      <c r="AS693" s="26" t="s">
        <v>106</v>
      </c>
      <c r="AT693" s="26" t="s">
        <v>114</v>
      </c>
      <c r="AU693" s="26" t="s">
        <v>232</v>
      </c>
      <c r="AX693" s="12">
        <f t="shared" si="376"/>
        <v>692</v>
      </c>
      <c r="AY693" s="12">
        <f t="shared" si="407"/>
        <v>0.5</v>
      </c>
      <c r="AZ693" s="20" t="str">
        <f t="shared" si="377"/>
        <v>Criterios y estándares (Rúbrica)., Retroalimentación.</v>
      </c>
      <c r="BA693" s="12" t="str">
        <f t="shared" si="372"/>
        <v>Criterios y estándares (Rúbrica).</v>
      </c>
      <c r="BB693" s="12" t="str">
        <f t="shared" si="373"/>
        <v>Retroalimentación.</v>
      </c>
      <c r="BC693" s="12" t="str">
        <f t="shared" si="374"/>
        <v/>
      </c>
      <c r="BD693" s="12" t="str">
        <f t="shared" si="375"/>
        <v/>
      </c>
      <c r="BF693" s="12">
        <f t="shared" si="378"/>
        <v>0</v>
      </c>
      <c r="BG693" s="12">
        <f t="shared" si="379"/>
        <v>1</v>
      </c>
      <c r="BH693" s="12">
        <f t="shared" si="380"/>
        <v>0</v>
      </c>
      <c r="BI693" s="12">
        <f t="shared" si="381"/>
        <v>1</v>
      </c>
      <c r="BJ693" s="12">
        <f t="shared" si="382"/>
        <v>0</v>
      </c>
      <c r="BK693" s="12">
        <f t="shared" si="383"/>
        <v>2</v>
      </c>
      <c r="BL693" s="20" t="str">
        <f t="shared" si="384"/>
        <v>Reflexión, Diálogo, Oportunidades de mejora, Retroalimentación al docente</v>
      </c>
      <c r="BM693" s="12" t="str">
        <f t="shared" si="385"/>
        <v>Reflexión</v>
      </c>
      <c r="BN693" s="12" t="str">
        <f t="shared" si="408"/>
        <v>Diálogo</v>
      </c>
      <c r="BO693" s="12" t="str">
        <f t="shared" si="386"/>
        <v>Oportunidades de mejora</v>
      </c>
      <c r="BP693" s="12" t="str">
        <f t="shared" si="387"/>
        <v>Retroalimentación al docente</v>
      </c>
      <c r="BQ693" s="12" t="str">
        <f t="shared" si="388"/>
        <v/>
      </c>
      <c r="BS693" s="12">
        <f t="shared" si="389"/>
        <v>1</v>
      </c>
      <c r="BT693" s="12">
        <f t="shared" si="390"/>
        <v>1</v>
      </c>
      <c r="BU693" s="12">
        <f t="shared" si="391"/>
        <v>0</v>
      </c>
      <c r="BV693" s="12">
        <f t="shared" si="392"/>
        <v>1</v>
      </c>
      <c r="BW693" s="12">
        <f t="shared" si="393"/>
        <v>1</v>
      </c>
      <c r="BX693" s="12">
        <f t="shared" si="394"/>
        <v>0</v>
      </c>
      <c r="BY693" s="12">
        <f t="shared" si="395"/>
        <v>4</v>
      </c>
      <c r="BZ693" s="12" t="str">
        <f t="shared" si="396"/>
        <v>La bibliografía básica propuesta se encuentra en la biblioteca "Juan Roa Vásquez"., La bibliografía propuesta contiene títulos de edición menor a 5 años., La bibliografía incluye por lo menos dos títulos en una segunda lengua.</v>
      </c>
      <c r="CA693" s="12" t="str">
        <f t="shared" si="397"/>
        <v>La bibliografía básica propuesta se encuentra en la biblioteca "Juan Roa Vásquez".</v>
      </c>
      <c r="CB693" s="21" t="str">
        <f t="shared" si="398"/>
        <v>La bibliografía propuesta contiene títulos de edición menor a 5 años.</v>
      </c>
      <c r="CC693" s="12" t="str">
        <f t="shared" si="399"/>
        <v>La bibliografía incluye por lo menos dos títulos en una segunda lengua.</v>
      </c>
      <c r="CD693" s="12" t="str">
        <f t="shared" si="400"/>
        <v/>
      </c>
      <c r="CF693" s="12">
        <f t="shared" si="401"/>
        <v>1</v>
      </c>
      <c r="CG693" s="12">
        <f t="shared" si="402"/>
        <v>1</v>
      </c>
      <c r="CH693" s="12">
        <f t="shared" si="403"/>
        <v>0</v>
      </c>
      <c r="CI693" s="12">
        <f t="shared" si="404"/>
        <v>1</v>
      </c>
      <c r="CJ693" s="12">
        <f t="shared" si="405"/>
        <v>0</v>
      </c>
      <c r="CK693" s="12">
        <f t="shared" si="406"/>
        <v>3</v>
      </c>
    </row>
    <row r="694" spans="1:89" x14ac:dyDescent="0.25">
      <c r="A694" s="25">
        <v>43075.471687824072</v>
      </c>
      <c r="B694" s="26" t="s">
        <v>1395</v>
      </c>
      <c r="C694" s="26" t="s">
        <v>1400</v>
      </c>
      <c r="D694" s="26" t="s">
        <v>185</v>
      </c>
      <c r="E694" s="24"/>
      <c r="F694" s="26" t="s">
        <v>357</v>
      </c>
      <c r="G694" s="26" t="s">
        <v>1399</v>
      </c>
      <c r="H694" s="26" t="s">
        <v>188</v>
      </c>
      <c r="I694" s="26" t="s">
        <v>188</v>
      </c>
      <c r="J694" s="26" t="s">
        <v>188</v>
      </c>
      <c r="K694" s="26" t="s">
        <v>188</v>
      </c>
      <c r="L694" s="26" t="s">
        <v>188</v>
      </c>
      <c r="M694" s="26" t="s">
        <v>188</v>
      </c>
      <c r="N694" s="26" t="s">
        <v>188</v>
      </c>
      <c r="O694" s="26" t="s">
        <v>188</v>
      </c>
      <c r="P694" s="26" t="s">
        <v>188</v>
      </c>
      <c r="Q694" s="26" t="s">
        <v>188</v>
      </c>
      <c r="R694" s="26" t="s">
        <v>188</v>
      </c>
      <c r="S694" s="26" t="s">
        <v>188</v>
      </c>
      <c r="T694" s="26" t="s">
        <v>188</v>
      </c>
      <c r="U694" s="26" t="s">
        <v>188</v>
      </c>
      <c r="V694" s="26" t="s">
        <v>5</v>
      </c>
      <c r="W694" s="26" t="s">
        <v>36</v>
      </c>
      <c r="X694" s="26" t="s">
        <v>39</v>
      </c>
      <c r="Y694" s="26" t="s">
        <v>43</v>
      </c>
      <c r="Z694" s="26" t="s">
        <v>190</v>
      </c>
      <c r="AA694" s="26" t="s">
        <v>190</v>
      </c>
      <c r="AB694" s="26" t="s">
        <v>190</v>
      </c>
      <c r="AC694" s="26" t="s">
        <v>43</v>
      </c>
      <c r="AD694" s="26" t="s">
        <v>190</v>
      </c>
      <c r="AE694" s="26" t="s">
        <v>53</v>
      </c>
      <c r="AF694" s="26" t="s">
        <v>58</v>
      </c>
      <c r="AG694" s="26" t="s">
        <v>59</v>
      </c>
      <c r="AH694" s="26" t="s">
        <v>58</v>
      </c>
      <c r="AI694" s="26" t="s">
        <v>58</v>
      </c>
      <c r="AJ694" s="26" t="s">
        <v>58</v>
      </c>
      <c r="AK694" s="26" t="s">
        <v>71</v>
      </c>
      <c r="AL694" s="26" t="s">
        <v>160</v>
      </c>
      <c r="AM694" s="26" t="s">
        <v>218</v>
      </c>
      <c r="AN694" s="26" t="s">
        <v>89</v>
      </c>
      <c r="AO694" s="26" t="s">
        <v>469</v>
      </c>
      <c r="AP694" s="26" t="s">
        <v>106</v>
      </c>
      <c r="AQ694" s="26" t="s">
        <v>106</v>
      </c>
      <c r="AR694" s="26" t="s">
        <v>106</v>
      </c>
      <c r="AS694" s="26" t="s">
        <v>106</v>
      </c>
      <c r="AT694" s="26" t="s">
        <v>114</v>
      </c>
      <c r="AU694" s="26" t="s">
        <v>232</v>
      </c>
      <c r="AX694" s="12">
        <f t="shared" si="376"/>
        <v>692</v>
      </c>
      <c r="AY694" s="12">
        <f t="shared" si="407"/>
        <v>0.5</v>
      </c>
      <c r="AZ694" s="20" t="str">
        <f t="shared" si="377"/>
        <v>Criterios y estándares (Rúbrica)., Retroalimentación.</v>
      </c>
      <c r="BA694" s="12" t="str">
        <f t="shared" si="372"/>
        <v>Criterios y estándares (Rúbrica).</v>
      </c>
      <c r="BB694" s="12" t="str">
        <f t="shared" si="373"/>
        <v>Retroalimentación.</v>
      </c>
      <c r="BC694" s="12" t="str">
        <f t="shared" si="374"/>
        <v/>
      </c>
      <c r="BD694" s="12" t="str">
        <f t="shared" si="375"/>
        <v/>
      </c>
      <c r="BF694" s="12">
        <f t="shared" si="378"/>
        <v>0</v>
      </c>
      <c r="BG694" s="12">
        <f t="shared" si="379"/>
        <v>1</v>
      </c>
      <c r="BH694" s="12">
        <f t="shared" si="380"/>
        <v>0</v>
      </c>
      <c r="BI694" s="12">
        <f t="shared" si="381"/>
        <v>1</v>
      </c>
      <c r="BJ694" s="12">
        <f t="shared" si="382"/>
        <v>0</v>
      </c>
      <c r="BK694" s="12">
        <f t="shared" si="383"/>
        <v>2</v>
      </c>
      <c r="BL694" s="20" t="str">
        <f t="shared" si="384"/>
        <v>Claridad, Oportunidades de mejora, Retroalimentación al docente</v>
      </c>
      <c r="BM694" s="12" t="str">
        <f t="shared" si="385"/>
        <v>Claridad</v>
      </c>
      <c r="BN694" s="12" t="str">
        <f t="shared" si="408"/>
        <v>Oportunidades de mejora</v>
      </c>
      <c r="BO694" s="12" t="str">
        <f t="shared" si="386"/>
        <v>Retroalimentación al docente</v>
      </c>
      <c r="BP694" s="12" t="str">
        <f t="shared" si="387"/>
        <v/>
      </c>
      <c r="BQ694" s="12" t="str">
        <f t="shared" si="388"/>
        <v/>
      </c>
      <c r="BS694" s="12">
        <f t="shared" si="389"/>
        <v>0</v>
      </c>
      <c r="BT694" s="12">
        <f t="shared" si="390"/>
        <v>0</v>
      </c>
      <c r="BU694" s="12">
        <f t="shared" si="391"/>
        <v>1</v>
      </c>
      <c r="BV694" s="12">
        <f t="shared" si="392"/>
        <v>1</v>
      </c>
      <c r="BW694" s="12">
        <f t="shared" si="393"/>
        <v>1</v>
      </c>
      <c r="BX694" s="12">
        <f t="shared" si="394"/>
        <v>0</v>
      </c>
      <c r="BY694" s="12">
        <f t="shared" si="395"/>
        <v>3</v>
      </c>
      <c r="BZ694" s="12" t="str">
        <f t="shared" si="396"/>
        <v>La bibliografía básica propuesta se encuentra en la biblioteca "Juan Roa Vásquez"., La bibliografía propuesta contiene títulos de edición menor a 5 años., La bibliografía incluye por lo menos dos títulos en una segunda lengua.</v>
      </c>
      <c r="CA694" s="12" t="str">
        <f t="shared" si="397"/>
        <v>La bibliografía básica propuesta se encuentra en la biblioteca "Juan Roa Vásquez".</v>
      </c>
      <c r="CB694" s="21" t="str">
        <f t="shared" si="398"/>
        <v>La bibliografía propuesta contiene títulos de edición menor a 5 años.</v>
      </c>
      <c r="CC694" s="12" t="str">
        <f t="shared" si="399"/>
        <v>La bibliografía incluye por lo menos dos títulos en una segunda lengua.</v>
      </c>
      <c r="CD694" s="12" t="str">
        <f t="shared" si="400"/>
        <v/>
      </c>
      <c r="CF694" s="12">
        <f t="shared" si="401"/>
        <v>1</v>
      </c>
      <c r="CG694" s="12">
        <f t="shared" si="402"/>
        <v>1</v>
      </c>
      <c r="CH694" s="12">
        <f t="shared" si="403"/>
        <v>0</v>
      </c>
      <c r="CI694" s="12">
        <f t="shared" si="404"/>
        <v>1</v>
      </c>
      <c r="CJ694" s="12">
        <f t="shared" si="405"/>
        <v>0</v>
      </c>
      <c r="CK694" s="12">
        <f t="shared" si="406"/>
        <v>3</v>
      </c>
    </row>
    <row r="695" spans="1:89" x14ac:dyDescent="0.25">
      <c r="A695" s="25">
        <v>43075.485379849539</v>
      </c>
      <c r="B695" s="26" t="s">
        <v>1401</v>
      </c>
      <c r="C695" s="26" t="s">
        <v>1402</v>
      </c>
      <c r="D695" s="26" t="s">
        <v>185</v>
      </c>
      <c r="E695" s="24"/>
      <c r="F695" s="26" t="s">
        <v>223</v>
      </c>
      <c r="G695" s="26" t="s">
        <v>1403</v>
      </c>
      <c r="H695" s="26" t="s">
        <v>188</v>
      </c>
      <c r="I695" s="26" t="s">
        <v>188</v>
      </c>
      <c r="J695" s="26" t="s">
        <v>188</v>
      </c>
      <c r="K695" s="26" t="s">
        <v>188</v>
      </c>
      <c r="L695" s="26" t="s">
        <v>188</v>
      </c>
      <c r="M695" s="26" t="s">
        <v>188</v>
      </c>
      <c r="N695" s="26" t="s">
        <v>188</v>
      </c>
      <c r="O695" s="26" t="s">
        <v>188</v>
      </c>
      <c r="P695" s="26" t="s">
        <v>188</v>
      </c>
      <c r="Q695" s="26" t="s">
        <v>188</v>
      </c>
      <c r="R695" s="26" t="s">
        <v>188</v>
      </c>
      <c r="S695" s="26" t="s">
        <v>188</v>
      </c>
      <c r="T695" s="26" t="s">
        <v>188</v>
      </c>
      <c r="U695" s="26" t="s">
        <v>188</v>
      </c>
      <c r="V695" s="26" t="s">
        <v>5</v>
      </c>
      <c r="W695" s="26" t="s">
        <v>162</v>
      </c>
      <c r="X695" s="26" t="s">
        <v>158</v>
      </c>
      <c r="Y695" s="26" t="s">
        <v>190</v>
      </c>
      <c r="Z695" s="26" t="s">
        <v>190</v>
      </c>
      <c r="AA695" s="26" t="s">
        <v>190</v>
      </c>
      <c r="AB695" s="26" t="s">
        <v>190</v>
      </c>
      <c r="AC695" s="26" t="s">
        <v>190</v>
      </c>
      <c r="AD695" s="26" t="s">
        <v>190</v>
      </c>
      <c r="AE695" s="26" t="s">
        <v>55</v>
      </c>
      <c r="AF695" s="26" t="s">
        <v>159</v>
      </c>
      <c r="AG695" s="26" t="s">
        <v>59</v>
      </c>
      <c r="AH695" s="26" t="s">
        <v>59</v>
      </c>
      <c r="AI695" s="26" t="s">
        <v>59</v>
      </c>
      <c r="AJ695" s="26" t="s">
        <v>59</v>
      </c>
      <c r="AK695" s="26" t="s">
        <v>71</v>
      </c>
      <c r="AL695" s="26" t="s">
        <v>160</v>
      </c>
      <c r="AM695" s="26" t="s">
        <v>191</v>
      </c>
      <c r="AN695" s="26" t="s">
        <v>89</v>
      </c>
      <c r="AO695" s="26" t="s">
        <v>192</v>
      </c>
      <c r="AP695" s="26" t="s">
        <v>106</v>
      </c>
      <c r="AQ695" s="26" t="s">
        <v>104</v>
      </c>
      <c r="AR695" s="26" t="s">
        <v>106</v>
      </c>
      <c r="AS695" s="26" t="s">
        <v>106</v>
      </c>
      <c r="AT695" s="26" t="s">
        <v>114</v>
      </c>
      <c r="AU695" s="26" t="s">
        <v>260</v>
      </c>
      <c r="AX695" s="12">
        <f t="shared" si="376"/>
        <v>694</v>
      </c>
      <c r="AY695" s="12">
        <f t="shared" si="407"/>
        <v>1</v>
      </c>
      <c r="AZ695" s="20" t="str">
        <f t="shared" si="377"/>
        <v>Anticipatoria., Criterios y estándares (Rúbrica)., Autoevaluación., Retroalimentación.</v>
      </c>
      <c r="BA695" s="12" t="str">
        <f t="shared" si="372"/>
        <v>Anticipatoria.</v>
      </c>
      <c r="BB695" s="12" t="str">
        <f t="shared" si="373"/>
        <v>Criterios y estándares (Rúbrica).</v>
      </c>
      <c r="BC695" s="12" t="str">
        <f t="shared" si="374"/>
        <v>Autoevaluación.</v>
      </c>
      <c r="BD695" s="12" t="str">
        <f t="shared" si="375"/>
        <v>Retroalimentación.</v>
      </c>
      <c r="BF695" s="12">
        <f t="shared" si="378"/>
        <v>1</v>
      </c>
      <c r="BG695" s="12">
        <f t="shared" si="379"/>
        <v>1</v>
      </c>
      <c r="BH695" s="12">
        <f t="shared" si="380"/>
        <v>1</v>
      </c>
      <c r="BI695" s="12">
        <f t="shared" si="381"/>
        <v>1</v>
      </c>
      <c r="BJ695" s="12">
        <f t="shared" si="382"/>
        <v>0</v>
      </c>
      <c r="BK695" s="12">
        <f t="shared" si="383"/>
        <v>4</v>
      </c>
      <c r="BL695" s="20" t="str">
        <f t="shared" si="384"/>
        <v>Reflexión, Diálogo, Claridad, Oportunidades de mejora, Retroalimentación al docente</v>
      </c>
      <c r="BM695" s="12" t="str">
        <f t="shared" si="385"/>
        <v>Reflexión</v>
      </c>
      <c r="BN695" s="12" t="str">
        <f t="shared" si="408"/>
        <v>Diálogo</v>
      </c>
      <c r="BO695" s="12" t="str">
        <f t="shared" si="386"/>
        <v>Claridad</v>
      </c>
      <c r="BP695" s="12" t="str">
        <f t="shared" si="387"/>
        <v>Oportunidades de mejora</v>
      </c>
      <c r="BQ695" s="12" t="str">
        <f t="shared" si="388"/>
        <v>Retroalimentación al docente</v>
      </c>
      <c r="BS695" s="12">
        <f t="shared" si="389"/>
        <v>1</v>
      </c>
      <c r="BT695" s="12">
        <f t="shared" si="390"/>
        <v>1</v>
      </c>
      <c r="BU695" s="12">
        <f t="shared" si="391"/>
        <v>1</v>
      </c>
      <c r="BV695" s="12">
        <f t="shared" si="392"/>
        <v>1</v>
      </c>
      <c r="BW695" s="12">
        <f t="shared" si="393"/>
        <v>1</v>
      </c>
      <c r="BX695" s="12">
        <f t="shared" si="394"/>
        <v>0</v>
      </c>
      <c r="BY695" s="12">
        <f t="shared" si="395"/>
        <v>5</v>
      </c>
      <c r="BZ695" s="12" t="str">
        <f t="shared" si="396"/>
        <v>La bibliografía básica propuesta se encuentra en la biblioteca "Juan Roa Vásquez"., La bibliografía se presenta con una sólo sistema de referenciación (APA, Vancouver, IEEE, etc)., La bibliografía incluye por lo menos dos títulos en una segunda lengua.</v>
      </c>
      <c r="CA695" s="12" t="str">
        <f t="shared" si="397"/>
        <v>La bibliografía básica propuesta se encuentra en la biblioteca "Juan Roa Vásquez".</v>
      </c>
      <c r="CB695" s="21" t="str">
        <f t="shared" si="398"/>
        <v>La bibliografía se presenta con una sólo sistema de referenciación (APA, Vancouver, IEEE, etc).</v>
      </c>
      <c r="CC695" s="12" t="str">
        <f t="shared" si="399"/>
        <v>La bibliografía incluye por lo menos dos títulos en una segunda lengua.</v>
      </c>
      <c r="CD695" s="12" t="str">
        <f t="shared" si="400"/>
        <v/>
      </c>
      <c r="CF695" s="12">
        <f t="shared" si="401"/>
        <v>1</v>
      </c>
      <c r="CG695" s="12">
        <f t="shared" si="402"/>
        <v>0</v>
      </c>
      <c r="CH695" s="12">
        <f t="shared" si="403"/>
        <v>1</v>
      </c>
      <c r="CI695" s="12">
        <f t="shared" si="404"/>
        <v>1</v>
      </c>
      <c r="CJ695" s="12">
        <f t="shared" si="405"/>
        <v>0</v>
      </c>
      <c r="CK695" s="12">
        <f t="shared" si="406"/>
        <v>3</v>
      </c>
    </row>
    <row r="696" spans="1:89" x14ac:dyDescent="0.25">
      <c r="A696" s="25">
        <v>43075.495304652781</v>
      </c>
      <c r="B696" s="26" t="s">
        <v>1404</v>
      </c>
      <c r="C696" s="26" t="s">
        <v>1405</v>
      </c>
      <c r="D696" s="26" t="s">
        <v>185</v>
      </c>
      <c r="E696" s="24"/>
      <c r="F696" s="26" t="s">
        <v>371</v>
      </c>
      <c r="G696" s="26" t="s">
        <v>1406</v>
      </c>
      <c r="H696" s="26" t="s">
        <v>188</v>
      </c>
      <c r="I696" s="26" t="s">
        <v>188</v>
      </c>
      <c r="J696" s="26" t="s">
        <v>188</v>
      </c>
      <c r="K696" s="26" t="s">
        <v>188</v>
      </c>
      <c r="L696" s="26" t="s">
        <v>188</v>
      </c>
      <c r="M696" s="26" t="s">
        <v>188</v>
      </c>
      <c r="N696" s="26" t="s">
        <v>188</v>
      </c>
      <c r="O696" s="26" t="s">
        <v>188</v>
      </c>
      <c r="P696" s="26" t="s">
        <v>188</v>
      </c>
      <c r="Q696" s="26" t="s">
        <v>188</v>
      </c>
      <c r="R696" s="26" t="s">
        <v>188</v>
      </c>
      <c r="S696" s="26" t="s">
        <v>188</v>
      </c>
      <c r="T696" s="26" t="s">
        <v>188</v>
      </c>
      <c r="U696" s="26" t="s">
        <v>188</v>
      </c>
      <c r="V696" s="26" t="s">
        <v>5</v>
      </c>
      <c r="W696" s="26" t="s">
        <v>162</v>
      </c>
      <c r="X696" s="26" t="s">
        <v>158</v>
      </c>
      <c r="Y696" s="26" t="s">
        <v>190</v>
      </c>
      <c r="Z696" s="26" t="s">
        <v>190</v>
      </c>
      <c r="AA696" s="26" t="s">
        <v>43</v>
      </c>
      <c r="AB696" s="26" t="s">
        <v>43</v>
      </c>
      <c r="AC696" s="26" t="s">
        <v>43</v>
      </c>
      <c r="AD696" s="26" t="s">
        <v>190</v>
      </c>
      <c r="AE696" s="26" t="s">
        <v>55</v>
      </c>
      <c r="AF696" s="26" t="s">
        <v>58</v>
      </c>
      <c r="AG696" s="26" t="s">
        <v>58</v>
      </c>
      <c r="AH696" s="26" t="s">
        <v>58</v>
      </c>
      <c r="AI696" s="26" t="s">
        <v>58</v>
      </c>
      <c r="AJ696" s="26" t="s">
        <v>58</v>
      </c>
      <c r="AK696" s="26" t="s">
        <v>71</v>
      </c>
      <c r="AL696" s="26" t="s">
        <v>160</v>
      </c>
      <c r="AM696" s="26" t="s">
        <v>231</v>
      </c>
      <c r="AN696" s="26" t="s">
        <v>88</v>
      </c>
      <c r="AO696" s="26" t="s">
        <v>210</v>
      </c>
      <c r="AP696" s="26" t="s">
        <v>104</v>
      </c>
      <c r="AQ696" s="26" t="s">
        <v>104</v>
      </c>
      <c r="AR696" s="26" t="s">
        <v>105</v>
      </c>
      <c r="AS696" s="26" t="s">
        <v>106</v>
      </c>
      <c r="AT696" s="26" t="s">
        <v>112</v>
      </c>
      <c r="AU696" s="26" t="s">
        <v>260</v>
      </c>
      <c r="AX696" s="12">
        <f t="shared" si="376"/>
        <v>695</v>
      </c>
      <c r="AY696" s="12">
        <f t="shared" si="407"/>
        <v>1</v>
      </c>
      <c r="AZ696" s="20" t="str">
        <f t="shared" si="377"/>
        <v>Anticipatoria., Criterios y estándares (Rúbrica)., Retroalimentación.</v>
      </c>
      <c r="BA696" s="12" t="str">
        <f t="shared" si="372"/>
        <v>Anticipatoria.</v>
      </c>
      <c r="BB696" s="12" t="str">
        <f t="shared" si="373"/>
        <v>Criterios y estándares (Rúbrica).</v>
      </c>
      <c r="BC696" s="12" t="str">
        <f t="shared" si="374"/>
        <v>Retroalimentación.</v>
      </c>
      <c r="BD696" s="12" t="str">
        <f t="shared" si="375"/>
        <v/>
      </c>
      <c r="BF696" s="12">
        <f t="shared" si="378"/>
        <v>1</v>
      </c>
      <c r="BG696" s="12">
        <f t="shared" si="379"/>
        <v>1</v>
      </c>
      <c r="BH696" s="12">
        <f t="shared" si="380"/>
        <v>0</v>
      </c>
      <c r="BI696" s="12">
        <f t="shared" si="381"/>
        <v>1</v>
      </c>
      <c r="BJ696" s="12">
        <f t="shared" si="382"/>
        <v>0</v>
      </c>
      <c r="BK696" s="12">
        <f t="shared" si="383"/>
        <v>3</v>
      </c>
      <c r="BL696" s="20" t="str">
        <f t="shared" si="384"/>
        <v>Reflexión, Diálogo, Claridad, Oportunidades de mejora</v>
      </c>
      <c r="BM696" s="12" t="str">
        <f t="shared" si="385"/>
        <v>Reflexión</v>
      </c>
      <c r="BN696" s="12" t="str">
        <f t="shared" si="408"/>
        <v>Diálogo</v>
      </c>
      <c r="BO696" s="12" t="str">
        <f t="shared" si="386"/>
        <v>Claridad</v>
      </c>
      <c r="BP696" s="12" t="str">
        <f t="shared" si="387"/>
        <v>Oportunidades de mejora</v>
      </c>
      <c r="BQ696" s="12" t="str">
        <f t="shared" si="388"/>
        <v/>
      </c>
      <c r="BS696" s="12">
        <f t="shared" si="389"/>
        <v>1</v>
      </c>
      <c r="BT696" s="12">
        <f t="shared" si="390"/>
        <v>1</v>
      </c>
      <c r="BU696" s="12">
        <f t="shared" si="391"/>
        <v>1</v>
      </c>
      <c r="BV696" s="12">
        <f t="shared" si="392"/>
        <v>1</v>
      </c>
      <c r="BW696" s="12">
        <f t="shared" si="393"/>
        <v>0</v>
      </c>
      <c r="BX696" s="12">
        <f t="shared" si="394"/>
        <v>0</v>
      </c>
      <c r="BY696" s="12">
        <f t="shared" si="395"/>
        <v>4</v>
      </c>
      <c r="BZ696" s="12" t="str">
        <f t="shared" si="396"/>
        <v>La bibliografía básica propuesta se encuentra en la biblioteca "Juan Roa Vásquez"., La bibliografía se presenta con una sólo sistema de referenciación (APA, Vancouver, IEEE, etc)., La bibliografía incluye por lo menos dos títulos en una segunda lengua.</v>
      </c>
      <c r="CA696" s="12" t="str">
        <f t="shared" si="397"/>
        <v>La bibliografía básica propuesta se encuentra en la biblioteca "Juan Roa Vásquez".</v>
      </c>
      <c r="CB696" s="21" t="str">
        <f t="shared" si="398"/>
        <v>La bibliografía se presenta con una sólo sistema de referenciación (APA, Vancouver, IEEE, etc).</v>
      </c>
      <c r="CC696" s="12" t="str">
        <f t="shared" si="399"/>
        <v>La bibliografía incluye por lo menos dos títulos en una segunda lengua.</v>
      </c>
      <c r="CD696" s="12" t="str">
        <f t="shared" si="400"/>
        <v/>
      </c>
      <c r="CF696" s="12">
        <f t="shared" si="401"/>
        <v>1</v>
      </c>
      <c r="CG696" s="12">
        <f t="shared" si="402"/>
        <v>0</v>
      </c>
      <c r="CH696" s="12">
        <f t="shared" si="403"/>
        <v>1</v>
      </c>
      <c r="CI696" s="12">
        <f t="shared" si="404"/>
        <v>1</v>
      </c>
      <c r="CJ696" s="12">
        <f t="shared" si="405"/>
        <v>0</v>
      </c>
      <c r="CK696" s="12">
        <f t="shared" si="406"/>
        <v>3</v>
      </c>
    </row>
    <row r="697" spans="1:89" x14ac:dyDescent="0.25">
      <c r="A697" s="25">
        <v>43075.626874699075</v>
      </c>
      <c r="B697" s="26" t="s">
        <v>1407</v>
      </c>
      <c r="C697" s="26" t="s">
        <v>1408</v>
      </c>
      <c r="D697" s="26" t="s">
        <v>185</v>
      </c>
      <c r="E697" s="24"/>
      <c r="F697" s="26" t="s">
        <v>371</v>
      </c>
      <c r="G697" s="26" t="s">
        <v>1409</v>
      </c>
      <c r="H697" s="26" t="s">
        <v>188</v>
      </c>
      <c r="I697" s="26" t="s">
        <v>188</v>
      </c>
      <c r="J697" s="26" t="s">
        <v>188</v>
      </c>
      <c r="K697" s="26" t="s">
        <v>188</v>
      </c>
      <c r="L697" s="26" t="s">
        <v>188</v>
      </c>
      <c r="M697" s="26" t="s">
        <v>188</v>
      </c>
      <c r="N697" s="26" t="s">
        <v>188</v>
      </c>
      <c r="O697" s="26" t="s">
        <v>188</v>
      </c>
      <c r="P697" s="26" t="s">
        <v>188</v>
      </c>
      <c r="Q697" s="26" t="s">
        <v>188</v>
      </c>
      <c r="R697" s="26" t="s">
        <v>188</v>
      </c>
      <c r="S697" s="26" t="s">
        <v>188</v>
      </c>
      <c r="T697" s="26" t="s">
        <v>188</v>
      </c>
      <c r="U697" s="26" t="s">
        <v>188</v>
      </c>
      <c r="V697" s="26" t="s">
        <v>5</v>
      </c>
      <c r="W697" s="26" t="s">
        <v>162</v>
      </c>
      <c r="X697" s="26" t="s">
        <v>158</v>
      </c>
      <c r="Y697" s="26" t="s">
        <v>190</v>
      </c>
      <c r="Z697" s="26" t="s">
        <v>190</v>
      </c>
      <c r="AA697" s="26" t="s">
        <v>190</v>
      </c>
      <c r="AB697" s="26" t="s">
        <v>190</v>
      </c>
      <c r="AC697" s="26" t="s">
        <v>190</v>
      </c>
      <c r="AD697" s="26" t="s">
        <v>190</v>
      </c>
      <c r="AE697" s="26" t="s">
        <v>55</v>
      </c>
      <c r="AF697" s="26" t="s">
        <v>159</v>
      </c>
      <c r="AG697" s="26" t="s">
        <v>59</v>
      </c>
      <c r="AH697" s="26" t="s">
        <v>58</v>
      </c>
      <c r="AI697" s="26" t="s">
        <v>59</v>
      </c>
      <c r="AJ697" s="26" t="s">
        <v>59</v>
      </c>
      <c r="AK697" s="26" t="s">
        <v>71</v>
      </c>
      <c r="AL697" s="26" t="s">
        <v>160</v>
      </c>
      <c r="AM697" s="26" t="s">
        <v>412</v>
      </c>
      <c r="AN697" s="26" t="s">
        <v>90</v>
      </c>
      <c r="AO697" s="26" t="s">
        <v>215</v>
      </c>
      <c r="AP697" s="26" t="s">
        <v>104</v>
      </c>
      <c r="AQ697" s="26" t="s">
        <v>104</v>
      </c>
      <c r="AR697" s="26" t="s">
        <v>106</v>
      </c>
      <c r="AS697" s="26" t="s">
        <v>106</v>
      </c>
      <c r="AT697" s="26" t="s">
        <v>114</v>
      </c>
      <c r="AU697" s="26" t="s">
        <v>207</v>
      </c>
      <c r="AX697" s="12">
        <f t="shared" si="376"/>
        <v>696</v>
      </c>
      <c r="AY697" s="12">
        <f t="shared" si="407"/>
        <v>1</v>
      </c>
      <c r="AZ697" s="20" t="str">
        <f t="shared" si="377"/>
        <v>Anticipatoria., Retroalimentación.</v>
      </c>
      <c r="BA697" s="12" t="str">
        <f t="shared" si="372"/>
        <v>Anticipatoria.</v>
      </c>
      <c r="BB697" s="12" t="str">
        <f t="shared" si="373"/>
        <v>Retroalimentación.</v>
      </c>
      <c r="BC697" s="12" t="str">
        <f t="shared" si="374"/>
        <v/>
      </c>
      <c r="BD697" s="12" t="str">
        <f t="shared" si="375"/>
        <v/>
      </c>
      <c r="BF697" s="12">
        <f t="shared" si="378"/>
        <v>1</v>
      </c>
      <c r="BG697" s="12">
        <f t="shared" si="379"/>
        <v>0</v>
      </c>
      <c r="BH697" s="12">
        <f t="shared" si="380"/>
        <v>0</v>
      </c>
      <c r="BI697" s="12">
        <f t="shared" si="381"/>
        <v>1</v>
      </c>
      <c r="BJ697" s="12">
        <f t="shared" si="382"/>
        <v>0</v>
      </c>
      <c r="BK697" s="12">
        <f t="shared" si="383"/>
        <v>2</v>
      </c>
      <c r="BL697" s="20" t="str">
        <f t="shared" si="384"/>
        <v>Diálogo, Oportunidades de mejora, Retroalimentación al docente</v>
      </c>
      <c r="BM697" s="12" t="str">
        <f t="shared" si="385"/>
        <v>Diálogo</v>
      </c>
      <c r="BN697" s="12" t="str">
        <f t="shared" si="408"/>
        <v>Oportunidades de mejora</v>
      </c>
      <c r="BO697" s="12" t="str">
        <f t="shared" si="386"/>
        <v>Retroalimentación al docente</v>
      </c>
      <c r="BP697" s="12" t="str">
        <f t="shared" si="387"/>
        <v/>
      </c>
      <c r="BQ697" s="12" t="str">
        <f t="shared" si="388"/>
        <v/>
      </c>
      <c r="BS697" s="12">
        <f t="shared" si="389"/>
        <v>0</v>
      </c>
      <c r="BT697" s="12">
        <f t="shared" si="390"/>
        <v>1</v>
      </c>
      <c r="BU697" s="12">
        <f t="shared" si="391"/>
        <v>0</v>
      </c>
      <c r="BV697" s="12">
        <f t="shared" si="392"/>
        <v>1</v>
      </c>
      <c r="BW697" s="12">
        <f t="shared" si="393"/>
        <v>1</v>
      </c>
      <c r="BX697" s="12">
        <f t="shared" si="394"/>
        <v>0</v>
      </c>
      <c r="BY697" s="12">
        <f t="shared" si="395"/>
        <v>3</v>
      </c>
      <c r="BZ697" s="12" t="str">
        <f t="shared" si="396"/>
        <v>La bibliografía se presenta con una sólo sistema de referenciación (APA, Vancouver, IEEE, etc)., La bibliografía incluye por lo menos dos títulos en una segunda lengua.</v>
      </c>
      <c r="CA697" s="12" t="str">
        <f t="shared" si="397"/>
        <v>La bibliografía se presenta con una sólo sistema de referenciación (APA, Vancouver, IEEE, etc).</v>
      </c>
      <c r="CB697" s="21" t="str">
        <f t="shared" si="398"/>
        <v>La bibliografía incluye por lo menos dos títulos en una segunda lengua.</v>
      </c>
      <c r="CC697" s="12" t="str">
        <f t="shared" si="399"/>
        <v/>
      </c>
      <c r="CD697" s="12" t="str">
        <f t="shared" si="400"/>
        <v/>
      </c>
      <c r="CF697" s="12">
        <f t="shared" si="401"/>
        <v>0</v>
      </c>
      <c r="CG697" s="12">
        <f t="shared" si="402"/>
        <v>0</v>
      </c>
      <c r="CH697" s="12">
        <f t="shared" si="403"/>
        <v>1</v>
      </c>
      <c r="CI697" s="12">
        <f t="shared" si="404"/>
        <v>1</v>
      </c>
      <c r="CJ697" s="12">
        <f t="shared" si="405"/>
        <v>0</v>
      </c>
      <c r="CK697" s="12">
        <f t="shared" si="406"/>
        <v>2</v>
      </c>
    </row>
    <row r="698" spans="1:89" x14ac:dyDescent="0.25">
      <c r="A698" s="25">
        <v>43075.639137384263</v>
      </c>
      <c r="B698" s="26" t="s">
        <v>1407</v>
      </c>
      <c r="C698" s="26" t="s">
        <v>1410</v>
      </c>
      <c r="D698" s="26" t="s">
        <v>185</v>
      </c>
      <c r="E698" s="24"/>
      <c r="F698" s="26" t="s">
        <v>371</v>
      </c>
      <c r="G698" s="26" t="s">
        <v>1411</v>
      </c>
      <c r="H698" s="26" t="s">
        <v>188</v>
      </c>
      <c r="I698" s="26" t="s">
        <v>188</v>
      </c>
      <c r="J698" s="26" t="s">
        <v>188</v>
      </c>
      <c r="K698" s="26" t="s">
        <v>188</v>
      </c>
      <c r="L698" s="26" t="s">
        <v>188</v>
      </c>
      <c r="M698" s="26" t="s">
        <v>188</v>
      </c>
      <c r="N698" s="26" t="s">
        <v>188</v>
      </c>
      <c r="O698" s="26" t="s">
        <v>188</v>
      </c>
      <c r="P698" s="26" t="s">
        <v>188</v>
      </c>
      <c r="Q698" s="26" t="s">
        <v>188</v>
      </c>
      <c r="R698" s="26" t="s">
        <v>188</v>
      </c>
      <c r="S698" s="26" t="s">
        <v>188</v>
      </c>
      <c r="T698" s="26" t="s">
        <v>188</v>
      </c>
      <c r="U698" s="26" t="s">
        <v>188</v>
      </c>
      <c r="V698" s="26" t="s">
        <v>5</v>
      </c>
      <c r="W698" s="26" t="s">
        <v>162</v>
      </c>
      <c r="X698" s="26" t="s">
        <v>158</v>
      </c>
      <c r="Y698" s="26" t="s">
        <v>190</v>
      </c>
      <c r="Z698" s="26" t="s">
        <v>190</v>
      </c>
      <c r="AA698" s="26" t="s">
        <v>190</v>
      </c>
      <c r="AB698" s="26" t="s">
        <v>190</v>
      </c>
      <c r="AC698" s="26" t="s">
        <v>190</v>
      </c>
      <c r="AD698" s="26" t="s">
        <v>190</v>
      </c>
      <c r="AE698" s="26" t="s">
        <v>55</v>
      </c>
      <c r="AF698" s="26" t="s">
        <v>159</v>
      </c>
      <c r="AG698" s="26" t="s">
        <v>58</v>
      </c>
      <c r="AH698" s="26" t="s">
        <v>58</v>
      </c>
      <c r="AI698" s="26" t="s">
        <v>58</v>
      </c>
      <c r="AJ698" s="26" t="s">
        <v>58</v>
      </c>
      <c r="AK698" s="26" t="s">
        <v>69</v>
      </c>
      <c r="AL698" s="26" t="s">
        <v>160</v>
      </c>
      <c r="AM698" s="26" t="s">
        <v>412</v>
      </c>
      <c r="AN698" s="26" t="s">
        <v>89</v>
      </c>
      <c r="AO698" s="26" t="s">
        <v>215</v>
      </c>
      <c r="AP698" s="26" t="s">
        <v>104</v>
      </c>
      <c r="AQ698" s="26" t="s">
        <v>106</v>
      </c>
      <c r="AR698" s="26" t="s">
        <v>104</v>
      </c>
      <c r="AS698" s="26" t="s">
        <v>106</v>
      </c>
      <c r="AT698" s="26" t="s">
        <v>114</v>
      </c>
      <c r="AU698" s="26" t="s">
        <v>207</v>
      </c>
      <c r="AX698" s="12">
        <f t="shared" si="376"/>
        <v>697</v>
      </c>
      <c r="AY698" s="12">
        <f t="shared" si="407"/>
        <v>1</v>
      </c>
      <c r="AZ698" s="20" t="str">
        <f t="shared" si="377"/>
        <v>Anticipatoria., Retroalimentación.</v>
      </c>
      <c r="BA698" s="12" t="str">
        <f t="shared" si="372"/>
        <v>Anticipatoria.</v>
      </c>
      <c r="BB698" s="12" t="str">
        <f t="shared" si="373"/>
        <v>Retroalimentación.</v>
      </c>
      <c r="BC698" s="12" t="str">
        <f t="shared" si="374"/>
        <v/>
      </c>
      <c r="BD698" s="12" t="str">
        <f t="shared" si="375"/>
        <v/>
      </c>
      <c r="BF698" s="12">
        <f t="shared" si="378"/>
        <v>1</v>
      </c>
      <c r="BG698" s="12">
        <f t="shared" si="379"/>
        <v>0</v>
      </c>
      <c r="BH698" s="12">
        <f t="shared" si="380"/>
        <v>0</v>
      </c>
      <c r="BI698" s="12">
        <f t="shared" si="381"/>
        <v>1</v>
      </c>
      <c r="BJ698" s="12">
        <f t="shared" si="382"/>
        <v>0</v>
      </c>
      <c r="BK698" s="12">
        <f t="shared" si="383"/>
        <v>2</v>
      </c>
      <c r="BL698" s="20" t="str">
        <f t="shared" si="384"/>
        <v>Diálogo, Oportunidades de mejora, Retroalimentación al docente</v>
      </c>
      <c r="BM698" s="12" t="str">
        <f t="shared" si="385"/>
        <v>Diálogo</v>
      </c>
      <c r="BN698" s="12" t="str">
        <f t="shared" si="408"/>
        <v>Oportunidades de mejora</v>
      </c>
      <c r="BO698" s="12" t="str">
        <f t="shared" si="386"/>
        <v>Retroalimentación al docente</v>
      </c>
      <c r="BP698" s="12" t="str">
        <f t="shared" si="387"/>
        <v/>
      </c>
      <c r="BQ698" s="12" t="str">
        <f t="shared" si="388"/>
        <v/>
      </c>
      <c r="BS698" s="12">
        <f t="shared" si="389"/>
        <v>0</v>
      </c>
      <c r="BT698" s="12">
        <f t="shared" si="390"/>
        <v>1</v>
      </c>
      <c r="BU698" s="12">
        <f t="shared" si="391"/>
        <v>0</v>
      </c>
      <c r="BV698" s="12">
        <f t="shared" si="392"/>
        <v>1</v>
      </c>
      <c r="BW698" s="12">
        <f t="shared" si="393"/>
        <v>1</v>
      </c>
      <c r="BX698" s="12">
        <f t="shared" si="394"/>
        <v>0</v>
      </c>
      <c r="BY698" s="12">
        <f t="shared" si="395"/>
        <v>3</v>
      </c>
      <c r="BZ698" s="12" t="str">
        <f t="shared" si="396"/>
        <v>La bibliografía se presenta con una sólo sistema de referenciación (APA, Vancouver, IEEE, etc)., La bibliografía incluye por lo menos dos títulos en una segunda lengua.</v>
      </c>
      <c r="CA698" s="12" t="str">
        <f t="shared" si="397"/>
        <v>La bibliografía se presenta con una sólo sistema de referenciación (APA, Vancouver, IEEE, etc).</v>
      </c>
      <c r="CB698" s="21" t="str">
        <f t="shared" si="398"/>
        <v>La bibliografía incluye por lo menos dos títulos en una segunda lengua.</v>
      </c>
      <c r="CC698" s="12" t="str">
        <f t="shared" si="399"/>
        <v/>
      </c>
      <c r="CD698" s="12" t="str">
        <f t="shared" si="400"/>
        <v/>
      </c>
      <c r="CF698" s="12">
        <f t="shared" si="401"/>
        <v>0</v>
      </c>
      <c r="CG698" s="12">
        <f t="shared" si="402"/>
        <v>0</v>
      </c>
      <c r="CH698" s="12">
        <f t="shared" si="403"/>
        <v>1</v>
      </c>
      <c r="CI698" s="12">
        <f t="shared" si="404"/>
        <v>1</v>
      </c>
      <c r="CJ698" s="12">
        <f t="shared" si="405"/>
        <v>0</v>
      </c>
      <c r="CK698" s="12">
        <f t="shared" si="406"/>
        <v>2</v>
      </c>
    </row>
    <row r="699" spans="1:89" x14ac:dyDescent="0.25">
      <c r="A699" s="25">
        <v>43075.740037835647</v>
      </c>
      <c r="B699" s="26" t="s">
        <v>1412</v>
      </c>
      <c r="C699" s="26" t="s">
        <v>1413</v>
      </c>
      <c r="D699" s="26" t="s">
        <v>185</v>
      </c>
      <c r="E699" s="24"/>
      <c r="F699" s="26" t="s">
        <v>720</v>
      </c>
      <c r="G699" s="26" t="s">
        <v>1414</v>
      </c>
      <c r="H699" s="26" t="s">
        <v>188</v>
      </c>
      <c r="I699" s="26" t="s">
        <v>188</v>
      </c>
      <c r="J699" s="26" t="s">
        <v>188</v>
      </c>
      <c r="K699" s="26" t="s">
        <v>188</v>
      </c>
      <c r="L699" s="26" t="s">
        <v>188</v>
      </c>
      <c r="M699" s="26" t="s">
        <v>188</v>
      </c>
      <c r="N699" s="26" t="s">
        <v>188</v>
      </c>
      <c r="O699" s="26" t="s">
        <v>188</v>
      </c>
      <c r="P699" s="26" t="s">
        <v>188</v>
      </c>
      <c r="Q699" s="26" t="s">
        <v>188</v>
      </c>
      <c r="R699" s="26" t="s">
        <v>188</v>
      </c>
      <c r="S699" s="26" t="s">
        <v>188</v>
      </c>
      <c r="T699" s="26" t="s">
        <v>188</v>
      </c>
      <c r="U699" s="26" t="s">
        <v>188</v>
      </c>
      <c r="V699" s="26" t="s">
        <v>5</v>
      </c>
      <c r="W699" s="26" t="s">
        <v>162</v>
      </c>
      <c r="X699" s="26" t="s">
        <v>158</v>
      </c>
      <c r="Y699" s="26" t="s">
        <v>43</v>
      </c>
      <c r="Z699" s="26" t="s">
        <v>43</v>
      </c>
      <c r="AA699" s="26" t="s">
        <v>43</v>
      </c>
      <c r="AB699" s="26" t="s">
        <v>43</v>
      </c>
      <c r="AC699" s="26" t="s">
        <v>43</v>
      </c>
      <c r="AD699" s="26" t="s">
        <v>43</v>
      </c>
      <c r="AE699" s="26" t="s">
        <v>55</v>
      </c>
      <c r="AF699" s="26" t="s">
        <v>159</v>
      </c>
      <c r="AG699" s="26" t="s">
        <v>59</v>
      </c>
      <c r="AH699" s="26" t="s">
        <v>59</v>
      </c>
      <c r="AI699" s="26" t="s">
        <v>59</v>
      </c>
      <c r="AJ699" s="26" t="s">
        <v>59</v>
      </c>
      <c r="AK699" s="26" t="s">
        <v>69</v>
      </c>
      <c r="AL699" s="26" t="s">
        <v>160</v>
      </c>
      <c r="AM699" s="26" t="s">
        <v>797</v>
      </c>
      <c r="AN699" s="26" t="s">
        <v>89</v>
      </c>
      <c r="AO699" s="26" t="s">
        <v>276</v>
      </c>
      <c r="AP699" s="26" t="s">
        <v>106</v>
      </c>
      <c r="AQ699" s="26" t="s">
        <v>106</v>
      </c>
      <c r="AR699" s="26" t="s">
        <v>106</v>
      </c>
      <c r="AS699" s="26" t="s">
        <v>106</v>
      </c>
      <c r="AT699" s="26" t="s">
        <v>114</v>
      </c>
      <c r="AU699" s="26" t="s">
        <v>193</v>
      </c>
      <c r="AX699" s="12">
        <f t="shared" si="376"/>
        <v>698</v>
      </c>
      <c r="AY699" s="12">
        <f t="shared" si="407"/>
        <v>0.5</v>
      </c>
      <c r="AZ699" s="20" t="str">
        <f t="shared" si="377"/>
        <v>Anticipatoria., Criterios y estándares (Rúbrica).</v>
      </c>
      <c r="BA699" s="12" t="str">
        <f t="shared" si="372"/>
        <v>Anticipatoria.</v>
      </c>
      <c r="BB699" s="12" t="str">
        <f t="shared" si="373"/>
        <v>Criterios y estándares (Rúbrica).</v>
      </c>
      <c r="BC699" s="12" t="str">
        <f t="shared" si="374"/>
        <v/>
      </c>
      <c r="BD699" s="12" t="str">
        <f t="shared" si="375"/>
        <v/>
      </c>
      <c r="BF699" s="12">
        <f t="shared" si="378"/>
        <v>1</v>
      </c>
      <c r="BG699" s="12">
        <f t="shared" si="379"/>
        <v>1</v>
      </c>
      <c r="BH699" s="12">
        <f t="shared" si="380"/>
        <v>0</v>
      </c>
      <c r="BI699" s="12">
        <f t="shared" si="381"/>
        <v>0</v>
      </c>
      <c r="BJ699" s="12">
        <f t="shared" si="382"/>
        <v>0</v>
      </c>
      <c r="BK699" s="12">
        <f t="shared" si="383"/>
        <v>2</v>
      </c>
      <c r="BL699" s="20" t="str">
        <f t="shared" si="384"/>
        <v>Reflexión, Diálogo, Claridad</v>
      </c>
      <c r="BM699" s="12" t="str">
        <f t="shared" si="385"/>
        <v>Reflexión</v>
      </c>
      <c r="BN699" s="12" t="str">
        <f t="shared" si="408"/>
        <v>Diálogo</v>
      </c>
      <c r="BO699" s="12" t="str">
        <f t="shared" si="386"/>
        <v>Claridad</v>
      </c>
      <c r="BP699" s="12" t="str">
        <f t="shared" si="387"/>
        <v/>
      </c>
      <c r="BQ699" s="12" t="str">
        <f t="shared" si="388"/>
        <v/>
      </c>
      <c r="BS699" s="12">
        <f t="shared" si="389"/>
        <v>1</v>
      </c>
      <c r="BT699" s="12">
        <f t="shared" si="390"/>
        <v>1</v>
      </c>
      <c r="BU699" s="12">
        <f t="shared" si="391"/>
        <v>1</v>
      </c>
      <c r="BV699" s="12">
        <f t="shared" si="392"/>
        <v>0</v>
      </c>
      <c r="BW699" s="12">
        <f t="shared" si="393"/>
        <v>0</v>
      </c>
      <c r="BX699" s="12">
        <f t="shared" si="394"/>
        <v>0</v>
      </c>
      <c r="BY699" s="12">
        <f t="shared" si="395"/>
        <v>3</v>
      </c>
      <c r="BZ699" s="12" t="str">
        <f t="shared" si="396"/>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699" s="12" t="str">
        <f t="shared" si="397"/>
        <v>La bibliografía básica propuesta se encuentra en la biblioteca "Juan Roa Vásquez".</v>
      </c>
      <c r="CB699" s="21" t="str">
        <f t="shared" si="398"/>
        <v>La bibliografía propuesta contiene títulos de edición menor a 5 años.</v>
      </c>
      <c r="CC699" s="12" t="str">
        <f t="shared" si="399"/>
        <v>La bibliografía se presenta con una sólo sistema de referenciación (APA, Vancouver, IEEE, etc).</v>
      </c>
      <c r="CD699" s="12" t="str">
        <f t="shared" si="400"/>
        <v>La bibliografía incluye por lo menos dos títulos en una segunda lengua.</v>
      </c>
      <c r="CF699" s="12">
        <f t="shared" si="401"/>
        <v>1</v>
      </c>
      <c r="CG699" s="12">
        <f t="shared" si="402"/>
        <v>1</v>
      </c>
      <c r="CH699" s="12">
        <f t="shared" si="403"/>
        <v>1</v>
      </c>
      <c r="CI699" s="12">
        <f t="shared" si="404"/>
        <v>1</v>
      </c>
      <c r="CJ699" s="12">
        <f t="shared" si="405"/>
        <v>0</v>
      </c>
      <c r="CK699" s="12">
        <f t="shared" si="406"/>
        <v>4</v>
      </c>
    </row>
    <row r="700" spans="1:89" x14ac:dyDescent="0.25">
      <c r="A700" s="25">
        <v>43075.742912141199</v>
      </c>
      <c r="B700" s="26" t="s">
        <v>1412</v>
      </c>
      <c r="C700" s="26" t="s">
        <v>1413</v>
      </c>
      <c r="D700" s="26" t="s">
        <v>185</v>
      </c>
      <c r="E700" s="24"/>
      <c r="F700" s="26" t="s">
        <v>720</v>
      </c>
      <c r="G700" s="26" t="s">
        <v>1415</v>
      </c>
      <c r="H700" s="26" t="s">
        <v>188</v>
      </c>
      <c r="I700" s="26" t="s">
        <v>188</v>
      </c>
      <c r="J700" s="26" t="s">
        <v>188</v>
      </c>
      <c r="K700" s="26" t="s">
        <v>188</v>
      </c>
      <c r="L700" s="26" t="s">
        <v>188</v>
      </c>
      <c r="M700" s="26" t="s">
        <v>188</v>
      </c>
      <c r="N700" s="26" t="s">
        <v>188</v>
      </c>
      <c r="O700" s="26" t="s">
        <v>188</v>
      </c>
      <c r="P700" s="26" t="s">
        <v>188</v>
      </c>
      <c r="Q700" s="26" t="s">
        <v>188</v>
      </c>
      <c r="R700" s="26" t="s">
        <v>188</v>
      </c>
      <c r="S700" s="26" t="s">
        <v>188</v>
      </c>
      <c r="T700" s="26" t="s">
        <v>188</v>
      </c>
      <c r="U700" s="26" t="s">
        <v>188</v>
      </c>
      <c r="V700" s="26" t="s">
        <v>5</v>
      </c>
      <c r="W700" s="26" t="s">
        <v>162</v>
      </c>
      <c r="X700" s="26" t="s">
        <v>158</v>
      </c>
      <c r="Y700" s="26" t="s">
        <v>190</v>
      </c>
      <c r="Z700" s="26" t="s">
        <v>190</v>
      </c>
      <c r="AA700" s="26" t="s">
        <v>190</v>
      </c>
      <c r="AB700" s="26" t="s">
        <v>190</v>
      </c>
      <c r="AC700" s="26" t="s">
        <v>190</v>
      </c>
      <c r="AD700" s="26" t="s">
        <v>190</v>
      </c>
      <c r="AE700" s="26" t="s">
        <v>55</v>
      </c>
      <c r="AF700" s="26" t="s">
        <v>159</v>
      </c>
      <c r="AG700" s="26" t="s">
        <v>59</v>
      </c>
      <c r="AH700" s="26" t="s">
        <v>59</v>
      </c>
      <c r="AI700" s="26" t="s">
        <v>59</v>
      </c>
      <c r="AJ700" s="26" t="s">
        <v>59</v>
      </c>
      <c r="AK700" s="26" t="s">
        <v>71</v>
      </c>
      <c r="AL700" s="26" t="s">
        <v>163</v>
      </c>
      <c r="AM700" s="26" t="s">
        <v>231</v>
      </c>
      <c r="AN700" s="26" t="s">
        <v>89</v>
      </c>
      <c r="AO700" s="26" t="s">
        <v>276</v>
      </c>
      <c r="AP700" s="26" t="s">
        <v>106</v>
      </c>
      <c r="AQ700" s="26" t="s">
        <v>106</v>
      </c>
      <c r="AR700" s="26" t="s">
        <v>106</v>
      </c>
      <c r="AS700" s="26" t="s">
        <v>106</v>
      </c>
      <c r="AT700" s="26" t="s">
        <v>114</v>
      </c>
      <c r="AU700" s="26" t="s">
        <v>193</v>
      </c>
      <c r="AX700" s="12">
        <f t="shared" si="376"/>
        <v>698</v>
      </c>
      <c r="AY700" s="12">
        <f t="shared" si="407"/>
        <v>0.5</v>
      </c>
      <c r="AZ700" s="20" t="str">
        <f t="shared" si="377"/>
        <v>Anticipatoria., Criterios y estándares (Rúbrica)., Retroalimentación.</v>
      </c>
      <c r="BA700" s="12" t="str">
        <f t="shared" si="372"/>
        <v>Anticipatoria.</v>
      </c>
      <c r="BB700" s="12" t="str">
        <f t="shared" si="373"/>
        <v>Criterios y estándares (Rúbrica).</v>
      </c>
      <c r="BC700" s="12" t="str">
        <f t="shared" si="374"/>
        <v>Retroalimentación.</v>
      </c>
      <c r="BD700" s="12" t="str">
        <f t="shared" si="375"/>
        <v/>
      </c>
      <c r="BF700" s="12">
        <f t="shared" si="378"/>
        <v>1</v>
      </c>
      <c r="BG700" s="12">
        <f t="shared" si="379"/>
        <v>1</v>
      </c>
      <c r="BH700" s="12">
        <f t="shared" si="380"/>
        <v>0</v>
      </c>
      <c r="BI700" s="12">
        <f t="shared" si="381"/>
        <v>1</v>
      </c>
      <c r="BJ700" s="12">
        <f t="shared" si="382"/>
        <v>0</v>
      </c>
      <c r="BK700" s="12">
        <f t="shared" si="383"/>
        <v>3</v>
      </c>
      <c r="BL700" s="20" t="str">
        <f t="shared" si="384"/>
        <v>Reflexión, Diálogo, Claridad</v>
      </c>
      <c r="BM700" s="12" t="str">
        <f t="shared" si="385"/>
        <v>Reflexión</v>
      </c>
      <c r="BN700" s="12" t="str">
        <f t="shared" si="408"/>
        <v>Diálogo</v>
      </c>
      <c r="BO700" s="12" t="str">
        <f t="shared" si="386"/>
        <v>Claridad</v>
      </c>
      <c r="BP700" s="12" t="str">
        <f t="shared" si="387"/>
        <v/>
      </c>
      <c r="BQ700" s="12" t="str">
        <f t="shared" si="388"/>
        <v/>
      </c>
      <c r="BS700" s="12">
        <f t="shared" si="389"/>
        <v>1</v>
      </c>
      <c r="BT700" s="12">
        <f t="shared" si="390"/>
        <v>1</v>
      </c>
      <c r="BU700" s="12">
        <f t="shared" si="391"/>
        <v>1</v>
      </c>
      <c r="BV700" s="12">
        <f t="shared" si="392"/>
        <v>0</v>
      </c>
      <c r="BW700" s="12">
        <f t="shared" si="393"/>
        <v>0</v>
      </c>
      <c r="BX700" s="12">
        <f t="shared" si="394"/>
        <v>0</v>
      </c>
      <c r="BY700" s="12">
        <f t="shared" si="395"/>
        <v>3</v>
      </c>
      <c r="BZ700" s="12" t="str">
        <f t="shared" si="396"/>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00" s="12" t="str">
        <f t="shared" si="397"/>
        <v>La bibliografía básica propuesta se encuentra en la biblioteca "Juan Roa Vásquez".</v>
      </c>
      <c r="CB700" s="21" t="str">
        <f t="shared" si="398"/>
        <v>La bibliografía propuesta contiene títulos de edición menor a 5 años.</v>
      </c>
      <c r="CC700" s="12" t="str">
        <f t="shared" si="399"/>
        <v>La bibliografía se presenta con una sólo sistema de referenciación (APA, Vancouver, IEEE, etc).</v>
      </c>
      <c r="CD700" s="12" t="str">
        <f t="shared" si="400"/>
        <v>La bibliografía incluye por lo menos dos títulos en una segunda lengua.</v>
      </c>
      <c r="CF700" s="12">
        <f t="shared" si="401"/>
        <v>1</v>
      </c>
      <c r="CG700" s="12">
        <f t="shared" si="402"/>
        <v>1</v>
      </c>
      <c r="CH700" s="12">
        <f t="shared" si="403"/>
        <v>1</v>
      </c>
      <c r="CI700" s="12">
        <f t="shared" si="404"/>
        <v>1</v>
      </c>
      <c r="CJ700" s="12">
        <f t="shared" si="405"/>
        <v>0</v>
      </c>
      <c r="CK700" s="12">
        <f t="shared" si="406"/>
        <v>4</v>
      </c>
    </row>
    <row r="701" spans="1:89" x14ac:dyDescent="0.25">
      <c r="A701" s="25">
        <v>43076.434388912036</v>
      </c>
      <c r="B701" s="26" t="s">
        <v>1416</v>
      </c>
      <c r="C701" s="26" t="s">
        <v>1417</v>
      </c>
      <c r="D701" s="26" t="s">
        <v>185</v>
      </c>
      <c r="E701" s="24"/>
      <c r="F701" s="26" t="s">
        <v>195</v>
      </c>
      <c r="G701" s="26" t="s">
        <v>1418</v>
      </c>
      <c r="H701" s="26" t="s">
        <v>188</v>
      </c>
      <c r="I701" s="26" t="s">
        <v>188</v>
      </c>
      <c r="J701" s="26" t="s">
        <v>188</v>
      </c>
      <c r="K701" s="26" t="s">
        <v>188</v>
      </c>
      <c r="L701" s="26" t="s">
        <v>188</v>
      </c>
      <c r="M701" s="26" t="s">
        <v>188</v>
      </c>
      <c r="N701" s="26" t="s">
        <v>188</v>
      </c>
      <c r="O701" s="26" t="s">
        <v>188</v>
      </c>
      <c r="P701" s="26" t="s">
        <v>188</v>
      </c>
      <c r="Q701" s="26" t="s">
        <v>188</v>
      </c>
      <c r="R701" s="26" t="s">
        <v>188</v>
      </c>
      <c r="S701" s="26" t="s">
        <v>188</v>
      </c>
      <c r="T701" s="26" t="s">
        <v>188</v>
      </c>
      <c r="U701" s="26" t="s">
        <v>188</v>
      </c>
      <c r="V701" s="26" t="s">
        <v>5</v>
      </c>
      <c r="W701" s="26" t="s">
        <v>36</v>
      </c>
      <c r="X701" s="26" t="s">
        <v>158</v>
      </c>
      <c r="Y701" s="26" t="s">
        <v>45</v>
      </c>
      <c r="Z701" s="26" t="s">
        <v>45</v>
      </c>
      <c r="AA701" s="26" t="s">
        <v>45</v>
      </c>
      <c r="AB701" s="26" t="s">
        <v>45</v>
      </c>
      <c r="AC701" s="26" t="s">
        <v>45</v>
      </c>
      <c r="AD701" s="26" t="s">
        <v>45</v>
      </c>
      <c r="AE701" s="26" t="s">
        <v>55</v>
      </c>
      <c r="AF701" s="26" t="s">
        <v>58</v>
      </c>
      <c r="AG701" s="26" t="s">
        <v>58</v>
      </c>
      <c r="AH701" s="26" t="s">
        <v>58</v>
      </c>
      <c r="AI701" s="26" t="s">
        <v>58</v>
      </c>
      <c r="AJ701" s="26" t="s">
        <v>58</v>
      </c>
      <c r="AK701" s="26" t="s">
        <v>71</v>
      </c>
      <c r="AL701" s="26" t="s">
        <v>160</v>
      </c>
      <c r="AM701" s="26" t="s">
        <v>191</v>
      </c>
      <c r="AN701" s="26" t="s">
        <v>88</v>
      </c>
      <c r="AO701" s="26" t="s">
        <v>192</v>
      </c>
      <c r="AP701" s="26" t="s">
        <v>104</v>
      </c>
      <c r="AQ701" s="26" t="s">
        <v>105</v>
      </c>
      <c r="AR701" s="26" t="s">
        <v>104</v>
      </c>
      <c r="AS701" s="26" t="s">
        <v>104</v>
      </c>
      <c r="AT701" s="26" t="s">
        <v>114</v>
      </c>
      <c r="AU701" s="26" t="s">
        <v>284</v>
      </c>
      <c r="AX701" s="12">
        <f t="shared" si="376"/>
        <v>700</v>
      </c>
      <c r="AY701" s="12">
        <f t="shared" si="407"/>
        <v>1</v>
      </c>
      <c r="AZ701" s="20" t="str">
        <f t="shared" si="377"/>
        <v>Anticipatoria., Criterios y estándares (Rúbrica)., Autoevaluación., Retroalimentación.</v>
      </c>
      <c r="BA701" s="12" t="str">
        <f t="shared" si="372"/>
        <v>Anticipatoria.</v>
      </c>
      <c r="BB701" s="12" t="str">
        <f t="shared" si="373"/>
        <v>Criterios y estándares (Rúbrica).</v>
      </c>
      <c r="BC701" s="12" t="str">
        <f t="shared" si="374"/>
        <v>Autoevaluación.</v>
      </c>
      <c r="BD701" s="12" t="str">
        <f t="shared" si="375"/>
        <v>Retroalimentación.</v>
      </c>
      <c r="BF701" s="12">
        <f t="shared" si="378"/>
        <v>1</v>
      </c>
      <c r="BG701" s="12">
        <f t="shared" si="379"/>
        <v>1</v>
      </c>
      <c r="BH701" s="12">
        <f t="shared" si="380"/>
        <v>1</v>
      </c>
      <c r="BI701" s="12">
        <f t="shared" si="381"/>
        <v>1</v>
      </c>
      <c r="BJ701" s="12">
        <f t="shared" si="382"/>
        <v>0</v>
      </c>
      <c r="BK701" s="12">
        <f t="shared" si="383"/>
        <v>4</v>
      </c>
      <c r="BL701" s="20" t="str">
        <f t="shared" si="384"/>
        <v>Reflexión, Diálogo, Claridad, Oportunidades de mejora, Retroalimentación al docente</v>
      </c>
      <c r="BM701" s="12" t="str">
        <f t="shared" si="385"/>
        <v>Reflexión</v>
      </c>
      <c r="BN701" s="12" t="str">
        <f t="shared" si="408"/>
        <v>Diálogo</v>
      </c>
      <c r="BO701" s="12" t="str">
        <f t="shared" si="386"/>
        <v>Claridad</v>
      </c>
      <c r="BP701" s="12" t="str">
        <f t="shared" si="387"/>
        <v>Oportunidades de mejora</v>
      </c>
      <c r="BQ701" s="12" t="str">
        <f t="shared" si="388"/>
        <v>Retroalimentación al docente</v>
      </c>
      <c r="BS701" s="12">
        <f t="shared" si="389"/>
        <v>1</v>
      </c>
      <c r="BT701" s="12">
        <f t="shared" si="390"/>
        <v>1</v>
      </c>
      <c r="BU701" s="12">
        <f t="shared" si="391"/>
        <v>1</v>
      </c>
      <c r="BV701" s="12">
        <f t="shared" si="392"/>
        <v>1</v>
      </c>
      <c r="BW701" s="12">
        <f t="shared" si="393"/>
        <v>1</v>
      </c>
      <c r="BX701" s="12">
        <f t="shared" si="394"/>
        <v>0</v>
      </c>
      <c r="BY701" s="12">
        <f t="shared" si="395"/>
        <v>5</v>
      </c>
      <c r="BZ701" s="12" t="str">
        <f t="shared" si="396"/>
        <v>La bibliografía básica propuesta se encuentra en la biblioteca "Juan Roa Vásquez"., La bibliografía se presenta con una sólo sistema de referenciación (APA, Vancouver, IEEE, etc).</v>
      </c>
      <c r="CA701" s="12" t="str">
        <f t="shared" si="397"/>
        <v>La bibliografía básica propuesta se encuentra en la biblioteca "Juan Roa Vásquez".</v>
      </c>
      <c r="CB701" s="21" t="str">
        <f t="shared" si="398"/>
        <v>La bibliografía se presenta con una sólo sistema de referenciación (APA, Vancouver, IEEE, etc).</v>
      </c>
      <c r="CC701" s="12" t="str">
        <f t="shared" si="399"/>
        <v/>
      </c>
      <c r="CD701" s="12" t="str">
        <f t="shared" si="400"/>
        <v/>
      </c>
      <c r="CF701" s="12">
        <f t="shared" si="401"/>
        <v>1</v>
      </c>
      <c r="CG701" s="12">
        <f t="shared" si="402"/>
        <v>0</v>
      </c>
      <c r="CH701" s="12">
        <f t="shared" si="403"/>
        <v>1</v>
      </c>
      <c r="CI701" s="12">
        <f t="shared" si="404"/>
        <v>0</v>
      </c>
      <c r="CJ701" s="12">
        <f t="shared" si="405"/>
        <v>0</v>
      </c>
      <c r="CK701" s="12">
        <f t="shared" si="406"/>
        <v>2</v>
      </c>
    </row>
    <row r="702" spans="1:89" x14ac:dyDescent="0.25">
      <c r="A702" s="25">
        <v>43076.440681932872</v>
      </c>
      <c r="B702" s="26" t="s">
        <v>1098</v>
      </c>
      <c r="C702" s="26" t="s">
        <v>1419</v>
      </c>
      <c r="D702" s="26" t="s">
        <v>185</v>
      </c>
      <c r="E702" s="24"/>
      <c r="F702" s="26" t="s">
        <v>621</v>
      </c>
      <c r="G702" s="26" t="s">
        <v>1420</v>
      </c>
      <c r="H702" s="26" t="s">
        <v>188</v>
      </c>
      <c r="I702" s="26" t="s">
        <v>188</v>
      </c>
      <c r="J702" s="26" t="s">
        <v>188</v>
      </c>
      <c r="K702" s="26" t="s">
        <v>188</v>
      </c>
      <c r="L702" s="26" t="s">
        <v>188</v>
      </c>
      <c r="M702" s="26" t="s">
        <v>188</v>
      </c>
      <c r="N702" s="26" t="s">
        <v>189</v>
      </c>
      <c r="O702" s="26" t="s">
        <v>188</v>
      </c>
      <c r="P702" s="26" t="s">
        <v>188</v>
      </c>
      <c r="Q702" s="26" t="s">
        <v>188</v>
      </c>
      <c r="R702" s="26" t="s">
        <v>189</v>
      </c>
      <c r="S702" s="26" t="s">
        <v>188</v>
      </c>
      <c r="T702" s="26" t="s">
        <v>188</v>
      </c>
      <c r="U702" s="26" t="s">
        <v>188</v>
      </c>
      <c r="V702" s="26" t="s">
        <v>5</v>
      </c>
      <c r="W702" s="26" t="s">
        <v>36</v>
      </c>
      <c r="X702" s="26" t="s">
        <v>158</v>
      </c>
      <c r="Y702" s="26" t="s">
        <v>190</v>
      </c>
      <c r="Z702" s="26" t="s">
        <v>190</v>
      </c>
      <c r="AA702" s="26" t="s">
        <v>190</v>
      </c>
      <c r="AB702" s="26" t="s">
        <v>190</v>
      </c>
      <c r="AC702" s="26" t="s">
        <v>190</v>
      </c>
      <c r="AD702" s="26" t="s">
        <v>190</v>
      </c>
      <c r="AE702" s="26" t="s">
        <v>55</v>
      </c>
      <c r="AF702" s="26" t="s">
        <v>159</v>
      </c>
      <c r="AG702" s="26" t="s">
        <v>59</v>
      </c>
      <c r="AH702" s="26" t="s">
        <v>59</v>
      </c>
      <c r="AI702" s="26" t="s">
        <v>59</v>
      </c>
      <c r="AJ702" s="26" t="s">
        <v>59</v>
      </c>
      <c r="AK702" s="26" t="s">
        <v>71</v>
      </c>
      <c r="AL702" s="26" t="s">
        <v>163</v>
      </c>
      <c r="AM702" s="26" t="s">
        <v>231</v>
      </c>
      <c r="AN702" s="26" t="s">
        <v>90</v>
      </c>
      <c r="AO702" s="26" t="s">
        <v>192</v>
      </c>
      <c r="AP702" s="26" t="s">
        <v>106</v>
      </c>
      <c r="AQ702" s="26" t="s">
        <v>104</v>
      </c>
      <c r="AR702" s="26" t="s">
        <v>104</v>
      </c>
      <c r="AS702" s="26" t="s">
        <v>106</v>
      </c>
      <c r="AT702" s="26" t="s">
        <v>113</v>
      </c>
      <c r="AU702" s="26" t="s">
        <v>266</v>
      </c>
      <c r="AX702" s="12">
        <f t="shared" si="376"/>
        <v>701</v>
      </c>
      <c r="AY702" s="12">
        <f t="shared" si="407"/>
        <v>1</v>
      </c>
      <c r="AZ702" s="20" t="str">
        <f t="shared" si="377"/>
        <v>Anticipatoria., Criterios y estándares (Rúbrica)., Retroalimentación.</v>
      </c>
      <c r="BA702" s="12" t="str">
        <f t="shared" si="372"/>
        <v>Anticipatoria.</v>
      </c>
      <c r="BB702" s="12" t="str">
        <f t="shared" si="373"/>
        <v>Criterios y estándares (Rúbrica).</v>
      </c>
      <c r="BC702" s="12" t="str">
        <f t="shared" si="374"/>
        <v>Retroalimentación.</v>
      </c>
      <c r="BD702" s="12" t="str">
        <f t="shared" si="375"/>
        <v/>
      </c>
      <c r="BF702" s="12">
        <f t="shared" si="378"/>
        <v>1</v>
      </c>
      <c r="BG702" s="12">
        <f t="shared" si="379"/>
        <v>1</v>
      </c>
      <c r="BH702" s="12">
        <f t="shared" si="380"/>
        <v>0</v>
      </c>
      <c r="BI702" s="12">
        <f t="shared" si="381"/>
        <v>1</v>
      </c>
      <c r="BJ702" s="12">
        <f t="shared" si="382"/>
        <v>0</v>
      </c>
      <c r="BK702" s="12">
        <f t="shared" si="383"/>
        <v>3</v>
      </c>
      <c r="BL702" s="20" t="str">
        <f t="shared" si="384"/>
        <v>Reflexión, Diálogo, Claridad, Oportunidades de mejora, Retroalimentación al docente</v>
      </c>
      <c r="BM702" s="12" t="str">
        <f t="shared" si="385"/>
        <v>Reflexión</v>
      </c>
      <c r="BN702" s="12" t="str">
        <f t="shared" si="408"/>
        <v>Diálogo</v>
      </c>
      <c r="BO702" s="12" t="str">
        <f t="shared" si="386"/>
        <v>Claridad</v>
      </c>
      <c r="BP702" s="12" t="str">
        <f t="shared" si="387"/>
        <v>Oportunidades de mejora</v>
      </c>
      <c r="BQ702" s="12" t="str">
        <f t="shared" si="388"/>
        <v>Retroalimentación al docente</v>
      </c>
      <c r="BS702" s="12">
        <f t="shared" si="389"/>
        <v>1</v>
      </c>
      <c r="BT702" s="12">
        <f t="shared" si="390"/>
        <v>1</v>
      </c>
      <c r="BU702" s="12">
        <f t="shared" si="391"/>
        <v>1</v>
      </c>
      <c r="BV702" s="12">
        <f t="shared" si="392"/>
        <v>1</v>
      </c>
      <c r="BW702" s="12">
        <f t="shared" si="393"/>
        <v>1</v>
      </c>
      <c r="BX702" s="12">
        <f t="shared" si="394"/>
        <v>0</v>
      </c>
      <c r="BY702" s="12">
        <f t="shared" si="395"/>
        <v>5</v>
      </c>
      <c r="BZ702" s="12" t="str">
        <f t="shared" si="396"/>
        <v>La bibliografía propuesta contiene títulos de edición menor a 5 años., La bibliografía se presenta con una sólo sistema de referenciación (APA, Vancouver, IEEE, etc)., La bibliografía incluye por lo menos dos títulos en una segunda lengua.</v>
      </c>
      <c r="CA702" s="12" t="str">
        <f t="shared" si="397"/>
        <v>La bibliografía propuesta contiene títulos de edición menor a 5 años.</v>
      </c>
      <c r="CB702" s="21" t="str">
        <f t="shared" si="398"/>
        <v>La bibliografía se presenta con una sólo sistema de referenciación (APA, Vancouver, IEEE, etc).</v>
      </c>
      <c r="CC702" s="12" t="str">
        <f t="shared" si="399"/>
        <v>La bibliografía incluye por lo menos dos títulos en una segunda lengua.</v>
      </c>
      <c r="CD702" s="12" t="str">
        <f t="shared" si="400"/>
        <v/>
      </c>
      <c r="CF702" s="12">
        <f t="shared" si="401"/>
        <v>0</v>
      </c>
      <c r="CG702" s="12">
        <f t="shared" si="402"/>
        <v>1</v>
      </c>
      <c r="CH702" s="12">
        <f t="shared" si="403"/>
        <v>1</v>
      </c>
      <c r="CI702" s="12">
        <f t="shared" si="404"/>
        <v>1</v>
      </c>
      <c r="CJ702" s="12">
        <f t="shared" si="405"/>
        <v>0</v>
      </c>
      <c r="CK702" s="12">
        <f t="shared" si="406"/>
        <v>3</v>
      </c>
    </row>
    <row r="703" spans="1:89" x14ac:dyDescent="0.25">
      <c r="A703" s="25">
        <v>43076.470117407407</v>
      </c>
      <c r="B703" s="26" t="s">
        <v>1421</v>
      </c>
      <c r="C703" s="26" t="s">
        <v>1422</v>
      </c>
      <c r="D703" s="26" t="s">
        <v>185</v>
      </c>
      <c r="E703" s="24"/>
      <c r="F703" s="26" t="s">
        <v>204</v>
      </c>
      <c r="G703" s="26" t="s">
        <v>1423</v>
      </c>
      <c r="H703" s="26" t="s">
        <v>188</v>
      </c>
      <c r="I703" s="26" t="s">
        <v>188</v>
      </c>
      <c r="J703" s="26" t="s">
        <v>188</v>
      </c>
      <c r="K703" s="26" t="s">
        <v>188</v>
      </c>
      <c r="L703" s="26" t="s">
        <v>188</v>
      </c>
      <c r="M703" s="26" t="s">
        <v>188</v>
      </c>
      <c r="N703" s="26" t="s">
        <v>188</v>
      </c>
      <c r="O703" s="26" t="s">
        <v>188</v>
      </c>
      <c r="P703" s="26" t="s">
        <v>188</v>
      </c>
      <c r="Q703" s="26" t="s">
        <v>188</v>
      </c>
      <c r="R703" s="26" t="s">
        <v>188</v>
      </c>
      <c r="S703" s="26" t="s">
        <v>188</v>
      </c>
      <c r="T703" s="26" t="s">
        <v>188</v>
      </c>
      <c r="U703" s="26" t="s">
        <v>188</v>
      </c>
      <c r="V703" s="26" t="s">
        <v>5</v>
      </c>
      <c r="W703" s="26" t="s">
        <v>162</v>
      </c>
      <c r="X703" s="26" t="s">
        <v>158</v>
      </c>
      <c r="Y703" s="26" t="s">
        <v>190</v>
      </c>
      <c r="Z703" s="26" t="s">
        <v>190</v>
      </c>
      <c r="AA703" s="26" t="s">
        <v>190</v>
      </c>
      <c r="AB703" s="26" t="s">
        <v>190</v>
      </c>
      <c r="AC703" s="26" t="s">
        <v>190</v>
      </c>
      <c r="AD703" s="26" t="s">
        <v>190</v>
      </c>
      <c r="AE703" s="26" t="s">
        <v>55</v>
      </c>
      <c r="AF703" s="26" t="s">
        <v>159</v>
      </c>
      <c r="AG703" s="26" t="s">
        <v>58</v>
      </c>
      <c r="AH703" s="26" t="s">
        <v>58</v>
      </c>
      <c r="AI703" s="26" t="s">
        <v>58</v>
      </c>
      <c r="AJ703" s="26" t="s">
        <v>59</v>
      </c>
      <c r="AK703" s="26" t="s">
        <v>71</v>
      </c>
      <c r="AL703" s="26" t="s">
        <v>160</v>
      </c>
      <c r="AM703" s="26" t="s">
        <v>206</v>
      </c>
      <c r="AN703" s="26" t="s">
        <v>89</v>
      </c>
      <c r="AO703" s="26" t="s">
        <v>192</v>
      </c>
      <c r="AP703" s="26" t="s">
        <v>106</v>
      </c>
      <c r="AQ703" s="26" t="s">
        <v>106</v>
      </c>
      <c r="AR703" s="26" t="s">
        <v>106</v>
      </c>
      <c r="AS703" s="26" t="s">
        <v>106</v>
      </c>
      <c r="AT703" s="26" t="s">
        <v>114</v>
      </c>
      <c r="AU703" s="26" t="s">
        <v>193</v>
      </c>
      <c r="AX703" s="12">
        <f t="shared" si="376"/>
        <v>702</v>
      </c>
      <c r="AY703" s="12">
        <f t="shared" si="407"/>
        <v>0.5</v>
      </c>
      <c r="AZ703" s="20" t="str">
        <f t="shared" si="377"/>
        <v>Anticipatoria., Autoevaluación., Retroalimentación.</v>
      </c>
      <c r="BA703" s="12" t="str">
        <f t="shared" si="372"/>
        <v>Anticipatoria.</v>
      </c>
      <c r="BB703" s="12" t="str">
        <f t="shared" si="373"/>
        <v>Autoevaluación.</v>
      </c>
      <c r="BC703" s="12" t="str">
        <f t="shared" si="374"/>
        <v>Retroalimentación.</v>
      </c>
      <c r="BD703" s="12" t="str">
        <f t="shared" si="375"/>
        <v/>
      </c>
      <c r="BF703" s="12">
        <f t="shared" si="378"/>
        <v>1</v>
      </c>
      <c r="BG703" s="12">
        <f t="shared" si="379"/>
        <v>0</v>
      </c>
      <c r="BH703" s="12">
        <f t="shared" si="380"/>
        <v>1</v>
      </c>
      <c r="BI703" s="12">
        <f t="shared" si="381"/>
        <v>1</v>
      </c>
      <c r="BJ703" s="12">
        <f t="shared" si="382"/>
        <v>0</v>
      </c>
      <c r="BK703" s="12">
        <f t="shared" si="383"/>
        <v>3</v>
      </c>
      <c r="BL703" s="20" t="str">
        <f t="shared" si="384"/>
        <v>Reflexión, Diálogo, Claridad, Oportunidades de mejora, Retroalimentación al docente</v>
      </c>
      <c r="BM703" s="12" t="str">
        <f t="shared" si="385"/>
        <v>Reflexión</v>
      </c>
      <c r="BN703" s="12" t="str">
        <f t="shared" si="408"/>
        <v>Diálogo</v>
      </c>
      <c r="BO703" s="12" t="str">
        <f t="shared" si="386"/>
        <v>Claridad</v>
      </c>
      <c r="BP703" s="12" t="str">
        <f t="shared" si="387"/>
        <v>Oportunidades de mejora</v>
      </c>
      <c r="BQ703" s="12" t="str">
        <f t="shared" si="388"/>
        <v>Retroalimentación al docente</v>
      </c>
      <c r="BS703" s="12">
        <f t="shared" si="389"/>
        <v>1</v>
      </c>
      <c r="BT703" s="12">
        <f t="shared" si="390"/>
        <v>1</v>
      </c>
      <c r="BU703" s="12">
        <f t="shared" si="391"/>
        <v>1</v>
      </c>
      <c r="BV703" s="12">
        <f t="shared" si="392"/>
        <v>1</v>
      </c>
      <c r="BW703" s="12">
        <f t="shared" si="393"/>
        <v>1</v>
      </c>
      <c r="BX703" s="12">
        <f t="shared" si="394"/>
        <v>0</v>
      </c>
      <c r="BY703" s="12">
        <f t="shared" si="395"/>
        <v>5</v>
      </c>
      <c r="BZ703" s="12" t="str">
        <f t="shared" si="396"/>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03" s="12" t="str">
        <f t="shared" si="397"/>
        <v>La bibliografía básica propuesta se encuentra en la biblioteca "Juan Roa Vásquez".</v>
      </c>
      <c r="CB703" s="21" t="str">
        <f t="shared" si="398"/>
        <v>La bibliografía propuesta contiene títulos de edición menor a 5 años.</v>
      </c>
      <c r="CC703" s="12" t="str">
        <f t="shared" si="399"/>
        <v>La bibliografía se presenta con una sólo sistema de referenciación (APA, Vancouver, IEEE, etc).</v>
      </c>
      <c r="CD703" s="12" t="str">
        <f t="shared" si="400"/>
        <v>La bibliografía incluye por lo menos dos títulos en una segunda lengua.</v>
      </c>
      <c r="CF703" s="12">
        <f t="shared" si="401"/>
        <v>1</v>
      </c>
      <c r="CG703" s="12">
        <f t="shared" si="402"/>
        <v>1</v>
      </c>
      <c r="CH703" s="12">
        <f t="shared" si="403"/>
        <v>1</v>
      </c>
      <c r="CI703" s="12">
        <f t="shared" si="404"/>
        <v>1</v>
      </c>
      <c r="CJ703" s="12">
        <f t="shared" si="405"/>
        <v>0</v>
      </c>
      <c r="CK703" s="12">
        <f t="shared" si="406"/>
        <v>4</v>
      </c>
    </row>
    <row r="704" spans="1:89" x14ac:dyDescent="0.25">
      <c r="A704" s="25">
        <v>43076.484307962965</v>
      </c>
      <c r="B704" s="26" t="s">
        <v>1424</v>
      </c>
      <c r="C704" s="26" t="s">
        <v>527</v>
      </c>
      <c r="D704" s="26" t="s">
        <v>185</v>
      </c>
      <c r="E704" s="24"/>
      <c r="F704" s="26" t="s">
        <v>204</v>
      </c>
      <c r="G704" s="26" t="s">
        <v>1425</v>
      </c>
      <c r="H704" s="26" t="s">
        <v>188</v>
      </c>
      <c r="I704" s="26" t="s">
        <v>188</v>
      </c>
      <c r="J704" s="26" t="s">
        <v>188</v>
      </c>
      <c r="K704" s="26" t="s">
        <v>188</v>
      </c>
      <c r="L704" s="26" t="s">
        <v>188</v>
      </c>
      <c r="M704" s="26" t="s">
        <v>188</v>
      </c>
      <c r="N704" s="26" t="s">
        <v>188</v>
      </c>
      <c r="O704" s="26" t="s">
        <v>188</v>
      </c>
      <c r="P704" s="26" t="s">
        <v>188</v>
      </c>
      <c r="Q704" s="26" t="s">
        <v>188</v>
      </c>
      <c r="R704" s="26" t="s">
        <v>188</v>
      </c>
      <c r="S704" s="26" t="s">
        <v>188</v>
      </c>
      <c r="T704" s="26" t="s">
        <v>188</v>
      </c>
      <c r="U704" s="26" t="s">
        <v>188</v>
      </c>
      <c r="V704" s="26" t="s">
        <v>5</v>
      </c>
      <c r="W704" s="26" t="s">
        <v>162</v>
      </c>
      <c r="X704" s="26" t="s">
        <v>158</v>
      </c>
      <c r="Y704" s="26" t="s">
        <v>190</v>
      </c>
      <c r="Z704" s="26" t="s">
        <v>190</v>
      </c>
      <c r="AA704" s="26" t="s">
        <v>190</v>
      </c>
      <c r="AB704" s="26" t="s">
        <v>190</v>
      </c>
      <c r="AC704" s="26" t="s">
        <v>190</v>
      </c>
      <c r="AD704" s="26" t="s">
        <v>190</v>
      </c>
      <c r="AE704" s="26" t="s">
        <v>55</v>
      </c>
      <c r="AF704" s="26" t="s">
        <v>159</v>
      </c>
      <c r="AG704" s="26" t="s">
        <v>59</v>
      </c>
      <c r="AH704" s="26" t="s">
        <v>59</v>
      </c>
      <c r="AI704" s="26" t="s">
        <v>59</v>
      </c>
      <c r="AJ704" s="26" t="s">
        <v>59</v>
      </c>
      <c r="AK704" s="26" t="s">
        <v>71</v>
      </c>
      <c r="AL704" s="26" t="s">
        <v>163</v>
      </c>
      <c r="AM704" s="26" t="s">
        <v>206</v>
      </c>
      <c r="AN704" s="26" t="s">
        <v>90</v>
      </c>
      <c r="AO704" s="26" t="s">
        <v>192</v>
      </c>
      <c r="AP704" s="26" t="s">
        <v>106</v>
      </c>
      <c r="AQ704" s="26" t="s">
        <v>106</v>
      </c>
      <c r="AR704" s="26" t="s">
        <v>106</v>
      </c>
      <c r="AS704" s="26" t="s">
        <v>106</v>
      </c>
      <c r="AT704" s="26" t="s">
        <v>113</v>
      </c>
      <c r="AU704" s="26" t="s">
        <v>193</v>
      </c>
      <c r="AX704" s="12">
        <f t="shared" si="376"/>
        <v>193</v>
      </c>
      <c r="AY704" s="12">
        <f t="shared" si="407"/>
        <v>0.33333333333333331</v>
      </c>
      <c r="AZ704" s="20" t="str">
        <f t="shared" si="377"/>
        <v>Anticipatoria., Autoevaluación., Retroalimentación.</v>
      </c>
      <c r="BA704" s="12" t="str">
        <f t="shared" si="372"/>
        <v>Anticipatoria.</v>
      </c>
      <c r="BB704" s="12" t="str">
        <f t="shared" si="373"/>
        <v>Autoevaluación.</v>
      </c>
      <c r="BC704" s="12" t="str">
        <f t="shared" si="374"/>
        <v>Retroalimentación.</v>
      </c>
      <c r="BD704" s="12" t="str">
        <f t="shared" si="375"/>
        <v/>
      </c>
      <c r="BF704" s="12">
        <f t="shared" si="378"/>
        <v>1</v>
      </c>
      <c r="BG704" s="12">
        <f t="shared" si="379"/>
        <v>0</v>
      </c>
      <c r="BH704" s="12">
        <f t="shared" si="380"/>
        <v>1</v>
      </c>
      <c r="BI704" s="12">
        <f t="shared" si="381"/>
        <v>1</v>
      </c>
      <c r="BJ704" s="12">
        <f t="shared" si="382"/>
        <v>0</v>
      </c>
      <c r="BK704" s="12">
        <f t="shared" si="383"/>
        <v>3</v>
      </c>
      <c r="BL704" s="20" t="str">
        <f t="shared" si="384"/>
        <v>Reflexión, Diálogo, Claridad, Oportunidades de mejora, Retroalimentación al docente</v>
      </c>
      <c r="BM704" s="12" t="str">
        <f t="shared" si="385"/>
        <v>Reflexión</v>
      </c>
      <c r="BN704" s="12" t="str">
        <f t="shared" si="408"/>
        <v>Diálogo</v>
      </c>
      <c r="BO704" s="12" t="str">
        <f t="shared" si="386"/>
        <v>Claridad</v>
      </c>
      <c r="BP704" s="12" t="str">
        <f t="shared" si="387"/>
        <v>Oportunidades de mejora</v>
      </c>
      <c r="BQ704" s="12" t="str">
        <f t="shared" si="388"/>
        <v>Retroalimentación al docente</v>
      </c>
      <c r="BS704" s="12">
        <f t="shared" si="389"/>
        <v>1</v>
      </c>
      <c r="BT704" s="12">
        <f t="shared" si="390"/>
        <v>1</v>
      </c>
      <c r="BU704" s="12">
        <f t="shared" si="391"/>
        <v>1</v>
      </c>
      <c r="BV704" s="12">
        <f t="shared" si="392"/>
        <v>1</v>
      </c>
      <c r="BW704" s="12">
        <f t="shared" si="393"/>
        <v>1</v>
      </c>
      <c r="BX704" s="12">
        <f t="shared" si="394"/>
        <v>0</v>
      </c>
      <c r="BY704" s="12">
        <f t="shared" si="395"/>
        <v>5</v>
      </c>
      <c r="BZ704" s="12" t="str">
        <f t="shared" si="396"/>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04" s="12" t="str">
        <f t="shared" si="397"/>
        <v>La bibliografía básica propuesta se encuentra en la biblioteca "Juan Roa Vásquez".</v>
      </c>
      <c r="CB704" s="21" t="str">
        <f t="shared" si="398"/>
        <v>La bibliografía propuesta contiene títulos de edición menor a 5 años.</v>
      </c>
      <c r="CC704" s="12" t="str">
        <f t="shared" si="399"/>
        <v>La bibliografía se presenta con una sólo sistema de referenciación (APA, Vancouver, IEEE, etc).</v>
      </c>
      <c r="CD704" s="12" t="str">
        <f t="shared" si="400"/>
        <v>La bibliografía incluye por lo menos dos títulos en una segunda lengua.</v>
      </c>
      <c r="CF704" s="12">
        <f t="shared" si="401"/>
        <v>1</v>
      </c>
      <c r="CG704" s="12">
        <f t="shared" si="402"/>
        <v>1</v>
      </c>
      <c r="CH704" s="12">
        <f t="shared" si="403"/>
        <v>1</v>
      </c>
      <c r="CI704" s="12">
        <f t="shared" si="404"/>
        <v>1</v>
      </c>
      <c r="CJ704" s="12">
        <f t="shared" si="405"/>
        <v>0</v>
      </c>
      <c r="CK704" s="12">
        <f t="shared" si="406"/>
        <v>4</v>
      </c>
    </row>
    <row r="705" spans="1:89" x14ac:dyDescent="0.25">
      <c r="A705" s="25">
        <v>43076.549977060189</v>
      </c>
      <c r="B705" s="26" t="s">
        <v>1426</v>
      </c>
      <c r="C705" s="26" t="s">
        <v>1427</v>
      </c>
      <c r="D705" s="26" t="s">
        <v>185</v>
      </c>
      <c r="E705" s="24"/>
      <c r="F705" s="26" t="s">
        <v>1007</v>
      </c>
      <c r="G705" s="26" t="s">
        <v>1428</v>
      </c>
      <c r="H705" s="26" t="s">
        <v>188</v>
      </c>
      <c r="I705" s="26" t="s">
        <v>188</v>
      </c>
      <c r="J705" s="26" t="s">
        <v>188</v>
      </c>
      <c r="K705" s="26" t="s">
        <v>188</v>
      </c>
      <c r="L705" s="26" t="s">
        <v>188</v>
      </c>
      <c r="M705" s="26" t="s">
        <v>188</v>
      </c>
      <c r="N705" s="26" t="s">
        <v>188</v>
      </c>
      <c r="O705" s="26" t="s">
        <v>188</v>
      </c>
      <c r="P705" s="26" t="s">
        <v>188</v>
      </c>
      <c r="Q705" s="26" t="s">
        <v>188</v>
      </c>
      <c r="R705" s="26" t="s">
        <v>188</v>
      </c>
      <c r="S705" s="26" t="s">
        <v>188</v>
      </c>
      <c r="T705" s="26" t="s">
        <v>188</v>
      </c>
      <c r="U705" s="26" t="s">
        <v>188</v>
      </c>
      <c r="V705" s="26" t="s">
        <v>5</v>
      </c>
      <c r="W705" s="26" t="s">
        <v>162</v>
      </c>
      <c r="X705" s="26" t="s">
        <v>158</v>
      </c>
      <c r="Y705" s="26" t="s">
        <v>190</v>
      </c>
      <c r="Z705" s="26" t="s">
        <v>190</v>
      </c>
      <c r="AA705" s="26" t="s">
        <v>43</v>
      </c>
      <c r="AB705" s="26" t="s">
        <v>190</v>
      </c>
      <c r="AC705" s="26" t="s">
        <v>190</v>
      </c>
      <c r="AD705" s="26" t="s">
        <v>190</v>
      </c>
      <c r="AE705" s="26" t="s">
        <v>55</v>
      </c>
      <c r="AF705" s="26" t="s">
        <v>159</v>
      </c>
      <c r="AG705" s="26" t="s">
        <v>59</v>
      </c>
      <c r="AH705" s="26" t="s">
        <v>59</v>
      </c>
      <c r="AI705" s="26" t="s">
        <v>59</v>
      </c>
      <c r="AJ705" s="26" t="s">
        <v>59</v>
      </c>
      <c r="AK705" s="26" t="s">
        <v>71</v>
      </c>
      <c r="AL705" s="26" t="s">
        <v>163</v>
      </c>
      <c r="AM705" s="26" t="s">
        <v>231</v>
      </c>
      <c r="AN705" s="26" t="s">
        <v>90</v>
      </c>
      <c r="AO705" s="26" t="s">
        <v>192</v>
      </c>
      <c r="AP705" s="26" t="s">
        <v>106</v>
      </c>
      <c r="AQ705" s="26" t="s">
        <v>106</v>
      </c>
      <c r="AR705" s="26" t="s">
        <v>106</v>
      </c>
      <c r="AS705" s="26" t="s">
        <v>106</v>
      </c>
      <c r="AT705" s="26" t="s">
        <v>114</v>
      </c>
      <c r="AU705" s="26" t="s">
        <v>161</v>
      </c>
      <c r="AX705" s="12">
        <f t="shared" si="376"/>
        <v>704</v>
      </c>
      <c r="AY705" s="12">
        <f t="shared" si="407"/>
        <v>1</v>
      </c>
      <c r="AZ705" s="20" t="str">
        <f t="shared" si="377"/>
        <v>Anticipatoria., Criterios y estándares (Rúbrica)., Retroalimentación.</v>
      </c>
      <c r="BA705" s="12" t="str">
        <f t="shared" si="372"/>
        <v>Anticipatoria.</v>
      </c>
      <c r="BB705" s="12" t="str">
        <f t="shared" si="373"/>
        <v>Criterios y estándares (Rúbrica).</v>
      </c>
      <c r="BC705" s="12" t="str">
        <f t="shared" si="374"/>
        <v>Retroalimentación.</v>
      </c>
      <c r="BD705" s="12" t="str">
        <f t="shared" si="375"/>
        <v/>
      </c>
      <c r="BF705" s="12">
        <f t="shared" si="378"/>
        <v>1</v>
      </c>
      <c r="BG705" s="12">
        <f t="shared" si="379"/>
        <v>1</v>
      </c>
      <c r="BH705" s="12">
        <f t="shared" si="380"/>
        <v>0</v>
      </c>
      <c r="BI705" s="12">
        <f t="shared" si="381"/>
        <v>1</v>
      </c>
      <c r="BJ705" s="12">
        <f t="shared" si="382"/>
        <v>0</v>
      </c>
      <c r="BK705" s="12">
        <f t="shared" si="383"/>
        <v>3</v>
      </c>
      <c r="BL705" s="20" t="str">
        <f t="shared" si="384"/>
        <v>Reflexión, Diálogo, Claridad, Oportunidades de mejora, Retroalimentación al docente</v>
      </c>
      <c r="BM705" s="12" t="str">
        <f t="shared" si="385"/>
        <v>Reflexión</v>
      </c>
      <c r="BN705" s="12" t="str">
        <f t="shared" si="408"/>
        <v>Diálogo</v>
      </c>
      <c r="BO705" s="12" t="str">
        <f t="shared" si="386"/>
        <v>Claridad</v>
      </c>
      <c r="BP705" s="12" t="str">
        <f t="shared" si="387"/>
        <v>Oportunidades de mejora</v>
      </c>
      <c r="BQ705" s="12" t="str">
        <f t="shared" si="388"/>
        <v>Retroalimentación al docente</v>
      </c>
      <c r="BS705" s="12">
        <f t="shared" si="389"/>
        <v>1</v>
      </c>
      <c r="BT705" s="12">
        <f t="shared" si="390"/>
        <v>1</v>
      </c>
      <c r="BU705" s="12">
        <f t="shared" si="391"/>
        <v>1</v>
      </c>
      <c r="BV705" s="12">
        <f t="shared" si="392"/>
        <v>1</v>
      </c>
      <c r="BW705" s="12">
        <f t="shared" si="393"/>
        <v>1</v>
      </c>
      <c r="BX705" s="12">
        <f t="shared" si="394"/>
        <v>0</v>
      </c>
      <c r="BY705" s="12">
        <f t="shared" si="395"/>
        <v>5</v>
      </c>
      <c r="BZ705" s="12" t="str">
        <f t="shared" si="396"/>
        <v>La bibliografía incluye por lo menos dos títulos en una segunda lengua.</v>
      </c>
      <c r="CA705" s="12" t="str">
        <f t="shared" si="397"/>
        <v>La bibliografía incluye por lo menos dos títulos en una segunda lengua.</v>
      </c>
      <c r="CB705" s="21" t="str">
        <f t="shared" si="398"/>
        <v/>
      </c>
      <c r="CC705" s="12" t="str">
        <f t="shared" si="399"/>
        <v/>
      </c>
      <c r="CD705" s="12" t="str">
        <f t="shared" si="400"/>
        <v/>
      </c>
      <c r="CF705" s="12">
        <f t="shared" si="401"/>
        <v>0</v>
      </c>
      <c r="CG705" s="12">
        <f t="shared" si="402"/>
        <v>0</v>
      </c>
      <c r="CH705" s="12">
        <f t="shared" si="403"/>
        <v>0</v>
      </c>
      <c r="CI705" s="12">
        <f t="shared" si="404"/>
        <v>1</v>
      </c>
      <c r="CJ705" s="12">
        <f t="shared" si="405"/>
        <v>0</v>
      </c>
      <c r="CK705" s="12">
        <f t="shared" si="406"/>
        <v>1</v>
      </c>
    </row>
    <row r="706" spans="1:89" x14ac:dyDescent="0.25">
      <c r="A706" s="25">
        <v>43076.551038483798</v>
      </c>
      <c r="B706" s="26" t="s">
        <v>1429</v>
      </c>
      <c r="C706" s="26" t="s">
        <v>1430</v>
      </c>
      <c r="D706" s="26" t="s">
        <v>185</v>
      </c>
      <c r="E706" s="24"/>
      <c r="F706" s="26" t="s">
        <v>357</v>
      </c>
      <c r="G706" s="26" t="s">
        <v>1431</v>
      </c>
      <c r="H706" s="26" t="s">
        <v>188</v>
      </c>
      <c r="I706" s="26" t="s">
        <v>188</v>
      </c>
      <c r="J706" s="26" t="s">
        <v>188</v>
      </c>
      <c r="K706" s="26" t="s">
        <v>188</v>
      </c>
      <c r="L706" s="26" t="s">
        <v>188</v>
      </c>
      <c r="M706" s="26" t="s">
        <v>188</v>
      </c>
      <c r="N706" s="26" t="s">
        <v>188</v>
      </c>
      <c r="O706" s="26" t="s">
        <v>188</v>
      </c>
      <c r="P706" s="26" t="s">
        <v>188</v>
      </c>
      <c r="Q706" s="26" t="s">
        <v>188</v>
      </c>
      <c r="R706" s="26" t="s">
        <v>188</v>
      </c>
      <c r="S706" s="26" t="s">
        <v>188</v>
      </c>
      <c r="T706" s="26" t="s">
        <v>188</v>
      </c>
      <c r="U706" s="26" t="s">
        <v>188</v>
      </c>
      <c r="V706" s="26" t="s">
        <v>5</v>
      </c>
      <c r="W706" s="26" t="s">
        <v>162</v>
      </c>
      <c r="X706" s="26" t="s">
        <v>158</v>
      </c>
      <c r="Y706" s="26" t="s">
        <v>190</v>
      </c>
      <c r="Z706" s="26" t="s">
        <v>190</v>
      </c>
      <c r="AA706" s="26" t="s">
        <v>190</v>
      </c>
      <c r="AB706" s="26" t="s">
        <v>190</v>
      </c>
      <c r="AC706" s="26" t="s">
        <v>190</v>
      </c>
      <c r="AD706" s="26" t="s">
        <v>190</v>
      </c>
      <c r="AE706" s="26" t="s">
        <v>55</v>
      </c>
      <c r="AF706" s="26" t="s">
        <v>159</v>
      </c>
      <c r="AG706" s="26" t="s">
        <v>59</v>
      </c>
      <c r="AH706" s="26" t="s">
        <v>59</v>
      </c>
      <c r="AI706" s="26" t="s">
        <v>59</v>
      </c>
      <c r="AJ706" s="26" t="s">
        <v>59</v>
      </c>
      <c r="AK706" s="26" t="s">
        <v>71</v>
      </c>
      <c r="AL706" s="26" t="s">
        <v>163</v>
      </c>
      <c r="AM706" s="26" t="s">
        <v>191</v>
      </c>
      <c r="AN706" s="26" t="s">
        <v>90</v>
      </c>
      <c r="AO706" s="26" t="s">
        <v>192</v>
      </c>
      <c r="AP706" s="26" t="s">
        <v>106</v>
      </c>
      <c r="AQ706" s="26" t="s">
        <v>106</v>
      </c>
      <c r="AR706" s="26" t="s">
        <v>106</v>
      </c>
      <c r="AS706" s="26" t="s">
        <v>106</v>
      </c>
      <c r="AT706" s="26" t="s">
        <v>114</v>
      </c>
      <c r="AU706" s="26" t="s">
        <v>232</v>
      </c>
      <c r="AX706" s="12">
        <f t="shared" si="376"/>
        <v>705</v>
      </c>
      <c r="AY706" s="12">
        <f t="shared" si="407"/>
        <v>0.5</v>
      </c>
      <c r="AZ706" s="20" t="str">
        <f t="shared" si="377"/>
        <v>Anticipatoria., Criterios y estándares (Rúbrica)., Autoevaluación., Retroalimentación.</v>
      </c>
      <c r="BA706" s="12" t="str">
        <f t="shared" ref="BA706:BA769" si="409">IFERROR(LEFT(AZ706,FIND(".",AZ706,1)),"")</f>
        <v>Anticipatoria.</v>
      </c>
      <c r="BB706" s="12" t="str">
        <f t="shared" ref="BB706:BB769" si="410">IFERROR(MID(AZ706,FIND(",",AZ706,1)+2,FIND(".",AZ706,FIND(".",AZ706,1)+1)-(FIND(".",AZ706,1)+2)),"")</f>
        <v>Criterios y estándares (Rúbrica).</v>
      </c>
      <c r="BC706" s="12" t="str">
        <f t="shared" ref="BC706:BC769" si="411">IFERROR(MID(AZ706,FIND(".",AZ706,FIND(".",AZ706,1)+1)+3,FIND(".",AZ706,FIND(".",AZ706,FIND(".",AZ706,1)+1)+3)-(FIND(".",AZ706,FIND(".",AZ706,1)+1)+2)),"")</f>
        <v>Autoevaluación.</v>
      </c>
      <c r="BD706" s="12" t="str">
        <f t="shared" ref="BD706:BD769" si="412">IFERROR(MID(AZ706,FIND(".",AZ706,FIND(".",AZ706,FIND(".",AZ706,1)+1)+2)+3,FIND(".",AZ706,FIND(".",AZ706,FIND(".",AZ706,FIND(".",AZ706,1)+1)+2)+3+1)),"")</f>
        <v>Retroalimentación.</v>
      </c>
      <c r="BF706" s="12">
        <f t="shared" si="378"/>
        <v>1</v>
      </c>
      <c r="BG706" s="12">
        <f t="shared" si="379"/>
        <v>1</v>
      </c>
      <c r="BH706" s="12">
        <f t="shared" si="380"/>
        <v>1</v>
      </c>
      <c r="BI706" s="12">
        <f t="shared" si="381"/>
        <v>1</v>
      </c>
      <c r="BJ706" s="12">
        <f t="shared" si="382"/>
        <v>0</v>
      </c>
      <c r="BK706" s="12">
        <f t="shared" si="383"/>
        <v>4</v>
      </c>
      <c r="BL706" s="20" t="str">
        <f t="shared" si="384"/>
        <v>Reflexión, Diálogo, Claridad, Oportunidades de mejora, Retroalimentación al docente</v>
      </c>
      <c r="BM706" s="12" t="str">
        <f t="shared" si="385"/>
        <v>Reflexión</v>
      </c>
      <c r="BN706" s="12" t="str">
        <f t="shared" si="408"/>
        <v>Diálogo</v>
      </c>
      <c r="BO706" s="12" t="str">
        <f t="shared" si="386"/>
        <v>Claridad</v>
      </c>
      <c r="BP706" s="12" t="str">
        <f t="shared" si="387"/>
        <v>Oportunidades de mejora</v>
      </c>
      <c r="BQ706" s="12" t="str">
        <f t="shared" si="388"/>
        <v>Retroalimentación al docente</v>
      </c>
      <c r="BS706" s="12">
        <f t="shared" si="389"/>
        <v>1</v>
      </c>
      <c r="BT706" s="12">
        <f t="shared" si="390"/>
        <v>1</v>
      </c>
      <c r="BU706" s="12">
        <f t="shared" si="391"/>
        <v>1</v>
      </c>
      <c r="BV706" s="12">
        <f t="shared" si="392"/>
        <v>1</v>
      </c>
      <c r="BW706" s="12">
        <f t="shared" si="393"/>
        <v>1</v>
      </c>
      <c r="BX706" s="12">
        <f t="shared" si="394"/>
        <v>0</v>
      </c>
      <c r="BY706" s="12">
        <f t="shared" si="395"/>
        <v>5</v>
      </c>
      <c r="BZ706" s="12" t="str">
        <f t="shared" si="396"/>
        <v>La bibliografía básica propuesta se encuentra en la biblioteca "Juan Roa Vásquez"., La bibliografía propuesta contiene títulos de edición menor a 5 años., La bibliografía incluye por lo menos dos títulos en una segunda lengua.</v>
      </c>
      <c r="CA706" s="12" t="str">
        <f t="shared" si="397"/>
        <v>La bibliografía básica propuesta se encuentra en la biblioteca "Juan Roa Vásquez".</v>
      </c>
      <c r="CB706" s="21" t="str">
        <f t="shared" si="398"/>
        <v>La bibliografía propuesta contiene títulos de edición menor a 5 años.</v>
      </c>
      <c r="CC706" s="12" t="str">
        <f t="shared" si="399"/>
        <v>La bibliografía incluye por lo menos dos títulos en una segunda lengua.</v>
      </c>
      <c r="CD706" s="12" t="str">
        <f t="shared" si="400"/>
        <v/>
      </c>
      <c r="CF706" s="12">
        <f t="shared" si="401"/>
        <v>1</v>
      </c>
      <c r="CG706" s="12">
        <f t="shared" si="402"/>
        <v>1</v>
      </c>
      <c r="CH706" s="12">
        <f t="shared" si="403"/>
        <v>0</v>
      </c>
      <c r="CI706" s="12">
        <f t="shared" si="404"/>
        <v>1</v>
      </c>
      <c r="CJ706" s="12">
        <f t="shared" si="405"/>
        <v>0</v>
      </c>
      <c r="CK706" s="12">
        <f t="shared" si="406"/>
        <v>3</v>
      </c>
    </row>
    <row r="707" spans="1:89" x14ac:dyDescent="0.25">
      <c r="A707" s="25">
        <v>43076.553080162033</v>
      </c>
      <c r="B707" s="26" t="s">
        <v>1429</v>
      </c>
      <c r="C707" s="26" t="s">
        <v>1430</v>
      </c>
      <c r="D707" s="26" t="s">
        <v>185</v>
      </c>
      <c r="E707" s="24"/>
      <c r="F707" s="26" t="s">
        <v>357</v>
      </c>
      <c r="G707" s="26" t="s">
        <v>1432</v>
      </c>
      <c r="H707" s="26" t="s">
        <v>188</v>
      </c>
      <c r="I707" s="26" t="s">
        <v>188</v>
      </c>
      <c r="J707" s="26" t="s">
        <v>188</v>
      </c>
      <c r="K707" s="26" t="s">
        <v>188</v>
      </c>
      <c r="L707" s="26" t="s">
        <v>188</v>
      </c>
      <c r="M707" s="26" t="s">
        <v>188</v>
      </c>
      <c r="N707" s="26" t="s">
        <v>188</v>
      </c>
      <c r="O707" s="26" t="s">
        <v>188</v>
      </c>
      <c r="P707" s="26" t="s">
        <v>188</v>
      </c>
      <c r="Q707" s="26" t="s">
        <v>188</v>
      </c>
      <c r="R707" s="26" t="s">
        <v>188</v>
      </c>
      <c r="S707" s="26" t="s">
        <v>188</v>
      </c>
      <c r="T707" s="26" t="s">
        <v>188</v>
      </c>
      <c r="U707" s="26" t="s">
        <v>188</v>
      </c>
      <c r="V707" s="26" t="s">
        <v>5</v>
      </c>
      <c r="W707" s="26" t="s">
        <v>162</v>
      </c>
      <c r="X707" s="26" t="s">
        <v>158</v>
      </c>
      <c r="Y707" s="26" t="s">
        <v>190</v>
      </c>
      <c r="Z707" s="26" t="s">
        <v>190</v>
      </c>
      <c r="AA707" s="26" t="s">
        <v>190</v>
      </c>
      <c r="AB707" s="26" t="s">
        <v>190</v>
      </c>
      <c r="AC707" s="26" t="s">
        <v>190</v>
      </c>
      <c r="AD707" s="26" t="s">
        <v>190</v>
      </c>
      <c r="AE707" s="26" t="s">
        <v>55</v>
      </c>
      <c r="AF707" s="26" t="s">
        <v>159</v>
      </c>
      <c r="AG707" s="26" t="s">
        <v>59</v>
      </c>
      <c r="AH707" s="26" t="s">
        <v>59</v>
      </c>
      <c r="AI707" s="26" t="s">
        <v>59</v>
      </c>
      <c r="AJ707" s="26" t="s">
        <v>59</v>
      </c>
      <c r="AK707" s="26" t="s">
        <v>71</v>
      </c>
      <c r="AL707" s="26" t="s">
        <v>163</v>
      </c>
      <c r="AM707" s="26" t="s">
        <v>191</v>
      </c>
      <c r="AN707" s="26" t="s">
        <v>90</v>
      </c>
      <c r="AO707" s="26" t="s">
        <v>192</v>
      </c>
      <c r="AP707" s="26" t="s">
        <v>106</v>
      </c>
      <c r="AQ707" s="26" t="s">
        <v>106</v>
      </c>
      <c r="AR707" s="26" t="s">
        <v>106</v>
      </c>
      <c r="AS707" s="26" t="s">
        <v>106</v>
      </c>
      <c r="AT707" s="26" t="s">
        <v>114</v>
      </c>
      <c r="AU707" s="26" t="s">
        <v>193</v>
      </c>
      <c r="AX707" s="12">
        <f t="shared" ref="AX707:AX770" si="413">IFERROR(MATCH(C707,$C$2:$C$2000,0),"")</f>
        <v>705</v>
      </c>
      <c r="AY707" s="12">
        <f t="shared" si="407"/>
        <v>0.5</v>
      </c>
      <c r="AZ707" s="20" t="str">
        <f t="shared" ref="AZ707:AZ770" si="414">AM707</f>
        <v>Anticipatoria., Criterios y estándares (Rúbrica)., Autoevaluación., Retroalimentación.</v>
      </c>
      <c r="BA707" s="12" t="str">
        <f t="shared" si="409"/>
        <v>Anticipatoria.</v>
      </c>
      <c r="BB707" s="12" t="str">
        <f t="shared" si="410"/>
        <v>Criterios y estándares (Rúbrica).</v>
      </c>
      <c r="BC707" s="12" t="str">
        <f t="shared" si="411"/>
        <v>Autoevaluación.</v>
      </c>
      <c r="BD707" s="12" t="str">
        <f t="shared" si="412"/>
        <v>Retroalimentación.</v>
      </c>
      <c r="BF707" s="12">
        <f t="shared" ref="BF707:BF770" si="415">COUNTIF(BA707:BD707,"Anticipatoria.")</f>
        <v>1</v>
      </c>
      <c r="BG707" s="12">
        <f t="shared" ref="BG707:BG770" si="416">COUNTIF(BA707:BD707,"Criterios y estándares (Rúbrica).")</f>
        <v>1</v>
      </c>
      <c r="BH707" s="12">
        <f t="shared" ref="BH707:BH770" si="417">COUNTIF(BA707:BD707,"Autoevaluación.")</f>
        <v>1</v>
      </c>
      <c r="BI707" s="12">
        <f t="shared" ref="BI707:BI770" si="418">COUNTIF(BA707:BD707,"Retroalimentación.")</f>
        <v>1</v>
      </c>
      <c r="BJ707" s="12">
        <f t="shared" ref="BJ707:BJ770" si="419">COUNTIF(BA707:BD707,"No incluye los componentes enunciados.")</f>
        <v>0</v>
      </c>
      <c r="BK707" s="12">
        <f t="shared" ref="BK707:BK770" si="420">IF(BJ707=1,1,SUM(BF707:BI707))</f>
        <v>4</v>
      </c>
      <c r="BL707" s="20" t="str">
        <f t="shared" ref="BL707:BL770" si="421">AO707</f>
        <v>Reflexión, Diálogo, Claridad, Oportunidades de mejora, Retroalimentación al docente</v>
      </c>
      <c r="BM707" s="12" t="str">
        <f t="shared" ref="BM707:BM770" si="422">IFERROR(LEFT(BL707,FIND(",",BL707,1)-1),BL707)</f>
        <v>Reflexión</v>
      </c>
      <c r="BN707" s="12" t="str">
        <f t="shared" si="408"/>
        <v>Diálogo</v>
      </c>
      <c r="BO707" s="12" t="str">
        <f t="shared" ref="BO707:BO770" si="423">IF(OR(LEN(BL707)=28,LEN(BL707)=42,LEN(BL707)=43,LEN(BL707)=44,LEN(BL707)=47,LEN(BL707)=48,LEN(BL707)=49,LEN(BL707)=62,LEN(BL707)=63,LEN(BL707)=64),RIGHT(BL707,LEN(BL707)-FIND(",",BL707,11)-1),IFERROR(MID(BL707,FIND(",",BL707,11)+2,(FIND(",",BL707,21))-(FIND(",",BL707,11)+2)),""))</f>
        <v>Claridad</v>
      </c>
      <c r="BP707" s="12" t="str">
        <f t="shared" ref="BP707:BP770" si="424">IF(OR(LEN(BL707)=53,LEN(BL707)=58,LEN(BL707)=72,LEN(BL707)=73),RIGHT(BL707,LEN(BL707)-FIND(",",BL707,20)-1),IFERROR(MID(BL707,FIND(",",BL707,20)+2,(FIND(",",BL707,30))-(FIND(",",BL707,20)+2)),""))</f>
        <v>Oportunidades de mejora</v>
      </c>
      <c r="BQ707" s="12" t="str">
        <f t="shared" ref="BQ707:BQ770" si="425">IF(OR(LEN(BL707)=62,LEN(BL707)=63,LEN(BL707)=64,LEN(BL707)=72,LEN(BL707)=73),"",IFERROR(RIGHT(BL707,LEN(BL707)-(FIND(",",BL707,30)+1)),""))</f>
        <v>Retroalimentación al docente</v>
      </c>
      <c r="BS707" s="12">
        <f t="shared" ref="BS707:BS770" si="426">COUNTIF(BM707:BQ707,"Reflexión")</f>
        <v>1</v>
      </c>
      <c r="BT707" s="12">
        <f t="shared" ref="BT707:BT770" si="427">COUNTIF(BM707:BQ707,"Diálogo")</f>
        <v>1</v>
      </c>
      <c r="BU707" s="12">
        <f t="shared" ref="BU707:BU770" si="428">COUNTIF(BM707:BQ707,"Claridad")</f>
        <v>1</v>
      </c>
      <c r="BV707" s="12">
        <f t="shared" ref="BV707:BV770" si="429">COUNTIF(BM707:BQ707,"Oportunidades de mejora")</f>
        <v>1</v>
      </c>
      <c r="BW707" s="12">
        <f t="shared" ref="BW707:BW770" si="430">COUNTIF(BM707:BQ707,"Retroalimentación al docente")</f>
        <v>1</v>
      </c>
      <c r="BX707" s="12">
        <f t="shared" ref="BX707:BX770" si="431">COUNTIF(BM707:BQ707,"No incluye los principios enunciados")</f>
        <v>0</v>
      </c>
      <c r="BY707" s="12">
        <f t="shared" ref="BY707:BY770" si="432">IF(BX707=1,1,SUM(BS707:BX707))</f>
        <v>5</v>
      </c>
      <c r="BZ707" s="12" t="str">
        <f t="shared" ref="BZ707:BZ770" si="433">AU707</f>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07" s="12" t="str">
        <f t="shared" ref="CA707:CA770" si="434">IFERROR(LEFT(BZ707,FIND(".",BZ707,1)),"")</f>
        <v>La bibliografía básica propuesta se encuentra en la biblioteca "Juan Roa Vásquez".</v>
      </c>
      <c r="CB707" s="21" t="str">
        <f t="shared" ref="CB707:CB770" si="435">IFERROR(MID(BZ707,FIND(".",BZ707,1)+3,(FIND(".",BZ707,100))-(FIND(".",BZ707,1)+2)),"")</f>
        <v>La bibliografía propuesta contiene títulos de edición menor a 5 años.</v>
      </c>
      <c r="CC707" s="12" t="str">
        <f t="shared" ref="CC707:CC770" si="436">IFERROR(MID(BZ707,FIND(".",BZ707,83)+3,(FIND(".",BZ707,185))-(FIND(".",BZ707,83)+2)),"")</f>
        <v>La bibliografía se presenta con una sólo sistema de referenciación (APA, Vancouver, IEEE, etc).</v>
      </c>
      <c r="CD707" s="12" t="str">
        <f t="shared" ref="CD707:CD770" si="437">IFERROR(MID(BZ707,FIND(".",BZ707,185)+3,(FIND(".",BZ707,255))-(FIND(".",BZ707,185)+1)),"")</f>
        <v>La bibliografía incluye por lo menos dos títulos en una segunda lengua.</v>
      </c>
      <c r="CF707" s="12">
        <f t="shared" ref="CF707:CF770" si="438">COUNTIF(CA707:CD707,"La bibliografía básica propuesta se encuentra en la biblioteca ""Juan Roa Vásquez"".")</f>
        <v>1</v>
      </c>
      <c r="CG707" s="12">
        <f t="shared" ref="CG707:CG770" si="439">COUNTIF(CA707:CD707,"La bibliografía propuesta contiene títulos de edición menor a 5 años.")</f>
        <v>1</v>
      </c>
      <c r="CH707" s="12">
        <f t="shared" ref="CH707:CH770" si="440">COUNTIF(CA707:CD707,"La bibliografía se presenta con una sólo sistema de referenciación (APA, Vancouver, IEEE, etc).")</f>
        <v>1</v>
      </c>
      <c r="CI707" s="12">
        <f t="shared" ref="CI707:CI770" si="441">COUNTIF(CA707:CD707,"La bibliografía incluye por lo menos dos títulos en una segunda lengua.")</f>
        <v>1</v>
      </c>
      <c r="CJ707" s="12">
        <f t="shared" ref="CJ707:CJ770" si="442">COUNTIF(CA707:CD707,"No incluye bibliografía.")</f>
        <v>0</v>
      </c>
      <c r="CK707" s="12">
        <f t="shared" ref="CK707:CK770" si="443">IF(CJ707=1,1,SUM(CF707:CI707))</f>
        <v>4</v>
      </c>
    </row>
    <row r="708" spans="1:89" x14ac:dyDescent="0.25">
      <c r="A708" s="25">
        <v>43076.558803506945</v>
      </c>
      <c r="B708" s="26" t="s">
        <v>1433</v>
      </c>
      <c r="C708" s="26" t="s">
        <v>1434</v>
      </c>
      <c r="D708" s="26" t="s">
        <v>185</v>
      </c>
      <c r="E708" s="24"/>
      <c r="F708" s="26" t="s">
        <v>371</v>
      </c>
      <c r="G708" s="26" t="s">
        <v>1435</v>
      </c>
      <c r="H708" s="26" t="s">
        <v>188</v>
      </c>
      <c r="I708" s="26" t="s">
        <v>188</v>
      </c>
      <c r="J708" s="26" t="s">
        <v>188</v>
      </c>
      <c r="K708" s="26" t="s">
        <v>188</v>
      </c>
      <c r="L708" s="26" t="s">
        <v>188</v>
      </c>
      <c r="M708" s="26" t="s">
        <v>188</v>
      </c>
      <c r="N708" s="26" t="s">
        <v>188</v>
      </c>
      <c r="O708" s="26" t="s">
        <v>188</v>
      </c>
      <c r="P708" s="26" t="s">
        <v>189</v>
      </c>
      <c r="Q708" s="26" t="s">
        <v>188</v>
      </c>
      <c r="R708" s="26" t="s">
        <v>188</v>
      </c>
      <c r="S708" s="26" t="s">
        <v>188</v>
      </c>
      <c r="T708" s="26" t="s">
        <v>189</v>
      </c>
      <c r="U708" s="26" t="s">
        <v>189</v>
      </c>
      <c r="V708" s="26" t="s">
        <v>4</v>
      </c>
      <c r="W708" s="26" t="s">
        <v>162</v>
      </c>
      <c r="X708" s="26" t="s">
        <v>158</v>
      </c>
      <c r="Y708" s="26" t="s">
        <v>190</v>
      </c>
      <c r="Z708" s="26" t="s">
        <v>190</v>
      </c>
      <c r="AA708" s="26" t="s">
        <v>190</v>
      </c>
      <c r="AB708" s="26" t="s">
        <v>190</v>
      </c>
      <c r="AC708" s="26" t="s">
        <v>190</v>
      </c>
      <c r="AD708" s="26" t="s">
        <v>190</v>
      </c>
      <c r="AE708" s="26" t="s">
        <v>55</v>
      </c>
      <c r="AF708" s="26" t="s">
        <v>159</v>
      </c>
      <c r="AG708" s="26" t="s">
        <v>59</v>
      </c>
      <c r="AH708" s="26" t="s">
        <v>59</v>
      </c>
      <c r="AI708" s="26" t="s">
        <v>59</v>
      </c>
      <c r="AJ708" s="26" t="s">
        <v>59</v>
      </c>
      <c r="AK708" s="26" t="s">
        <v>71</v>
      </c>
      <c r="AL708" s="26" t="s">
        <v>163</v>
      </c>
      <c r="AM708" s="26" t="s">
        <v>231</v>
      </c>
      <c r="AN708" s="26" t="s">
        <v>89</v>
      </c>
      <c r="AO708" s="26" t="s">
        <v>210</v>
      </c>
      <c r="AP708" s="26" t="s">
        <v>106</v>
      </c>
      <c r="AQ708" s="26" t="s">
        <v>106</v>
      </c>
      <c r="AR708" s="26" t="s">
        <v>106</v>
      </c>
      <c r="AS708" s="26" t="s">
        <v>106</v>
      </c>
      <c r="AT708" s="26" t="s">
        <v>113</v>
      </c>
      <c r="AU708" s="26" t="s">
        <v>193</v>
      </c>
      <c r="AX708" s="12">
        <f t="shared" si="413"/>
        <v>707</v>
      </c>
      <c r="AY708" s="12">
        <f t="shared" si="407"/>
        <v>1</v>
      </c>
      <c r="AZ708" s="20" t="str">
        <f t="shared" si="414"/>
        <v>Anticipatoria., Criterios y estándares (Rúbrica)., Retroalimentación.</v>
      </c>
      <c r="BA708" s="12" t="str">
        <f t="shared" si="409"/>
        <v>Anticipatoria.</v>
      </c>
      <c r="BB708" s="12" t="str">
        <f t="shared" si="410"/>
        <v>Criterios y estándares (Rúbrica).</v>
      </c>
      <c r="BC708" s="12" t="str">
        <f t="shared" si="411"/>
        <v>Retroalimentación.</v>
      </c>
      <c r="BD708" s="12" t="str">
        <f t="shared" si="412"/>
        <v/>
      </c>
      <c r="BF708" s="12">
        <f t="shared" si="415"/>
        <v>1</v>
      </c>
      <c r="BG708" s="12">
        <f t="shared" si="416"/>
        <v>1</v>
      </c>
      <c r="BH708" s="12">
        <f t="shared" si="417"/>
        <v>0</v>
      </c>
      <c r="BI708" s="12">
        <f t="shared" si="418"/>
        <v>1</v>
      </c>
      <c r="BJ708" s="12">
        <f t="shared" si="419"/>
        <v>0</v>
      </c>
      <c r="BK708" s="12">
        <f t="shared" si="420"/>
        <v>3</v>
      </c>
      <c r="BL708" s="20" t="str">
        <f t="shared" si="421"/>
        <v>Reflexión, Diálogo, Claridad, Oportunidades de mejora</v>
      </c>
      <c r="BM708" s="12" t="str">
        <f t="shared" si="422"/>
        <v>Reflexión</v>
      </c>
      <c r="BN708" s="12" t="str">
        <f t="shared" si="408"/>
        <v>Diálogo</v>
      </c>
      <c r="BO708" s="12" t="str">
        <f t="shared" si="423"/>
        <v>Claridad</v>
      </c>
      <c r="BP708" s="12" t="str">
        <f t="shared" si="424"/>
        <v>Oportunidades de mejora</v>
      </c>
      <c r="BQ708" s="12" t="str">
        <f t="shared" si="425"/>
        <v/>
      </c>
      <c r="BS708" s="12">
        <f t="shared" si="426"/>
        <v>1</v>
      </c>
      <c r="BT708" s="12">
        <f t="shared" si="427"/>
        <v>1</v>
      </c>
      <c r="BU708" s="12">
        <f t="shared" si="428"/>
        <v>1</v>
      </c>
      <c r="BV708" s="12">
        <f t="shared" si="429"/>
        <v>1</v>
      </c>
      <c r="BW708" s="12">
        <f t="shared" si="430"/>
        <v>0</v>
      </c>
      <c r="BX708" s="12">
        <f t="shared" si="431"/>
        <v>0</v>
      </c>
      <c r="BY708" s="12">
        <f t="shared" si="432"/>
        <v>4</v>
      </c>
      <c r="BZ708" s="12" t="str">
        <f t="shared" si="43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08" s="12" t="str">
        <f t="shared" si="434"/>
        <v>La bibliografía básica propuesta se encuentra en la biblioteca "Juan Roa Vásquez".</v>
      </c>
      <c r="CB708" s="21" t="str">
        <f t="shared" si="435"/>
        <v>La bibliografía propuesta contiene títulos de edición menor a 5 años.</v>
      </c>
      <c r="CC708" s="12" t="str">
        <f t="shared" si="436"/>
        <v>La bibliografía se presenta con una sólo sistema de referenciación (APA, Vancouver, IEEE, etc).</v>
      </c>
      <c r="CD708" s="12" t="str">
        <f t="shared" si="437"/>
        <v>La bibliografía incluye por lo menos dos títulos en una segunda lengua.</v>
      </c>
      <c r="CF708" s="12">
        <f t="shared" si="438"/>
        <v>1</v>
      </c>
      <c r="CG708" s="12">
        <f t="shared" si="439"/>
        <v>1</v>
      </c>
      <c r="CH708" s="12">
        <f t="shared" si="440"/>
        <v>1</v>
      </c>
      <c r="CI708" s="12">
        <f t="shared" si="441"/>
        <v>1</v>
      </c>
      <c r="CJ708" s="12">
        <f t="shared" si="442"/>
        <v>0</v>
      </c>
      <c r="CK708" s="12">
        <f t="shared" si="443"/>
        <v>4</v>
      </c>
    </row>
    <row r="709" spans="1:89" x14ac:dyDescent="0.25">
      <c r="A709" s="25">
        <v>43076.641685567127</v>
      </c>
      <c r="B709" s="26" t="s">
        <v>1054</v>
      </c>
      <c r="C709" s="26" t="s">
        <v>1055</v>
      </c>
      <c r="D709" s="26" t="s">
        <v>185</v>
      </c>
      <c r="E709" s="24"/>
      <c r="F709" s="26" t="s">
        <v>720</v>
      </c>
      <c r="G709" s="26" t="s">
        <v>1436</v>
      </c>
      <c r="H709" s="26" t="s">
        <v>188</v>
      </c>
      <c r="I709" s="26" t="s">
        <v>188</v>
      </c>
      <c r="J709" s="26" t="s">
        <v>188</v>
      </c>
      <c r="K709" s="26" t="s">
        <v>188</v>
      </c>
      <c r="L709" s="26" t="s">
        <v>188</v>
      </c>
      <c r="M709" s="26" t="s">
        <v>188</v>
      </c>
      <c r="N709" s="26" t="s">
        <v>188</v>
      </c>
      <c r="O709" s="26" t="s">
        <v>188</v>
      </c>
      <c r="P709" s="26" t="s">
        <v>188</v>
      </c>
      <c r="Q709" s="26" t="s">
        <v>188</v>
      </c>
      <c r="R709" s="26" t="s">
        <v>188</v>
      </c>
      <c r="S709" s="26" t="s">
        <v>188</v>
      </c>
      <c r="T709" s="26" t="s">
        <v>188</v>
      </c>
      <c r="U709" s="26" t="s">
        <v>188</v>
      </c>
      <c r="V709" s="26" t="s">
        <v>5</v>
      </c>
      <c r="W709" s="26" t="s">
        <v>162</v>
      </c>
      <c r="X709" s="26" t="s">
        <v>158</v>
      </c>
      <c r="Y709" s="26" t="s">
        <v>43</v>
      </c>
      <c r="Z709" s="26" t="s">
        <v>43</v>
      </c>
      <c r="AA709" s="26" t="s">
        <v>43</v>
      </c>
      <c r="AB709" s="26" t="s">
        <v>43</v>
      </c>
      <c r="AC709" s="26" t="s">
        <v>43</v>
      </c>
      <c r="AD709" s="26" t="s">
        <v>43</v>
      </c>
      <c r="AE709" s="26" t="s">
        <v>55</v>
      </c>
      <c r="AF709" s="26" t="s">
        <v>58</v>
      </c>
      <c r="AG709" s="26" t="s">
        <v>58</v>
      </c>
      <c r="AH709" s="26" t="s">
        <v>58</v>
      </c>
      <c r="AI709" s="26" t="s">
        <v>58</v>
      </c>
      <c r="AJ709" s="26" t="s">
        <v>58</v>
      </c>
      <c r="AK709" s="26" t="s">
        <v>69</v>
      </c>
      <c r="AL709" s="26" t="s">
        <v>160</v>
      </c>
      <c r="AM709" s="26" t="s">
        <v>191</v>
      </c>
      <c r="AN709" s="26" t="s">
        <v>89</v>
      </c>
      <c r="AO709" s="26" t="s">
        <v>192</v>
      </c>
      <c r="AP709" s="26" t="s">
        <v>104</v>
      </c>
      <c r="AQ709" s="26" t="s">
        <v>105</v>
      </c>
      <c r="AR709" s="26" t="s">
        <v>105</v>
      </c>
      <c r="AS709" s="26" t="s">
        <v>104</v>
      </c>
      <c r="AT709" s="26" t="s">
        <v>112</v>
      </c>
      <c r="AU709" s="26" t="s">
        <v>193</v>
      </c>
      <c r="AX709" s="12">
        <f t="shared" si="413"/>
        <v>519</v>
      </c>
      <c r="AY709" s="12">
        <f t="shared" si="407"/>
        <v>0.25</v>
      </c>
      <c r="AZ709" s="20" t="str">
        <f t="shared" si="414"/>
        <v>Anticipatoria., Criterios y estándares (Rúbrica)., Autoevaluación., Retroalimentación.</v>
      </c>
      <c r="BA709" s="12" t="str">
        <f t="shared" si="409"/>
        <v>Anticipatoria.</v>
      </c>
      <c r="BB709" s="12" t="str">
        <f t="shared" si="410"/>
        <v>Criterios y estándares (Rúbrica).</v>
      </c>
      <c r="BC709" s="12" t="str">
        <f t="shared" si="411"/>
        <v>Autoevaluación.</v>
      </c>
      <c r="BD709" s="12" t="str">
        <f t="shared" si="412"/>
        <v>Retroalimentación.</v>
      </c>
      <c r="BF709" s="12">
        <f t="shared" si="415"/>
        <v>1</v>
      </c>
      <c r="BG709" s="12">
        <f t="shared" si="416"/>
        <v>1</v>
      </c>
      <c r="BH709" s="12">
        <f t="shared" si="417"/>
        <v>1</v>
      </c>
      <c r="BI709" s="12">
        <f t="shared" si="418"/>
        <v>1</v>
      </c>
      <c r="BJ709" s="12">
        <f t="shared" si="419"/>
        <v>0</v>
      </c>
      <c r="BK709" s="12">
        <f t="shared" si="420"/>
        <v>4</v>
      </c>
      <c r="BL709" s="20" t="str">
        <f t="shared" si="421"/>
        <v>Reflexión, Diálogo, Claridad, Oportunidades de mejora, Retroalimentación al docente</v>
      </c>
      <c r="BM709" s="12" t="str">
        <f t="shared" si="422"/>
        <v>Reflexión</v>
      </c>
      <c r="BN709" s="12" t="str">
        <f t="shared" si="408"/>
        <v>Diálogo</v>
      </c>
      <c r="BO709" s="12" t="str">
        <f t="shared" si="423"/>
        <v>Claridad</v>
      </c>
      <c r="BP709" s="12" t="str">
        <f t="shared" si="424"/>
        <v>Oportunidades de mejora</v>
      </c>
      <c r="BQ709" s="12" t="str">
        <f t="shared" si="425"/>
        <v>Retroalimentación al docente</v>
      </c>
      <c r="BS709" s="12">
        <f t="shared" si="426"/>
        <v>1</v>
      </c>
      <c r="BT709" s="12">
        <f t="shared" si="427"/>
        <v>1</v>
      </c>
      <c r="BU709" s="12">
        <f t="shared" si="428"/>
        <v>1</v>
      </c>
      <c r="BV709" s="12">
        <f t="shared" si="429"/>
        <v>1</v>
      </c>
      <c r="BW709" s="12">
        <f t="shared" si="430"/>
        <v>1</v>
      </c>
      <c r="BX709" s="12">
        <f t="shared" si="431"/>
        <v>0</v>
      </c>
      <c r="BY709" s="12">
        <f t="shared" si="432"/>
        <v>5</v>
      </c>
      <c r="BZ709" s="12" t="str">
        <f t="shared" si="43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09" s="12" t="str">
        <f t="shared" si="434"/>
        <v>La bibliografía básica propuesta se encuentra en la biblioteca "Juan Roa Vásquez".</v>
      </c>
      <c r="CB709" s="21" t="str">
        <f t="shared" si="435"/>
        <v>La bibliografía propuesta contiene títulos de edición menor a 5 años.</v>
      </c>
      <c r="CC709" s="12" t="str">
        <f t="shared" si="436"/>
        <v>La bibliografía se presenta con una sólo sistema de referenciación (APA, Vancouver, IEEE, etc).</v>
      </c>
      <c r="CD709" s="12" t="str">
        <f t="shared" si="437"/>
        <v>La bibliografía incluye por lo menos dos títulos en una segunda lengua.</v>
      </c>
      <c r="CF709" s="12">
        <f t="shared" si="438"/>
        <v>1</v>
      </c>
      <c r="CG709" s="12">
        <f t="shared" si="439"/>
        <v>1</v>
      </c>
      <c r="CH709" s="12">
        <f t="shared" si="440"/>
        <v>1</v>
      </c>
      <c r="CI709" s="12">
        <f t="shared" si="441"/>
        <v>1</v>
      </c>
      <c r="CJ709" s="12">
        <f t="shared" si="442"/>
        <v>0</v>
      </c>
      <c r="CK709" s="12">
        <f t="shared" si="443"/>
        <v>4</v>
      </c>
    </row>
    <row r="710" spans="1:89" x14ac:dyDescent="0.25">
      <c r="A710" s="25">
        <v>43076.647420486115</v>
      </c>
      <c r="B710" s="26" t="s">
        <v>1437</v>
      </c>
      <c r="C710" s="26" t="s">
        <v>1438</v>
      </c>
      <c r="D710" s="26" t="s">
        <v>185</v>
      </c>
      <c r="E710" s="24"/>
      <c r="F710" s="26" t="s">
        <v>280</v>
      </c>
      <c r="G710" s="26" t="s">
        <v>1439</v>
      </c>
      <c r="H710" s="26" t="s">
        <v>188</v>
      </c>
      <c r="I710" s="26" t="s">
        <v>188</v>
      </c>
      <c r="J710" s="26" t="s">
        <v>188</v>
      </c>
      <c r="K710" s="26" t="s">
        <v>188</v>
      </c>
      <c r="L710" s="26" t="s">
        <v>188</v>
      </c>
      <c r="M710" s="26" t="s">
        <v>188</v>
      </c>
      <c r="N710" s="26" t="s">
        <v>188</v>
      </c>
      <c r="O710" s="26" t="s">
        <v>188</v>
      </c>
      <c r="P710" s="26" t="s">
        <v>188</v>
      </c>
      <c r="Q710" s="26" t="s">
        <v>188</v>
      </c>
      <c r="R710" s="26" t="s">
        <v>188</v>
      </c>
      <c r="S710" s="26" t="s">
        <v>188</v>
      </c>
      <c r="T710" s="26" t="s">
        <v>188</v>
      </c>
      <c r="U710" s="26" t="s">
        <v>188</v>
      </c>
      <c r="V710" s="26" t="s">
        <v>5</v>
      </c>
      <c r="W710" s="26" t="s">
        <v>36</v>
      </c>
      <c r="X710" s="26" t="s">
        <v>158</v>
      </c>
      <c r="Y710" s="26" t="s">
        <v>190</v>
      </c>
      <c r="Z710" s="26" t="s">
        <v>46</v>
      </c>
      <c r="AA710" s="26" t="s">
        <v>46</v>
      </c>
      <c r="AB710" s="26" t="s">
        <v>46</v>
      </c>
      <c r="AC710" s="26" t="s">
        <v>190</v>
      </c>
      <c r="AD710" s="26" t="s">
        <v>190</v>
      </c>
      <c r="AE710" s="26" t="s">
        <v>55</v>
      </c>
      <c r="AF710" s="26" t="s">
        <v>56</v>
      </c>
      <c r="AG710" s="26" t="s">
        <v>584</v>
      </c>
      <c r="AH710" s="26" t="s">
        <v>429</v>
      </c>
      <c r="AI710" s="26" t="s">
        <v>59</v>
      </c>
      <c r="AJ710" s="26" t="s">
        <v>59</v>
      </c>
      <c r="AK710" s="26" t="s">
        <v>71</v>
      </c>
      <c r="AL710" s="26" t="s">
        <v>163</v>
      </c>
      <c r="AM710" s="26" t="s">
        <v>231</v>
      </c>
      <c r="AN710" s="26" t="s">
        <v>90</v>
      </c>
      <c r="AO710" s="26" t="s">
        <v>379</v>
      </c>
      <c r="AP710" s="26" t="s">
        <v>105</v>
      </c>
      <c r="AQ710" s="26" t="s">
        <v>105</v>
      </c>
      <c r="AR710" s="26" t="s">
        <v>105</v>
      </c>
      <c r="AS710" s="26" t="s">
        <v>105</v>
      </c>
      <c r="AT710" s="26" t="s">
        <v>112</v>
      </c>
      <c r="AU710" s="26" t="s">
        <v>1440</v>
      </c>
      <c r="AX710" s="12">
        <f t="shared" si="413"/>
        <v>709</v>
      </c>
      <c r="AY710" s="12">
        <f t="shared" si="407"/>
        <v>1</v>
      </c>
      <c r="AZ710" s="20" t="str">
        <f t="shared" si="414"/>
        <v>Anticipatoria., Criterios y estándares (Rúbrica)., Retroalimentación.</v>
      </c>
      <c r="BA710" s="12" t="str">
        <f t="shared" si="409"/>
        <v>Anticipatoria.</v>
      </c>
      <c r="BB710" s="12" t="str">
        <f t="shared" si="410"/>
        <v>Criterios y estándares (Rúbrica).</v>
      </c>
      <c r="BC710" s="12" t="str">
        <f t="shared" si="411"/>
        <v>Retroalimentación.</v>
      </c>
      <c r="BD710" s="12" t="str">
        <f t="shared" si="412"/>
        <v/>
      </c>
      <c r="BF710" s="12">
        <f t="shared" si="415"/>
        <v>1</v>
      </c>
      <c r="BG710" s="12">
        <f t="shared" si="416"/>
        <v>1</v>
      </c>
      <c r="BH710" s="12">
        <f t="shared" si="417"/>
        <v>0</v>
      </c>
      <c r="BI710" s="12">
        <f t="shared" si="418"/>
        <v>1</v>
      </c>
      <c r="BJ710" s="12">
        <f t="shared" si="419"/>
        <v>0</v>
      </c>
      <c r="BK710" s="12">
        <f t="shared" si="420"/>
        <v>3</v>
      </c>
      <c r="BL710" s="20" t="str">
        <f t="shared" si="421"/>
        <v>Reflexión, Claridad</v>
      </c>
      <c r="BM710" s="12" t="str">
        <f t="shared" si="422"/>
        <v>Reflexión</v>
      </c>
      <c r="BN710" s="12" t="str">
        <f t="shared" si="408"/>
        <v>Claridad</v>
      </c>
      <c r="BO710" s="12" t="str">
        <f t="shared" si="423"/>
        <v/>
      </c>
      <c r="BP710" s="12" t="str">
        <f t="shared" si="424"/>
        <v/>
      </c>
      <c r="BQ710" s="12" t="str">
        <f t="shared" si="425"/>
        <v/>
      </c>
      <c r="BS710" s="12">
        <f t="shared" si="426"/>
        <v>1</v>
      </c>
      <c r="BT710" s="12">
        <f t="shared" si="427"/>
        <v>0</v>
      </c>
      <c r="BU710" s="12">
        <f t="shared" si="428"/>
        <v>1</v>
      </c>
      <c r="BV710" s="12">
        <f t="shared" si="429"/>
        <v>0</v>
      </c>
      <c r="BW710" s="12">
        <f t="shared" si="430"/>
        <v>0</v>
      </c>
      <c r="BX710" s="12">
        <f t="shared" si="431"/>
        <v>0</v>
      </c>
      <c r="BY710" s="12">
        <f t="shared" si="432"/>
        <v>2</v>
      </c>
      <c r="BZ710" s="12" t="str">
        <f t="shared" si="433"/>
        <v>La bibliografía propuesta contiene títulos de edición menor a 5 años., La bibliografía se presenta con una sólo sistema de referenciación (APA, Vancouver, IEEE, etc)., No incluye bibliografía.</v>
      </c>
      <c r="CA710" s="12" t="str">
        <f t="shared" si="434"/>
        <v>La bibliografía propuesta contiene títulos de edición menor a 5 años.</v>
      </c>
      <c r="CB710" s="21" t="str">
        <f t="shared" si="435"/>
        <v>La bibliografía se presenta con una sólo sistema de referenciación (APA, Vancouver, IEEE, etc).</v>
      </c>
      <c r="CC710" s="12" t="str">
        <f t="shared" si="436"/>
        <v>No incluye bibliografía.</v>
      </c>
      <c r="CD710" s="12" t="str">
        <f t="shared" si="437"/>
        <v/>
      </c>
      <c r="CF710" s="12">
        <f t="shared" si="438"/>
        <v>0</v>
      </c>
      <c r="CG710" s="12">
        <f t="shared" si="439"/>
        <v>1</v>
      </c>
      <c r="CH710" s="12">
        <f t="shared" si="440"/>
        <v>1</v>
      </c>
      <c r="CI710" s="12">
        <f t="shared" si="441"/>
        <v>0</v>
      </c>
      <c r="CJ710" s="12">
        <f t="shared" si="442"/>
        <v>1</v>
      </c>
      <c r="CK710" s="12">
        <f t="shared" si="443"/>
        <v>1</v>
      </c>
    </row>
    <row r="711" spans="1:89" x14ac:dyDescent="0.25">
      <c r="A711" s="25">
        <v>43076.649156134255</v>
      </c>
      <c r="B711" s="26" t="s">
        <v>1054</v>
      </c>
      <c r="C711" s="26" t="s">
        <v>1441</v>
      </c>
      <c r="D711" s="26" t="s">
        <v>185</v>
      </c>
      <c r="E711" s="24"/>
      <c r="F711" s="26" t="s">
        <v>720</v>
      </c>
      <c r="G711" s="26" t="s">
        <v>1442</v>
      </c>
      <c r="H711" s="26" t="s">
        <v>188</v>
      </c>
      <c r="I711" s="26" t="s">
        <v>188</v>
      </c>
      <c r="J711" s="26" t="s">
        <v>188</v>
      </c>
      <c r="K711" s="26" t="s">
        <v>188</v>
      </c>
      <c r="L711" s="26" t="s">
        <v>188</v>
      </c>
      <c r="M711" s="26" t="s">
        <v>188</v>
      </c>
      <c r="N711" s="26" t="s">
        <v>188</v>
      </c>
      <c r="O711" s="26" t="s">
        <v>188</v>
      </c>
      <c r="P711" s="26" t="s">
        <v>188</v>
      </c>
      <c r="Q711" s="26" t="s">
        <v>188</v>
      </c>
      <c r="R711" s="26" t="s">
        <v>188</v>
      </c>
      <c r="S711" s="26" t="s">
        <v>188</v>
      </c>
      <c r="T711" s="26" t="s">
        <v>188</v>
      </c>
      <c r="U711" s="26" t="s">
        <v>188</v>
      </c>
      <c r="V711" s="26" t="s">
        <v>5</v>
      </c>
      <c r="W711" s="26" t="s">
        <v>162</v>
      </c>
      <c r="X711" s="26" t="s">
        <v>158</v>
      </c>
      <c r="Y711" s="26" t="s">
        <v>43</v>
      </c>
      <c r="Z711" s="26" t="s">
        <v>43</v>
      </c>
      <c r="AA711" s="26" t="s">
        <v>43</v>
      </c>
      <c r="AB711" s="26" t="s">
        <v>43</v>
      </c>
      <c r="AC711" s="26" t="s">
        <v>43</v>
      </c>
      <c r="AD711" s="26" t="s">
        <v>43</v>
      </c>
      <c r="AE711" s="26" t="s">
        <v>55</v>
      </c>
      <c r="AF711" s="26" t="s">
        <v>58</v>
      </c>
      <c r="AG711" s="26" t="s">
        <v>58</v>
      </c>
      <c r="AH711" s="26" t="s">
        <v>58</v>
      </c>
      <c r="AI711" s="26" t="s">
        <v>58</v>
      </c>
      <c r="AJ711" s="26" t="s">
        <v>58</v>
      </c>
      <c r="AK711" s="26" t="s">
        <v>69</v>
      </c>
      <c r="AL711" s="26" t="s">
        <v>160</v>
      </c>
      <c r="AM711" s="26" t="s">
        <v>191</v>
      </c>
      <c r="AN711" s="26" t="s">
        <v>89</v>
      </c>
      <c r="AO711" s="26" t="s">
        <v>192</v>
      </c>
      <c r="AP711" s="26" t="s">
        <v>104</v>
      </c>
      <c r="AQ711" s="26" t="s">
        <v>105</v>
      </c>
      <c r="AR711" s="26" t="s">
        <v>104</v>
      </c>
      <c r="AS711" s="26" t="s">
        <v>104</v>
      </c>
      <c r="AT711" s="26" t="s">
        <v>112</v>
      </c>
      <c r="AU711" s="26" t="s">
        <v>193</v>
      </c>
      <c r="AX711" s="12">
        <f t="shared" si="413"/>
        <v>710</v>
      </c>
      <c r="AY711" s="12">
        <f t="shared" si="407"/>
        <v>1</v>
      </c>
      <c r="AZ711" s="20" t="str">
        <f t="shared" si="414"/>
        <v>Anticipatoria., Criterios y estándares (Rúbrica)., Autoevaluación., Retroalimentación.</v>
      </c>
      <c r="BA711" s="12" t="str">
        <f t="shared" si="409"/>
        <v>Anticipatoria.</v>
      </c>
      <c r="BB711" s="12" t="str">
        <f t="shared" si="410"/>
        <v>Criterios y estándares (Rúbrica).</v>
      </c>
      <c r="BC711" s="12" t="str">
        <f t="shared" si="411"/>
        <v>Autoevaluación.</v>
      </c>
      <c r="BD711" s="12" t="str">
        <f t="shared" si="412"/>
        <v>Retroalimentación.</v>
      </c>
      <c r="BF711" s="12">
        <f t="shared" si="415"/>
        <v>1</v>
      </c>
      <c r="BG711" s="12">
        <f t="shared" si="416"/>
        <v>1</v>
      </c>
      <c r="BH711" s="12">
        <f t="shared" si="417"/>
        <v>1</v>
      </c>
      <c r="BI711" s="12">
        <f t="shared" si="418"/>
        <v>1</v>
      </c>
      <c r="BJ711" s="12">
        <f t="shared" si="419"/>
        <v>0</v>
      </c>
      <c r="BK711" s="12">
        <f t="shared" si="420"/>
        <v>4</v>
      </c>
      <c r="BL711" s="20" t="str">
        <f t="shared" si="421"/>
        <v>Reflexión, Diálogo, Claridad, Oportunidades de mejora, Retroalimentación al docente</v>
      </c>
      <c r="BM711" s="12" t="str">
        <f t="shared" si="422"/>
        <v>Reflexión</v>
      </c>
      <c r="BN711" s="12" t="str">
        <f t="shared" si="408"/>
        <v>Diálogo</v>
      </c>
      <c r="BO711" s="12" t="str">
        <f t="shared" si="423"/>
        <v>Claridad</v>
      </c>
      <c r="BP711" s="12" t="str">
        <f t="shared" si="424"/>
        <v>Oportunidades de mejora</v>
      </c>
      <c r="BQ711" s="12" t="str">
        <f t="shared" si="425"/>
        <v>Retroalimentación al docente</v>
      </c>
      <c r="BS711" s="12">
        <f t="shared" si="426"/>
        <v>1</v>
      </c>
      <c r="BT711" s="12">
        <f t="shared" si="427"/>
        <v>1</v>
      </c>
      <c r="BU711" s="12">
        <f t="shared" si="428"/>
        <v>1</v>
      </c>
      <c r="BV711" s="12">
        <f t="shared" si="429"/>
        <v>1</v>
      </c>
      <c r="BW711" s="12">
        <f t="shared" si="430"/>
        <v>1</v>
      </c>
      <c r="BX711" s="12">
        <f t="shared" si="431"/>
        <v>0</v>
      </c>
      <c r="BY711" s="12">
        <f t="shared" si="432"/>
        <v>5</v>
      </c>
      <c r="BZ711" s="12" t="str">
        <f t="shared" si="43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11" s="12" t="str">
        <f t="shared" si="434"/>
        <v>La bibliografía básica propuesta se encuentra en la biblioteca "Juan Roa Vásquez".</v>
      </c>
      <c r="CB711" s="21" t="str">
        <f t="shared" si="435"/>
        <v>La bibliografía propuesta contiene títulos de edición menor a 5 años.</v>
      </c>
      <c r="CC711" s="12" t="str">
        <f t="shared" si="436"/>
        <v>La bibliografía se presenta con una sólo sistema de referenciación (APA, Vancouver, IEEE, etc).</v>
      </c>
      <c r="CD711" s="12" t="str">
        <f t="shared" si="437"/>
        <v>La bibliografía incluye por lo menos dos títulos en una segunda lengua.</v>
      </c>
      <c r="CF711" s="12">
        <f t="shared" si="438"/>
        <v>1</v>
      </c>
      <c r="CG711" s="12">
        <f t="shared" si="439"/>
        <v>1</v>
      </c>
      <c r="CH711" s="12">
        <f t="shared" si="440"/>
        <v>1</v>
      </c>
      <c r="CI711" s="12">
        <f t="shared" si="441"/>
        <v>1</v>
      </c>
      <c r="CJ711" s="12">
        <f t="shared" si="442"/>
        <v>0</v>
      </c>
      <c r="CK711" s="12">
        <f t="shared" si="443"/>
        <v>4</v>
      </c>
    </row>
    <row r="712" spans="1:89" x14ac:dyDescent="0.25">
      <c r="A712" s="25">
        <v>43076.656841701391</v>
      </c>
      <c r="B712" s="26" t="s">
        <v>1054</v>
      </c>
      <c r="C712" s="26" t="s">
        <v>1055</v>
      </c>
      <c r="D712" s="26" t="s">
        <v>185</v>
      </c>
      <c r="E712" s="24"/>
      <c r="F712" s="26" t="s">
        <v>720</v>
      </c>
      <c r="G712" s="26" t="s">
        <v>1443</v>
      </c>
      <c r="H712" s="26" t="s">
        <v>188</v>
      </c>
      <c r="I712" s="26" t="s">
        <v>188</v>
      </c>
      <c r="J712" s="26" t="s">
        <v>188</v>
      </c>
      <c r="K712" s="26" t="s">
        <v>188</v>
      </c>
      <c r="L712" s="26" t="s">
        <v>188</v>
      </c>
      <c r="M712" s="26" t="s">
        <v>188</v>
      </c>
      <c r="N712" s="26" t="s">
        <v>188</v>
      </c>
      <c r="O712" s="26" t="s">
        <v>188</v>
      </c>
      <c r="P712" s="26" t="s">
        <v>188</v>
      </c>
      <c r="Q712" s="26" t="s">
        <v>188</v>
      </c>
      <c r="R712" s="26" t="s">
        <v>188</v>
      </c>
      <c r="S712" s="26" t="s">
        <v>188</v>
      </c>
      <c r="T712" s="26" t="s">
        <v>188</v>
      </c>
      <c r="U712" s="26" t="s">
        <v>188</v>
      </c>
      <c r="V712" s="26" t="s">
        <v>5</v>
      </c>
      <c r="W712" s="26" t="s">
        <v>162</v>
      </c>
      <c r="X712" s="26" t="s">
        <v>158</v>
      </c>
      <c r="Y712" s="26" t="s">
        <v>43</v>
      </c>
      <c r="Z712" s="26" t="s">
        <v>43</v>
      </c>
      <c r="AA712" s="26" t="s">
        <v>43</v>
      </c>
      <c r="AB712" s="26" t="s">
        <v>43</v>
      </c>
      <c r="AC712" s="26" t="s">
        <v>43</v>
      </c>
      <c r="AD712" s="26" t="s">
        <v>43</v>
      </c>
      <c r="AE712" s="26" t="s">
        <v>55</v>
      </c>
      <c r="AF712" s="26" t="s">
        <v>58</v>
      </c>
      <c r="AG712" s="26" t="s">
        <v>58</v>
      </c>
      <c r="AH712" s="26" t="s">
        <v>58</v>
      </c>
      <c r="AI712" s="26" t="s">
        <v>58</v>
      </c>
      <c r="AJ712" s="26" t="s">
        <v>58</v>
      </c>
      <c r="AK712" s="26" t="s">
        <v>69</v>
      </c>
      <c r="AL712" s="26" t="s">
        <v>160</v>
      </c>
      <c r="AM712" s="26" t="s">
        <v>191</v>
      </c>
      <c r="AN712" s="26" t="s">
        <v>89</v>
      </c>
      <c r="AO712" s="26" t="s">
        <v>192</v>
      </c>
      <c r="AP712" s="26" t="s">
        <v>105</v>
      </c>
      <c r="AQ712" s="26" t="s">
        <v>104</v>
      </c>
      <c r="AR712" s="26" t="s">
        <v>104</v>
      </c>
      <c r="AS712" s="26" t="s">
        <v>104</v>
      </c>
      <c r="AT712" s="26" t="s">
        <v>112</v>
      </c>
      <c r="AU712" s="26" t="s">
        <v>260</v>
      </c>
      <c r="AX712" s="12">
        <f t="shared" si="413"/>
        <v>519</v>
      </c>
      <c r="AY712" s="12">
        <f t="shared" si="407"/>
        <v>0.25</v>
      </c>
      <c r="AZ712" s="20" t="str">
        <f t="shared" si="414"/>
        <v>Anticipatoria., Criterios y estándares (Rúbrica)., Autoevaluación., Retroalimentación.</v>
      </c>
      <c r="BA712" s="12" t="str">
        <f t="shared" si="409"/>
        <v>Anticipatoria.</v>
      </c>
      <c r="BB712" s="12" t="str">
        <f t="shared" si="410"/>
        <v>Criterios y estándares (Rúbrica).</v>
      </c>
      <c r="BC712" s="12" t="str">
        <f t="shared" si="411"/>
        <v>Autoevaluación.</v>
      </c>
      <c r="BD712" s="12" t="str">
        <f t="shared" si="412"/>
        <v>Retroalimentación.</v>
      </c>
      <c r="BF712" s="12">
        <f t="shared" si="415"/>
        <v>1</v>
      </c>
      <c r="BG712" s="12">
        <f t="shared" si="416"/>
        <v>1</v>
      </c>
      <c r="BH712" s="12">
        <f t="shared" si="417"/>
        <v>1</v>
      </c>
      <c r="BI712" s="12">
        <f t="shared" si="418"/>
        <v>1</v>
      </c>
      <c r="BJ712" s="12">
        <f t="shared" si="419"/>
        <v>0</v>
      </c>
      <c r="BK712" s="12">
        <f t="shared" si="420"/>
        <v>4</v>
      </c>
      <c r="BL712" s="20" t="str">
        <f t="shared" si="421"/>
        <v>Reflexión, Diálogo, Claridad, Oportunidades de mejora, Retroalimentación al docente</v>
      </c>
      <c r="BM712" s="12" t="str">
        <f t="shared" si="422"/>
        <v>Reflexión</v>
      </c>
      <c r="BN712" s="12" t="str">
        <f t="shared" si="408"/>
        <v>Diálogo</v>
      </c>
      <c r="BO712" s="12" t="str">
        <f t="shared" si="423"/>
        <v>Claridad</v>
      </c>
      <c r="BP712" s="12" t="str">
        <f t="shared" si="424"/>
        <v>Oportunidades de mejora</v>
      </c>
      <c r="BQ712" s="12" t="str">
        <f t="shared" si="425"/>
        <v>Retroalimentación al docente</v>
      </c>
      <c r="BS712" s="12">
        <f t="shared" si="426"/>
        <v>1</v>
      </c>
      <c r="BT712" s="12">
        <f t="shared" si="427"/>
        <v>1</v>
      </c>
      <c r="BU712" s="12">
        <f t="shared" si="428"/>
        <v>1</v>
      </c>
      <c r="BV712" s="12">
        <f t="shared" si="429"/>
        <v>1</v>
      </c>
      <c r="BW712" s="12">
        <f t="shared" si="430"/>
        <v>1</v>
      </c>
      <c r="BX712" s="12">
        <f t="shared" si="431"/>
        <v>0</v>
      </c>
      <c r="BY712" s="12">
        <f t="shared" si="432"/>
        <v>5</v>
      </c>
      <c r="BZ712" s="12" t="str">
        <f t="shared" si="433"/>
        <v>La bibliografía básica propuesta se encuentra en la biblioteca "Juan Roa Vásquez"., La bibliografía se presenta con una sólo sistema de referenciación (APA, Vancouver, IEEE, etc)., La bibliografía incluye por lo menos dos títulos en una segunda lengua.</v>
      </c>
      <c r="CA712" s="12" t="str">
        <f t="shared" si="434"/>
        <v>La bibliografía básica propuesta se encuentra en la biblioteca "Juan Roa Vásquez".</v>
      </c>
      <c r="CB712" s="21" t="str">
        <f t="shared" si="435"/>
        <v>La bibliografía se presenta con una sólo sistema de referenciación (APA, Vancouver, IEEE, etc).</v>
      </c>
      <c r="CC712" s="12" t="str">
        <f t="shared" si="436"/>
        <v>La bibliografía incluye por lo menos dos títulos en una segunda lengua.</v>
      </c>
      <c r="CD712" s="12" t="str">
        <f t="shared" si="437"/>
        <v/>
      </c>
      <c r="CF712" s="12">
        <f t="shared" si="438"/>
        <v>1</v>
      </c>
      <c r="CG712" s="12">
        <f t="shared" si="439"/>
        <v>0</v>
      </c>
      <c r="CH712" s="12">
        <f t="shared" si="440"/>
        <v>1</v>
      </c>
      <c r="CI712" s="12">
        <f t="shared" si="441"/>
        <v>1</v>
      </c>
      <c r="CJ712" s="12">
        <f t="shared" si="442"/>
        <v>0</v>
      </c>
      <c r="CK712" s="12">
        <f t="shared" si="443"/>
        <v>3</v>
      </c>
    </row>
    <row r="713" spans="1:89" x14ac:dyDescent="0.25">
      <c r="A713" s="25">
        <v>43076.660197870369</v>
      </c>
      <c r="B713" s="26" t="s">
        <v>1054</v>
      </c>
      <c r="C713" s="26" t="s">
        <v>1055</v>
      </c>
      <c r="D713" s="26" t="s">
        <v>185</v>
      </c>
      <c r="E713" s="24"/>
      <c r="F713" s="26" t="s">
        <v>720</v>
      </c>
      <c r="G713" s="26" t="s">
        <v>1444</v>
      </c>
      <c r="H713" s="26" t="s">
        <v>188</v>
      </c>
      <c r="I713" s="26" t="s">
        <v>188</v>
      </c>
      <c r="J713" s="26" t="s">
        <v>188</v>
      </c>
      <c r="K713" s="26" t="s">
        <v>188</v>
      </c>
      <c r="L713" s="26" t="s">
        <v>188</v>
      </c>
      <c r="M713" s="26" t="s">
        <v>188</v>
      </c>
      <c r="N713" s="26" t="s">
        <v>188</v>
      </c>
      <c r="O713" s="26" t="s">
        <v>188</v>
      </c>
      <c r="P713" s="26" t="s">
        <v>188</v>
      </c>
      <c r="Q713" s="26" t="s">
        <v>188</v>
      </c>
      <c r="R713" s="26" t="s">
        <v>188</v>
      </c>
      <c r="S713" s="26" t="s">
        <v>188</v>
      </c>
      <c r="T713" s="26" t="s">
        <v>188</v>
      </c>
      <c r="U713" s="26" t="s">
        <v>188</v>
      </c>
      <c r="V713" s="26" t="s">
        <v>5</v>
      </c>
      <c r="W713" s="26" t="s">
        <v>162</v>
      </c>
      <c r="X713" s="26" t="s">
        <v>158</v>
      </c>
      <c r="Y713" s="26" t="s">
        <v>43</v>
      </c>
      <c r="Z713" s="26" t="s">
        <v>43</v>
      </c>
      <c r="AA713" s="26" t="s">
        <v>43</v>
      </c>
      <c r="AB713" s="26" t="s">
        <v>43</v>
      </c>
      <c r="AC713" s="26" t="s">
        <v>43</v>
      </c>
      <c r="AD713" s="26" t="s">
        <v>43</v>
      </c>
      <c r="AE713" s="26" t="s">
        <v>55</v>
      </c>
      <c r="AF713" s="26" t="s">
        <v>58</v>
      </c>
      <c r="AG713" s="26" t="s">
        <v>58</v>
      </c>
      <c r="AH713" s="26" t="s">
        <v>58</v>
      </c>
      <c r="AI713" s="26" t="s">
        <v>58</v>
      </c>
      <c r="AJ713" s="26" t="s">
        <v>58</v>
      </c>
      <c r="AK713" s="26" t="s">
        <v>69</v>
      </c>
      <c r="AL713" s="26" t="s">
        <v>160</v>
      </c>
      <c r="AM713" s="26" t="s">
        <v>191</v>
      </c>
      <c r="AN713" s="26" t="s">
        <v>89</v>
      </c>
      <c r="AO713" s="26" t="s">
        <v>192</v>
      </c>
      <c r="AP713" s="26" t="s">
        <v>104</v>
      </c>
      <c r="AQ713" s="26" t="s">
        <v>105</v>
      </c>
      <c r="AR713" s="26" t="s">
        <v>104</v>
      </c>
      <c r="AS713" s="26" t="s">
        <v>104</v>
      </c>
      <c r="AT713" s="26" t="s">
        <v>112</v>
      </c>
      <c r="AU713" s="26" t="s">
        <v>193</v>
      </c>
      <c r="AX713" s="12">
        <f t="shared" si="413"/>
        <v>519</v>
      </c>
      <c r="AY713" s="12">
        <f t="shared" si="407"/>
        <v>0.25</v>
      </c>
      <c r="AZ713" s="20" t="str">
        <f t="shared" si="414"/>
        <v>Anticipatoria., Criterios y estándares (Rúbrica)., Autoevaluación., Retroalimentación.</v>
      </c>
      <c r="BA713" s="12" t="str">
        <f t="shared" si="409"/>
        <v>Anticipatoria.</v>
      </c>
      <c r="BB713" s="12" t="str">
        <f t="shared" si="410"/>
        <v>Criterios y estándares (Rúbrica).</v>
      </c>
      <c r="BC713" s="12" t="str">
        <f t="shared" si="411"/>
        <v>Autoevaluación.</v>
      </c>
      <c r="BD713" s="12" t="str">
        <f t="shared" si="412"/>
        <v>Retroalimentación.</v>
      </c>
      <c r="BF713" s="12">
        <f t="shared" si="415"/>
        <v>1</v>
      </c>
      <c r="BG713" s="12">
        <f t="shared" si="416"/>
        <v>1</v>
      </c>
      <c r="BH713" s="12">
        <f t="shared" si="417"/>
        <v>1</v>
      </c>
      <c r="BI713" s="12">
        <f t="shared" si="418"/>
        <v>1</v>
      </c>
      <c r="BJ713" s="12">
        <f t="shared" si="419"/>
        <v>0</v>
      </c>
      <c r="BK713" s="12">
        <f t="shared" si="420"/>
        <v>4</v>
      </c>
      <c r="BL713" s="20" t="str">
        <f t="shared" si="421"/>
        <v>Reflexión, Diálogo, Claridad, Oportunidades de mejora, Retroalimentación al docente</v>
      </c>
      <c r="BM713" s="12" t="str">
        <f t="shared" si="422"/>
        <v>Reflexión</v>
      </c>
      <c r="BN713" s="12" t="str">
        <f t="shared" si="408"/>
        <v>Diálogo</v>
      </c>
      <c r="BO713" s="12" t="str">
        <f t="shared" si="423"/>
        <v>Claridad</v>
      </c>
      <c r="BP713" s="12" t="str">
        <f t="shared" si="424"/>
        <v>Oportunidades de mejora</v>
      </c>
      <c r="BQ713" s="12" t="str">
        <f t="shared" si="425"/>
        <v>Retroalimentación al docente</v>
      </c>
      <c r="BS713" s="12">
        <f t="shared" si="426"/>
        <v>1</v>
      </c>
      <c r="BT713" s="12">
        <f t="shared" si="427"/>
        <v>1</v>
      </c>
      <c r="BU713" s="12">
        <f t="shared" si="428"/>
        <v>1</v>
      </c>
      <c r="BV713" s="12">
        <f t="shared" si="429"/>
        <v>1</v>
      </c>
      <c r="BW713" s="12">
        <f t="shared" si="430"/>
        <v>1</v>
      </c>
      <c r="BX713" s="12">
        <f t="shared" si="431"/>
        <v>0</v>
      </c>
      <c r="BY713" s="12">
        <f t="shared" si="432"/>
        <v>5</v>
      </c>
      <c r="BZ713" s="12" t="str">
        <f t="shared" si="43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13" s="12" t="str">
        <f t="shared" si="434"/>
        <v>La bibliografía básica propuesta se encuentra en la biblioteca "Juan Roa Vásquez".</v>
      </c>
      <c r="CB713" s="21" t="str">
        <f t="shared" si="435"/>
        <v>La bibliografía propuesta contiene títulos de edición menor a 5 años.</v>
      </c>
      <c r="CC713" s="12" t="str">
        <f t="shared" si="436"/>
        <v>La bibliografía se presenta con una sólo sistema de referenciación (APA, Vancouver, IEEE, etc).</v>
      </c>
      <c r="CD713" s="12" t="str">
        <f t="shared" si="437"/>
        <v>La bibliografía incluye por lo menos dos títulos en una segunda lengua.</v>
      </c>
      <c r="CF713" s="12">
        <f t="shared" si="438"/>
        <v>1</v>
      </c>
      <c r="CG713" s="12">
        <f t="shared" si="439"/>
        <v>1</v>
      </c>
      <c r="CH713" s="12">
        <f t="shared" si="440"/>
        <v>1</v>
      </c>
      <c r="CI713" s="12">
        <f t="shared" si="441"/>
        <v>1</v>
      </c>
      <c r="CJ713" s="12">
        <f t="shared" si="442"/>
        <v>0</v>
      </c>
      <c r="CK713" s="12">
        <f t="shared" si="443"/>
        <v>4</v>
      </c>
    </row>
    <row r="714" spans="1:89" x14ac:dyDescent="0.25">
      <c r="A714" s="25">
        <v>43076.66594363426</v>
      </c>
      <c r="B714" s="26" t="s">
        <v>1445</v>
      </c>
      <c r="C714" s="26" t="s">
        <v>1446</v>
      </c>
      <c r="D714" s="26" t="s">
        <v>185</v>
      </c>
      <c r="E714" s="24"/>
      <c r="F714" s="26" t="s">
        <v>371</v>
      </c>
      <c r="G714" s="26" t="s">
        <v>1447</v>
      </c>
      <c r="H714" s="26" t="s">
        <v>188</v>
      </c>
      <c r="I714" s="26" t="s">
        <v>188</v>
      </c>
      <c r="J714" s="26" t="s">
        <v>188</v>
      </c>
      <c r="K714" s="26" t="s">
        <v>188</v>
      </c>
      <c r="L714" s="26" t="s">
        <v>188</v>
      </c>
      <c r="M714" s="26" t="s">
        <v>188</v>
      </c>
      <c r="N714" s="26" t="s">
        <v>188</v>
      </c>
      <c r="O714" s="26" t="s">
        <v>188</v>
      </c>
      <c r="P714" s="26" t="s">
        <v>188</v>
      </c>
      <c r="Q714" s="26" t="s">
        <v>188</v>
      </c>
      <c r="R714" s="26" t="s">
        <v>188</v>
      </c>
      <c r="S714" s="26" t="s">
        <v>188</v>
      </c>
      <c r="T714" s="26" t="s">
        <v>188</v>
      </c>
      <c r="U714" s="26" t="s">
        <v>188</v>
      </c>
      <c r="V714" s="26" t="s">
        <v>5</v>
      </c>
      <c r="W714" s="26" t="s">
        <v>162</v>
      </c>
      <c r="X714" s="26" t="s">
        <v>158</v>
      </c>
      <c r="Y714" s="26" t="s">
        <v>190</v>
      </c>
      <c r="Z714" s="26" t="s">
        <v>43</v>
      </c>
      <c r="AA714" s="26" t="s">
        <v>43</v>
      </c>
      <c r="AB714" s="26" t="s">
        <v>43</v>
      </c>
      <c r="AC714" s="26" t="s">
        <v>43</v>
      </c>
      <c r="AD714" s="26" t="s">
        <v>190</v>
      </c>
      <c r="AE714" s="26" t="s">
        <v>55</v>
      </c>
      <c r="AF714" s="26" t="s">
        <v>58</v>
      </c>
      <c r="AG714" s="26" t="s">
        <v>58</v>
      </c>
      <c r="AH714" s="26" t="s">
        <v>58</v>
      </c>
      <c r="AI714" s="26" t="s">
        <v>58</v>
      </c>
      <c r="AJ714" s="26" t="s">
        <v>59</v>
      </c>
      <c r="AK714" s="26" t="s">
        <v>69</v>
      </c>
      <c r="AL714" s="26" t="s">
        <v>160</v>
      </c>
      <c r="AM714" s="26" t="s">
        <v>191</v>
      </c>
      <c r="AN714" s="26" t="s">
        <v>89</v>
      </c>
      <c r="AO714" s="26" t="s">
        <v>192</v>
      </c>
      <c r="AP714" s="26" t="s">
        <v>106</v>
      </c>
      <c r="AQ714" s="26" t="s">
        <v>106</v>
      </c>
      <c r="AR714" s="26" t="s">
        <v>104</v>
      </c>
      <c r="AS714" s="26" t="s">
        <v>106</v>
      </c>
      <c r="AT714" s="26" t="s">
        <v>114</v>
      </c>
      <c r="AU714" s="26" t="s">
        <v>260</v>
      </c>
      <c r="AX714" s="12">
        <f t="shared" si="413"/>
        <v>713</v>
      </c>
      <c r="AY714" s="12">
        <f t="shared" si="407"/>
        <v>0.33333333333333331</v>
      </c>
      <c r="AZ714" s="20" t="str">
        <f t="shared" si="414"/>
        <v>Anticipatoria., Criterios y estándares (Rúbrica)., Autoevaluación., Retroalimentación.</v>
      </c>
      <c r="BA714" s="12" t="str">
        <f t="shared" si="409"/>
        <v>Anticipatoria.</v>
      </c>
      <c r="BB714" s="12" t="str">
        <f t="shared" si="410"/>
        <v>Criterios y estándares (Rúbrica).</v>
      </c>
      <c r="BC714" s="12" t="str">
        <f t="shared" si="411"/>
        <v>Autoevaluación.</v>
      </c>
      <c r="BD714" s="12" t="str">
        <f t="shared" si="412"/>
        <v>Retroalimentación.</v>
      </c>
      <c r="BF714" s="12">
        <f t="shared" si="415"/>
        <v>1</v>
      </c>
      <c r="BG714" s="12">
        <f t="shared" si="416"/>
        <v>1</v>
      </c>
      <c r="BH714" s="12">
        <f t="shared" si="417"/>
        <v>1</v>
      </c>
      <c r="BI714" s="12">
        <f t="shared" si="418"/>
        <v>1</v>
      </c>
      <c r="BJ714" s="12">
        <f t="shared" si="419"/>
        <v>0</v>
      </c>
      <c r="BK714" s="12">
        <f t="shared" si="420"/>
        <v>4</v>
      </c>
      <c r="BL714" s="20" t="str">
        <f t="shared" si="421"/>
        <v>Reflexión, Diálogo, Claridad, Oportunidades de mejora, Retroalimentación al docente</v>
      </c>
      <c r="BM714" s="12" t="str">
        <f t="shared" si="422"/>
        <v>Reflexión</v>
      </c>
      <c r="BN714" s="12" t="str">
        <f t="shared" si="408"/>
        <v>Diálogo</v>
      </c>
      <c r="BO714" s="12" t="str">
        <f t="shared" si="423"/>
        <v>Claridad</v>
      </c>
      <c r="BP714" s="12" t="str">
        <f t="shared" si="424"/>
        <v>Oportunidades de mejora</v>
      </c>
      <c r="BQ714" s="12" t="str">
        <f t="shared" si="425"/>
        <v>Retroalimentación al docente</v>
      </c>
      <c r="BS714" s="12">
        <f t="shared" si="426"/>
        <v>1</v>
      </c>
      <c r="BT714" s="12">
        <f t="shared" si="427"/>
        <v>1</v>
      </c>
      <c r="BU714" s="12">
        <f t="shared" si="428"/>
        <v>1</v>
      </c>
      <c r="BV714" s="12">
        <f t="shared" si="429"/>
        <v>1</v>
      </c>
      <c r="BW714" s="12">
        <f t="shared" si="430"/>
        <v>1</v>
      </c>
      <c r="BX714" s="12">
        <f t="shared" si="431"/>
        <v>0</v>
      </c>
      <c r="BY714" s="12">
        <f t="shared" si="432"/>
        <v>5</v>
      </c>
      <c r="BZ714" s="12" t="str">
        <f t="shared" si="433"/>
        <v>La bibliografía básica propuesta se encuentra en la biblioteca "Juan Roa Vásquez"., La bibliografía se presenta con una sólo sistema de referenciación (APA, Vancouver, IEEE, etc)., La bibliografía incluye por lo menos dos títulos en una segunda lengua.</v>
      </c>
      <c r="CA714" s="12" t="str">
        <f t="shared" si="434"/>
        <v>La bibliografía básica propuesta se encuentra en la biblioteca "Juan Roa Vásquez".</v>
      </c>
      <c r="CB714" s="21" t="str">
        <f t="shared" si="435"/>
        <v>La bibliografía se presenta con una sólo sistema de referenciación (APA, Vancouver, IEEE, etc).</v>
      </c>
      <c r="CC714" s="12" t="str">
        <f t="shared" si="436"/>
        <v>La bibliografía incluye por lo menos dos títulos en una segunda lengua.</v>
      </c>
      <c r="CD714" s="12" t="str">
        <f t="shared" si="437"/>
        <v/>
      </c>
      <c r="CF714" s="12">
        <f t="shared" si="438"/>
        <v>1</v>
      </c>
      <c r="CG714" s="12">
        <f t="shared" si="439"/>
        <v>0</v>
      </c>
      <c r="CH714" s="12">
        <f t="shared" si="440"/>
        <v>1</v>
      </c>
      <c r="CI714" s="12">
        <f t="shared" si="441"/>
        <v>1</v>
      </c>
      <c r="CJ714" s="12">
        <f t="shared" si="442"/>
        <v>0</v>
      </c>
      <c r="CK714" s="12">
        <f t="shared" si="443"/>
        <v>3</v>
      </c>
    </row>
    <row r="715" spans="1:89" x14ac:dyDescent="0.25">
      <c r="A715" s="25">
        <v>43076.669352141209</v>
      </c>
      <c r="B715" s="26" t="s">
        <v>1445</v>
      </c>
      <c r="C715" s="26" t="s">
        <v>1448</v>
      </c>
      <c r="D715" s="26" t="s">
        <v>185</v>
      </c>
      <c r="E715" s="24"/>
      <c r="F715" s="26" t="s">
        <v>371</v>
      </c>
      <c r="G715" s="26" t="s">
        <v>1449</v>
      </c>
      <c r="H715" s="26" t="s">
        <v>188</v>
      </c>
      <c r="I715" s="26" t="s">
        <v>188</v>
      </c>
      <c r="J715" s="26" t="s">
        <v>188</v>
      </c>
      <c r="K715" s="26" t="s">
        <v>188</v>
      </c>
      <c r="L715" s="26" t="s">
        <v>188</v>
      </c>
      <c r="M715" s="26" t="s">
        <v>188</v>
      </c>
      <c r="N715" s="26" t="s">
        <v>188</v>
      </c>
      <c r="O715" s="26" t="s">
        <v>188</v>
      </c>
      <c r="P715" s="26" t="s">
        <v>188</v>
      </c>
      <c r="Q715" s="26" t="s">
        <v>188</v>
      </c>
      <c r="R715" s="26" t="s">
        <v>188</v>
      </c>
      <c r="S715" s="26" t="s">
        <v>188</v>
      </c>
      <c r="T715" s="26" t="s">
        <v>188</v>
      </c>
      <c r="U715" s="26" t="s">
        <v>188</v>
      </c>
      <c r="V715" s="26" t="s">
        <v>5</v>
      </c>
      <c r="W715" s="26" t="s">
        <v>162</v>
      </c>
      <c r="X715" s="26" t="s">
        <v>158</v>
      </c>
      <c r="Y715" s="26" t="s">
        <v>43</v>
      </c>
      <c r="Z715" s="26" t="s">
        <v>43</v>
      </c>
      <c r="AA715" s="26" t="s">
        <v>43</v>
      </c>
      <c r="AB715" s="26" t="s">
        <v>43</v>
      </c>
      <c r="AC715" s="26" t="s">
        <v>43</v>
      </c>
      <c r="AD715" s="26" t="s">
        <v>43</v>
      </c>
      <c r="AE715" s="26" t="s">
        <v>53</v>
      </c>
      <c r="AF715" s="26" t="s">
        <v>58</v>
      </c>
      <c r="AG715" s="26" t="s">
        <v>58</v>
      </c>
      <c r="AH715" s="26" t="s">
        <v>58</v>
      </c>
      <c r="AI715" s="26" t="s">
        <v>58</v>
      </c>
      <c r="AJ715" s="26" t="s">
        <v>58</v>
      </c>
      <c r="AK715" s="26" t="s">
        <v>70</v>
      </c>
      <c r="AL715" s="26" t="s">
        <v>160</v>
      </c>
      <c r="AM715" s="26" t="s">
        <v>231</v>
      </c>
      <c r="AN715" s="26" t="s">
        <v>89</v>
      </c>
      <c r="AO715" s="26" t="s">
        <v>192</v>
      </c>
      <c r="AP715" s="26" t="s">
        <v>104</v>
      </c>
      <c r="AQ715" s="26" t="s">
        <v>104</v>
      </c>
      <c r="AR715" s="26" t="s">
        <v>104</v>
      </c>
      <c r="AS715" s="26" t="s">
        <v>104</v>
      </c>
      <c r="AT715" s="26" t="s">
        <v>112</v>
      </c>
      <c r="AU715" s="26" t="s">
        <v>284</v>
      </c>
      <c r="AX715" s="12">
        <f t="shared" si="413"/>
        <v>714</v>
      </c>
      <c r="AY715" s="12">
        <f t="shared" ref="AY715:AY778" si="444">IFERROR(1/(COUNTIF($AX$2:$AX$2000,MATCH(C715,$C$2:$C$2000,0))),"")</f>
        <v>1</v>
      </c>
      <c r="AZ715" s="20" t="str">
        <f t="shared" si="414"/>
        <v>Anticipatoria., Criterios y estándares (Rúbrica)., Retroalimentación.</v>
      </c>
      <c r="BA715" s="12" t="str">
        <f t="shared" si="409"/>
        <v>Anticipatoria.</v>
      </c>
      <c r="BB715" s="12" t="str">
        <f t="shared" si="410"/>
        <v>Criterios y estándares (Rúbrica).</v>
      </c>
      <c r="BC715" s="12" t="str">
        <f t="shared" si="411"/>
        <v>Retroalimentación.</v>
      </c>
      <c r="BD715" s="12" t="str">
        <f t="shared" si="412"/>
        <v/>
      </c>
      <c r="BF715" s="12">
        <f t="shared" si="415"/>
        <v>1</v>
      </c>
      <c r="BG715" s="12">
        <f t="shared" si="416"/>
        <v>1</v>
      </c>
      <c r="BH715" s="12">
        <f t="shared" si="417"/>
        <v>0</v>
      </c>
      <c r="BI715" s="12">
        <f t="shared" si="418"/>
        <v>1</v>
      </c>
      <c r="BJ715" s="12">
        <f t="shared" si="419"/>
        <v>0</v>
      </c>
      <c r="BK715" s="12">
        <f t="shared" si="420"/>
        <v>3</v>
      </c>
      <c r="BL715" s="20" t="str">
        <f t="shared" si="421"/>
        <v>Reflexión, Diálogo, Claridad, Oportunidades de mejora, Retroalimentación al docente</v>
      </c>
      <c r="BM715" s="12" t="str">
        <f t="shared" si="422"/>
        <v>Reflexión</v>
      </c>
      <c r="BN715" s="12" t="str">
        <f t="shared" si="408"/>
        <v>Diálogo</v>
      </c>
      <c r="BO715" s="12" t="str">
        <f t="shared" si="423"/>
        <v>Claridad</v>
      </c>
      <c r="BP715" s="12" t="str">
        <f t="shared" si="424"/>
        <v>Oportunidades de mejora</v>
      </c>
      <c r="BQ715" s="12" t="str">
        <f t="shared" si="425"/>
        <v>Retroalimentación al docente</v>
      </c>
      <c r="BS715" s="12">
        <f t="shared" si="426"/>
        <v>1</v>
      </c>
      <c r="BT715" s="12">
        <f t="shared" si="427"/>
        <v>1</v>
      </c>
      <c r="BU715" s="12">
        <f t="shared" si="428"/>
        <v>1</v>
      </c>
      <c r="BV715" s="12">
        <f t="shared" si="429"/>
        <v>1</v>
      </c>
      <c r="BW715" s="12">
        <f t="shared" si="430"/>
        <v>1</v>
      </c>
      <c r="BX715" s="12">
        <f t="shared" si="431"/>
        <v>0</v>
      </c>
      <c r="BY715" s="12">
        <f t="shared" si="432"/>
        <v>5</v>
      </c>
      <c r="BZ715" s="12" t="str">
        <f t="shared" si="433"/>
        <v>La bibliografía básica propuesta se encuentra en la biblioteca "Juan Roa Vásquez"., La bibliografía se presenta con una sólo sistema de referenciación (APA, Vancouver, IEEE, etc).</v>
      </c>
      <c r="CA715" s="12" t="str">
        <f t="shared" si="434"/>
        <v>La bibliografía básica propuesta se encuentra en la biblioteca "Juan Roa Vásquez".</v>
      </c>
      <c r="CB715" s="21" t="str">
        <f t="shared" si="435"/>
        <v>La bibliografía se presenta con una sólo sistema de referenciación (APA, Vancouver, IEEE, etc).</v>
      </c>
      <c r="CC715" s="12" t="str">
        <f t="shared" si="436"/>
        <v/>
      </c>
      <c r="CD715" s="12" t="str">
        <f t="shared" si="437"/>
        <v/>
      </c>
      <c r="CF715" s="12">
        <f t="shared" si="438"/>
        <v>1</v>
      </c>
      <c r="CG715" s="12">
        <f t="shared" si="439"/>
        <v>0</v>
      </c>
      <c r="CH715" s="12">
        <f t="shared" si="440"/>
        <v>1</v>
      </c>
      <c r="CI715" s="12">
        <f t="shared" si="441"/>
        <v>0</v>
      </c>
      <c r="CJ715" s="12">
        <f t="shared" si="442"/>
        <v>0</v>
      </c>
      <c r="CK715" s="12">
        <f t="shared" si="443"/>
        <v>2</v>
      </c>
    </row>
    <row r="716" spans="1:89" x14ac:dyDescent="0.25">
      <c r="A716" s="25">
        <v>43076.675411608798</v>
      </c>
      <c r="B716" s="26" t="s">
        <v>1445</v>
      </c>
      <c r="C716" s="26" t="s">
        <v>1446</v>
      </c>
      <c r="D716" s="26" t="s">
        <v>185</v>
      </c>
      <c r="E716" s="24"/>
      <c r="F716" s="26" t="s">
        <v>371</v>
      </c>
      <c r="G716" s="26" t="s">
        <v>1450</v>
      </c>
      <c r="H716" s="26" t="s">
        <v>188</v>
      </c>
      <c r="I716" s="26" t="s">
        <v>188</v>
      </c>
      <c r="J716" s="26" t="s">
        <v>188</v>
      </c>
      <c r="K716" s="26" t="s">
        <v>188</v>
      </c>
      <c r="L716" s="26" t="s">
        <v>188</v>
      </c>
      <c r="M716" s="26" t="s">
        <v>188</v>
      </c>
      <c r="N716" s="26" t="s">
        <v>188</v>
      </c>
      <c r="O716" s="26" t="s">
        <v>188</v>
      </c>
      <c r="P716" s="26" t="s">
        <v>188</v>
      </c>
      <c r="Q716" s="26" t="s">
        <v>188</v>
      </c>
      <c r="R716" s="26" t="s">
        <v>188</v>
      </c>
      <c r="S716" s="26" t="s">
        <v>188</v>
      </c>
      <c r="T716" s="26" t="s">
        <v>188</v>
      </c>
      <c r="U716" s="26" t="s">
        <v>188</v>
      </c>
      <c r="V716" s="26" t="s">
        <v>5</v>
      </c>
      <c r="W716" s="26" t="s">
        <v>162</v>
      </c>
      <c r="X716" s="26" t="s">
        <v>39</v>
      </c>
      <c r="Y716" s="26" t="s">
        <v>43</v>
      </c>
      <c r="Z716" s="26" t="s">
        <v>190</v>
      </c>
      <c r="AA716" s="26" t="s">
        <v>190</v>
      </c>
      <c r="AB716" s="26" t="s">
        <v>190</v>
      </c>
      <c r="AC716" s="26" t="s">
        <v>190</v>
      </c>
      <c r="AD716" s="26" t="s">
        <v>190</v>
      </c>
      <c r="AE716" s="26" t="s">
        <v>53</v>
      </c>
      <c r="AF716" s="26" t="s">
        <v>58</v>
      </c>
      <c r="AG716" s="26" t="s">
        <v>58</v>
      </c>
      <c r="AH716" s="26" t="s">
        <v>58</v>
      </c>
      <c r="AI716" s="26" t="s">
        <v>58</v>
      </c>
      <c r="AJ716" s="26" t="s">
        <v>58</v>
      </c>
      <c r="AK716" s="26" t="s">
        <v>69</v>
      </c>
      <c r="AL716" s="26" t="s">
        <v>160</v>
      </c>
      <c r="AM716" s="26" t="s">
        <v>231</v>
      </c>
      <c r="AN716" s="26" t="s">
        <v>89</v>
      </c>
      <c r="AO716" s="26" t="s">
        <v>268</v>
      </c>
      <c r="AP716" s="26" t="s">
        <v>104</v>
      </c>
      <c r="AQ716" s="26" t="s">
        <v>104</v>
      </c>
      <c r="AR716" s="26" t="s">
        <v>106</v>
      </c>
      <c r="AS716" s="26" t="s">
        <v>104</v>
      </c>
      <c r="AT716" s="26" t="s">
        <v>114</v>
      </c>
      <c r="AU716" s="26" t="s">
        <v>284</v>
      </c>
      <c r="AX716" s="12">
        <f t="shared" si="413"/>
        <v>713</v>
      </c>
      <c r="AY716" s="12">
        <f t="shared" si="444"/>
        <v>0.33333333333333331</v>
      </c>
      <c r="AZ716" s="20" t="str">
        <f t="shared" si="414"/>
        <v>Anticipatoria., Criterios y estándares (Rúbrica)., Retroalimentación.</v>
      </c>
      <c r="BA716" s="12" t="str">
        <f t="shared" si="409"/>
        <v>Anticipatoria.</v>
      </c>
      <c r="BB716" s="12" t="str">
        <f t="shared" si="410"/>
        <v>Criterios y estándares (Rúbrica).</v>
      </c>
      <c r="BC716" s="12" t="str">
        <f t="shared" si="411"/>
        <v>Retroalimentación.</v>
      </c>
      <c r="BD716" s="12" t="str">
        <f t="shared" si="412"/>
        <v/>
      </c>
      <c r="BF716" s="12">
        <f t="shared" si="415"/>
        <v>1</v>
      </c>
      <c r="BG716" s="12">
        <f t="shared" si="416"/>
        <v>1</v>
      </c>
      <c r="BH716" s="12">
        <f t="shared" si="417"/>
        <v>0</v>
      </c>
      <c r="BI716" s="12">
        <f t="shared" si="418"/>
        <v>1</v>
      </c>
      <c r="BJ716" s="12">
        <f t="shared" si="419"/>
        <v>0</v>
      </c>
      <c r="BK716" s="12">
        <f t="shared" si="420"/>
        <v>3</v>
      </c>
      <c r="BL716" s="20" t="str">
        <f t="shared" si="421"/>
        <v>Reflexión, Diálogo, Oportunidades de mejora, Retroalimentación al docente</v>
      </c>
      <c r="BM716" s="12" t="str">
        <f t="shared" si="422"/>
        <v>Reflexión</v>
      </c>
      <c r="BN716" s="12" t="str">
        <f t="shared" si="408"/>
        <v>Diálogo</v>
      </c>
      <c r="BO716" s="12" t="str">
        <f t="shared" si="423"/>
        <v>Oportunidades de mejora</v>
      </c>
      <c r="BP716" s="12" t="str">
        <f t="shared" si="424"/>
        <v>Retroalimentación al docente</v>
      </c>
      <c r="BQ716" s="12" t="str">
        <f t="shared" si="425"/>
        <v/>
      </c>
      <c r="BS716" s="12">
        <f t="shared" si="426"/>
        <v>1</v>
      </c>
      <c r="BT716" s="12">
        <f t="shared" si="427"/>
        <v>1</v>
      </c>
      <c r="BU716" s="12">
        <f t="shared" si="428"/>
        <v>0</v>
      </c>
      <c r="BV716" s="12">
        <f t="shared" si="429"/>
        <v>1</v>
      </c>
      <c r="BW716" s="12">
        <f t="shared" si="430"/>
        <v>1</v>
      </c>
      <c r="BX716" s="12">
        <f t="shared" si="431"/>
        <v>0</v>
      </c>
      <c r="BY716" s="12">
        <f t="shared" si="432"/>
        <v>4</v>
      </c>
      <c r="BZ716" s="12" t="str">
        <f t="shared" si="433"/>
        <v>La bibliografía básica propuesta se encuentra en la biblioteca "Juan Roa Vásquez"., La bibliografía se presenta con una sólo sistema de referenciación (APA, Vancouver, IEEE, etc).</v>
      </c>
      <c r="CA716" s="12" t="str">
        <f t="shared" si="434"/>
        <v>La bibliografía básica propuesta se encuentra en la biblioteca "Juan Roa Vásquez".</v>
      </c>
      <c r="CB716" s="21" t="str">
        <f t="shared" si="435"/>
        <v>La bibliografía se presenta con una sólo sistema de referenciación (APA, Vancouver, IEEE, etc).</v>
      </c>
      <c r="CC716" s="12" t="str">
        <f t="shared" si="436"/>
        <v/>
      </c>
      <c r="CD716" s="12" t="str">
        <f t="shared" si="437"/>
        <v/>
      </c>
      <c r="CF716" s="12">
        <f t="shared" si="438"/>
        <v>1</v>
      </c>
      <c r="CG716" s="12">
        <f t="shared" si="439"/>
        <v>0</v>
      </c>
      <c r="CH716" s="12">
        <f t="shared" si="440"/>
        <v>1</v>
      </c>
      <c r="CI716" s="12">
        <f t="shared" si="441"/>
        <v>0</v>
      </c>
      <c r="CJ716" s="12">
        <f t="shared" si="442"/>
        <v>0</v>
      </c>
      <c r="CK716" s="12">
        <f t="shared" si="443"/>
        <v>2</v>
      </c>
    </row>
    <row r="717" spans="1:89" x14ac:dyDescent="0.25">
      <c r="A717" s="25">
        <v>43076.679747754628</v>
      </c>
      <c r="B717" s="26" t="s">
        <v>1445</v>
      </c>
      <c r="C717" s="26" t="s">
        <v>1446</v>
      </c>
      <c r="D717" s="26" t="s">
        <v>185</v>
      </c>
      <c r="E717" s="24"/>
      <c r="F717" s="26" t="s">
        <v>371</v>
      </c>
      <c r="G717" s="26" t="s">
        <v>1451</v>
      </c>
      <c r="H717" s="26" t="s">
        <v>188</v>
      </c>
      <c r="I717" s="26" t="s">
        <v>188</v>
      </c>
      <c r="J717" s="26" t="s">
        <v>188</v>
      </c>
      <c r="K717" s="26" t="s">
        <v>188</v>
      </c>
      <c r="L717" s="26" t="s">
        <v>188</v>
      </c>
      <c r="M717" s="26" t="s">
        <v>188</v>
      </c>
      <c r="N717" s="26" t="s">
        <v>188</v>
      </c>
      <c r="O717" s="26" t="s">
        <v>188</v>
      </c>
      <c r="P717" s="26" t="s">
        <v>188</v>
      </c>
      <c r="Q717" s="26" t="s">
        <v>188</v>
      </c>
      <c r="R717" s="26" t="s">
        <v>188</v>
      </c>
      <c r="S717" s="26" t="s">
        <v>188</v>
      </c>
      <c r="T717" s="26" t="s">
        <v>188</v>
      </c>
      <c r="U717" s="26" t="s">
        <v>188</v>
      </c>
      <c r="V717" s="26" t="s">
        <v>5</v>
      </c>
      <c r="W717" s="26" t="s">
        <v>162</v>
      </c>
      <c r="X717" s="26" t="s">
        <v>158</v>
      </c>
      <c r="Y717" s="26" t="s">
        <v>190</v>
      </c>
      <c r="Z717" s="26" t="s">
        <v>190</v>
      </c>
      <c r="AA717" s="26" t="s">
        <v>190</v>
      </c>
      <c r="AB717" s="26" t="s">
        <v>190</v>
      </c>
      <c r="AC717" s="26" t="s">
        <v>190</v>
      </c>
      <c r="AD717" s="26" t="s">
        <v>190</v>
      </c>
      <c r="AE717" s="26" t="s">
        <v>53</v>
      </c>
      <c r="AF717" s="26" t="s">
        <v>58</v>
      </c>
      <c r="AG717" s="26" t="s">
        <v>59</v>
      </c>
      <c r="AH717" s="26" t="s">
        <v>58</v>
      </c>
      <c r="AI717" s="26" t="s">
        <v>58</v>
      </c>
      <c r="AJ717" s="26" t="s">
        <v>58</v>
      </c>
      <c r="AK717" s="26" t="s">
        <v>69</v>
      </c>
      <c r="AL717" s="26" t="s">
        <v>160</v>
      </c>
      <c r="AM717" s="26" t="s">
        <v>191</v>
      </c>
      <c r="AN717" s="26" t="s">
        <v>89</v>
      </c>
      <c r="AO717" s="26" t="s">
        <v>192</v>
      </c>
      <c r="AP717" s="26" t="s">
        <v>106</v>
      </c>
      <c r="AQ717" s="26" t="s">
        <v>104</v>
      </c>
      <c r="AR717" s="26" t="s">
        <v>106</v>
      </c>
      <c r="AS717" s="26" t="s">
        <v>106</v>
      </c>
      <c r="AT717" s="26" t="s">
        <v>114</v>
      </c>
      <c r="AU717" s="26" t="s">
        <v>260</v>
      </c>
      <c r="AX717" s="12">
        <f t="shared" si="413"/>
        <v>713</v>
      </c>
      <c r="AY717" s="12">
        <f t="shared" si="444"/>
        <v>0.33333333333333331</v>
      </c>
      <c r="AZ717" s="20" t="str">
        <f t="shared" si="414"/>
        <v>Anticipatoria., Criterios y estándares (Rúbrica)., Autoevaluación., Retroalimentación.</v>
      </c>
      <c r="BA717" s="12" t="str">
        <f t="shared" si="409"/>
        <v>Anticipatoria.</v>
      </c>
      <c r="BB717" s="12" t="str">
        <f t="shared" si="410"/>
        <v>Criterios y estándares (Rúbrica).</v>
      </c>
      <c r="BC717" s="12" t="str">
        <f t="shared" si="411"/>
        <v>Autoevaluación.</v>
      </c>
      <c r="BD717" s="12" t="str">
        <f t="shared" si="412"/>
        <v>Retroalimentación.</v>
      </c>
      <c r="BF717" s="12">
        <f t="shared" si="415"/>
        <v>1</v>
      </c>
      <c r="BG717" s="12">
        <f t="shared" si="416"/>
        <v>1</v>
      </c>
      <c r="BH717" s="12">
        <f t="shared" si="417"/>
        <v>1</v>
      </c>
      <c r="BI717" s="12">
        <f t="shared" si="418"/>
        <v>1</v>
      </c>
      <c r="BJ717" s="12">
        <f t="shared" si="419"/>
        <v>0</v>
      </c>
      <c r="BK717" s="12">
        <f t="shared" si="420"/>
        <v>4</v>
      </c>
      <c r="BL717" s="20" t="str">
        <f t="shared" si="421"/>
        <v>Reflexión, Diálogo, Claridad, Oportunidades de mejora, Retroalimentación al docente</v>
      </c>
      <c r="BM717" s="12" t="str">
        <f t="shared" si="422"/>
        <v>Reflexión</v>
      </c>
      <c r="BN717" s="12" t="str">
        <f t="shared" si="408"/>
        <v>Diálogo</v>
      </c>
      <c r="BO717" s="12" t="str">
        <f t="shared" si="423"/>
        <v>Claridad</v>
      </c>
      <c r="BP717" s="12" t="str">
        <f t="shared" si="424"/>
        <v>Oportunidades de mejora</v>
      </c>
      <c r="BQ717" s="12" t="str">
        <f t="shared" si="425"/>
        <v>Retroalimentación al docente</v>
      </c>
      <c r="BS717" s="12">
        <f t="shared" si="426"/>
        <v>1</v>
      </c>
      <c r="BT717" s="12">
        <f t="shared" si="427"/>
        <v>1</v>
      </c>
      <c r="BU717" s="12">
        <f t="shared" si="428"/>
        <v>1</v>
      </c>
      <c r="BV717" s="12">
        <f t="shared" si="429"/>
        <v>1</v>
      </c>
      <c r="BW717" s="12">
        <f t="shared" si="430"/>
        <v>1</v>
      </c>
      <c r="BX717" s="12">
        <f t="shared" si="431"/>
        <v>0</v>
      </c>
      <c r="BY717" s="12">
        <f t="shared" si="432"/>
        <v>5</v>
      </c>
      <c r="BZ717" s="12" t="str">
        <f t="shared" si="433"/>
        <v>La bibliografía básica propuesta se encuentra en la biblioteca "Juan Roa Vásquez"., La bibliografía se presenta con una sólo sistema de referenciación (APA, Vancouver, IEEE, etc)., La bibliografía incluye por lo menos dos títulos en una segunda lengua.</v>
      </c>
      <c r="CA717" s="12" t="str">
        <f t="shared" si="434"/>
        <v>La bibliografía básica propuesta se encuentra en la biblioteca "Juan Roa Vásquez".</v>
      </c>
      <c r="CB717" s="21" t="str">
        <f t="shared" si="435"/>
        <v>La bibliografía se presenta con una sólo sistema de referenciación (APA, Vancouver, IEEE, etc).</v>
      </c>
      <c r="CC717" s="12" t="str">
        <f t="shared" si="436"/>
        <v>La bibliografía incluye por lo menos dos títulos en una segunda lengua.</v>
      </c>
      <c r="CD717" s="12" t="str">
        <f t="shared" si="437"/>
        <v/>
      </c>
      <c r="CF717" s="12">
        <f t="shared" si="438"/>
        <v>1</v>
      </c>
      <c r="CG717" s="12">
        <f t="shared" si="439"/>
        <v>0</v>
      </c>
      <c r="CH717" s="12">
        <f t="shared" si="440"/>
        <v>1</v>
      </c>
      <c r="CI717" s="12">
        <f t="shared" si="441"/>
        <v>1</v>
      </c>
      <c r="CJ717" s="12">
        <f t="shared" si="442"/>
        <v>0</v>
      </c>
      <c r="CK717" s="12">
        <f t="shared" si="443"/>
        <v>3</v>
      </c>
    </row>
    <row r="718" spans="1:89" x14ac:dyDescent="0.25">
      <c r="A718" s="25">
        <v>43076.723839872684</v>
      </c>
      <c r="B718" s="26" t="s">
        <v>1452</v>
      </c>
      <c r="C718" s="26" t="s">
        <v>1453</v>
      </c>
      <c r="D718" s="26" t="s">
        <v>185</v>
      </c>
      <c r="E718" s="24"/>
      <c r="F718" s="26" t="s">
        <v>621</v>
      </c>
      <c r="G718" s="26" t="s">
        <v>1454</v>
      </c>
      <c r="H718" s="26" t="s">
        <v>188</v>
      </c>
      <c r="I718" s="26" t="s">
        <v>188</v>
      </c>
      <c r="J718" s="26" t="s">
        <v>188</v>
      </c>
      <c r="K718" s="26" t="s">
        <v>188</v>
      </c>
      <c r="L718" s="26" t="s">
        <v>188</v>
      </c>
      <c r="M718" s="26" t="s">
        <v>188</v>
      </c>
      <c r="N718" s="26" t="s">
        <v>188</v>
      </c>
      <c r="O718" s="26" t="s">
        <v>188</v>
      </c>
      <c r="P718" s="26" t="s">
        <v>188</v>
      </c>
      <c r="Q718" s="26" t="s">
        <v>188</v>
      </c>
      <c r="R718" s="26" t="s">
        <v>188</v>
      </c>
      <c r="S718" s="26" t="s">
        <v>188</v>
      </c>
      <c r="T718" s="26" t="s">
        <v>188</v>
      </c>
      <c r="U718" s="26" t="s">
        <v>188</v>
      </c>
      <c r="V718" s="26" t="s">
        <v>5</v>
      </c>
      <c r="W718" s="26" t="s">
        <v>162</v>
      </c>
      <c r="X718" s="26" t="s">
        <v>158</v>
      </c>
      <c r="Y718" s="26" t="s">
        <v>43</v>
      </c>
      <c r="Z718" s="26" t="s">
        <v>190</v>
      </c>
      <c r="AA718" s="26" t="s">
        <v>190</v>
      </c>
      <c r="AB718" s="26" t="s">
        <v>190</v>
      </c>
      <c r="AC718" s="26" t="s">
        <v>190</v>
      </c>
      <c r="AD718" s="26" t="s">
        <v>190</v>
      </c>
      <c r="AE718" s="26" t="s">
        <v>55</v>
      </c>
      <c r="AF718" s="26" t="s">
        <v>58</v>
      </c>
      <c r="AG718" s="26" t="s">
        <v>58</v>
      </c>
      <c r="AH718" s="26" t="s">
        <v>59</v>
      </c>
      <c r="AI718" s="26" t="s">
        <v>59</v>
      </c>
      <c r="AJ718" s="26" t="s">
        <v>59</v>
      </c>
      <c r="AK718" s="26" t="s">
        <v>69</v>
      </c>
      <c r="AL718" s="26" t="s">
        <v>160</v>
      </c>
      <c r="AM718" s="26" t="s">
        <v>191</v>
      </c>
      <c r="AN718" s="26" t="s">
        <v>89</v>
      </c>
      <c r="AO718" s="26" t="s">
        <v>192</v>
      </c>
      <c r="AP718" s="26" t="s">
        <v>104</v>
      </c>
      <c r="AQ718" s="26" t="s">
        <v>104</v>
      </c>
      <c r="AR718" s="26" t="s">
        <v>106</v>
      </c>
      <c r="AS718" s="26" t="s">
        <v>104</v>
      </c>
      <c r="AT718" s="26" t="s">
        <v>113</v>
      </c>
      <c r="AU718" s="26" t="s">
        <v>193</v>
      </c>
      <c r="AX718" s="12">
        <f t="shared" si="413"/>
        <v>717</v>
      </c>
      <c r="AY718" s="12">
        <f t="shared" si="444"/>
        <v>1</v>
      </c>
      <c r="AZ718" s="20" t="str">
        <f t="shared" si="414"/>
        <v>Anticipatoria., Criterios y estándares (Rúbrica)., Autoevaluación., Retroalimentación.</v>
      </c>
      <c r="BA718" s="12" t="str">
        <f t="shared" si="409"/>
        <v>Anticipatoria.</v>
      </c>
      <c r="BB718" s="12" t="str">
        <f t="shared" si="410"/>
        <v>Criterios y estándares (Rúbrica).</v>
      </c>
      <c r="BC718" s="12" t="str">
        <f t="shared" si="411"/>
        <v>Autoevaluación.</v>
      </c>
      <c r="BD718" s="12" t="str">
        <f t="shared" si="412"/>
        <v>Retroalimentación.</v>
      </c>
      <c r="BF718" s="12">
        <f t="shared" si="415"/>
        <v>1</v>
      </c>
      <c r="BG718" s="12">
        <f t="shared" si="416"/>
        <v>1</v>
      </c>
      <c r="BH718" s="12">
        <f t="shared" si="417"/>
        <v>1</v>
      </c>
      <c r="BI718" s="12">
        <f t="shared" si="418"/>
        <v>1</v>
      </c>
      <c r="BJ718" s="12">
        <f t="shared" si="419"/>
        <v>0</v>
      </c>
      <c r="BK718" s="12">
        <f t="shared" si="420"/>
        <v>4</v>
      </c>
      <c r="BL718" s="20" t="str">
        <f t="shared" si="421"/>
        <v>Reflexión, Diálogo, Claridad, Oportunidades de mejora, Retroalimentación al docente</v>
      </c>
      <c r="BM718" s="12" t="str">
        <f t="shared" si="422"/>
        <v>Reflexión</v>
      </c>
      <c r="BN718" s="12" t="str">
        <f t="shared" si="408"/>
        <v>Diálogo</v>
      </c>
      <c r="BO718" s="12" t="str">
        <f t="shared" si="423"/>
        <v>Claridad</v>
      </c>
      <c r="BP718" s="12" t="str">
        <f t="shared" si="424"/>
        <v>Oportunidades de mejora</v>
      </c>
      <c r="BQ718" s="12" t="str">
        <f t="shared" si="425"/>
        <v>Retroalimentación al docente</v>
      </c>
      <c r="BS718" s="12">
        <f t="shared" si="426"/>
        <v>1</v>
      </c>
      <c r="BT718" s="12">
        <f t="shared" si="427"/>
        <v>1</v>
      </c>
      <c r="BU718" s="12">
        <f t="shared" si="428"/>
        <v>1</v>
      </c>
      <c r="BV718" s="12">
        <f t="shared" si="429"/>
        <v>1</v>
      </c>
      <c r="BW718" s="12">
        <f t="shared" si="430"/>
        <v>1</v>
      </c>
      <c r="BX718" s="12">
        <f t="shared" si="431"/>
        <v>0</v>
      </c>
      <c r="BY718" s="12">
        <f t="shared" si="432"/>
        <v>5</v>
      </c>
      <c r="BZ718" s="12" t="str">
        <f t="shared" si="43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18" s="12" t="str">
        <f t="shared" si="434"/>
        <v>La bibliografía básica propuesta se encuentra en la biblioteca "Juan Roa Vásquez".</v>
      </c>
      <c r="CB718" s="21" t="str">
        <f t="shared" si="435"/>
        <v>La bibliografía propuesta contiene títulos de edición menor a 5 años.</v>
      </c>
      <c r="CC718" s="12" t="str">
        <f t="shared" si="436"/>
        <v>La bibliografía se presenta con una sólo sistema de referenciación (APA, Vancouver, IEEE, etc).</v>
      </c>
      <c r="CD718" s="12" t="str">
        <f t="shared" si="437"/>
        <v>La bibliografía incluye por lo menos dos títulos en una segunda lengua.</v>
      </c>
      <c r="CF718" s="12">
        <f t="shared" si="438"/>
        <v>1</v>
      </c>
      <c r="CG718" s="12">
        <f t="shared" si="439"/>
        <v>1</v>
      </c>
      <c r="CH718" s="12">
        <f t="shared" si="440"/>
        <v>1</v>
      </c>
      <c r="CI718" s="12">
        <f t="shared" si="441"/>
        <v>1</v>
      </c>
      <c r="CJ718" s="12">
        <f t="shared" si="442"/>
        <v>0</v>
      </c>
      <c r="CK718" s="12">
        <f t="shared" si="443"/>
        <v>4</v>
      </c>
    </row>
    <row r="719" spans="1:89" x14ac:dyDescent="0.25">
      <c r="A719" s="25">
        <v>43076.732004328704</v>
      </c>
      <c r="B719" s="26" t="s">
        <v>1455</v>
      </c>
      <c r="C719" s="26" t="s">
        <v>1456</v>
      </c>
      <c r="D719" s="26" t="s">
        <v>185</v>
      </c>
      <c r="E719" s="24"/>
      <c r="F719" s="26" t="s">
        <v>621</v>
      </c>
      <c r="G719" s="26" t="s">
        <v>1457</v>
      </c>
      <c r="H719" s="26" t="s">
        <v>188</v>
      </c>
      <c r="I719" s="26" t="s">
        <v>188</v>
      </c>
      <c r="J719" s="26" t="s">
        <v>188</v>
      </c>
      <c r="K719" s="26" t="s">
        <v>188</v>
      </c>
      <c r="L719" s="26" t="s">
        <v>188</v>
      </c>
      <c r="M719" s="26" t="s">
        <v>188</v>
      </c>
      <c r="N719" s="26" t="s">
        <v>188</v>
      </c>
      <c r="O719" s="26" t="s">
        <v>188</v>
      </c>
      <c r="P719" s="26" t="s">
        <v>188</v>
      </c>
      <c r="Q719" s="26" t="s">
        <v>188</v>
      </c>
      <c r="R719" s="26" t="s">
        <v>188</v>
      </c>
      <c r="S719" s="26" t="s">
        <v>188</v>
      </c>
      <c r="T719" s="26" t="s">
        <v>188</v>
      </c>
      <c r="U719" s="26" t="s">
        <v>188</v>
      </c>
      <c r="V719" s="26" t="s">
        <v>5</v>
      </c>
      <c r="W719" s="26" t="s">
        <v>162</v>
      </c>
      <c r="X719" s="26" t="s">
        <v>158</v>
      </c>
      <c r="Y719" s="26" t="s">
        <v>45</v>
      </c>
      <c r="Z719" s="26" t="s">
        <v>45</v>
      </c>
      <c r="AA719" s="26" t="s">
        <v>45</v>
      </c>
      <c r="AB719" s="26" t="s">
        <v>45</v>
      </c>
      <c r="AC719" s="26" t="s">
        <v>45</v>
      </c>
      <c r="AD719" s="26" t="s">
        <v>45</v>
      </c>
      <c r="AE719" s="26" t="s">
        <v>55</v>
      </c>
      <c r="AF719" s="26" t="s">
        <v>58</v>
      </c>
      <c r="AG719" s="26" t="s">
        <v>58</v>
      </c>
      <c r="AH719" s="26" t="s">
        <v>58</v>
      </c>
      <c r="AI719" s="26" t="s">
        <v>58</v>
      </c>
      <c r="AJ719" s="26" t="s">
        <v>58</v>
      </c>
      <c r="AK719" s="26" t="s">
        <v>72</v>
      </c>
      <c r="AL719" s="26" t="s">
        <v>160</v>
      </c>
      <c r="AM719" s="26" t="s">
        <v>78</v>
      </c>
      <c r="AN719" s="26" t="s">
        <v>88</v>
      </c>
      <c r="AO719" s="26" t="s">
        <v>1458</v>
      </c>
      <c r="AP719" s="26" t="s">
        <v>104</v>
      </c>
      <c r="AQ719" s="26" t="s">
        <v>104</v>
      </c>
      <c r="AR719" s="26" t="s">
        <v>104</v>
      </c>
      <c r="AS719" s="26" t="s">
        <v>104</v>
      </c>
      <c r="AT719" s="26" t="s">
        <v>113</v>
      </c>
      <c r="AU719" s="26" t="s">
        <v>1459</v>
      </c>
      <c r="AX719" s="12">
        <f t="shared" si="413"/>
        <v>718</v>
      </c>
      <c r="AY719" s="12">
        <f t="shared" si="444"/>
        <v>1</v>
      </c>
      <c r="AZ719" s="20" t="str">
        <f t="shared" si="414"/>
        <v>Anticipatoria.</v>
      </c>
      <c r="BA719" s="12" t="str">
        <f t="shared" si="409"/>
        <v>Anticipatoria.</v>
      </c>
      <c r="BB719" s="12" t="str">
        <f t="shared" si="410"/>
        <v/>
      </c>
      <c r="BC719" s="12" t="str">
        <f t="shared" si="411"/>
        <v/>
      </c>
      <c r="BD719" s="12" t="str">
        <f t="shared" si="412"/>
        <v/>
      </c>
      <c r="BF719" s="12">
        <f t="shared" si="415"/>
        <v>1</v>
      </c>
      <c r="BG719" s="12">
        <f t="shared" si="416"/>
        <v>0</v>
      </c>
      <c r="BH719" s="12">
        <f t="shared" si="417"/>
        <v>0</v>
      </c>
      <c r="BI719" s="12">
        <f t="shared" si="418"/>
        <v>0</v>
      </c>
      <c r="BJ719" s="12">
        <f t="shared" si="419"/>
        <v>0</v>
      </c>
      <c r="BK719" s="12">
        <f t="shared" si="420"/>
        <v>1</v>
      </c>
      <c r="BL719" s="20" t="str">
        <f t="shared" si="421"/>
        <v>Claridad, Retroalimentación al docente, No incluye los principios enunciados</v>
      </c>
      <c r="BM719" s="12" t="str">
        <f t="shared" si="422"/>
        <v>Claridad</v>
      </c>
      <c r="BN719" s="12" t="str">
        <f t="shared" si="408"/>
        <v>Retroalimentación al docente</v>
      </c>
      <c r="BO719" s="12" t="str">
        <f t="shared" si="423"/>
        <v/>
      </c>
      <c r="BP719" s="12" t="str">
        <f t="shared" si="424"/>
        <v/>
      </c>
      <c r="BQ719" s="12" t="str">
        <f t="shared" si="425"/>
        <v>No incluye los principios enunciados</v>
      </c>
      <c r="BS719" s="12">
        <f t="shared" si="426"/>
        <v>0</v>
      </c>
      <c r="BT719" s="12">
        <f t="shared" si="427"/>
        <v>0</v>
      </c>
      <c r="BU719" s="12">
        <f t="shared" si="428"/>
        <v>1</v>
      </c>
      <c r="BV719" s="12">
        <f t="shared" si="429"/>
        <v>0</v>
      </c>
      <c r="BW719" s="12">
        <f t="shared" si="430"/>
        <v>1</v>
      </c>
      <c r="BX719" s="12">
        <f t="shared" si="431"/>
        <v>1</v>
      </c>
      <c r="BY719" s="12">
        <f t="shared" si="432"/>
        <v>1</v>
      </c>
      <c r="BZ719" s="12" t="str">
        <f t="shared" si="433"/>
        <v>La bibliografía propuesta contiene títulos de edición menor a 5 años., La bibliografía se presenta con una sólo sistema de referenciación (APA, Vancouver, IEEE, etc)., La bibliografía incluye por lo menos dos títulos en una segunda lengua., No incluye bibliografía.</v>
      </c>
      <c r="CA719" s="12" t="str">
        <f t="shared" si="434"/>
        <v>La bibliografía propuesta contiene títulos de edición menor a 5 años.</v>
      </c>
      <c r="CB719" s="21" t="str">
        <f t="shared" si="435"/>
        <v>La bibliografía se presenta con una sólo sistema de referenciación (APA, Vancouver, IEEE, etc).</v>
      </c>
      <c r="CC719" s="12" t="str">
        <f t="shared" si="436"/>
        <v>La bibliografía incluye por lo menos dos títulos en una segunda lengua.</v>
      </c>
      <c r="CD719" s="12" t="str">
        <f t="shared" si="437"/>
        <v>No incluye bibliografía.</v>
      </c>
      <c r="CF719" s="12">
        <f t="shared" si="438"/>
        <v>0</v>
      </c>
      <c r="CG719" s="12">
        <f t="shared" si="439"/>
        <v>1</v>
      </c>
      <c r="CH719" s="12">
        <f t="shared" si="440"/>
        <v>1</v>
      </c>
      <c r="CI719" s="12">
        <f t="shared" si="441"/>
        <v>1</v>
      </c>
      <c r="CJ719" s="12">
        <f t="shared" si="442"/>
        <v>1</v>
      </c>
      <c r="CK719" s="12">
        <f t="shared" si="443"/>
        <v>1</v>
      </c>
    </row>
    <row r="720" spans="1:89" x14ac:dyDescent="0.25">
      <c r="A720" s="25">
        <v>43076.766561712968</v>
      </c>
      <c r="B720" s="26" t="s">
        <v>1460</v>
      </c>
      <c r="C720" s="26" t="s">
        <v>1461</v>
      </c>
      <c r="D720" s="26" t="s">
        <v>185</v>
      </c>
      <c r="E720" s="24"/>
      <c r="F720" s="26" t="s">
        <v>621</v>
      </c>
      <c r="G720" s="26" t="s">
        <v>1462</v>
      </c>
      <c r="H720" s="26" t="s">
        <v>188</v>
      </c>
      <c r="I720" s="26" t="s">
        <v>188</v>
      </c>
      <c r="J720" s="26" t="s">
        <v>188</v>
      </c>
      <c r="K720" s="26" t="s">
        <v>188</v>
      </c>
      <c r="L720" s="26" t="s">
        <v>188</v>
      </c>
      <c r="M720" s="26" t="s">
        <v>188</v>
      </c>
      <c r="N720" s="26" t="s">
        <v>188</v>
      </c>
      <c r="O720" s="26" t="s">
        <v>188</v>
      </c>
      <c r="P720" s="26" t="s">
        <v>188</v>
      </c>
      <c r="Q720" s="26" t="s">
        <v>188</v>
      </c>
      <c r="R720" s="26" t="s">
        <v>188</v>
      </c>
      <c r="S720" s="26" t="s">
        <v>188</v>
      </c>
      <c r="T720" s="26" t="s">
        <v>188</v>
      </c>
      <c r="U720" s="26" t="s">
        <v>188</v>
      </c>
      <c r="V720" s="26" t="s">
        <v>5</v>
      </c>
      <c r="W720" s="26" t="s">
        <v>162</v>
      </c>
      <c r="X720" s="26" t="s">
        <v>158</v>
      </c>
      <c r="Y720" s="26" t="s">
        <v>190</v>
      </c>
      <c r="Z720" s="26" t="s">
        <v>190</v>
      </c>
      <c r="AA720" s="26" t="s">
        <v>190</v>
      </c>
      <c r="AB720" s="26" t="s">
        <v>190</v>
      </c>
      <c r="AC720" s="26" t="s">
        <v>190</v>
      </c>
      <c r="AD720" s="26" t="s">
        <v>190</v>
      </c>
      <c r="AE720" s="26" t="s">
        <v>55</v>
      </c>
      <c r="AF720" s="26" t="s">
        <v>159</v>
      </c>
      <c r="AG720" s="26" t="s">
        <v>59</v>
      </c>
      <c r="AH720" s="26" t="s">
        <v>58</v>
      </c>
      <c r="AI720" s="26" t="s">
        <v>59</v>
      </c>
      <c r="AJ720" s="26" t="s">
        <v>58</v>
      </c>
      <c r="AK720" s="26" t="s">
        <v>69</v>
      </c>
      <c r="AL720" s="26" t="s">
        <v>160</v>
      </c>
      <c r="AM720" s="26" t="s">
        <v>206</v>
      </c>
      <c r="AN720" s="26" t="s">
        <v>89</v>
      </c>
      <c r="AO720" s="26" t="s">
        <v>192</v>
      </c>
      <c r="AP720" s="26" t="s">
        <v>104</v>
      </c>
      <c r="AQ720" s="26" t="s">
        <v>104</v>
      </c>
      <c r="AR720" s="26" t="s">
        <v>104</v>
      </c>
      <c r="AS720" s="26" t="s">
        <v>106</v>
      </c>
      <c r="AT720" s="26" t="s">
        <v>114</v>
      </c>
      <c r="AU720" s="26" t="s">
        <v>193</v>
      </c>
      <c r="AX720" s="12">
        <f t="shared" si="413"/>
        <v>719</v>
      </c>
      <c r="AY720" s="12">
        <f t="shared" si="444"/>
        <v>1</v>
      </c>
      <c r="AZ720" s="20" t="str">
        <f t="shared" si="414"/>
        <v>Anticipatoria., Autoevaluación., Retroalimentación.</v>
      </c>
      <c r="BA720" s="12" t="str">
        <f t="shared" si="409"/>
        <v>Anticipatoria.</v>
      </c>
      <c r="BB720" s="12" t="str">
        <f t="shared" si="410"/>
        <v>Autoevaluación.</v>
      </c>
      <c r="BC720" s="12" t="str">
        <f t="shared" si="411"/>
        <v>Retroalimentación.</v>
      </c>
      <c r="BD720" s="12" t="str">
        <f t="shared" si="412"/>
        <v/>
      </c>
      <c r="BF720" s="12">
        <f t="shared" si="415"/>
        <v>1</v>
      </c>
      <c r="BG720" s="12">
        <f t="shared" si="416"/>
        <v>0</v>
      </c>
      <c r="BH720" s="12">
        <f t="shared" si="417"/>
        <v>1</v>
      </c>
      <c r="BI720" s="12">
        <f t="shared" si="418"/>
        <v>1</v>
      </c>
      <c r="BJ720" s="12">
        <f t="shared" si="419"/>
        <v>0</v>
      </c>
      <c r="BK720" s="12">
        <f t="shared" si="420"/>
        <v>3</v>
      </c>
      <c r="BL720" s="20" t="str">
        <f t="shared" si="421"/>
        <v>Reflexión, Diálogo, Claridad, Oportunidades de mejora, Retroalimentación al docente</v>
      </c>
      <c r="BM720" s="12" t="str">
        <f t="shared" si="422"/>
        <v>Reflexión</v>
      </c>
      <c r="BN720" s="12" t="str">
        <f t="shared" si="408"/>
        <v>Diálogo</v>
      </c>
      <c r="BO720" s="12" t="str">
        <f t="shared" si="423"/>
        <v>Claridad</v>
      </c>
      <c r="BP720" s="12" t="str">
        <f t="shared" si="424"/>
        <v>Oportunidades de mejora</v>
      </c>
      <c r="BQ720" s="12" t="str">
        <f t="shared" si="425"/>
        <v>Retroalimentación al docente</v>
      </c>
      <c r="BS720" s="12">
        <f t="shared" si="426"/>
        <v>1</v>
      </c>
      <c r="BT720" s="12">
        <f t="shared" si="427"/>
        <v>1</v>
      </c>
      <c r="BU720" s="12">
        <f t="shared" si="428"/>
        <v>1</v>
      </c>
      <c r="BV720" s="12">
        <f t="shared" si="429"/>
        <v>1</v>
      </c>
      <c r="BW720" s="12">
        <f t="shared" si="430"/>
        <v>1</v>
      </c>
      <c r="BX720" s="12">
        <f t="shared" si="431"/>
        <v>0</v>
      </c>
      <c r="BY720" s="12">
        <f t="shared" si="432"/>
        <v>5</v>
      </c>
      <c r="BZ720" s="12" t="str">
        <f t="shared" si="43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20" s="12" t="str">
        <f t="shared" si="434"/>
        <v>La bibliografía básica propuesta se encuentra en la biblioteca "Juan Roa Vásquez".</v>
      </c>
      <c r="CB720" s="21" t="str">
        <f t="shared" si="435"/>
        <v>La bibliografía propuesta contiene títulos de edición menor a 5 años.</v>
      </c>
      <c r="CC720" s="12" t="str">
        <f t="shared" si="436"/>
        <v>La bibliografía se presenta con una sólo sistema de referenciación (APA, Vancouver, IEEE, etc).</v>
      </c>
      <c r="CD720" s="12" t="str">
        <f t="shared" si="437"/>
        <v>La bibliografía incluye por lo menos dos títulos en una segunda lengua.</v>
      </c>
      <c r="CF720" s="12">
        <f t="shared" si="438"/>
        <v>1</v>
      </c>
      <c r="CG720" s="12">
        <f t="shared" si="439"/>
        <v>1</v>
      </c>
      <c r="CH720" s="12">
        <f t="shared" si="440"/>
        <v>1</v>
      </c>
      <c r="CI720" s="12">
        <f t="shared" si="441"/>
        <v>1</v>
      </c>
      <c r="CJ720" s="12">
        <f t="shared" si="442"/>
        <v>0</v>
      </c>
      <c r="CK720" s="12">
        <f t="shared" si="443"/>
        <v>4</v>
      </c>
    </row>
    <row r="721" spans="1:89" x14ac:dyDescent="0.25">
      <c r="A721" s="25">
        <v>43076.839223217597</v>
      </c>
      <c r="B721" s="26" t="s">
        <v>1463</v>
      </c>
      <c r="C721" s="26" t="s">
        <v>1464</v>
      </c>
      <c r="D721" s="26" t="s">
        <v>185</v>
      </c>
      <c r="E721" s="24"/>
      <c r="F721" s="26" t="s">
        <v>720</v>
      </c>
      <c r="G721" s="26" t="s">
        <v>1465</v>
      </c>
      <c r="H721" s="26" t="s">
        <v>188</v>
      </c>
      <c r="I721" s="26" t="s">
        <v>188</v>
      </c>
      <c r="J721" s="26" t="s">
        <v>188</v>
      </c>
      <c r="K721" s="26" t="s">
        <v>188</v>
      </c>
      <c r="L721" s="26" t="s">
        <v>188</v>
      </c>
      <c r="M721" s="26" t="s">
        <v>188</v>
      </c>
      <c r="N721" s="26" t="s">
        <v>188</v>
      </c>
      <c r="O721" s="26" t="s">
        <v>188</v>
      </c>
      <c r="P721" s="26" t="s">
        <v>188</v>
      </c>
      <c r="Q721" s="26" t="s">
        <v>188</v>
      </c>
      <c r="R721" s="26" t="s">
        <v>188</v>
      </c>
      <c r="S721" s="26" t="s">
        <v>188</v>
      </c>
      <c r="T721" s="26" t="s">
        <v>188</v>
      </c>
      <c r="U721" s="26" t="s">
        <v>188</v>
      </c>
      <c r="V721" s="26" t="s">
        <v>5</v>
      </c>
      <c r="W721" s="26" t="s">
        <v>162</v>
      </c>
      <c r="X721" s="26" t="s">
        <v>158</v>
      </c>
      <c r="Y721" s="26" t="s">
        <v>190</v>
      </c>
      <c r="Z721" s="26" t="s">
        <v>190</v>
      </c>
      <c r="AA721" s="26" t="s">
        <v>190</v>
      </c>
      <c r="AB721" s="26" t="s">
        <v>190</v>
      </c>
      <c r="AC721" s="26" t="s">
        <v>190</v>
      </c>
      <c r="AD721" s="26" t="s">
        <v>190</v>
      </c>
      <c r="AE721" s="26" t="s">
        <v>55</v>
      </c>
      <c r="AF721" s="26" t="s">
        <v>159</v>
      </c>
      <c r="AG721" s="26" t="s">
        <v>59</v>
      </c>
      <c r="AH721" s="26" t="s">
        <v>59</v>
      </c>
      <c r="AI721" s="26" t="s">
        <v>59</v>
      </c>
      <c r="AJ721" s="26" t="s">
        <v>59</v>
      </c>
      <c r="AK721" s="26" t="s">
        <v>71</v>
      </c>
      <c r="AL721" s="26" t="s">
        <v>160</v>
      </c>
      <c r="AM721" s="26" t="s">
        <v>231</v>
      </c>
      <c r="AN721" s="26" t="s">
        <v>89</v>
      </c>
      <c r="AO721" s="26" t="s">
        <v>322</v>
      </c>
      <c r="AP721" s="26" t="s">
        <v>106</v>
      </c>
      <c r="AQ721" s="26" t="s">
        <v>106</v>
      </c>
      <c r="AR721" s="26" t="s">
        <v>106</v>
      </c>
      <c r="AS721" s="26" t="s">
        <v>106</v>
      </c>
      <c r="AT721" s="26" t="s">
        <v>112</v>
      </c>
      <c r="AU721" s="26" t="s">
        <v>167</v>
      </c>
      <c r="AX721" s="12">
        <f t="shared" si="413"/>
        <v>720</v>
      </c>
      <c r="AY721" s="12">
        <f t="shared" si="444"/>
        <v>0.25</v>
      </c>
      <c r="AZ721" s="20" t="str">
        <f t="shared" si="414"/>
        <v>Anticipatoria., Criterios y estándares (Rúbrica)., Retroalimentación.</v>
      </c>
      <c r="BA721" s="12" t="str">
        <f t="shared" si="409"/>
        <v>Anticipatoria.</v>
      </c>
      <c r="BB721" s="12" t="str">
        <f t="shared" si="410"/>
        <v>Criterios y estándares (Rúbrica).</v>
      </c>
      <c r="BC721" s="12" t="str">
        <f t="shared" si="411"/>
        <v>Retroalimentación.</v>
      </c>
      <c r="BD721" s="12" t="str">
        <f t="shared" si="412"/>
        <v/>
      </c>
      <c r="BF721" s="12">
        <f t="shared" si="415"/>
        <v>1</v>
      </c>
      <c r="BG721" s="12">
        <f t="shared" si="416"/>
        <v>1</v>
      </c>
      <c r="BH721" s="12">
        <f t="shared" si="417"/>
        <v>0</v>
      </c>
      <c r="BI721" s="12">
        <f t="shared" si="418"/>
        <v>1</v>
      </c>
      <c r="BJ721" s="12">
        <f t="shared" si="419"/>
        <v>0</v>
      </c>
      <c r="BK721" s="12">
        <f t="shared" si="420"/>
        <v>3</v>
      </c>
      <c r="BL721" s="20" t="str">
        <f t="shared" si="421"/>
        <v>Diálogo, Claridad, Oportunidades de mejora</v>
      </c>
      <c r="BM721" s="12" t="str">
        <f t="shared" si="422"/>
        <v>Diálogo</v>
      </c>
      <c r="BN721" s="12" t="str">
        <f t="shared" si="408"/>
        <v>Claridad</v>
      </c>
      <c r="BO721" s="12" t="str">
        <f t="shared" si="423"/>
        <v>Oportunidades de mejora</v>
      </c>
      <c r="BP721" s="12" t="str">
        <f t="shared" si="424"/>
        <v/>
      </c>
      <c r="BQ721" s="12" t="str">
        <f t="shared" si="425"/>
        <v/>
      </c>
      <c r="BS721" s="12">
        <f t="shared" si="426"/>
        <v>0</v>
      </c>
      <c r="BT721" s="12">
        <f t="shared" si="427"/>
        <v>1</v>
      </c>
      <c r="BU721" s="12">
        <f t="shared" si="428"/>
        <v>1</v>
      </c>
      <c r="BV721" s="12">
        <f t="shared" si="429"/>
        <v>1</v>
      </c>
      <c r="BW721" s="12">
        <f t="shared" si="430"/>
        <v>0</v>
      </c>
      <c r="BX721" s="12">
        <f t="shared" si="431"/>
        <v>0</v>
      </c>
      <c r="BY721" s="12">
        <f t="shared" si="432"/>
        <v>3</v>
      </c>
      <c r="BZ721" s="12" t="str">
        <f t="shared" si="433"/>
        <v>La bibliografía se presenta con una sólo sistema de referenciación (APA, Vancouver, IEEE, etc).</v>
      </c>
      <c r="CA721" s="12" t="str">
        <f t="shared" si="434"/>
        <v>La bibliografía se presenta con una sólo sistema de referenciación (APA, Vancouver, IEEE, etc).</v>
      </c>
      <c r="CB721" s="21" t="str">
        <f t="shared" si="435"/>
        <v/>
      </c>
      <c r="CC721" s="12" t="str">
        <f t="shared" si="436"/>
        <v/>
      </c>
      <c r="CD721" s="12" t="str">
        <f t="shared" si="437"/>
        <v/>
      </c>
      <c r="CF721" s="12">
        <f t="shared" si="438"/>
        <v>0</v>
      </c>
      <c r="CG721" s="12">
        <f t="shared" si="439"/>
        <v>0</v>
      </c>
      <c r="CH721" s="12">
        <f t="shared" si="440"/>
        <v>1</v>
      </c>
      <c r="CI721" s="12">
        <f t="shared" si="441"/>
        <v>0</v>
      </c>
      <c r="CJ721" s="12">
        <f t="shared" si="442"/>
        <v>0</v>
      </c>
      <c r="CK721" s="12">
        <f t="shared" si="443"/>
        <v>1</v>
      </c>
    </row>
    <row r="722" spans="1:89" x14ac:dyDescent="0.25">
      <c r="A722" s="25">
        <v>43076.843196122689</v>
      </c>
      <c r="B722" s="26" t="s">
        <v>1463</v>
      </c>
      <c r="C722" s="26" t="s">
        <v>1464</v>
      </c>
      <c r="D722" s="26" t="s">
        <v>185</v>
      </c>
      <c r="E722" s="24"/>
      <c r="F722" s="26" t="s">
        <v>720</v>
      </c>
      <c r="G722" s="26" t="s">
        <v>1466</v>
      </c>
      <c r="H722" s="26" t="s">
        <v>188</v>
      </c>
      <c r="I722" s="26" t="s">
        <v>188</v>
      </c>
      <c r="J722" s="26" t="s">
        <v>188</v>
      </c>
      <c r="K722" s="26" t="s">
        <v>188</v>
      </c>
      <c r="L722" s="26" t="s">
        <v>188</v>
      </c>
      <c r="M722" s="26" t="s">
        <v>188</v>
      </c>
      <c r="N722" s="26" t="s">
        <v>188</v>
      </c>
      <c r="O722" s="26" t="s">
        <v>188</v>
      </c>
      <c r="P722" s="26" t="s">
        <v>188</v>
      </c>
      <c r="Q722" s="26" t="s">
        <v>188</v>
      </c>
      <c r="R722" s="26" t="s">
        <v>188</v>
      </c>
      <c r="S722" s="26" t="s">
        <v>188</v>
      </c>
      <c r="T722" s="26" t="s">
        <v>188</v>
      </c>
      <c r="U722" s="26" t="s">
        <v>188</v>
      </c>
      <c r="V722" s="26" t="s">
        <v>5</v>
      </c>
      <c r="W722" s="26" t="s">
        <v>162</v>
      </c>
      <c r="X722" s="26" t="s">
        <v>158</v>
      </c>
      <c r="Y722" s="26" t="s">
        <v>190</v>
      </c>
      <c r="Z722" s="26" t="s">
        <v>190</v>
      </c>
      <c r="AA722" s="26" t="s">
        <v>190</v>
      </c>
      <c r="AB722" s="26" t="s">
        <v>190</v>
      </c>
      <c r="AC722" s="26" t="s">
        <v>190</v>
      </c>
      <c r="AD722" s="26" t="s">
        <v>190</v>
      </c>
      <c r="AE722" s="26" t="s">
        <v>55</v>
      </c>
      <c r="AF722" s="26" t="s">
        <v>159</v>
      </c>
      <c r="AG722" s="26" t="s">
        <v>59</v>
      </c>
      <c r="AH722" s="26" t="s">
        <v>59</v>
      </c>
      <c r="AI722" s="26" t="s">
        <v>59</v>
      </c>
      <c r="AJ722" s="26" t="s">
        <v>59</v>
      </c>
      <c r="AK722" s="26" t="s">
        <v>71</v>
      </c>
      <c r="AL722" s="26" t="s">
        <v>74</v>
      </c>
      <c r="AM722" s="26" t="s">
        <v>191</v>
      </c>
      <c r="AN722" s="26" t="s">
        <v>88</v>
      </c>
      <c r="AO722" s="26" t="s">
        <v>210</v>
      </c>
      <c r="AP722" s="26" t="s">
        <v>106</v>
      </c>
      <c r="AQ722" s="26" t="s">
        <v>106</v>
      </c>
      <c r="AR722" s="26" t="s">
        <v>106</v>
      </c>
      <c r="AS722" s="26" t="s">
        <v>106</v>
      </c>
      <c r="AT722" s="26" t="s">
        <v>112</v>
      </c>
      <c r="AU722" s="26" t="s">
        <v>219</v>
      </c>
      <c r="AX722" s="12">
        <f t="shared" si="413"/>
        <v>720</v>
      </c>
      <c r="AY722" s="12">
        <f t="shared" si="444"/>
        <v>0.25</v>
      </c>
      <c r="AZ722" s="20" t="str">
        <f t="shared" si="414"/>
        <v>Anticipatoria., Criterios y estándares (Rúbrica)., Autoevaluación., Retroalimentación.</v>
      </c>
      <c r="BA722" s="12" t="str">
        <f t="shared" si="409"/>
        <v>Anticipatoria.</v>
      </c>
      <c r="BB722" s="12" t="str">
        <f t="shared" si="410"/>
        <v>Criterios y estándares (Rúbrica).</v>
      </c>
      <c r="BC722" s="12" t="str">
        <f t="shared" si="411"/>
        <v>Autoevaluación.</v>
      </c>
      <c r="BD722" s="12" t="str">
        <f t="shared" si="412"/>
        <v>Retroalimentación.</v>
      </c>
      <c r="BF722" s="12">
        <f t="shared" si="415"/>
        <v>1</v>
      </c>
      <c r="BG722" s="12">
        <f t="shared" si="416"/>
        <v>1</v>
      </c>
      <c r="BH722" s="12">
        <f t="shared" si="417"/>
        <v>1</v>
      </c>
      <c r="BI722" s="12">
        <f t="shared" si="418"/>
        <v>1</v>
      </c>
      <c r="BJ722" s="12">
        <f t="shared" si="419"/>
        <v>0</v>
      </c>
      <c r="BK722" s="12">
        <f t="shared" si="420"/>
        <v>4</v>
      </c>
      <c r="BL722" s="20" t="str">
        <f t="shared" si="421"/>
        <v>Reflexión, Diálogo, Claridad, Oportunidades de mejora</v>
      </c>
      <c r="BM722" s="12" t="str">
        <f t="shared" si="422"/>
        <v>Reflexión</v>
      </c>
      <c r="BN722" s="12" t="str">
        <f t="shared" si="408"/>
        <v>Diálogo</v>
      </c>
      <c r="BO722" s="12" t="str">
        <f t="shared" si="423"/>
        <v>Claridad</v>
      </c>
      <c r="BP722" s="12" t="str">
        <f t="shared" si="424"/>
        <v>Oportunidades de mejora</v>
      </c>
      <c r="BQ722" s="12" t="str">
        <f t="shared" si="425"/>
        <v/>
      </c>
      <c r="BS722" s="12">
        <f t="shared" si="426"/>
        <v>1</v>
      </c>
      <c r="BT722" s="12">
        <f t="shared" si="427"/>
        <v>1</v>
      </c>
      <c r="BU722" s="12">
        <f t="shared" si="428"/>
        <v>1</v>
      </c>
      <c r="BV722" s="12">
        <f t="shared" si="429"/>
        <v>1</v>
      </c>
      <c r="BW722" s="12">
        <f t="shared" si="430"/>
        <v>0</v>
      </c>
      <c r="BX722" s="12">
        <f t="shared" si="431"/>
        <v>0</v>
      </c>
      <c r="BY722" s="12">
        <f t="shared" si="432"/>
        <v>4</v>
      </c>
      <c r="BZ722" s="12" t="str">
        <f t="shared" si="433"/>
        <v>La bibliografía propuesta contiene títulos de edición menor a 5 años., La bibliografía se presenta con una sólo sistema de referenciación (APA, Vancouver, IEEE, etc).</v>
      </c>
      <c r="CA722" s="12" t="str">
        <f t="shared" si="434"/>
        <v>La bibliografía propuesta contiene títulos de edición menor a 5 años.</v>
      </c>
      <c r="CB722" s="21" t="str">
        <f t="shared" si="435"/>
        <v>La bibliografía se presenta con una sólo sistema de referenciación (APA, Vancouver, IEEE, etc).</v>
      </c>
      <c r="CC722" s="12" t="str">
        <f t="shared" si="436"/>
        <v/>
      </c>
      <c r="CD722" s="12" t="str">
        <f t="shared" si="437"/>
        <v/>
      </c>
      <c r="CF722" s="12">
        <f t="shared" si="438"/>
        <v>0</v>
      </c>
      <c r="CG722" s="12">
        <f t="shared" si="439"/>
        <v>1</v>
      </c>
      <c r="CH722" s="12">
        <f t="shared" si="440"/>
        <v>1</v>
      </c>
      <c r="CI722" s="12">
        <f t="shared" si="441"/>
        <v>0</v>
      </c>
      <c r="CJ722" s="12">
        <f t="shared" si="442"/>
        <v>0</v>
      </c>
      <c r="CK722" s="12">
        <f t="shared" si="443"/>
        <v>2</v>
      </c>
    </row>
    <row r="723" spans="1:89" x14ac:dyDescent="0.25">
      <c r="A723" s="25">
        <v>43076.846274212963</v>
      </c>
      <c r="B723" s="26" t="s">
        <v>1463</v>
      </c>
      <c r="C723" s="26" t="s">
        <v>1464</v>
      </c>
      <c r="D723" s="26" t="s">
        <v>185</v>
      </c>
      <c r="E723" s="24"/>
      <c r="F723" s="26" t="s">
        <v>720</v>
      </c>
      <c r="G723" s="26" t="s">
        <v>1467</v>
      </c>
      <c r="H723" s="26" t="s">
        <v>188</v>
      </c>
      <c r="I723" s="26" t="s">
        <v>188</v>
      </c>
      <c r="J723" s="26" t="s">
        <v>188</v>
      </c>
      <c r="K723" s="26" t="s">
        <v>188</v>
      </c>
      <c r="L723" s="26" t="s">
        <v>188</v>
      </c>
      <c r="M723" s="26" t="s">
        <v>188</v>
      </c>
      <c r="N723" s="26" t="s">
        <v>188</v>
      </c>
      <c r="O723" s="26" t="s">
        <v>188</v>
      </c>
      <c r="P723" s="26" t="s">
        <v>188</v>
      </c>
      <c r="Q723" s="26" t="s">
        <v>188</v>
      </c>
      <c r="R723" s="26" t="s">
        <v>188</v>
      </c>
      <c r="S723" s="26" t="s">
        <v>188</v>
      </c>
      <c r="T723" s="26" t="s">
        <v>188</v>
      </c>
      <c r="U723" s="26" t="s">
        <v>188</v>
      </c>
      <c r="V723" s="26" t="s">
        <v>5</v>
      </c>
      <c r="W723" s="26" t="s">
        <v>162</v>
      </c>
      <c r="X723" s="26" t="s">
        <v>158</v>
      </c>
      <c r="Y723" s="26" t="s">
        <v>190</v>
      </c>
      <c r="Z723" s="26" t="s">
        <v>190</v>
      </c>
      <c r="AA723" s="26" t="s">
        <v>190</v>
      </c>
      <c r="AB723" s="26" t="s">
        <v>190</v>
      </c>
      <c r="AC723" s="26" t="s">
        <v>190</v>
      </c>
      <c r="AD723" s="26" t="s">
        <v>190</v>
      </c>
      <c r="AE723" s="26" t="s">
        <v>55</v>
      </c>
      <c r="AF723" s="26" t="s">
        <v>159</v>
      </c>
      <c r="AG723" s="26" t="s">
        <v>59</v>
      </c>
      <c r="AH723" s="26" t="s">
        <v>59</v>
      </c>
      <c r="AI723" s="26" t="s">
        <v>59</v>
      </c>
      <c r="AJ723" s="26" t="s">
        <v>59</v>
      </c>
      <c r="AK723" s="26" t="s">
        <v>71</v>
      </c>
      <c r="AL723" s="26" t="s">
        <v>74</v>
      </c>
      <c r="AM723" s="26" t="s">
        <v>191</v>
      </c>
      <c r="AN723" s="26" t="s">
        <v>88</v>
      </c>
      <c r="AO723" s="26" t="s">
        <v>210</v>
      </c>
      <c r="AP723" s="26" t="s">
        <v>106</v>
      </c>
      <c r="AQ723" s="26" t="s">
        <v>106</v>
      </c>
      <c r="AR723" s="26" t="s">
        <v>106</v>
      </c>
      <c r="AS723" s="26" t="s">
        <v>106</v>
      </c>
      <c r="AT723" s="26" t="s">
        <v>112</v>
      </c>
      <c r="AU723" s="26" t="s">
        <v>219</v>
      </c>
      <c r="AX723" s="12">
        <f t="shared" si="413"/>
        <v>720</v>
      </c>
      <c r="AY723" s="12">
        <f t="shared" si="444"/>
        <v>0.25</v>
      </c>
      <c r="AZ723" s="20" t="str">
        <f t="shared" si="414"/>
        <v>Anticipatoria., Criterios y estándares (Rúbrica)., Autoevaluación., Retroalimentación.</v>
      </c>
      <c r="BA723" s="12" t="str">
        <f t="shared" si="409"/>
        <v>Anticipatoria.</v>
      </c>
      <c r="BB723" s="12" t="str">
        <f t="shared" si="410"/>
        <v>Criterios y estándares (Rúbrica).</v>
      </c>
      <c r="BC723" s="12" t="str">
        <f t="shared" si="411"/>
        <v>Autoevaluación.</v>
      </c>
      <c r="BD723" s="12" t="str">
        <f t="shared" si="412"/>
        <v>Retroalimentación.</v>
      </c>
      <c r="BF723" s="12">
        <f t="shared" si="415"/>
        <v>1</v>
      </c>
      <c r="BG723" s="12">
        <f t="shared" si="416"/>
        <v>1</v>
      </c>
      <c r="BH723" s="12">
        <f t="shared" si="417"/>
        <v>1</v>
      </c>
      <c r="BI723" s="12">
        <f t="shared" si="418"/>
        <v>1</v>
      </c>
      <c r="BJ723" s="12">
        <f t="shared" si="419"/>
        <v>0</v>
      </c>
      <c r="BK723" s="12">
        <f t="shared" si="420"/>
        <v>4</v>
      </c>
      <c r="BL723" s="20" t="str">
        <f t="shared" si="421"/>
        <v>Reflexión, Diálogo, Claridad, Oportunidades de mejora</v>
      </c>
      <c r="BM723" s="12" t="str">
        <f t="shared" si="422"/>
        <v>Reflexión</v>
      </c>
      <c r="BN723" s="12" t="str">
        <f t="shared" si="408"/>
        <v>Diálogo</v>
      </c>
      <c r="BO723" s="12" t="str">
        <f t="shared" si="423"/>
        <v>Claridad</v>
      </c>
      <c r="BP723" s="12" t="str">
        <f t="shared" si="424"/>
        <v>Oportunidades de mejora</v>
      </c>
      <c r="BQ723" s="12" t="str">
        <f t="shared" si="425"/>
        <v/>
      </c>
      <c r="BS723" s="12">
        <f t="shared" si="426"/>
        <v>1</v>
      </c>
      <c r="BT723" s="12">
        <f t="shared" si="427"/>
        <v>1</v>
      </c>
      <c r="BU723" s="12">
        <f t="shared" si="428"/>
        <v>1</v>
      </c>
      <c r="BV723" s="12">
        <f t="shared" si="429"/>
        <v>1</v>
      </c>
      <c r="BW723" s="12">
        <f t="shared" si="430"/>
        <v>0</v>
      </c>
      <c r="BX723" s="12">
        <f t="shared" si="431"/>
        <v>0</v>
      </c>
      <c r="BY723" s="12">
        <f t="shared" si="432"/>
        <v>4</v>
      </c>
      <c r="BZ723" s="12" t="str">
        <f t="shared" si="433"/>
        <v>La bibliografía propuesta contiene títulos de edición menor a 5 años., La bibliografía se presenta con una sólo sistema de referenciación (APA, Vancouver, IEEE, etc).</v>
      </c>
      <c r="CA723" s="12" t="str">
        <f t="shared" si="434"/>
        <v>La bibliografía propuesta contiene títulos de edición menor a 5 años.</v>
      </c>
      <c r="CB723" s="21" t="str">
        <f t="shared" si="435"/>
        <v>La bibliografía se presenta con una sólo sistema de referenciación (APA, Vancouver, IEEE, etc).</v>
      </c>
      <c r="CC723" s="12" t="str">
        <f t="shared" si="436"/>
        <v/>
      </c>
      <c r="CD723" s="12" t="str">
        <f t="shared" si="437"/>
        <v/>
      </c>
      <c r="CF723" s="12">
        <f t="shared" si="438"/>
        <v>0</v>
      </c>
      <c r="CG723" s="12">
        <f t="shared" si="439"/>
        <v>1</v>
      </c>
      <c r="CH723" s="12">
        <f t="shared" si="440"/>
        <v>1</v>
      </c>
      <c r="CI723" s="12">
        <f t="shared" si="441"/>
        <v>0</v>
      </c>
      <c r="CJ723" s="12">
        <f t="shared" si="442"/>
        <v>0</v>
      </c>
      <c r="CK723" s="12">
        <f t="shared" si="443"/>
        <v>2</v>
      </c>
    </row>
    <row r="724" spans="1:89" x14ac:dyDescent="0.25">
      <c r="A724" s="25">
        <v>43076.909854513884</v>
      </c>
      <c r="B724" s="26" t="s">
        <v>1468</v>
      </c>
      <c r="C724" s="26" t="s">
        <v>1469</v>
      </c>
      <c r="D724" s="26" t="s">
        <v>185</v>
      </c>
      <c r="E724" s="24"/>
      <c r="F724" s="26" t="s">
        <v>436</v>
      </c>
      <c r="G724" s="26" t="s">
        <v>1470</v>
      </c>
      <c r="H724" s="26" t="s">
        <v>188</v>
      </c>
      <c r="I724" s="26" t="s">
        <v>188</v>
      </c>
      <c r="J724" s="26" t="s">
        <v>188</v>
      </c>
      <c r="K724" s="26" t="s">
        <v>188</v>
      </c>
      <c r="L724" s="26" t="s">
        <v>188</v>
      </c>
      <c r="M724" s="26" t="s">
        <v>188</v>
      </c>
      <c r="N724" s="26" t="s">
        <v>188</v>
      </c>
      <c r="O724" s="26" t="s">
        <v>188</v>
      </c>
      <c r="P724" s="26" t="s">
        <v>188</v>
      </c>
      <c r="Q724" s="26" t="s">
        <v>188</v>
      </c>
      <c r="R724" s="26" t="s">
        <v>188</v>
      </c>
      <c r="S724" s="26" t="s">
        <v>188</v>
      </c>
      <c r="T724" s="26" t="s">
        <v>188</v>
      </c>
      <c r="U724" s="26" t="s">
        <v>188</v>
      </c>
      <c r="V724" s="26" t="s">
        <v>5</v>
      </c>
      <c r="W724" s="26" t="s">
        <v>162</v>
      </c>
      <c r="X724" s="26" t="s">
        <v>158</v>
      </c>
      <c r="Y724" s="26" t="s">
        <v>190</v>
      </c>
      <c r="Z724" s="26" t="s">
        <v>190</v>
      </c>
      <c r="AA724" s="26" t="s">
        <v>190</v>
      </c>
      <c r="AB724" s="26" t="s">
        <v>190</v>
      </c>
      <c r="AC724" s="26" t="s">
        <v>190</v>
      </c>
      <c r="AD724" s="26" t="s">
        <v>190</v>
      </c>
      <c r="AE724" s="26" t="s">
        <v>55</v>
      </c>
      <c r="AF724" s="26" t="s">
        <v>159</v>
      </c>
      <c r="AG724" s="26" t="s">
        <v>59</v>
      </c>
      <c r="AH724" s="26" t="s">
        <v>59</v>
      </c>
      <c r="AI724" s="26" t="s">
        <v>59</v>
      </c>
      <c r="AJ724" s="26" t="s">
        <v>59</v>
      </c>
      <c r="AK724" s="26" t="s">
        <v>71</v>
      </c>
      <c r="AL724" s="26" t="s">
        <v>163</v>
      </c>
      <c r="AM724" s="26" t="s">
        <v>77</v>
      </c>
      <c r="AN724" s="26" t="s">
        <v>87</v>
      </c>
      <c r="AO724" s="26" t="s">
        <v>102</v>
      </c>
      <c r="AP724" s="26" t="s">
        <v>104</v>
      </c>
      <c r="AQ724" s="26" t="s">
        <v>104</v>
      </c>
      <c r="AR724" s="26" t="s">
        <v>104</v>
      </c>
      <c r="AS724" s="26" t="s">
        <v>104</v>
      </c>
      <c r="AT724" s="26" t="s">
        <v>114</v>
      </c>
      <c r="AU724" s="26" t="s">
        <v>198</v>
      </c>
      <c r="AX724" s="12">
        <f t="shared" si="413"/>
        <v>723</v>
      </c>
      <c r="AY724" s="12">
        <f t="shared" si="444"/>
        <v>1</v>
      </c>
      <c r="AZ724" s="20" t="str">
        <f t="shared" si="414"/>
        <v>No incluye los componentes enunciados.</v>
      </c>
      <c r="BA724" s="12" t="str">
        <f t="shared" si="409"/>
        <v>No incluye los componentes enunciados.</v>
      </c>
      <c r="BB724" s="12" t="str">
        <f t="shared" si="410"/>
        <v/>
      </c>
      <c r="BC724" s="12" t="str">
        <f t="shared" si="411"/>
        <v/>
      </c>
      <c r="BD724" s="12" t="str">
        <f t="shared" si="412"/>
        <v/>
      </c>
      <c r="BF724" s="12">
        <f t="shared" si="415"/>
        <v>0</v>
      </c>
      <c r="BG724" s="12">
        <f t="shared" si="416"/>
        <v>0</v>
      </c>
      <c r="BH724" s="12">
        <f t="shared" si="417"/>
        <v>0</v>
      </c>
      <c r="BI724" s="12">
        <f t="shared" si="418"/>
        <v>0</v>
      </c>
      <c r="BJ724" s="12">
        <f t="shared" si="419"/>
        <v>1</v>
      </c>
      <c r="BK724" s="12">
        <f t="shared" si="420"/>
        <v>1</v>
      </c>
      <c r="BL724" s="20" t="str">
        <f t="shared" si="421"/>
        <v>No incluye los principios enunciados</v>
      </c>
      <c r="BM724" s="12" t="str">
        <f t="shared" si="422"/>
        <v>No incluye los principios enunciados</v>
      </c>
      <c r="BN724" s="12" t="str">
        <f t="shared" si="408"/>
        <v/>
      </c>
      <c r="BO724" s="12" t="str">
        <f t="shared" si="423"/>
        <v/>
      </c>
      <c r="BP724" s="12" t="str">
        <f t="shared" si="424"/>
        <v/>
      </c>
      <c r="BQ724" s="12" t="str">
        <f t="shared" si="425"/>
        <v/>
      </c>
      <c r="BS724" s="12">
        <f t="shared" si="426"/>
        <v>0</v>
      </c>
      <c r="BT724" s="12">
        <f t="shared" si="427"/>
        <v>0</v>
      </c>
      <c r="BU724" s="12">
        <f t="shared" si="428"/>
        <v>0</v>
      </c>
      <c r="BV724" s="12">
        <f t="shared" si="429"/>
        <v>0</v>
      </c>
      <c r="BW724" s="12">
        <f t="shared" si="430"/>
        <v>0</v>
      </c>
      <c r="BX724" s="12">
        <f t="shared" si="431"/>
        <v>1</v>
      </c>
      <c r="BY724" s="12">
        <f t="shared" si="432"/>
        <v>1</v>
      </c>
      <c r="BZ724" s="12" t="str">
        <f t="shared" si="433"/>
        <v>La bibliografía propuesta contiene títulos de edición menor a 5 años., La bibliografía incluye por lo menos dos títulos en una segunda lengua.</v>
      </c>
      <c r="CA724" s="12" t="str">
        <f t="shared" si="434"/>
        <v>La bibliografía propuesta contiene títulos de edición menor a 5 años.</v>
      </c>
      <c r="CB724" s="21" t="str">
        <f t="shared" si="435"/>
        <v>La bibliografía incluye por lo menos dos títulos en una segunda lengua.</v>
      </c>
      <c r="CC724" s="12" t="str">
        <f t="shared" si="436"/>
        <v/>
      </c>
      <c r="CD724" s="12" t="str">
        <f t="shared" si="437"/>
        <v/>
      </c>
      <c r="CF724" s="12">
        <f t="shared" si="438"/>
        <v>0</v>
      </c>
      <c r="CG724" s="12">
        <f t="shared" si="439"/>
        <v>1</v>
      </c>
      <c r="CH724" s="12">
        <f t="shared" si="440"/>
        <v>0</v>
      </c>
      <c r="CI724" s="12">
        <f t="shared" si="441"/>
        <v>1</v>
      </c>
      <c r="CJ724" s="12">
        <f t="shared" si="442"/>
        <v>0</v>
      </c>
      <c r="CK724" s="12">
        <f t="shared" si="443"/>
        <v>2</v>
      </c>
    </row>
    <row r="725" spans="1:89" x14ac:dyDescent="0.25">
      <c r="A725" s="25">
        <v>43077.816134849534</v>
      </c>
      <c r="B725" s="26" t="s">
        <v>1471</v>
      </c>
      <c r="C725" s="26" t="s">
        <v>1472</v>
      </c>
      <c r="D725" s="26" t="s">
        <v>185</v>
      </c>
      <c r="E725" s="24"/>
      <c r="F725" s="26" t="s">
        <v>212</v>
      </c>
      <c r="G725" s="26" t="s">
        <v>1473</v>
      </c>
      <c r="H725" s="26" t="s">
        <v>188</v>
      </c>
      <c r="I725" s="26" t="s">
        <v>188</v>
      </c>
      <c r="J725" s="26" t="s">
        <v>188</v>
      </c>
      <c r="K725" s="26" t="s">
        <v>188</v>
      </c>
      <c r="L725" s="26" t="s">
        <v>188</v>
      </c>
      <c r="M725" s="26" t="s">
        <v>188</v>
      </c>
      <c r="N725" s="26" t="s">
        <v>188</v>
      </c>
      <c r="O725" s="26" t="s">
        <v>188</v>
      </c>
      <c r="P725" s="26" t="s">
        <v>188</v>
      </c>
      <c r="Q725" s="26" t="s">
        <v>188</v>
      </c>
      <c r="R725" s="26" t="s">
        <v>188</v>
      </c>
      <c r="S725" s="26" t="s">
        <v>188</v>
      </c>
      <c r="T725" s="26" t="s">
        <v>188</v>
      </c>
      <c r="U725" s="26" t="s">
        <v>188</v>
      </c>
      <c r="V725" s="26" t="s">
        <v>5</v>
      </c>
      <c r="W725" s="26" t="s">
        <v>162</v>
      </c>
      <c r="X725" s="26" t="s">
        <v>158</v>
      </c>
      <c r="Y725" s="26" t="s">
        <v>43</v>
      </c>
      <c r="Z725" s="26" t="s">
        <v>43</v>
      </c>
      <c r="AA725" s="26" t="s">
        <v>43</v>
      </c>
      <c r="AB725" s="26" t="s">
        <v>43</v>
      </c>
      <c r="AC725" s="26" t="s">
        <v>43</v>
      </c>
      <c r="AD725" s="26" t="s">
        <v>43</v>
      </c>
      <c r="AE725" s="26" t="s">
        <v>55</v>
      </c>
      <c r="AF725" s="26" t="s">
        <v>159</v>
      </c>
      <c r="AG725" s="26" t="s">
        <v>59</v>
      </c>
      <c r="AH725" s="26" t="s">
        <v>59</v>
      </c>
      <c r="AI725" s="26" t="s">
        <v>59</v>
      </c>
      <c r="AJ725" s="26" t="s">
        <v>59</v>
      </c>
      <c r="AK725" s="26" t="s">
        <v>71</v>
      </c>
      <c r="AL725" s="26" t="s">
        <v>160</v>
      </c>
      <c r="AM725" s="26" t="s">
        <v>78</v>
      </c>
      <c r="AN725" s="26" t="s">
        <v>90</v>
      </c>
      <c r="AO725" s="26" t="s">
        <v>174</v>
      </c>
      <c r="AP725" s="26" t="s">
        <v>106</v>
      </c>
      <c r="AQ725" s="26" t="s">
        <v>106</v>
      </c>
      <c r="AR725" s="26" t="s">
        <v>106</v>
      </c>
      <c r="AS725" s="26" t="s">
        <v>106</v>
      </c>
      <c r="AT725" s="26" t="s">
        <v>114</v>
      </c>
      <c r="AU725" s="26" t="s">
        <v>166</v>
      </c>
      <c r="AX725" s="12">
        <f t="shared" si="413"/>
        <v>724</v>
      </c>
      <c r="AY725" s="12">
        <f t="shared" si="444"/>
        <v>0.5</v>
      </c>
      <c r="AZ725" s="20" t="str">
        <f t="shared" si="414"/>
        <v>Anticipatoria.</v>
      </c>
      <c r="BA725" s="12" t="str">
        <f t="shared" si="409"/>
        <v>Anticipatoria.</v>
      </c>
      <c r="BB725" s="12" t="str">
        <f t="shared" si="410"/>
        <v/>
      </c>
      <c r="BC725" s="12" t="str">
        <f t="shared" si="411"/>
        <v/>
      </c>
      <c r="BD725" s="12" t="str">
        <f t="shared" si="412"/>
        <v/>
      </c>
      <c r="BF725" s="12">
        <f t="shared" si="415"/>
        <v>1</v>
      </c>
      <c r="BG725" s="12">
        <f t="shared" si="416"/>
        <v>0</v>
      </c>
      <c r="BH725" s="12">
        <f t="shared" si="417"/>
        <v>0</v>
      </c>
      <c r="BI725" s="12">
        <f t="shared" si="418"/>
        <v>0</v>
      </c>
      <c r="BJ725" s="12">
        <f t="shared" si="419"/>
        <v>0</v>
      </c>
      <c r="BK725" s="12">
        <f t="shared" si="420"/>
        <v>1</v>
      </c>
      <c r="BL725" s="20" t="str">
        <f t="shared" si="421"/>
        <v>Retroalimentación al docente</v>
      </c>
      <c r="BM725" s="12" t="str">
        <f t="shared" si="422"/>
        <v>Retroalimentación al docente</v>
      </c>
      <c r="BN725" s="12" t="str">
        <f t="shared" si="408"/>
        <v/>
      </c>
      <c r="BO725" s="12" t="e">
        <f t="shared" si="423"/>
        <v>#VALUE!</v>
      </c>
      <c r="BP725" s="12" t="str">
        <f t="shared" si="424"/>
        <v/>
      </c>
      <c r="BQ725" s="12" t="str">
        <f t="shared" si="425"/>
        <v/>
      </c>
      <c r="BS725" s="12">
        <f t="shared" si="426"/>
        <v>0</v>
      </c>
      <c r="BT725" s="12">
        <f t="shared" si="427"/>
        <v>0</v>
      </c>
      <c r="BU725" s="12">
        <f t="shared" si="428"/>
        <v>0</v>
      </c>
      <c r="BV725" s="12">
        <f t="shared" si="429"/>
        <v>0</v>
      </c>
      <c r="BW725" s="12">
        <f t="shared" si="430"/>
        <v>1</v>
      </c>
      <c r="BX725" s="12">
        <f t="shared" si="431"/>
        <v>0</v>
      </c>
      <c r="BY725" s="12">
        <f t="shared" si="432"/>
        <v>1</v>
      </c>
      <c r="BZ725" s="12" t="str">
        <f t="shared" si="433"/>
        <v>La bibliografía propuesta contiene títulos de edición menor a 5 años.</v>
      </c>
      <c r="CA725" s="12" t="str">
        <f t="shared" si="434"/>
        <v>La bibliografía propuesta contiene títulos de edición menor a 5 años.</v>
      </c>
      <c r="CB725" s="21" t="str">
        <f t="shared" si="435"/>
        <v/>
      </c>
      <c r="CC725" s="12" t="str">
        <f t="shared" si="436"/>
        <v/>
      </c>
      <c r="CD725" s="12" t="str">
        <f t="shared" si="437"/>
        <v/>
      </c>
      <c r="CF725" s="12">
        <f t="shared" si="438"/>
        <v>0</v>
      </c>
      <c r="CG725" s="12">
        <f t="shared" si="439"/>
        <v>1</v>
      </c>
      <c r="CH725" s="12">
        <f t="shared" si="440"/>
        <v>0</v>
      </c>
      <c r="CI725" s="12">
        <f t="shared" si="441"/>
        <v>0</v>
      </c>
      <c r="CJ725" s="12">
        <f t="shared" si="442"/>
        <v>0</v>
      </c>
      <c r="CK725" s="12">
        <f t="shared" si="443"/>
        <v>1</v>
      </c>
    </row>
    <row r="726" spans="1:89" x14ac:dyDescent="0.25">
      <c r="A726" s="25">
        <v>43077.820619710648</v>
      </c>
      <c r="B726" s="26" t="s">
        <v>1471</v>
      </c>
      <c r="C726" s="26" t="s">
        <v>1472</v>
      </c>
      <c r="D726" s="26" t="s">
        <v>185</v>
      </c>
      <c r="E726" s="24"/>
      <c r="F726" s="26" t="s">
        <v>212</v>
      </c>
      <c r="G726" s="26" t="s">
        <v>1474</v>
      </c>
      <c r="H726" s="26" t="s">
        <v>188</v>
      </c>
      <c r="I726" s="26" t="s">
        <v>188</v>
      </c>
      <c r="J726" s="26" t="s">
        <v>188</v>
      </c>
      <c r="K726" s="26" t="s">
        <v>188</v>
      </c>
      <c r="L726" s="26" t="s">
        <v>188</v>
      </c>
      <c r="M726" s="26" t="s">
        <v>188</v>
      </c>
      <c r="N726" s="26" t="s">
        <v>188</v>
      </c>
      <c r="O726" s="26" t="s">
        <v>188</v>
      </c>
      <c r="P726" s="26" t="s">
        <v>188</v>
      </c>
      <c r="Q726" s="26" t="s">
        <v>188</v>
      </c>
      <c r="R726" s="26" t="s">
        <v>188</v>
      </c>
      <c r="S726" s="26" t="s">
        <v>188</v>
      </c>
      <c r="T726" s="26" t="s">
        <v>188</v>
      </c>
      <c r="U726" s="26" t="s">
        <v>188</v>
      </c>
      <c r="V726" s="26" t="s">
        <v>5</v>
      </c>
      <c r="W726" s="26" t="s">
        <v>162</v>
      </c>
      <c r="X726" s="26" t="s">
        <v>158</v>
      </c>
      <c r="Y726" s="26" t="s">
        <v>43</v>
      </c>
      <c r="Z726" s="26" t="s">
        <v>43</v>
      </c>
      <c r="AA726" s="26" t="s">
        <v>43</v>
      </c>
      <c r="AB726" s="26" t="s">
        <v>43</v>
      </c>
      <c r="AC726" s="26" t="s">
        <v>43</v>
      </c>
      <c r="AD726" s="26" t="s">
        <v>43</v>
      </c>
      <c r="AE726" s="26" t="s">
        <v>55</v>
      </c>
      <c r="AF726" s="26" t="s">
        <v>159</v>
      </c>
      <c r="AG726" s="26" t="s">
        <v>59</v>
      </c>
      <c r="AH726" s="26" t="s">
        <v>59</v>
      </c>
      <c r="AI726" s="26" t="s">
        <v>59</v>
      </c>
      <c r="AJ726" s="26" t="s">
        <v>59</v>
      </c>
      <c r="AK726" s="26" t="s">
        <v>71</v>
      </c>
      <c r="AL726" s="26" t="s">
        <v>163</v>
      </c>
      <c r="AM726" s="26" t="s">
        <v>84</v>
      </c>
      <c r="AN726" s="26" t="s">
        <v>89</v>
      </c>
      <c r="AO726" s="26" t="s">
        <v>101</v>
      </c>
      <c r="AP726" s="26" t="s">
        <v>106</v>
      </c>
      <c r="AQ726" s="26" t="s">
        <v>106</v>
      </c>
      <c r="AR726" s="26" t="s">
        <v>106</v>
      </c>
      <c r="AS726" s="26" t="s">
        <v>106</v>
      </c>
      <c r="AT726" s="26" t="s">
        <v>114</v>
      </c>
      <c r="AU726" s="26" t="s">
        <v>161</v>
      </c>
      <c r="AX726" s="12">
        <f t="shared" si="413"/>
        <v>724</v>
      </c>
      <c r="AY726" s="12">
        <f t="shared" si="444"/>
        <v>0.5</v>
      </c>
      <c r="AZ726" s="20" t="str">
        <f t="shared" si="414"/>
        <v>Retroalimentación.</v>
      </c>
      <c r="BA726" s="12" t="str">
        <f t="shared" si="409"/>
        <v>Retroalimentación.</v>
      </c>
      <c r="BB726" s="12" t="str">
        <f t="shared" si="410"/>
        <v/>
      </c>
      <c r="BC726" s="12" t="str">
        <f t="shared" si="411"/>
        <v/>
      </c>
      <c r="BD726" s="12" t="str">
        <f t="shared" si="412"/>
        <v/>
      </c>
      <c r="BF726" s="12">
        <f t="shared" si="415"/>
        <v>0</v>
      </c>
      <c r="BG726" s="12">
        <f t="shared" si="416"/>
        <v>0</v>
      </c>
      <c r="BH726" s="12">
        <f t="shared" si="417"/>
        <v>0</v>
      </c>
      <c r="BI726" s="12">
        <f t="shared" si="418"/>
        <v>1</v>
      </c>
      <c r="BJ726" s="12">
        <f t="shared" si="419"/>
        <v>0</v>
      </c>
      <c r="BK726" s="12">
        <f t="shared" si="420"/>
        <v>1</v>
      </c>
      <c r="BL726" s="20" t="str">
        <f t="shared" si="421"/>
        <v>Diálogo</v>
      </c>
      <c r="BM726" s="12" t="str">
        <f t="shared" si="422"/>
        <v>Diálogo</v>
      </c>
      <c r="BN726" s="12" t="e">
        <f t="shared" si="408"/>
        <v>#VALUE!</v>
      </c>
      <c r="BO726" s="12" t="str">
        <f t="shared" si="423"/>
        <v/>
      </c>
      <c r="BP726" s="12" t="str">
        <f t="shared" si="424"/>
        <v/>
      </c>
      <c r="BQ726" s="12" t="str">
        <f t="shared" si="425"/>
        <v/>
      </c>
      <c r="BS726" s="12">
        <f t="shared" si="426"/>
        <v>0</v>
      </c>
      <c r="BT726" s="12">
        <f t="shared" si="427"/>
        <v>1</v>
      </c>
      <c r="BU726" s="12">
        <f t="shared" si="428"/>
        <v>0</v>
      </c>
      <c r="BV726" s="12">
        <f t="shared" si="429"/>
        <v>0</v>
      </c>
      <c r="BW726" s="12">
        <f t="shared" si="430"/>
        <v>0</v>
      </c>
      <c r="BX726" s="12">
        <f t="shared" si="431"/>
        <v>0</v>
      </c>
      <c r="BY726" s="12">
        <f t="shared" si="432"/>
        <v>1</v>
      </c>
      <c r="BZ726" s="12" t="str">
        <f t="shared" si="433"/>
        <v>La bibliografía incluye por lo menos dos títulos en una segunda lengua.</v>
      </c>
      <c r="CA726" s="12" t="str">
        <f t="shared" si="434"/>
        <v>La bibliografía incluye por lo menos dos títulos en una segunda lengua.</v>
      </c>
      <c r="CB726" s="21" t="str">
        <f t="shared" si="435"/>
        <v/>
      </c>
      <c r="CC726" s="12" t="str">
        <f t="shared" si="436"/>
        <v/>
      </c>
      <c r="CD726" s="12" t="str">
        <f t="shared" si="437"/>
        <v/>
      </c>
      <c r="CF726" s="12">
        <f t="shared" si="438"/>
        <v>0</v>
      </c>
      <c r="CG726" s="12">
        <f t="shared" si="439"/>
        <v>0</v>
      </c>
      <c r="CH726" s="12">
        <f t="shared" si="440"/>
        <v>0</v>
      </c>
      <c r="CI726" s="12">
        <f t="shared" si="441"/>
        <v>1</v>
      </c>
      <c r="CJ726" s="12">
        <f t="shared" si="442"/>
        <v>0</v>
      </c>
      <c r="CK726" s="12">
        <f t="shared" si="443"/>
        <v>1</v>
      </c>
    </row>
    <row r="727" spans="1:89" x14ac:dyDescent="0.25">
      <c r="A727" s="25">
        <v>43077.928656747681</v>
      </c>
      <c r="B727" s="26" t="s">
        <v>1475</v>
      </c>
      <c r="C727" s="26" t="s">
        <v>1476</v>
      </c>
      <c r="D727" s="26" t="s">
        <v>185</v>
      </c>
      <c r="E727" s="24"/>
      <c r="F727" s="26" t="s">
        <v>204</v>
      </c>
      <c r="G727" s="26" t="s">
        <v>1477</v>
      </c>
      <c r="H727" s="26" t="s">
        <v>188</v>
      </c>
      <c r="I727" s="26" t="s">
        <v>188</v>
      </c>
      <c r="J727" s="26" t="s">
        <v>188</v>
      </c>
      <c r="K727" s="26" t="s">
        <v>188</v>
      </c>
      <c r="L727" s="26" t="s">
        <v>188</v>
      </c>
      <c r="M727" s="26" t="s">
        <v>188</v>
      </c>
      <c r="N727" s="26" t="s">
        <v>188</v>
      </c>
      <c r="O727" s="26" t="s">
        <v>188</v>
      </c>
      <c r="P727" s="26" t="s">
        <v>188</v>
      </c>
      <c r="Q727" s="26" t="s">
        <v>188</v>
      </c>
      <c r="R727" s="26" t="s">
        <v>188</v>
      </c>
      <c r="S727" s="26" t="s">
        <v>188</v>
      </c>
      <c r="T727" s="26" t="s">
        <v>188</v>
      </c>
      <c r="U727" s="26" t="s">
        <v>188</v>
      </c>
      <c r="V727" s="26" t="s">
        <v>5</v>
      </c>
      <c r="W727" s="26" t="s">
        <v>162</v>
      </c>
      <c r="X727" s="26" t="s">
        <v>158</v>
      </c>
      <c r="Y727" s="26" t="s">
        <v>190</v>
      </c>
      <c r="Z727" s="26" t="s">
        <v>190</v>
      </c>
      <c r="AA727" s="26" t="s">
        <v>190</v>
      </c>
      <c r="AB727" s="26" t="s">
        <v>190</v>
      </c>
      <c r="AC727" s="26" t="s">
        <v>190</v>
      </c>
      <c r="AD727" s="26" t="s">
        <v>190</v>
      </c>
      <c r="AE727" s="26" t="s">
        <v>55</v>
      </c>
      <c r="AF727" s="26" t="s">
        <v>159</v>
      </c>
      <c r="AG727" s="26" t="s">
        <v>59</v>
      </c>
      <c r="AH727" s="26" t="s">
        <v>59</v>
      </c>
      <c r="AI727" s="26" t="s">
        <v>59</v>
      </c>
      <c r="AJ727" s="26" t="s">
        <v>59</v>
      </c>
      <c r="AK727" s="26" t="s">
        <v>71</v>
      </c>
      <c r="AL727" s="26" t="s">
        <v>163</v>
      </c>
      <c r="AM727" s="26" t="s">
        <v>191</v>
      </c>
      <c r="AN727" s="26" t="s">
        <v>90</v>
      </c>
      <c r="AO727" s="26" t="s">
        <v>192</v>
      </c>
      <c r="AP727" s="26" t="s">
        <v>106</v>
      </c>
      <c r="AQ727" s="26" t="s">
        <v>106</v>
      </c>
      <c r="AR727" s="26" t="s">
        <v>106</v>
      </c>
      <c r="AS727" s="26" t="s">
        <v>106</v>
      </c>
      <c r="AT727" s="26" t="s">
        <v>114</v>
      </c>
      <c r="AU727" s="26" t="s">
        <v>193</v>
      </c>
      <c r="AX727" s="12">
        <f t="shared" si="413"/>
        <v>726</v>
      </c>
      <c r="AY727" s="12">
        <f t="shared" si="444"/>
        <v>1</v>
      </c>
      <c r="AZ727" s="20" t="str">
        <f t="shared" si="414"/>
        <v>Anticipatoria., Criterios y estándares (Rúbrica)., Autoevaluación., Retroalimentación.</v>
      </c>
      <c r="BA727" s="12" t="str">
        <f t="shared" si="409"/>
        <v>Anticipatoria.</v>
      </c>
      <c r="BB727" s="12" t="str">
        <f t="shared" si="410"/>
        <v>Criterios y estándares (Rúbrica).</v>
      </c>
      <c r="BC727" s="12" t="str">
        <f t="shared" si="411"/>
        <v>Autoevaluación.</v>
      </c>
      <c r="BD727" s="12" t="str">
        <f t="shared" si="412"/>
        <v>Retroalimentación.</v>
      </c>
      <c r="BF727" s="12">
        <f t="shared" si="415"/>
        <v>1</v>
      </c>
      <c r="BG727" s="12">
        <f t="shared" si="416"/>
        <v>1</v>
      </c>
      <c r="BH727" s="12">
        <f t="shared" si="417"/>
        <v>1</v>
      </c>
      <c r="BI727" s="12">
        <f t="shared" si="418"/>
        <v>1</v>
      </c>
      <c r="BJ727" s="12">
        <f t="shared" si="419"/>
        <v>0</v>
      </c>
      <c r="BK727" s="12">
        <f t="shared" si="420"/>
        <v>4</v>
      </c>
      <c r="BL727" s="20" t="str">
        <f t="shared" si="421"/>
        <v>Reflexión, Diálogo, Claridad, Oportunidades de mejora, Retroalimentación al docente</v>
      </c>
      <c r="BM727" s="12" t="str">
        <f t="shared" si="422"/>
        <v>Reflexión</v>
      </c>
      <c r="BN727" s="12" t="str">
        <f t="shared" si="408"/>
        <v>Diálogo</v>
      </c>
      <c r="BO727" s="12" t="str">
        <f t="shared" si="423"/>
        <v>Claridad</v>
      </c>
      <c r="BP727" s="12" t="str">
        <f t="shared" si="424"/>
        <v>Oportunidades de mejora</v>
      </c>
      <c r="BQ727" s="12" t="str">
        <f t="shared" si="425"/>
        <v>Retroalimentación al docente</v>
      </c>
      <c r="BS727" s="12">
        <f t="shared" si="426"/>
        <v>1</v>
      </c>
      <c r="BT727" s="12">
        <f t="shared" si="427"/>
        <v>1</v>
      </c>
      <c r="BU727" s="12">
        <f t="shared" si="428"/>
        <v>1</v>
      </c>
      <c r="BV727" s="12">
        <f t="shared" si="429"/>
        <v>1</v>
      </c>
      <c r="BW727" s="12">
        <f t="shared" si="430"/>
        <v>1</v>
      </c>
      <c r="BX727" s="12">
        <f t="shared" si="431"/>
        <v>0</v>
      </c>
      <c r="BY727" s="12">
        <f t="shared" si="432"/>
        <v>5</v>
      </c>
      <c r="BZ727" s="12" t="str">
        <f t="shared" si="43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27" s="12" t="str">
        <f t="shared" si="434"/>
        <v>La bibliografía básica propuesta se encuentra en la biblioteca "Juan Roa Vásquez".</v>
      </c>
      <c r="CB727" s="21" t="str">
        <f t="shared" si="435"/>
        <v>La bibliografía propuesta contiene títulos de edición menor a 5 años.</v>
      </c>
      <c r="CC727" s="12" t="str">
        <f t="shared" si="436"/>
        <v>La bibliografía se presenta con una sólo sistema de referenciación (APA, Vancouver, IEEE, etc).</v>
      </c>
      <c r="CD727" s="12" t="str">
        <f t="shared" si="437"/>
        <v>La bibliografía incluye por lo menos dos títulos en una segunda lengua.</v>
      </c>
      <c r="CF727" s="12">
        <f t="shared" si="438"/>
        <v>1</v>
      </c>
      <c r="CG727" s="12">
        <f t="shared" si="439"/>
        <v>1</v>
      </c>
      <c r="CH727" s="12">
        <f t="shared" si="440"/>
        <v>1</v>
      </c>
      <c r="CI727" s="12">
        <f t="shared" si="441"/>
        <v>1</v>
      </c>
      <c r="CJ727" s="12">
        <f t="shared" si="442"/>
        <v>0</v>
      </c>
      <c r="CK727" s="12">
        <f t="shared" si="443"/>
        <v>4</v>
      </c>
    </row>
    <row r="728" spans="1:89" x14ac:dyDescent="0.25">
      <c r="A728" s="25">
        <v>43077.966622453707</v>
      </c>
      <c r="B728" s="26" t="s">
        <v>1478</v>
      </c>
      <c r="C728" s="26" t="s">
        <v>1479</v>
      </c>
      <c r="D728" s="26" t="s">
        <v>185</v>
      </c>
      <c r="E728" s="24"/>
      <c r="F728" s="26" t="s">
        <v>436</v>
      </c>
      <c r="G728" s="26" t="s">
        <v>1480</v>
      </c>
      <c r="H728" s="26" t="s">
        <v>188</v>
      </c>
      <c r="I728" s="26" t="s">
        <v>188</v>
      </c>
      <c r="J728" s="26" t="s">
        <v>188</v>
      </c>
      <c r="K728" s="26" t="s">
        <v>188</v>
      </c>
      <c r="L728" s="26" t="s">
        <v>188</v>
      </c>
      <c r="M728" s="26" t="s">
        <v>188</v>
      </c>
      <c r="N728" s="26" t="s">
        <v>188</v>
      </c>
      <c r="O728" s="26" t="s">
        <v>188</v>
      </c>
      <c r="P728" s="26" t="s">
        <v>188</v>
      </c>
      <c r="Q728" s="26" t="s">
        <v>188</v>
      </c>
      <c r="R728" s="26" t="s">
        <v>188</v>
      </c>
      <c r="S728" s="26" t="s">
        <v>188</v>
      </c>
      <c r="T728" s="26" t="s">
        <v>188</v>
      </c>
      <c r="U728" s="26" t="s">
        <v>188</v>
      </c>
      <c r="V728" s="26" t="s">
        <v>5</v>
      </c>
      <c r="W728" s="26" t="s">
        <v>162</v>
      </c>
      <c r="X728" s="26" t="s">
        <v>39</v>
      </c>
      <c r="Y728" s="26" t="s">
        <v>43</v>
      </c>
      <c r="Z728" s="26" t="s">
        <v>43</v>
      </c>
      <c r="AA728" s="26" t="s">
        <v>43</v>
      </c>
      <c r="AB728" s="26" t="s">
        <v>43</v>
      </c>
      <c r="AC728" s="26" t="s">
        <v>43</v>
      </c>
      <c r="AD728" s="26" t="s">
        <v>43</v>
      </c>
      <c r="AE728" s="26" t="s">
        <v>55</v>
      </c>
      <c r="AF728" s="26" t="s">
        <v>58</v>
      </c>
      <c r="AG728" s="26" t="s">
        <v>58</v>
      </c>
      <c r="AH728" s="26" t="s">
        <v>58</v>
      </c>
      <c r="AI728" s="26" t="s">
        <v>58</v>
      </c>
      <c r="AJ728" s="26" t="s">
        <v>58</v>
      </c>
      <c r="AK728" s="26" t="s">
        <v>69</v>
      </c>
      <c r="AL728" s="26" t="s">
        <v>160</v>
      </c>
      <c r="AM728" s="26" t="s">
        <v>77</v>
      </c>
      <c r="AN728" s="26" t="s">
        <v>88</v>
      </c>
      <c r="AO728" s="26" t="s">
        <v>392</v>
      </c>
      <c r="AP728" s="26" t="s">
        <v>104</v>
      </c>
      <c r="AQ728" s="26" t="s">
        <v>106</v>
      </c>
      <c r="AR728" s="26" t="s">
        <v>104</v>
      </c>
      <c r="AS728" s="26" t="s">
        <v>106</v>
      </c>
      <c r="AT728" s="26" t="s">
        <v>113</v>
      </c>
      <c r="AU728" s="26" t="s">
        <v>284</v>
      </c>
      <c r="AX728" s="12">
        <f t="shared" si="413"/>
        <v>727</v>
      </c>
      <c r="AY728" s="12">
        <f t="shared" si="444"/>
        <v>1</v>
      </c>
      <c r="AZ728" s="20" t="str">
        <f t="shared" si="414"/>
        <v>No incluye los componentes enunciados.</v>
      </c>
      <c r="BA728" s="12" t="str">
        <f t="shared" si="409"/>
        <v>No incluye los componentes enunciados.</v>
      </c>
      <c r="BB728" s="12" t="str">
        <f t="shared" si="410"/>
        <v/>
      </c>
      <c r="BC728" s="12" t="str">
        <f t="shared" si="411"/>
        <v/>
      </c>
      <c r="BD728" s="12" t="str">
        <f t="shared" si="412"/>
        <v/>
      </c>
      <c r="BF728" s="12">
        <f t="shared" si="415"/>
        <v>0</v>
      </c>
      <c r="BG728" s="12">
        <f t="shared" si="416"/>
        <v>0</v>
      </c>
      <c r="BH728" s="12">
        <f t="shared" si="417"/>
        <v>0</v>
      </c>
      <c r="BI728" s="12">
        <f t="shared" si="418"/>
        <v>0</v>
      </c>
      <c r="BJ728" s="12">
        <f t="shared" si="419"/>
        <v>1</v>
      </c>
      <c r="BK728" s="12">
        <f t="shared" si="420"/>
        <v>1</v>
      </c>
      <c r="BL728" s="20" t="str">
        <f t="shared" si="421"/>
        <v>Reflexión, Claridad, Oportunidades de mejora</v>
      </c>
      <c r="BM728" s="12" t="str">
        <f t="shared" si="422"/>
        <v>Reflexión</v>
      </c>
      <c r="BN728" s="12" t="str">
        <f t="shared" si="408"/>
        <v>Claridad</v>
      </c>
      <c r="BO728" s="12" t="str">
        <f t="shared" si="423"/>
        <v>Oportunidades de mejora</v>
      </c>
      <c r="BP728" s="12" t="str">
        <f t="shared" si="424"/>
        <v/>
      </c>
      <c r="BQ728" s="12" t="str">
        <f t="shared" si="425"/>
        <v/>
      </c>
      <c r="BS728" s="12">
        <f t="shared" si="426"/>
        <v>1</v>
      </c>
      <c r="BT728" s="12">
        <f t="shared" si="427"/>
        <v>0</v>
      </c>
      <c r="BU728" s="12">
        <f t="shared" si="428"/>
        <v>1</v>
      </c>
      <c r="BV728" s="12">
        <f t="shared" si="429"/>
        <v>1</v>
      </c>
      <c r="BW728" s="12">
        <f t="shared" si="430"/>
        <v>0</v>
      </c>
      <c r="BX728" s="12">
        <f t="shared" si="431"/>
        <v>0</v>
      </c>
      <c r="BY728" s="12">
        <f t="shared" si="432"/>
        <v>3</v>
      </c>
      <c r="BZ728" s="12" t="str">
        <f t="shared" si="433"/>
        <v>La bibliografía básica propuesta se encuentra en la biblioteca "Juan Roa Vásquez"., La bibliografía se presenta con una sólo sistema de referenciación (APA, Vancouver, IEEE, etc).</v>
      </c>
      <c r="CA728" s="12" t="str">
        <f t="shared" si="434"/>
        <v>La bibliografía básica propuesta se encuentra en la biblioteca "Juan Roa Vásquez".</v>
      </c>
      <c r="CB728" s="21" t="str">
        <f t="shared" si="435"/>
        <v>La bibliografía se presenta con una sólo sistema de referenciación (APA, Vancouver, IEEE, etc).</v>
      </c>
      <c r="CC728" s="12" t="str">
        <f t="shared" si="436"/>
        <v/>
      </c>
      <c r="CD728" s="12" t="str">
        <f t="shared" si="437"/>
        <v/>
      </c>
      <c r="CF728" s="12">
        <f t="shared" si="438"/>
        <v>1</v>
      </c>
      <c r="CG728" s="12">
        <f t="shared" si="439"/>
        <v>0</v>
      </c>
      <c r="CH728" s="12">
        <f t="shared" si="440"/>
        <v>1</v>
      </c>
      <c r="CI728" s="12">
        <f t="shared" si="441"/>
        <v>0</v>
      </c>
      <c r="CJ728" s="12">
        <f t="shared" si="442"/>
        <v>0</v>
      </c>
      <c r="CK728" s="12">
        <f t="shared" si="443"/>
        <v>2</v>
      </c>
    </row>
    <row r="729" spans="1:89" x14ac:dyDescent="0.25">
      <c r="A729" s="25">
        <v>43078.623915798613</v>
      </c>
      <c r="B729" s="26" t="s">
        <v>1481</v>
      </c>
      <c r="C729" s="26" t="s">
        <v>1482</v>
      </c>
      <c r="D729" s="26" t="s">
        <v>185</v>
      </c>
      <c r="E729" s="24"/>
      <c r="F729" s="26" t="s">
        <v>436</v>
      </c>
      <c r="G729" s="26" t="s">
        <v>1483</v>
      </c>
      <c r="H729" s="26" t="s">
        <v>188</v>
      </c>
      <c r="I729" s="26" t="s">
        <v>188</v>
      </c>
      <c r="J729" s="26" t="s">
        <v>188</v>
      </c>
      <c r="K729" s="26" t="s">
        <v>188</v>
      </c>
      <c r="L729" s="26" t="s">
        <v>188</v>
      </c>
      <c r="M729" s="26" t="s">
        <v>188</v>
      </c>
      <c r="N729" s="26" t="s">
        <v>188</v>
      </c>
      <c r="O729" s="26" t="s">
        <v>188</v>
      </c>
      <c r="P729" s="26" t="s">
        <v>188</v>
      </c>
      <c r="Q729" s="26" t="s">
        <v>188</v>
      </c>
      <c r="R729" s="26" t="s">
        <v>188</v>
      </c>
      <c r="S729" s="26" t="s">
        <v>188</v>
      </c>
      <c r="T729" s="26" t="s">
        <v>188</v>
      </c>
      <c r="U729" s="26" t="s">
        <v>188</v>
      </c>
      <c r="V729" s="26" t="s">
        <v>4</v>
      </c>
      <c r="W729" s="26" t="s">
        <v>162</v>
      </c>
      <c r="X729" s="26" t="s">
        <v>158</v>
      </c>
      <c r="Y729" s="26" t="s">
        <v>190</v>
      </c>
      <c r="Z729" s="26" t="s">
        <v>190</v>
      </c>
      <c r="AA729" s="26" t="s">
        <v>190</v>
      </c>
      <c r="AB729" s="26" t="s">
        <v>190</v>
      </c>
      <c r="AC729" s="26" t="s">
        <v>190</v>
      </c>
      <c r="AD729" s="26" t="s">
        <v>190</v>
      </c>
      <c r="AE729" s="26" t="s">
        <v>53</v>
      </c>
      <c r="AF729" s="26" t="s">
        <v>58</v>
      </c>
      <c r="AG729" s="26" t="s">
        <v>58</v>
      </c>
      <c r="AH729" s="26" t="s">
        <v>58</v>
      </c>
      <c r="AI729" s="26" t="s">
        <v>58</v>
      </c>
      <c r="AJ729" s="26" t="s">
        <v>58</v>
      </c>
      <c r="AK729" s="26" t="s">
        <v>69</v>
      </c>
      <c r="AL729" s="26" t="s">
        <v>160</v>
      </c>
      <c r="AM729" s="26" t="s">
        <v>191</v>
      </c>
      <c r="AN729" s="26" t="s">
        <v>89</v>
      </c>
      <c r="AO729" s="26" t="s">
        <v>192</v>
      </c>
      <c r="AP729" s="26" t="s">
        <v>104</v>
      </c>
      <c r="AQ729" s="26" t="s">
        <v>104</v>
      </c>
      <c r="AR729" s="26" t="s">
        <v>104</v>
      </c>
      <c r="AS729" s="26" t="s">
        <v>104</v>
      </c>
      <c r="AT729" s="26" t="s">
        <v>114</v>
      </c>
      <c r="AU729" s="26" t="s">
        <v>167</v>
      </c>
      <c r="AX729" s="12">
        <f t="shared" si="413"/>
        <v>728</v>
      </c>
      <c r="AY729" s="12">
        <f t="shared" si="444"/>
        <v>0.2</v>
      </c>
      <c r="AZ729" s="20" t="str">
        <f t="shared" si="414"/>
        <v>Anticipatoria., Criterios y estándares (Rúbrica)., Autoevaluación., Retroalimentación.</v>
      </c>
      <c r="BA729" s="12" t="str">
        <f t="shared" si="409"/>
        <v>Anticipatoria.</v>
      </c>
      <c r="BB729" s="12" t="str">
        <f t="shared" si="410"/>
        <v>Criterios y estándares (Rúbrica).</v>
      </c>
      <c r="BC729" s="12" t="str">
        <f t="shared" si="411"/>
        <v>Autoevaluación.</v>
      </c>
      <c r="BD729" s="12" t="str">
        <f t="shared" si="412"/>
        <v>Retroalimentación.</v>
      </c>
      <c r="BF729" s="12">
        <f t="shared" si="415"/>
        <v>1</v>
      </c>
      <c r="BG729" s="12">
        <f t="shared" si="416"/>
        <v>1</v>
      </c>
      <c r="BH729" s="12">
        <f t="shared" si="417"/>
        <v>1</v>
      </c>
      <c r="BI729" s="12">
        <f t="shared" si="418"/>
        <v>1</v>
      </c>
      <c r="BJ729" s="12">
        <f t="shared" si="419"/>
        <v>0</v>
      </c>
      <c r="BK729" s="12">
        <f t="shared" si="420"/>
        <v>4</v>
      </c>
      <c r="BL729" s="20" t="str">
        <f t="shared" si="421"/>
        <v>Reflexión, Diálogo, Claridad, Oportunidades de mejora, Retroalimentación al docente</v>
      </c>
      <c r="BM729" s="12" t="str">
        <f t="shared" si="422"/>
        <v>Reflexión</v>
      </c>
      <c r="BN729" s="12" t="str">
        <f t="shared" si="408"/>
        <v>Diálogo</v>
      </c>
      <c r="BO729" s="12" t="str">
        <f t="shared" si="423"/>
        <v>Claridad</v>
      </c>
      <c r="BP729" s="12" t="str">
        <f t="shared" si="424"/>
        <v>Oportunidades de mejora</v>
      </c>
      <c r="BQ729" s="12" t="str">
        <f t="shared" si="425"/>
        <v>Retroalimentación al docente</v>
      </c>
      <c r="BS729" s="12">
        <f t="shared" si="426"/>
        <v>1</v>
      </c>
      <c r="BT729" s="12">
        <f t="shared" si="427"/>
        <v>1</v>
      </c>
      <c r="BU729" s="12">
        <f t="shared" si="428"/>
        <v>1</v>
      </c>
      <c r="BV729" s="12">
        <f t="shared" si="429"/>
        <v>1</v>
      </c>
      <c r="BW729" s="12">
        <f t="shared" si="430"/>
        <v>1</v>
      </c>
      <c r="BX729" s="12">
        <f t="shared" si="431"/>
        <v>0</v>
      </c>
      <c r="BY729" s="12">
        <f t="shared" si="432"/>
        <v>5</v>
      </c>
      <c r="BZ729" s="12" t="str">
        <f t="shared" si="433"/>
        <v>La bibliografía se presenta con una sólo sistema de referenciación (APA, Vancouver, IEEE, etc).</v>
      </c>
      <c r="CA729" s="12" t="str">
        <f t="shared" si="434"/>
        <v>La bibliografía se presenta con una sólo sistema de referenciación (APA, Vancouver, IEEE, etc).</v>
      </c>
      <c r="CB729" s="21" t="str">
        <f t="shared" si="435"/>
        <v/>
      </c>
      <c r="CC729" s="12" t="str">
        <f t="shared" si="436"/>
        <v/>
      </c>
      <c r="CD729" s="12" t="str">
        <f t="shared" si="437"/>
        <v/>
      </c>
      <c r="CF729" s="12">
        <f t="shared" si="438"/>
        <v>0</v>
      </c>
      <c r="CG729" s="12">
        <f t="shared" si="439"/>
        <v>0</v>
      </c>
      <c r="CH729" s="12">
        <f t="shared" si="440"/>
        <v>1</v>
      </c>
      <c r="CI729" s="12">
        <f t="shared" si="441"/>
        <v>0</v>
      </c>
      <c r="CJ729" s="12">
        <f t="shared" si="442"/>
        <v>0</v>
      </c>
      <c r="CK729" s="12">
        <f t="shared" si="443"/>
        <v>1</v>
      </c>
    </row>
    <row r="730" spans="1:89" x14ac:dyDescent="0.25">
      <c r="A730" s="25">
        <v>43078.626778784717</v>
      </c>
      <c r="B730" s="26" t="s">
        <v>1481</v>
      </c>
      <c r="C730" s="26" t="s">
        <v>1482</v>
      </c>
      <c r="D730" s="26" t="s">
        <v>185</v>
      </c>
      <c r="E730" s="24"/>
      <c r="F730" s="26" t="s">
        <v>436</v>
      </c>
      <c r="G730" s="26" t="s">
        <v>1484</v>
      </c>
      <c r="H730" s="26" t="s">
        <v>188</v>
      </c>
      <c r="I730" s="26" t="s">
        <v>188</v>
      </c>
      <c r="J730" s="26" t="s">
        <v>188</v>
      </c>
      <c r="K730" s="26" t="s">
        <v>188</v>
      </c>
      <c r="L730" s="26" t="s">
        <v>188</v>
      </c>
      <c r="M730" s="26" t="s">
        <v>188</v>
      </c>
      <c r="N730" s="26" t="s">
        <v>188</v>
      </c>
      <c r="O730" s="26" t="s">
        <v>188</v>
      </c>
      <c r="P730" s="26" t="s">
        <v>188</v>
      </c>
      <c r="Q730" s="26" t="s">
        <v>188</v>
      </c>
      <c r="R730" s="26" t="s">
        <v>188</v>
      </c>
      <c r="S730" s="26" t="s">
        <v>188</v>
      </c>
      <c r="T730" s="26" t="s">
        <v>188</v>
      </c>
      <c r="U730" s="26" t="s">
        <v>188</v>
      </c>
      <c r="V730" s="26" t="s">
        <v>4</v>
      </c>
      <c r="W730" s="26" t="s">
        <v>162</v>
      </c>
      <c r="X730" s="26" t="s">
        <v>158</v>
      </c>
      <c r="Y730" s="26" t="s">
        <v>190</v>
      </c>
      <c r="Z730" s="26" t="s">
        <v>190</v>
      </c>
      <c r="AA730" s="26" t="s">
        <v>190</v>
      </c>
      <c r="AB730" s="26" t="s">
        <v>190</v>
      </c>
      <c r="AC730" s="26" t="s">
        <v>190</v>
      </c>
      <c r="AD730" s="26" t="s">
        <v>190</v>
      </c>
      <c r="AE730" s="26" t="s">
        <v>53</v>
      </c>
      <c r="AF730" s="26" t="s">
        <v>58</v>
      </c>
      <c r="AG730" s="26" t="s">
        <v>58</v>
      </c>
      <c r="AH730" s="26" t="s">
        <v>58</v>
      </c>
      <c r="AI730" s="26" t="s">
        <v>58</v>
      </c>
      <c r="AJ730" s="26" t="s">
        <v>58</v>
      </c>
      <c r="AK730" s="26" t="s">
        <v>69</v>
      </c>
      <c r="AL730" s="26" t="s">
        <v>160</v>
      </c>
      <c r="AM730" s="26" t="s">
        <v>191</v>
      </c>
      <c r="AN730" s="26" t="s">
        <v>89</v>
      </c>
      <c r="AO730" s="26" t="s">
        <v>192</v>
      </c>
      <c r="AP730" s="26" t="s">
        <v>104</v>
      </c>
      <c r="AQ730" s="26" t="s">
        <v>104</v>
      </c>
      <c r="AR730" s="26" t="s">
        <v>104</v>
      </c>
      <c r="AS730" s="26" t="s">
        <v>104</v>
      </c>
      <c r="AT730" s="26" t="s">
        <v>114</v>
      </c>
      <c r="AU730" s="26" t="s">
        <v>167</v>
      </c>
      <c r="AX730" s="12">
        <f t="shared" si="413"/>
        <v>728</v>
      </c>
      <c r="AY730" s="12">
        <f t="shared" si="444"/>
        <v>0.2</v>
      </c>
      <c r="AZ730" s="20" t="str">
        <f t="shared" si="414"/>
        <v>Anticipatoria., Criterios y estándares (Rúbrica)., Autoevaluación., Retroalimentación.</v>
      </c>
      <c r="BA730" s="12" t="str">
        <f t="shared" si="409"/>
        <v>Anticipatoria.</v>
      </c>
      <c r="BB730" s="12" t="str">
        <f t="shared" si="410"/>
        <v>Criterios y estándares (Rúbrica).</v>
      </c>
      <c r="BC730" s="12" t="str">
        <f t="shared" si="411"/>
        <v>Autoevaluación.</v>
      </c>
      <c r="BD730" s="12" t="str">
        <f t="shared" si="412"/>
        <v>Retroalimentación.</v>
      </c>
      <c r="BF730" s="12">
        <f t="shared" si="415"/>
        <v>1</v>
      </c>
      <c r="BG730" s="12">
        <f t="shared" si="416"/>
        <v>1</v>
      </c>
      <c r="BH730" s="12">
        <f t="shared" si="417"/>
        <v>1</v>
      </c>
      <c r="BI730" s="12">
        <f t="shared" si="418"/>
        <v>1</v>
      </c>
      <c r="BJ730" s="12">
        <f t="shared" si="419"/>
        <v>0</v>
      </c>
      <c r="BK730" s="12">
        <f t="shared" si="420"/>
        <v>4</v>
      </c>
      <c r="BL730" s="20" t="str">
        <f t="shared" si="421"/>
        <v>Reflexión, Diálogo, Claridad, Oportunidades de mejora, Retroalimentación al docente</v>
      </c>
      <c r="BM730" s="12" t="str">
        <f t="shared" si="422"/>
        <v>Reflexión</v>
      </c>
      <c r="BN730" s="12" t="str">
        <f t="shared" si="408"/>
        <v>Diálogo</v>
      </c>
      <c r="BO730" s="12" t="str">
        <f t="shared" si="423"/>
        <v>Claridad</v>
      </c>
      <c r="BP730" s="12" t="str">
        <f t="shared" si="424"/>
        <v>Oportunidades de mejora</v>
      </c>
      <c r="BQ730" s="12" t="str">
        <f t="shared" si="425"/>
        <v>Retroalimentación al docente</v>
      </c>
      <c r="BS730" s="12">
        <f t="shared" si="426"/>
        <v>1</v>
      </c>
      <c r="BT730" s="12">
        <f t="shared" si="427"/>
        <v>1</v>
      </c>
      <c r="BU730" s="12">
        <f t="shared" si="428"/>
        <v>1</v>
      </c>
      <c r="BV730" s="12">
        <f t="shared" si="429"/>
        <v>1</v>
      </c>
      <c r="BW730" s="12">
        <f t="shared" si="430"/>
        <v>1</v>
      </c>
      <c r="BX730" s="12">
        <f t="shared" si="431"/>
        <v>0</v>
      </c>
      <c r="BY730" s="12">
        <f t="shared" si="432"/>
        <v>5</v>
      </c>
      <c r="BZ730" s="12" t="str">
        <f t="shared" si="433"/>
        <v>La bibliografía se presenta con una sólo sistema de referenciación (APA, Vancouver, IEEE, etc).</v>
      </c>
      <c r="CA730" s="12" t="str">
        <f t="shared" si="434"/>
        <v>La bibliografía se presenta con una sólo sistema de referenciación (APA, Vancouver, IEEE, etc).</v>
      </c>
      <c r="CB730" s="21" t="str">
        <f t="shared" si="435"/>
        <v/>
      </c>
      <c r="CC730" s="12" t="str">
        <f t="shared" si="436"/>
        <v/>
      </c>
      <c r="CD730" s="12" t="str">
        <f t="shared" si="437"/>
        <v/>
      </c>
      <c r="CF730" s="12">
        <f t="shared" si="438"/>
        <v>0</v>
      </c>
      <c r="CG730" s="12">
        <f t="shared" si="439"/>
        <v>0</v>
      </c>
      <c r="CH730" s="12">
        <f t="shared" si="440"/>
        <v>1</v>
      </c>
      <c r="CI730" s="12">
        <f t="shared" si="441"/>
        <v>0</v>
      </c>
      <c r="CJ730" s="12">
        <f t="shared" si="442"/>
        <v>0</v>
      </c>
      <c r="CK730" s="12">
        <f t="shared" si="443"/>
        <v>1</v>
      </c>
    </row>
    <row r="731" spans="1:89" x14ac:dyDescent="0.25">
      <c r="A731" s="25">
        <v>43078.630037071758</v>
      </c>
      <c r="B731" s="26" t="s">
        <v>1481</v>
      </c>
      <c r="C731" s="26" t="s">
        <v>1482</v>
      </c>
      <c r="D731" s="26" t="s">
        <v>185</v>
      </c>
      <c r="E731" s="24"/>
      <c r="F731" s="26" t="s">
        <v>436</v>
      </c>
      <c r="G731" s="26" t="s">
        <v>1485</v>
      </c>
      <c r="H731" s="26" t="s">
        <v>188</v>
      </c>
      <c r="I731" s="26" t="s">
        <v>188</v>
      </c>
      <c r="J731" s="26" t="s">
        <v>188</v>
      </c>
      <c r="K731" s="26" t="s">
        <v>188</v>
      </c>
      <c r="L731" s="26" t="s">
        <v>188</v>
      </c>
      <c r="M731" s="26" t="s">
        <v>188</v>
      </c>
      <c r="N731" s="26" t="s">
        <v>188</v>
      </c>
      <c r="O731" s="26" t="s">
        <v>188</v>
      </c>
      <c r="P731" s="26" t="s">
        <v>188</v>
      </c>
      <c r="Q731" s="26" t="s">
        <v>188</v>
      </c>
      <c r="R731" s="26" t="s">
        <v>188</v>
      </c>
      <c r="S731" s="26" t="s">
        <v>188</v>
      </c>
      <c r="T731" s="26" t="s">
        <v>188</v>
      </c>
      <c r="U731" s="26" t="s">
        <v>188</v>
      </c>
      <c r="V731" s="26" t="s">
        <v>4</v>
      </c>
      <c r="W731" s="26" t="s">
        <v>162</v>
      </c>
      <c r="X731" s="26" t="s">
        <v>158</v>
      </c>
      <c r="Y731" s="26" t="s">
        <v>190</v>
      </c>
      <c r="Z731" s="26" t="s">
        <v>190</v>
      </c>
      <c r="AA731" s="26" t="s">
        <v>190</v>
      </c>
      <c r="AB731" s="26" t="s">
        <v>190</v>
      </c>
      <c r="AC731" s="26" t="s">
        <v>190</v>
      </c>
      <c r="AD731" s="26" t="s">
        <v>190</v>
      </c>
      <c r="AE731" s="26" t="s">
        <v>53</v>
      </c>
      <c r="AF731" s="26" t="s">
        <v>58</v>
      </c>
      <c r="AG731" s="26" t="s">
        <v>58</v>
      </c>
      <c r="AH731" s="26" t="s">
        <v>58</v>
      </c>
      <c r="AI731" s="26" t="s">
        <v>58</v>
      </c>
      <c r="AJ731" s="26" t="s">
        <v>58</v>
      </c>
      <c r="AK731" s="26" t="s">
        <v>69</v>
      </c>
      <c r="AL731" s="26" t="s">
        <v>160</v>
      </c>
      <c r="AM731" s="26" t="s">
        <v>191</v>
      </c>
      <c r="AN731" s="26" t="s">
        <v>89</v>
      </c>
      <c r="AO731" s="26" t="s">
        <v>192</v>
      </c>
      <c r="AP731" s="26" t="s">
        <v>104</v>
      </c>
      <c r="AQ731" s="26" t="s">
        <v>104</v>
      </c>
      <c r="AR731" s="26" t="s">
        <v>104</v>
      </c>
      <c r="AS731" s="26" t="s">
        <v>104</v>
      </c>
      <c r="AT731" s="26" t="s">
        <v>114</v>
      </c>
      <c r="AU731" s="26" t="s">
        <v>167</v>
      </c>
      <c r="AX731" s="12">
        <f t="shared" si="413"/>
        <v>728</v>
      </c>
      <c r="AY731" s="12">
        <f t="shared" si="444"/>
        <v>0.2</v>
      </c>
      <c r="AZ731" s="20" t="str">
        <f t="shared" si="414"/>
        <v>Anticipatoria., Criterios y estándares (Rúbrica)., Autoevaluación., Retroalimentación.</v>
      </c>
      <c r="BA731" s="12" t="str">
        <f t="shared" si="409"/>
        <v>Anticipatoria.</v>
      </c>
      <c r="BB731" s="12" t="str">
        <f t="shared" si="410"/>
        <v>Criterios y estándares (Rúbrica).</v>
      </c>
      <c r="BC731" s="12" t="str">
        <f t="shared" si="411"/>
        <v>Autoevaluación.</v>
      </c>
      <c r="BD731" s="12" t="str">
        <f t="shared" si="412"/>
        <v>Retroalimentación.</v>
      </c>
      <c r="BF731" s="12">
        <f t="shared" si="415"/>
        <v>1</v>
      </c>
      <c r="BG731" s="12">
        <f t="shared" si="416"/>
        <v>1</v>
      </c>
      <c r="BH731" s="12">
        <f t="shared" si="417"/>
        <v>1</v>
      </c>
      <c r="BI731" s="12">
        <f t="shared" si="418"/>
        <v>1</v>
      </c>
      <c r="BJ731" s="12">
        <f t="shared" si="419"/>
        <v>0</v>
      </c>
      <c r="BK731" s="12">
        <f t="shared" si="420"/>
        <v>4</v>
      </c>
      <c r="BL731" s="20" t="str">
        <f t="shared" si="421"/>
        <v>Reflexión, Diálogo, Claridad, Oportunidades de mejora, Retroalimentación al docente</v>
      </c>
      <c r="BM731" s="12" t="str">
        <f t="shared" si="422"/>
        <v>Reflexión</v>
      </c>
      <c r="BN731" s="12" t="str">
        <f t="shared" ref="BN731:BN794" si="445">IF(OR(LEN(BL731)&gt;35,MID(BL731,19,1)=",",MID(BL731,1,1)="0"),IFERROR(MID(BL731,FIND(",",BL731,1)+2,(FIND(",",BL731,11))-(FIND(",",BL731,1)+2)),""),IF(OR(MID(BL731,1,3)="Opo",MID(BL731,1,3)="Ret"),"",RIGHT(BL731,LEN(BL731)-FIND(",",BL731,1)-1)))</f>
        <v>Diálogo</v>
      </c>
      <c r="BO731" s="12" t="str">
        <f t="shared" si="423"/>
        <v>Claridad</v>
      </c>
      <c r="BP731" s="12" t="str">
        <f t="shared" si="424"/>
        <v>Oportunidades de mejora</v>
      </c>
      <c r="BQ731" s="12" t="str">
        <f t="shared" si="425"/>
        <v>Retroalimentación al docente</v>
      </c>
      <c r="BS731" s="12">
        <f t="shared" si="426"/>
        <v>1</v>
      </c>
      <c r="BT731" s="12">
        <f t="shared" si="427"/>
        <v>1</v>
      </c>
      <c r="BU731" s="12">
        <f t="shared" si="428"/>
        <v>1</v>
      </c>
      <c r="BV731" s="12">
        <f t="shared" si="429"/>
        <v>1</v>
      </c>
      <c r="BW731" s="12">
        <f t="shared" si="430"/>
        <v>1</v>
      </c>
      <c r="BX731" s="12">
        <f t="shared" si="431"/>
        <v>0</v>
      </c>
      <c r="BY731" s="12">
        <f t="shared" si="432"/>
        <v>5</v>
      </c>
      <c r="BZ731" s="12" t="str">
        <f t="shared" si="433"/>
        <v>La bibliografía se presenta con una sólo sistema de referenciación (APA, Vancouver, IEEE, etc).</v>
      </c>
      <c r="CA731" s="12" t="str">
        <f t="shared" si="434"/>
        <v>La bibliografía se presenta con una sólo sistema de referenciación (APA, Vancouver, IEEE, etc).</v>
      </c>
      <c r="CB731" s="21" t="str">
        <f t="shared" si="435"/>
        <v/>
      </c>
      <c r="CC731" s="12" t="str">
        <f t="shared" si="436"/>
        <v/>
      </c>
      <c r="CD731" s="12" t="str">
        <f t="shared" si="437"/>
        <v/>
      </c>
      <c r="CF731" s="12">
        <f t="shared" si="438"/>
        <v>0</v>
      </c>
      <c r="CG731" s="12">
        <f t="shared" si="439"/>
        <v>0</v>
      </c>
      <c r="CH731" s="12">
        <f t="shared" si="440"/>
        <v>1</v>
      </c>
      <c r="CI731" s="12">
        <f t="shared" si="441"/>
        <v>0</v>
      </c>
      <c r="CJ731" s="12">
        <f t="shared" si="442"/>
        <v>0</v>
      </c>
      <c r="CK731" s="12">
        <f t="shared" si="443"/>
        <v>1</v>
      </c>
    </row>
    <row r="732" spans="1:89" x14ac:dyDescent="0.25">
      <c r="A732" s="25">
        <v>43078.632033981485</v>
      </c>
      <c r="B732" s="26" t="s">
        <v>1481</v>
      </c>
      <c r="C732" s="26" t="s">
        <v>1482</v>
      </c>
      <c r="D732" s="26" t="s">
        <v>185</v>
      </c>
      <c r="E732" s="24"/>
      <c r="F732" s="26" t="s">
        <v>436</v>
      </c>
      <c r="G732" s="26" t="s">
        <v>1486</v>
      </c>
      <c r="H732" s="26" t="s">
        <v>188</v>
      </c>
      <c r="I732" s="26" t="s">
        <v>188</v>
      </c>
      <c r="J732" s="26" t="s">
        <v>188</v>
      </c>
      <c r="K732" s="26" t="s">
        <v>188</v>
      </c>
      <c r="L732" s="26" t="s">
        <v>188</v>
      </c>
      <c r="M732" s="26" t="s">
        <v>188</v>
      </c>
      <c r="N732" s="26" t="s">
        <v>188</v>
      </c>
      <c r="O732" s="26" t="s">
        <v>188</v>
      </c>
      <c r="P732" s="26" t="s">
        <v>188</v>
      </c>
      <c r="Q732" s="26" t="s">
        <v>188</v>
      </c>
      <c r="R732" s="26" t="s">
        <v>188</v>
      </c>
      <c r="S732" s="26" t="s">
        <v>188</v>
      </c>
      <c r="T732" s="26" t="s">
        <v>188</v>
      </c>
      <c r="U732" s="26" t="s">
        <v>188</v>
      </c>
      <c r="V732" s="26" t="s">
        <v>4</v>
      </c>
      <c r="W732" s="26" t="s">
        <v>162</v>
      </c>
      <c r="X732" s="26" t="s">
        <v>158</v>
      </c>
      <c r="Y732" s="26" t="s">
        <v>190</v>
      </c>
      <c r="Z732" s="26" t="s">
        <v>190</v>
      </c>
      <c r="AA732" s="26" t="s">
        <v>190</v>
      </c>
      <c r="AB732" s="26" t="s">
        <v>190</v>
      </c>
      <c r="AC732" s="26" t="s">
        <v>190</v>
      </c>
      <c r="AD732" s="26" t="s">
        <v>190</v>
      </c>
      <c r="AE732" s="26" t="s">
        <v>53</v>
      </c>
      <c r="AF732" s="26" t="s">
        <v>58</v>
      </c>
      <c r="AG732" s="26" t="s">
        <v>58</v>
      </c>
      <c r="AH732" s="26" t="s">
        <v>58</v>
      </c>
      <c r="AI732" s="26" t="s">
        <v>58</v>
      </c>
      <c r="AJ732" s="26" t="s">
        <v>58</v>
      </c>
      <c r="AK732" s="26" t="s">
        <v>69</v>
      </c>
      <c r="AL732" s="26" t="s">
        <v>160</v>
      </c>
      <c r="AM732" s="26" t="s">
        <v>191</v>
      </c>
      <c r="AN732" s="26" t="s">
        <v>89</v>
      </c>
      <c r="AO732" s="26" t="s">
        <v>192</v>
      </c>
      <c r="AP732" s="26" t="s">
        <v>105</v>
      </c>
      <c r="AQ732" s="26" t="s">
        <v>105</v>
      </c>
      <c r="AR732" s="26" t="s">
        <v>105</v>
      </c>
      <c r="AS732" s="26" t="s">
        <v>105</v>
      </c>
      <c r="AT732" s="26" t="s">
        <v>114</v>
      </c>
      <c r="AU732" s="26" t="s">
        <v>167</v>
      </c>
      <c r="AX732" s="12">
        <f t="shared" si="413"/>
        <v>728</v>
      </c>
      <c r="AY732" s="12">
        <f t="shared" si="444"/>
        <v>0.2</v>
      </c>
      <c r="AZ732" s="20" t="str">
        <f t="shared" si="414"/>
        <v>Anticipatoria., Criterios y estándares (Rúbrica)., Autoevaluación., Retroalimentación.</v>
      </c>
      <c r="BA732" s="12" t="str">
        <f t="shared" si="409"/>
        <v>Anticipatoria.</v>
      </c>
      <c r="BB732" s="12" t="str">
        <f t="shared" si="410"/>
        <v>Criterios y estándares (Rúbrica).</v>
      </c>
      <c r="BC732" s="12" t="str">
        <f t="shared" si="411"/>
        <v>Autoevaluación.</v>
      </c>
      <c r="BD732" s="12" t="str">
        <f t="shared" si="412"/>
        <v>Retroalimentación.</v>
      </c>
      <c r="BF732" s="12">
        <f t="shared" si="415"/>
        <v>1</v>
      </c>
      <c r="BG732" s="12">
        <f t="shared" si="416"/>
        <v>1</v>
      </c>
      <c r="BH732" s="12">
        <f t="shared" si="417"/>
        <v>1</v>
      </c>
      <c r="BI732" s="12">
        <f t="shared" si="418"/>
        <v>1</v>
      </c>
      <c r="BJ732" s="12">
        <f t="shared" si="419"/>
        <v>0</v>
      </c>
      <c r="BK732" s="12">
        <f t="shared" si="420"/>
        <v>4</v>
      </c>
      <c r="BL732" s="20" t="str">
        <f t="shared" si="421"/>
        <v>Reflexión, Diálogo, Claridad, Oportunidades de mejora, Retroalimentación al docente</v>
      </c>
      <c r="BM732" s="12" t="str">
        <f t="shared" si="422"/>
        <v>Reflexión</v>
      </c>
      <c r="BN732" s="12" t="str">
        <f t="shared" si="445"/>
        <v>Diálogo</v>
      </c>
      <c r="BO732" s="12" t="str">
        <f t="shared" si="423"/>
        <v>Claridad</v>
      </c>
      <c r="BP732" s="12" t="str">
        <f t="shared" si="424"/>
        <v>Oportunidades de mejora</v>
      </c>
      <c r="BQ732" s="12" t="str">
        <f t="shared" si="425"/>
        <v>Retroalimentación al docente</v>
      </c>
      <c r="BS732" s="12">
        <f t="shared" si="426"/>
        <v>1</v>
      </c>
      <c r="BT732" s="12">
        <f t="shared" si="427"/>
        <v>1</v>
      </c>
      <c r="BU732" s="12">
        <f t="shared" si="428"/>
        <v>1</v>
      </c>
      <c r="BV732" s="12">
        <f t="shared" si="429"/>
        <v>1</v>
      </c>
      <c r="BW732" s="12">
        <f t="shared" si="430"/>
        <v>1</v>
      </c>
      <c r="BX732" s="12">
        <f t="shared" si="431"/>
        <v>0</v>
      </c>
      <c r="BY732" s="12">
        <f t="shared" si="432"/>
        <v>5</v>
      </c>
      <c r="BZ732" s="12" t="str">
        <f t="shared" si="433"/>
        <v>La bibliografía se presenta con una sólo sistema de referenciación (APA, Vancouver, IEEE, etc).</v>
      </c>
      <c r="CA732" s="12" t="str">
        <f t="shared" si="434"/>
        <v>La bibliografía se presenta con una sólo sistema de referenciación (APA, Vancouver, IEEE, etc).</v>
      </c>
      <c r="CB732" s="21" t="str">
        <f t="shared" si="435"/>
        <v/>
      </c>
      <c r="CC732" s="12" t="str">
        <f t="shared" si="436"/>
        <v/>
      </c>
      <c r="CD732" s="12" t="str">
        <f t="shared" si="437"/>
        <v/>
      </c>
      <c r="CF732" s="12">
        <f t="shared" si="438"/>
        <v>0</v>
      </c>
      <c r="CG732" s="12">
        <f t="shared" si="439"/>
        <v>0</v>
      </c>
      <c r="CH732" s="12">
        <f t="shared" si="440"/>
        <v>1</v>
      </c>
      <c r="CI732" s="12">
        <f t="shared" si="441"/>
        <v>0</v>
      </c>
      <c r="CJ732" s="12">
        <f t="shared" si="442"/>
        <v>0</v>
      </c>
      <c r="CK732" s="12">
        <f t="shared" si="443"/>
        <v>1</v>
      </c>
    </row>
    <row r="733" spans="1:89" x14ac:dyDescent="0.25">
      <c r="A733" s="25">
        <v>43078.633556412038</v>
      </c>
      <c r="B733" s="26" t="s">
        <v>1481</v>
      </c>
      <c r="C733" s="26" t="s">
        <v>1482</v>
      </c>
      <c r="D733" s="26" t="s">
        <v>185</v>
      </c>
      <c r="E733" s="24"/>
      <c r="F733" s="26" t="s">
        <v>436</v>
      </c>
      <c r="G733" s="26" t="s">
        <v>1487</v>
      </c>
      <c r="H733" s="26" t="s">
        <v>188</v>
      </c>
      <c r="I733" s="26" t="s">
        <v>188</v>
      </c>
      <c r="J733" s="26" t="s">
        <v>188</v>
      </c>
      <c r="K733" s="26" t="s">
        <v>188</v>
      </c>
      <c r="L733" s="26" t="s">
        <v>188</v>
      </c>
      <c r="M733" s="26" t="s">
        <v>188</v>
      </c>
      <c r="N733" s="26" t="s">
        <v>188</v>
      </c>
      <c r="O733" s="26" t="s">
        <v>188</v>
      </c>
      <c r="P733" s="26" t="s">
        <v>188</v>
      </c>
      <c r="Q733" s="26" t="s">
        <v>188</v>
      </c>
      <c r="R733" s="26" t="s">
        <v>188</v>
      </c>
      <c r="S733" s="26" t="s">
        <v>188</v>
      </c>
      <c r="T733" s="26" t="s">
        <v>188</v>
      </c>
      <c r="U733" s="26" t="s">
        <v>188</v>
      </c>
      <c r="V733" s="26" t="s">
        <v>4</v>
      </c>
      <c r="W733" s="26" t="s">
        <v>162</v>
      </c>
      <c r="X733" s="26" t="s">
        <v>158</v>
      </c>
      <c r="Y733" s="26" t="s">
        <v>190</v>
      </c>
      <c r="Z733" s="26" t="s">
        <v>190</v>
      </c>
      <c r="AA733" s="26" t="s">
        <v>190</v>
      </c>
      <c r="AB733" s="26" t="s">
        <v>190</v>
      </c>
      <c r="AC733" s="26" t="s">
        <v>190</v>
      </c>
      <c r="AD733" s="26" t="s">
        <v>190</v>
      </c>
      <c r="AE733" s="26" t="s">
        <v>53</v>
      </c>
      <c r="AF733" s="26" t="s">
        <v>58</v>
      </c>
      <c r="AG733" s="26" t="s">
        <v>58</v>
      </c>
      <c r="AH733" s="26" t="s">
        <v>58</v>
      </c>
      <c r="AI733" s="26" t="s">
        <v>58</v>
      </c>
      <c r="AJ733" s="26" t="s">
        <v>58</v>
      </c>
      <c r="AK733" s="26" t="s">
        <v>69</v>
      </c>
      <c r="AL733" s="26" t="s">
        <v>160</v>
      </c>
      <c r="AM733" s="26" t="s">
        <v>191</v>
      </c>
      <c r="AN733" s="26" t="s">
        <v>89</v>
      </c>
      <c r="AO733" s="26" t="s">
        <v>192</v>
      </c>
      <c r="AP733" s="26" t="s">
        <v>104</v>
      </c>
      <c r="AQ733" s="26" t="s">
        <v>104</v>
      </c>
      <c r="AR733" s="26" t="s">
        <v>104</v>
      </c>
      <c r="AS733" s="26" t="s">
        <v>104</v>
      </c>
      <c r="AT733" s="26" t="s">
        <v>114</v>
      </c>
      <c r="AU733" s="26" t="s">
        <v>161</v>
      </c>
      <c r="AX733" s="12">
        <f t="shared" si="413"/>
        <v>728</v>
      </c>
      <c r="AY733" s="12">
        <f t="shared" si="444"/>
        <v>0.2</v>
      </c>
      <c r="AZ733" s="20" t="str">
        <f t="shared" si="414"/>
        <v>Anticipatoria., Criterios y estándares (Rúbrica)., Autoevaluación., Retroalimentación.</v>
      </c>
      <c r="BA733" s="12" t="str">
        <f t="shared" si="409"/>
        <v>Anticipatoria.</v>
      </c>
      <c r="BB733" s="12" t="str">
        <f t="shared" si="410"/>
        <v>Criterios y estándares (Rúbrica).</v>
      </c>
      <c r="BC733" s="12" t="str">
        <f t="shared" si="411"/>
        <v>Autoevaluación.</v>
      </c>
      <c r="BD733" s="12" t="str">
        <f t="shared" si="412"/>
        <v>Retroalimentación.</v>
      </c>
      <c r="BF733" s="12">
        <f t="shared" si="415"/>
        <v>1</v>
      </c>
      <c r="BG733" s="12">
        <f t="shared" si="416"/>
        <v>1</v>
      </c>
      <c r="BH733" s="12">
        <f t="shared" si="417"/>
        <v>1</v>
      </c>
      <c r="BI733" s="12">
        <f t="shared" si="418"/>
        <v>1</v>
      </c>
      <c r="BJ733" s="12">
        <f t="shared" si="419"/>
        <v>0</v>
      </c>
      <c r="BK733" s="12">
        <f t="shared" si="420"/>
        <v>4</v>
      </c>
      <c r="BL733" s="20" t="str">
        <f t="shared" si="421"/>
        <v>Reflexión, Diálogo, Claridad, Oportunidades de mejora, Retroalimentación al docente</v>
      </c>
      <c r="BM733" s="12" t="str">
        <f t="shared" si="422"/>
        <v>Reflexión</v>
      </c>
      <c r="BN733" s="12" t="str">
        <f t="shared" si="445"/>
        <v>Diálogo</v>
      </c>
      <c r="BO733" s="12" t="str">
        <f t="shared" si="423"/>
        <v>Claridad</v>
      </c>
      <c r="BP733" s="12" t="str">
        <f t="shared" si="424"/>
        <v>Oportunidades de mejora</v>
      </c>
      <c r="BQ733" s="12" t="str">
        <f t="shared" si="425"/>
        <v>Retroalimentación al docente</v>
      </c>
      <c r="BS733" s="12">
        <f t="shared" si="426"/>
        <v>1</v>
      </c>
      <c r="BT733" s="12">
        <f t="shared" si="427"/>
        <v>1</v>
      </c>
      <c r="BU733" s="12">
        <f t="shared" si="428"/>
        <v>1</v>
      </c>
      <c r="BV733" s="12">
        <f t="shared" si="429"/>
        <v>1</v>
      </c>
      <c r="BW733" s="12">
        <f t="shared" si="430"/>
        <v>1</v>
      </c>
      <c r="BX733" s="12">
        <f t="shared" si="431"/>
        <v>0</v>
      </c>
      <c r="BY733" s="12">
        <f t="shared" si="432"/>
        <v>5</v>
      </c>
      <c r="BZ733" s="12" t="str">
        <f t="shared" si="433"/>
        <v>La bibliografía incluye por lo menos dos títulos en una segunda lengua.</v>
      </c>
      <c r="CA733" s="12" t="str">
        <f t="shared" si="434"/>
        <v>La bibliografía incluye por lo menos dos títulos en una segunda lengua.</v>
      </c>
      <c r="CB733" s="21" t="str">
        <f t="shared" si="435"/>
        <v/>
      </c>
      <c r="CC733" s="12" t="str">
        <f t="shared" si="436"/>
        <v/>
      </c>
      <c r="CD733" s="12" t="str">
        <f t="shared" si="437"/>
        <v/>
      </c>
      <c r="CF733" s="12">
        <f t="shared" si="438"/>
        <v>0</v>
      </c>
      <c r="CG733" s="12">
        <f t="shared" si="439"/>
        <v>0</v>
      </c>
      <c r="CH733" s="12">
        <f t="shared" si="440"/>
        <v>0</v>
      </c>
      <c r="CI733" s="12">
        <f t="shared" si="441"/>
        <v>1</v>
      </c>
      <c r="CJ733" s="12">
        <f t="shared" si="442"/>
        <v>0</v>
      </c>
      <c r="CK733" s="12">
        <f t="shared" si="443"/>
        <v>1</v>
      </c>
    </row>
    <row r="734" spans="1:89" x14ac:dyDescent="0.25">
      <c r="A734" s="25">
        <v>43078.745222187499</v>
      </c>
      <c r="B734" s="26" t="s">
        <v>1488</v>
      </c>
      <c r="C734" s="26" t="s">
        <v>1489</v>
      </c>
      <c r="D734" s="26" t="s">
        <v>185</v>
      </c>
      <c r="E734" s="24"/>
      <c r="F734" s="26" t="s">
        <v>436</v>
      </c>
      <c r="G734" s="26" t="s">
        <v>1490</v>
      </c>
      <c r="H734" s="26" t="s">
        <v>188</v>
      </c>
      <c r="I734" s="26" t="s">
        <v>188</v>
      </c>
      <c r="J734" s="26" t="s">
        <v>188</v>
      </c>
      <c r="K734" s="26" t="s">
        <v>188</v>
      </c>
      <c r="L734" s="26" t="s">
        <v>188</v>
      </c>
      <c r="M734" s="26" t="s">
        <v>188</v>
      </c>
      <c r="N734" s="26" t="s">
        <v>188</v>
      </c>
      <c r="O734" s="26" t="s">
        <v>188</v>
      </c>
      <c r="P734" s="26" t="s">
        <v>188</v>
      </c>
      <c r="Q734" s="26" t="s">
        <v>188</v>
      </c>
      <c r="R734" s="26" t="s">
        <v>188</v>
      </c>
      <c r="S734" s="26" t="s">
        <v>188</v>
      </c>
      <c r="T734" s="26" t="s">
        <v>188</v>
      </c>
      <c r="U734" s="26" t="s">
        <v>188</v>
      </c>
      <c r="V734" s="26" t="s">
        <v>4</v>
      </c>
      <c r="W734" s="26" t="s">
        <v>162</v>
      </c>
      <c r="X734" s="26" t="s">
        <v>158</v>
      </c>
      <c r="Y734" s="26" t="s">
        <v>43</v>
      </c>
      <c r="Z734" s="26" t="s">
        <v>43</v>
      </c>
      <c r="AA734" s="26" t="s">
        <v>43</v>
      </c>
      <c r="AB734" s="26" t="s">
        <v>43</v>
      </c>
      <c r="AC734" s="26" t="s">
        <v>43</v>
      </c>
      <c r="AD734" s="26" t="s">
        <v>43</v>
      </c>
      <c r="AE734" s="26" t="s">
        <v>55</v>
      </c>
      <c r="AF734" s="26" t="s">
        <v>159</v>
      </c>
      <c r="AG734" s="26" t="s">
        <v>59</v>
      </c>
      <c r="AH734" s="26" t="s">
        <v>59</v>
      </c>
      <c r="AI734" s="26" t="s">
        <v>59</v>
      </c>
      <c r="AJ734" s="26" t="s">
        <v>59</v>
      </c>
      <c r="AK734" s="26" t="s">
        <v>71</v>
      </c>
      <c r="AL734" s="26" t="s">
        <v>163</v>
      </c>
      <c r="AM734" s="26" t="s">
        <v>206</v>
      </c>
      <c r="AN734" s="26" t="s">
        <v>90</v>
      </c>
      <c r="AO734" s="26" t="s">
        <v>210</v>
      </c>
      <c r="AP734" s="26" t="s">
        <v>106</v>
      </c>
      <c r="AQ734" s="26" t="s">
        <v>106</v>
      </c>
      <c r="AR734" s="26" t="s">
        <v>106</v>
      </c>
      <c r="AS734" s="26" t="s">
        <v>106</v>
      </c>
      <c r="AT734" s="26" t="s">
        <v>113</v>
      </c>
      <c r="AU734" s="26" t="s">
        <v>193</v>
      </c>
      <c r="AX734" s="12">
        <f t="shared" si="413"/>
        <v>733</v>
      </c>
      <c r="AY734" s="12">
        <f t="shared" si="444"/>
        <v>1</v>
      </c>
      <c r="AZ734" s="20" t="str">
        <f t="shared" si="414"/>
        <v>Anticipatoria., Autoevaluación., Retroalimentación.</v>
      </c>
      <c r="BA734" s="12" t="str">
        <f t="shared" si="409"/>
        <v>Anticipatoria.</v>
      </c>
      <c r="BB734" s="12" t="str">
        <f t="shared" si="410"/>
        <v>Autoevaluación.</v>
      </c>
      <c r="BC734" s="12" t="str">
        <f t="shared" si="411"/>
        <v>Retroalimentación.</v>
      </c>
      <c r="BD734" s="12" t="str">
        <f t="shared" si="412"/>
        <v/>
      </c>
      <c r="BF734" s="12">
        <f t="shared" si="415"/>
        <v>1</v>
      </c>
      <c r="BG734" s="12">
        <f t="shared" si="416"/>
        <v>0</v>
      </c>
      <c r="BH734" s="12">
        <f t="shared" si="417"/>
        <v>1</v>
      </c>
      <c r="BI734" s="12">
        <f t="shared" si="418"/>
        <v>1</v>
      </c>
      <c r="BJ734" s="12">
        <f t="shared" si="419"/>
        <v>0</v>
      </c>
      <c r="BK734" s="12">
        <f t="shared" si="420"/>
        <v>3</v>
      </c>
      <c r="BL734" s="20" t="str">
        <f t="shared" si="421"/>
        <v>Reflexión, Diálogo, Claridad, Oportunidades de mejora</v>
      </c>
      <c r="BM734" s="12" t="str">
        <f t="shared" si="422"/>
        <v>Reflexión</v>
      </c>
      <c r="BN734" s="12" t="str">
        <f t="shared" si="445"/>
        <v>Diálogo</v>
      </c>
      <c r="BO734" s="12" t="str">
        <f t="shared" si="423"/>
        <v>Claridad</v>
      </c>
      <c r="BP734" s="12" t="str">
        <f t="shared" si="424"/>
        <v>Oportunidades de mejora</v>
      </c>
      <c r="BQ734" s="12" t="str">
        <f t="shared" si="425"/>
        <v/>
      </c>
      <c r="BS734" s="12">
        <f t="shared" si="426"/>
        <v>1</v>
      </c>
      <c r="BT734" s="12">
        <f t="shared" si="427"/>
        <v>1</v>
      </c>
      <c r="BU734" s="12">
        <f t="shared" si="428"/>
        <v>1</v>
      </c>
      <c r="BV734" s="12">
        <f t="shared" si="429"/>
        <v>1</v>
      </c>
      <c r="BW734" s="12">
        <f t="shared" si="430"/>
        <v>0</v>
      </c>
      <c r="BX734" s="12">
        <f t="shared" si="431"/>
        <v>0</v>
      </c>
      <c r="BY734" s="12">
        <f t="shared" si="432"/>
        <v>4</v>
      </c>
      <c r="BZ734" s="12" t="str">
        <f t="shared" si="43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34" s="12" t="str">
        <f t="shared" si="434"/>
        <v>La bibliografía básica propuesta se encuentra en la biblioteca "Juan Roa Vásquez".</v>
      </c>
      <c r="CB734" s="21" t="str">
        <f t="shared" si="435"/>
        <v>La bibliografía propuesta contiene títulos de edición menor a 5 años.</v>
      </c>
      <c r="CC734" s="12" t="str">
        <f t="shared" si="436"/>
        <v>La bibliografía se presenta con una sólo sistema de referenciación (APA, Vancouver, IEEE, etc).</v>
      </c>
      <c r="CD734" s="12" t="str">
        <f t="shared" si="437"/>
        <v>La bibliografía incluye por lo menos dos títulos en una segunda lengua.</v>
      </c>
      <c r="CF734" s="12">
        <f t="shared" si="438"/>
        <v>1</v>
      </c>
      <c r="CG734" s="12">
        <f t="shared" si="439"/>
        <v>1</v>
      </c>
      <c r="CH734" s="12">
        <f t="shared" si="440"/>
        <v>1</v>
      </c>
      <c r="CI734" s="12">
        <f t="shared" si="441"/>
        <v>1</v>
      </c>
      <c r="CJ734" s="12">
        <f t="shared" si="442"/>
        <v>0</v>
      </c>
      <c r="CK734" s="12">
        <f t="shared" si="443"/>
        <v>4</v>
      </c>
    </row>
    <row r="735" spans="1:89" x14ac:dyDescent="0.25">
      <c r="A735" s="25">
        <v>43078.747564710648</v>
      </c>
      <c r="B735" s="26" t="s">
        <v>1488</v>
      </c>
      <c r="C735" s="26" t="s">
        <v>1491</v>
      </c>
      <c r="D735" s="26" t="s">
        <v>185</v>
      </c>
      <c r="E735" s="24"/>
      <c r="F735" s="26" t="s">
        <v>436</v>
      </c>
      <c r="G735" s="26" t="s">
        <v>256</v>
      </c>
      <c r="H735" s="26" t="s">
        <v>188</v>
      </c>
      <c r="I735" s="26" t="s">
        <v>188</v>
      </c>
      <c r="J735" s="26" t="s">
        <v>188</v>
      </c>
      <c r="K735" s="26" t="s">
        <v>188</v>
      </c>
      <c r="L735" s="26" t="s">
        <v>188</v>
      </c>
      <c r="M735" s="26" t="s">
        <v>188</v>
      </c>
      <c r="N735" s="26" t="s">
        <v>188</v>
      </c>
      <c r="O735" s="26" t="s">
        <v>188</v>
      </c>
      <c r="P735" s="26" t="s">
        <v>188</v>
      </c>
      <c r="Q735" s="26" t="s">
        <v>188</v>
      </c>
      <c r="R735" s="26" t="s">
        <v>188</v>
      </c>
      <c r="S735" s="26" t="s">
        <v>188</v>
      </c>
      <c r="T735" s="26" t="s">
        <v>188</v>
      </c>
      <c r="U735" s="26" t="s">
        <v>188</v>
      </c>
      <c r="V735" s="26" t="s">
        <v>5</v>
      </c>
      <c r="W735" s="26" t="s">
        <v>162</v>
      </c>
      <c r="X735" s="26" t="s">
        <v>158</v>
      </c>
      <c r="Y735" s="26" t="s">
        <v>190</v>
      </c>
      <c r="Z735" s="26" t="s">
        <v>190</v>
      </c>
      <c r="AA735" s="26" t="s">
        <v>190</v>
      </c>
      <c r="AB735" s="26" t="s">
        <v>190</v>
      </c>
      <c r="AC735" s="26" t="s">
        <v>190</v>
      </c>
      <c r="AD735" s="26" t="s">
        <v>190</v>
      </c>
      <c r="AE735" s="26" t="s">
        <v>55</v>
      </c>
      <c r="AF735" s="26" t="s">
        <v>159</v>
      </c>
      <c r="AG735" s="26" t="s">
        <v>59</v>
      </c>
      <c r="AH735" s="26" t="s">
        <v>59</v>
      </c>
      <c r="AI735" s="26" t="s">
        <v>59</v>
      </c>
      <c r="AJ735" s="26" t="s">
        <v>59</v>
      </c>
      <c r="AK735" s="26" t="s">
        <v>71</v>
      </c>
      <c r="AL735" s="26" t="s">
        <v>163</v>
      </c>
      <c r="AM735" s="26" t="s">
        <v>191</v>
      </c>
      <c r="AN735" s="26" t="s">
        <v>90</v>
      </c>
      <c r="AO735" s="26" t="s">
        <v>192</v>
      </c>
      <c r="AP735" s="26" t="s">
        <v>106</v>
      </c>
      <c r="AQ735" s="26" t="s">
        <v>106</v>
      </c>
      <c r="AR735" s="26" t="s">
        <v>106</v>
      </c>
      <c r="AS735" s="26" t="s">
        <v>106</v>
      </c>
      <c r="AT735" s="26" t="s">
        <v>113</v>
      </c>
      <c r="AU735" s="26" t="s">
        <v>193</v>
      </c>
      <c r="AX735" s="12">
        <f t="shared" si="413"/>
        <v>734</v>
      </c>
      <c r="AY735" s="12">
        <f t="shared" si="444"/>
        <v>1</v>
      </c>
      <c r="AZ735" s="20" t="str">
        <f t="shared" si="414"/>
        <v>Anticipatoria., Criterios y estándares (Rúbrica)., Autoevaluación., Retroalimentación.</v>
      </c>
      <c r="BA735" s="12" t="str">
        <f t="shared" si="409"/>
        <v>Anticipatoria.</v>
      </c>
      <c r="BB735" s="12" t="str">
        <f t="shared" si="410"/>
        <v>Criterios y estándares (Rúbrica).</v>
      </c>
      <c r="BC735" s="12" t="str">
        <f t="shared" si="411"/>
        <v>Autoevaluación.</v>
      </c>
      <c r="BD735" s="12" t="str">
        <f t="shared" si="412"/>
        <v>Retroalimentación.</v>
      </c>
      <c r="BF735" s="12">
        <f t="shared" si="415"/>
        <v>1</v>
      </c>
      <c r="BG735" s="12">
        <f t="shared" si="416"/>
        <v>1</v>
      </c>
      <c r="BH735" s="12">
        <f t="shared" si="417"/>
        <v>1</v>
      </c>
      <c r="BI735" s="12">
        <f t="shared" si="418"/>
        <v>1</v>
      </c>
      <c r="BJ735" s="12">
        <f t="shared" si="419"/>
        <v>0</v>
      </c>
      <c r="BK735" s="12">
        <f t="shared" si="420"/>
        <v>4</v>
      </c>
      <c r="BL735" s="20" t="str">
        <f t="shared" si="421"/>
        <v>Reflexión, Diálogo, Claridad, Oportunidades de mejora, Retroalimentación al docente</v>
      </c>
      <c r="BM735" s="12" t="str">
        <f t="shared" si="422"/>
        <v>Reflexión</v>
      </c>
      <c r="BN735" s="12" t="str">
        <f t="shared" si="445"/>
        <v>Diálogo</v>
      </c>
      <c r="BO735" s="12" t="str">
        <f t="shared" si="423"/>
        <v>Claridad</v>
      </c>
      <c r="BP735" s="12" t="str">
        <f t="shared" si="424"/>
        <v>Oportunidades de mejora</v>
      </c>
      <c r="BQ735" s="12" t="str">
        <f t="shared" si="425"/>
        <v>Retroalimentación al docente</v>
      </c>
      <c r="BS735" s="12">
        <f t="shared" si="426"/>
        <v>1</v>
      </c>
      <c r="BT735" s="12">
        <f t="shared" si="427"/>
        <v>1</v>
      </c>
      <c r="BU735" s="12">
        <f t="shared" si="428"/>
        <v>1</v>
      </c>
      <c r="BV735" s="12">
        <f t="shared" si="429"/>
        <v>1</v>
      </c>
      <c r="BW735" s="12">
        <f t="shared" si="430"/>
        <v>1</v>
      </c>
      <c r="BX735" s="12">
        <f t="shared" si="431"/>
        <v>0</v>
      </c>
      <c r="BY735" s="12">
        <f t="shared" si="432"/>
        <v>5</v>
      </c>
      <c r="BZ735" s="12" t="str">
        <f t="shared" si="43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35" s="12" t="str">
        <f t="shared" si="434"/>
        <v>La bibliografía básica propuesta se encuentra en la biblioteca "Juan Roa Vásquez".</v>
      </c>
      <c r="CB735" s="21" t="str">
        <f t="shared" si="435"/>
        <v>La bibliografía propuesta contiene títulos de edición menor a 5 años.</v>
      </c>
      <c r="CC735" s="12" t="str">
        <f t="shared" si="436"/>
        <v>La bibliografía se presenta con una sólo sistema de referenciación (APA, Vancouver, IEEE, etc).</v>
      </c>
      <c r="CD735" s="12" t="str">
        <f t="shared" si="437"/>
        <v>La bibliografía incluye por lo menos dos títulos en una segunda lengua.</v>
      </c>
      <c r="CF735" s="12">
        <f t="shared" si="438"/>
        <v>1</v>
      </c>
      <c r="CG735" s="12">
        <f t="shared" si="439"/>
        <v>1</v>
      </c>
      <c r="CH735" s="12">
        <f t="shared" si="440"/>
        <v>1</v>
      </c>
      <c r="CI735" s="12">
        <f t="shared" si="441"/>
        <v>1</v>
      </c>
      <c r="CJ735" s="12">
        <f t="shared" si="442"/>
        <v>0</v>
      </c>
      <c r="CK735" s="12">
        <f t="shared" si="443"/>
        <v>4</v>
      </c>
    </row>
    <row r="736" spans="1:89" x14ac:dyDescent="0.25">
      <c r="A736" s="25">
        <v>43078.749104652779</v>
      </c>
      <c r="B736" s="26" t="s">
        <v>1488</v>
      </c>
      <c r="C736" s="26" t="s">
        <v>1492</v>
      </c>
      <c r="D736" s="26" t="s">
        <v>185</v>
      </c>
      <c r="E736" s="24"/>
      <c r="F736" s="26" t="s">
        <v>436</v>
      </c>
      <c r="G736" s="26" t="s">
        <v>1493</v>
      </c>
      <c r="H736" s="26" t="s">
        <v>188</v>
      </c>
      <c r="I736" s="26" t="s">
        <v>188</v>
      </c>
      <c r="J736" s="26" t="s">
        <v>188</v>
      </c>
      <c r="K736" s="26" t="s">
        <v>188</v>
      </c>
      <c r="L736" s="26" t="s">
        <v>188</v>
      </c>
      <c r="M736" s="26" t="s">
        <v>188</v>
      </c>
      <c r="N736" s="26" t="s">
        <v>188</v>
      </c>
      <c r="O736" s="26" t="s">
        <v>188</v>
      </c>
      <c r="P736" s="26" t="s">
        <v>188</v>
      </c>
      <c r="Q736" s="26" t="s">
        <v>188</v>
      </c>
      <c r="R736" s="26" t="s">
        <v>188</v>
      </c>
      <c r="S736" s="26" t="s">
        <v>188</v>
      </c>
      <c r="T736" s="26" t="s">
        <v>188</v>
      </c>
      <c r="U736" s="26" t="s">
        <v>188</v>
      </c>
      <c r="V736" s="26" t="s">
        <v>5</v>
      </c>
      <c r="W736" s="26" t="s">
        <v>162</v>
      </c>
      <c r="X736" s="26" t="s">
        <v>158</v>
      </c>
      <c r="Y736" s="26" t="s">
        <v>190</v>
      </c>
      <c r="Z736" s="26" t="s">
        <v>190</v>
      </c>
      <c r="AA736" s="26" t="s">
        <v>190</v>
      </c>
      <c r="AB736" s="26" t="s">
        <v>190</v>
      </c>
      <c r="AC736" s="26" t="s">
        <v>190</v>
      </c>
      <c r="AD736" s="26" t="s">
        <v>190</v>
      </c>
      <c r="AE736" s="26" t="s">
        <v>55</v>
      </c>
      <c r="AF736" s="26" t="s">
        <v>159</v>
      </c>
      <c r="AG736" s="26" t="s">
        <v>59</v>
      </c>
      <c r="AH736" s="26" t="s">
        <v>59</v>
      </c>
      <c r="AI736" s="26" t="s">
        <v>59</v>
      </c>
      <c r="AJ736" s="26" t="s">
        <v>59</v>
      </c>
      <c r="AK736" s="26" t="s">
        <v>71</v>
      </c>
      <c r="AL736" s="26" t="s">
        <v>163</v>
      </c>
      <c r="AM736" s="26" t="s">
        <v>191</v>
      </c>
      <c r="AN736" s="26" t="s">
        <v>90</v>
      </c>
      <c r="AO736" s="26" t="s">
        <v>192</v>
      </c>
      <c r="AP736" s="26" t="s">
        <v>106</v>
      </c>
      <c r="AQ736" s="26" t="s">
        <v>106</v>
      </c>
      <c r="AR736" s="26" t="s">
        <v>106</v>
      </c>
      <c r="AS736" s="26" t="s">
        <v>106</v>
      </c>
      <c r="AT736" s="26" t="s">
        <v>113</v>
      </c>
      <c r="AU736" s="26" t="s">
        <v>193</v>
      </c>
      <c r="AX736" s="12">
        <f t="shared" si="413"/>
        <v>735</v>
      </c>
      <c r="AY736" s="12">
        <f t="shared" si="444"/>
        <v>1</v>
      </c>
      <c r="AZ736" s="20" t="str">
        <f t="shared" si="414"/>
        <v>Anticipatoria., Criterios y estándares (Rúbrica)., Autoevaluación., Retroalimentación.</v>
      </c>
      <c r="BA736" s="12" t="str">
        <f t="shared" si="409"/>
        <v>Anticipatoria.</v>
      </c>
      <c r="BB736" s="12" t="str">
        <f t="shared" si="410"/>
        <v>Criterios y estándares (Rúbrica).</v>
      </c>
      <c r="BC736" s="12" t="str">
        <f t="shared" si="411"/>
        <v>Autoevaluación.</v>
      </c>
      <c r="BD736" s="12" t="str">
        <f t="shared" si="412"/>
        <v>Retroalimentación.</v>
      </c>
      <c r="BF736" s="12">
        <f t="shared" si="415"/>
        <v>1</v>
      </c>
      <c r="BG736" s="12">
        <f t="shared" si="416"/>
        <v>1</v>
      </c>
      <c r="BH736" s="12">
        <f t="shared" si="417"/>
        <v>1</v>
      </c>
      <c r="BI736" s="12">
        <f t="shared" si="418"/>
        <v>1</v>
      </c>
      <c r="BJ736" s="12">
        <f t="shared" si="419"/>
        <v>0</v>
      </c>
      <c r="BK736" s="12">
        <f t="shared" si="420"/>
        <v>4</v>
      </c>
      <c r="BL736" s="20" t="str">
        <f t="shared" si="421"/>
        <v>Reflexión, Diálogo, Claridad, Oportunidades de mejora, Retroalimentación al docente</v>
      </c>
      <c r="BM736" s="12" t="str">
        <f t="shared" si="422"/>
        <v>Reflexión</v>
      </c>
      <c r="BN736" s="12" t="str">
        <f t="shared" si="445"/>
        <v>Diálogo</v>
      </c>
      <c r="BO736" s="12" t="str">
        <f t="shared" si="423"/>
        <v>Claridad</v>
      </c>
      <c r="BP736" s="12" t="str">
        <f t="shared" si="424"/>
        <v>Oportunidades de mejora</v>
      </c>
      <c r="BQ736" s="12" t="str">
        <f t="shared" si="425"/>
        <v>Retroalimentación al docente</v>
      </c>
      <c r="BS736" s="12">
        <f t="shared" si="426"/>
        <v>1</v>
      </c>
      <c r="BT736" s="12">
        <f t="shared" si="427"/>
        <v>1</v>
      </c>
      <c r="BU736" s="12">
        <f t="shared" si="428"/>
        <v>1</v>
      </c>
      <c r="BV736" s="12">
        <f t="shared" si="429"/>
        <v>1</v>
      </c>
      <c r="BW736" s="12">
        <f t="shared" si="430"/>
        <v>1</v>
      </c>
      <c r="BX736" s="12">
        <f t="shared" si="431"/>
        <v>0</v>
      </c>
      <c r="BY736" s="12">
        <f t="shared" si="432"/>
        <v>5</v>
      </c>
      <c r="BZ736" s="12" t="str">
        <f t="shared" si="43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36" s="12" t="str">
        <f t="shared" si="434"/>
        <v>La bibliografía básica propuesta se encuentra en la biblioteca "Juan Roa Vásquez".</v>
      </c>
      <c r="CB736" s="21" t="str">
        <f t="shared" si="435"/>
        <v>La bibliografía propuesta contiene títulos de edición menor a 5 años.</v>
      </c>
      <c r="CC736" s="12" t="str">
        <f t="shared" si="436"/>
        <v>La bibliografía se presenta con una sólo sistema de referenciación (APA, Vancouver, IEEE, etc).</v>
      </c>
      <c r="CD736" s="12" t="str">
        <f t="shared" si="437"/>
        <v>La bibliografía incluye por lo menos dos títulos en una segunda lengua.</v>
      </c>
      <c r="CF736" s="12">
        <f t="shared" si="438"/>
        <v>1</v>
      </c>
      <c r="CG736" s="12">
        <f t="shared" si="439"/>
        <v>1</v>
      </c>
      <c r="CH736" s="12">
        <f t="shared" si="440"/>
        <v>1</v>
      </c>
      <c r="CI736" s="12">
        <f t="shared" si="441"/>
        <v>1</v>
      </c>
      <c r="CJ736" s="12">
        <f t="shared" si="442"/>
        <v>0</v>
      </c>
      <c r="CK736" s="12">
        <f t="shared" si="443"/>
        <v>4</v>
      </c>
    </row>
    <row r="737" spans="1:89" x14ac:dyDescent="0.25">
      <c r="A737" s="25">
        <v>43078.843881990746</v>
      </c>
      <c r="B737" s="26" t="s">
        <v>1494</v>
      </c>
      <c r="C737" s="26" t="s">
        <v>1495</v>
      </c>
      <c r="D737" s="26" t="s">
        <v>185</v>
      </c>
      <c r="E737" s="24"/>
      <c r="F737" s="26" t="s">
        <v>357</v>
      </c>
      <c r="G737" s="26" t="s">
        <v>1496</v>
      </c>
      <c r="H737" s="26" t="s">
        <v>188</v>
      </c>
      <c r="I737" s="26" t="s">
        <v>188</v>
      </c>
      <c r="J737" s="26" t="s">
        <v>188</v>
      </c>
      <c r="K737" s="26" t="s">
        <v>188</v>
      </c>
      <c r="L737" s="26" t="s">
        <v>188</v>
      </c>
      <c r="M737" s="26" t="s">
        <v>188</v>
      </c>
      <c r="N737" s="26" t="s">
        <v>188</v>
      </c>
      <c r="O737" s="26" t="s">
        <v>188</v>
      </c>
      <c r="P737" s="26" t="s">
        <v>188</v>
      </c>
      <c r="Q737" s="26" t="s">
        <v>188</v>
      </c>
      <c r="R737" s="26" t="s">
        <v>188</v>
      </c>
      <c r="S737" s="26" t="s">
        <v>188</v>
      </c>
      <c r="T737" s="26" t="s">
        <v>188</v>
      </c>
      <c r="U737" s="26" t="s">
        <v>188</v>
      </c>
      <c r="V737" s="26" t="s">
        <v>5</v>
      </c>
      <c r="W737" s="26" t="s">
        <v>162</v>
      </c>
      <c r="X737" s="26" t="s">
        <v>158</v>
      </c>
      <c r="Y737" s="26" t="s">
        <v>43</v>
      </c>
      <c r="Z737" s="26" t="s">
        <v>43</v>
      </c>
      <c r="AA737" s="26" t="s">
        <v>43</v>
      </c>
      <c r="AB737" s="26" t="s">
        <v>190</v>
      </c>
      <c r="AC737" s="26" t="s">
        <v>190</v>
      </c>
      <c r="AD737" s="26" t="s">
        <v>190</v>
      </c>
      <c r="AE737" s="26" t="s">
        <v>53</v>
      </c>
      <c r="AF737" s="26" t="s">
        <v>58</v>
      </c>
      <c r="AG737" s="26" t="s">
        <v>58</v>
      </c>
      <c r="AH737" s="26" t="s">
        <v>58</v>
      </c>
      <c r="AI737" s="26" t="s">
        <v>58</v>
      </c>
      <c r="AJ737" s="26" t="s">
        <v>58</v>
      </c>
      <c r="AK737" s="26" t="s">
        <v>69</v>
      </c>
      <c r="AL737" s="26" t="s">
        <v>160</v>
      </c>
      <c r="AM737" s="26" t="s">
        <v>259</v>
      </c>
      <c r="AN737" s="26" t="s">
        <v>89</v>
      </c>
      <c r="AO737" s="26" t="s">
        <v>192</v>
      </c>
      <c r="AP737" s="26" t="s">
        <v>105</v>
      </c>
      <c r="AQ737" s="26" t="s">
        <v>105</v>
      </c>
      <c r="AR737" s="26" t="s">
        <v>105</v>
      </c>
      <c r="AS737" s="26" t="s">
        <v>105</v>
      </c>
      <c r="AT737" s="26" t="s">
        <v>114</v>
      </c>
      <c r="AU737" s="26" t="s">
        <v>167</v>
      </c>
      <c r="AX737" s="12">
        <f t="shared" si="413"/>
        <v>736</v>
      </c>
      <c r="AY737" s="12">
        <f t="shared" si="444"/>
        <v>0.5</v>
      </c>
      <c r="AZ737" s="20" t="str">
        <f t="shared" si="414"/>
        <v>Criterios y estándares (Rúbrica)., Autoevaluación., Retroalimentación.</v>
      </c>
      <c r="BA737" s="12" t="str">
        <f t="shared" si="409"/>
        <v>Criterios y estándares (Rúbrica).</v>
      </c>
      <c r="BB737" s="12" t="str">
        <f t="shared" si="410"/>
        <v>Autoevaluación.</v>
      </c>
      <c r="BC737" s="12" t="str">
        <f t="shared" si="411"/>
        <v>Retroalimentación.</v>
      </c>
      <c r="BD737" s="12" t="str">
        <f t="shared" si="412"/>
        <v/>
      </c>
      <c r="BF737" s="12">
        <f t="shared" si="415"/>
        <v>0</v>
      </c>
      <c r="BG737" s="12">
        <f t="shared" si="416"/>
        <v>1</v>
      </c>
      <c r="BH737" s="12">
        <f t="shared" si="417"/>
        <v>1</v>
      </c>
      <c r="BI737" s="12">
        <f t="shared" si="418"/>
        <v>1</v>
      </c>
      <c r="BJ737" s="12">
        <f t="shared" si="419"/>
        <v>0</v>
      </c>
      <c r="BK737" s="12">
        <f t="shared" si="420"/>
        <v>3</v>
      </c>
      <c r="BL737" s="20" t="str">
        <f t="shared" si="421"/>
        <v>Reflexión, Diálogo, Claridad, Oportunidades de mejora, Retroalimentación al docente</v>
      </c>
      <c r="BM737" s="12" t="str">
        <f t="shared" si="422"/>
        <v>Reflexión</v>
      </c>
      <c r="BN737" s="12" t="str">
        <f t="shared" si="445"/>
        <v>Diálogo</v>
      </c>
      <c r="BO737" s="12" t="str">
        <f t="shared" si="423"/>
        <v>Claridad</v>
      </c>
      <c r="BP737" s="12" t="str">
        <f t="shared" si="424"/>
        <v>Oportunidades de mejora</v>
      </c>
      <c r="BQ737" s="12" t="str">
        <f t="shared" si="425"/>
        <v>Retroalimentación al docente</v>
      </c>
      <c r="BS737" s="12">
        <f t="shared" si="426"/>
        <v>1</v>
      </c>
      <c r="BT737" s="12">
        <f t="shared" si="427"/>
        <v>1</v>
      </c>
      <c r="BU737" s="12">
        <f t="shared" si="428"/>
        <v>1</v>
      </c>
      <c r="BV737" s="12">
        <f t="shared" si="429"/>
        <v>1</v>
      </c>
      <c r="BW737" s="12">
        <f t="shared" si="430"/>
        <v>1</v>
      </c>
      <c r="BX737" s="12">
        <f t="shared" si="431"/>
        <v>0</v>
      </c>
      <c r="BY737" s="12">
        <f t="shared" si="432"/>
        <v>5</v>
      </c>
      <c r="BZ737" s="12" t="str">
        <f t="shared" si="433"/>
        <v>La bibliografía se presenta con una sólo sistema de referenciación (APA, Vancouver, IEEE, etc).</v>
      </c>
      <c r="CA737" s="12" t="str">
        <f t="shared" si="434"/>
        <v>La bibliografía se presenta con una sólo sistema de referenciación (APA, Vancouver, IEEE, etc).</v>
      </c>
      <c r="CB737" s="21" t="str">
        <f t="shared" si="435"/>
        <v/>
      </c>
      <c r="CC737" s="12" t="str">
        <f t="shared" si="436"/>
        <v/>
      </c>
      <c r="CD737" s="12" t="str">
        <f t="shared" si="437"/>
        <v/>
      </c>
      <c r="CF737" s="12">
        <f t="shared" si="438"/>
        <v>0</v>
      </c>
      <c r="CG737" s="12">
        <f t="shared" si="439"/>
        <v>0</v>
      </c>
      <c r="CH737" s="12">
        <f t="shared" si="440"/>
        <v>1</v>
      </c>
      <c r="CI737" s="12">
        <f t="shared" si="441"/>
        <v>0</v>
      </c>
      <c r="CJ737" s="12">
        <f t="shared" si="442"/>
        <v>0</v>
      </c>
      <c r="CK737" s="12">
        <f t="shared" si="443"/>
        <v>1</v>
      </c>
    </row>
    <row r="738" spans="1:89" x14ac:dyDescent="0.25">
      <c r="A738" s="25">
        <v>43078.847711018519</v>
      </c>
      <c r="B738" s="26" t="s">
        <v>1494</v>
      </c>
      <c r="C738" s="26" t="s">
        <v>1495</v>
      </c>
      <c r="D738" s="26" t="s">
        <v>185</v>
      </c>
      <c r="E738" s="24"/>
      <c r="F738" s="26" t="s">
        <v>371</v>
      </c>
      <c r="G738" s="26" t="s">
        <v>1497</v>
      </c>
      <c r="H738" s="26" t="s">
        <v>188</v>
      </c>
      <c r="I738" s="26" t="s">
        <v>188</v>
      </c>
      <c r="J738" s="26" t="s">
        <v>188</v>
      </c>
      <c r="K738" s="26" t="s">
        <v>188</v>
      </c>
      <c r="L738" s="26" t="s">
        <v>188</v>
      </c>
      <c r="M738" s="26" t="s">
        <v>188</v>
      </c>
      <c r="N738" s="26" t="s">
        <v>188</v>
      </c>
      <c r="O738" s="26" t="s">
        <v>188</v>
      </c>
      <c r="P738" s="26" t="s">
        <v>188</v>
      </c>
      <c r="Q738" s="26" t="s">
        <v>188</v>
      </c>
      <c r="R738" s="26" t="s">
        <v>188</v>
      </c>
      <c r="S738" s="26" t="s">
        <v>188</v>
      </c>
      <c r="T738" s="26" t="s">
        <v>188</v>
      </c>
      <c r="U738" s="26" t="s">
        <v>188</v>
      </c>
      <c r="V738" s="26" t="s">
        <v>5</v>
      </c>
      <c r="W738" s="26" t="s">
        <v>36</v>
      </c>
      <c r="X738" s="26" t="s">
        <v>39</v>
      </c>
      <c r="Y738" s="26" t="s">
        <v>43</v>
      </c>
      <c r="Z738" s="26" t="s">
        <v>43</v>
      </c>
      <c r="AA738" s="26" t="s">
        <v>43</v>
      </c>
      <c r="AB738" s="26" t="s">
        <v>43</v>
      </c>
      <c r="AC738" s="26" t="s">
        <v>43</v>
      </c>
      <c r="AD738" s="26" t="s">
        <v>43</v>
      </c>
      <c r="AE738" s="26" t="s">
        <v>53</v>
      </c>
      <c r="AF738" s="26" t="s">
        <v>58</v>
      </c>
      <c r="AG738" s="26" t="s">
        <v>58</v>
      </c>
      <c r="AH738" s="26" t="s">
        <v>58</v>
      </c>
      <c r="AI738" s="26" t="s">
        <v>58</v>
      </c>
      <c r="AJ738" s="26" t="s">
        <v>58</v>
      </c>
      <c r="AK738" s="26" t="s">
        <v>69</v>
      </c>
      <c r="AL738" s="26" t="s">
        <v>160</v>
      </c>
      <c r="AM738" s="26" t="s">
        <v>191</v>
      </c>
      <c r="AN738" s="26" t="s">
        <v>89</v>
      </c>
      <c r="AO738" s="26" t="s">
        <v>192</v>
      </c>
      <c r="AP738" s="26" t="s">
        <v>105</v>
      </c>
      <c r="AQ738" s="26" t="s">
        <v>105</v>
      </c>
      <c r="AR738" s="26" t="s">
        <v>105</v>
      </c>
      <c r="AS738" s="26" t="s">
        <v>105</v>
      </c>
      <c r="AT738" s="26" t="s">
        <v>114</v>
      </c>
      <c r="AU738" s="26" t="s">
        <v>193</v>
      </c>
      <c r="AX738" s="12">
        <f t="shared" si="413"/>
        <v>736</v>
      </c>
      <c r="AY738" s="12">
        <f t="shared" si="444"/>
        <v>0.5</v>
      </c>
      <c r="AZ738" s="20" t="str">
        <f t="shared" si="414"/>
        <v>Anticipatoria., Criterios y estándares (Rúbrica)., Autoevaluación., Retroalimentación.</v>
      </c>
      <c r="BA738" s="12" t="str">
        <f t="shared" si="409"/>
        <v>Anticipatoria.</v>
      </c>
      <c r="BB738" s="12" t="str">
        <f t="shared" si="410"/>
        <v>Criterios y estándares (Rúbrica).</v>
      </c>
      <c r="BC738" s="12" t="str">
        <f t="shared" si="411"/>
        <v>Autoevaluación.</v>
      </c>
      <c r="BD738" s="12" t="str">
        <f t="shared" si="412"/>
        <v>Retroalimentación.</v>
      </c>
      <c r="BF738" s="12">
        <f t="shared" si="415"/>
        <v>1</v>
      </c>
      <c r="BG738" s="12">
        <f t="shared" si="416"/>
        <v>1</v>
      </c>
      <c r="BH738" s="12">
        <f t="shared" si="417"/>
        <v>1</v>
      </c>
      <c r="BI738" s="12">
        <f t="shared" si="418"/>
        <v>1</v>
      </c>
      <c r="BJ738" s="12">
        <f t="shared" si="419"/>
        <v>0</v>
      </c>
      <c r="BK738" s="12">
        <f t="shared" si="420"/>
        <v>4</v>
      </c>
      <c r="BL738" s="20" t="str">
        <f t="shared" si="421"/>
        <v>Reflexión, Diálogo, Claridad, Oportunidades de mejora, Retroalimentación al docente</v>
      </c>
      <c r="BM738" s="12" t="str">
        <f t="shared" si="422"/>
        <v>Reflexión</v>
      </c>
      <c r="BN738" s="12" t="str">
        <f t="shared" si="445"/>
        <v>Diálogo</v>
      </c>
      <c r="BO738" s="12" t="str">
        <f t="shared" si="423"/>
        <v>Claridad</v>
      </c>
      <c r="BP738" s="12" t="str">
        <f t="shared" si="424"/>
        <v>Oportunidades de mejora</v>
      </c>
      <c r="BQ738" s="12" t="str">
        <f t="shared" si="425"/>
        <v>Retroalimentación al docente</v>
      </c>
      <c r="BS738" s="12">
        <f t="shared" si="426"/>
        <v>1</v>
      </c>
      <c r="BT738" s="12">
        <f t="shared" si="427"/>
        <v>1</v>
      </c>
      <c r="BU738" s="12">
        <f t="shared" si="428"/>
        <v>1</v>
      </c>
      <c r="BV738" s="12">
        <f t="shared" si="429"/>
        <v>1</v>
      </c>
      <c r="BW738" s="12">
        <f t="shared" si="430"/>
        <v>1</v>
      </c>
      <c r="BX738" s="12">
        <f t="shared" si="431"/>
        <v>0</v>
      </c>
      <c r="BY738" s="12">
        <f t="shared" si="432"/>
        <v>5</v>
      </c>
      <c r="BZ738" s="12" t="str">
        <f t="shared" si="43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38" s="12" t="str">
        <f t="shared" si="434"/>
        <v>La bibliografía básica propuesta se encuentra en la biblioteca "Juan Roa Vásquez".</v>
      </c>
      <c r="CB738" s="21" t="str">
        <f t="shared" si="435"/>
        <v>La bibliografía propuesta contiene títulos de edición menor a 5 años.</v>
      </c>
      <c r="CC738" s="12" t="str">
        <f t="shared" si="436"/>
        <v>La bibliografía se presenta con una sólo sistema de referenciación (APA, Vancouver, IEEE, etc).</v>
      </c>
      <c r="CD738" s="12" t="str">
        <f t="shared" si="437"/>
        <v>La bibliografía incluye por lo menos dos títulos en una segunda lengua.</v>
      </c>
      <c r="CF738" s="12">
        <f t="shared" si="438"/>
        <v>1</v>
      </c>
      <c r="CG738" s="12">
        <f t="shared" si="439"/>
        <v>1</v>
      </c>
      <c r="CH738" s="12">
        <f t="shared" si="440"/>
        <v>1</v>
      </c>
      <c r="CI738" s="12">
        <f t="shared" si="441"/>
        <v>1</v>
      </c>
      <c r="CJ738" s="12">
        <f t="shared" si="442"/>
        <v>0</v>
      </c>
      <c r="CK738" s="12">
        <f t="shared" si="443"/>
        <v>4</v>
      </c>
    </row>
    <row r="739" spans="1:89" x14ac:dyDescent="0.25">
      <c r="A739" s="25">
        <v>43079.686343287038</v>
      </c>
      <c r="B739" s="26" t="s">
        <v>1498</v>
      </c>
      <c r="C739" s="26" t="s">
        <v>1499</v>
      </c>
      <c r="D739" s="26" t="s">
        <v>185</v>
      </c>
      <c r="E739" s="24"/>
      <c r="F739" s="26" t="s">
        <v>195</v>
      </c>
      <c r="G739" s="26" t="s">
        <v>1500</v>
      </c>
      <c r="H739" s="26" t="s">
        <v>188</v>
      </c>
      <c r="I739" s="26" t="s">
        <v>188</v>
      </c>
      <c r="J739" s="26" t="s">
        <v>188</v>
      </c>
      <c r="K739" s="26" t="s">
        <v>188</v>
      </c>
      <c r="L739" s="26" t="s">
        <v>188</v>
      </c>
      <c r="M739" s="26" t="s">
        <v>188</v>
      </c>
      <c r="N739" s="26" t="s">
        <v>188</v>
      </c>
      <c r="O739" s="26" t="s">
        <v>188</v>
      </c>
      <c r="P739" s="26" t="s">
        <v>188</v>
      </c>
      <c r="Q739" s="26" t="s">
        <v>188</v>
      </c>
      <c r="R739" s="26" t="s">
        <v>188</v>
      </c>
      <c r="S739" s="26" t="s">
        <v>188</v>
      </c>
      <c r="T739" s="26" t="s">
        <v>188</v>
      </c>
      <c r="U739" s="26" t="s">
        <v>188</v>
      </c>
      <c r="V739" s="26" t="s">
        <v>5</v>
      </c>
      <c r="W739" s="26" t="s">
        <v>162</v>
      </c>
      <c r="X739" s="26" t="s">
        <v>158</v>
      </c>
      <c r="Y739" s="26" t="s">
        <v>190</v>
      </c>
      <c r="Z739" s="26" t="s">
        <v>190</v>
      </c>
      <c r="AA739" s="26" t="s">
        <v>190</v>
      </c>
      <c r="AB739" s="26" t="s">
        <v>190</v>
      </c>
      <c r="AC739" s="26" t="s">
        <v>190</v>
      </c>
      <c r="AD739" s="26" t="s">
        <v>190</v>
      </c>
      <c r="AE739" s="26" t="s">
        <v>55</v>
      </c>
      <c r="AF739" s="26" t="s">
        <v>159</v>
      </c>
      <c r="AG739" s="26" t="s">
        <v>59</v>
      </c>
      <c r="AH739" s="26" t="s">
        <v>59</v>
      </c>
      <c r="AI739" s="26" t="s">
        <v>59</v>
      </c>
      <c r="AJ739" s="26" t="s">
        <v>59</v>
      </c>
      <c r="AK739" s="26" t="s">
        <v>71</v>
      </c>
      <c r="AL739" s="26" t="s">
        <v>74</v>
      </c>
      <c r="AM739" s="26" t="s">
        <v>191</v>
      </c>
      <c r="AN739" s="26" t="s">
        <v>90</v>
      </c>
      <c r="AO739" s="26" t="s">
        <v>192</v>
      </c>
      <c r="AP739" s="26" t="s">
        <v>106</v>
      </c>
      <c r="AQ739" s="26" t="s">
        <v>106</v>
      </c>
      <c r="AR739" s="26" t="s">
        <v>106</v>
      </c>
      <c r="AS739" s="26" t="s">
        <v>106</v>
      </c>
      <c r="AT739" s="26" t="s">
        <v>114</v>
      </c>
      <c r="AU739" s="26" t="s">
        <v>200</v>
      </c>
      <c r="AX739" s="12">
        <f t="shared" si="413"/>
        <v>738</v>
      </c>
      <c r="AY739" s="12">
        <f t="shared" si="444"/>
        <v>0.33333333333333331</v>
      </c>
      <c r="AZ739" s="20" t="str">
        <f t="shared" si="414"/>
        <v>Anticipatoria., Criterios y estándares (Rúbrica)., Autoevaluación., Retroalimentación.</v>
      </c>
      <c r="BA739" s="12" t="str">
        <f t="shared" si="409"/>
        <v>Anticipatoria.</v>
      </c>
      <c r="BB739" s="12" t="str">
        <f t="shared" si="410"/>
        <v>Criterios y estándares (Rúbrica).</v>
      </c>
      <c r="BC739" s="12" t="str">
        <f t="shared" si="411"/>
        <v>Autoevaluación.</v>
      </c>
      <c r="BD739" s="12" t="str">
        <f t="shared" si="412"/>
        <v>Retroalimentación.</v>
      </c>
      <c r="BF739" s="12">
        <f t="shared" si="415"/>
        <v>1</v>
      </c>
      <c r="BG739" s="12">
        <f t="shared" si="416"/>
        <v>1</v>
      </c>
      <c r="BH739" s="12">
        <f t="shared" si="417"/>
        <v>1</v>
      </c>
      <c r="BI739" s="12">
        <f t="shared" si="418"/>
        <v>1</v>
      </c>
      <c r="BJ739" s="12">
        <f t="shared" si="419"/>
        <v>0</v>
      </c>
      <c r="BK739" s="12">
        <f t="shared" si="420"/>
        <v>4</v>
      </c>
      <c r="BL739" s="20" t="str">
        <f t="shared" si="421"/>
        <v>Reflexión, Diálogo, Claridad, Oportunidades de mejora, Retroalimentación al docente</v>
      </c>
      <c r="BM739" s="12" t="str">
        <f t="shared" si="422"/>
        <v>Reflexión</v>
      </c>
      <c r="BN739" s="12" t="str">
        <f t="shared" si="445"/>
        <v>Diálogo</v>
      </c>
      <c r="BO739" s="12" t="str">
        <f t="shared" si="423"/>
        <v>Claridad</v>
      </c>
      <c r="BP739" s="12" t="str">
        <f t="shared" si="424"/>
        <v>Oportunidades de mejora</v>
      </c>
      <c r="BQ739" s="12" t="str">
        <f t="shared" si="425"/>
        <v>Retroalimentación al docente</v>
      </c>
      <c r="BS739" s="12">
        <f t="shared" si="426"/>
        <v>1</v>
      </c>
      <c r="BT739" s="12">
        <f t="shared" si="427"/>
        <v>1</v>
      </c>
      <c r="BU739" s="12">
        <f t="shared" si="428"/>
        <v>1</v>
      </c>
      <c r="BV739" s="12">
        <f t="shared" si="429"/>
        <v>1</v>
      </c>
      <c r="BW739" s="12">
        <f t="shared" si="430"/>
        <v>1</v>
      </c>
      <c r="BX739" s="12">
        <f t="shared" si="431"/>
        <v>0</v>
      </c>
      <c r="BY739" s="12">
        <f t="shared" si="432"/>
        <v>5</v>
      </c>
      <c r="BZ739" s="12" t="str">
        <f t="shared" si="433"/>
        <v>La bibliografía básica propuesta se encuentra en la biblioteca "Juan Roa Vásquez"., La bibliografía propuesta contiene títulos de edición menor a 5 años.</v>
      </c>
      <c r="CA739" s="12" t="str">
        <f t="shared" si="434"/>
        <v>La bibliografía básica propuesta se encuentra en la biblioteca "Juan Roa Vásquez".</v>
      </c>
      <c r="CB739" s="21" t="str">
        <f t="shared" si="435"/>
        <v>La bibliografía propuesta contiene títulos de edición menor a 5 años.</v>
      </c>
      <c r="CC739" s="12" t="str">
        <f t="shared" si="436"/>
        <v/>
      </c>
      <c r="CD739" s="12" t="str">
        <f t="shared" si="437"/>
        <v/>
      </c>
      <c r="CF739" s="12">
        <f t="shared" si="438"/>
        <v>1</v>
      </c>
      <c r="CG739" s="12">
        <f t="shared" si="439"/>
        <v>1</v>
      </c>
      <c r="CH739" s="12">
        <f t="shared" si="440"/>
        <v>0</v>
      </c>
      <c r="CI739" s="12">
        <f t="shared" si="441"/>
        <v>0</v>
      </c>
      <c r="CJ739" s="12">
        <f t="shared" si="442"/>
        <v>0</v>
      </c>
      <c r="CK739" s="12">
        <f t="shared" si="443"/>
        <v>2</v>
      </c>
    </row>
    <row r="740" spans="1:89" x14ac:dyDescent="0.25">
      <c r="A740" s="25">
        <v>43079.692741481485</v>
      </c>
      <c r="B740" s="26" t="s">
        <v>1498</v>
      </c>
      <c r="C740" s="26" t="s">
        <v>1499</v>
      </c>
      <c r="D740" s="26" t="s">
        <v>185</v>
      </c>
      <c r="E740" s="24"/>
      <c r="F740" s="26" t="s">
        <v>195</v>
      </c>
      <c r="G740" s="26" t="s">
        <v>1501</v>
      </c>
      <c r="H740" s="26" t="s">
        <v>188</v>
      </c>
      <c r="I740" s="26" t="s">
        <v>188</v>
      </c>
      <c r="J740" s="26" t="s">
        <v>188</v>
      </c>
      <c r="K740" s="26" t="s">
        <v>188</v>
      </c>
      <c r="L740" s="26" t="s">
        <v>188</v>
      </c>
      <c r="M740" s="26" t="s">
        <v>188</v>
      </c>
      <c r="N740" s="26" t="s">
        <v>188</v>
      </c>
      <c r="O740" s="26" t="s">
        <v>188</v>
      </c>
      <c r="P740" s="26" t="s">
        <v>188</v>
      </c>
      <c r="Q740" s="26" t="s">
        <v>188</v>
      </c>
      <c r="R740" s="26" t="s">
        <v>188</v>
      </c>
      <c r="S740" s="26" t="s">
        <v>188</v>
      </c>
      <c r="T740" s="26" t="s">
        <v>188</v>
      </c>
      <c r="U740" s="26" t="s">
        <v>188</v>
      </c>
      <c r="V740" s="26" t="s">
        <v>5</v>
      </c>
      <c r="W740" s="26" t="s">
        <v>162</v>
      </c>
      <c r="X740" s="26" t="s">
        <v>158</v>
      </c>
      <c r="Y740" s="26" t="s">
        <v>190</v>
      </c>
      <c r="Z740" s="26" t="s">
        <v>190</v>
      </c>
      <c r="AA740" s="26" t="s">
        <v>190</v>
      </c>
      <c r="AB740" s="26" t="s">
        <v>190</v>
      </c>
      <c r="AC740" s="26" t="s">
        <v>190</v>
      </c>
      <c r="AD740" s="26" t="s">
        <v>190</v>
      </c>
      <c r="AE740" s="26" t="s">
        <v>55</v>
      </c>
      <c r="AF740" s="26" t="s">
        <v>159</v>
      </c>
      <c r="AG740" s="26" t="s">
        <v>59</v>
      </c>
      <c r="AH740" s="26" t="s">
        <v>59</v>
      </c>
      <c r="AI740" s="26" t="s">
        <v>59</v>
      </c>
      <c r="AJ740" s="26" t="s">
        <v>59</v>
      </c>
      <c r="AK740" s="26" t="s">
        <v>71</v>
      </c>
      <c r="AL740" s="26" t="s">
        <v>160</v>
      </c>
      <c r="AM740" s="26" t="s">
        <v>259</v>
      </c>
      <c r="AN740" s="26" t="s">
        <v>90</v>
      </c>
      <c r="AO740" s="26" t="s">
        <v>192</v>
      </c>
      <c r="AP740" s="26" t="s">
        <v>106</v>
      </c>
      <c r="AQ740" s="26" t="s">
        <v>104</v>
      </c>
      <c r="AR740" s="26" t="s">
        <v>105</v>
      </c>
      <c r="AS740" s="26" t="s">
        <v>106</v>
      </c>
      <c r="AT740" s="26" t="s">
        <v>114</v>
      </c>
      <c r="AU740" s="26" t="s">
        <v>232</v>
      </c>
      <c r="AX740" s="12">
        <f t="shared" si="413"/>
        <v>738</v>
      </c>
      <c r="AY740" s="12">
        <f t="shared" si="444"/>
        <v>0.33333333333333331</v>
      </c>
      <c r="AZ740" s="20" t="str">
        <f t="shared" si="414"/>
        <v>Criterios y estándares (Rúbrica)., Autoevaluación., Retroalimentación.</v>
      </c>
      <c r="BA740" s="12" t="str">
        <f t="shared" si="409"/>
        <v>Criterios y estándares (Rúbrica).</v>
      </c>
      <c r="BB740" s="12" t="str">
        <f t="shared" si="410"/>
        <v>Autoevaluación.</v>
      </c>
      <c r="BC740" s="12" t="str">
        <f t="shared" si="411"/>
        <v>Retroalimentación.</v>
      </c>
      <c r="BD740" s="12" t="str">
        <f t="shared" si="412"/>
        <v/>
      </c>
      <c r="BF740" s="12">
        <f t="shared" si="415"/>
        <v>0</v>
      </c>
      <c r="BG740" s="12">
        <f t="shared" si="416"/>
        <v>1</v>
      </c>
      <c r="BH740" s="12">
        <f t="shared" si="417"/>
        <v>1</v>
      </c>
      <c r="BI740" s="12">
        <f t="shared" si="418"/>
        <v>1</v>
      </c>
      <c r="BJ740" s="12">
        <f t="shared" si="419"/>
        <v>0</v>
      </c>
      <c r="BK740" s="12">
        <f t="shared" si="420"/>
        <v>3</v>
      </c>
      <c r="BL740" s="20" t="str">
        <f t="shared" si="421"/>
        <v>Reflexión, Diálogo, Claridad, Oportunidades de mejora, Retroalimentación al docente</v>
      </c>
      <c r="BM740" s="12" t="str">
        <f t="shared" si="422"/>
        <v>Reflexión</v>
      </c>
      <c r="BN740" s="12" t="str">
        <f t="shared" si="445"/>
        <v>Diálogo</v>
      </c>
      <c r="BO740" s="12" t="str">
        <f t="shared" si="423"/>
        <v>Claridad</v>
      </c>
      <c r="BP740" s="12" t="str">
        <f t="shared" si="424"/>
        <v>Oportunidades de mejora</v>
      </c>
      <c r="BQ740" s="12" t="str">
        <f t="shared" si="425"/>
        <v>Retroalimentación al docente</v>
      </c>
      <c r="BS740" s="12">
        <f t="shared" si="426"/>
        <v>1</v>
      </c>
      <c r="BT740" s="12">
        <f t="shared" si="427"/>
        <v>1</v>
      </c>
      <c r="BU740" s="12">
        <f t="shared" si="428"/>
        <v>1</v>
      </c>
      <c r="BV740" s="12">
        <f t="shared" si="429"/>
        <v>1</v>
      </c>
      <c r="BW740" s="12">
        <f t="shared" si="430"/>
        <v>1</v>
      </c>
      <c r="BX740" s="12">
        <f t="shared" si="431"/>
        <v>0</v>
      </c>
      <c r="BY740" s="12">
        <f t="shared" si="432"/>
        <v>5</v>
      </c>
      <c r="BZ740" s="12" t="str">
        <f t="shared" si="433"/>
        <v>La bibliografía básica propuesta se encuentra en la biblioteca "Juan Roa Vásquez"., La bibliografía propuesta contiene títulos de edición menor a 5 años., La bibliografía incluye por lo menos dos títulos en una segunda lengua.</v>
      </c>
      <c r="CA740" s="12" t="str">
        <f t="shared" si="434"/>
        <v>La bibliografía básica propuesta se encuentra en la biblioteca "Juan Roa Vásquez".</v>
      </c>
      <c r="CB740" s="21" t="str">
        <f t="shared" si="435"/>
        <v>La bibliografía propuesta contiene títulos de edición menor a 5 años.</v>
      </c>
      <c r="CC740" s="12" t="str">
        <f t="shared" si="436"/>
        <v>La bibliografía incluye por lo menos dos títulos en una segunda lengua.</v>
      </c>
      <c r="CD740" s="12" t="str">
        <f t="shared" si="437"/>
        <v/>
      </c>
      <c r="CF740" s="12">
        <f t="shared" si="438"/>
        <v>1</v>
      </c>
      <c r="CG740" s="12">
        <f t="shared" si="439"/>
        <v>1</v>
      </c>
      <c r="CH740" s="12">
        <f t="shared" si="440"/>
        <v>0</v>
      </c>
      <c r="CI740" s="12">
        <f t="shared" si="441"/>
        <v>1</v>
      </c>
      <c r="CJ740" s="12">
        <f t="shared" si="442"/>
        <v>0</v>
      </c>
      <c r="CK740" s="12">
        <f t="shared" si="443"/>
        <v>3</v>
      </c>
    </row>
    <row r="741" spans="1:89" x14ac:dyDescent="0.25">
      <c r="A741" s="25">
        <v>43079.697443460653</v>
      </c>
      <c r="B741" s="26" t="s">
        <v>1498</v>
      </c>
      <c r="C741" s="26" t="s">
        <v>1499</v>
      </c>
      <c r="D741" s="26" t="s">
        <v>185</v>
      </c>
      <c r="E741" s="24"/>
      <c r="F741" s="26" t="s">
        <v>195</v>
      </c>
      <c r="G741" s="26" t="s">
        <v>1502</v>
      </c>
      <c r="H741" s="26" t="s">
        <v>188</v>
      </c>
      <c r="I741" s="26" t="s">
        <v>188</v>
      </c>
      <c r="J741" s="26" t="s">
        <v>188</v>
      </c>
      <c r="K741" s="26" t="s">
        <v>188</v>
      </c>
      <c r="L741" s="26" t="s">
        <v>188</v>
      </c>
      <c r="M741" s="26" t="s">
        <v>188</v>
      </c>
      <c r="N741" s="26" t="s">
        <v>188</v>
      </c>
      <c r="O741" s="26" t="s">
        <v>188</v>
      </c>
      <c r="P741" s="26" t="s">
        <v>188</v>
      </c>
      <c r="Q741" s="26" t="s">
        <v>188</v>
      </c>
      <c r="R741" s="26" t="s">
        <v>188</v>
      </c>
      <c r="S741" s="26" t="s">
        <v>188</v>
      </c>
      <c r="T741" s="26" t="s">
        <v>188</v>
      </c>
      <c r="U741" s="26" t="s">
        <v>188</v>
      </c>
      <c r="V741" s="26" t="s">
        <v>5</v>
      </c>
      <c r="W741" s="26" t="s">
        <v>162</v>
      </c>
      <c r="X741" s="26" t="s">
        <v>158</v>
      </c>
      <c r="Y741" s="26" t="s">
        <v>190</v>
      </c>
      <c r="Z741" s="26" t="s">
        <v>190</v>
      </c>
      <c r="AA741" s="26" t="s">
        <v>190</v>
      </c>
      <c r="AB741" s="26" t="s">
        <v>190</v>
      </c>
      <c r="AC741" s="26" t="s">
        <v>190</v>
      </c>
      <c r="AD741" s="26" t="s">
        <v>190</v>
      </c>
      <c r="AE741" s="26" t="s">
        <v>55</v>
      </c>
      <c r="AF741" s="26" t="s">
        <v>159</v>
      </c>
      <c r="AG741" s="26" t="s">
        <v>59</v>
      </c>
      <c r="AH741" s="26" t="s">
        <v>59</v>
      </c>
      <c r="AI741" s="26" t="s">
        <v>59</v>
      </c>
      <c r="AJ741" s="26" t="s">
        <v>59</v>
      </c>
      <c r="AK741" s="26" t="s">
        <v>71</v>
      </c>
      <c r="AL741" s="26" t="s">
        <v>74</v>
      </c>
      <c r="AM741" s="26" t="s">
        <v>259</v>
      </c>
      <c r="AN741" s="26" t="s">
        <v>90</v>
      </c>
      <c r="AO741" s="26" t="s">
        <v>192</v>
      </c>
      <c r="AP741" s="26" t="s">
        <v>106</v>
      </c>
      <c r="AQ741" s="26" t="s">
        <v>106</v>
      </c>
      <c r="AR741" s="26" t="s">
        <v>106</v>
      </c>
      <c r="AS741" s="26" t="s">
        <v>106</v>
      </c>
      <c r="AT741" s="26" t="s">
        <v>114</v>
      </c>
      <c r="AU741" s="26" t="s">
        <v>200</v>
      </c>
      <c r="AX741" s="12">
        <f t="shared" si="413"/>
        <v>738</v>
      </c>
      <c r="AY741" s="12">
        <f t="shared" si="444"/>
        <v>0.33333333333333331</v>
      </c>
      <c r="AZ741" s="20" t="str">
        <f t="shared" si="414"/>
        <v>Criterios y estándares (Rúbrica)., Autoevaluación., Retroalimentación.</v>
      </c>
      <c r="BA741" s="12" t="str">
        <f t="shared" si="409"/>
        <v>Criterios y estándares (Rúbrica).</v>
      </c>
      <c r="BB741" s="12" t="str">
        <f t="shared" si="410"/>
        <v>Autoevaluación.</v>
      </c>
      <c r="BC741" s="12" t="str">
        <f t="shared" si="411"/>
        <v>Retroalimentación.</v>
      </c>
      <c r="BD741" s="12" t="str">
        <f t="shared" si="412"/>
        <v/>
      </c>
      <c r="BF741" s="12">
        <f t="shared" si="415"/>
        <v>0</v>
      </c>
      <c r="BG741" s="12">
        <f t="shared" si="416"/>
        <v>1</v>
      </c>
      <c r="BH741" s="12">
        <f t="shared" si="417"/>
        <v>1</v>
      </c>
      <c r="BI741" s="12">
        <f t="shared" si="418"/>
        <v>1</v>
      </c>
      <c r="BJ741" s="12">
        <f t="shared" si="419"/>
        <v>0</v>
      </c>
      <c r="BK741" s="12">
        <f t="shared" si="420"/>
        <v>3</v>
      </c>
      <c r="BL741" s="20" t="str">
        <f t="shared" si="421"/>
        <v>Reflexión, Diálogo, Claridad, Oportunidades de mejora, Retroalimentación al docente</v>
      </c>
      <c r="BM741" s="12" t="str">
        <f t="shared" si="422"/>
        <v>Reflexión</v>
      </c>
      <c r="BN741" s="12" t="str">
        <f t="shared" si="445"/>
        <v>Diálogo</v>
      </c>
      <c r="BO741" s="12" t="str">
        <f t="shared" si="423"/>
        <v>Claridad</v>
      </c>
      <c r="BP741" s="12" t="str">
        <f t="shared" si="424"/>
        <v>Oportunidades de mejora</v>
      </c>
      <c r="BQ741" s="12" t="str">
        <f t="shared" si="425"/>
        <v>Retroalimentación al docente</v>
      </c>
      <c r="BS741" s="12">
        <f t="shared" si="426"/>
        <v>1</v>
      </c>
      <c r="BT741" s="12">
        <f t="shared" si="427"/>
        <v>1</v>
      </c>
      <c r="BU741" s="12">
        <f t="shared" si="428"/>
        <v>1</v>
      </c>
      <c r="BV741" s="12">
        <f t="shared" si="429"/>
        <v>1</v>
      </c>
      <c r="BW741" s="12">
        <f t="shared" si="430"/>
        <v>1</v>
      </c>
      <c r="BX741" s="12">
        <f t="shared" si="431"/>
        <v>0</v>
      </c>
      <c r="BY741" s="12">
        <f t="shared" si="432"/>
        <v>5</v>
      </c>
      <c r="BZ741" s="12" t="str">
        <f t="shared" si="433"/>
        <v>La bibliografía básica propuesta se encuentra en la biblioteca "Juan Roa Vásquez"., La bibliografía propuesta contiene títulos de edición menor a 5 años.</v>
      </c>
      <c r="CA741" s="12" t="str">
        <f t="shared" si="434"/>
        <v>La bibliografía básica propuesta se encuentra en la biblioteca "Juan Roa Vásquez".</v>
      </c>
      <c r="CB741" s="21" t="str">
        <f t="shared" si="435"/>
        <v>La bibliografía propuesta contiene títulos de edición menor a 5 años.</v>
      </c>
      <c r="CC741" s="12" t="str">
        <f t="shared" si="436"/>
        <v/>
      </c>
      <c r="CD741" s="12" t="str">
        <f t="shared" si="437"/>
        <v/>
      </c>
      <c r="CF741" s="12">
        <f t="shared" si="438"/>
        <v>1</v>
      </c>
      <c r="CG741" s="12">
        <f t="shared" si="439"/>
        <v>1</v>
      </c>
      <c r="CH741" s="12">
        <f t="shared" si="440"/>
        <v>0</v>
      </c>
      <c r="CI741" s="12">
        <f t="shared" si="441"/>
        <v>0</v>
      </c>
      <c r="CJ741" s="12">
        <f t="shared" si="442"/>
        <v>0</v>
      </c>
      <c r="CK741" s="12">
        <f t="shared" si="443"/>
        <v>2</v>
      </c>
    </row>
    <row r="742" spans="1:89" x14ac:dyDescent="0.25">
      <c r="A742" s="25">
        <v>43079.776968935184</v>
      </c>
      <c r="B742" s="26" t="s">
        <v>1503</v>
      </c>
      <c r="C742" s="26" t="s">
        <v>1504</v>
      </c>
      <c r="D742" s="26" t="s">
        <v>185</v>
      </c>
      <c r="E742" s="24"/>
      <c r="F742" s="26" t="s">
        <v>357</v>
      </c>
      <c r="G742" s="26" t="s">
        <v>1505</v>
      </c>
      <c r="H742" s="26" t="s">
        <v>188</v>
      </c>
      <c r="I742" s="26" t="s">
        <v>188</v>
      </c>
      <c r="J742" s="26" t="s">
        <v>188</v>
      </c>
      <c r="K742" s="26" t="s">
        <v>188</v>
      </c>
      <c r="L742" s="26" t="s">
        <v>188</v>
      </c>
      <c r="M742" s="26" t="s">
        <v>188</v>
      </c>
      <c r="N742" s="26" t="s">
        <v>188</v>
      </c>
      <c r="O742" s="26" t="s">
        <v>188</v>
      </c>
      <c r="P742" s="26" t="s">
        <v>188</v>
      </c>
      <c r="Q742" s="26" t="s">
        <v>188</v>
      </c>
      <c r="R742" s="26" t="s">
        <v>188</v>
      </c>
      <c r="S742" s="26" t="s">
        <v>188</v>
      </c>
      <c r="T742" s="26" t="s">
        <v>188</v>
      </c>
      <c r="U742" s="26" t="s">
        <v>188</v>
      </c>
      <c r="V742" s="26" t="s">
        <v>5</v>
      </c>
      <c r="W742" s="26" t="s">
        <v>162</v>
      </c>
      <c r="X742" s="26" t="s">
        <v>158</v>
      </c>
      <c r="Y742" s="26" t="s">
        <v>190</v>
      </c>
      <c r="Z742" s="26" t="s">
        <v>190</v>
      </c>
      <c r="AA742" s="26" t="s">
        <v>190</v>
      </c>
      <c r="AB742" s="26" t="s">
        <v>190</v>
      </c>
      <c r="AC742" s="26" t="s">
        <v>190</v>
      </c>
      <c r="AD742" s="26" t="s">
        <v>190</v>
      </c>
      <c r="AE742" s="26" t="s">
        <v>55</v>
      </c>
      <c r="AF742" s="26" t="s">
        <v>159</v>
      </c>
      <c r="AG742" s="26" t="s">
        <v>59</v>
      </c>
      <c r="AH742" s="26" t="s">
        <v>59</v>
      </c>
      <c r="AI742" s="26" t="s">
        <v>59</v>
      </c>
      <c r="AJ742" s="26" t="s">
        <v>59</v>
      </c>
      <c r="AK742" s="26" t="s">
        <v>71</v>
      </c>
      <c r="AL742" s="26" t="s">
        <v>163</v>
      </c>
      <c r="AM742" s="26" t="s">
        <v>191</v>
      </c>
      <c r="AN742" s="26" t="s">
        <v>90</v>
      </c>
      <c r="AO742" s="26" t="s">
        <v>192</v>
      </c>
      <c r="AP742" s="26" t="s">
        <v>106</v>
      </c>
      <c r="AQ742" s="26" t="s">
        <v>106</v>
      </c>
      <c r="AR742" s="26" t="s">
        <v>106</v>
      </c>
      <c r="AS742" s="26" t="s">
        <v>106</v>
      </c>
      <c r="AT742" s="26" t="s">
        <v>113</v>
      </c>
      <c r="AU742" s="26" t="s">
        <v>193</v>
      </c>
      <c r="AX742" s="12">
        <f t="shared" si="413"/>
        <v>741</v>
      </c>
      <c r="AY742" s="12">
        <f t="shared" si="444"/>
        <v>1</v>
      </c>
      <c r="AZ742" s="20" t="str">
        <f t="shared" si="414"/>
        <v>Anticipatoria., Criterios y estándares (Rúbrica)., Autoevaluación., Retroalimentación.</v>
      </c>
      <c r="BA742" s="12" t="str">
        <f t="shared" si="409"/>
        <v>Anticipatoria.</v>
      </c>
      <c r="BB742" s="12" t="str">
        <f t="shared" si="410"/>
        <v>Criterios y estándares (Rúbrica).</v>
      </c>
      <c r="BC742" s="12" t="str">
        <f t="shared" si="411"/>
        <v>Autoevaluación.</v>
      </c>
      <c r="BD742" s="12" t="str">
        <f t="shared" si="412"/>
        <v>Retroalimentación.</v>
      </c>
      <c r="BF742" s="12">
        <f t="shared" si="415"/>
        <v>1</v>
      </c>
      <c r="BG742" s="12">
        <f t="shared" si="416"/>
        <v>1</v>
      </c>
      <c r="BH742" s="12">
        <f t="shared" si="417"/>
        <v>1</v>
      </c>
      <c r="BI742" s="12">
        <f t="shared" si="418"/>
        <v>1</v>
      </c>
      <c r="BJ742" s="12">
        <f t="shared" si="419"/>
        <v>0</v>
      </c>
      <c r="BK742" s="12">
        <f t="shared" si="420"/>
        <v>4</v>
      </c>
      <c r="BL742" s="20" t="str">
        <f t="shared" si="421"/>
        <v>Reflexión, Diálogo, Claridad, Oportunidades de mejora, Retroalimentación al docente</v>
      </c>
      <c r="BM742" s="12" t="str">
        <f t="shared" si="422"/>
        <v>Reflexión</v>
      </c>
      <c r="BN742" s="12" t="str">
        <f t="shared" si="445"/>
        <v>Diálogo</v>
      </c>
      <c r="BO742" s="12" t="str">
        <f t="shared" si="423"/>
        <v>Claridad</v>
      </c>
      <c r="BP742" s="12" t="str">
        <f t="shared" si="424"/>
        <v>Oportunidades de mejora</v>
      </c>
      <c r="BQ742" s="12" t="str">
        <f t="shared" si="425"/>
        <v>Retroalimentación al docente</v>
      </c>
      <c r="BS742" s="12">
        <f t="shared" si="426"/>
        <v>1</v>
      </c>
      <c r="BT742" s="12">
        <f t="shared" si="427"/>
        <v>1</v>
      </c>
      <c r="BU742" s="12">
        <f t="shared" si="428"/>
        <v>1</v>
      </c>
      <c r="BV742" s="12">
        <f t="shared" si="429"/>
        <v>1</v>
      </c>
      <c r="BW742" s="12">
        <f t="shared" si="430"/>
        <v>1</v>
      </c>
      <c r="BX742" s="12">
        <f t="shared" si="431"/>
        <v>0</v>
      </c>
      <c r="BY742" s="12">
        <f t="shared" si="432"/>
        <v>5</v>
      </c>
      <c r="BZ742" s="12" t="str">
        <f t="shared" si="43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42" s="12" t="str">
        <f t="shared" si="434"/>
        <v>La bibliografía básica propuesta se encuentra en la biblioteca "Juan Roa Vásquez".</v>
      </c>
      <c r="CB742" s="21" t="str">
        <f t="shared" si="435"/>
        <v>La bibliografía propuesta contiene títulos de edición menor a 5 años.</v>
      </c>
      <c r="CC742" s="12" t="str">
        <f t="shared" si="436"/>
        <v>La bibliografía se presenta con una sólo sistema de referenciación (APA, Vancouver, IEEE, etc).</v>
      </c>
      <c r="CD742" s="12" t="str">
        <f t="shared" si="437"/>
        <v>La bibliografía incluye por lo menos dos títulos en una segunda lengua.</v>
      </c>
      <c r="CF742" s="12">
        <f t="shared" si="438"/>
        <v>1</v>
      </c>
      <c r="CG742" s="12">
        <f t="shared" si="439"/>
        <v>1</v>
      </c>
      <c r="CH742" s="12">
        <f t="shared" si="440"/>
        <v>1</v>
      </c>
      <c r="CI742" s="12">
        <f t="shared" si="441"/>
        <v>1</v>
      </c>
      <c r="CJ742" s="12">
        <f t="shared" si="442"/>
        <v>0</v>
      </c>
      <c r="CK742" s="12">
        <f t="shared" si="443"/>
        <v>4</v>
      </c>
    </row>
    <row r="743" spans="1:89" x14ac:dyDescent="0.25">
      <c r="A743" s="25">
        <v>43080.314671851855</v>
      </c>
      <c r="B743" s="26" t="s">
        <v>1506</v>
      </c>
      <c r="C743" s="26" t="s">
        <v>1507</v>
      </c>
      <c r="D743" s="26" t="s">
        <v>185</v>
      </c>
      <c r="E743" s="24"/>
      <c r="F743" s="26" t="s">
        <v>223</v>
      </c>
      <c r="G743" s="26" t="s">
        <v>1508</v>
      </c>
      <c r="H743" s="26" t="s">
        <v>188</v>
      </c>
      <c r="I743" s="26" t="s">
        <v>188</v>
      </c>
      <c r="J743" s="26" t="s">
        <v>188</v>
      </c>
      <c r="K743" s="26" t="s">
        <v>188</v>
      </c>
      <c r="L743" s="26" t="s">
        <v>188</v>
      </c>
      <c r="M743" s="26" t="s">
        <v>188</v>
      </c>
      <c r="N743" s="26" t="s">
        <v>188</v>
      </c>
      <c r="O743" s="26" t="s">
        <v>188</v>
      </c>
      <c r="P743" s="26" t="s">
        <v>188</v>
      </c>
      <c r="Q743" s="26" t="s">
        <v>188</v>
      </c>
      <c r="R743" s="26" t="s">
        <v>188</v>
      </c>
      <c r="S743" s="26" t="s">
        <v>188</v>
      </c>
      <c r="T743" s="26" t="s">
        <v>188</v>
      </c>
      <c r="U743" s="26" t="s">
        <v>188</v>
      </c>
      <c r="V743" s="26" t="s">
        <v>5</v>
      </c>
      <c r="W743" s="26" t="s">
        <v>36</v>
      </c>
      <c r="X743" s="26" t="s">
        <v>158</v>
      </c>
      <c r="Y743" s="26" t="s">
        <v>43</v>
      </c>
      <c r="Z743" s="26" t="s">
        <v>43</v>
      </c>
      <c r="AA743" s="26" t="s">
        <v>43</v>
      </c>
      <c r="AB743" s="26" t="s">
        <v>43</v>
      </c>
      <c r="AC743" s="26" t="s">
        <v>43</v>
      </c>
      <c r="AD743" s="26" t="s">
        <v>43</v>
      </c>
      <c r="AE743" s="26" t="s">
        <v>55</v>
      </c>
      <c r="AF743" s="26" t="s">
        <v>159</v>
      </c>
      <c r="AG743" s="26" t="s">
        <v>59</v>
      </c>
      <c r="AH743" s="26" t="s">
        <v>59</v>
      </c>
      <c r="AI743" s="26" t="s">
        <v>59</v>
      </c>
      <c r="AJ743" s="26" t="s">
        <v>59</v>
      </c>
      <c r="AK743" s="26" t="s">
        <v>71</v>
      </c>
      <c r="AL743" s="26" t="s">
        <v>160</v>
      </c>
      <c r="AM743" s="26" t="s">
        <v>231</v>
      </c>
      <c r="AN743" s="26" t="s">
        <v>88</v>
      </c>
      <c r="AO743" s="26" t="s">
        <v>276</v>
      </c>
      <c r="AP743" s="26" t="s">
        <v>104</v>
      </c>
      <c r="AQ743" s="26" t="s">
        <v>104</v>
      </c>
      <c r="AR743" s="26" t="s">
        <v>104</v>
      </c>
      <c r="AS743" s="26" t="s">
        <v>104</v>
      </c>
      <c r="AT743" s="26" t="s">
        <v>112</v>
      </c>
      <c r="AU743" s="26" t="s">
        <v>193</v>
      </c>
      <c r="AX743" s="12">
        <f t="shared" si="413"/>
        <v>742</v>
      </c>
      <c r="AY743" s="12">
        <f t="shared" si="444"/>
        <v>0.33333333333333331</v>
      </c>
      <c r="AZ743" s="20" t="str">
        <f t="shared" si="414"/>
        <v>Anticipatoria., Criterios y estándares (Rúbrica)., Retroalimentación.</v>
      </c>
      <c r="BA743" s="12" t="str">
        <f t="shared" si="409"/>
        <v>Anticipatoria.</v>
      </c>
      <c r="BB743" s="12" t="str">
        <f t="shared" si="410"/>
        <v>Criterios y estándares (Rúbrica).</v>
      </c>
      <c r="BC743" s="12" t="str">
        <f t="shared" si="411"/>
        <v>Retroalimentación.</v>
      </c>
      <c r="BD743" s="12" t="str">
        <f t="shared" si="412"/>
        <v/>
      </c>
      <c r="BF743" s="12">
        <f t="shared" si="415"/>
        <v>1</v>
      </c>
      <c r="BG743" s="12">
        <f t="shared" si="416"/>
        <v>1</v>
      </c>
      <c r="BH743" s="12">
        <f t="shared" si="417"/>
        <v>0</v>
      </c>
      <c r="BI743" s="12">
        <f t="shared" si="418"/>
        <v>1</v>
      </c>
      <c r="BJ743" s="12">
        <f t="shared" si="419"/>
        <v>0</v>
      </c>
      <c r="BK743" s="12">
        <f t="shared" si="420"/>
        <v>3</v>
      </c>
      <c r="BL743" s="20" t="str">
        <f t="shared" si="421"/>
        <v>Reflexión, Diálogo, Claridad</v>
      </c>
      <c r="BM743" s="12" t="str">
        <f t="shared" si="422"/>
        <v>Reflexión</v>
      </c>
      <c r="BN743" s="12" t="str">
        <f t="shared" si="445"/>
        <v>Diálogo</v>
      </c>
      <c r="BO743" s="12" t="str">
        <f t="shared" si="423"/>
        <v>Claridad</v>
      </c>
      <c r="BP743" s="12" t="str">
        <f t="shared" si="424"/>
        <v/>
      </c>
      <c r="BQ743" s="12" t="str">
        <f t="shared" si="425"/>
        <v/>
      </c>
      <c r="BS743" s="12">
        <f t="shared" si="426"/>
        <v>1</v>
      </c>
      <c r="BT743" s="12">
        <f t="shared" si="427"/>
        <v>1</v>
      </c>
      <c r="BU743" s="12">
        <f t="shared" si="428"/>
        <v>1</v>
      </c>
      <c r="BV743" s="12">
        <f t="shared" si="429"/>
        <v>0</v>
      </c>
      <c r="BW743" s="12">
        <f t="shared" si="430"/>
        <v>0</v>
      </c>
      <c r="BX743" s="12">
        <f t="shared" si="431"/>
        <v>0</v>
      </c>
      <c r="BY743" s="12">
        <f t="shared" si="432"/>
        <v>3</v>
      </c>
      <c r="BZ743" s="12" t="str">
        <f t="shared" si="43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43" s="12" t="str">
        <f t="shared" si="434"/>
        <v>La bibliografía básica propuesta se encuentra en la biblioteca "Juan Roa Vásquez".</v>
      </c>
      <c r="CB743" s="21" t="str">
        <f t="shared" si="435"/>
        <v>La bibliografía propuesta contiene títulos de edición menor a 5 años.</v>
      </c>
      <c r="CC743" s="12" t="str">
        <f t="shared" si="436"/>
        <v>La bibliografía se presenta con una sólo sistema de referenciación (APA, Vancouver, IEEE, etc).</v>
      </c>
      <c r="CD743" s="12" t="str">
        <f t="shared" si="437"/>
        <v>La bibliografía incluye por lo menos dos títulos en una segunda lengua.</v>
      </c>
      <c r="CF743" s="12">
        <f t="shared" si="438"/>
        <v>1</v>
      </c>
      <c r="CG743" s="12">
        <f t="shared" si="439"/>
        <v>1</v>
      </c>
      <c r="CH743" s="12">
        <f t="shared" si="440"/>
        <v>1</v>
      </c>
      <c r="CI743" s="12">
        <f t="shared" si="441"/>
        <v>1</v>
      </c>
      <c r="CJ743" s="12">
        <f t="shared" si="442"/>
        <v>0</v>
      </c>
      <c r="CK743" s="12">
        <f t="shared" si="443"/>
        <v>4</v>
      </c>
    </row>
    <row r="744" spans="1:89" x14ac:dyDescent="0.25">
      <c r="A744" s="25">
        <v>43080.318045046297</v>
      </c>
      <c r="B744" s="26" t="s">
        <v>1506</v>
      </c>
      <c r="C744" s="26" t="s">
        <v>1509</v>
      </c>
      <c r="D744" s="26" t="s">
        <v>185</v>
      </c>
      <c r="E744" s="24"/>
      <c r="F744" s="26" t="s">
        <v>223</v>
      </c>
      <c r="G744" s="26" t="s">
        <v>1510</v>
      </c>
      <c r="H744" s="26" t="s">
        <v>188</v>
      </c>
      <c r="I744" s="26" t="s">
        <v>188</v>
      </c>
      <c r="J744" s="26" t="s">
        <v>188</v>
      </c>
      <c r="K744" s="26" t="s">
        <v>188</v>
      </c>
      <c r="L744" s="26" t="s">
        <v>188</v>
      </c>
      <c r="M744" s="26" t="s">
        <v>188</v>
      </c>
      <c r="N744" s="26" t="s">
        <v>188</v>
      </c>
      <c r="O744" s="26" t="s">
        <v>188</v>
      </c>
      <c r="P744" s="26" t="s">
        <v>188</v>
      </c>
      <c r="Q744" s="26" t="s">
        <v>188</v>
      </c>
      <c r="R744" s="26" t="s">
        <v>188</v>
      </c>
      <c r="S744" s="26" t="s">
        <v>188</v>
      </c>
      <c r="T744" s="26" t="s">
        <v>188</v>
      </c>
      <c r="U744" s="26" t="s">
        <v>188</v>
      </c>
      <c r="V744" s="26" t="s">
        <v>5</v>
      </c>
      <c r="W744" s="26" t="s">
        <v>162</v>
      </c>
      <c r="X744" s="26" t="s">
        <v>158</v>
      </c>
      <c r="Y744" s="26" t="s">
        <v>43</v>
      </c>
      <c r="Z744" s="26" t="s">
        <v>43</v>
      </c>
      <c r="AA744" s="26" t="s">
        <v>43</v>
      </c>
      <c r="AB744" s="26" t="s">
        <v>43</v>
      </c>
      <c r="AC744" s="26" t="s">
        <v>43</v>
      </c>
      <c r="AD744" s="26" t="s">
        <v>43</v>
      </c>
      <c r="AE744" s="26" t="s">
        <v>55</v>
      </c>
      <c r="AF744" s="26" t="s">
        <v>159</v>
      </c>
      <c r="AG744" s="26" t="s">
        <v>59</v>
      </c>
      <c r="AH744" s="26" t="s">
        <v>59</v>
      </c>
      <c r="AI744" s="26" t="s">
        <v>59</v>
      </c>
      <c r="AJ744" s="26" t="s">
        <v>59</v>
      </c>
      <c r="AK744" s="26" t="s">
        <v>71</v>
      </c>
      <c r="AL744" s="26" t="s">
        <v>160</v>
      </c>
      <c r="AM744" s="26" t="s">
        <v>231</v>
      </c>
      <c r="AN744" s="26" t="s">
        <v>89</v>
      </c>
      <c r="AO744" s="26" t="s">
        <v>276</v>
      </c>
      <c r="AP744" s="26" t="s">
        <v>104</v>
      </c>
      <c r="AQ744" s="26" t="s">
        <v>104</v>
      </c>
      <c r="AR744" s="26" t="s">
        <v>104</v>
      </c>
      <c r="AS744" s="26" t="s">
        <v>104</v>
      </c>
      <c r="AT744" s="26" t="s">
        <v>112</v>
      </c>
      <c r="AU744" s="26" t="s">
        <v>193</v>
      </c>
      <c r="AX744" s="12">
        <f t="shared" si="413"/>
        <v>742</v>
      </c>
      <c r="AY744" s="12">
        <f t="shared" si="444"/>
        <v>0.33333333333333331</v>
      </c>
      <c r="AZ744" s="20" t="str">
        <f t="shared" si="414"/>
        <v>Anticipatoria., Criterios y estándares (Rúbrica)., Retroalimentación.</v>
      </c>
      <c r="BA744" s="12" t="str">
        <f t="shared" si="409"/>
        <v>Anticipatoria.</v>
      </c>
      <c r="BB744" s="12" t="str">
        <f t="shared" si="410"/>
        <v>Criterios y estándares (Rúbrica).</v>
      </c>
      <c r="BC744" s="12" t="str">
        <f t="shared" si="411"/>
        <v>Retroalimentación.</v>
      </c>
      <c r="BD744" s="12" t="str">
        <f t="shared" si="412"/>
        <v/>
      </c>
      <c r="BF744" s="12">
        <f t="shared" si="415"/>
        <v>1</v>
      </c>
      <c r="BG744" s="12">
        <f t="shared" si="416"/>
        <v>1</v>
      </c>
      <c r="BH744" s="12">
        <f t="shared" si="417"/>
        <v>0</v>
      </c>
      <c r="BI744" s="12">
        <f t="shared" si="418"/>
        <v>1</v>
      </c>
      <c r="BJ744" s="12">
        <f t="shared" si="419"/>
        <v>0</v>
      </c>
      <c r="BK744" s="12">
        <f t="shared" si="420"/>
        <v>3</v>
      </c>
      <c r="BL744" s="20" t="str">
        <f t="shared" si="421"/>
        <v>Reflexión, Diálogo, Claridad</v>
      </c>
      <c r="BM744" s="12" t="str">
        <f t="shared" si="422"/>
        <v>Reflexión</v>
      </c>
      <c r="BN744" s="12" t="str">
        <f t="shared" si="445"/>
        <v>Diálogo</v>
      </c>
      <c r="BO744" s="12" t="str">
        <f t="shared" si="423"/>
        <v>Claridad</v>
      </c>
      <c r="BP744" s="12" t="str">
        <f t="shared" si="424"/>
        <v/>
      </c>
      <c r="BQ744" s="12" t="str">
        <f t="shared" si="425"/>
        <v/>
      </c>
      <c r="BS744" s="12">
        <f t="shared" si="426"/>
        <v>1</v>
      </c>
      <c r="BT744" s="12">
        <f t="shared" si="427"/>
        <v>1</v>
      </c>
      <c r="BU744" s="12">
        <f t="shared" si="428"/>
        <v>1</v>
      </c>
      <c r="BV744" s="12">
        <f t="shared" si="429"/>
        <v>0</v>
      </c>
      <c r="BW744" s="12">
        <f t="shared" si="430"/>
        <v>0</v>
      </c>
      <c r="BX744" s="12">
        <f t="shared" si="431"/>
        <v>0</v>
      </c>
      <c r="BY744" s="12">
        <f t="shared" si="432"/>
        <v>3</v>
      </c>
      <c r="BZ744" s="12" t="str">
        <f t="shared" si="43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44" s="12" t="str">
        <f t="shared" si="434"/>
        <v>La bibliografía básica propuesta se encuentra en la biblioteca "Juan Roa Vásquez".</v>
      </c>
      <c r="CB744" s="21" t="str">
        <f t="shared" si="435"/>
        <v>La bibliografía propuesta contiene títulos de edición menor a 5 años.</v>
      </c>
      <c r="CC744" s="12" t="str">
        <f t="shared" si="436"/>
        <v>La bibliografía se presenta con una sólo sistema de referenciación (APA, Vancouver, IEEE, etc).</v>
      </c>
      <c r="CD744" s="12" t="str">
        <f t="shared" si="437"/>
        <v>La bibliografía incluye por lo menos dos títulos en una segunda lengua.</v>
      </c>
      <c r="CF744" s="12">
        <f t="shared" si="438"/>
        <v>1</v>
      </c>
      <c r="CG744" s="12">
        <f t="shared" si="439"/>
        <v>1</v>
      </c>
      <c r="CH744" s="12">
        <f t="shared" si="440"/>
        <v>1</v>
      </c>
      <c r="CI744" s="12">
        <f t="shared" si="441"/>
        <v>1</v>
      </c>
      <c r="CJ744" s="12">
        <f t="shared" si="442"/>
        <v>0</v>
      </c>
      <c r="CK744" s="12">
        <f t="shared" si="443"/>
        <v>4</v>
      </c>
    </row>
    <row r="745" spans="1:89" x14ac:dyDescent="0.25">
      <c r="A745" s="25">
        <v>43080.320178796297</v>
      </c>
      <c r="B745" s="26" t="s">
        <v>1506</v>
      </c>
      <c r="C745" s="26" t="s">
        <v>1507</v>
      </c>
      <c r="D745" s="26" t="s">
        <v>185</v>
      </c>
      <c r="E745" s="24"/>
      <c r="F745" s="26" t="s">
        <v>223</v>
      </c>
      <c r="G745" s="26" t="s">
        <v>1511</v>
      </c>
      <c r="H745" s="26" t="s">
        <v>188</v>
      </c>
      <c r="I745" s="26" t="s">
        <v>188</v>
      </c>
      <c r="J745" s="26" t="s">
        <v>188</v>
      </c>
      <c r="K745" s="26" t="s">
        <v>188</v>
      </c>
      <c r="L745" s="26" t="s">
        <v>188</v>
      </c>
      <c r="M745" s="26" t="s">
        <v>188</v>
      </c>
      <c r="N745" s="26" t="s">
        <v>188</v>
      </c>
      <c r="O745" s="26" t="s">
        <v>188</v>
      </c>
      <c r="P745" s="26" t="s">
        <v>188</v>
      </c>
      <c r="Q745" s="26" t="s">
        <v>188</v>
      </c>
      <c r="R745" s="26" t="s">
        <v>188</v>
      </c>
      <c r="S745" s="26" t="s">
        <v>188</v>
      </c>
      <c r="T745" s="26" t="s">
        <v>188</v>
      </c>
      <c r="U745" s="26" t="s">
        <v>188</v>
      </c>
      <c r="V745" s="26" t="s">
        <v>5</v>
      </c>
      <c r="W745" s="26" t="s">
        <v>162</v>
      </c>
      <c r="X745" s="26" t="s">
        <v>158</v>
      </c>
      <c r="Y745" s="26" t="s">
        <v>43</v>
      </c>
      <c r="Z745" s="26" t="s">
        <v>43</v>
      </c>
      <c r="AA745" s="26" t="s">
        <v>43</v>
      </c>
      <c r="AB745" s="26" t="s">
        <v>43</v>
      </c>
      <c r="AC745" s="26" t="s">
        <v>43</v>
      </c>
      <c r="AD745" s="26" t="s">
        <v>43</v>
      </c>
      <c r="AE745" s="26" t="s">
        <v>55</v>
      </c>
      <c r="AF745" s="26" t="s">
        <v>159</v>
      </c>
      <c r="AG745" s="26" t="s">
        <v>59</v>
      </c>
      <c r="AH745" s="26" t="s">
        <v>59</v>
      </c>
      <c r="AI745" s="26" t="s">
        <v>59</v>
      </c>
      <c r="AJ745" s="26" t="s">
        <v>59</v>
      </c>
      <c r="AK745" s="26" t="s">
        <v>69</v>
      </c>
      <c r="AL745" s="26" t="s">
        <v>160</v>
      </c>
      <c r="AM745" s="26" t="s">
        <v>228</v>
      </c>
      <c r="AN745" s="26" t="s">
        <v>89</v>
      </c>
      <c r="AO745" s="26" t="s">
        <v>276</v>
      </c>
      <c r="AP745" s="26" t="s">
        <v>105</v>
      </c>
      <c r="AQ745" s="26" t="s">
        <v>105</v>
      </c>
      <c r="AR745" s="26" t="s">
        <v>105</v>
      </c>
      <c r="AS745" s="26" t="s">
        <v>105</v>
      </c>
      <c r="AT745" s="26" t="s">
        <v>112</v>
      </c>
      <c r="AU745" s="26" t="s">
        <v>193</v>
      </c>
      <c r="AX745" s="12">
        <f t="shared" si="413"/>
        <v>742</v>
      </c>
      <c r="AY745" s="12">
        <f t="shared" si="444"/>
        <v>0.33333333333333331</v>
      </c>
      <c r="AZ745" s="20" t="str">
        <f t="shared" si="414"/>
        <v>Anticipatoria., Criterios y estándares (Rúbrica)., Autoevaluación.</v>
      </c>
      <c r="BA745" s="12" t="str">
        <f t="shared" si="409"/>
        <v>Anticipatoria.</v>
      </c>
      <c r="BB745" s="12" t="str">
        <f t="shared" si="410"/>
        <v>Criterios y estándares (Rúbrica).</v>
      </c>
      <c r="BC745" s="12" t="str">
        <f t="shared" si="411"/>
        <v>Autoevaluación.</v>
      </c>
      <c r="BD745" s="12" t="str">
        <f t="shared" si="412"/>
        <v/>
      </c>
      <c r="BF745" s="12">
        <f t="shared" si="415"/>
        <v>1</v>
      </c>
      <c r="BG745" s="12">
        <f t="shared" si="416"/>
        <v>1</v>
      </c>
      <c r="BH745" s="12">
        <f t="shared" si="417"/>
        <v>1</v>
      </c>
      <c r="BI745" s="12">
        <f t="shared" si="418"/>
        <v>0</v>
      </c>
      <c r="BJ745" s="12">
        <f t="shared" si="419"/>
        <v>0</v>
      </c>
      <c r="BK745" s="12">
        <f t="shared" si="420"/>
        <v>3</v>
      </c>
      <c r="BL745" s="20" t="str">
        <f t="shared" si="421"/>
        <v>Reflexión, Diálogo, Claridad</v>
      </c>
      <c r="BM745" s="12" t="str">
        <f t="shared" si="422"/>
        <v>Reflexión</v>
      </c>
      <c r="BN745" s="12" t="str">
        <f t="shared" si="445"/>
        <v>Diálogo</v>
      </c>
      <c r="BO745" s="12" t="str">
        <f t="shared" si="423"/>
        <v>Claridad</v>
      </c>
      <c r="BP745" s="12" t="str">
        <f t="shared" si="424"/>
        <v/>
      </c>
      <c r="BQ745" s="12" t="str">
        <f t="shared" si="425"/>
        <v/>
      </c>
      <c r="BS745" s="12">
        <f t="shared" si="426"/>
        <v>1</v>
      </c>
      <c r="BT745" s="12">
        <f t="shared" si="427"/>
        <v>1</v>
      </c>
      <c r="BU745" s="12">
        <f t="shared" si="428"/>
        <v>1</v>
      </c>
      <c r="BV745" s="12">
        <f t="shared" si="429"/>
        <v>0</v>
      </c>
      <c r="BW745" s="12">
        <f t="shared" si="430"/>
        <v>0</v>
      </c>
      <c r="BX745" s="12">
        <f t="shared" si="431"/>
        <v>0</v>
      </c>
      <c r="BY745" s="12">
        <f t="shared" si="432"/>
        <v>3</v>
      </c>
      <c r="BZ745" s="12" t="str">
        <f t="shared" si="43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45" s="12" t="str">
        <f t="shared" si="434"/>
        <v>La bibliografía básica propuesta se encuentra en la biblioteca "Juan Roa Vásquez".</v>
      </c>
      <c r="CB745" s="21" t="str">
        <f t="shared" si="435"/>
        <v>La bibliografía propuesta contiene títulos de edición menor a 5 años.</v>
      </c>
      <c r="CC745" s="12" t="str">
        <f t="shared" si="436"/>
        <v>La bibliografía se presenta con una sólo sistema de referenciación (APA, Vancouver, IEEE, etc).</v>
      </c>
      <c r="CD745" s="12" t="str">
        <f t="shared" si="437"/>
        <v>La bibliografía incluye por lo menos dos títulos en una segunda lengua.</v>
      </c>
      <c r="CF745" s="12">
        <f t="shared" si="438"/>
        <v>1</v>
      </c>
      <c r="CG745" s="12">
        <f t="shared" si="439"/>
        <v>1</v>
      </c>
      <c r="CH745" s="12">
        <f t="shared" si="440"/>
        <v>1</v>
      </c>
      <c r="CI745" s="12">
        <f t="shared" si="441"/>
        <v>1</v>
      </c>
      <c r="CJ745" s="12">
        <f t="shared" si="442"/>
        <v>0</v>
      </c>
      <c r="CK745" s="12">
        <f t="shared" si="443"/>
        <v>4</v>
      </c>
    </row>
    <row r="746" spans="1:89" x14ac:dyDescent="0.25">
      <c r="A746" s="25">
        <v>43080.322320358799</v>
      </c>
      <c r="B746" s="26" t="s">
        <v>1512</v>
      </c>
      <c r="C746" s="26" t="s">
        <v>1513</v>
      </c>
      <c r="D746" s="26" t="s">
        <v>185</v>
      </c>
      <c r="E746" s="24"/>
      <c r="F746" s="26" t="s">
        <v>297</v>
      </c>
      <c r="G746" s="26" t="s">
        <v>1514</v>
      </c>
      <c r="H746" s="26" t="s">
        <v>188</v>
      </c>
      <c r="I746" s="26" t="s">
        <v>188</v>
      </c>
      <c r="J746" s="26" t="s">
        <v>188</v>
      </c>
      <c r="K746" s="26" t="s">
        <v>188</v>
      </c>
      <c r="L746" s="26" t="s">
        <v>188</v>
      </c>
      <c r="M746" s="26" t="s">
        <v>188</v>
      </c>
      <c r="N746" s="26" t="s">
        <v>188</v>
      </c>
      <c r="O746" s="26" t="s">
        <v>188</v>
      </c>
      <c r="P746" s="26" t="s">
        <v>188</v>
      </c>
      <c r="Q746" s="26" t="s">
        <v>188</v>
      </c>
      <c r="R746" s="26" t="s">
        <v>188</v>
      </c>
      <c r="S746" s="26" t="s">
        <v>188</v>
      </c>
      <c r="T746" s="26" t="s">
        <v>188</v>
      </c>
      <c r="U746" s="26" t="s">
        <v>188</v>
      </c>
      <c r="V746" s="26" t="s">
        <v>5</v>
      </c>
      <c r="W746" s="26" t="s">
        <v>162</v>
      </c>
      <c r="X746" s="26" t="s">
        <v>158</v>
      </c>
      <c r="Y746" s="26" t="s">
        <v>190</v>
      </c>
      <c r="Z746" s="26" t="s">
        <v>43</v>
      </c>
      <c r="AA746" s="26" t="s">
        <v>190</v>
      </c>
      <c r="AB746" s="26" t="s">
        <v>43</v>
      </c>
      <c r="AC746" s="26" t="s">
        <v>190</v>
      </c>
      <c r="AD746" s="26" t="s">
        <v>190</v>
      </c>
      <c r="AE746" s="26" t="s">
        <v>55</v>
      </c>
      <c r="AF746" s="26" t="s">
        <v>58</v>
      </c>
      <c r="AG746" s="26" t="s">
        <v>59</v>
      </c>
      <c r="AH746" s="26" t="s">
        <v>58</v>
      </c>
      <c r="AI746" s="26" t="s">
        <v>59</v>
      </c>
      <c r="AJ746" s="26" t="s">
        <v>59</v>
      </c>
      <c r="AK746" s="26" t="s">
        <v>71</v>
      </c>
      <c r="AL746" s="26" t="s">
        <v>163</v>
      </c>
      <c r="AM746" s="26" t="s">
        <v>206</v>
      </c>
      <c r="AN746" s="26" t="s">
        <v>90</v>
      </c>
      <c r="AO746" s="26" t="s">
        <v>913</v>
      </c>
      <c r="AP746" s="26" t="s">
        <v>107</v>
      </c>
      <c r="AQ746" s="26" t="s">
        <v>105</v>
      </c>
      <c r="AR746" s="26" t="s">
        <v>107</v>
      </c>
      <c r="AS746" s="26" t="s">
        <v>105</v>
      </c>
      <c r="AT746" s="26" t="s">
        <v>113</v>
      </c>
      <c r="AU746" s="26" t="s">
        <v>193</v>
      </c>
      <c r="AX746" s="12">
        <f t="shared" si="413"/>
        <v>745</v>
      </c>
      <c r="AY746" s="12">
        <f t="shared" si="444"/>
        <v>0.5</v>
      </c>
      <c r="AZ746" s="20" t="str">
        <f t="shared" si="414"/>
        <v>Anticipatoria., Autoevaluación., Retroalimentación.</v>
      </c>
      <c r="BA746" s="12" t="str">
        <f t="shared" si="409"/>
        <v>Anticipatoria.</v>
      </c>
      <c r="BB746" s="12" t="str">
        <f t="shared" si="410"/>
        <v>Autoevaluación.</v>
      </c>
      <c r="BC746" s="12" t="str">
        <f t="shared" si="411"/>
        <v>Retroalimentación.</v>
      </c>
      <c r="BD746" s="12" t="str">
        <f t="shared" si="412"/>
        <v/>
      </c>
      <c r="BF746" s="12">
        <f t="shared" si="415"/>
        <v>1</v>
      </c>
      <c r="BG746" s="12">
        <f t="shared" si="416"/>
        <v>0</v>
      </c>
      <c r="BH746" s="12">
        <f t="shared" si="417"/>
        <v>1</v>
      </c>
      <c r="BI746" s="12">
        <f t="shared" si="418"/>
        <v>1</v>
      </c>
      <c r="BJ746" s="12">
        <f t="shared" si="419"/>
        <v>0</v>
      </c>
      <c r="BK746" s="12">
        <f t="shared" si="420"/>
        <v>3</v>
      </c>
      <c r="BL746" s="20" t="str">
        <f t="shared" si="421"/>
        <v>Reflexión, Oportunidades de mejora, Retroalimentación al docente</v>
      </c>
      <c r="BM746" s="12" t="str">
        <f t="shared" si="422"/>
        <v>Reflexión</v>
      </c>
      <c r="BN746" s="12" t="str">
        <f t="shared" si="445"/>
        <v>Oportunidades de mejora</v>
      </c>
      <c r="BO746" s="12" t="str">
        <f t="shared" si="423"/>
        <v>Retroalimentación al docente</v>
      </c>
      <c r="BP746" s="12" t="str">
        <f t="shared" si="424"/>
        <v/>
      </c>
      <c r="BQ746" s="12" t="str">
        <f t="shared" si="425"/>
        <v/>
      </c>
      <c r="BS746" s="12">
        <f t="shared" si="426"/>
        <v>1</v>
      </c>
      <c r="BT746" s="12">
        <f t="shared" si="427"/>
        <v>0</v>
      </c>
      <c r="BU746" s="12">
        <f t="shared" si="428"/>
        <v>0</v>
      </c>
      <c r="BV746" s="12">
        <f t="shared" si="429"/>
        <v>1</v>
      </c>
      <c r="BW746" s="12">
        <f t="shared" si="430"/>
        <v>1</v>
      </c>
      <c r="BX746" s="12">
        <f t="shared" si="431"/>
        <v>0</v>
      </c>
      <c r="BY746" s="12">
        <f t="shared" si="432"/>
        <v>3</v>
      </c>
      <c r="BZ746" s="12" t="str">
        <f t="shared" si="43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46" s="12" t="str">
        <f t="shared" si="434"/>
        <v>La bibliografía básica propuesta se encuentra en la biblioteca "Juan Roa Vásquez".</v>
      </c>
      <c r="CB746" s="21" t="str">
        <f t="shared" si="435"/>
        <v>La bibliografía propuesta contiene títulos de edición menor a 5 años.</v>
      </c>
      <c r="CC746" s="12" t="str">
        <f t="shared" si="436"/>
        <v>La bibliografía se presenta con una sólo sistema de referenciación (APA, Vancouver, IEEE, etc).</v>
      </c>
      <c r="CD746" s="12" t="str">
        <f t="shared" si="437"/>
        <v>La bibliografía incluye por lo menos dos títulos en una segunda lengua.</v>
      </c>
      <c r="CF746" s="12">
        <f t="shared" si="438"/>
        <v>1</v>
      </c>
      <c r="CG746" s="12">
        <f t="shared" si="439"/>
        <v>1</v>
      </c>
      <c r="CH746" s="12">
        <f t="shared" si="440"/>
        <v>1</v>
      </c>
      <c r="CI746" s="12">
        <f t="shared" si="441"/>
        <v>1</v>
      </c>
      <c r="CJ746" s="12">
        <f t="shared" si="442"/>
        <v>0</v>
      </c>
      <c r="CK746" s="12">
        <f t="shared" si="443"/>
        <v>4</v>
      </c>
    </row>
    <row r="747" spans="1:89" x14ac:dyDescent="0.25">
      <c r="A747" s="25">
        <v>43080.32507042824</v>
      </c>
      <c r="B747" s="26" t="s">
        <v>1512</v>
      </c>
      <c r="C747" s="26" t="s">
        <v>1515</v>
      </c>
      <c r="D747" s="26" t="s">
        <v>185</v>
      </c>
      <c r="E747" s="24"/>
      <c r="F747" s="26" t="s">
        <v>297</v>
      </c>
      <c r="G747" s="26" t="s">
        <v>1516</v>
      </c>
      <c r="H747" s="26" t="s">
        <v>188</v>
      </c>
      <c r="I747" s="26" t="s">
        <v>188</v>
      </c>
      <c r="J747" s="26" t="s">
        <v>188</v>
      </c>
      <c r="K747" s="26" t="s">
        <v>188</v>
      </c>
      <c r="L747" s="26" t="s">
        <v>188</v>
      </c>
      <c r="M747" s="26" t="s">
        <v>188</v>
      </c>
      <c r="N747" s="26" t="s">
        <v>188</v>
      </c>
      <c r="O747" s="26" t="s">
        <v>188</v>
      </c>
      <c r="P747" s="26" t="s">
        <v>188</v>
      </c>
      <c r="Q747" s="26" t="s">
        <v>188</v>
      </c>
      <c r="R747" s="26" t="s">
        <v>188</v>
      </c>
      <c r="S747" s="26" t="s">
        <v>188</v>
      </c>
      <c r="T747" s="26" t="s">
        <v>188</v>
      </c>
      <c r="U747" s="26" t="s">
        <v>188</v>
      </c>
      <c r="V747" s="26" t="s">
        <v>5</v>
      </c>
      <c r="W747" s="26" t="s">
        <v>162</v>
      </c>
      <c r="X747" s="26" t="s">
        <v>158</v>
      </c>
      <c r="Y747" s="26" t="s">
        <v>190</v>
      </c>
      <c r="Z747" s="26" t="s">
        <v>43</v>
      </c>
      <c r="AA747" s="26" t="s">
        <v>190</v>
      </c>
      <c r="AB747" s="26" t="s">
        <v>43</v>
      </c>
      <c r="AC747" s="26" t="s">
        <v>190</v>
      </c>
      <c r="AD747" s="26" t="s">
        <v>190</v>
      </c>
      <c r="AE747" s="26" t="s">
        <v>55</v>
      </c>
      <c r="AF747" s="26" t="s">
        <v>58</v>
      </c>
      <c r="AG747" s="26" t="s">
        <v>59</v>
      </c>
      <c r="AH747" s="26" t="s">
        <v>58</v>
      </c>
      <c r="AI747" s="26" t="s">
        <v>59</v>
      </c>
      <c r="AJ747" s="26" t="s">
        <v>59</v>
      </c>
      <c r="AK747" s="26" t="s">
        <v>71</v>
      </c>
      <c r="AL747" s="26" t="s">
        <v>163</v>
      </c>
      <c r="AM747" s="26" t="s">
        <v>206</v>
      </c>
      <c r="AN747" s="26" t="s">
        <v>90</v>
      </c>
      <c r="AO747" s="26" t="s">
        <v>265</v>
      </c>
      <c r="AP747" s="26" t="s">
        <v>107</v>
      </c>
      <c r="AQ747" s="26" t="s">
        <v>105</v>
      </c>
      <c r="AR747" s="26" t="s">
        <v>107</v>
      </c>
      <c r="AS747" s="26" t="s">
        <v>105</v>
      </c>
      <c r="AT747" s="26" t="s">
        <v>113</v>
      </c>
      <c r="AU747" s="26" t="s">
        <v>193</v>
      </c>
      <c r="AX747" s="12">
        <f t="shared" si="413"/>
        <v>746</v>
      </c>
      <c r="AY747" s="12">
        <f t="shared" si="444"/>
        <v>1</v>
      </c>
      <c r="AZ747" s="20" t="str">
        <f t="shared" si="414"/>
        <v>Anticipatoria., Autoevaluación., Retroalimentación.</v>
      </c>
      <c r="BA747" s="12" t="str">
        <f t="shared" si="409"/>
        <v>Anticipatoria.</v>
      </c>
      <c r="BB747" s="12" t="str">
        <f t="shared" si="410"/>
        <v>Autoevaluación.</v>
      </c>
      <c r="BC747" s="12" t="str">
        <f t="shared" si="411"/>
        <v>Retroalimentación.</v>
      </c>
      <c r="BD747" s="12" t="str">
        <f t="shared" si="412"/>
        <v/>
      </c>
      <c r="BF747" s="12">
        <f t="shared" si="415"/>
        <v>1</v>
      </c>
      <c r="BG747" s="12">
        <f t="shared" si="416"/>
        <v>0</v>
      </c>
      <c r="BH747" s="12">
        <f t="shared" si="417"/>
        <v>1</v>
      </c>
      <c r="BI747" s="12">
        <f t="shared" si="418"/>
        <v>1</v>
      </c>
      <c r="BJ747" s="12">
        <f t="shared" si="419"/>
        <v>0</v>
      </c>
      <c r="BK747" s="12">
        <f t="shared" si="420"/>
        <v>3</v>
      </c>
      <c r="BL747" s="20" t="str">
        <f t="shared" si="421"/>
        <v>Reflexión, Diálogo, Oportunidades de mejora</v>
      </c>
      <c r="BM747" s="12" t="str">
        <f t="shared" si="422"/>
        <v>Reflexión</v>
      </c>
      <c r="BN747" s="12" t="str">
        <f t="shared" si="445"/>
        <v>Diálogo</v>
      </c>
      <c r="BO747" s="12" t="str">
        <f t="shared" si="423"/>
        <v>Oportunidades de mejora</v>
      </c>
      <c r="BP747" s="12" t="str">
        <f t="shared" si="424"/>
        <v/>
      </c>
      <c r="BQ747" s="12" t="str">
        <f t="shared" si="425"/>
        <v/>
      </c>
      <c r="BS747" s="12">
        <f t="shared" si="426"/>
        <v>1</v>
      </c>
      <c r="BT747" s="12">
        <f t="shared" si="427"/>
        <v>1</v>
      </c>
      <c r="BU747" s="12">
        <f t="shared" si="428"/>
        <v>0</v>
      </c>
      <c r="BV747" s="12">
        <f t="shared" si="429"/>
        <v>1</v>
      </c>
      <c r="BW747" s="12">
        <f t="shared" si="430"/>
        <v>0</v>
      </c>
      <c r="BX747" s="12">
        <f t="shared" si="431"/>
        <v>0</v>
      </c>
      <c r="BY747" s="12">
        <f t="shared" si="432"/>
        <v>3</v>
      </c>
      <c r="BZ747" s="12" t="str">
        <f t="shared" si="43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47" s="12" t="str">
        <f t="shared" si="434"/>
        <v>La bibliografía básica propuesta se encuentra en la biblioteca "Juan Roa Vásquez".</v>
      </c>
      <c r="CB747" s="21" t="str">
        <f t="shared" si="435"/>
        <v>La bibliografía propuesta contiene títulos de edición menor a 5 años.</v>
      </c>
      <c r="CC747" s="12" t="str">
        <f t="shared" si="436"/>
        <v>La bibliografía se presenta con una sólo sistema de referenciación (APA, Vancouver, IEEE, etc).</v>
      </c>
      <c r="CD747" s="12" t="str">
        <f t="shared" si="437"/>
        <v>La bibliografía incluye por lo menos dos títulos en una segunda lengua.</v>
      </c>
      <c r="CF747" s="12">
        <f t="shared" si="438"/>
        <v>1</v>
      </c>
      <c r="CG747" s="12">
        <f t="shared" si="439"/>
        <v>1</v>
      </c>
      <c r="CH747" s="12">
        <f t="shared" si="440"/>
        <v>1</v>
      </c>
      <c r="CI747" s="12">
        <f t="shared" si="441"/>
        <v>1</v>
      </c>
      <c r="CJ747" s="12">
        <f t="shared" si="442"/>
        <v>0</v>
      </c>
      <c r="CK747" s="12">
        <f t="shared" si="443"/>
        <v>4</v>
      </c>
    </row>
    <row r="748" spans="1:89" x14ac:dyDescent="0.25">
      <c r="A748" s="25">
        <v>43080.327893969908</v>
      </c>
      <c r="B748" s="26" t="s">
        <v>1512</v>
      </c>
      <c r="C748" s="26" t="s">
        <v>1513</v>
      </c>
      <c r="D748" s="26" t="s">
        <v>185</v>
      </c>
      <c r="E748" s="24"/>
      <c r="F748" s="26" t="s">
        <v>297</v>
      </c>
      <c r="G748" s="26" t="s">
        <v>1517</v>
      </c>
      <c r="H748" s="26" t="s">
        <v>188</v>
      </c>
      <c r="I748" s="26" t="s">
        <v>188</v>
      </c>
      <c r="J748" s="26" t="s">
        <v>188</v>
      </c>
      <c r="K748" s="26" t="s">
        <v>188</v>
      </c>
      <c r="L748" s="26" t="s">
        <v>188</v>
      </c>
      <c r="M748" s="26" t="s">
        <v>188</v>
      </c>
      <c r="N748" s="26" t="s">
        <v>188</v>
      </c>
      <c r="O748" s="26" t="s">
        <v>188</v>
      </c>
      <c r="P748" s="26" t="s">
        <v>188</v>
      </c>
      <c r="Q748" s="26" t="s">
        <v>188</v>
      </c>
      <c r="R748" s="26" t="s">
        <v>188</v>
      </c>
      <c r="S748" s="26" t="s">
        <v>188</v>
      </c>
      <c r="T748" s="26" t="s">
        <v>188</v>
      </c>
      <c r="U748" s="26" t="s">
        <v>188</v>
      </c>
      <c r="V748" s="26" t="s">
        <v>5</v>
      </c>
      <c r="W748" s="26" t="s">
        <v>162</v>
      </c>
      <c r="X748" s="26" t="s">
        <v>158</v>
      </c>
      <c r="Y748" s="26" t="s">
        <v>190</v>
      </c>
      <c r="Z748" s="26" t="s">
        <v>43</v>
      </c>
      <c r="AA748" s="26" t="s">
        <v>190</v>
      </c>
      <c r="AB748" s="26" t="s">
        <v>43</v>
      </c>
      <c r="AC748" s="26" t="s">
        <v>43</v>
      </c>
      <c r="AD748" s="26" t="s">
        <v>43</v>
      </c>
      <c r="AE748" s="26" t="s">
        <v>55</v>
      </c>
      <c r="AF748" s="26" t="s">
        <v>58</v>
      </c>
      <c r="AG748" s="26" t="s">
        <v>59</v>
      </c>
      <c r="AH748" s="26" t="s">
        <v>58</v>
      </c>
      <c r="AI748" s="26" t="s">
        <v>59</v>
      </c>
      <c r="AJ748" s="26" t="s">
        <v>59</v>
      </c>
      <c r="AK748" s="26" t="s">
        <v>71</v>
      </c>
      <c r="AL748" s="26" t="s">
        <v>163</v>
      </c>
      <c r="AM748" s="26" t="s">
        <v>206</v>
      </c>
      <c r="AN748" s="26" t="s">
        <v>90</v>
      </c>
      <c r="AO748" s="26" t="s">
        <v>392</v>
      </c>
      <c r="AP748" s="26" t="s">
        <v>107</v>
      </c>
      <c r="AQ748" s="26" t="s">
        <v>107</v>
      </c>
      <c r="AR748" s="26" t="s">
        <v>107</v>
      </c>
      <c r="AS748" s="26" t="s">
        <v>107</v>
      </c>
      <c r="AT748" s="26" t="s">
        <v>113</v>
      </c>
      <c r="AU748" s="26" t="s">
        <v>193</v>
      </c>
      <c r="AX748" s="12">
        <f t="shared" si="413"/>
        <v>745</v>
      </c>
      <c r="AY748" s="12">
        <f t="shared" si="444"/>
        <v>0.5</v>
      </c>
      <c r="AZ748" s="20" t="str">
        <f t="shared" si="414"/>
        <v>Anticipatoria., Autoevaluación., Retroalimentación.</v>
      </c>
      <c r="BA748" s="12" t="str">
        <f t="shared" si="409"/>
        <v>Anticipatoria.</v>
      </c>
      <c r="BB748" s="12" t="str">
        <f t="shared" si="410"/>
        <v>Autoevaluación.</v>
      </c>
      <c r="BC748" s="12" t="str">
        <f t="shared" si="411"/>
        <v>Retroalimentación.</v>
      </c>
      <c r="BD748" s="12" t="str">
        <f t="shared" si="412"/>
        <v/>
      </c>
      <c r="BF748" s="12">
        <f t="shared" si="415"/>
        <v>1</v>
      </c>
      <c r="BG748" s="12">
        <f t="shared" si="416"/>
        <v>0</v>
      </c>
      <c r="BH748" s="12">
        <f t="shared" si="417"/>
        <v>1</v>
      </c>
      <c r="BI748" s="12">
        <f t="shared" si="418"/>
        <v>1</v>
      </c>
      <c r="BJ748" s="12">
        <f t="shared" si="419"/>
        <v>0</v>
      </c>
      <c r="BK748" s="12">
        <f t="shared" si="420"/>
        <v>3</v>
      </c>
      <c r="BL748" s="20" t="str">
        <f t="shared" si="421"/>
        <v>Reflexión, Claridad, Oportunidades de mejora</v>
      </c>
      <c r="BM748" s="12" t="str">
        <f t="shared" si="422"/>
        <v>Reflexión</v>
      </c>
      <c r="BN748" s="12" t="str">
        <f t="shared" si="445"/>
        <v>Claridad</v>
      </c>
      <c r="BO748" s="12" t="str">
        <f t="shared" si="423"/>
        <v>Oportunidades de mejora</v>
      </c>
      <c r="BP748" s="12" t="str">
        <f t="shared" si="424"/>
        <v/>
      </c>
      <c r="BQ748" s="12" t="str">
        <f t="shared" si="425"/>
        <v/>
      </c>
      <c r="BS748" s="12">
        <f t="shared" si="426"/>
        <v>1</v>
      </c>
      <c r="BT748" s="12">
        <f t="shared" si="427"/>
        <v>0</v>
      </c>
      <c r="BU748" s="12">
        <f t="shared" si="428"/>
        <v>1</v>
      </c>
      <c r="BV748" s="12">
        <f t="shared" si="429"/>
        <v>1</v>
      </c>
      <c r="BW748" s="12">
        <f t="shared" si="430"/>
        <v>0</v>
      </c>
      <c r="BX748" s="12">
        <f t="shared" si="431"/>
        <v>0</v>
      </c>
      <c r="BY748" s="12">
        <f t="shared" si="432"/>
        <v>3</v>
      </c>
      <c r="BZ748" s="12" t="str">
        <f t="shared" si="43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48" s="12" t="str">
        <f t="shared" si="434"/>
        <v>La bibliografía básica propuesta se encuentra en la biblioteca "Juan Roa Vásquez".</v>
      </c>
      <c r="CB748" s="21" t="str">
        <f t="shared" si="435"/>
        <v>La bibliografía propuesta contiene títulos de edición menor a 5 años.</v>
      </c>
      <c r="CC748" s="12" t="str">
        <f t="shared" si="436"/>
        <v>La bibliografía se presenta con una sólo sistema de referenciación (APA, Vancouver, IEEE, etc).</v>
      </c>
      <c r="CD748" s="12" t="str">
        <f t="shared" si="437"/>
        <v>La bibliografía incluye por lo menos dos títulos en una segunda lengua.</v>
      </c>
      <c r="CF748" s="12">
        <f t="shared" si="438"/>
        <v>1</v>
      </c>
      <c r="CG748" s="12">
        <f t="shared" si="439"/>
        <v>1</v>
      </c>
      <c r="CH748" s="12">
        <f t="shared" si="440"/>
        <v>1</v>
      </c>
      <c r="CI748" s="12">
        <f t="shared" si="441"/>
        <v>1</v>
      </c>
      <c r="CJ748" s="12">
        <f t="shared" si="442"/>
        <v>0</v>
      </c>
      <c r="CK748" s="12">
        <f t="shared" si="443"/>
        <v>4</v>
      </c>
    </row>
    <row r="749" spans="1:89" x14ac:dyDescent="0.25">
      <c r="A749" s="25">
        <v>43080.341637083329</v>
      </c>
      <c r="B749" s="26" t="s">
        <v>1518</v>
      </c>
      <c r="C749" s="26" t="s">
        <v>1519</v>
      </c>
      <c r="D749" s="26" t="s">
        <v>185</v>
      </c>
      <c r="E749" s="24"/>
      <c r="F749" s="26" t="s">
        <v>845</v>
      </c>
      <c r="G749" s="26" t="s">
        <v>1520</v>
      </c>
      <c r="H749" s="26" t="s">
        <v>188</v>
      </c>
      <c r="I749" s="26" t="s">
        <v>188</v>
      </c>
      <c r="J749" s="26" t="s">
        <v>188</v>
      </c>
      <c r="K749" s="26" t="s">
        <v>188</v>
      </c>
      <c r="L749" s="26" t="s">
        <v>188</v>
      </c>
      <c r="M749" s="26" t="s">
        <v>188</v>
      </c>
      <c r="N749" s="26" t="s">
        <v>188</v>
      </c>
      <c r="O749" s="26" t="s">
        <v>188</v>
      </c>
      <c r="P749" s="26" t="s">
        <v>188</v>
      </c>
      <c r="Q749" s="26" t="s">
        <v>188</v>
      </c>
      <c r="R749" s="26" t="s">
        <v>188</v>
      </c>
      <c r="S749" s="26" t="s">
        <v>188</v>
      </c>
      <c r="T749" s="26" t="s">
        <v>188</v>
      </c>
      <c r="U749" s="26" t="s">
        <v>188</v>
      </c>
      <c r="V749" s="26" t="s">
        <v>5</v>
      </c>
      <c r="W749" s="26" t="s">
        <v>162</v>
      </c>
      <c r="X749" s="26" t="s">
        <v>158</v>
      </c>
      <c r="Y749" s="26" t="s">
        <v>43</v>
      </c>
      <c r="Z749" s="26" t="s">
        <v>190</v>
      </c>
      <c r="AA749" s="26" t="s">
        <v>190</v>
      </c>
      <c r="AB749" s="26" t="s">
        <v>190</v>
      </c>
      <c r="AC749" s="26" t="s">
        <v>43</v>
      </c>
      <c r="AD749" s="26" t="s">
        <v>43</v>
      </c>
      <c r="AE749" s="26" t="s">
        <v>55</v>
      </c>
      <c r="AF749" s="26" t="s">
        <v>159</v>
      </c>
      <c r="AG749" s="26" t="s">
        <v>58</v>
      </c>
      <c r="AH749" s="26" t="s">
        <v>59</v>
      </c>
      <c r="AI749" s="26" t="s">
        <v>58</v>
      </c>
      <c r="AJ749" s="26" t="s">
        <v>58</v>
      </c>
      <c r="AK749" s="26" t="s">
        <v>71</v>
      </c>
      <c r="AL749" s="26" t="s">
        <v>160</v>
      </c>
      <c r="AM749" s="26" t="s">
        <v>231</v>
      </c>
      <c r="AN749" s="26" t="s">
        <v>90</v>
      </c>
      <c r="AO749" s="26" t="s">
        <v>197</v>
      </c>
      <c r="AP749" s="26" t="s">
        <v>106</v>
      </c>
      <c r="AQ749" s="26" t="s">
        <v>106</v>
      </c>
      <c r="AR749" s="26" t="s">
        <v>104</v>
      </c>
      <c r="AS749" s="26" t="s">
        <v>104</v>
      </c>
      <c r="AT749" s="26" t="s">
        <v>114</v>
      </c>
      <c r="AU749" s="26" t="s">
        <v>193</v>
      </c>
      <c r="AX749" s="12">
        <f t="shared" si="413"/>
        <v>748</v>
      </c>
      <c r="AY749" s="12">
        <f t="shared" si="444"/>
        <v>1</v>
      </c>
      <c r="AZ749" s="20" t="str">
        <f t="shared" si="414"/>
        <v>Anticipatoria., Criterios y estándares (Rúbrica)., Retroalimentación.</v>
      </c>
      <c r="BA749" s="12" t="str">
        <f t="shared" si="409"/>
        <v>Anticipatoria.</v>
      </c>
      <c r="BB749" s="12" t="str">
        <f t="shared" si="410"/>
        <v>Criterios y estándares (Rúbrica).</v>
      </c>
      <c r="BC749" s="12" t="str">
        <f t="shared" si="411"/>
        <v>Retroalimentación.</v>
      </c>
      <c r="BD749" s="12" t="str">
        <f t="shared" si="412"/>
        <v/>
      </c>
      <c r="BF749" s="12">
        <f t="shared" si="415"/>
        <v>1</v>
      </c>
      <c r="BG749" s="12">
        <f t="shared" si="416"/>
        <v>1</v>
      </c>
      <c r="BH749" s="12">
        <f t="shared" si="417"/>
        <v>0</v>
      </c>
      <c r="BI749" s="12">
        <f t="shared" si="418"/>
        <v>1</v>
      </c>
      <c r="BJ749" s="12">
        <f t="shared" si="419"/>
        <v>0</v>
      </c>
      <c r="BK749" s="12">
        <f t="shared" si="420"/>
        <v>3</v>
      </c>
      <c r="BL749" s="20" t="str">
        <f t="shared" si="421"/>
        <v>Reflexión, Diálogo, Claridad, Retroalimentación al docente</v>
      </c>
      <c r="BM749" s="12" t="str">
        <f t="shared" si="422"/>
        <v>Reflexión</v>
      </c>
      <c r="BN749" s="12" t="str">
        <f t="shared" si="445"/>
        <v>Diálogo</v>
      </c>
      <c r="BO749" s="12" t="str">
        <f t="shared" si="423"/>
        <v>Claridad</v>
      </c>
      <c r="BP749" s="12" t="str">
        <f t="shared" si="424"/>
        <v>Retroalimentación al docente</v>
      </c>
      <c r="BQ749" s="12" t="str">
        <f t="shared" si="425"/>
        <v/>
      </c>
      <c r="BS749" s="12">
        <f t="shared" si="426"/>
        <v>1</v>
      </c>
      <c r="BT749" s="12">
        <f t="shared" si="427"/>
        <v>1</v>
      </c>
      <c r="BU749" s="12">
        <f t="shared" si="428"/>
        <v>1</v>
      </c>
      <c r="BV749" s="12">
        <f t="shared" si="429"/>
        <v>0</v>
      </c>
      <c r="BW749" s="12">
        <f t="shared" si="430"/>
        <v>1</v>
      </c>
      <c r="BX749" s="12">
        <f t="shared" si="431"/>
        <v>0</v>
      </c>
      <c r="BY749" s="12">
        <f t="shared" si="432"/>
        <v>4</v>
      </c>
      <c r="BZ749" s="12" t="str">
        <f t="shared" si="43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49" s="12" t="str">
        <f t="shared" si="434"/>
        <v>La bibliografía básica propuesta se encuentra en la biblioteca "Juan Roa Vásquez".</v>
      </c>
      <c r="CB749" s="21" t="str">
        <f t="shared" si="435"/>
        <v>La bibliografía propuesta contiene títulos de edición menor a 5 años.</v>
      </c>
      <c r="CC749" s="12" t="str">
        <f t="shared" si="436"/>
        <v>La bibliografía se presenta con una sólo sistema de referenciación (APA, Vancouver, IEEE, etc).</v>
      </c>
      <c r="CD749" s="12" t="str">
        <f t="shared" si="437"/>
        <v>La bibliografía incluye por lo menos dos títulos en una segunda lengua.</v>
      </c>
      <c r="CF749" s="12">
        <f t="shared" si="438"/>
        <v>1</v>
      </c>
      <c r="CG749" s="12">
        <f t="shared" si="439"/>
        <v>1</v>
      </c>
      <c r="CH749" s="12">
        <f t="shared" si="440"/>
        <v>1</v>
      </c>
      <c r="CI749" s="12">
        <f t="shared" si="441"/>
        <v>1</v>
      </c>
      <c r="CJ749" s="12">
        <f t="shared" si="442"/>
        <v>0</v>
      </c>
      <c r="CK749" s="12">
        <f t="shared" si="443"/>
        <v>4</v>
      </c>
    </row>
    <row r="750" spans="1:89" x14ac:dyDescent="0.25">
      <c r="A750" s="25">
        <v>43080.475093125002</v>
      </c>
      <c r="B750" s="26" t="s">
        <v>1521</v>
      </c>
      <c r="C750" s="26" t="s">
        <v>1522</v>
      </c>
      <c r="D750" s="26" t="s">
        <v>185</v>
      </c>
      <c r="E750" s="24"/>
      <c r="F750" s="26" t="s">
        <v>371</v>
      </c>
      <c r="G750" s="26" t="s">
        <v>1523</v>
      </c>
      <c r="H750" s="26" t="s">
        <v>188</v>
      </c>
      <c r="I750" s="26" t="s">
        <v>188</v>
      </c>
      <c r="J750" s="26" t="s">
        <v>188</v>
      </c>
      <c r="K750" s="26" t="s">
        <v>188</v>
      </c>
      <c r="L750" s="26" t="s">
        <v>188</v>
      </c>
      <c r="M750" s="26" t="s">
        <v>188</v>
      </c>
      <c r="N750" s="26" t="s">
        <v>188</v>
      </c>
      <c r="O750" s="26" t="s">
        <v>188</v>
      </c>
      <c r="P750" s="26" t="s">
        <v>188</v>
      </c>
      <c r="Q750" s="26" t="s">
        <v>188</v>
      </c>
      <c r="R750" s="26" t="s">
        <v>188</v>
      </c>
      <c r="S750" s="26" t="s">
        <v>188</v>
      </c>
      <c r="T750" s="26" t="s">
        <v>188</v>
      </c>
      <c r="U750" s="26" t="s">
        <v>188</v>
      </c>
      <c r="V750" s="26" t="s">
        <v>5</v>
      </c>
      <c r="W750" s="26" t="s">
        <v>162</v>
      </c>
      <c r="X750" s="26" t="s">
        <v>39</v>
      </c>
      <c r="Y750" s="26" t="s">
        <v>43</v>
      </c>
      <c r="Z750" s="26" t="s">
        <v>43</v>
      </c>
      <c r="AA750" s="26" t="s">
        <v>43</v>
      </c>
      <c r="AB750" s="26" t="s">
        <v>190</v>
      </c>
      <c r="AC750" s="26" t="s">
        <v>43</v>
      </c>
      <c r="AD750" s="26" t="s">
        <v>43</v>
      </c>
      <c r="AE750" s="26" t="s">
        <v>55</v>
      </c>
      <c r="AF750" s="26" t="s">
        <v>159</v>
      </c>
      <c r="AG750" s="26" t="s">
        <v>58</v>
      </c>
      <c r="AH750" s="26" t="s">
        <v>59</v>
      </c>
      <c r="AI750" s="26" t="s">
        <v>59</v>
      </c>
      <c r="AJ750" s="26" t="s">
        <v>59</v>
      </c>
      <c r="AK750" s="26" t="s">
        <v>71</v>
      </c>
      <c r="AL750" s="26" t="s">
        <v>160</v>
      </c>
      <c r="AM750" s="26" t="s">
        <v>191</v>
      </c>
      <c r="AN750" s="26" t="s">
        <v>90</v>
      </c>
      <c r="AO750" s="26" t="s">
        <v>244</v>
      </c>
      <c r="AP750" s="26" t="s">
        <v>106</v>
      </c>
      <c r="AQ750" s="26" t="s">
        <v>106</v>
      </c>
      <c r="AR750" s="26" t="s">
        <v>106</v>
      </c>
      <c r="AS750" s="26" t="s">
        <v>106</v>
      </c>
      <c r="AT750" s="26" t="s">
        <v>114</v>
      </c>
      <c r="AU750" s="26" t="s">
        <v>247</v>
      </c>
      <c r="AX750" s="12">
        <f t="shared" si="413"/>
        <v>749</v>
      </c>
      <c r="AY750" s="12">
        <f t="shared" si="444"/>
        <v>1</v>
      </c>
      <c r="AZ750" s="20" t="str">
        <f t="shared" si="414"/>
        <v>Anticipatoria., Criterios y estándares (Rúbrica)., Autoevaluación., Retroalimentación.</v>
      </c>
      <c r="BA750" s="12" t="str">
        <f t="shared" si="409"/>
        <v>Anticipatoria.</v>
      </c>
      <c r="BB750" s="12" t="str">
        <f t="shared" si="410"/>
        <v>Criterios y estándares (Rúbrica).</v>
      </c>
      <c r="BC750" s="12" t="str">
        <f t="shared" si="411"/>
        <v>Autoevaluación.</v>
      </c>
      <c r="BD750" s="12" t="str">
        <f t="shared" si="412"/>
        <v>Retroalimentación.</v>
      </c>
      <c r="BF750" s="12">
        <f t="shared" si="415"/>
        <v>1</v>
      </c>
      <c r="BG750" s="12">
        <f t="shared" si="416"/>
        <v>1</v>
      </c>
      <c r="BH750" s="12">
        <f t="shared" si="417"/>
        <v>1</v>
      </c>
      <c r="BI750" s="12">
        <f t="shared" si="418"/>
        <v>1</v>
      </c>
      <c r="BJ750" s="12">
        <f t="shared" si="419"/>
        <v>0</v>
      </c>
      <c r="BK750" s="12">
        <f t="shared" si="420"/>
        <v>4</v>
      </c>
      <c r="BL750" s="20" t="str">
        <f t="shared" si="421"/>
        <v>Reflexión, Claridad, Oportunidades de mejora, Retroalimentación al docente</v>
      </c>
      <c r="BM750" s="12" t="str">
        <f t="shared" si="422"/>
        <v>Reflexión</v>
      </c>
      <c r="BN750" s="12" t="str">
        <f t="shared" si="445"/>
        <v>Claridad</v>
      </c>
      <c r="BO750" s="12" t="str">
        <f t="shared" si="423"/>
        <v>Oportunidades de mejora</v>
      </c>
      <c r="BP750" s="12" t="str">
        <f t="shared" si="424"/>
        <v>Oportunidades de mejora</v>
      </c>
      <c r="BQ750" s="12" t="str">
        <f t="shared" si="425"/>
        <v>Retroalimentación al docente</v>
      </c>
      <c r="BS750" s="12">
        <f t="shared" si="426"/>
        <v>1</v>
      </c>
      <c r="BT750" s="12">
        <f t="shared" si="427"/>
        <v>0</v>
      </c>
      <c r="BU750" s="12">
        <f t="shared" si="428"/>
        <v>1</v>
      </c>
      <c r="BV750" s="12">
        <f t="shared" si="429"/>
        <v>2</v>
      </c>
      <c r="BW750" s="12">
        <f t="shared" si="430"/>
        <v>1</v>
      </c>
      <c r="BX750" s="12">
        <f t="shared" si="431"/>
        <v>0</v>
      </c>
      <c r="BY750" s="12">
        <f t="shared" si="432"/>
        <v>5</v>
      </c>
      <c r="BZ750" s="12" t="str">
        <f t="shared" si="433"/>
        <v>La bibliografía básica propuesta se encuentra en la biblioteca "Juan Roa Vásquez"., La bibliografía propuesta contiene títulos de edición menor a 5 años., La bibliografía se presenta con una sólo sistema de referenciación (APA, Vancouver, IEEE, etc).</v>
      </c>
      <c r="CA750" s="12" t="str">
        <f t="shared" si="434"/>
        <v>La bibliografía básica propuesta se encuentra en la biblioteca "Juan Roa Vásquez".</v>
      </c>
      <c r="CB750" s="21" t="str">
        <f t="shared" si="435"/>
        <v>La bibliografía propuesta contiene títulos de edición menor a 5 años.</v>
      </c>
      <c r="CC750" s="12" t="str">
        <f t="shared" si="436"/>
        <v>La bibliografía se presenta con una sólo sistema de referenciación (APA, Vancouver, IEEE, etc).</v>
      </c>
      <c r="CD750" s="12" t="str">
        <f t="shared" si="437"/>
        <v/>
      </c>
      <c r="CF750" s="12">
        <f t="shared" si="438"/>
        <v>1</v>
      </c>
      <c r="CG750" s="12">
        <f t="shared" si="439"/>
        <v>1</v>
      </c>
      <c r="CH750" s="12">
        <f t="shared" si="440"/>
        <v>1</v>
      </c>
      <c r="CI750" s="12">
        <f t="shared" si="441"/>
        <v>0</v>
      </c>
      <c r="CJ750" s="12">
        <f t="shared" si="442"/>
        <v>0</v>
      </c>
      <c r="CK750" s="12">
        <f t="shared" si="443"/>
        <v>3</v>
      </c>
    </row>
    <row r="751" spans="1:89" x14ac:dyDescent="0.25">
      <c r="A751" s="25">
        <v>43080.476457291668</v>
      </c>
      <c r="B751" s="26" t="s">
        <v>1524</v>
      </c>
      <c r="C751" s="26" t="s">
        <v>1525</v>
      </c>
      <c r="D751" s="26" t="s">
        <v>185</v>
      </c>
      <c r="E751" s="24"/>
      <c r="F751" s="26" t="s">
        <v>223</v>
      </c>
      <c r="G751" s="26" t="s">
        <v>1526</v>
      </c>
      <c r="H751" s="26" t="s">
        <v>188</v>
      </c>
      <c r="I751" s="26" t="s">
        <v>188</v>
      </c>
      <c r="J751" s="26" t="s">
        <v>188</v>
      </c>
      <c r="K751" s="26" t="s">
        <v>188</v>
      </c>
      <c r="L751" s="26" t="s">
        <v>188</v>
      </c>
      <c r="M751" s="26" t="s">
        <v>188</v>
      </c>
      <c r="N751" s="26" t="s">
        <v>188</v>
      </c>
      <c r="O751" s="26" t="s">
        <v>188</v>
      </c>
      <c r="P751" s="26" t="s">
        <v>188</v>
      </c>
      <c r="Q751" s="26" t="s">
        <v>188</v>
      </c>
      <c r="R751" s="26" t="s">
        <v>188</v>
      </c>
      <c r="S751" s="26" t="s">
        <v>188</v>
      </c>
      <c r="T751" s="26" t="s">
        <v>188</v>
      </c>
      <c r="U751" s="26" t="s">
        <v>188</v>
      </c>
      <c r="V751" s="26" t="s">
        <v>5</v>
      </c>
      <c r="W751" s="26" t="s">
        <v>162</v>
      </c>
      <c r="X751" s="26" t="s">
        <v>158</v>
      </c>
      <c r="Y751" s="26" t="s">
        <v>190</v>
      </c>
      <c r="Z751" s="26" t="s">
        <v>190</v>
      </c>
      <c r="AA751" s="26" t="s">
        <v>190</v>
      </c>
      <c r="AB751" s="26" t="s">
        <v>190</v>
      </c>
      <c r="AC751" s="26" t="s">
        <v>190</v>
      </c>
      <c r="AD751" s="26" t="s">
        <v>190</v>
      </c>
      <c r="AE751" s="26" t="s">
        <v>55</v>
      </c>
      <c r="AF751" s="26" t="s">
        <v>159</v>
      </c>
      <c r="AG751" s="26" t="s">
        <v>59</v>
      </c>
      <c r="AH751" s="26" t="s">
        <v>59</v>
      </c>
      <c r="AI751" s="26" t="s">
        <v>59</v>
      </c>
      <c r="AJ751" s="26" t="s">
        <v>59</v>
      </c>
      <c r="AK751" s="26" t="s">
        <v>71</v>
      </c>
      <c r="AL751" s="26" t="s">
        <v>163</v>
      </c>
      <c r="AM751" s="26" t="s">
        <v>214</v>
      </c>
      <c r="AN751" s="26" t="s">
        <v>89</v>
      </c>
      <c r="AO751" s="26" t="s">
        <v>215</v>
      </c>
      <c r="AP751" s="26" t="s">
        <v>104</v>
      </c>
      <c r="AQ751" s="26" t="s">
        <v>104</v>
      </c>
      <c r="AR751" s="26" t="s">
        <v>104</v>
      </c>
      <c r="AS751" s="26" t="s">
        <v>104</v>
      </c>
      <c r="AT751" s="26" t="s">
        <v>114</v>
      </c>
      <c r="AU751" s="26" t="s">
        <v>193</v>
      </c>
      <c r="AX751" s="12">
        <f t="shared" si="413"/>
        <v>750</v>
      </c>
      <c r="AY751" s="12">
        <f t="shared" si="444"/>
        <v>1</v>
      </c>
      <c r="AZ751" s="20" t="str">
        <f t="shared" si="414"/>
        <v>Criterios y estándares (Rúbrica)., Autoevaluación.</v>
      </c>
      <c r="BA751" s="12" t="str">
        <f t="shared" si="409"/>
        <v>Criterios y estándares (Rúbrica).</v>
      </c>
      <c r="BB751" s="12" t="str">
        <f t="shared" si="410"/>
        <v>Autoevaluación.</v>
      </c>
      <c r="BC751" s="12" t="str">
        <f t="shared" si="411"/>
        <v/>
      </c>
      <c r="BD751" s="12" t="str">
        <f t="shared" si="412"/>
        <v/>
      </c>
      <c r="BF751" s="12">
        <f t="shared" si="415"/>
        <v>0</v>
      </c>
      <c r="BG751" s="12">
        <f t="shared" si="416"/>
        <v>1</v>
      </c>
      <c r="BH751" s="12">
        <f t="shared" si="417"/>
        <v>1</v>
      </c>
      <c r="BI751" s="12">
        <f t="shared" si="418"/>
        <v>0</v>
      </c>
      <c r="BJ751" s="12">
        <f t="shared" si="419"/>
        <v>0</v>
      </c>
      <c r="BK751" s="12">
        <f t="shared" si="420"/>
        <v>2</v>
      </c>
      <c r="BL751" s="20" t="str">
        <f t="shared" si="421"/>
        <v>Diálogo, Oportunidades de mejora, Retroalimentación al docente</v>
      </c>
      <c r="BM751" s="12" t="str">
        <f t="shared" si="422"/>
        <v>Diálogo</v>
      </c>
      <c r="BN751" s="12" t="str">
        <f t="shared" si="445"/>
        <v>Oportunidades de mejora</v>
      </c>
      <c r="BO751" s="12" t="str">
        <f t="shared" si="423"/>
        <v>Retroalimentación al docente</v>
      </c>
      <c r="BP751" s="12" t="str">
        <f t="shared" si="424"/>
        <v/>
      </c>
      <c r="BQ751" s="12" t="str">
        <f t="shared" si="425"/>
        <v/>
      </c>
      <c r="BS751" s="12">
        <f t="shared" si="426"/>
        <v>0</v>
      </c>
      <c r="BT751" s="12">
        <f t="shared" si="427"/>
        <v>1</v>
      </c>
      <c r="BU751" s="12">
        <f t="shared" si="428"/>
        <v>0</v>
      </c>
      <c r="BV751" s="12">
        <f t="shared" si="429"/>
        <v>1</v>
      </c>
      <c r="BW751" s="12">
        <f t="shared" si="430"/>
        <v>1</v>
      </c>
      <c r="BX751" s="12">
        <f t="shared" si="431"/>
        <v>0</v>
      </c>
      <c r="BY751" s="12">
        <f t="shared" si="432"/>
        <v>3</v>
      </c>
      <c r="BZ751" s="12" t="str">
        <f t="shared" si="43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51" s="12" t="str">
        <f t="shared" si="434"/>
        <v>La bibliografía básica propuesta se encuentra en la biblioteca "Juan Roa Vásquez".</v>
      </c>
      <c r="CB751" s="21" t="str">
        <f t="shared" si="435"/>
        <v>La bibliografía propuesta contiene títulos de edición menor a 5 años.</v>
      </c>
      <c r="CC751" s="12" t="str">
        <f t="shared" si="436"/>
        <v>La bibliografía se presenta con una sólo sistema de referenciación (APA, Vancouver, IEEE, etc).</v>
      </c>
      <c r="CD751" s="12" t="str">
        <f t="shared" si="437"/>
        <v>La bibliografía incluye por lo menos dos títulos en una segunda lengua.</v>
      </c>
      <c r="CF751" s="12">
        <f t="shared" si="438"/>
        <v>1</v>
      </c>
      <c r="CG751" s="12">
        <f t="shared" si="439"/>
        <v>1</v>
      </c>
      <c r="CH751" s="12">
        <f t="shared" si="440"/>
        <v>1</v>
      </c>
      <c r="CI751" s="12">
        <f t="shared" si="441"/>
        <v>1</v>
      </c>
      <c r="CJ751" s="12">
        <f t="shared" si="442"/>
        <v>0</v>
      </c>
      <c r="CK751" s="12">
        <f t="shared" si="443"/>
        <v>4</v>
      </c>
    </row>
    <row r="752" spans="1:89" x14ac:dyDescent="0.25">
      <c r="A752" s="25">
        <v>43080.49623045139</v>
      </c>
      <c r="B752" s="26" t="s">
        <v>1527</v>
      </c>
      <c r="C752" s="26" t="s">
        <v>1528</v>
      </c>
      <c r="D752" s="26" t="s">
        <v>185</v>
      </c>
      <c r="E752" s="24"/>
      <c r="F752" s="26" t="s">
        <v>357</v>
      </c>
      <c r="G752" s="26" t="s">
        <v>1529</v>
      </c>
      <c r="H752" s="26" t="s">
        <v>188</v>
      </c>
      <c r="I752" s="26" t="s">
        <v>188</v>
      </c>
      <c r="J752" s="26" t="s">
        <v>188</v>
      </c>
      <c r="K752" s="26" t="s">
        <v>188</v>
      </c>
      <c r="L752" s="26" t="s">
        <v>188</v>
      </c>
      <c r="M752" s="26" t="s">
        <v>189</v>
      </c>
      <c r="N752" s="26" t="s">
        <v>189</v>
      </c>
      <c r="O752" s="26" t="s">
        <v>188</v>
      </c>
      <c r="P752" s="26" t="s">
        <v>188</v>
      </c>
      <c r="Q752" s="26" t="s">
        <v>188</v>
      </c>
      <c r="R752" s="26" t="s">
        <v>189</v>
      </c>
      <c r="S752" s="26" t="s">
        <v>188</v>
      </c>
      <c r="T752" s="26" t="s">
        <v>188</v>
      </c>
      <c r="U752" s="26" t="s">
        <v>188</v>
      </c>
      <c r="V752" s="26" t="s">
        <v>4</v>
      </c>
      <c r="W752" s="26" t="s">
        <v>36</v>
      </c>
      <c r="X752" s="26" t="s">
        <v>158</v>
      </c>
      <c r="Y752" s="26" t="s">
        <v>43</v>
      </c>
      <c r="Z752" s="26" t="s">
        <v>43</v>
      </c>
      <c r="AA752" s="26" t="s">
        <v>43</v>
      </c>
      <c r="AB752" s="26" t="s">
        <v>43</v>
      </c>
      <c r="AC752" s="26" t="s">
        <v>43</v>
      </c>
      <c r="AD752" s="26" t="s">
        <v>43</v>
      </c>
      <c r="AE752" s="26" t="s">
        <v>55</v>
      </c>
      <c r="AF752" s="26" t="s">
        <v>159</v>
      </c>
      <c r="AG752" s="26" t="s">
        <v>58</v>
      </c>
      <c r="AH752" s="26" t="s">
        <v>58</v>
      </c>
      <c r="AI752" s="26" t="s">
        <v>59</v>
      </c>
      <c r="AJ752" s="26" t="s">
        <v>59</v>
      </c>
      <c r="AK752" s="26" t="s">
        <v>71</v>
      </c>
      <c r="AL752" s="26" t="s">
        <v>160</v>
      </c>
      <c r="AM752" s="26" t="s">
        <v>78</v>
      </c>
      <c r="AN752" s="26" t="s">
        <v>89</v>
      </c>
      <c r="AO752" s="26" t="s">
        <v>379</v>
      </c>
      <c r="AP752" s="26" t="s">
        <v>106</v>
      </c>
      <c r="AQ752" s="26" t="s">
        <v>106</v>
      </c>
      <c r="AR752" s="26" t="s">
        <v>106</v>
      </c>
      <c r="AS752" s="26" t="s">
        <v>106</v>
      </c>
      <c r="AT752" s="26" t="s">
        <v>115</v>
      </c>
      <c r="AU752" s="26" t="s">
        <v>200</v>
      </c>
      <c r="AX752" s="12">
        <f t="shared" si="413"/>
        <v>751</v>
      </c>
      <c r="AY752" s="12">
        <f t="shared" si="444"/>
        <v>0.5</v>
      </c>
      <c r="AZ752" s="20" t="str">
        <f t="shared" si="414"/>
        <v>Anticipatoria.</v>
      </c>
      <c r="BA752" s="12" t="str">
        <f t="shared" si="409"/>
        <v>Anticipatoria.</v>
      </c>
      <c r="BB752" s="12" t="str">
        <f t="shared" si="410"/>
        <v/>
      </c>
      <c r="BC752" s="12" t="str">
        <f t="shared" si="411"/>
        <v/>
      </c>
      <c r="BD752" s="12" t="str">
        <f t="shared" si="412"/>
        <v/>
      </c>
      <c r="BF752" s="12">
        <f t="shared" si="415"/>
        <v>1</v>
      </c>
      <c r="BG752" s="12">
        <f t="shared" si="416"/>
        <v>0</v>
      </c>
      <c r="BH752" s="12">
        <f t="shared" si="417"/>
        <v>0</v>
      </c>
      <c r="BI752" s="12">
        <f t="shared" si="418"/>
        <v>0</v>
      </c>
      <c r="BJ752" s="12">
        <f t="shared" si="419"/>
        <v>0</v>
      </c>
      <c r="BK752" s="12">
        <f t="shared" si="420"/>
        <v>1</v>
      </c>
      <c r="BL752" s="20" t="str">
        <f t="shared" si="421"/>
        <v>Reflexión, Claridad</v>
      </c>
      <c r="BM752" s="12" t="str">
        <f t="shared" si="422"/>
        <v>Reflexión</v>
      </c>
      <c r="BN752" s="12" t="str">
        <f t="shared" si="445"/>
        <v>Claridad</v>
      </c>
      <c r="BO752" s="12" t="str">
        <f t="shared" si="423"/>
        <v/>
      </c>
      <c r="BP752" s="12" t="str">
        <f t="shared" si="424"/>
        <v/>
      </c>
      <c r="BQ752" s="12" t="str">
        <f t="shared" si="425"/>
        <v/>
      </c>
      <c r="BS752" s="12">
        <f t="shared" si="426"/>
        <v>1</v>
      </c>
      <c r="BT752" s="12">
        <f t="shared" si="427"/>
        <v>0</v>
      </c>
      <c r="BU752" s="12">
        <f t="shared" si="428"/>
        <v>1</v>
      </c>
      <c r="BV752" s="12">
        <f t="shared" si="429"/>
        <v>0</v>
      </c>
      <c r="BW752" s="12">
        <f t="shared" si="430"/>
        <v>0</v>
      </c>
      <c r="BX752" s="12">
        <f t="shared" si="431"/>
        <v>0</v>
      </c>
      <c r="BY752" s="12">
        <f t="shared" si="432"/>
        <v>2</v>
      </c>
      <c r="BZ752" s="12" t="str">
        <f t="shared" si="433"/>
        <v>La bibliografía básica propuesta se encuentra en la biblioteca "Juan Roa Vásquez"., La bibliografía propuesta contiene títulos de edición menor a 5 años.</v>
      </c>
      <c r="CA752" s="12" t="str">
        <f t="shared" si="434"/>
        <v>La bibliografía básica propuesta se encuentra en la biblioteca "Juan Roa Vásquez".</v>
      </c>
      <c r="CB752" s="21" t="str">
        <f t="shared" si="435"/>
        <v>La bibliografía propuesta contiene títulos de edición menor a 5 años.</v>
      </c>
      <c r="CC752" s="12" t="str">
        <f t="shared" si="436"/>
        <v/>
      </c>
      <c r="CD752" s="12" t="str">
        <f t="shared" si="437"/>
        <v/>
      </c>
      <c r="CF752" s="12">
        <f t="shared" si="438"/>
        <v>1</v>
      </c>
      <c r="CG752" s="12">
        <f t="shared" si="439"/>
        <v>1</v>
      </c>
      <c r="CH752" s="12">
        <f t="shared" si="440"/>
        <v>0</v>
      </c>
      <c r="CI752" s="12">
        <f t="shared" si="441"/>
        <v>0</v>
      </c>
      <c r="CJ752" s="12">
        <f t="shared" si="442"/>
        <v>0</v>
      </c>
      <c r="CK752" s="12">
        <f t="shared" si="443"/>
        <v>2</v>
      </c>
    </row>
    <row r="753" spans="1:89" x14ac:dyDescent="0.25">
      <c r="A753" s="25">
        <v>43080.500996192131</v>
      </c>
      <c r="B753" s="26" t="s">
        <v>1530</v>
      </c>
      <c r="C753" s="26" t="s">
        <v>1531</v>
      </c>
      <c r="D753" s="26" t="s">
        <v>185</v>
      </c>
      <c r="E753" s="24"/>
      <c r="F753" s="26" t="s">
        <v>297</v>
      </c>
      <c r="G753" s="26" t="s">
        <v>1532</v>
      </c>
      <c r="H753" s="26" t="s">
        <v>188</v>
      </c>
      <c r="I753" s="26" t="s">
        <v>188</v>
      </c>
      <c r="J753" s="26" t="s">
        <v>188</v>
      </c>
      <c r="K753" s="26" t="s">
        <v>188</v>
      </c>
      <c r="L753" s="26" t="s">
        <v>188</v>
      </c>
      <c r="M753" s="26" t="s">
        <v>188</v>
      </c>
      <c r="N753" s="26" t="s">
        <v>188</v>
      </c>
      <c r="O753" s="26" t="s">
        <v>188</v>
      </c>
      <c r="P753" s="26" t="s">
        <v>188</v>
      </c>
      <c r="Q753" s="26" t="s">
        <v>188</v>
      </c>
      <c r="R753" s="26" t="s">
        <v>188</v>
      </c>
      <c r="S753" s="26" t="s">
        <v>188</v>
      </c>
      <c r="T753" s="26" t="s">
        <v>188</v>
      </c>
      <c r="U753" s="26" t="s">
        <v>188</v>
      </c>
      <c r="V753" s="26" t="s">
        <v>5</v>
      </c>
      <c r="W753" s="26" t="s">
        <v>162</v>
      </c>
      <c r="X753" s="26" t="s">
        <v>158</v>
      </c>
      <c r="Y753" s="26" t="s">
        <v>43</v>
      </c>
      <c r="Z753" s="26" t="s">
        <v>43</v>
      </c>
      <c r="AA753" s="26" t="s">
        <v>43</v>
      </c>
      <c r="AB753" s="26" t="s">
        <v>43</v>
      </c>
      <c r="AC753" s="26" t="s">
        <v>43</v>
      </c>
      <c r="AD753" s="26" t="s">
        <v>43</v>
      </c>
      <c r="AE753" s="26" t="s">
        <v>55</v>
      </c>
      <c r="AF753" s="26" t="s">
        <v>159</v>
      </c>
      <c r="AG753" s="26" t="s">
        <v>59</v>
      </c>
      <c r="AH753" s="26" t="s">
        <v>59</v>
      </c>
      <c r="AI753" s="26" t="s">
        <v>59</v>
      </c>
      <c r="AJ753" s="26" t="s">
        <v>59</v>
      </c>
      <c r="AK753" s="26" t="s">
        <v>71</v>
      </c>
      <c r="AL753" s="26" t="s">
        <v>163</v>
      </c>
      <c r="AM753" s="26" t="s">
        <v>412</v>
      </c>
      <c r="AN753" s="26" t="s">
        <v>88</v>
      </c>
      <c r="AO753" s="26" t="s">
        <v>197</v>
      </c>
      <c r="AP753" s="26" t="s">
        <v>104</v>
      </c>
      <c r="AQ753" s="26" t="s">
        <v>104</v>
      </c>
      <c r="AR753" s="26" t="s">
        <v>104</v>
      </c>
      <c r="AS753" s="26" t="s">
        <v>104</v>
      </c>
      <c r="AT753" s="26" t="s">
        <v>112</v>
      </c>
      <c r="AU753" s="26" t="s">
        <v>232</v>
      </c>
      <c r="AX753" s="12">
        <f t="shared" si="413"/>
        <v>752</v>
      </c>
      <c r="AY753" s="12">
        <f t="shared" si="444"/>
        <v>0.5</v>
      </c>
      <c r="AZ753" s="20" t="str">
        <f t="shared" si="414"/>
        <v>Anticipatoria., Retroalimentación.</v>
      </c>
      <c r="BA753" s="12" t="str">
        <f t="shared" si="409"/>
        <v>Anticipatoria.</v>
      </c>
      <c r="BB753" s="12" t="str">
        <f t="shared" si="410"/>
        <v>Retroalimentación.</v>
      </c>
      <c r="BC753" s="12" t="str">
        <f t="shared" si="411"/>
        <v/>
      </c>
      <c r="BD753" s="12" t="str">
        <f t="shared" si="412"/>
        <v/>
      </c>
      <c r="BF753" s="12">
        <f t="shared" si="415"/>
        <v>1</v>
      </c>
      <c r="BG753" s="12">
        <f t="shared" si="416"/>
        <v>0</v>
      </c>
      <c r="BH753" s="12">
        <f t="shared" si="417"/>
        <v>0</v>
      </c>
      <c r="BI753" s="12">
        <f t="shared" si="418"/>
        <v>1</v>
      </c>
      <c r="BJ753" s="12">
        <f t="shared" si="419"/>
        <v>0</v>
      </c>
      <c r="BK753" s="12">
        <f t="shared" si="420"/>
        <v>2</v>
      </c>
      <c r="BL753" s="20" t="str">
        <f t="shared" si="421"/>
        <v>Reflexión, Diálogo, Claridad, Retroalimentación al docente</v>
      </c>
      <c r="BM753" s="12" t="str">
        <f t="shared" si="422"/>
        <v>Reflexión</v>
      </c>
      <c r="BN753" s="12" t="str">
        <f t="shared" si="445"/>
        <v>Diálogo</v>
      </c>
      <c r="BO753" s="12" t="str">
        <f t="shared" si="423"/>
        <v>Claridad</v>
      </c>
      <c r="BP753" s="12" t="str">
        <f t="shared" si="424"/>
        <v>Retroalimentación al docente</v>
      </c>
      <c r="BQ753" s="12" t="str">
        <f t="shared" si="425"/>
        <v/>
      </c>
      <c r="BS753" s="12">
        <f t="shared" si="426"/>
        <v>1</v>
      </c>
      <c r="BT753" s="12">
        <f t="shared" si="427"/>
        <v>1</v>
      </c>
      <c r="BU753" s="12">
        <f t="shared" si="428"/>
        <v>1</v>
      </c>
      <c r="BV753" s="12">
        <f t="shared" si="429"/>
        <v>0</v>
      </c>
      <c r="BW753" s="12">
        <f t="shared" si="430"/>
        <v>1</v>
      </c>
      <c r="BX753" s="12">
        <f t="shared" si="431"/>
        <v>0</v>
      </c>
      <c r="BY753" s="12">
        <f t="shared" si="432"/>
        <v>4</v>
      </c>
      <c r="BZ753" s="12" t="str">
        <f t="shared" si="433"/>
        <v>La bibliografía básica propuesta se encuentra en la biblioteca "Juan Roa Vásquez"., La bibliografía propuesta contiene títulos de edición menor a 5 años., La bibliografía incluye por lo menos dos títulos en una segunda lengua.</v>
      </c>
      <c r="CA753" s="12" t="str">
        <f t="shared" si="434"/>
        <v>La bibliografía básica propuesta se encuentra en la biblioteca "Juan Roa Vásquez".</v>
      </c>
      <c r="CB753" s="21" t="str">
        <f t="shared" si="435"/>
        <v>La bibliografía propuesta contiene títulos de edición menor a 5 años.</v>
      </c>
      <c r="CC753" s="12" t="str">
        <f t="shared" si="436"/>
        <v>La bibliografía incluye por lo menos dos títulos en una segunda lengua.</v>
      </c>
      <c r="CD753" s="12" t="str">
        <f t="shared" si="437"/>
        <v/>
      </c>
      <c r="CF753" s="12">
        <f t="shared" si="438"/>
        <v>1</v>
      </c>
      <c r="CG753" s="12">
        <f t="shared" si="439"/>
        <v>1</v>
      </c>
      <c r="CH753" s="12">
        <f t="shared" si="440"/>
        <v>0</v>
      </c>
      <c r="CI753" s="12">
        <f t="shared" si="441"/>
        <v>1</v>
      </c>
      <c r="CJ753" s="12">
        <f t="shared" si="442"/>
        <v>0</v>
      </c>
      <c r="CK753" s="12">
        <f t="shared" si="443"/>
        <v>3</v>
      </c>
    </row>
    <row r="754" spans="1:89" x14ac:dyDescent="0.25">
      <c r="A754" s="25">
        <v>43080.503752476856</v>
      </c>
      <c r="B754" s="26" t="s">
        <v>1527</v>
      </c>
      <c r="C754" s="26" t="s">
        <v>1528</v>
      </c>
      <c r="D754" s="26" t="s">
        <v>185</v>
      </c>
      <c r="E754" s="24"/>
      <c r="F754" s="26" t="s">
        <v>357</v>
      </c>
      <c r="G754" s="26" t="s">
        <v>1533</v>
      </c>
      <c r="H754" s="26" t="s">
        <v>188</v>
      </c>
      <c r="I754" s="26" t="s">
        <v>188</v>
      </c>
      <c r="J754" s="26" t="s">
        <v>189</v>
      </c>
      <c r="K754" s="26" t="s">
        <v>188</v>
      </c>
      <c r="L754" s="26" t="s">
        <v>188</v>
      </c>
      <c r="M754" s="26" t="s">
        <v>189</v>
      </c>
      <c r="N754" s="26" t="s">
        <v>189</v>
      </c>
      <c r="O754" s="26" t="s">
        <v>188</v>
      </c>
      <c r="P754" s="26" t="s">
        <v>188</v>
      </c>
      <c r="Q754" s="26" t="s">
        <v>188</v>
      </c>
      <c r="R754" s="26" t="s">
        <v>189</v>
      </c>
      <c r="S754" s="26" t="s">
        <v>188</v>
      </c>
      <c r="T754" s="26" t="s">
        <v>188</v>
      </c>
      <c r="U754" s="26" t="s">
        <v>188</v>
      </c>
      <c r="V754" s="26" t="s">
        <v>4</v>
      </c>
      <c r="W754" s="26" t="s">
        <v>162</v>
      </c>
      <c r="X754" s="26" t="s">
        <v>39</v>
      </c>
      <c r="Y754" s="26" t="s">
        <v>190</v>
      </c>
      <c r="Z754" s="26" t="s">
        <v>190</v>
      </c>
      <c r="AA754" s="26" t="s">
        <v>190</v>
      </c>
      <c r="AB754" s="26" t="s">
        <v>190</v>
      </c>
      <c r="AC754" s="26" t="s">
        <v>190</v>
      </c>
      <c r="AD754" s="26" t="s">
        <v>190</v>
      </c>
      <c r="AE754" s="26" t="s">
        <v>55</v>
      </c>
      <c r="AF754" s="26" t="s">
        <v>159</v>
      </c>
      <c r="AG754" s="26" t="s">
        <v>59</v>
      </c>
      <c r="AH754" s="26" t="s">
        <v>59</v>
      </c>
      <c r="AI754" s="26" t="s">
        <v>59</v>
      </c>
      <c r="AJ754" s="26" t="s">
        <v>59</v>
      </c>
      <c r="AK754" s="26" t="s">
        <v>71</v>
      </c>
      <c r="AL754" s="26" t="s">
        <v>163</v>
      </c>
      <c r="AM754" s="26" t="s">
        <v>85</v>
      </c>
      <c r="AN754" s="26" t="s">
        <v>88</v>
      </c>
      <c r="AO754" s="26" t="s">
        <v>210</v>
      </c>
      <c r="AP754" s="26" t="s">
        <v>107</v>
      </c>
      <c r="AQ754" s="26" t="s">
        <v>105</v>
      </c>
      <c r="AR754" s="26" t="s">
        <v>107</v>
      </c>
      <c r="AS754" s="26" t="s">
        <v>107</v>
      </c>
      <c r="AT754" s="26" t="s">
        <v>115</v>
      </c>
      <c r="AU754" s="26" t="s">
        <v>200</v>
      </c>
      <c r="AX754" s="12">
        <f t="shared" si="413"/>
        <v>751</v>
      </c>
      <c r="AY754" s="12">
        <f t="shared" si="444"/>
        <v>0.5</v>
      </c>
      <c r="AZ754" s="20" t="str">
        <f t="shared" si="414"/>
        <v>Criterios y estándares (Rúbrica).</v>
      </c>
      <c r="BA754" s="12" t="str">
        <f t="shared" si="409"/>
        <v>Criterios y estándares (Rúbrica).</v>
      </c>
      <c r="BB754" s="12" t="str">
        <f t="shared" si="410"/>
        <v/>
      </c>
      <c r="BC754" s="12" t="str">
        <f t="shared" si="411"/>
        <v/>
      </c>
      <c r="BD754" s="12" t="str">
        <f t="shared" si="412"/>
        <v/>
      </c>
      <c r="BF754" s="12">
        <f t="shared" si="415"/>
        <v>0</v>
      </c>
      <c r="BG754" s="12">
        <f t="shared" si="416"/>
        <v>1</v>
      </c>
      <c r="BH754" s="12">
        <f t="shared" si="417"/>
        <v>0</v>
      </c>
      <c r="BI754" s="12">
        <f t="shared" si="418"/>
        <v>0</v>
      </c>
      <c r="BJ754" s="12">
        <f t="shared" si="419"/>
        <v>0</v>
      </c>
      <c r="BK754" s="12">
        <f t="shared" si="420"/>
        <v>1</v>
      </c>
      <c r="BL754" s="20" t="str">
        <f t="shared" si="421"/>
        <v>Reflexión, Diálogo, Claridad, Oportunidades de mejora</v>
      </c>
      <c r="BM754" s="12" t="str">
        <f t="shared" si="422"/>
        <v>Reflexión</v>
      </c>
      <c r="BN754" s="12" t="str">
        <f t="shared" si="445"/>
        <v>Diálogo</v>
      </c>
      <c r="BO754" s="12" t="str">
        <f t="shared" si="423"/>
        <v>Claridad</v>
      </c>
      <c r="BP754" s="12" t="str">
        <f t="shared" si="424"/>
        <v>Oportunidades de mejora</v>
      </c>
      <c r="BQ754" s="12" t="str">
        <f t="shared" si="425"/>
        <v/>
      </c>
      <c r="BS754" s="12">
        <f t="shared" si="426"/>
        <v>1</v>
      </c>
      <c r="BT754" s="12">
        <f t="shared" si="427"/>
        <v>1</v>
      </c>
      <c r="BU754" s="12">
        <f t="shared" si="428"/>
        <v>1</v>
      </c>
      <c r="BV754" s="12">
        <f t="shared" si="429"/>
        <v>1</v>
      </c>
      <c r="BW754" s="12">
        <f t="shared" si="430"/>
        <v>0</v>
      </c>
      <c r="BX754" s="12">
        <f t="shared" si="431"/>
        <v>0</v>
      </c>
      <c r="BY754" s="12">
        <f t="shared" si="432"/>
        <v>4</v>
      </c>
      <c r="BZ754" s="12" t="str">
        <f t="shared" si="433"/>
        <v>La bibliografía básica propuesta se encuentra en la biblioteca "Juan Roa Vásquez"., La bibliografía propuesta contiene títulos de edición menor a 5 años.</v>
      </c>
      <c r="CA754" s="12" t="str">
        <f t="shared" si="434"/>
        <v>La bibliografía básica propuesta se encuentra en la biblioteca "Juan Roa Vásquez".</v>
      </c>
      <c r="CB754" s="21" t="str">
        <f t="shared" si="435"/>
        <v>La bibliografía propuesta contiene títulos de edición menor a 5 años.</v>
      </c>
      <c r="CC754" s="12" t="str">
        <f t="shared" si="436"/>
        <v/>
      </c>
      <c r="CD754" s="12" t="str">
        <f t="shared" si="437"/>
        <v/>
      </c>
      <c r="CF754" s="12">
        <f t="shared" si="438"/>
        <v>1</v>
      </c>
      <c r="CG754" s="12">
        <f t="shared" si="439"/>
        <v>1</v>
      </c>
      <c r="CH754" s="12">
        <f t="shared" si="440"/>
        <v>0</v>
      </c>
      <c r="CI754" s="12">
        <f t="shared" si="441"/>
        <v>0</v>
      </c>
      <c r="CJ754" s="12">
        <f t="shared" si="442"/>
        <v>0</v>
      </c>
      <c r="CK754" s="12">
        <f t="shared" si="443"/>
        <v>2</v>
      </c>
    </row>
    <row r="755" spans="1:89" x14ac:dyDescent="0.25">
      <c r="A755" s="25">
        <v>43080.506557233792</v>
      </c>
      <c r="B755" s="26" t="s">
        <v>1530</v>
      </c>
      <c r="C755" s="26" t="s">
        <v>1534</v>
      </c>
      <c r="D755" s="26" t="s">
        <v>185</v>
      </c>
      <c r="E755" s="24"/>
      <c r="F755" s="26" t="s">
        <v>371</v>
      </c>
      <c r="G755" s="26" t="s">
        <v>1535</v>
      </c>
      <c r="H755" s="26" t="s">
        <v>188</v>
      </c>
      <c r="I755" s="26" t="s">
        <v>188</v>
      </c>
      <c r="J755" s="26" t="s">
        <v>188</v>
      </c>
      <c r="K755" s="26" t="s">
        <v>188</v>
      </c>
      <c r="L755" s="26" t="s">
        <v>188</v>
      </c>
      <c r="M755" s="26" t="s">
        <v>188</v>
      </c>
      <c r="N755" s="26" t="s">
        <v>188</v>
      </c>
      <c r="O755" s="26" t="s">
        <v>188</v>
      </c>
      <c r="P755" s="26" t="s">
        <v>188</v>
      </c>
      <c r="Q755" s="26" t="s">
        <v>188</v>
      </c>
      <c r="R755" s="26" t="s">
        <v>188</v>
      </c>
      <c r="S755" s="26" t="s">
        <v>188</v>
      </c>
      <c r="T755" s="26" t="s">
        <v>188</v>
      </c>
      <c r="U755" s="26" t="s">
        <v>188</v>
      </c>
      <c r="V755" s="26" t="s">
        <v>5</v>
      </c>
      <c r="W755" s="26" t="s">
        <v>162</v>
      </c>
      <c r="X755" s="26" t="s">
        <v>158</v>
      </c>
      <c r="Y755" s="26" t="s">
        <v>43</v>
      </c>
      <c r="Z755" s="26" t="s">
        <v>43</v>
      </c>
      <c r="AA755" s="26" t="s">
        <v>43</v>
      </c>
      <c r="AB755" s="26" t="s">
        <v>43</v>
      </c>
      <c r="AC755" s="26" t="s">
        <v>43</v>
      </c>
      <c r="AD755" s="26" t="s">
        <v>43</v>
      </c>
      <c r="AE755" s="26" t="s">
        <v>55</v>
      </c>
      <c r="AF755" s="26" t="s">
        <v>159</v>
      </c>
      <c r="AG755" s="26" t="s">
        <v>59</v>
      </c>
      <c r="AH755" s="26" t="s">
        <v>59</v>
      </c>
      <c r="AI755" s="26" t="s">
        <v>59</v>
      </c>
      <c r="AJ755" s="26" t="s">
        <v>59</v>
      </c>
      <c r="AK755" s="26" t="s">
        <v>71</v>
      </c>
      <c r="AL755" s="26" t="s">
        <v>160</v>
      </c>
      <c r="AM755" s="26" t="s">
        <v>206</v>
      </c>
      <c r="AN755" s="26" t="s">
        <v>89</v>
      </c>
      <c r="AO755" s="26" t="s">
        <v>210</v>
      </c>
      <c r="AP755" s="26" t="s">
        <v>105</v>
      </c>
      <c r="AQ755" s="26" t="s">
        <v>105</v>
      </c>
      <c r="AR755" s="26" t="s">
        <v>105</v>
      </c>
      <c r="AS755" s="26" t="s">
        <v>105</v>
      </c>
      <c r="AT755" s="26" t="s">
        <v>112</v>
      </c>
      <c r="AU755" s="26" t="s">
        <v>247</v>
      </c>
      <c r="AX755" s="12">
        <f t="shared" si="413"/>
        <v>754</v>
      </c>
      <c r="AY755" s="12">
        <f t="shared" si="444"/>
        <v>1</v>
      </c>
      <c r="AZ755" s="20" t="str">
        <f t="shared" si="414"/>
        <v>Anticipatoria., Autoevaluación., Retroalimentación.</v>
      </c>
      <c r="BA755" s="12" t="str">
        <f t="shared" si="409"/>
        <v>Anticipatoria.</v>
      </c>
      <c r="BB755" s="12" t="str">
        <f t="shared" si="410"/>
        <v>Autoevaluación.</v>
      </c>
      <c r="BC755" s="12" t="str">
        <f t="shared" si="411"/>
        <v>Retroalimentación.</v>
      </c>
      <c r="BD755" s="12" t="str">
        <f t="shared" si="412"/>
        <v/>
      </c>
      <c r="BF755" s="12">
        <f t="shared" si="415"/>
        <v>1</v>
      </c>
      <c r="BG755" s="12">
        <f t="shared" si="416"/>
        <v>0</v>
      </c>
      <c r="BH755" s="12">
        <f t="shared" si="417"/>
        <v>1</v>
      </c>
      <c r="BI755" s="12">
        <f t="shared" si="418"/>
        <v>1</v>
      </c>
      <c r="BJ755" s="12">
        <f t="shared" si="419"/>
        <v>0</v>
      </c>
      <c r="BK755" s="12">
        <f t="shared" si="420"/>
        <v>3</v>
      </c>
      <c r="BL755" s="20" t="str">
        <f t="shared" si="421"/>
        <v>Reflexión, Diálogo, Claridad, Oportunidades de mejora</v>
      </c>
      <c r="BM755" s="12" t="str">
        <f t="shared" si="422"/>
        <v>Reflexión</v>
      </c>
      <c r="BN755" s="12" t="str">
        <f t="shared" si="445"/>
        <v>Diálogo</v>
      </c>
      <c r="BO755" s="12" t="str">
        <f t="shared" si="423"/>
        <v>Claridad</v>
      </c>
      <c r="BP755" s="12" t="str">
        <f t="shared" si="424"/>
        <v>Oportunidades de mejora</v>
      </c>
      <c r="BQ755" s="12" t="str">
        <f t="shared" si="425"/>
        <v/>
      </c>
      <c r="BS755" s="12">
        <f t="shared" si="426"/>
        <v>1</v>
      </c>
      <c r="BT755" s="12">
        <f t="shared" si="427"/>
        <v>1</v>
      </c>
      <c r="BU755" s="12">
        <f t="shared" si="428"/>
        <v>1</v>
      </c>
      <c r="BV755" s="12">
        <f t="shared" si="429"/>
        <v>1</v>
      </c>
      <c r="BW755" s="12">
        <f t="shared" si="430"/>
        <v>0</v>
      </c>
      <c r="BX755" s="12">
        <f t="shared" si="431"/>
        <v>0</v>
      </c>
      <c r="BY755" s="12">
        <f t="shared" si="432"/>
        <v>4</v>
      </c>
      <c r="BZ755" s="12" t="str">
        <f t="shared" si="433"/>
        <v>La bibliografía básica propuesta se encuentra en la biblioteca "Juan Roa Vásquez"., La bibliografía propuesta contiene títulos de edición menor a 5 años., La bibliografía se presenta con una sólo sistema de referenciación (APA, Vancouver, IEEE, etc).</v>
      </c>
      <c r="CA755" s="12" t="str">
        <f t="shared" si="434"/>
        <v>La bibliografía básica propuesta se encuentra en la biblioteca "Juan Roa Vásquez".</v>
      </c>
      <c r="CB755" s="21" t="str">
        <f t="shared" si="435"/>
        <v>La bibliografía propuesta contiene títulos de edición menor a 5 años.</v>
      </c>
      <c r="CC755" s="12" t="str">
        <f t="shared" si="436"/>
        <v>La bibliografía se presenta con una sólo sistema de referenciación (APA, Vancouver, IEEE, etc).</v>
      </c>
      <c r="CD755" s="12" t="str">
        <f t="shared" si="437"/>
        <v/>
      </c>
      <c r="CF755" s="12">
        <f t="shared" si="438"/>
        <v>1</v>
      </c>
      <c r="CG755" s="12">
        <f t="shared" si="439"/>
        <v>1</v>
      </c>
      <c r="CH755" s="12">
        <f t="shared" si="440"/>
        <v>1</v>
      </c>
      <c r="CI755" s="12">
        <f t="shared" si="441"/>
        <v>0</v>
      </c>
      <c r="CJ755" s="12">
        <f t="shared" si="442"/>
        <v>0</v>
      </c>
      <c r="CK755" s="12">
        <f t="shared" si="443"/>
        <v>3</v>
      </c>
    </row>
    <row r="756" spans="1:89" x14ac:dyDescent="0.25">
      <c r="A756" s="25">
        <v>43080.508753576389</v>
      </c>
      <c r="B756" s="26" t="s">
        <v>1530</v>
      </c>
      <c r="C756" s="26" t="s">
        <v>1531</v>
      </c>
      <c r="D756" s="26" t="s">
        <v>185</v>
      </c>
      <c r="E756" s="24"/>
      <c r="F756" s="26" t="s">
        <v>436</v>
      </c>
      <c r="G756" s="26" t="s">
        <v>1536</v>
      </c>
      <c r="H756" s="26" t="s">
        <v>188</v>
      </c>
      <c r="I756" s="26" t="s">
        <v>188</v>
      </c>
      <c r="J756" s="26" t="s">
        <v>188</v>
      </c>
      <c r="K756" s="26" t="s">
        <v>188</v>
      </c>
      <c r="L756" s="26" t="s">
        <v>188</v>
      </c>
      <c r="M756" s="26" t="s">
        <v>188</v>
      </c>
      <c r="N756" s="26" t="s">
        <v>188</v>
      </c>
      <c r="O756" s="26" t="s">
        <v>188</v>
      </c>
      <c r="P756" s="26" t="s">
        <v>188</v>
      </c>
      <c r="Q756" s="26" t="s">
        <v>188</v>
      </c>
      <c r="R756" s="26" t="s">
        <v>188</v>
      </c>
      <c r="S756" s="26" t="s">
        <v>188</v>
      </c>
      <c r="T756" s="26" t="s">
        <v>188</v>
      </c>
      <c r="U756" s="26" t="s">
        <v>188</v>
      </c>
      <c r="V756" s="26" t="s">
        <v>5</v>
      </c>
      <c r="W756" s="26" t="s">
        <v>162</v>
      </c>
      <c r="X756" s="26" t="s">
        <v>158</v>
      </c>
      <c r="Y756" s="26" t="s">
        <v>43</v>
      </c>
      <c r="Z756" s="26" t="s">
        <v>43</v>
      </c>
      <c r="AA756" s="26" t="s">
        <v>43</v>
      </c>
      <c r="AB756" s="26" t="s">
        <v>43</v>
      </c>
      <c r="AC756" s="26" t="s">
        <v>43</v>
      </c>
      <c r="AD756" s="26" t="s">
        <v>43</v>
      </c>
      <c r="AE756" s="26" t="s">
        <v>55</v>
      </c>
      <c r="AF756" s="26" t="s">
        <v>159</v>
      </c>
      <c r="AG756" s="26" t="s">
        <v>59</v>
      </c>
      <c r="AH756" s="26" t="s">
        <v>59</v>
      </c>
      <c r="AI756" s="26" t="s">
        <v>59</v>
      </c>
      <c r="AJ756" s="26" t="s">
        <v>59</v>
      </c>
      <c r="AK756" s="26" t="s">
        <v>71</v>
      </c>
      <c r="AL756" s="26" t="s">
        <v>160</v>
      </c>
      <c r="AM756" s="26" t="s">
        <v>206</v>
      </c>
      <c r="AN756" s="26" t="s">
        <v>89</v>
      </c>
      <c r="AO756" s="26" t="s">
        <v>210</v>
      </c>
      <c r="AP756" s="26" t="s">
        <v>104</v>
      </c>
      <c r="AQ756" s="26" t="s">
        <v>104</v>
      </c>
      <c r="AR756" s="26" t="s">
        <v>104</v>
      </c>
      <c r="AS756" s="26" t="s">
        <v>104</v>
      </c>
      <c r="AT756" s="26" t="s">
        <v>112</v>
      </c>
      <c r="AU756" s="26" t="s">
        <v>193</v>
      </c>
      <c r="AX756" s="12">
        <f t="shared" si="413"/>
        <v>752</v>
      </c>
      <c r="AY756" s="12">
        <f t="shared" si="444"/>
        <v>0.5</v>
      </c>
      <c r="AZ756" s="20" t="str">
        <f t="shared" si="414"/>
        <v>Anticipatoria., Autoevaluación., Retroalimentación.</v>
      </c>
      <c r="BA756" s="12" t="str">
        <f t="shared" si="409"/>
        <v>Anticipatoria.</v>
      </c>
      <c r="BB756" s="12" t="str">
        <f t="shared" si="410"/>
        <v>Autoevaluación.</v>
      </c>
      <c r="BC756" s="12" t="str">
        <f t="shared" si="411"/>
        <v>Retroalimentación.</v>
      </c>
      <c r="BD756" s="12" t="str">
        <f t="shared" si="412"/>
        <v/>
      </c>
      <c r="BF756" s="12">
        <f t="shared" si="415"/>
        <v>1</v>
      </c>
      <c r="BG756" s="12">
        <f t="shared" si="416"/>
        <v>0</v>
      </c>
      <c r="BH756" s="12">
        <f t="shared" si="417"/>
        <v>1</v>
      </c>
      <c r="BI756" s="12">
        <f t="shared" si="418"/>
        <v>1</v>
      </c>
      <c r="BJ756" s="12">
        <f t="shared" si="419"/>
        <v>0</v>
      </c>
      <c r="BK756" s="12">
        <f t="shared" si="420"/>
        <v>3</v>
      </c>
      <c r="BL756" s="20" t="str">
        <f t="shared" si="421"/>
        <v>Reflexión, Diálogo, Claridad, Oportunidades de mejora</v>
      </c>
      <c r="BM756" s="12" t="str">
        <f t="shared" si="422"/>
        <v>Reflexión</v>
      </c>
      <c r="BN756" s="12" t="str">
        <f t="shared" si="445"/>
        <v>Diálogo</v>
      </c>
      <c r="BO756" s="12" t="str">
        <f t="shared" si="423"/>
        <v>Claridad</v>
      </c>
      <c r="BP756" s="12" t="str">
        <f t="shared" si="424"/>
        <v>Oportunidades de mejora</v>
      </c>
      <c r="BQ756" s="12" t="str">
        <f t="shared" si="425"/>
        <v/>
      </c>
      <c r="BS756" s="12">
        <f t="shared" si="426"/>
        <v>1</v>
      </c>
      <c r="BT756" s="12">
        <f t="shared" si="427"/>
        <v>1</v>
      </c>
      <c r="BU756" s="12">
        <f t="shared" si="428"/>
        <v>1</v>
      </c>
      <c r="BV756" s="12">
        <f t="shared" si="429"/>
        <v>1</v>
      </c>
      <c r="BW756" s="12">
        <f t="shared" si="430"/>
        <v>0</v>
      </c>
      <c r="BX756" s="12">
        <f t="shared" si="431"/>
        <v>0</v>
      </c>
      <c r="BY756" s="12">
        <f t="shared" si="432"/>
        <v>4</v>
      </c>
      <c r="BZ756" s="12" t="str">
        <f t="shared" si="43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56" s="12" t="str">
        <f t="shared" si="434"/>
        <v>La bibliografía básica propuesta se encuentra en la biblioteca "Juan Roa Vásquez".</v>
      </c>
      <c r="CB756" s="21" t="str">
        <f t="shared" si="435"/>
        <v>La bibliografía propuesta contiene títulos de edición menor a 5 años.</v>
      </c>
      <c r="CC756" s="12" t="str">
        <f t="shared" si="436"/>
        <v>La bibliografía se presenta con una sólo sistema de referenciación (APA, Vancouver, IEEE, etc).</v>
      </c>
      <c r="CD756" s="12" t="str">
        <f t="shared" si="437"/>
        <v>La bibliografía incluye por lo menos dos títulos en una segunda lengua.</v>
      </c>
      <c r="CF756" s="12">
        <f t="shared" si="438"/>
        <v>1</v>
      </c>
      <c r="CG756" s="12">
        <f t="shared" si="439"/>
        <v>1</v>
      </c>
      <c r="CH756" s="12">
        <f t="shared" si="440"/>
        <v>1</v>
      </c>
      <c r="CI756" s="12">
        <f t="shared" si="441"/>
        <v>1</v>
      </c>
      <c r="CJ756" s="12">
        <f t="shared" si="442"/>
        <v>0</v>
      </c>
      <c r="CK756" s="12">
        <f t="shared" si="443"/>
        <v>4</v>
      </c>
    </row>
    <row r="757" spans="1:89" x14ac:dyDescent="0.25">
      <c r="A757" s="25">
        <v>43080.513916342592</v>
      </c>
      <c r="B757" s="26" t="s">
        <v>1537</v>
      </c>
      <c r="C757" s="26" t="s">
        <v>1538</v>
      </c>
      <c r="D757" s="26" t="s">
        <v>185</v>
      </c>
      <c r="E757" s="24"/>
      <c r="F757" s="26" t="s">
        <v>371</v>
      </c>
      <c r="G757" s="26" t="s">
        <v>1539</v>
      </c>
      <c r="H757" s="26" t="s">
        <v>188</v>
      </c>
      <c r="I757" s="26" t="s">
        <v>188</v>
      </c>
      <c r="J757" s="26" t="s">
        <v>188</v>
      </c>
      <c r="K757" s="26" t="s">
        <v>188</v>
      </c>
      <c r="L757" s="26" t="s">
        <v>189</v>
      </c>
      <c r="M757" s="26" t="s">
        <v>188</v>
      </c>
      <c r="N757" s="26" t="s">
        <v>189</v>
      </c>
      <c r="O757" s="26" t="s">
        <v>189</v>
      </c>
      <c r="P757" s="26" t="s">
        <v>188</v>
      </c>
      <c r="Q757" s="26" t="s">
        <v>188</v>
      </c>
      <c r="R757" s="26" t="s">
        <v>188</v>
      </c>
      <c r="S757" s="26" t="s">
        <v>188</v>
      </c>
      <c r="T757" s="26" t="s">
        <v>188</v>
      </c>
      <c r="U757" s="26" t="s">
        <v>188</v>
      </c>
      <c r="V757" s="26" t="s">
        <v>5</v>
      </c>
      <c r="W757" s="26" t="s">
        <v>36</v>
      </c>
      <c r="X757" s="26" t="s">
        <v>158</v>
      </c>
      <c r="Y757" s="26" t="s">
        <v>45</v>
      </c>
      <c r="Z757" s="26" t="s">
        <v>43</v>
      </c>
      <c r="AA757" s="26" t="s">
        <v>45</v>
      </c>
      <c r="AB757" s="26" t="s">
        <v>43</v>
      </c>
      <c r="AC757" s="26" t="s">
        <v>43</v>
      </c>
      <c r="AD757" s="26" t="s">
        <v>45</v>
      </c>
      <c r="AE757" s="26" t="s">
        <v>53</v>
      </c>
      <c r="AF757" s="26" t="s">
        <v>58</v>
      </c>
      <c r="AG757" s="26" t="s">
        <v>58</v>
      </c>
      <c r="AH757" s="26" t="s">
        <v>429</v>
      </c>
      <c r="AI757" s="26" t="s">
        <v>58</v>
      </c>
      <c r="AJ757" s="26" t="s">
        <v>58</v>
      </c>
      <c r="AK757" s="26" t="s">
        <v>71</v>
      </c>
      <c r="AL757" s="26" t="s">
        <v>160</v>
      </c>
      <c r="AM757" s="26" t="s">
        <v>78</v>
      </c>
      <c r="AN757" s="26" t="s">
        <v>88</v>
      </c>
      <c r="AO757" s="26" t="s">
        <v>328</v>
      </c>
      <c r="AP757" s="26" t="s">
        <v>104</v>
      </c>
      <c r="AQ757" s="26" t="s">
        <v>106</v>
      </c>
      <c r="AR757" s="26" t="s">
        <v>106</v>
      </c>
      <c r="AS757" s="26" t="s">
        <v>106</v>
      </c>
      <c r="AT757" s="26" t="s">
        <v>112</v>
      </c>
      <c r="AU757" s="26" t="s">
        <v>198</v>
      </c>
      <c r="AX757" s="12">
        <f t="shared" si="413"/>
        <v>756</v>
      </c>
      <c r="AY757" s="12">
        <f t="shared" si="444"/>
        <v>1</v>
      </c>
      <c r="AZ757" s="20" t="str">
        <f t="shared" si="414"/>
        <v>Anticipatoria.</v>
      </c>
      <c r="BA757" s="12" t="str">
        <f t="shared" si="409"/>
        <v>Anticipatoria.</v>
      </c>
      <c r="BB757" s="12" t="str">
        <f t="shared" si="410"/>
        <v/>
      </c>
      <c r="BC757" s="12" t="str">
        <f t="shared" si="411"/>
        <v/>
      </c>
      <c r="BD757" s="12" t="str">
        <f t="shared" si="412"/>
        <v/>
      </c>
      <c r="BF757" s="12">
        <f t="shared" si="415"/>
        <v>1</v>
      </c>
      <c r="BG757" s="12">
        <f t="shared" si="416"/>
        <v>0</v>
      </c>
      <c r="BH757" s="12">
        <f t="shared" si="417"/>
        <v>0</v>
      </c>
      <c r="BI757" s="12">
        <f t="shared" si="418"/>
        <v>0</v>
      </c>
      <c r="BJ757" s="12">
        <f t="shared" si="419"/>
        <v>0</v>
      </c>
      <c r="BK757" s="12">
        <f t="shared" si="420"/>
        <v>1</v>
      </c>
      <c r="BL757" s="20" t="str">
        <f t="shared" si="421"/>
        <v>Diálogo, Retroalimentación al docente</v>
      </c>
      <c r="BM757" s="12" t="str">
        <f t="shared" si="422"/>
        <v>Diálogo</v>
      </c>
      <c r="BN757" s="12" t="str">
        <f t="shared" si="445"/>
        <v/>
      </c>
      <c r="BO757" s="12" t="str">
        <f t="shared" si="423"/>
        <v/>
      </c>
      <c r="BP757" s="12" t="str">
        <f t="shared" si="424"/>
        <v/>
      </c>
      <c r="BQ757" s="12" t="str">
        <f t="shared" si="425"/>
        <v/>
      </c>
      <c r="BS757" s="12">
        <f t="shared" si="426"/>
        <v>0</v>
      </c>
      <c r="BT757" s="12">
        <f t="shared" si="427"/>
        <v>1</v>
      </c>
      <c r="BU757" s="12">
        <f t="shared" si="428"/>
        <v>0</v>
      </c>
      <c r="BV757" s="12">
        <f t="shared" si="429"/>
        <v>0</v>
      </c>
      <c r="BW757" s="12">
        <f t="shared" si="430"/>
        <v>0</v>
      </c>
      <c r="BX757" s="12">
        <f t="shared" si="431"/>
        <v>0</v>
      </c>
      <c r="BY757" s="12">
        <f t="shared" si="432"/>
        <v>1</v>
      </c>
      <c r="BZ757" s="12" t="str">
        <f t="shared" si="433"/>
        <v>La bibliografía propuesta contiene títulos de edición menor a 5 años., La bibliografía incluye por lo menos dos títulos en una segunda lengua.</v>
      </c>
      <c r="CA757" s="12" t="str">
        <f t="shared" si="434"/>
        <v>La bibliografía propuesta contiene títulos de edición menor a 5 años.</v>
      </c>
      <c r="CB757" s="21" t="str">
        <f t="shared" si="435"/>
        <v>La bibliografía incluye por lo menos dos títulos en una segunda lengua.</v>
      </c>
      <c r="CC757" s="12" t="str">
        <f t="shared" si="436"/>
        <v/>
      </c>
      <c r="CD757" s="12" t="str">
        <f t="shared" si="437"/>
        <v/>
      </c>
      <c r="CF757" s="12">
        <f t="shared" si="438"/>
        <v>0</v>
      </c>
      <c r="CG757" s="12">
        <f t="shared" si="439"/>
        <v>1</v>
      </c>
      <c r="CH757" s="12">
        <f t="shared" si="440"/>
        <v>0</v>
      </c>
      <c r="CI757" s="12">
        <f t="shared" si="441"/>
        <v>1</v>
      </c>
      <c r="CJ757" s="12">
        <f t="shared" si="442"/>
        <v>0</v>
      </c>
      <c r="CK757" s="12">
        <f t="shared" si="443"/>
        <v>2</v>
      </c>
    </row>
    <row r="758" spans="1:89" x14ac:dyDescent="0.25">
      <c r="A758" s="25">
        <v>43080.525657314814</v>
      </c>
      <c r="B758" s="26" t="s">
        <v>1540</v>
      </c>
      <c r="C758" s="26" t="s">
        <v>1541</v>
      </c>
      <c r="D758" s="26" t="s">
        <v>185</v>
      </c>
      <c r="E758" s="24"/>
      <c r="F758" s="26" t="s">
        <v>371</v>
      </c>
      <c r="G758" s="26" t="s">
        <v>1542</v>
      </c>
      <c r="H758" s="26" t="s">
        <v>188</v>
      </c>
      <c r="I758" s="26" t="s">
        <v>188</v>
      </c>
      <c r="J758" s="26" t="s">
        <v>188</v>
      </c>
      <c r="K758" s="26" t="s">
        <v>188</v>
      </c>
      <c r="L758" s="26" t="s">
        <v>188</v>
      </c>
      <c r="M758" s="26" t="s">
        <v>188</v>
      </c>
      <c r="N758" s="26" t="s">
        <v>188</v>
      </c>
      <c r="O758" s="26" t="s">
        <v>188</v>
      </c>
      <c r="P758" s="26" t="s">
        <v>188</v>
      </c>
      <c r="Q758" s="26" t="s">
        <v>188</v>
      </c>
      <c r="R758" s="26" t="s">
        <v>188</v>
      </c>
      <c r="S758" s="26" t="s">
        <v>188</v>
      </c>
      <c r="T758" s="26" t="s">
        <v>188</v>
      </c>
      <c r="U758" s="26" t="s">
        <v>188</v>
      </c>
      <c r="V758" s="26" t="s">
        <v>5</v>
      </c>
      <c r="W758" s="26" t="s">
        <v>162</v>
      </c>
      <c r="X758" s="26" t="s">
        <v>158</v>
      </c>
      <c r="Y758" s="26" t="s">
        <v>43</v>
      </c>
      <c r="Z758" s="26" t="s">
        <v>43</v>
      </c>
      <c r="AA758" s="26" t="s">
        <v>190</v>
      </c>
      <c r="AB758" s="26" t="s">
        <v>190</v>
      </c>
      <c r="AC758" s="26" t="s">
        <v>43</v>
      </c>
      <c r="AD758" s="26" t="s">
        <v>190</v>
      </c>
      <c r="AE758" s="26" t="s">
        <v>55</v>
      </c>
      <c r="AF758" s="26" t="s">
        <v>58</v>
      </c>
      <c r="AG758" s="26" t="s">
        <v>58</v>
      </c>
      <c r="AH758" s="26" t="s">
        <v>58</v>
      </c>
      <c r="AI758" s="26" t="s">
        <v>58</v>
      </c>
      <c r="AJ758" s="26" t="s">
        <v>58</v>
      </c>
      <c r="AK758" s="26" t="s">
        <v>70</v>
      </c>
      <c r="AL758" s="26" t="s">
        <v>74</v>
      </c>
      <c r="AM758" s="26" t="s">
        <v>264</v>
      </c>
      <c r="AN758" s="26" t="s">
        <v>88</v>
      </c>
      <c r="AO758" s="26" t="s">
        <v>215</v>
      </c>
      <c r="AP758" s="26" t="s">
        <v>105</v>
      </c>
      <c r="AQ758" s="26" t="s">
        <v>107</v>
      </c>
      <c r="AR758" s="26" t="s">
        <v>107</v>
      </c>
      <c r="AS758" s="26" t="s">
        <v>105</v>
      </c>
      <c r="AT758" s="26" t="s">
        <v>112</v>
      </c>
      <c r="AU758" s="26" t="s">
        <v>200</v>
      </c>
      <c r="AX758" s="12">
        <f t="shared" si="413"/>
        <v>757</v>
      </c>
      <c r="AY758" s="12">
        <f t="shared" si="444"/>
        <v>0.33333333333333331</v>
      </c>
      <c r="AZ758" s="20" t="str">
        <f t="shared" si="414"/>
        <v>Autoevaluación., Retroalimentación.</v>
      </c>
      <c r="BA758" s="12" t="str">
        <f t="shared" si="409"/>
        <v>Autoevaluación.</v>
      </c>
      <c r="BB758" s="12" t="str">
        <f t="shared" si="410"/>
        <v>Retroalimentación.</v>
      </c>
      <c r="BC758" s="12" t="str">
        <f t="shared" si="411"/>
        <v/>
      </c>
      <c r="BD758" s="12" t="str">
        <f t="shared" si="412"/>
        <v/>
      </c>
      <c r="BF758" s="12">
        <f t="shared" si="415"/>
        <v>0</v>
      </c>
      <c r="BG758" s="12">
        <f t="shared" si="416"/>
        <v>0</v>
      </c>
      <c r="BH758" s="12">
        <f t="shared" si="417"/>
        <v>1</v>
      </c>
      <c r="BI758" s="12">
        <f t="shared" si="418"/>
        <v>1</v>
      </c>
      <c r="BJ758" s="12">
        <f t="shared" si="419"/>
        <v>0</v>
      </c>
      <c r="BK758" s="12">
        <f t="shared" si="420"/>
        <v>2</v>
      </c>
      <c r="BL758" s="20" t="str">
        <f t="shared" si="421"/>
        <v>Diálogo, Oportunidades de mejora, Retroalimentación al docente</v>
      </c>
      <c r="BM758" s="12" t="str">
        <f t="shared" si="422"/>
        <v>Diálogo</v>
      </c>
      <c r="BN758" s="12" t="str">
        <f t="shared" si="445"/>
        <v>Oportunidades de mejora</v>
      </c>
      <c r="BO758" s="12" t="str">
        <f t="shared" si="423"/>
        <v>Retroalimentación al docente</v>
      </c>
      <c r="BP758" s="12" t="str">
        <f t="shared" si="424"/>
        <v/>
      </c>
      <c r="BQ758" s="12" t="str">
        <f t="shared" si="425"/>
        <v/>
      </c>
      <c r="BS758" s="12">
        <f t="shared" si="426"/>
        <v>0</v>
      </c>
      <c r="BT758" s="12">
        <f t="shared" si="427"/>
        <v>1</v>
      </c>
      <c r="BU758" s="12">
        <f t="shared" si="428"/>
        <v>0</v>
      </c>
      <c r="BV758" s="12">
        <f t="shared" si="429"/>
        <v>1</v>
      </c>
      <c r="BW758" s="12">
        <f t="shared" si="430"/>
        <v>1</v>
      </c>
      <c r="BX758" s="12">
        <f t="shared" si="431"/>
        <v>0</v>
      </c>
      <c r="BY758" s="12">
        <f t="shared" si="432"/>
        <v>3</v>
      </c>
      <c r="BZ758" s="12" t="str">
        <f t="shared" si="433"/>
        <v>La bibliografía básica propuesta se encuentra en la biblioteca "Juan Roa Vásquez"., La bibliografía propuesta contiene títulos de edición menor a 5 años.</v>
      </c>
      <c r="CA758" s="12" t="str">
        <f t="shared" si="434"/>
        <v>La bibliografía básica propuesta se encuentra en la biblioteca "Juan Roa Vásquez".</v>
      </c>
      <c r="CB758" s="21" t="str">
        <f t="shared" si="435"/>
        <v>La bibliografía propuesta contiene títulos de edición menor a 5 años.</v>
      </c>
      <c r="CC758" s="12" t="str">
        <f t="shared" si="436"/>
        <v/>
      </c>
      <c r="CD758" s="12" t="str">
        <f t="shared" si="437"/>
        <v/>
      </c>
      <c r="CF758" s="12">
        <f t="shared" si="438"/>
        <v>1</v>
      </c>
      <c r="CG758" s="12">
        <f t="shared" si="439"/>
        <v>1</v>
      </c>
      <c r="CH758" s="12">
        <f t="shared" si="440"/>
        <v>0</v>
      </c>
      <c r="CI758" s="12">
        <f t="shared" si="441"/>
        <v>0</v>
      </c>
      <c r="CJ758" s="12">
        <f t="shared" si="442"/>
        <v>0</v>
      </c>
      <c r="CK758" s="12">
        <f t="shared" si="443"/>
        <v>2</v>
      </c>
    </row>
    <row r="759" spans="1:89" x14ac:dyDescent="0.25">
      <c r="A759" s="25">
        <v>43080.528727326389</v>
      </c>
      <c r="B759" s="26" t="s">
        <v>1540</v>
      </c>
      <c r="C759" s="26" t="s">
        <v>1541</v>
      </c>
      <c r="D759" s="26" t="s">
        <v>185</v>
      </c>
      <c r="E759" s="24"/>
      <c r="F759" s="26" t="s">
        <v>297</v>
      </c>
      <c r="G759" s="26" t="s">
        <v>1536</v>
      </c>
      <c r="H759" s="26" t="s">
        <v>188</v>
      </c>
      <c r="I759" s="26" t="s">
        <v>188</v>
      </c>
      <c r="J759" s="26" t="s">
        <v>188</v>
      </c>
      <c r="K759" s="26" t="s">
        <v>188</v>
      </c>
      <c r="L759" s="26" t="s">
        <v>188</v>
      </c>
      <c r="M759" s="26" t="s">
        <v>188</v>
      </c>
      <c r="N759" s="26" t="s">
        <v>188</v>
      </c>
      <c r="O759" s="26" t="s">
        <v>188</v>
      </c>
      <c r="P759" s="26" t="s">
        <v>188</v>
      </c>
      <c r="Q759" s="26" t="s">
        <v>188</v>
      </c>
      <c r="R759" s="26" t="s">
        <v>188</v>
      </c>
      <c r="S759" s="26" t="s">
        <v>188</v>
      </c>
      <c r="T759" s="26" t="s">
        <v>188</v>
      </c>
      <c r="U759" s="26" t="s">
        <v>188</v>
      </c>
      <c r="V759" s="26" t="s">
        <v>5</v>
      </c>
      <c r="W759" s="26" t="s">
        <v>162</v>
      </c>
      <c r="X759" s="26" t="s">
        <v>158</v>
      </c>
      <c r="Y759" s="26" t="s">
        <v>43</v>
      </c>
      <c r="Z759" s="26" t="s">
        <v>43</v>
      </c>
      <c r="AA759" s="26" t="s">
        <v>43</v>
      </c>
      <c r="AB759" s="26" t="s">
        <v>190</v>
      </c>
      <c r="AC759" s="26" t="s">
        <v>190</v>
      </c>
      <c r="AD759" s="26" t="s">
        <v>190</v>
      </c>
      <c r="AE759" s="26" t="s">
        <v>55</v>
      </c>
      <c r="AF759" s="26" t="s">
        <v>58</v>
      </c>
      <c r="AG759" s="26" t="s">
        <v>58</v>
      </c>
      <c r="AH759" s="26" t="s">
        <v>58</v>
      </c>
      <c r="AI759" s="26" t="s">
        <v>54</v>
      </c>
      <c r="AJ759" s="26" t="s">
        <v>58</v>
      </c>
      <c r="AK759" s="26" t="s">
        <v>69</v>
      </c>
      <c r="AL759" s="26" t="s">
        <v>74</v>
      </c>
      <c r="AM759" s="26" t="s">
        <v>264</v>
      </c>
      <c r="AN759" s="26" t="s">
        <v>89</v>
      </c>
      <c r="AO759" s="26" t="s">
        <v>215</v>
      </c>
      <c r="AP759" s="26" t="s">
        <v>105</v>
      </c>
      <c r="AQ759" s="26" t="s">
        <v>107</v>
      </c>
      <c r="AR759" s="26" t="s">
        <v>107</v>
      </c>
      <c r="AS759" s="26" t="s">
        <v>105</v>
      </c>
      <c r="AT759" s="26" t="s">
        <v>112</v>
      </c>
      <c r="AU759" s="26" t="s">
        <v>200</v>
      </c>
      <c r="AX759" s="12">
        <f t="shared" si="413"/>
        <v>757</v>
      </c>
      <c r="AY759" s="12">
        <f t="shared" si="444"/>
        <v>0.33333333333333331</v>
      </c>
      <c r="AZ759" s="20" t="str">
        <f t="shared" si="414"/>
        <v>Autoevaluación., Retroalimentación.</v>
      </c>
      <c r="BA759" s="12" t="str">
        <f t="shared" si="409"/>
        <v>Autoevaluación.</v>
      </c>
      <c r="BB759" s="12" t="str">
        <f t="shared" si="410"/>
        <v>Retroalimentación.</v>
      </c>
      <c r="BC759" s="12" t="str">
        <f t="shared" si="411"/>
        <v/>
      </c>
      <c r="BD759" s="12" t="str">
        <f t="shared" si="412"/>
        <v/>
      </c>
      <c r="BF759" s="12">
        <f t="shared" si="415"/>
        <v>0</v>
      </c>
      <c r="BG759" s="12">
        <f t="shared" si="416"/>
        <v>0</v>
      </c>
      <c r="BH759" s="12">
        <f t="shared" si="417"/>
        <v>1</v>
      </c>
      <c r="BI759" s="12">
        <f t="shared" si="418"/>
        <v>1</v>
      </c>
      <c r="BJ759" s="12">
        <f t="shared" si="419"/>
        <v>0</v>
      </c>
      <c r="BK759" s="12">
        <f t="shared" si="420"/>
        <v>2</v>
      </c>
      <c r="BL759" s="20" t="str">
        <f t="shared" si="421"/>
        <v>Diálogo, Oportunidades de mejora, Retroalimentación al docente</v>
      </c>
      <c r="BM759" s="12" t="str">
        <f t="shared" si="422"/>
        <v>Diálogo</v>
      </c>
      <c r="BN759" s="12" t="str">
        <f t="shared" si="445"/>
        <v>Oportunidades de mejora</v>
      </c>
      <c r="BO759" s="12" t="str">
        <f t="shared" si="423"/>
        <v>Retroalimentación al docente</v>
      </c>
      <c r="BP759" s="12" t="str">
        <f t="shared" si="424"/>
        <v/>
      </c>
      <c r="BQ759" s="12" t="str">
        <f t="shared" si="425"/>
        <v/>
      </c>
      <c r="BS759" s="12">
        <f t="shared" si="426"/>
        <v>0</v>
      </c>
      <c r="BT759" s="12">
        <f t="shared" si="427"/>
        <v>1</v>
      </c>
      <c r="BU759" s="12">
        <f t="shared" si="428"/>
        <v>0</v>
      </c>
      <c r="BV759" s="12">
        <f t="shared" si="429"/>
        <v>1</v>
      </c>
      <c r="BW759" s="12">
        <f t="shared" si="430"/>
        <v>1</v>
      </c>
      <c r="BX759" s="12">
        <f t="shared" si="431"/>
        <v>0</v>
      </c>
      <c r="BY759" s="12">
        <f t="shared" si="432"/>
        <v>3</v>
      </c>
      <c r="BZ759" s="12" t="str">
        <f t="shared" si="433"/>
        <v>La bibliografía básica propuesta se encuentra en la biblioteca "Juan Roa Vásquez"., La bibliografía propuesta contiene títulos de edición menor a 5 años.</v>
      </c>
      <c r="CA759" s="12" t="str">
        <f t="shared" si="434"/>
        <v>La bibliografía básica propuesta se encuentra en la biblioteca "Juan Roa Vásquez".</v>
      </c>
      <c r="CB759" s="21" t="str">
        <f t="shared" si="435"/>
        <v>La bibliografía propuesta contiene títulos de edición menor a 5 años.</v>
      </c>
      <c r="CC759" s="12" t="str">
        <f t="shared" si="436"/>
        <v/>
      </c>
      <c r="CD759" s="12" t="str">
        <f t="shared" si="437"/>
        <v/>
      </c>
      <c r="CF759" s="12">
        <f t="shared" si="438"/>
        <v>1</v>
      </c>
      <c r="CG759" s="12">
        <f t="shared" si="439"/>
        <v>1</v>
      </c>
      <c r="CH759" s="12">
        <f t="shared" si="440"/>
        <v>0</v>
      </c>
      <c r="CI759" s="12">
        <f t="shared" si="441"/>
        <v>0</v>
      </c>
      <c r="CJ759" s="12">
        <f t="shared" si="442"/>
        <v>0</v>
      </c>
      <c r="CK759" s="12">
        <f t="shared" si="443"/>
        <v>2</v>
      </c>
    </row>
    <row r="760" spans="1:89" x14ac:dyDescent="0.25">
      <c r="A760" s="25">
        <v>43080.538611249998</v>
      </c>
      <c r="B760" s="26" t="s">
        <v>1543</v>
      </c>
      <c r="C760" s="26" t="s">
        <v>1544</v>
      </c>
      <c r="D760" s="26" t="s">
        <v>185</v>
      </c>
      <c r="E760" s="24"/>
      <c r="F760" s="26" t="s">
        <v>371</v>
      </c>
      <c r="G760" s="26" t="s">
        <v>1545</v>
      </c>
      <c r="H760" s="26" t="s">
        <v>188</v>
      </c>
      <c r="I760" s="26" t="s">
        <v>188</v>
      </c>
      <c r="J760" s="26" t="s">
        <v>188</v>
      </c>
      <c r="K760" s="26" t="s">
        <v>188</v>
      </c>
      <c r="L760" s="26" t="s">
        <v>188</v>
      </c>
      <c r="M760" s="26" t="s">
        <v>188</v>
      </c>
      <c r="N760" s="26" t="s">
        <v>188</v>
      </c>
      <c r="O760" s="26" t="s">
        <v>188</v>
      </c>
      <c r="P760" s="26" t="s">
        <v>188</v>
      </c>
      <c r="Q760" s="26" t="s">
        <v>188</v>
      </c>
      <c r="R760" s="26" t="s">
        <v>188</v>
      </c>
      <c r="S760" s="26" t="s">
        <v>188</v>
      </c>
      <c r="T760" s="26" t="s">
        <v>188</v>
      </c>
      <c r="U760" s="26" t="s">
        <v>188</v>
      </c>
      <c r="V760" s="26" t="s">
        <v>5</v>
      </c>
      <c r="W760" s="26" t="s">
        <v>162</v>
      </c>
      <c r="X760" s="26" t="s">
        <v>158</v>
      </c>
      <c r="Y760" s="26" t="s">
        <v>190</v>
      </c>
      <c r="Z760" s="26" t="s">
        <v>190</v>
      </c>
      <c r="AA760" s="26" t="s">
        <v>190</v>
      </c>
      <c r="AB760" s="26" t="s">
        <v>190</v>
      </c>
      <c r="AC760" s="26" t="s">
        <v>190</v>
      </c>
      <c r="AD760" s="26" t="s">
        <v>190</v>
      </c>
      <c r="AE760" s="26" t="s">
        <v>55</v>
      </c>
      <c r="AF760" s="26" t="s">
        <v>159</v>
      </c>
      <c r="AG760" s="26" t="s">
        <v>59</v>
      </c>
      <c r="AH760" s="26" t="s">
        <v>59</v>
      </c>
      <c r="AI760" s="26" t="s">
        <v>59</v>
      </c>
      <c r="AJ760" s="26" t="s">
        <v>59</v>
      </c>
      <c r="AK760" s="26" t="s">
        <v>71</v>
      </c>
      <c r="AL760" s="26" t="s">
        <v>160</v>
      </c>
      <c r="AM760" s="26" t="s">
        <v>206</v>
      </c>
      <c r="AN760" s="26" t="s">
        <v>90</v>
      </c>
      <c r="AO760" s="26" t="s">
        <v>192</v>
      </c>
      <c r="AP760" s="26" t="s">
        <v>106</v>
      </c>
      <c r="AQ760" s="26" t="s">
        <v>106</v>
      </c>
      <c r="AR760" s="26" t="s">
        <v>106</v>
      </c>
      <c r="AS760" s="26" t="s">
        <v>106</v>
      </c>
      <c r="AT760" s="26" t="s">
        <v>112</v>
      </c>
      <c r="AU760" s="26" t="s">
        <v>247</v>
      </c>
      <c r="AX760" s="12">
        <f t="shared" si="413"/>
        <v>759</v>
      </c>
      <c r="AY760" s="12">
        <f t="shared" si="444"/>
        <v>0.33333333333333331</v>
      </c>
      <c r="AZ760" s="20" t="str">
        <f t="shared" si="414"/>
        <v>Anticipatoria., Autoevaluación., Retroalimentación.</v>
      </c>
      <c r="BA760" s="12" t="str">
        <f t="shared" si="409"/>
        <v>Anticipatoria.</v>
      </c>
      <c r="BB760" s="12" t="str">
        <f t="shared" si="410"/>
        <v>Autoevaluación.</v>
      </c>
      <c r="BC760" s="12" t="str">
        <f t="shared" si="411"/>
        <v>Retroalimentación.</v>
      </c>
      <c r="BD760" s="12" t="str">
        <f t="shared" si="412"/>
        <v/>
      </c>
      <c r="BF760" s="12">
        <f t="shared" si="415"/>
        <v>1</v>
      </c>
      <c r="BG760" s="12">
        <f t="shared" si="416"/>
        <v>0</v>
      </c>
      <c r="BH760" s="12">
        <f t="shared" si="417"/>
        <v>1</v>
      </c>
      <c r="BI760" s="12">
        <f t="shared" si="418"/>
        <v>1</v>
      </c>
      <c r="BJ760" s="12">
        <f t="shared" si="419"/>
        <v>0</v>
      </c>
      <c r="BK760" s="12">
        <f t="shared" si="420"/>
        <v>3</v>
      </c>
      <c r="BL760" s="20" t="str">
        <f t="shared" si="421"/>
        <v>Reflexión, Diálogo, Claridad, Oportunidades de mejora, Retroalimentación al docente</v>
      </c>
      <c r="BM760" s="12" t="str">
        <f t="shared" si="422"/>
        <v>Reflexión</v>
      </c>
      <c r="BN760" s="12" t="str">
        <f t="shared" si="445"/>
        <v>Diálogo</v>
      </c>
      <c r="BO760" s="12" t="str">
        <f t="shared" si="423"/>
        <v>Claridad</v>
      </c>
      <c r="BP760" s="12" t="str">
        <f t="shared" si="424"/>
        <v>Oportunidades de mejora</v>
      </c>
      <c r="BQ760" s="12" t="str">
        <f t="shared" si="425"/>
        <v>Retroalimentación al docente</v>
      </c>
      <c r="BS760" s="12">
        <f t="shared" si="426"/>
        <v>1</v>
      </c>
      <c r="BT760" s="12">
        <f t="shared" si="427"/>
        <v>1</v>
      </c>
      <c r="BU760" s="12">
        <f t="shared" si="428"/>
        <v>1</v>
      </c>
      <c r="BV760" s="12">
        <f t="shared" si="429"/>
        <v>1</v>
      </c>
      <c r="BW760" s="12">
        <f t="shared" si="430"/>
        <v>1</v>
      </c>
      <c r="BX760" s="12">
        <f t="shared" si="431"/>
        <v>0</v>
      </c>
      <c r="BY760" s="12">
        <f t="shared" si="432"/>
        <v>5</v>
      </c>
      <c r="BZ760" s="12" t="str">
        <f t="shared" si="433"/>
        <v>La bibliografía básica propuesta se encuentra en la biblioteca "Juan Roa Vásquez"., La bibliografía propuesta contiene títulos de edición menor a 5 años., La bibliografía se presenta con una sólo sistema de referenciación (APA, Vancouver, IEEE, etc).</v>
      </c>
      <c r="CA760" s="12" t="str">
        <f t="shared" si="434"/>
        <v>La bibliografía básica propuesta se encuentra en la biblioteca "Juan Roa Vásquez".</v>
      </c>
      <c r="CB760" s="21" t="str">
        <f t="shared" si="435"/>
        <v>La bibliografía propuesta contiene títulos de edición menor a 5 años.</v>
      </c>
      <c r="CC760" s="12" t="str">
        <f t="shared" si="436"/>
        <v>La bibliografía se presenta con una sólo sistema de referenciación (APA, Vancouver, IEEE, etc).</v>
      </c>
      <c r="CD760" s="12" t="str">
        <f t="shared" si="437"/>
        <v/>
      </c>
      <c r="CF760" s="12">
        <f t="shared" si="438"/>
        <v>1</v>
      </c>
      <c r="CG760" s="12">
        <f t="shared" si="439"/>
        <v>1</v>
      </c>
      <c r="CH760" s="12">
        <f t="shared" si="440"/>
        <v>1</v>
      </c>
      <c r="CI760" s="12">
        <f t="shared" si="441"/>
        <v>0</v>
      </c>
      <c r="CJ760" s="12">
        <f t="shared" si="442"/>
        <v>0</v>
      </c>
      <c r="CK760" s="12">
        <f t="shared" si="443"/>
        <v>3</v>
      </c>
    </row>
    <row r="761" spans="1:89" x14ac:dyDescent="0.25">
      <c r="A761" s="25">
        <v>43080.541470023149</v>
      </c>
      <c r="B761" s="26" t="s">
        <v>1543</v>
      </c>
      <c r="C761" s="26" t="s">
        <v>1544</v>
      </c>
      <c r="D761" s="26" t="s">
        <v>185</v>
      </c>
      <c r="E761" s="24"/>
      <c r="F761" s="26" t="s">
        <v>201</v>
      </c>
      <c r="G761" s="26" t="s">
        <v>1546</v>
      </c>
      <c r="H761" s="26" t="s">
        <v>188</v>
      </c>
      <c r="I761" s="26" t="s">
        <v>188</v>
      </c>
      <c r="J761" s="26" t="s">
        <v>188</v>
      </c>
      <c r="K761" s="26" t="s">
        <v>188</v>
      </c>
      <c r="L761" s="26" t="s">
        <v>188</v>
      </c>
      <c r="M761" s="26" t="s">
        <v>188</v>
      </c>
      <c r="N761" s="26" t="s">
        <v>188</v>
      </c>
      <c r="O761" s="26" t="s">
        <v>188</v>
      </c>
      <c r="P761" s="26" t="s">
        <v>188</v>
      </c>
      <c r="Q761" s="26" t="s">
        <v>188</v>
      </c>
      <c r="R761" s="26" t="s">
        <v>188</v>
      </c>
      <c r="S761" s="26" t="s">
        <v>188</v>
      </c>
      <c r="T761" s="26" t="s">
        <v>188</v>
      </c>
      <c r="U761" s="26" t="s">
        <v>188</v>
      </c>
      <c r="V761" s="26" t="s">
        <v>5</v>
      </c>
      <c r="W761" s="26" t="s">
        <v>162</v>
      </c>
      <c r="X761" s="26" t="s">
        <v>158</v>
      </c>
      <c r="Y761" s="26" t="s">
        <v>190</v>
      </c>
      <c r="Z761" s="26" t="s">
        <v>190</v>
      </c>
      <c r="AA761" s="26" t="s">
        <v>190</v>
      </c>
      <c r="AB761" s="26" t="s">
        <v>190</v>
      </c>
      <c r="AC761" s="26" t="s">
        <v>190</v>
      </c>
      <c r="AD761" s="26" t="s">
        <v>190</v>
      </c>
      <c r="AE761" s="26" t="s">
        <v>55</v>
      </c>
      <c r="AF761" s="26" t="s">
        <v>159</v>
      </c>
      <c r="AG761" s="26" t="s">
        <v>59</v>
      </c>
      <c r="AH761" s="26" t="s">
        <v>59</v>
      </c>
      <c r="AI761" s="26" t="s">
        <v>59</v>
      </c>
      <c r="AJ761" s="26" t="s">
        <v>59</v>
      </c>
      <c r="AK761" s="26" t="s">
        <v>71</v>
      </c>
      <c r="AL761" s="26" t="s">
        <v>74</v>
      </c>
      <c r="AM761" s="26" t="s">
        <v>206</v>
      </c>
      <c r="AN761" s="26" t="s">
        <v>90</v>
      </c>
      <c r="AO761" s="26" t="s">
        <v>192</v>
      </c>
      <c r="AP761" s="26" t="s">
        <v>106</v>
      </c>
      <c r="AQ761" s="26" t="s">
        <v>106</v>
      </c>
      <c r="AR761" s="26" t="s">
        <v>106</v>
      </c>
      <c r="AS761" s="26" t="s">
        <v>106</v>
      </c>
      <c r="AT761" s="26" t="s">
        <v>112</v>
      </c>
      <c r="AU761" s="26" t="s">
        <v>247</v>
      </c>
      <c r="AX761" s="12">
        <f t="shared" si="413"/>
        <v>759</v>
      </c>
      <c r="AY761" s="12">
        <f t="shared" si="444"/>
        <v>0.33333333333333331</v>
      </c>
      <c r="AZ761" s="20" t="str">
        <f t="shared" si="414"/>
        <v>Anticipatoria., Autoevaluación., Retroalimentación.</v>
      </c>
      <c r="BA761" s="12" t="str">
        <f t="shared" si="409"/>
        <v>Anticipatoria.</v>
      </c>
      <c r="BB761" s="12" t="str">
        <f t="shared" si="410"/>
        <v>Autoevaluación.</v>
      </c>
      <c r="BC761" s="12" t="str">
        <f t="shared" si="411"/>
        <v>Retroalimentación.</v>
      </c>
      <c r="BD761" s="12" t="str">
        <f t="shared" si="412"/>
        <v/>
      </c>
      <c r="BF761" s="12">
        <f t="shared" si="415"/>
        <v>1</v>
      </c>
      <c r="BG761" s="12">
        <f t="shared" si="416"/>
        <v>0</v>
      </c>
      <c r="BH761" s="12">
        <f t="shared" si="417"/>
        <v>1</v>
      </c>
      <c r="BI761" s="12">
        <f t="shared" si="418"/>
        <v>1</v>
      </c>
      <c r="BJ761" s="12">
        <f t="shared" si="419"/>
        <v>0</v>
      </c>
      <c r="BK761" s="12">
        <f t="shared" si="420"/>
        <v>3</v>
      </c>
      <c r="BL761" s="20" t="str">
        <f t="shared" si="421"/>
        <v>Reflexión, Diálogo, Claridad, Oportunidades de mejora, Retroalimentación al docente</v>
      </c>
      <c r="BM761" s="12" t="str">
        <f t="shared" si="422"/>
        <v>Reflexión</v>
      </c>
      <c r="BN761" s="12" t="str">
        <f t="shared" si="445"/>
        <v>Diálogo</v>
      </c>
      <c r="BO761" s="12" t="str">
        <f t="shared" si="423"/>
        <v>Claridad</v>
      </c>
      <c r="BP761" s="12" t="str">
        <f t="shared" si="424"/>
        <v>Oportunidades de mejora</v>
      </c>
      <c r="BQ761" s="12" t="str">
        <f t="shared" si="425"/>
        <v>Retroalimentación al docente</v>
      </c>
      <c r="BS761" s="12">
        <f t="shared" si="426"/>
        <v>1</v>
      </c>
      <c r="BT761" s="12">
        <f t="shared" si="427"/>
        <v>1</v>
      </c>
      <c r="BU761" s="12">
        <f t="shared" si="428"/>
        <v>1</v>
      </c>
      <c r="BV761" s="12">
        <f t="shared" si="429"/>
        <v>1</v>
      </c>
      <c r="BW761" s="12">
        <f t="shared" si="430"/>
        <v>1</v>
      </c>
      <c r="BX761" s="12">
        <f t="shared" si="431"/>
        <v>0</v>
      </c>
      <c r="BY761" s="12">
        <f t="shared" si="432"/>
        <v>5</v>
      </c>
      <c r="BZ761" s="12" t="str">
        <f t="shared" si="433"/>
        <v>La bibliografía básica propuesta se encuentra en la biblioteca "Juan Roa Vásquez"., La bibliografía propuesta contiene títulos de edición menor a 5 años., La bibliografía se presenta con una sólo sistema de referenciación (APA, Vancouver, IEEE, etc).</v>
      </c>
      <c r="CA761" s="12" t="str">
        <f t="shared" si="434"/>
        <v>La bibliografía básica propuesta se encuentra en la biblioteca "Juan Roa Vásquez".</v>
      </c>
      <c r="CB761" s="21" t="str">
        <f t="shared" si="435"/>
        <v>La bibliografía propuesta contiene títulos de edición menor a 5 años.</v>
      </c>
      <c r="CC761" s="12" t="str">
        <f t="shared" si="436"/>
        <v>La bibliografía se presenta con una sólo sistema de referenciación (APA, Vancouver, IEEE, etc).</v>
      </c>
      <c r="CD761" s="12" t="str">
        <f t="shared" si="437"/>
        <v/>
      </c>
      <c r="CF761" s="12">
        <f t="shared" si="438"/>
        <v>1</v>
      </c>
      <c r="CG761" s="12">
        <f t="shared" si="439"/>
        <v>1</v>
      </c>
      <c r="CH761" s="12">
        <f t="shared" si="440"/>
        <v>1</v>
      </c>
      <c r="CI761" s="12">
        <f t="shared" si="441"/>
        <v>0</v>
      </c>
      <c r="CJ761" s="12">
        <f t="shared" si="442"/>
        <v>0</v>
      </c>
      <c r="CK761" s="12">
        <f t="shared" si="443"/>
        <v>3</v>
      </c>
    </row>
    <row r="762" spans="1:89" x14ac:dyDescent="0.25">
      <c r="A762" s="25">
        <v>43080.543534097218</v>
      </c>
      <c r="B762" s="26" t="s">
        <v>1543</v>
      </c>
      <c r="C762" s="26" t="s">
        <v>1544</v>
      </c>
      <c r="D762" s="26" t="s">
        <v>185</v>
      </c>
      <c r="E762" s="24"/>
      <c r="F762" s="26" t="s">
        <v>186</v>
      </c>
      <c r="G762" s="26" t="s">
        <v>1547</v>
      </c>
      <c r="H762" s="26" t="s">
        <v>188</v>
      </c>
      <c r="I762" s="26" t="s">
        <v>188</v>
      </c>
      <c r="J762" s="26" t="s">
        <v>188</v>
      </c>
      <c r="K762" s="26" t="s">
        <v>188</v>
      </c>
      <c r="L762" s="26" t="s">
        <v>188</v>
      </c>
      <c r="M762" s="26" t="s">
        <v>188</v>
      </c>
      <c r="N762" s="26" t="s">
        <v>188</v>
      </c>
      <c r="O762" s="26" t="s">
        <v>188</v>
      </c>
      <c r="P762" s="26" t="s">
        <v>188</v>
      </c>
      <c r="Q762" s="26" t="s">
        <v>188</v>
      </c>
      <c r="R762" s="26" t="s">
        <v>188</v>
      </c>
      <c r="S762" s="26" t="s">
        <v>188</v>
      </c>
      <c r="T762" s="26" t="s">
        <v>188</v>
      </c>
      <c r="U762" s="26" t="s">
        <v>188</v>
      </c>
      <c r="V762" s="26" t="s">
        <v>5</v>
      </c>
      <c r="W762" s="26" t="s">
        <v>162</v>
      </c>
      <c r="X762" s="26" t="s">
        <v>158</v>
      </c>
      <c r="Y762" s="26" t="s">
        <v>190</v>
      </c>
      <c r="Z762" s="26" t="s">
        <v>190</v>
      </c>
      <c r="AA762" s="26" t="s">
        <v>190</v>
      </c>
      <c r="AB762" s="26" t="s">
        <v>190</v>
      </c>
      <c r="AC762" s="26" t="s">
        <v>190</v>
      </c>
      <c r="AD762" s="26" t="s">
        <v>190</v>
      </c>
      <c r="AE762" s="26" t="s">
        <v>55</v>
      </c>
      <c r="AF762" s="26" t="s">
        <v>159</v>
      </c>
      <c r="AG762" s="26" t="s">
        <v>59</v>
      </c>
      <c r="AH762" s="26" t="s">
        <v>59</v>
      </c>
      <c r="AI762" s="26" t="s">
        <v>59</v>
      </c>
      <c r="AJ762" s="26" t="s">
        <v>59</v>
      </c>
      <c r="AK762" s="26" t="s">
        <v>71</v>
      </c>
      <c r="AL762" s="26" t="s">
        <v>160</v>
      </c>
      <c r="AM762" s="26" t="s">
        <v>191</v>
      </c>
      <c r="AN762" s="26" t="s">
        <v>90</v>
      </c>
      <c r="AO762" s="26" t="s">
        <v>192</v>
      </c>
      <c r="AP762" s="26" t="s">
        <v>106</v>
      </c>
      <c r="AQ762" s="26" t="s">
        <v>106</v>
      </c>
      <c r="AR762" s="26" t="s">
        <v>106</v>
      </c>
      <c r="AS762" s="26" t="s">
        <v>106</v>
      </c>
      <c r="AT762" s="26" t="s">
        <v>112</v>
      </c>
      <c r="AU762" s="26" t="s">
        <v>247</v>
      </c>
      <c r="AX762" s="12">
        <f t="shared" si="413"/>
        <v>759</v>
      </c>
      <c r="AY762" s="12">
        <f t="shared" si="444"/>
        <v>0.33333333333333331</v>
      </c>
      <c r="AZ762" s="20" t="str">
        <f t="shared" si="414"/>
        <v>Anticipatoria., Criterios y estándares (Rúbrica)., Autoevaluación., Retroalimentación.</v>
      </c>
      <c r="BA762" s="12" t="str">
        <f t="shared" si="409"/>
        <v>Anticipatoria.</v>
      </c>
      <c r="BB762" s="12" t="str">
        <f t="shared" si="410"/>
        <v>Criterios y estándares (Rúbrica).</v>
      </c>
      <c r="BC762" s="12" t="str">
        <f t="shared" si="411"/>
        <v>Autoevaluación.</v>
      </c>
      <c r="BD762" s="12" t="str">
        <f t="shared" si="412"/>
        <v>Retroalimentación.</v>
      </c>
      <c r="BF762" s="12">
        <f t="shared" si="415"/>
        <v>1</v>
      </c>
      <c r="BG762" s="12">
        <f t="shared" si="416"/>
        <v>1</v>
      </c>
      <c r="BH762" s="12">
        <f t="shared" si="417"/>
        <v>1</v>
      </c>
      <c r="BI762" s="12">
        <f t="shared" si="418"/>
        <v>1</v>
      </c>
      <c r="BJ762" s="12">
        <f t="shared" si="419"/>
        <v>0</v>
      </c>
      <c r="BK762" s="12">
        <f t="shared" si="420"/>
        <v>4</v>
      </c>
      <c r="BL762" s="20" t="str">
        <f t="shared" si="421"/>
        <v>Reflexión, Diálogo, Claridad, Oportunidades de mejora, Retroalimentación al docente</v>
      </c>
      <c r="BM762" s="12" t="str">
        <f t="shared" si="422"/>
        <v>Reflexión</v>
      </c>
      <c r="BN762" s="12" t="str">
        <f t="shared" si="445"/>
        <v>Diálogo</v>
      </c>
      <c r="BO762" s="12" t="str">
        <f t="shared" si="423"/>
        <v>Claridad</v>
      </c>
      <c r="BP762" s="12" t="str">
        <f t="shared" si="424"/>
        <v>Oportunidades de mejora</v>
      </c>
      <c r="BQ762" s="12" t="str">
        <f t="shared" si="425"/>
        <v>Retroalimentación al docente</v>
      </c>
      <c r="BS762" s="12">
        <f t="shared" si="426"/>
        <v>1</v>
      </c>
      <c r="BT762" s="12">
        <f t="shared" si="427"/>
        <v>1</v>
      </c>
      <c r="BU762" s="12">
        <f t="shared" si="428"/>
        <v>1</v>
      </c>
      <c r="BV762" s="12">
        <f t="shared" si="429"/>
        <v>1</v>
      </c>
      <c r="BW762" s="12">
        <f t="shared" si="430"/>
        <v>1</v>
      </c>
      <c r="BX762" s="12">
        <f t="shared" si="431"/>
        <v>0</v>
      </c>
      <c r="BY762" s="12">
        <f t="shared" si="432"/>
        <v>5</v>
      </c>
      <c r="BZ762" s="12" t="str">
        <f t="shared" si="433"/>
        <v>La bibliografía básica propuesta se encuentra en la biblioteca "Juan Roa Vásquez"., La bibliografía propuesta contiene títulos de edición menor a 5 años., La bibliografía se presenta con una sólo sistema de referenciación (APA, Vancouver, IEEE, etc).</v>
      </c>
      <c r="CA762" s="12" t="str">
        <f t="shared" si="434"/>
        <v>La bibliografía básica propuesta se encuentra en la biblioteca "Juan Roa Vásquez".</v>
      </c>
      <c r="CB762" s="21" t="str">
        <f t="shared" si="435"/>
        <v>La bibliografía propuesta contiene títulos de edición menor a 5 años.</v>
      </c>
      <c r="CC762" s="12" t="str">
        <f t="shared" si="436"/>
        <v>La bibliografía se presenta con una sólo sistema de referenciación (APA, Vancouver, IEEE, etc).</v>
      </c>
      <c r="CD762" s="12" t="str">
        <f t="shared" si="437"/>
        <v/>
      </c>
      <c r="CF762" s="12">
        <f t="shared" si="438"/>
        <v>1</v>
      </c>
      <c r="CG762" s="12">
        <f t="shared" si="439"/>
        <v>1</v>
      </c>
      <c r="CH762" s="12">
        <f t="shared" si="440"/>
        <v>1</v>
      </c>
      <c r="CI762" s="12">
        <f t="shared" si="441"/>
        <v>0</v>
      </c>
      <c r="CJ762" s="12">
        <f t="shared" si="442"/>
        <v>0</v>
      </c>
      <c r="CK762" s="12">
        <f t="shared" si="443"/>
        <v>3</v>
      </c>
    </row>
    <row r="763" spans="1:89" x14ac:dyDescent="0.25">
      <c r="A763" s="25">
        <v>43080.544292268518</v>
      </c>
      <c r="B763" s="26" t="s">
        <v>1540</v>
      </c>
      <c r="C763" s="26" t="s">
        <v>1541</v>
      </c>
      <c r="D763" s="26" t="s">
        <v>185</v>
      </c>
      <c r="E763" s="24"/>
      <c r="F763" s="26" t="s">
        <v>297</v>
      </c>
      <c r="G763" s="26" t="s">
        <v>362</v>
      </c>
      <c r="H763" s="26" t="s">
        <v>188</v>
      </c>
      <c r="I763" s="26" t="s">
        <v>188</v>
      </c>
      <c r="J763" s="26" t="s">
        <v>188</v>
      </c>
      <c r="K763" s="26" t="s">
        <v>188</v>
      </c>
      <c r="L763" s="26" t="s">
        <v>188</v>
      </c>
      <c r="M763" s="26" t="s">
        <v>188</v>
      </c>
      <c r="N763" s="26" t="s">
        <v>188</v>
      </c>
      <c r="O763" s="26" t="s">
        <v>188</v>
      </c>
      <c r="P763" s="26" t="s">
        <v>188</v>
      </c>
      <c r="Q763" s="26" t="s">
        <v>188</v>
      </c>
      <c r="R763" s="26" t="s">
        <v>188</v>
      </c>
      <c r="S763" s="26" t="s">
        <v>188</v>
      </c>
      <c r="T763" s="26" t="s">
        <v>188</v>
      </c>
      <c r="U763" s="26" t="s">
        <v>188</v>
      </c>
      <c r="V763" s="26" t="s">
        <v>5</v>
      </c>
      <c r="W763" s="26" t="s">
        <v>162</v>
      </c>
      <c r="X763" s="26" t="s">
        <v>158</v>
      </c>
      <c r="Y763" s="26" t="s">
        <v>190</v>
      </c>
      <c r="Z763" s="26" t="s">
        <v>190</v>
      </c>
      <c r="AA763" s="26" t="s">
        <v>43</v>
      </c>
      <c r="AB763" s="26" t="s">
        <v>190</v>
      </c>
      <c r="AC763" s="26" t="s">
        <v>43</v>
      </c>
      <c r="AD763" s="26" t="s">
        <v>190</v>
      </c>
      <c r="AE763" s="26" t="s">
        <v>55</v>
      </c>
      <c r="AF763" s="26" t="s">
        <v>58</v>
      </c>
      <c r="AG763" s="26" t="s">
        <v>58</v>
      </c>
      <c r="AH763" s="26" t="s">
        <v>58</v>
      </c>
      <c r="AI763" s="26" t="s">
        <v>58</v>
      </c>
      <c r="AJ763" s="26" t="s">
        <v>54</v>
      </c>
      <c r="AK763" s="26" t="s">
        <v>69</v>
      </c>
      <c r="AL763" s="26" t="s">
        <v>74</v>
      </c>
      <c r="AM763" s="26" t="s">
        <v>264</v>
      </c>
      <c r="AN763" s="26" t="s">
        <v>89</v>
      </c>
      <c r="AO763" s="26" t="s">
        <v>386</v>
      </c>
      <c r="AP763" s="26" t="s">
        <v>105</v>
      </c>
      <c r="AQ763" s="26" t="s">
        <v>107</v>
      </c>
      <c r="AR763" s="26" t="s">
        <v>107</v>
      </c>
      <c r="AS763" s="26" t="s">
        <v>107</v>
      </c>
      <c r="AT763" s="26" t="s">
        <v>112</v>
      </c>
      <c r="AU763" s="26" t="s">
        <v>200</v>
      </c>
      <c r="AX763" s="12">
        <f t="shared" si="413"/>
        <v>757</v>
      </c>
      <c r="AY763" s="12">
        <f t="shared" si="444"/>
        <v>0.33333333333333331</v>
      </c>
      <c r="AZ763" s="20" t="str">
        <f t="shared" si="414"/>
        <v>Autoevaluación., Retroalimentación.</v>
      </c>
      <c r="BA763" s="12" t="str">
        <f t="shared" si="409"/>
        <v>Autoevaluación.</v>
      </c>
      <c r="BB763" s="12" t="str">
        <f t="shared" si="410"/>
        <v>Retroalimentación.</v>
      </c>
      <c r="BC763" s="12" t="str">
        <f t="shared" si="411"/>
        <v/>
      </c>
      <c r="BD763" s="12" t="str">
        <f t="shared" si="412"/>
        <v/>
      </c>
      <c r="BF763" s="12">
        <f t="shared" si="415"/>
        <v>0</v>
      </c>
      <c r="BG763" s="12">
        <f t="shared" si="416"/>
        <v>0</v>
      </c>
      <c r="BH763" s="12">
        <f t="shared" si="417"/>
        <v>1</v>
      </c>
      <c r="BI763" s="12">
        <f t="shared" si="418"/>
        <v>1</v>
      </c>
      <c r="BJ763" s="12">
        <f t="shared" si="419"/>
        <v>0</v>
      </c>
      <c r="BK763" s="12">
        <f t="shared" si="420"/>
        <v>2</v>
      </c>
      <c r="BL763" s="20" t="str">
        <f t="shared" si="421"/>
        <v>Diálogo, Claridad, Retroalimentación al docente</v>
      </c>
      <c r="BM763" s="12" t="str">
        <f t="shared" si="422"/>
        <v>Diálogo</v>
      </c>
      <c r="BN763" s="12" t="str">
        <f t="shared" si="445"/>
        <v>Claridad</v>
      </c>
      <c r="BO763" s="12" t="str">
        <f t="shared" si="423"/>
        <v>Retroalimentación al docente</v>
      </c>
      <c r="BP763" s="12" t="str">
        <f t="shared" si="424"/>
        <v/>
      </c>
      <c r="BQ763" s="12" t="str">
        <f t="shared" si="425"/>
        <v/>
      </c>
      <c r="BS763" s="12">
        <f t="shared" si="426"/>
        <v>0</v>
      </c>
      <c r="BT763" s="12">
        <f t="shared" si="427"/>
        <v>1</v>
      </c>
      <c r="BU763" s="12">
        <f t="shared" si="428"/>
        <v>1</v>
      </c>
      <c r="BV763" s="12">
        <f t="shared" si="429"/>
        <v>0</v>
      </c>
      <c r="BW763" s="12">
        <f t="shared" si="430"/>
        <v>1</v>
      </c>
      <c r="BX763" s="12">
        <f t="shared" si="431"/>
        <v>0</v>
      </c>
      <c r="BY763" s="12">
        <f t="shared" si="432"/>
        <v>3</v>
      </c>
      <c r="BZ763" s="12" t="str">
        <f t="shared" si="433"/>
        <v>La bibliografía básica propuesta se encuentra en la biblioteca "Juan Roa Vásquez"., La bibliografía propuesta contiene títulos de edición menor a 5 años.</v>
      </c>
      <c r="CA763" s="12" t="str">
        <f t="shared" si="434"/>
        <v>La bibliografía básica propuesta se encuentra en la biblioteca "Juan Roa Vásquez".</v>
      </c>
      <c r="CB763" s="21" t="str">
        <f t="shared" si="435"/>
        <v>La bibliografía propuesta contiene títulos de edición menor a 5 años.</v>
      </c>
      <c r="CC763" s="12" t="str">
        <f t="shared" si="436"/>
        <v/>
      </c>
      <c r="CD763" s="12" t="str">
        <f t="shared" si="437"/>
        <v/>
      </c>
      <c r="CF763" s="12">
        <f t="shared" si="438"/>
        <v>1</v>
      </c>
      <c r="CG763" s="12">
        <f t="shared" si="439"/>
        <v>1</v>
      </c>
      <c r="CH763" s="12">
        <f t="shared" si="440"/>
        <v>0</v>
      </c>
      <c r="CI763" s="12">
        <f t="shared" si="441"/>
        <v>0</v>
      </c>
      <c r="CJ763" s="12">
        <f t="shared" si="442"/>
        <v>0</v>
      </c>
      <c r="CK763" s="12">
        <f t="shared" si="443"/>
        <v>2</v>
      </c>
    </row>
    <row r="764" spans="1:89" x14ac:dyDescent="0.25">
      <c r="A764" s="25">
        <v>43080.646778136579</v>
      </c>
      <c r="B764" s="26" t="s">
        <v>1548</v>
      </c>
      <c r="C764" s="26" t="s">
        <v>1549</v>
      </c>
      <c r="D764" s="26" t="s">
        <v>185</v>
      </c>
      <c r="E764" s="24"/>
      <c r="F764" s="26" t="s">
        <v>436</v>
      </c>
      <c r="G764" s="26" t="s">
        <v>1550</v>
      </c>
      <c r="H764" s="26" t="s">
        <v>188</v>
      </c>
      <c r="I764" s="26" t="s">
        <v>188</v>
      </c>
      <c r="J764" s="26" t="s">
        <v>188</v>
      </c>
      <c r="K764" s="26" t="s">
        <v>188</v>
      </c>
      <c r="L764" s="26" t="s">
        <v>188</v>
      </c>
      <c r="M764" s="26" t="s">
        <v>188</v>
      </c>
      <c r="N764" s="26" t="s">
        <v>189</v>
      </c>
      <c r="O764" s="26" t="s">
        <v>188</v>
      </c>
      <c r="P764" s="26" t="s">
        <v>188</v>
      </c>
      <c r="Q764" s="26" t="s">
        <v>188</v>
      </c>
      <c r="R764" s="26" t="s">
        <v>189</v>
      </c>
      <c r="S764" s="26" t="s">
        <v>189</v>
      </c>
      <c r="T764" s="26" t="s">
        <v>188</v>
      </c>
      <c r="U764" s="26" t="s">
        <v>188</v>
      </c>
      <c r="V764" s="26" t="s">
        <v>4</v>
      </c>
      <c r="W764" s="26" t="s">
        <v>36</v>
      </c>
      <c r="X764" s="26" t="s">
        <v>158</v>
      </c>
      <c r="Y764" s="26" t="s">
        <v>190</v>
      </c>
      <c r="Z764" s="26" t="s">
        <v>190</v>
      </c>
      <c r="AA764" s="26" t="s">
        <v>190</v>
      </c>
      <c r="AB764" s="26" t="s">
        <v>190</v>
      </c>
      <c r="AC764" s="26" t="s">
        <v>190</v>
      </c>
      <c r="AD764" s="26" t="s">
        <v>190</v>
      </c>
      <c r="AE764" s="26" t="s">
        <v>55</v>
      </c>
      <c r="AF764" s="26" t="s">
        <v>159</v>
      </c>
      <c r="AG764" s="26" t="s">
        <v>59</v>
      </c>
      <c r="AH764" s="26" t="s">
        <v>59</v>
      </c>
      <c r="AI764" s="26" t="s">
        <v>58</v>
      </c>
      <c r="AJ764" s="26" t="s">
        <v>59</v>
      </c>
      <c r="AK764" s="26" t="s">
        <v>69</v>
      </c>
      <c r="AL764" s="26" t="s">
        <v>160</v>
      </c>
      <c r="AM764" s="26" t="s">
        <v>231</v>
      </c>
      <c r="AN764" s="26" t="s">
        <v>89</v>
      </c>
      <c r="AO764" s="26" t="s">
        <v>197</v>
      </c>
      <c r="AP764" s="26" t="s">
        <v>105</v>
      </c>
      <c r="AQ764" s="26" t="s">
        <v>105</v>
      </c>
      <c r="AR764" s="26" t="s">
        <v>105</v>
      </c>
      <c r="AS764" s="26" t="s">
        <v>106</v>
      </c>
      <c r="AT764" s="26" t="s">
        <v>114</v>
      </c>
      <c r="AU764" s="26" t="s">
        <v>266</v>
      </c>
      <c r="AX764" s="12">
        <f t="shared" si="413"/>
        <v>763</v>
      </c>
      <c r="AY764" s="12">
        <f t="shared" si="444"/>
        <v>0.25</v>
      </c>
      <c r="AZ764" s="20" t="str">
        <f t="shared" si="414"/>
        <v>Anticipatoria., Criterios y estándares (Rúbrica)., Retroalimentación.</v>
      </c>
      <c r="BA764" s="12" t="str">
        <f t="shared" si="409"/>
        <v>Anticipatoria.</v>
      </c>
      <c r="BB764" s="12" t="str">
        <f t="shared" si="410"/>
        <v>Criterios y estándares (Rúbrica).</v>
      </c>
      <c r="BC764" s="12" t="str">
        <f t="shared" si="411"/>
        <v>Retroalimentación.</v>
      </c>
      <c r="BD764" s="12" t="str">
        <f t="shared" si="412"/>
        <v/>
      </c>
      <c r="BF764" s="12">
        <f t="shared" si="415"/>
        <v>1</v>
      </c>
      <c r="BG764" s="12">
        <f t="shared" si="416"/>
        <v>1</v>
      </c>
      <c r="BH764" s="12">
        <f t="shared" si="417"/>
        <v>0</v>
      </c>
      <c r="BI764" s="12">
        <f t="shared" si="418"/>
        <v>1</v>
      </c>
      <c r="BJ764" s="12">
        <f t="shared" si="419"/>
        <v>0</v>
      </c>
      <c r="BK764" s="12">
        <f t="shared" si="420"/>
        <v>3</v>
      </c>
      <c r="BL764" s="20" t="str">
        <f t="shared" si="421"/>
        <v>Reflexión, Diálogo, Claridad, Retroalimentación al docente</v>
      </c>
      <c r="BM764" s="12" t="str">
        <f t="shared" si="422"/>
        <v>Reflexión</v>
      </c>
      <c r="BN764" s="12" t="str">
        <f t="shared" si="445"/>
        <v>Diálogo</v>
      </c>
      <c r="BO764" s="12" t="str">
        <f t="shared" si="423"/>
        <v>Claridad</v>
      </c>
      <c r="BP764" s="12" t="str">
        <f t="shared" si="424"/>
        <v>Retroalimentación al docente</v>
      </c>
      <c r="BQ764" s="12" t="str">
        <f t="shared" si="425"/>
        <v/>
      </c>
      <c r="BS764" s="12">
        <f t="shared" si="426"/>
        <v>1</v>
      </c>
      <c r="BT764" s="12">
        <f t="shared" si="427"/>
        <v>1</v>
      </c>
      <c r="BU764" s="12">
        <f t="shared" si="428"/>
        <v>1</v>
      </c>
      <c r="BV764" s="12">
        <f t="shared" si="429"/>
        <v>0</v>
      </c>
      <c r="BW764" s="12">
        <f t="shared" si="430"/>
        <v>1</v>
      </c>
      <c r="BX764" s="12">
        <f t="shared" si="431"/>
        <v>0</v>
      </c>
      <c r="BY764" s="12">
        <f t="shared" si="432"/>
        <v>4</v>
      </c>
      <c r="BZ764" s="12" t="str">
        <f t="shared" si="433"/>
        <v>La bibliografía propuesta contiene títulos de edición menor a 5 años., La bibliografía se presenta con una sólo sistema de referenciación (APA, Vancouver, IEEE, etc)., La bibliografía incluye por lo menos dos títulos en una segunda lengua.</v>
      </c>
      <c r="CA764" s="12" t="str">
        <f t="shared" si="434"/>
        <v>La bibliografía propuesta contiene títulos de edición menor a 5 años.</v>
      </c>
      <c r="CB764" s="21" t="str">
        <f t="shared" si="435"/>
        <v>La bibliografía se presenta con una sólo sistema de referenciación (APA, Vancouver, IEEE, etc).</v>
      </c>
      <c r="CC764" s="12" t="str">
        <f t="shared" si="436"/>
        <v>La bibliografía incluye por lo menos dos títulos en una segunda lengua.</v>
      </c>
      <c r="CD764" s="12" t="str">
        <f t="shared" si="437"/>
        <v/>
      </c>
      <c r="CF764" s="12">
        <f t="shared" si="438"/>
        <v>0</v>
      </c>
      <c r="CG764" s="12">
        <f t="shared" si="439"/>
        <v>1</v>
      </c>
      <c r="CH764" s="12">
        <f t="shared" si="440"/>
        <v>1</v>
      </c>
      <c r="CI764" s="12">
        <f t="shared" si="441"/>
        <v>1</v>
      </c>
      <c r="CJ764" s="12">
        <f t="shared" si="442"/>
        <v>0</v>
      </c>
      <c r="CK764" s="12">
        <f t="shared" si="443"/>
        <v>3</v>
      </c>
    </row>
    <row r="765" spans="1:89" x14ac:dyDescent="0.25">
      <c r="A765" s="25">
        <v>43080.647087546298</v>
      </c>
      <c r="B765" s="26" t="s">
        <v>1548</v>
      </c>
      <c r="C765" s="26" t="s">
        <v>1549</v>
      </c>
      <c r="D765" s="26" t="s">
        <v>185</v>
      </c>
      <c r="E765" s="24"/>
      <c r="F765" s="26" t="s">
        <v>436</v>
      </c>
      <c r="G765" s="26" t="s">
        <v>1550</v>
      </c>
      <c r="H765" s="26" t="s">
        <v>188</v>
      </c>
      <c r="I765" s="26" t="s">
        <v>188</v>
      </c>
      <c r="J765" s="26" t="s">
        <v>188</v>
      </c>
      <c r="K765" s="26" t="s">
        <v>188</v>
      </c>
      <c r="L765" s="26" t="s">
        <v>188</v>
      </c>
      <c r="M765" s="26" t="s">
        <v>188</v>
      </c>
      <c r="N765" s="26" t="s">
        <v>189</v>
      </c>
      <c r="O765" s="26" t="s">
        <v>188</v>
      </c>
      <c r="P765" s="26" t="s">
        <v>188</v>
      </c>
      <c r="Q765" s="26" t="s">
        <v>188</v>
      </c>
      <c r="R765" s="26" t="s">
        <v>189</v>
      </c>
      <c r="S765" s="26" t="s">
        <v>189</v>
      </c>
      <c r="T765" s="26" t="s">
        <v>188</v>
      </c>
      <c r="U765" s="26" t="s">
        <v>188</v>
      </c>
      <c r="V765" s="26" t="s">
        <v>4</v>
      </c>
      <c r="W765" s="26" t="s">
        <v>36</v>
      </c>
      <c r="X765" s="26" t="s">
        <v>158</v>
      </c>
      <c r="Y765" s="26" t="s">
        <v>190</v>
      </c>
      <c r="Z765" s="26" t="s">
        <v>190</v>
      </c>
      <c r="AA765" s="26" t="s">
        <v>190</v>
      </c>
      <c r="AB765" s="26" t="s">
        <v>190</v>
      </c>
      <c r="AC765" s="26" t="s">
        <v>190</v>
      </c>
      <c r="AD765" s="26" t="s">
        <v>190</v>
      </c>
      <c r="AE765" s="26" t="s">
        <v>55</v>
      </c>
      <c r="AF765" s="26" t="s">
        <v>159</v>
      </c>
      <c r="AG765" s="26" t="s">
        <v>59</v>
      </c>
      <c r="AH765" s="26" t="s">
        <v>59</v>
      </c>
      <c r="AI765" s="26" t="s">
        <v>58</v>
      </c>
      <c r="AJ765" s="26" t="s">
        <v>59</v>
      </c>
      <c r="AK765" s="26" t="s">
        <v>69</v>
      </c>
      <c r="AL765" s="26" t="s">
        <v>160</v>
      </c>
      <c r="AM765" s="26" t="s">
        <v>231</v>
      </c>
      <c r="AN765" s="26" t="s">
        <v>89</v>
      </c>
      <c r="AO765" s="26" t="s">
        <v>197</v>
      </c>
      <c r="AP765" s="26" t="s">
        <v>105</v>
      </c>
      <c r="AQ765" s="26" t="s">
        <v>105</v>
      </c>
      <c r="AR765" s="26" t="s">
        <v>105</v>
      </c>
      <c r="AS765" s="26" t="s">
        <v>106</v>
      </c>
      <c r="AT765" s="26" t="s">
        <v>114</v>
      </c>
      <c r="AU765" s="26" t="s">
        <v>266</v>
      </c>
      <c r="AX765" s="12">
        <f t="shared" si="413"/>
        <v>763</v>
      </c>
      <c r="AY765" s="12">
        <f t="shared" si="444"/>
        <v>0.25</v>
      </c>
      <c r="AZ765" s="20" t="str">
        <f t="shared" si="414"/>
        <v>Anticipatoria., Criterios y estándares (Rúbrica)., Retroalimentación.</v>
      </c>
      <c r="BA765" s="12" t="str">
        <f t="shared" si="409"/>
        <v>Anticipatoria.</v>
      </c>
      <c r="BB765" s="12" t="str">
        <f t="shared" si="410"/>
        <v>Criterios y estándares (Rúbrica).</v>
      </c>
      <c r="BC765" s="12" t="str">
        <f t="shared" si="411"/>
        <v>Retroalimentación.</v>
      </c>
      <c r="BD765" s="12" t="str">
        <f t="shared" si="412"/>
        <v/>
      </c>
      <c r="BF765" s="12">
        <f t="shared" si="415"/>
        <v>1</v>
      </c>
      <c r="BG765" s="12">
        <f t="shared" si="416"/>
        <v>1</v>
      </c>
      <c r="BH765" s="12">
        <f t="shared" si="417"/>
        <v>0</v>
      </c>
      <c r="BI765" s="12">
        <f t="shared" si="418"/>
        <v>1</v>
      </c>
      <c r="BJ765" s="12">
        <f t="shared" si="419"/>
        <v>0</v>
      </c>
      <c r="BK765" s="12">
        <f t="shared" si="420"/>
        <v>3</v>
      </c>
      <c r="BL765" s="20" t="str">
        <f t="shared" si="421"/>
        <v>Reflexión, Diálogo, Claridad, Retroalimentación al docente</v>
      </c>
      <c r="BM765" s="12" t="str">
        <f t="shared" si="422"/>
        <v>Reflexión</v>
      </c>
      <c r="BN765" s="12" t="str">
        <f t="shared" si="445"/>
        <v>Diálogo</v>
      </c>
      <c r="BO765" s="12" t="str">
        <f t="shared" si="423"/>
        <v>Claridad</v>
      </c>
      <c r="BP765" s="12" t="str">
        <f t="shared" si="424"/>
        <v>Retroalimentación al docente</v>
      </c>
      <c r="BQ765" s="12" t="str">
        <f t="shared" si="425"/>
        <v/>
      </c>
      <c r="BS765" s="12">
        <f t="shared" si="426"/>
        <v>1</v>
      </c>
      <c r="BT765" s="12">
        <f t="shared" si="427"/>
        <v>1</v>
      </c>
      <c r="BU765" s="12">
        <f t="shared" si="428"/>
        <v>1</v>
      </c>
      <c r="BV765" s="12">
        <f t="shared" si="429"/>
        <v>0</v>
      </c>
      <c r="BW765" s="12">
        <f t="shared" si="430"/>
        <v>1</v>
      </c>
      <c r="BX765" s="12">
        <f t="shared" si="431"/>
        <v>0</v>
      </c>
      <c r="BY765" s="12">
        <f t="shared" si="432"/>
        <v>4</v>
      </c>
      <c r="BZ765" s="12" t="str">
        <f t="shared" si="433"/>
        <v>La bibliografía propuesta contiene títulos de edición menor a 5 años., La bibliografía se presenta con una sólo sistema de referenciación (APA, Vancouver, IEEE, etc)., La bibliografía incluye por lo menos dos títulos en una segunda lengua.</v>
      </c>
      <c r="CA765" s="12" t="str">
        <f t="shared" si="434"/>
        <v>La bibliografía propuesta contiene títulos de edición menor a 5 años.</v>
      </c>
      <c r="CB765" s="21" t="str">
        <f t="shared" si="435"/>
        <v>La bibliografía se presenta con una sólo sistema de referenciación (APA, Vancouver, IEEE, etc).</v>
      </c>
      <c r="CC765" s="12" t="str">
        <f t="shared" si="436"/>
        <v>La bibliografía incluye por lo menos dos títulos en una segunda lengua.</v>
      </c>
      <c r="CD765" s="12" t="str">
        <f t="shared" si="437"/>
        <v/>
      </c>
      <c r="CF765" s="12">
        <f t="shared" si="438"/>
        <v>0</v>
      </c>
      <c r="CG765" s="12">
        <f t="shared" si="439"/>
        <v>1</v>
      </c>
      <c r="CH765" s="12">
        <f t="shared" si="440"/>
        <v>1</v>
      </c>
      <c r="CI765" s="12">
        <f t="shared" si="441"/>
        <v>1</v>
      </c>
      <c r="CJ765" s="12">
        <f t="shared" si="442"/>
        <v>0</v>
      </c>
      <c r="CK765" s="12">
        <f t="shared" si="443"/>
        <v>3</v>
      </c>
    </row>
    <row r="766" spans="1:89" x14ac:dyDescent="0.25">
      <c r="A766" s="25">
        <v>43080.660759456019</v>
      </c>
      <c r="B766" s="26" t="s">
        <v>1548</v>
      </c>
      <c r="C766" s="26" t="s">
        <v>1549</v>
      </c>
      <c r="D766" s="26" t="s">
        <v>185</v>
      </c>
      <c r="E766" s="24"/>
      <c r="F766" s="26" t="s">
        <v>436</v>
      </c>
      <c r="G766" s="26" t="s">
        <v>1551</v>
      </c>
      <c r="H766" s="26" t="s">
        <v>188</v>
      </c>
      <c r="I766" s="26" t="s">
        <v>188</v>
      </c>
      <c r="J766" s="26" t="s">
        <v>188</v>
      </c>
      <c r="K766" s="26" t="s">
        <v>188</v>
      </c>
      <c r="L766" s="26" t="s">
        <v>189</v>
      </c>
      <c r="M766" s="26" t="s">
        <v>188</v>
      </c>
      <c r="N766" s="26" t="s">
        <v>189</v>
      </c>
      <c r="O766" s="26" t="s">
        <v>189</v>
      </c>
      <c r="P766" s="26" t="s">
        <v>189</v>
      </c>
      <c r="Q766" s="26" t="s">
        <v>188</v>
      </c>
      <c r="R766" s="26" t="s">
        <v>189</v>
      </c>
      <c r="S766" s="26" t="s">
        <v>188</v>
      </c>
      <c r="T766" s="26" t="s">
        <v>188</v>
      </c>
      <c r="U766" s="26" t="s">
        <v>188</v>
      </c>
      <c r="V766" s="26" t="s">
        <v>4</v>
      </c>
      <c r="W766" s="26" t="s">
        <v>162</v>
      </c>
      <c r="X766" s="26" t="s">
        <v>158</v>
      </c>
      <c r="Y766" s="26" t="s">
        <v>43</v>
      </c>
      <c r="Z766" s="26" t="s">
        <v>43</v>
      </c>
      <c r="AA766" s="26" t="s">
        <v>43</v>
      </c>
      <c r="AB766" s="26" t="s">
        <v>43</v>
      </c>
      <c r="AC766" s="26" t="s">
        <v>43</v>
      </c>
      <c r="AD766" s="26" t="s">
        <v>43</v>
      </c>
      <c r="AE766" s="26" t="s">
        <v>53</v>
      </c>
      <c r="AF766" s="26" t="s">
        <v>58</v>
      </c>
      <c r="AG766" s="26" t="s">
        <v>58</v>
      </c>
      <c r="AH766" s="26" t="s">
        <v>58</v>
      </c>
      <c r="AI766" s="26" t="s">
        <v>58</v>
      </c>
      <c r="AJ766" s="26" t="s">
        <v>58</v>
      </c>
      <c r="AK766" s="26" t="s">
        <v>69</v>
      </c>
      <c r="AL766" s="26" t="s">
        <v>160</v>
      </c>
      <c r="AM766" s="26" t="s">
        <v>231</v>
      </c>
      <c r="AN766" s="26" t="s">
        <v>89</v>
      </c>
      <c r="AO766" s="26" t="s">
        <v>197</v>
      </c>
      <c r="AP766" s="26" t="s">
        <v>104</v>
      </c>
      <c r="AQ766" s="26" t="s">
        <v>105</v>
      </c>
      <c r="AR766" s="26" t="s">
        <v>105</v>
      </c>
      <c r="AS766" s="26" t="s">
        <v>104</v>
      </c>
      <c r="AT766" s="26" t="s">
        <v>114</v>
      </c>
      <c r="AU766" s="26" t="s">
        <v>207</v>
      </c>
      <c r="AX766" s="12">
        <f t="shared" si="413"/>
        <v>763</v>
      </c>
      <c r="AY766" s="12">
        <f t="shared" si="444"/>
        <v>0.25</v>
      </c>
      <c r="AZ766" s="20" t="str">
        <f t="shared" si="414"/>
        <v>Anticipatoria., Criterios y estándares (Rúbrica)., Retroalimentación.</v>
      </c>
      <c r="BA766" s="12" t="str">
        <f t="shared" si="409"/>
        <v>Anticipatoria.</v>
      </c>
      <c r="BB766" s="12" t="str">
        <f t="shared" si="410"/>
        <v>Criterios y estándares (Rúbrica).</v>
      </c>
      <c r="BC766" s="12" t="str">
        <f t="shared" si="411"/>
        <v>Retroalimentación.</v>
      </c>
      <c r="BD766" s="12" t="str">
        <f t="shared" si="412"/>
        <v/>
      </c>
      <c r="BF766" s="12">
        <f t="shared" si="415"/>
        <v>1</v>
      </c>
      <c r="BG766" s="12">
        <f t="shared" si="416"/>
        <v>1</v>
      </c>
      <c r="BH766" s="12">
        <f t="shared" si="417"/>
        <v>0</v>
      </c>
      <c r="BI766" s="12">
        <f t="shared" si="418"/>
        <v>1</v>
      </c>
      <c r="BJ766" s="12">
        <f t="shared" si="419"/>
        <v>0</v>
      </c>
      <c r="BK766" s="12">
        <f t="shared" si="420"/>
        <v>3</v>
      </c>
      <c r="BL766" s="20" t="str">
        <f t="shared" si="421"/>
        <v>Reflexión, Diálogo, Claridad, Retroalimentación al docente</v>
      </c>
      <c r="BM766" s="12" t="str">
        <f t="shared" si="422"/>
        <v>Reflexión</v>
      </c>
      <c r="BN766" s="12" t="str">
        <f t="shared" si="445"/>
        <v>Diálogo</v>
      </c>
      <c r="BO766" s="12" t="str">
        <f t="shared" si="423"/>
        <v>Claridad</v>
      </c>
      <c r="BP766" s="12" t="str">
        <f t="shared" si="424"/>
        <v>Retroalimentación al docente</v>
      </c>
      <c r="BQ766" s="12" t="str">
        <f t="shared" si="425"/>
        <v/>
      </c>
      <c r="BS766" s="12">
        <f t="shared" si="426"/>
        <v>1</v>
      </c>
      <c r="BT766" s="12">
        <f t="shared" si="427"/>
        <v>1</v>
      </c>
      <c r="BU766" s="12">
        <f t="shared" si="428"/>
        <v>1</v>
      </c>
      <c r="BV766" s="12">
        <f t="shared" si="429"/>
        <v>0</v>
      </c>
      <c r="BW766" s="12">
        <f t="shared" si="430"/>
        <v>1</v>
      </c>
      <c r="BX766" s="12">
        <f t="shared" si="431"/>
        <v>0</v>
      </c>
      <c r="BY766" s="12">
        <f t="shared" si="432"/>
        <v>4</v>
      </c>
      <c r="BZ766" s="12" t="str">
        <f t="shared" si="433"/>
        <v>La bibliografía se presenta con una sólo sistema de referenciación (APA, Vancouver, IEEE, etc)., La bibliografía incluye por lo menos dos títulos en una segunda lengua.</v>
      </c>
      <c r="CA766" s="12" t="str">
        <f t="shared" si="434"/>
        <v>La bibliografía se presenta con una sólo sistema de referenciación (APA, Vancouver, IEEE, etc).</v>
      </c>
      <c r="CB766" s="21" t="str">
        <f t="shared" si="435"/>
        <v>La bibliografía incluye por lo menos dos títulos en una segunda lengua.</v>
      </c>
      <c r="CC766" s="12" t="str">
        <f t="shared" si="436"/>
        <v/>
      </c>
      <c r="CD766" s="12" t="str">
        <f t="shared" si="437"/>
        <v/>
      </c>
      <c r="CF766" s="12">
        <f t="shared" si="438"/>
        <v>0</v>
      </c>
      <c r="CG766" s="12">
        <f t="shared" si="439"/>
        <v>0</v>
      </c>
      <c r="CH766" s="12">
        <f t="shared" si="440"/>
        <v>1</v>
      </c>
      <c r="CI766" s="12">
        <f t="shared" si="441"/>
        <v>1</v>
      </c>
      <c r="CJ766" s="12">
        <f t="shared" si="442"/>
        <v>0</v>
      </c>
      <c r="CK766" s="12">
        <f t="shared" si="443"/>
        <v>2</v>
      </c>
    </row>
    <row r="767" spans="1:89" x14ac:dyDescent="0.25">
      <c r="A767" s="25">
        <v>43080.661644224536</v>
      </c>
      <c r="B767" s="26" t="s">
        <v>1552</v>
      </c>
      <c r="C767" s="26" t="s">
        <v>1553</v>
      </c>
      <c r="D767" s="26" t="s">
        <v>185</v>
      </c>
      <c r="E767" s="24"/>
      <c r="F767" s="26" t="s">
        <v>297</v>
      </c>
      <c r="G767" s="26" t="s">
        <v>1554</v>
      </c>
      <c r="H767" s="26" t="s">
        <v>188</v>
      </c>
      <c r="I767" s="26" t="s">
        <v>188</v>
      </c>
      <c r="J767" s="26" t="s">
        <v>188</v>
      </c>
      <c r="K767" s="26" t="s">
        <v>188</v>
      </c>
      <c r="L767" s="26" t="s">
        <v>188</v>
      </c>
      <c r="M767" s="26" t="s">
        <v>188</v>
      </c>
      <c r="N767" s="26" t="s">
        <v>188</v>
      </c>
      <c r="O767" s="26" t="s">
        <v>188</v>
      </c>
      <c r="P767" s="26" t="s">
        <v>188</v>
      </c>
      <c r="Q767" s="26" t="s">
        <v>188</v>
      </c>
      <c r="R767" s="26" t="s">
        <v>188</v>
      </c>
      <c r="S767" s="26" t="s">
        <v>188</v>
      </c>
      <c r="T767" s="26" t="s">
        <v>188</v>
      </c>
      <c r="U767" s="26" t="s">
        <v>188</v>
      </c>
      <c r="V767" s="26" t="s">
        <v>5</v>
      </c>
      <c r="W767" s="26" t="s">
        <v>162</v>
      </c>
      <c r="X767" s="26" t="s">
        <v>158</v>
      </c>
      <c r="Y767" s="26" t="s">
        <v>43</v>
      </c>
      <c r="Z767" s="26" t="s">
        <v>43</v>
      </c>
      <c r="AA767" s="26" t="s">
        <v>43</v>
      </c>
      <c r="AB767" s="26" t="s">
        <v>43</v>
      </c>
      <c r="AC767" s="26" t="s">
        <v>43</v>
      </c>
      <c r="AD767" s="26" t="s">
        <v>43</v>
      </c>
      <c r="AE767" s="26" t="s">
        <v>53</v>
      </c>
      <c r="AF767" s="26" t="s">
        <v>58</v>
      </c>
      <c r="AG767" s="26" t="s">
        <v>58</v>
      </c>
      <c r="AH767" s="26" t="s">
        <v>58</v>
      </c>
      <c r="AI767" s="26" t="s">
        <v>58</v>
      </c>
      <c r="AJ767" s="26" t="s">
        <v>58</v>
      </c>
      <c r="AK767" s="26" t="s">
        <v>69</v>
      </c>
      <c r="AL767" s="26" t="s">
        <v>160</v>
      </c>
      <c r="AM767" s="26" t="s">
        <v>191</v>
      </c>
      <c r="AN767" s="26" t="s">
        <v>89</v>
      </c>
      <c r="AO767" s="26" t="s">
        <v>192</v>
      </c>
      <c r="AP767" s="26" t="s">
        <v>104</v>
      </c>
      <c r="AQ767" s="26" t="s">
        <v>104</v>
      </c>
      <c r="AR767" s="26" t="s">
        <v>104</v>
      </c>
      <c r="AS767" s="26" t="s">
        <v>104</v>
      </c>
      <c r="AT767" s="26" t="s">
        <v>114</v>
      </c>
      <c r="AU767" s="26" t="s">
        <v>193</v>
      </c>
      <c r="AX767" s="12">
        <f t="shared" si="413"/>
        <v>766</v>
      </c>
      <c r="AY767" s="12">
        <f t="shared" si="444"/>
        <v>0.33333333333333331</v>
      </c>
      <c r="AZ767" s="20" t="str">
        <f t="shared" si="414"/>
        <v>Anticipatoria., Criterios y estándares (Rúbrica)., Autoevaluación., Retroalimentación.</v>
      </c>
      <c r="BA767" s="12" t="str">
        <f t="shared" si="409"/>
        <v>Anticipatoria.</v>
      </c>
      <c r="BB767" s="12" t="str">
        <f t="shared" si="410"/>
        <v>Criterios y estándares (Rúbrica).</v>
      </c>
      <c r="BC767" s="12" t="str">
        <f t="shared" si="411"/>
        <v>Autoevaluación.</v>
      </c>
      <c r="BD767" s="12" t="str">
        <f t="shared" si="412"/>
        <v>Retroalimentación.</v>
      </c>
      <c r="BF767" s="12">
        <f t="shared" si="415"/>
        <v>1</v>
      </c>
      <c r="BG767" s="12">
        <f t="shared" si="416"/>
        <v>1</v>
      </c>
      <c r="BH767" s="12">
        <f t="shared" si="417"/>
        <v>1</v>
      </c>
      <c r="BI767" s="12">
        <f t="shared" si="418"/>
        <v>1</v>
      </c>
      <c r="BJ767" s="12">
        <f t="shared" si="419"/>
        <v>0</v>
      </c>
      <c r="BK767" s="12">
        <f t="shared" si="420"/>
        <v>4</v>
      </c>
      <c r="BL767" s="20" t="str">
        <f t="shared" si="421"/>
        <v>Reflexión, Diálogo, Claridad, Oportunidades de mejora, Retroalimentación al docente</v>
      </c>
      <c r="BM767" s="12" t="str">
        <f t="shared" si="422"/>
        <v>Reflexión</v>
      </c>
      <c r="BN767" s="12" t="str">
        <f t="shared" si="445"/>
        <v>Diálogo</v>
      </c>
      <c r="BO767" s="12" t="str">
        <f t="shared" si="423"/>
        <v>Claridad</v>
      </c>
      <c r="BP767" s="12" t="str">
        <f t="shared" si="424"/>
        <v>Oportunidades de mejora</v>
      </c>
      <c r="BQ767" s="12" t="str">
        <f t="shared" si="425"/>
        <v>Retroalimentación al docente</v>
      </c>
      <c r="BS767" s="12">
        <f t="shared" si="426"/>
        <v>1</v>
      </c>
      <c r="BT767" s="12">
        <f t="shared" si="427"/>
        <v>1</v>
      </c>
      <c r="BU767" s="12">
        <f t="shared" si="428"/>
        <v>1</v>
      </c>
      <c r="BV767" s="12">
        <f t="shared" si="429"/>
        <v>1</v>
      </c>
      <c r="BW767" s="12">
        <f t="shared" si="430"/>
        <v>1</v>
      </c>
      <c r="BX767" s="12">
        <f t="shared" si="431"/>
        <v>0</v>
      </c>
      <c r="BY767" s="12">
        <f t="shared" si="432"/>
        <v>5</v>
      </c>
      <c r="BZ767" s="12" t="str">
        <f t="shared" si="43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67" s="12" t="str">
        <f t="shared" si="434"/>
        <v>La bibliografía básica propuesta se encuentra en la biblioteca "Juan Roa Vásquez".</v>
      </c>
      <c r="CB767" s="21" t="str">
        <f t="shared" si="435"/>
        <v>La bibliografía propuesta contiene títulos de edición menor a 5 años.</v>
      </c>
      <c r="CC767" s="12" t="str">
        <f t="shared" si="436"/>
        <v>La bibliografía se presenta con una sólo sistema de referenciación (APA, Vancouver, IEEE, etc).</v>
      </c>
      <c r="CD767" s="12" t="str">
        <f t="shared" si="437"/>
        <v>La bibliografía incluye por lo menos dos títulos en una segunda lengua.</v>
      </c>
      <c r="CF767" s="12">
        <f t="shared" si="438"/>
        <v>1</v>
      </c>
      <c r="CG767" s="12">
        <f t="shared" si="439"/>
        <v>1</v>
      </c>
      <c r="CH767" s="12">
        <f t="shared" si="440"/>
        <v>1</v>
      </c>
      <c r="CI767" s="12">
        <f t="shared" si="441"/>
        <v>1</v>
      </c>
      <c r="CJ767" s="12">
        <f t="shared" si="442"/>
        <v>0</v>
      </c>
      <c r="CK767" s="12">
        <f t="shared" si="443"/>
        <v>4</v>
      </c>
    </row>
    <row r="768" spans="1:89" x14ac:dyDescent="0.25">
      <c r="A768" s="25">
        <v>43080.665572928236</v>
      </c>
      <c r="B768" s="26" t="s">
        <v>1552</v>
      </c>
      <c r="C768" s="26" t="s">
        <v>1553</v>
      </c>
      <c r="D768" s="26" t="s">
        <v>185</v>
      </c>
      <c r="E768" s="24"/>
      <c r="F768" s="26" t="s">
        <v>297</v>
      </c>
      <c r="G768" s="26" t="s">
        <v>1555</v>
      </c>
      <c r="H768" s="26" t="s">
        <v>188</v>
      </c>
      <c r="I768" s="26" t="s">
        <v>188</v>
      </c>
      <c r="J768" s="26" t="s">
        <v>188</v>
      </c>
      <c r="K768" s="26" t="s">
        <v>188</v>
      </c>
      <c r="L768" s="26" t="s">
        <v>188</v>
      </c>
      <c r="M768" s="26" t="s">
        <v>188</v>
      </c>
      <c r="N768" s="26" t="s">
        <v>188</v>
      </c>
      <c r="O768" s="26" t="s">
        <v>188</v>
      </c>
      <c r="P768" s="26" t="s">
        <v>188</v>
      </c>
      <c r="Q768" s="26" t="s">
        <v>188</v>
      </c>
      <c r="R768" s="26" t="s">
        <v>188</v>
      </c>
      <c r="S768" s="26" t="s">
        <v>188</v>
      </c>
      <c r="T768" s="26" t="s">
        <v>188</v>
      </c>
      <c r="U768" s="26" t="s">
        <v>188</v>
      </c>
      <c r="V768" s="26" t="s">
        <v>5</v>
      </c>
      <c r="W768" s="26" t="s">
        <v>162</v>
      </c>
      <c r="X768" s="26" t="s">
        <v>158</v>
      </c>
      <c r="Y768" s="26" t="s">
        <v>43</v>
      </c>
      <c r="Z768" s="26" t="s">
        <v>43</v>
      </c>
      <c r="AA768" s="26" t="s">
        <v>43</v>
      </c>
      <c r="AB768" s="26" t="s">
        <v>43</v>
      </c>
      <c r="AC768" s="26" t="s">
        <v>43</v>
      </c>
      <c r="AD768" s="26" t="s">
        <v>43</v>
      </c>
      <c r="AE768" s="26" t="s">
        <v>53</v>
      </c>
      <c r="AF768" s="26" t="s">
        <v>58</v>
      </c>
      <c r="AG768" s="26" t="s">
        <v>58</v>
      </c>
      <c r="AH768" s="26" t="s">
        <v>58</v>
      </c>
      <c r="AI768" s="26" t="s">
        <v>58</v>
      </c>
      <c r="AJ768" s="26" t="s">
        <v>58</v>
      </c>
      <c r="AK768" s="26" t="s">
        <v>69</v>
      </c>
      <c r="AL768" s="26" t="s">
        <v>160</v>
      </c>
      <c r="AM768" s="26" t="s">
        <v>191</v>
      </c>
      <c r="AN768" s="26" t="s">
        <v>89</v>
      </c>
      <c r="AO768" s="26" t="s">
        <v>192</v>
      </c>
      <c r="AP768" s="26" t="s">
        <v>104</v>
      </c>
      <c r="AQ768" s="26" t="s">
        <v>104</v>
      </c>
      <c r="AR768" s="26" t="s">
        <v>104</v>
      </c>
      <c r="AS768" s="26" t="s">
        <v>104</v>
      </c>
      <c r="AT768" s="26" t="s">
        <v>114</v>
      </c>
      <c r="AU768" s="26" t="s">
        <v>193</v>
      </c>
      <c r="AX768" s="12">
        <f t="shared" si="413"/>
        <v>766</v>
      </c>
      <c r="AY768" s="12">
        <f t="shared" si="444"/>
        <v>0.33333333333333331</v>
      </c>
      <c r="AZ768" s="20" t="str">
        <f t="shared" si="414"/>
        <v>Anticipatoria., Criterios y estándares (Rúbrica)., Autoevaluación., Retroalimentación.</v>
      </c>
      <c r="BA768" s="12" t="str">
        <f t="shared" si="409"/>
        <v>Anticipatoria.</v>
      </c>
      <c r="BB768" s="12" t="str">
        <f t="shared" si="410"/>
        <v>Criterios y estándares (Rúbrica).</v>
      </c>
      <c r="BC768" s="12" t="str">
        <f t="shared" si="411"/>
        <v>Autoevaluación.</v>
      </c>
      <c r="BD768" s="12" t="str">
        <f t="shared" si="412"/>
        <v>Retroalimentación.</v>
      </c>
      <c r="BF768" s="12">
        <f t="shared" si="415"/>
        <v>1</v>
      </c>
      <c r="BG768" s="12">
        <f t="shared" si="416"/>
        <v>1</v>
      </c>
      <c r="BH768" s="12">
        <f t="shared" si="417"/>
        <v>1</v>
      </c>
      <c r="BI768" s="12">
        <f t="shared" si="418"/>
        <v>1</v>
      </c>
      <c r="BJ768" s="12">
        <f t="shared" si="419"/>
        <v>0</v>
      </c>
      <c r="BK768" s="12">
        <f t="shared" si="420"/>
        <v>4</v>
      </c>
      <c r="BL768" s="20" t="str">
        <f t="shared" si="421"/>
        <v>Reflexión, Diálogo, Claridad, Oportunidades de mejora, Retroalimentación al docente</v>
      </c>
      <c r="BM768" s="12" t="str">
        <f t="shared" si="422"/>
        <v>Reflexión</v>
      </c>
      <c r="BN768" s="12" t="str">
        <f t="shared" si="445"/>
        <v>Diálogo</v>
      </c>
      <c r="BO768" s="12" t="str">
        <f t="shared" si="423"/>
        <v>Claridad</v>
      </c>
      <c r="BP768" s="12" t="str">
        <f t="shared" si="424"/>
        <v>Oportunidades de mejora</v>
      </c>
      <c r="BQ768" s="12" t="str">
        <f t="shared" si="425"/>
        <v>Retroalimentación al docente</v>
      </c>
      <c r="BS768" s="12">
        <f t="shared" si="426"/>
        <v>1</v>
      </c>
      <c r="BT768" s="12">
        <f t="shared" si="427"/>
        <v>1</v>
      </c>
      <c r="BU768" s="12">
        <f t="shared" si="428"/>
        <v>1</v>
      </c>
      <c r="BV768" s="12">
        <f t="shared" si="429"/>
        <v>1</v>
      </c>
      <c r="BW768" s="12">
        <f t="shared" si="430"/>
        <v>1</v>
      </c>
      <c r="BX768" s="12">
        <f t="shared" si="431"/>
        <v>0</v>
      </c>
      <c r="BY768" s="12">
        <f t="shared" si="432"/>
        <v>5</v>
      </c>
      <c r="BZ768" s="12" t="str">
        <f t="shared" si="43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68" s="12" t="str">
        <f t="shared" si="434"/>
        <v>La bibliografía básica propuesta se encuentra en la biblioteca "Juan Roa Vásquez".</v>
      </c>
      <c r="CB768" s="21" t="str">
        <f t="shared" si="435"/>
        <v>La bibliografía propuesta contiene títulos de edición menor a 5 años.</v>
      </c>
      <c r="CC768" s="12" t="str">
        <f t="shared" si="436"/>
        <v>La bibliografía se presenta con una sólo sistema de referenciación (APA, Vancouver, IEEE, etc).</v>
      </c>
      <c r="CD768" s="12" t="str">
        <f t="shared" si="437"/>
        <v>La bibliografía incluye por lo menos dos títulos en una segunda lengua.</v>
      </c>
      <c r="CF768" s="12">
        <f t="shared" si="438"/>
        <v>1</v>
      </c>
      <c r="CG768" s="12">
        <f t="shared" si="439"/>
        <v>1</v>
      </c>
      <c r="CH768" s="12">
        <f t="shared" si="440"/>
        <v>1</v>
      </c>
      <c r="CI768" s="12">
        <f t="shared" si="441"/>
        <v>1</v>
      </c>
      <c r="CJ768" s="12">
        <f t="shared" si="442"/>
        <v>0</v>
      </c>
      <c r="CK768" s="12">
        <f t="shared" si="443"/>
        <v>4</v>
      </c>
    </row>
    <row r="769" spans="1:89" x14ac:dyDescent="0.25">
      <c r="A769" s="25">
        <v>43080.669175138886</v>
      </c>
      <c r="B769" s="26" t="s">
        <v>1548</v>
      </c>
      <c r="C769" s="26" t="s">
        <v>1549</v>
      </c>
      <c r="D769" s="26" t="s">
        <v>185</v>
      </c>
      <c r="E769" s="24"/>
      <c r="F769" s="26" t="s">
        <v>436</v>
      </c>
      <c r="G769" s="26" t="s">
        <v>1556</v>
      </c>
      <c r="H769" s="26" t="s">
        <v>188</v>
      </c>
      <c r="I769" s="26" t="s">
        <v>188</v>
      </c>
      <c r="J769" s="26" t="s">
        <v>188</v>
      </c>
      <c r="K769" s="26" t="s">
        <v>188</v>
      </c>
      <c r="L769" s="26" t="s">
        <v>188</v>
      </c>
      <c r="M769" s="26" t="s">
        <v>188</v>
      </c>
      <c r="N769" s="26" t="s">
        <v>189</v>
      </c>
      <c r="O769" s="26" t="s">
        <v>188</v>
      </c>
      <c r="P769" s="26" t="s">
        <v>188</v>
      </c>
      <c r="Q769" s="26" t="s">
        <v>188</v>
      </c>
      <c r="R769" s="26" t="s">
        <v>189</v>
      </c>
      <c r="S769" s="26" t="s">
        <v>188</v>
      </c>
      <c r="T769" s="26" t="s">
        <v>188</v>
      </c>
      <c r="U769" s="26" t="s">
        <v>188</v>
      </c>
      <c r="V769" s="26" t="s">
        <v>5</v>
      </c>
      <c r="W769" s="26" t="s">
        <v>162</v>
      </c>
      <c r="X769" s="26" t="s">
        <v>158</v>
      </c>
      <c r="Y769" s="26" t="s">
        <v>190</v>
      </c>
      <c r="Z769" s="26" t="s">
        <v>190</v>
      </c>
      <c r="AA769" s="26" t="s">
        <v>190</v>
      </c>
      <c r="AB769" s="26" t="s">
        <v>190</v>
      </c>
      <c r="AC769" s="26" t="s">
        <v>190</v>
      </c>
      <c r="AD769" s="26" t="s">
        <v>190</v>
      </c>
      <c r="AE769" s="26" t="s">
        <v>55</v>
      </c>
      <c r="AF769" s="26" t="s">
        <v>159</v>
      </c>
      <c r="AG769" s="26" t="s">
        <v>59</v>
      </c>
      <c r="AH769" s="26" t="s">
        <v>58</v>
      </c>
      <c r="AI769" s="26" t="s">
        <v>58</v>
      </c>
      <c r="AJ769" s="26" t="s">
        <v>58</v>
      </c>
      <c r="AK769" s="26" t="s">
        <v>69</v>
      </c>
      <c r="AL769" s="26" t="s">
        <v>160</v>
      </c>
      <c r="AM769" s="26" t="s">
        <v>231</v>
      </c>
      <c r="AN769" s="26" t="s">
        <v>89</v>
      </c>
      <c r="AO769" s="26" t="s">
        <v>197</v>
      </c>
      <c r="AP769" s="26" t="s">
        <v>104</v>
      </c>
      <c r="AQ769" s="26" t="s">
        <v>104</v>
      </c>
      <c r="AR769" s="26" t="s">
        <v>104</v>
      </c>
      <c r="AS769" s="26" t="s">
        <v>104</v>
      </c>
      <c r="AT769" s="26" t="s">
        <v>115</v>
      </c>
      <c r="AU769" s="26" t="s">
        <v>219</v>
      </c>
      <c r="AX769" s="12">
        <f t="shared" si="413"/>
        <v>763</v>
      </c>
      <c r="AY769" s="12">
        <f t="shared" si="444"/>
        <v>0.25</v>
      </c>
      <c r="AZ769" s="20" t="str">
        <f t="shared" si="414"/>
        <v>Anticipatoria., Criterios y estándares (Rúbrica)., Retroalimentación.</v>
      </c>
      <c r="BA769" s="12" t="str">
        <f t="shared" si="409"/>
        <v>Anticipatoria.</v>
      </c>
      <c r="BB769" s="12" t="str">
        <f t="shared" si="410"/>
        <v>Criterios y estándares (Rúbrica).</v>
      </c>
      <c r="BC769" s="12" t="str">
        <f t="shared" si="411"/>
        <v>Retroalimentación.</v>
      </c>
      <c r="BD769" s="12" t="str">
        <f t="shared" si="412"/>
        <v/>
      </c>
      <c r="BF769" s="12">
        <f t="shared" si="415"/>
        <v>1</v>
      </c>
      <c r="BG769" s="12">
        <f t="shared" si="416"/>
        <v>1</v>
      </c>
      <c r="BH769" s="12">
        <f t="shared" si="417"/>
        <v>0</v>
      </c>
      <c r="BI769" s="12">
        <f t="shared" si="418"/>
        <v>1</v>
      </c>
      <c r="BJ769" s="12">
        <f t="shared" si="419"/>
        <v>0</v>
      </c>
      <c r="BK769" s="12">
        <f t="shared" si="420"/>
        <v>3</v>
      </c>
      <c r="BL769" s="20" t="str">
        <f t="shared" si="421"/>
        <v>Reflexión, Diálogo, Claridad, Retroalimentación al docente</v>
      </c>
      <c r="BM769" s="12" t="str">
        <f t="shared" si="422"/>
        <v>Reflexión</v>
      </c>
      <c r="BN769" s="12" t="str">
        <f t="shared" si="445"/>
        <v>Diálogo</v>
      </c>
      <c r="BO769" s="12" t="str">
        <f t="shared" si="423"/>
        <v>Claridad</v>
      </c>
      <c r="BP769" s="12" t="str">
        <f t="shared" si="424"/>
        <v>Retroalimentación al docente</v>
      </c>
      <c r="BQ769" s="12" t="str">
        <f t="shared" si="425"/>
        <v/>
      </c>
      <c r="BS769" s="12">
        <f t="shared" si="426"/>
        <v>1</v>
      </c>
      <c r="BT769" s="12">
        <f t="shared" si="427"/>
        <v>1</v>
      </c>
      <c r="BU769" s="12">
        <f t="shared" si="428"/>
        <v>1</v>
      </c>
      <c r="BV769" s="12">
        <f t="shared" si="429"/>
        <v>0</v>
      </c>
      <c r="BW769" s="12">
        <f t="shared" si="430"/>
        <v>1</v>
      </c>
      <c r="BX769" s="12">
        <f t="shared" si="431"/>
        <v>0</v>
      </c>
      <c r="BY769" s="12">
        <f t="shared" si="432"/>
        <v>4</v>
      </c>
      <c r="BZ769" s="12" t="str">
        <f t="shared" si="433"/>
        <v>La bibliografía propuesta contiene títulos de edición menor a 5 años., La bibliografía se presenta con una sólo sistema de referenciación (APA, Vancouver, IEEE, etc).</v>
      </c>
      <c r="CA769" s="12" t="str">
        <f t="shared" si="434"/>
        <v>La bibliografía propuesta contiene títulos de edición menor a 5 años.</v>
      </c>
      <c r="CB769" s="21" t="str">
        <f t="shared" si="435"/>
        <v>La bibliografía se presenta con una sólo sistema de referenciación (APA, Vancouver, IEEE, etc).</v>
      </c>
      <c r="CC769" s="12" t="str">
        <f t="shared" si="436"/>
        <v/>
      </c>
      <c r="CD769" s="12" t="str">
        <f t="shared" si="437"/>
        <v/>
      </c>
      <c r="CF769" s="12">
        <f t="shared" si="438"/>
        <v>0</v>
      </c>
      <c r="CG769" s="12">
        <f t="shared" si="439"/>
        <v>1</v>
      </c>
      <c r="CH769" s="12">
        <f t="shared" si="440"/>
        <v>1</v>
      </c>
      <c r="CI769" s="12">
        <f t="shared" si="441"/>
        <v>0</v>
      </c>
      <c r="CJ769" s="12">
        <f t="shared" si="442"/>
        <v>0</v>
      </c>
      <c r="CK769" s="12">
        <f t="shared" si="443"/>
        <v>2</v>
      </c>
    </row>
    <row r="770" spans="1:89" x14ac:dyDescent="0.25">
      <c r="A770" s="25">
        <v>43080.669622430556</v>
      </c>
      <c r="B770" s="26" t="s">
        <v>1552</v>
      </c>
      <c r="C770" s="26" t="s">
        <v>1553</v>
      </c>
      <c r="D770" s="26" t="s">
        <v>185</v>
      </c>
      <c r="E770" s="24"/>
      <c r="F770" s="26" t="s">
        <v>297</v>
      </c>
      <c r="G770" s="26" t="s">
        <v>1557</v>
      </c>
      <c r="H770" s="26" t="s">
        <v>188</v>
      </c>
      <c r="I770" s="26" t="s">
        <v>188</v>
      </c>
      <c r="J770" s="26" t="s">
        <v>188</v>
      </c>
      <c r="K770" s="26" t="s">
        <v>188</v>
      </c>
      <c r="L770" s="26" t="s">
        <v>188</v>
      </c>
      <c r="M770" s="26" t="s">
        <v>188</v>
      </c>
      <c r="N770" s="26" t="s">
        <v>188</v>
      </c>
      <c r="O770" s="26" t="s">
        <v>188</v>
      </c>
      <c r="P770" s="26" t="s">
        <v>188</v>
      </c>
      <c r="Q770" s="26" t="s">
        <v>188</v>
      </c>
      <c r="R770" s="26" t="s">
        <v>188</v>
      </c>
      <c r="S770" s="26" t="s">
        <v>188</v>
      </c>
      <c r="T770" s="26" t="s">
        <v>188</v>
      </c>
      <c r="U770" s="26" t="s">
        <v>188</v>
      </c>
      <c r="V770" s="26" t="s">
        <v>5</v>
      </c>
      <c r="W770" s="26" t="s">
        <v>162</v>
      </c>
      <c r="X770" s="26" t="s">
        <v>158</v>
      </c>
      <c r="Y770" s="26" t="s">
        <v>43</v>
      </c>
      <c r="Z770" s="26" t="s">
        <v>43</v>
      </c>
      <c r="AA770" s="26" t="s">
        <v>43</v>
      </c>
      <c r="AB770" s="26" t="s">
        <v>43</v>
      </c>
      <c r="AC770" s="26" t="s">
        <v>43</v>
      </c>
      <c r="AD770" s="26" t="s">
        <v>43</v>
      </c>
      <c r="AE770" s="26" t="s">
        <v>53</v>
      </c>
      <c r="AF770" s="26" t="s">
        <v>58</v>
      </c>
      <c r="AG770" s="26" t="s">
        <v>58</v>
      </c>
      <c r="AH770" s="26" t="s">
        <v>58</v>
      </c>
      <c r="AI770" s="26" t="s">
        <v>58</v>
      </c>
      <c r="AJ770" s="26" t="s">
        <v>58</v>
      </c>
      <c r="AK770" s="26" t="s">
        <v>69</v>
      </c>
      <c r="AL770" s="26" t="s">
        <v>160</v>
      </c>
      <c r="AM770" s="26" t="s">
        <v>191</v>
      </c>
      <c r="AN770" s="26" t="s">
        <v>89</v>
      </c>
      <c r="AO770" s="26" t="s">
        <v>192</v>
      </c>
      <c r="AP770" s="26" t="s">
        <v>104</v>
      </c>
      <c r="AQ770" s="26" t="s">
        <v>104</v>
      </c>
      <c r="AR770" s="26" t="s">
        <v>104</v>
      </c>
      <c r="AS770" s="26" t="s">
        <v>104</v>
      </c>
      <c r="AT770" s="26" t="s">
        <v>114</v>
      </c>
      <c r="AU770" s="26" t="s">
        <v>193</v>
      </c>
      <c r="AX770" s="12">
        <f t="shared" si="413"/>
        <v>766</v>
      </c>
      <c r="AY770" s="12">
        <f t="shared" si="444"/>
        <v>0.33333333333333331</v>
      </c>
      <c r="AZ770" s="20" t="str">
        <f t="shared" si="414"/>
        <v>Anticipatoria., Criterios y estándares (Rúbrica)., Autoevaluación., Retroalimentación.</v>
      </c>
      <c r="BA770" s="12" t="str">
        <f t="shared" ref="BA770:BA833" si="446">IFERROR(LEFT(AZ770,FIND(".",AZ770,1)),"")</f>
        <v>Anticipatoria.</v>
      </c>
      <c r="BB770" s="12" t="str">
        <f t="shared" ref="BB770:BB833" si="447">IFERROR(MID(AZ770,FIND(",",AZ770,1)+2,FIND(".",AZ770,FIND(".",AZ770,1)+1)-(FIND(".",AZ770,1)+2)),"")</f>
        <v>Criterios y estándares (Rúbrica).</v>
      </c>
      <c r="BC770" s="12" t="str">
        <f t="shared" ref="BC770:BC833" si="448">IFERROR(MID(AZ770,FIND(".",AZ770,FIND(".",AZ770,1)+1)+3,FIND(".",AZ770,FIND(".",AZ770,FIND(".",AZ770,1)+1)+3)-(FIND(".",AZ770,FIND(".",AZ770,1)+1)+2)),"")</f>
        <v>Autoevaluación.</v>
      </c>
      <c r="BD770" s="12" t="str">
        <f t="shared" ref="BD770:BD833" si="449">IFERROR(MID(AZ770,FIND(".",AZ770,FIND(".",AZ770,FIND(".",AZ770,1)+1)+2)+3,FIND(".",AZ770,FIND(".",AZ770,FIND(".",AZ770,FIND(".",AZ770,1)+1)+2)+3+1)),"")</f>
        <v>Retroalimentación.</v>
      </c>
      <c r="BF770" s="12">
        <f t="shared" si="415"/>
        <v>1</v>
      </c>
      <c r="BG770" s="12">
        <f t="shared" si="416"/>
        <v>1</v>
      </c>
      <c r="BH770" s="12">
        <f t="shared" si="417"/>
        <v>1</v>
      </c>
      <c r="BI770" s="12">
        <f t="shared" si="418"/>
        <v>1</v>
      </c>
      <c r="BJ770" s="12">
        <f t="shared" si="419"/>
        <v>0</v>
      </c>
      <c r="BK770" s="12">
        <f t="shared" si="420"/>
        <v>4</v>
      </c>
      <c r="BL770" s="20" t="str">
        <f t="shared" si="421"/>
        <v>Reflexión, Diálogo, Claridad, Oportunidades de mejora, Retroalimentación al docente</v>
      </c>
      <c r="BM770" s="12" t="str">
        <f t="shared" si="422"/>
        <v>Reflexión</v>
      </c>
      <c r="BN770" s="12" t="str">
        <f t="shared" si="445"/>
        <v>Diálogo</v>
      </c>
      <c r="BO770" s="12" t="str">
        <f t="shared" si="423"/>
        <v>Claridad</v>
      </c>
      <c r="BP770" s="12" t="str">
        <f t="shared" si="424"/>
        <v>Oportunidades de mejora</v>
      </c>
      <c r="BQ770" s="12" t="str">
        <f t="shared" si="425"/>
        <v>Retroalimentación al docente</v>
      </c>
      <c r="BS770" s="12">
        <f t="shared" si="426"/>
        <v>1</v>
      </c>
      <c r="BT770" s="12">
        <f t="shared" si="427"/>
        <v>1</v>
      </c>
      <c r="BU770" s="12">
        <f t="shared" si="428"/>
        <v>1</v>
      </c>
      <c r="BV770" s="12">
        <f t="shared" si="429"/>
        <v>1</v>
      </c>
      <c r="BW770" s="12">
        <f t="shared" si="430"/>
        <v>1</v>
      </c>
      <c r="BX770" s="12">
        <f t="shared" si="431"/>
        <v>0</v>
      </c>
      <c r="BY770" s="12">
        <f t="shared" si="432"/>
        <v>5</v>
      </c>
      <c r="BZ770" s="12" t="str">
        <f t="shared" si="433"/>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70" s="12" t="str">
        <f t="shared" si="434"/>
        <v>La bibliografía básica propuesta se encuentra en la biblioteca "Juan Roa Vásquez".</v>
      </c>
      <c r="CB770" s="21" t="str">
        <f t="shared" si="435"/>
        <v>La bibliografía propuesta contiene títulos de edición menor a 5 años.</v>
      </c>
      <c r="CC770" s="12" t="str">
        <f t="shared" si="436"/>
        <v>La bibliografía se presenta con una sólo sistema de referenciación (APA, Vancouver, IEEE, etc).</v>
      </c>
      <c r="CD770" s="12" t="str">
        <f t="shared" si="437"/>
        <v>La bibliografía incluye por lo menos dos títulos en una segunda lengua.</v>
      </c>
      <c r="CF770" s="12">
        <f t="shared" si="438"/>
        <v>1</v>
      </c>
      <c r="CG770" s="12">
        <f t="shared" si="439"/>
        <v>1</v>
      </c>
      <c r="CH770" s="12">
        <f t="shared" si="440"/>
        <v>1</v>
      </c>
      <c r="CI770" s="12">
        <f t="shared" si="441"/>
        <v>1</v>
      </c>
      <c r="CJ770" s="12">
        <f t="shared" si="442"/>
        <v>0</v>
      </c>
      <c r="CK770" s="12">
        <f t="shared" si="443"/>
        <v>4</v>
      </c>
    </row>
    <row r="771" spans="1:89" x14ac:dyDescent="0.25">
      <c r="A771" s="25">
        <v>43080.699674710646</v>
      </c>
      <c r="B771" s="26" t="s">
        <v>1558</v>
      </c>
      <c r="C771" s="26" t="s">
        <v>1559</v>
      </c>
      <c r="D771" s="26" t="s">
        <v>185</v>
      </c>
      <c r="E771" s="24"/>
      <c r="F771" s="26" t="s">
        <v>336</v>
      </c>
      <c r="G771" s="26" t="s">
        <v>1560</v>
      </c>
      <c r="H771" s="26" t="s">
        <v>188</v>
      </c>
      <c r="I771" s="26" t="s">
        <v>188</v>
      </c>
      <c r="J771" s="26" t="s">
        <v>188</v>
      </c>
      <c r="K771" s="26" t="s">
        <v>188</v>
      </c>
      <c r="L771" s="26" t="s">
        <v>188</v>
      </c>
      <c r="M771" s="26" t="s">
        <v>188</v>
      </c>
      <c r="N771" s="26" t="s">
        <v>188</v>
      </c>
      <c r="O771" s="26" t="s">
        <v>188</v>
      </c>
      <c r="P771" s="26" t="s">
        <v>188</v>
      </c>
      <c r="Q771" s="26" t="s">
        <v>188</v>
      </c>
      <c r="R771" s="26" t="s">
        <v>188</v>
      </c>
      <c r="S771" s="26" t="s">
        <v>188</v>
      </c>
      <c r="T771" s="26" t="s">
        <v>188</v>
      </c>
      <c r="U771" s="26" t="s">
        <v>188</v>
      </c>
      <c r="V771" s="26" t="s">
        <v>5</v>
      </c>
      <c r="W771" s="26" t="s">
        <v>162</v>
      </c>
      <c r="X771" s="26" t="s">
        <v>158</v>
      </c>
      <c r="Y771" s="26" t="s">
        <v>190</v>
      </c>
      <c r="Z771" s="26" t="s">
        <v>190</v>
      </c>
      <c r="AA771" s="26" t="s">
        <v>190</v>
      </c>
      <c r="AB771" s="26" t="s">
        <v>190</v>
      </c>
      <c r="AC771" s="26" t="s">
        <v>190</v>
      </c>
      <c r="AD771" s="26" t="s">
        <v>190</v>
      </c>
      <c r="AE771" s="26" t="s">
        <v>55</v>
      </c>
      <c r="AF771" s="26" t="s">
        <v>159</v>
      </c>
      <c r="AG771" s="26" t="s">
        <v>59</v>
      </c>
      <c r="AH771" s="26" t="s">
        <v>59</v>
      </c>
      <c r="AI771" s="26" t="s">
        <v>59</v>
      </c>
      <c r="AJ771" s="26" t="s">
        <v>59</v>
      </c>
      <c r="AK771" s="26" t="s">
        <v>69</v>
      </c>
      <c r="AL771" s="26" t="s">
        <v>160</v>
      </c>
      <c r="AM771" s="26" t="s">
        <v>264</v>
      </c>
      <c r="AN771" s="26" t="s">
        <v>89</v>
      </c>
      <c r="AO771" s="26" t="s">
        <v>265</v>
      </c>
      <c r="AP771" s="26" t="s">
        <v>104</v>
      </c>
      <c r="AQ771" s="26" t="s">
        <v>104</v>
      </c>
      <c r="AR771" s="26" t="s">
        <v>104</v>
      </c>
      <c r="AS771" s="26" t="s">
        <v>104</v>
      </c>
      <c r="AT771" s="26" t="s">
        <v>112</v>
      </c>
      <c r="AU771" s="26" t="s">
        <v>232</v>
      </c>
      <c r="AX771" s="12">
        <f t="shared" ref="AX771:AX834" si="450">IFERROR(MATCH(C771,$C$2:$C$2000,0),"")</f>
        <v>770</v>
      </c>
      <c r="AY771" s="12">
        <f t="shared" si="444"/>
        <v>0.5</v>
      </c>
      <c r="AZ771" s="20" t="str">
        <f t="shared" ref="AZ771:AZ834" si="451">AM771</f>
        <v>Autoevaluación., Retroalimentación.</v>
      </c>
      <c r="BA771" s="12" t="str">
        <f t="shared" si="446"/>
        <v>Autoevaluación.</v>
      </c>
      <c r="BB771" s="12" t="str">
        <f t="shared" si="447"/>
        <v>Retroalimentación.</v>
      </c>
      <c r="BC771" s="12" t="str">
        <f t="shared" si="448"/>
        <v/>
      </c>
      <c r="BD771" s="12" t="str">
        <f t="shared" si="449"/>
        <v/>
      </c>
      <c r="BF771" s="12">
        <f t="shared" ref="BF771:BF834" si="452">COUNTIF(BA771:BD771,"Anticipatoria.")</f>
        <v>0</v>
      </c>
      <c r="BG771" s="12">
        <f t="shared" ref="BG771:BG834" si="453">COUNTIF(BA771:BD771,"Criterios y estándares (Rúbrica).")</f>
        <v>0</v>
      </c>
      <c r="BH771" s="12">
        <f t="shared" ref="BH771:BH834" si="454">COUNTIF(BA771:BD771,"Autoevaluación.")</f>
        <v>1</v>
      </c>
      <c r="BI771" s="12">
        <f t="shared" ref="BI771:BI834" si="455">COUNTIF(BA771:BD771,"Retroalimentación.")</f>
        <v>1</v>
      </c>
      <c r="BJ771" s="12">
        <f t="shared" ref="BJ771:BJ834" si="456">COUNTIF(BA771:BD771,"No incluye los componentes enunciados.")</f>
        <v>0</v>
      </c>
      <c r="BK771" s="12">
        <f t="shared" ref="BK771:BK834" si="457">IF(BJ771=1,1,SUM(BF771:BI771))</f>
        <v>2</v>
      </c>
      <c r="BL771" s="20" t="str">
        <f t="shared" ref="BL771:BL834" si="458">AO771</f>
        <v>Reflexión, Diálogo, Oportunidades de mejora</v>
      </c>
      <c r="BM771" s="12" t="str">
        <f t="shared" ref="BM771:BM834" si="459">IFERROR(LEFT(BL771,FIND(",",BL771,1)-1),BL771)</f>
        <v>Reflexión</v>
      </c>
      <c r="BN771" s="12" t="str">
        <f t="shared" si="445"/>
        <v>Diálogo</v>
      </c>
      <c r="BO771" s="12" t="str">
        <f t="shared" ref="BO771:BO834" si="460">IF(OR(LEN(BL771)=28,LEN(BL771)=42,LEN(BL771)=43,LEN(BL771)=44,LEN(BL771)=47,LEN(BL771)=48,LEN(BL771)=49,LEN(BL771)=62,LEN(BL771)=63,LEN(BL771)=64),RIGHT(BL771,LEN(BL771)-FIND(",",BL771,11)-1),IFERROR(MID(BL771,FIND(",",BL771,11)+2,(FIND(",",BL771,21))-(FIND(",",BL771,11)+2)),""))</f>
        <v>Oportunidades de mejora</v>
      </c>
      <c r="BP771" s="12" t="str">
        <f t="shared" ref="BP771:BP834" si="461">IF(OR(LEN(BL771)=53,LEN(BL771)=58,LEN(BL771)=72,LEN(BL771)=73),RIGHT(BL771,LEN(BL771)-FIND(",",BL771,20)-1),IFERROR(MID(BL771,FIND(",",BL771,20)+2,(FIND(",",BL771,30))-(FIND(",",BL771,20)+2)),""))</f>
        <v/>
      </c>
      <c r="BQ771" s="12" t="str">
        <f t="shared" ref="BQ771:BQ834" si="462">IF(OR(LEN(BL771)=62,LEN(BL771)=63,LEN(BL771)=64,LEN(BL771)=72,LEN(BL771)=73),"",IFERROR(RIGHT(BL771,LEN(BL771)-(FIND(",",BL771,30)+1)),""))</f>
        <v/>
      </c>
      <c r="BS771" s="12">
        <f t="shared" ref="BS771:BS834" si="463">COUNTIF(BM771:BQ771,"Reflexión")</f>
        <v>1</v>
      </c>
      <c r="BT771" s="12">
        <f t="shared" ref="BT771:BT834" si="464">COUNTIF(BM771:BQ771,"Diálogo")</f>
        <v>1</v>
      </c>
      <c r="BU771" s="12">
        <f t="shared" ref="BU771:BU834" si="465">COUNTIF(BM771:BQ771,"Claridad")</f>
        <v>0</v>
      </c>
      <c r="BV771" s="12">
        <f t="shared" ref="BV771:BV834" si="466">COUNTIF(BM771:BQ771,"Oportunidades de mejora")</f>
        <v>1</v>
      </c>
      <c r="BW771" s="12">
        <f t="shared" ref="BW771:BW834" si="467">COUNTIF(BM771:BQ771,"Retroalimentación al docente")</f>
        <v>0</v>
      </c>
      <c r="BX771" s="12">
        <f t="shared" ref="BX771:BX834" si="468">COUNTIF(BM771:BQ771,"No incluye los principios enunciados")</f>
        <v>0</v>
      </c>
      <c r="BY771" s="12">
        <f t="shared" ref="BY771:BY834" si="469">IF(BX771=1,1,SUM(BS771:BX771))</f>
        <v>3</v>
      </c>
      <c r="BZ771" s="12" t="str">
        <f t="shared" ref="BZ771:BZ834" si="470">AU771</f>
        <v>La bibliografía básica propuesta se encuentra en la biblioteca "Juan Roa Vásquez"., La bibliografía propuesta contiene títulos de edición menor a 5 años., La bibliografía incluye por lo menos dos títulos en una segunda lengua.</v>
      </c>
      <c r="CA771" s="12" t="str">
        <f t="shared" ref="CA771:CA834" si="471">IFERROR(LEFT(BZ771,FIND(".",BZ771,1)),"")</f>
        <v>La bibliografía básica propuesta se encuentra en la biblioteca "Juan Roa Vásquez".</v>
      </c>
      <c r="CB771" s="21" t="str">
        <f t="shared" ref="CB771:CB834" si="472">IFERROR(MID(BZ771,FIND(".",BZ771,1)+3,(FIND(".",BZ771,100))-(FIND(".",BZ771,1)+2)),"")</f>
        <v>La bibliografía propuesta contiene títulos de edición menor a 5 años.</v>
      </c>
      <c r="CC771" s="12" t="str">
        <f t="shared" ref="CC771:CC834" si="473">IFERROR(MID(BZ771,FIND(".",BZ771,83)+3,(FIND(".",BZ771,185))-(FIND(".",BZ771,83)+2)),"")</f>
        <v>La bibliografía incluye por lo menos dos títulos en una segunda lengua.</v>
      </c>
      <c r="CD771" s="12" t="str">
        <f t="shared" ref="CD771:CD834" si="474">IFERROR(MID(BZ771,FIND(".",BZ771,185)+3,(FIND(".",BZ771,255))-(FIND(".",BZ771,185)+1)),"")</f>
        <v/>
      </c>
      <c r="CF771" s="12">
        <f t="shared" ref="CF771:CF834" si="475">COUNTIF(CA771:CD771,"La bibliografía básica propuesta se encuentra en la biblioteca ""Juan Roa Vásquez"".")</f>
        <v>1</v>
      </c>
      <c r="CG771" s="12">
        <f t="shared" ref="CG771:CG834" si="476">COUNTIF(CA771:CD771,"La bibliografía propuesta contiene títulos de edición menor a 5 años.")</f>
        <v>1</v>
      </c>
      <c r="CH771" s="12">
        <f t="shared" ref="CH771:CH834" si="477">COUNTIF(CA771:CD771,"La bibliografía se presenta con una sólo sistema de referenciación (APA, Vancouver, IEEE, etc).")</f>
        <v>0</v>
      </c>
      <c r="CI771" s="12">
        <f t="shared" ref="CI771:CI834" si="478">COUNTIF(CA771:CD771,"La bibliografía incluye por lo menos dos títulos en una segunda lengua.")</f>
        <v>1</v>
      </c>
      <c r="CJ771" s="12">
        <f t="shared" ref="CJ771:CJ834" si="479">COUNTIF(CA771:CD771,"No incluye bibliografía.")</f>
        <v>0</v>
      </c>
      <c r="CK771" s="12">
        <f t="shared" ref="CK771:CK834" si="480">IF(CJ771=1,1,SUM(CF771:CI771))</f>
        <v>3</v>
      </c>
    </row>
    <row r="772" spans="1:89" x14ac:dyDescent="0.25">
      <c r="A772" s="25">
        <v>43080.701594548613</v>
      </c>
      <c r="B772" s="26" t="s">
        <v>1558</v>
      </c>
      <c r="C772" s="26" t="s">
        <v>1559</v>
      </c>
      <c r="D772" s="26" t="s">
        <v>185</v>
      </c>
      <c r="E772" s="24"/>
      <c r="F772" s="26" t="s">
        <v>336</v>
      </c>
      <c r="G772" s="26" t="s">
        <v>1561</v>
      </c>
      <c r="H772" s="26" t="s">
        <v>188</v>
      </c>
      <c r="I772" s="26" t="s">
        <v>188</v>
      </c>
      <c r="J772" s="26" t="s">
        <v>188</v>
      </c>
      <c r="K772" s="26" t="s">
        <v>188</v>
      </c>
      <c r="L772" s="26" t="s">
        <v>188</v>
      </c>
      <c r="M772" s="26" t="s">
        <v>188</v>
      </c>
      <c r="N772" s="26" t="s">
        <v>188</v>
      </c>
      <c r="O772" s="26" t="s">
        <v>188</v>
      </c>
      <c r="P772" s="26" t="s">
        <v>188</v>
      </c>
      <c r="Q772" s="26" t="s">
        <v>188</v>
      </c>
      <c r="R772" s="26" t="s">
        <v>188</v>
      </c>
      <c r="S772" s="26" t="s">
        <v>188</v>
      </c>
      <c r="T772" s="26" t="s">
        <v>188</v>
      </c>
      <c r="U772" s="26" t="s">
        <v>188</v>
      </c>
      <c r="V772" s="26" t="s">
        <v>5</v>
      </c>
      <c r="W772" s="26" t="s">
        <v>162</v>
      </c>
      <c r="X772" s="26" t="s">
        <v>158</v>
      </c>
      <c r="Y772" s="26" t="s">
        <v>43</v>
      </c>
      <c r="Z772" s="26" t="s">
        <v>43</v>
      </c>
      <c r="AA772" s="26" t="s">
        <v>43</v>
      </c>
      <c r="AB772" s="26" t="s">
        <v>43</v>
      </c>
      <c r="AC772" s="26" t="s">
        <v>43</v>
      </c>
      <c r="AD772" s="26" t="s">
        <v>43</v>
      </c>
      <c r="AE772" s="26" t="s">
        <v>55</v>
      </c>
      <c r="AF772" s="26" t="s">
        <v>159</v>
      </c>
      <c r="AG772" s="26" t="s">
        <v>59</v>
      </c>
      <c r="AH772" s="26" t="s">
        <v>59</v>
      </c>
      <c r="AI772" s="26" t="s">
        <v>59</v>
      </c>
      <c r="AJ772" s="26" t="s">
        <v>59</v>
      </c>
      <c r="AK772" s="26" t="s">
        <v>71</v>
      </c>
      <c r="AL772" s="26" t="s">
        <v>160</v>
      </c>
      <c r="AM772" s="26" t="s">
        <v>206</v>
      </c>
      <c r="AN772" s="26" t="s">
        <v>89</v>
      </c>
      <c r="AO772" s="26" t="s">
        <v>265</v>
      </c>
      <c r="AP772" s="26" t="s">
        <v>104</v>
      </c>
      <c r="AQ772" s="26" t="s">
        <v>104</v>
      </c>
      <c r="AR772" s="26" t="s">
        <v>104</v>
      </c>
      <c r="AS772" s="26" t="s">
        <v>104</v>
      </c>
      <c r="AT772" s="26" t="s">
        <v>112</v>
      </c>
      <c r="AU772" s="26" t="s">
        <v>232</v>
      </c>
      <c r="AX772" s="12">
        <f t="shared" si="450"/>
        <v>770</v>
      </c>
      <c r="AY772" s="12">
        <f t="shared" si="444"/>
        <v>0.5</v>
      </c>
      <c r="AZ772" s="20" t="str">
        <f t="shared" si="451"/>
        <v>Anticipatoria., Autoevaluación., Retroalimentación.</v>
      </c>
      <c r="BA772" s="12" t="str">
        <f t="shared" si="446"/>
        <v>Anticipatoria.</v>
      </c>
      <c r="BB772" s="12" t="str">
        <f t="shared" si="447"/>
        <v>Autoevaluación.</v>
      </c>
      <c r="BC772" s="12" t="str">
        <f t="shared" si="448"/>
        <v>Retroalimentación.</v>
      </c>
      <c r="BD772" s="12" t="str">
        <f t="shared" si="449"/>
        <v/>
      </c>
      <c r="BF772" s="12">
        <f t="shared" si="452"/>
        <v>1</v>
      </c>
      <c r="BG772" s="12">
        <f t="shared" si="453"/>
        <v>0</v>
      </c>
      <c r="BH772" s="12">
        <f t="shared" si="454"/>
        <v>1</v>
      </c>
      <c r="BI772" s="12">
        <f t="shared" si="455"/>
        <v>1</v>
      </c>
      <c r="BJ772" s="12">
        <f t="shared" si="456"/>
        <v>0</v>
      </c>
      <c r="BK772" s="12">
        <f t="shared" si="457"/>
        <v>3</v>
      </c>
      <c r="BL772" s="20" t="str">
        <f t="shared" si="458"/>
        <v>Reflexión, Diálogo, Oportunidades de mejora</v>
      </c>
      <c r="BM772" s="12" t="str">
        <f t="shared" si="459"/>
        <v>Reflexión</v>
      </c>
      <c r="BN772" s="12" t="str">
        <f t="shared" si="445"/>
        <v>Diálogo</v>
      </c>
      <c r="BO772" s="12" t="str">
        <f t="shared" si="460"/>
        <v>Oportunidades de mejora</v>
      </c>
      <c r="BP772" s="12" t="str">
        <f t="shared" si="461"/>
        <v/>
      </c>
      <c r="BQ772" s="12" t="str">
        <f t="shared" si="462"/>
        <v/>
      </c>
      <c r="BS772" s="12">
        <f t="shared" si="463"/>
        <v>1</v>
      </c>
      <c r="BT772" s="12">
        <f t="shared" si="464"/>
        <v>1</v>
      </c>
      <c r="BU772" s="12">
        <f t="shared" si="465"/>
        <v>0</v>
      </c>
      <c r="BV772" s="12">
        <f t="shared" si="466"/>
        <v>1</v>
      </c>
      <c r="BW772" s="12">
        <f t="shared" si="467"/>
        <v>0</v>
      </c>
      <c r="BX772" s="12">
        <f t="shared" si="468"/>
        <v>0</v>
      </c>
      <c r="BY772" s="12">
        <f t="shared" si="469"/>
        <v>3</v>
      </c>
      <c r="BZ772" s="12" t="str">
        <f t="shared" si="470"/>
        <v>La bibliografía básica propuesta se encuentra en la biblioteca "Juan Roa Vásquez"., La bibliografía propuesta contiene títulos de edición menor a 5 años., La bibliografía incluye por lo menos dos títulos en una segunda lengua.</v>
      </c>
      <c r="CA772" s="12" t="str">
        <f t="shared" si="471"/>
        <v>La bibliografía básica propuesta se encuentra en la biblioteca "Juan Roa Vásquez".</v>
      </c>
      <c r="CB772" s="21" t="str">
        <f t="shared" si="472"/>
        <v>La bibliografía propuesta contiene títulos de edición menor a 5 años.</v>
      </c>
      <c r="CC772" s="12" t="str">
        <f t="shared" si="473"/>
        <v>La bibliografía incluye por lo menos dos títulos en una segunda lengua.</v>
      </c>
      <c r="CD772" s="12" t="str">
        <f t="shared" si="474"/>
        <v/>
      </c>
      <c r="CF772" s="12">
        <f t="shared" si="475"/>
        <v>1</v>
      </c>
      <c r="CG772" s="12">
        <f t="shared" si="476"/>
        <v>1</v>
      </c>
      <c r="CH772" s="12">
        <f t="shared" si="477"/>
        <v>0</v>
      </c>
      <c r="CI772" s="12">
        <f t="shared" si="478"/>
        <v>1</v>
      </c>
      <c r="CJ772" s="12">
        <f t="shared" si="479"/>
        <v>0</v>
      </c>
      <c r="CK772" s="12">
        <f t="shared" si="480"/>
        <v>3</v>
      </c>
    </row>
    <row r="773" spans="1:89" x14ac:dyDescent="0.25">
      <c r="A773" s="25">
        <v>43080.713103530092</v>
      </c>
      <c r="B773" s="26" t="s">
        <v>1562</v>
      </c>
      <c r="C773" s="26" t="s">
        <v>1563</v>
      </c>
      <c r="D773" s="26" t="s">
        <v>185</v>
      </c>
      <c r="E773" s="24"/>
      <c r="F773" s="26" t="s">
        <v>371</v>
      </c>
      <c r="G773" s="26" t="s">
        <v>1564</v>
      </c>
      <c r="H773" s="26" t="s">
        <v>188</v>
      </c>
      <c r="I773" s="26" t="s">
        <v>188</v>
      </c>
      <c r="J773" s="26" t="s">
        <v>188</v>
      </c>
      <c r="K773" s="26" t="s">
        <v>188</v>
      </c>
      <c r="L773" s="26" t="s">
        <v>188</v>
      </c>
      <c r="M773" s="26" t="s">
        <v>188</v>
      </c>
      <c r="N773" s="26" t="s">
        <v>188</v>
      </c>
      <c r="O773" s="26" t="s">
        <v>188</v>
      </c>
      <c r="P773" s="26" t="s">
        <v>188</v>
      </c>
      <c r="Q773" s="26" t="s">
        <v>188</v>
      </c>
      <c r="R773" s="26" t="s">
        <v>188</v>
      </c>
      <c r="S773" s="26" t="s">
        <v>188</v>
      </c>
      <c r="T773" s="26" t="s">
        <v>188</v>
      </c>
      <c r="U773" s="26" t="s">
        <v>188</v>
      </c>
      <c r="V773" s="26" t="s">
        <v>5</v>
      </c>
      <c r="W773" s="26" t="s">
        <v>162</v>
      </c>
      <c r="X773" s="26" t="s">
        <v>158</v>
      </c>
      <c r="Y773" s="26" t="s">
        <v>190</v>
      </c>
      <c r="Z773" s="26" t="s">
        <v>190</v>
      </c>
      <c r="AA773" s="26" t="s">
        <v>190</v>
      </c>
      <c r="AB773" s="26" t="s">
        <v>190</v>
      </c>
      <c r="AC773" s="26" t="s">
        <v>190</v>
      </c>
      <c r="AD773" s="26" t="s">
        <v>190</v>
      </c>
      <c r="AE773" s="26" t="s">
        <v>55</v>
      </c>
      <c r="AF773" s="26" t="s">
        <v>159</v>
      </c>
      <c r="AG773" s="26" t="s">
        <v>59</v>
      </c>
      <c r="AH773" s="26" t="s">
        <v>59</v>
      </c>
      <c r="AI773" s="26" t="s">
        <v>59</v>
      </c>
      <c r="AJ773" s="26" t="s">
        <v>59</v>
      </c>
      <c r="AK773" s="26" t="s">
        <v>71</v>
      </c>
      <c r="AL773" s="26" t="s">
        <v>160</v>
      </c>
      <c r="AM773" s="26" t="s">
        <v>206</v>
      </c>
      <c r="AN773" s="26" t="s">
        <v>89</v>
      </c>
      <c r="AO773" s="26" t="s">
        <v>192</v>
      </c>
      <c r="AP773" s="26" t="s">
        <v>106</v>
      </c>
      <c r="AQ773" s="26" t="s">
        <v>106</v>
      </c>
      <c r="AR773" s="26" t="s">
        <v>106</v>
      </c>
      <c r="AS773" s="26" t="s">
        <v>106</v>
      </c>
      <c r="AT773" s="26" t="s">
        <v>112</v>
      </c>
      <c r="AU773" s="26" t="s">
        <v>122</v>
      </c>
      <c r="AX773" s="12">
        <f t="shared" si="450"/>
        <v>772</v>
      </c>
      <c r="AY773" s="12">
        <f t="shared" si="444"/>
        <v>1</v>
      </c>
      <c r="AZ773" s="20" t="str">
        <f t="shared" si="451"/>
        <v>Anticipatoria., Autoevaluación., Retroalimentación.</v>
      </c>
      <c r="BA773" s="12" t="str">
        <f t="shared" si="446"/>
        <v>Anticipatoria.</v>
      </c>
      <c r="BB773" s="12" t="str">
        <f t="shared" si="447"/>
        <v>Autoevaluación.</v>
      </c>
      <c r="BC773" s="12" t="str">
        <f t="shared" si="448"/>
        <v>Retroalimentación.</v>
      </c>
      <c r="BD773" s="12" t="str">
        <f t="shared" si="449"/>
        <v/>
      </c>
      <c r="BF773" s="12">
        <f t="shared" si="452"/>
        <v>1</v>
      </c>
      <c r="BG773" s="12">
        <f t="shared" si="453"/>
        <v>0</v>
      </c>
      <c r="BH773" s="12">
        <f t="shared" si="454"/>
        <v>1</v>
      </c>
      <c r="BI773" s="12">
        <f t="shared" si="455"/>
        <v>1</v>
      </c>
      <c r="BJ773" s="12">
        <f t="shared" si="456"/>
        <v>0</v>
      </c>
      <c r="BK773" s="12">
        <f t="shared" si="457"/>
        <v>3</v>
      </c>
      <c r="BL773" s="20" t="str">
        <f t="shared" si="458"/>
        <v>Reflexión, Diálogo, Claridad, Oportunidades de mejora, Retroalimentación al docente</v>
      </c>
      <c r="BM773" s="12" t="str">
        <f t="shared" si="459"/>
        <v>Reflexión</v>
      </c>
      <c r="BN773" s="12" t="str">
        <f t="shared" si="445"/>
        <v>Diálogo</v>
      </c>
      <c r="BO773" s="12" t="str">
        <f t="shared" si="460"/>
        <v>Claridad</v>
      </c>
      <c r="BP773" s="12" t="str">
        <f t="shared" si="461"/>
        <v>Oportunidades de mejora</v>
      </c>
      <c r="BQ773" s="12" t="str">
        <f t="shared" si="462"/>
        <v>Retroalimentación al docente</v>
      </c>
      <c r="BS773" s="12">
        <f t="shared" si="463"/>
        <v>1</v>
      </c>
      <c r="BT773" s="12">
        <f t="shared" si="464"/>
        <v>1</v>
      </c>
      <c r="BU773" s="12">
        <f t="shared" si="465"/>
        <v>1</v>
      </c>
      <c r="BV773" s="12">
        <f t="shared" si="466"/>
        <v>1</v>
      </c>
      <c r="BW773" s="12">
        <f t="shared" si="467"/>
        <v>1</v>
      </c>
      <c r="BX773" s="12">
        <f t="shared" si="468"/>
        <v>0</v>
      </c>
      <c r="BY773" s="12">
        <f t="shared" si="469"/>
        <v>5</v>
      </c>
      <c r="BZ773" s="12" t="str">
        <f t="shared" si="470"/>
        <v>No incluye bibliografía.</v>
      </c>
      <c r="CA773" s="12" t="str">
        <f t="shared" si="471"/>
        <v>No incluye bibliografía.</v>
      </c>
      <c r="CB773" s="21" t="str">
        <f t="shared" si="472"/>
        <v/>
      </c>
      <c r="CC773" s="12" t="str">
        <f t="shared" si="473"/>
        <v/>
      </c>
      <c r="CD773" s="12" t="str">
        <f t="shared" si="474"/>
        <v/>
      </c>
      <c r="CF773" s="12">
        <f t="shared" si="475"/>
        <v>0</v>
      </c>
      <c r="CG773" s="12">
        <f t="shared" si="476"/>
        <v>0</v>
      </c>
      <c r="CH773" s="12">
        <f t="shared" si="477"/>
        <v>0</v>
      </c>
      <c r="CI773" s="12">
        <f t="shared" si="478"/>
        <v>0</v>
      </c>
      <c r="CJ773" s="12">
        <f t="shared" si="479"/>
        <v>1</v>
      </c>
      <c r="CK773" s="12">
        <f t="shared" si="480"/>
        <v>1</v>
      </c>
    </row>
    <row r="774" spans="1:89" x14ac:dyDescent="0.25">
      <c r="A774" s="25">
        <v>43080.764573842593</v>
      </c>
      <c r="B774" s="26" t="s">
        <v>1565</v>
      </c>
      <c r="C774" s="26" t="s">
        <v>1566</v>
      </c>
      <c r="D774" s="26" t="s">
        <v>185</v>
      </c>
      <c r="E774" s="24"/>
      <c r="F774" s="26" t="s">
        <v>357</v>
      </c>
      <c r="G774" s="26" t="s">
        <v>1567</v>
      </c>
      <c r="H774" s="26" t="s">
        <v>188</v>
      </c>
      <c r="I774" s="26" t="s">
        <v>188</v>
      </c>
      <c r="J774" s="26" t="s">
        <v>188</v>
      </c>
      <c r="K774" s="26" t="s">
        <v>188</v>
      </c>
      <c r="L774" s="26" t="s">
        <v>188</v>
      </c>
      <c r="M774" s="26" t="s">
        <v>188</v>
      </c>
      <c r="N774" s="26" t="s">
        <v>188</v>
      </c>
      <c r="O774" s="26" t="s">
        <v>188</v>
      </c>
      <c r="P774" s="26" t="s">
        <v>188</v>
      </c>
      <c r="Q774" s="26" t="s">
        <v>188</v>
      </c>
      <c r="R774" s="26" t="s">
        <v>188</v>
      </c>
      <c r="S774" s="26" t="s">
        <v>188</v>
      </c>
      <c r="T774" s="26" t="s">
        <v>188</v>
      </c>
      <c r="U774" s="26" t="s">
        <v>188</v>
      </c>
      <c r="V774" s="26" t="s">
        <v>5</v>
      </c>
      <c r="W774" s="26" t="s">
        <v>36</v>
      </c>
      <c r="X774" s="26" t="s">
        <v>158</v>
      </c>
      <c r="Y774" s="26" t="s">
        <v>43</v>
      </c>
      <c r="Z774" s="26" t="s">
        <v>43</v>
      </c>
      <c r="AA774" s="26" t="s">
        <v>43</v>
      </c>
      <c r="AB774" s="26" t="s">
        <v>43</v>
      </c>
      <c r="AC774" s="26" t="s">
        <v>43</v>
      </c>
      <c r="AD774" s="26" t="s">
        <v>43</v>
      </c>
      <c r="AE774" s="26" t="s">
        <v>53</v>
      </c>
      <c r="AF774" s="26" t="s">
        <v>58</v>
      </c>
      <c r="AG774" s="26" t="s">
        <v>58</v>
      </c>
      <c r="AH774" s="26" t="s">
        <v>58</v>
      </c>
      <c r="AI774" s="26" t="s">
        <v>58</v>
      </c>
      <c r="AJ774" s="26" t="s">
        <v>58</v>
      </c>
      <c r="AK774" s="26" t="s">
        <v>69</v>
      </c>
      <c r="AL774" s="26" t="s">
        <v>160</v>
      </c>
      <c r="AM774" s="26" t="s">
        <v>259</v>
      </c>
      <c r="AN774" s="26" t="s">
        <v>89</v>
      </c>
      <c r="AO774" s="26" t="s">
        <v>467</v>
      </c>
      <c r="AP774" s="26" t="s">
        <v>105</v>
      </c>
      <c r="AQ774" s="26" t="s">
        <v>105</v>
      </c>
      <c r="AR774" s="26" t="s">
        <v>105</v>
      </c>
      <c r="AS774" s="26" t="s">
        <v>105</v>
      </c>
      <c r="AT774" s="26" t="s">
        <v>114</v>
      </c>
      <c r="AU774" s="26" t="s">
        <v>167</v>
      </c>
      <c r="AX774" s="12">
        <f t="shared" si="450"/>
        <v>773</v>
      </c>
      <c r="AY774" s="12">
        <f t="shared" si="444"/>
        <v>1</v>
      </c>
      <c r="AZ774" s="20" t="str">
        <f t="shared" si="451"/>
        <v>Criterios y estándares (Rúbrica)., Autoevaluación., Retroalimentación.</v>
      </c>
      <c r="BA774" s="12" t="str">
        <f t="shared" si="446"/>
        <v>Criterios y estándares (Rúbrica).</v>
      </c>
      <c r="BB774" s="12" t="str">
        <f t="shared" si="447"/>
        <v>Autoevaluación.</v>
      </c>
      <c r="BC774" s="12" t="str">
        <f t="shared" si="448"/>
        <v>Retroalimentación.</v>
      </c>
      <c r="BD774" s="12" t="str">
        <f t="shared" si="449"/>
        <v/>
      </c>
      <c r="BF774" s="12">
        <f t="shared" si="452"/>
        <v>0</v>
      </c>
      <c r="BG774" s="12">
        <f t="shared" si="453"/>
        <v>1</v>
      </c>
      <c r="BH774" s="12">
        <f t="shared" si="454"/>
        <v>1</v>
      </c>
      <c r="BI774" s="12">
        <f t="shared" si="455"/>
        <v>1</v>
      </c>
      <c r="BJ774" s="12">
        <f t="shared" si="456"/>
        <v>0</v>
      </c>
      <c r="BK774" s="12">
        <f t="shared" si="457"/>
        <v>3</v>
      </c>
      <c r="BL774" s="20" t="str">
        <f t="shared" si="458"/>
        <v>Oportunidades de mejora, Retroalimentación al docente</v>
      </c>
      <c r="BM774" s="12" t="str">
        <f t="shared" si="459"/>
        <v>Oportunidades de mejora</v>
      </c>
      <c r="BN774" s="12" t="str">
        <f t="shared" si="445"/>
        <v/>
      </c>
      <c r="BO774" s="12" t="str">
        <f t="shared" si="460"/>
        <v/>
      </c>
      <c r="BP774" s="12" t="str">
        <f t="shared" si="461"/>
        <v>Retroalimentación al docente</v>
      </c>
      <c r="BQ774" s="12" t="str">
        <f t="shared" si="462"/>
        <v/>
      </c>
      <c r="BS774" s="12">
        <f t="shared" si="463"/>
        <v>0</v>
      </c>
      <c r="BT774" s="12">
        <f t="shared" si="464"/>
        <v>0</v>
      </c>
      <c r="BU774" s="12">
        <f t="shared" si="465"/>
        <v>0</v>
      </c>
      <c r="BV774" s="12">
        <f t="shared" si="466"/>
        <v>1</v>
      </c>
      <c r="BW774" s="12">
        <f t="shared" si="467"/>
        <v>1</v>
      </c>
      <c r="BX774" s="12">
        <f t="shared" si="468"/>
        <v>0</v>
      </c>
      <c r="BY774" s="12">
        <f t="shared" si="469"/>
        <v>2</v>
      </c>
      <c r="BZ774" s="12" t="str">
        <f t="shared" si="470"/>
        <v>La bibliografía se presenta con una sólo sistema de referenciación (APA, Vancouver, IEEE, etc).</v>
      </c>
      <c r="CA774" s="12" t="str">
        <f t="shared" si="471"/>
        <v>La bibliografía se presenta con una sólo sistema de referenciación (APA, Vancouver, IEEE, etc).</v>
      </c>
      <c r="CB774" s="21" t="str">
        <f t="shared" si="472"/>
        <v/>
      </c>
      <c r="CC774" s="12" t="str">
        <f t="shared" si="473"/>
        <v/>
      </c>
      <c r="CD774" s="12" t="str">
        <f t="shared" si="474"/>
        <v/>
      </c>
      <c r="CF774" s="12">
        <f t="shared" si="475"/>
        <v>0</v>
      </c>
      <c r="CG774" s="12">
        <f t="shared" si="476"/>
        <v>0</v>
      </c>
      <c r="CH774" s="12">
        <f t="shared" si="477"/>
        <v>1</v>
      </c>
      <c r="CI774" s="12">
        <f t="shared" si="478"/>
        <v>0</v>
      </c>
      <c r="CJ774" s="12">
        <f t="shared" si="479"/>
        <v>0</v>
      </c>
      <c r="CK774" s="12">
        <f t="shared" si="480"/>
        <v>1</v>
      </c>
    </row>
    <row r="775" spans="1:89" x14ac:dyDescent="0.25">
      <c r="A775" s="25">
        <v>43080.769678854165</v>
      </c>
      <c r="B775" s="26" t="s">
        <v>1568</v>
      </c>
      <c r="C775" s="26" t="s">
        <v>1569</v>
      </c>
      <c r="D775" s="26" t="s">
        <v>185</v>
      </c>
      <c r="E775" s="24"/>
      <c r="F775" s="26" t="s">
        <v>297</v>
      </c>
      <c r="G775" s="26" t="s">
        <v>1570</v>
      </c>
      <c r="H775" s="26" t="s">
        <v>188</v>
      </c>
      <c r="I775" s="26" t="s">
        <v>188</v>
      </c>
      <c r="J775" s="26" t="s">
        <v>188</v>
      </c>
      <c r="K775" s="26" t="s">
        <v>188</v>
      </c>
      <c r="L775" s="26" t="s">
        <v>188</v>
      </c>
      <c r="M775" s="26" t="s">
        <v>188</v>
      </c>
      <c r="N775" s="26" t="s">
        <v>188</v>
      </c>
      <c r="O775" s="26" t="s">
        <v>188</v>
      </c>
      <c r="P775" s="26" t="s">
        <v>188</v>
      </c>
      <c r="Q775" s="26" t="s">
        <v>188</v>
      </c>
      <c r="R775" s="26" t="s">
        <v>188</v>
      </c>
      <c r="S775" s="26" t="s">
        <v>188</v>
      </c>
      <c r="T775" s="26" t="s">
        <v>188</v>
      </c>
      <c r="U775" s="26" t="s">
        <v>188</v>
      </c>
      <c r="V775" s="26" t="s">
        <v>5</v>
      </c>
      <c r="W775" s="26" t="s">
        <v>162</v>
      </c>
      <c r="X775" s="26" t="s">
        <v>158</v>
      </c>
      <c r="Y775" s="26" t="s">
        <v>190</v>
      </c>
      <c r="Z775" s="26" t="s">
        <v>190</v>
      </c>
      <c r="AA775" s="26" t="s">
        <v>190</v>
      </c>
      <c r="AB775" s="26" t="s">
        <v>190</v>
      </c>
      <c r="AC775" s="26" t="s">
        <v>190</v>
      </c>
      <c r="AD775" s="26" t="s">
        <v>190</v>
      </c>
      <c r="AE775" s="26" t="s">
        <v>55</v>
      </c>
      <c r="AF775" s="26" t="s">
        <v>159</v>
      </c>
      <c r="AG775" s="26" t="s">
        <v>59</v>
      </c>
      <c r="AH775" s="26" t="s">
        <v>59</v>
      </c>
      <c r="AI775" s="26" t="s">
        <v>59</v>
      </c>
      <c r="AJ775" s="26" t="s">
        <v>59</v>
      </c>
      <c r="AK775" s="26" t="s">
        <v>71</v>
      </c>
      <c r="AL775" s="26" t="s">
        <v>160</v>
      </c>
      <c r="AM775" s="26" t="s">
        <v>206</v>
      </c>
      <c r="AN775" s="26" t="s">
        <v>89</v>
      </c>
      <c r="AO775" s="26" t="s">
        <v>215</v>
      </c>
      <c r="AP775" s="26" t="s">
        <v>106</v>
      </c>
      <c r="AQ775" s="26" t="s">
        <v>106</v>
      </c>
      <c r="AR775" s="26" t="s">
        <v>106</v>
      </c>
      <c r="AS775" s="26" t="s">
        <v>106</v>
      </c>
      <c r="AT775" s="26" t="s">
        <v>114</v>
      </c>
      <c r="AU775" s="26" t="s">
        <v>260</v>
      </c>
      <c r="AX775" s="12">
        <f t="shared" si="450"/>
        <v>774</v>
      </c>
      <c r="AY775" s="12">
        <f t="shared" si="444"/>
        <v>0.33333333333333331</v>
      </c>
      <c r="AZ775" s="20" t="str">
        <f t="shared" si="451"/>
        <v>Anticipatoria., Autoevaluación., Retroalimentación.</v>
      </c>
      <c r="BA775" s="12" t="str">
        <f t="shared" si="446"/>
        <v>Anticipatoria.</v>
      </c>
      <c r="BB775" s="12" t="str">
        <f t="shared" si="447"/>
        <v>Autoevaluación.</v>
      </c>
      <c r="BC775" s="12" t="str">
        <f t="shared" si="448"/>
        <v>Retroalimentación.</v>
      </c>
      <c r="BD775" s="12" t="str">
        <f t="shared" si="449"/>
        <v/>
      </c>
      <c r="BF775" s="12">
        <f t="shared" si="452"/>
        <v>1</v>
      </c>
      <c r="BG775" s="12">
        <f t="shared" si="453"/>
        <v>0</v>
      </c>
      <c r="BH775" s="12">
        <f t="shared" si="454"/>
        <v>1</v>
      </c>
      <c r="BI775" s="12">
        <f t="shared" si="455"/>
        <v>1</v>
      </c>
      <c r="BJ775" s="12">
        <f t="shared" si="456"/>
        <v>0</v>
      </c>
      <c r="BK775" s="12">
        <f t="shared" si="457"/>
        <v>3</v>
      </c>
      <c r="BL775" s="20" t="str">
        <f t="shared" si="458"/>
        <v>Diálogo, Oportunidades de mejora, Retroalimentación al docente</v>
      </c>
      <c r="BM775" s="12" t="str">
        <f t="shared" si="459"/>
        <v>Diálogo</v>
      </c>
      <c r="BN775" s="12" t="str">
        <f t="shared" si="445"/>
        <v>Oportunidades de mejora</v>
      </c>
      <c r="BO775" s="12" t="str">
        <f t="shared" si="460"/>
        <v>Retroalimentación al docente</v>
      </c>
      <c r="BP775" s="12" t="str">
        <f t="shared" si="461"/>
        <v/>
      </c>
      <c r="BQ775" s="12" t="str">
        <f t="shared" si="462"/>
        <v/>
      </c>
      <c r="BS775" s="12">
        <f t="shared" si="463"/>
        <v>0</v>
      </c>
      <c r="BT775" s="12">
        <f t="shared" si="464"/>
        <v>1</v>
      </c>
      <c r="BU775" s="12">
        <f t="shared" si="465"/>
        <v>0</v>
      </c>
      <c r="BV775" s="12">
        <f t="shared" si="466"/>
        <v>1</v>
      </c>
      <c r="BW775" s="12">
        <f t="shared" si="467"/>
        <v>1</v>
      </c>
      <c r="BX775" s="12">
        <f t="shared" si="468"/>
        <v>0</v>
      </c>
      <c r="BY775" s="12">
        <f t="shared" si="469"/>
        <v>3</v>
      </c>
      <c r="BZ775" s="12" t="str">
        <f t="shared" si="470"/>
        <v>La bibliografía básica propuesta se encuentra en la biblioteca "Juan Roa Vásquez"., La bibliografía se presenta con una sólo sistema de referenciación (APA, Vancouver, IEEE, etc)., La bibliografía incluye por lo menos dos títulos en una segunda lengua.</v>
      </c>
      <c r="CA775" s="12" t="str">
        <f t="shared" si="471"/>
        <v>La bibliografía básica propuesta se encuentra en la biblioteca "Juan Roa Vásquez".</v>
      </c>
      <c r="CB775" s="21" t="str">
        <f t="shared" si="472"/>
        <v>La bibliografía se presenta con una sólo sistema de referenciación (APA, Vancouver, IEEE, etc).</v>
      </c>
      <c r="CC775" s="12" t="str">
        <f t="shared" si="473"/>
        <v>La bibliografía incluye por lo menos dos títulos en una segunda lengua.</v>
      </c>
      <c r="CD775" s="12" t="str">
        <f t="shared" si="474"/>
        <v/>
      </c>
      <c r="CF775" s="12">
        <f t="shared" si="475"/>
        <v>1</v>
      </c>
      <c r="CG775" s="12">
        <f t="shared" si="476"/>
        <v>0</v>
      </c>
      <c r="CH775" s="12">
        <f t="shared" si="477"/>
        <v>1</v>
      </c>
      <c r="CI775" s="12">
        <f t="shared" si="478"/>
        <v>1</v>
      </c>
      <c r="CJ775" s="12">
        <f t="shared" si="479"/>
        <v>0</v>
      </c>
      <c r="CK775" s="12">
        <f t="shared" si="480"/>
        <v>3</v>
      </c>
    </row>
    <row r="776" spans="1:89" x14ac:dyDescent="0.25">
      <c r="A776" s="25">
        <v>43080.783913692125</v>
      </c>
      <c r="B776" s="26" t="s">
        <v>1571</v>
      </c>
      <c r="C776" s="26" t="s">
        <v>1572</v>
      </c>
      <c r="D776" s="26" t="s">
        <v>185</v>
      </c>
      <c r="E776" s="24"/>
      <c r="F776" s="26" t="s">
        <v>357</v>
      </c>
      <c r="G776" s="26" t="s">
        <v>1573</v>
      </c>
      <c r="H776" s="26" t="s">
        <v>188</v>
      </c>
      <c r="I776" s="26" t="s">
        <v>188</v>
      </c>
      <c r="J776" s="26" t="s">
        <v>188</v>
      </c>
      <c r="K776" s="26" t="s">
        <v>188</v>
      </c>
      <c r="L776" s="26" t="s">
        <v>188</v>
      </c>
      <c r="M776" s="26" t="s">
        <v>188</v>
      </c>
      <c r="N776" s="26" t="s">
        <v>188</v>
      </c>
      <c r="O776" s="26" t="s">
        <v>188</v>
      </c>
      <c r="P776" s="26" t="s">
        <v>188</v>
      </c>
      <c r="Q776" s="26" t="s">
        <v>188</v>
      </c>
      <c r="R776" s="26" t="s">
        <v>188</v>
      </c>
      <c r="S776" s="26" t="s">
        <v>188</v>
      </c>
      <c r="T776" s="26" t="s">
        <v>188</v>
      </c>
      <c r="U776" s="26" t="s">
        <v>188</v>
      </c>
      <c r="V776" s="26" t="s">
        <v>5</v>
      </c>
      <c r="W776" s="26" t="s">
        <v>162</v>
      </c>
      <c r="X776" s="26" t="s">
        <v>158</v>
      </c>
      <c r="Y776" s="26" t="s">
        <v>190</v>
      </c>
      <c r="Z776" s="26" t="s">
        <v>190</v>
      </c>
      <c r="AA776" s="26" t="s">
        <v>190</v>
      </c>
      <c r="AB776" s="26" t="s">
        <v>190</v>
      </c>
      <c r="AC776" s="26" t="s">
        <v>190</v>
      </c>
      <c r="AD776" s="26" t="s">
        <v>190</v>
      </c>
      <c r="AE776" s="26" t="s">
        <v>55</v>
      </c>
      <c r="AF776" s="26" t="s">
        <v>159</v>
      </c>
      <c r="AG776" s="26" t="s">
        <v>59</v>
      </c>
      <c r="AH776" s="26" t="s">
        <v>59</v>
      </c>
      <c r="AI776" s="26" t="s">
        <v>59</v>
      </c>
      <c r="AJ776" s="26" t="s">
        <v>59</v>
      </c>
      <c r="AK776" s="26" t="s">
        <v>71</v>
      </c>
      <c r="AL776" s="26" t="s">
        <v>160</v>
      </c>
      <c r="AM776" s="26" t="s">
        <v>231</v>
      </c>
      <c r="AN776" s="26" t="s">
        <v>90</v>
      </c>
      <c r="AO776" s="26" t="s">
        <v>192</v>
      </c>
      <c r="AP776" s="26" t="s">
        <v>106</v>
      </c>
      <c r="AQ776" s="26" t="s">
        <v>106</v>
      </c>
      <c r="AR776" s="26" t="s">
        <v>106</v>
      </c>
      <c r="AS776" s="26" t="s">
        <v>106</v>
      </c>
      <c r="AT776" s="26" t="s">
        <v>114</v>
      </c>
      <c r="AU776" s="26" t="s">
        <v>247</v>
      </c>
      <c r="AX776" s="12">
        <f t="shared" si="450"/>
        <v>775</v>
      </c>
      <c r="AY776" s="12">
        <f t="shared" si="444"/>
        <v>0.5</v>
      </c>
      <c r="AZ776" s="20" t="str">
        <f t="shared" si="451"/>
        <v>Anticipatoria., Criterios y estándares (Rúbrica)., Retroalimentación.</v>
      </c>
      <c r="BA776" s="12" t="str">
        <f t="shared" si="446"/>
        <v>Anticipatoria.</v>
      </c>
      <c r="BB776" s="12" t="str">
        <f t="shared" si="447"/>
        <v>Criterios y estándares (Rúbrica).</v>
      </c>
      <c r="BC776" s="12" t="str">
        <f t="shared" si="448"/>
        <v>Retroalimentación.</v>
      </c>
      <c r="BD776" s="12" t="str">
        <f t="shared" si="449"/>
        <v/>
      </c>
      <c r="BF776" s="12">
        <f t="shared" si="452"/>
        <v>1</v>
      </c>
      <c r="BG776" s="12">
        <f t="shared" si="453"/>
        <v>1</v>
      </c>
      <c r="BH776" s="12">
        <f t="shared" si="454"/>
        <v>0</v>
      </c>
      <c r="BI776" s="12">
        <f t="shared" si="455"/>
        <v>1</v>
      </c>
      <c r="BJ776" s="12">
        <f t="shared" si="456"/>
        <v>0</v>
      </c>
      <c r="BK776" s="12">
        <f t="shared" si="457"/>
        <v>3</v>
      </c>
      <c r="BL776" s="20" t="str">
        <f t="shared" si="458"/>
        <v>Reflexión, Diálogo, Claridad, Oportunidades de mejora, Retroalimentación al docente</v>
      </c>
      <c r="BM776" s="12" t="str">
        <f t="shared" si="459"/>
        <v>Reflexión</v>
      </c>
      <c r="BN776" s="12" t="str">
        <f t="shared" si="445"/>
        <v>Diálogo</v>
      </c>
      <c r="BO776" s="12" t="str">
        <f t="shared" si="460"/>
        <v>Claridad</v>
      </c>
      <c r="BP776" s="12" t="str">
        <f t="shared" si="461"/>
        <v>Oportunidades de mejora</v>
      </c>
      <c r="BQ776" s="12" t="str">
        <f t="shared" si="462"/>
        <v>Retroalimentación al docente</v>
      </c>
      <c r="BS776" s="12">
        <f t="shared" si="463"/>
        <v>1</v>
      </c>
      <c r="BT776" s="12">
        <f t="shared" si="464"/>
        <v>1</v>
      </c>
      <c r="BU776" s="12">
        <f t="shared" si="465"/>
        <v>1</v>
      </c>
      <c r="BV776" s="12">
        <f t="shared" si="466"/>
        <v>1</v>
      </c>
      <c r="BW776" s="12">
        <f t="shared" si="467"/>
        <v>1</v>
      </c>
      <c r="BX776" s="12">
        <f t="shared" si="468"/>
        <v>0</v>
      </c>
      <c r="BY776" s="12">
        <f t="shared" si="469"/>
        <v>5</v>
      </c>
      <c r="BZ776" s="12" t="str">
        <f t="shared" si="470"/>
        <v>La bibliografía básica propuesta se encuentra en la biblioteca "Juan Roa Vásquez"., La bibliografía propuesta contiene títulos de edición menor a 5 años., La bibliografía se presenta con una sólo sistema de referenciación (APA, Vancouver, IEEE, etc).</v>
      </c>
      <c r="CA776" s="12" t="str">
        <f t="shared" si="471"/>
        <v>La bibliografía básica propuesta se encuentra en la biblioteca "Juan Roa Vásquez".</v>
      </c>
      <c r="CB776" s="21" t="str">
        <f t="shared" si="472"/>
        <v>La bibliografía propuesta contiene títulos de edición menor a 5 años.</v>
      </c>
      <c r="CC776" s="12" t="str">
        <f t="shared" si="473"/>
        <v>La bibliografía se presenta con una sólo sistema de referenciación (APA, Vancouver, IEEE, etc).</v>
      </c>
      <c r="CD776" s="12" t="str">
        <f t="shared" si="474"/>
        <v/>
      </c>
      <c r="CF776" s="12">
        <f t="shared" si="475"/>
        <v>1</v>
      </c>
      <c r="CG776" s="12">
        <f t="shared" si="476"/>
        <v>1</v>
      </c>
      <c r="CH776" s="12">
        <f t="shared" si="477"/>
        <v>1</v>
      </c>
      <c r="CI776" s="12">
        <f t="shared" si="478"/>
        <v>0</v>
      </c>
      <c r="CJ776" s="12">
        <f t="shared" si="479"/>
        <v>0</v>
      </c>
      <c r="CK776" s="12">
        <f t="shared" si="480"/>
        <v>3</v>
      </c>
    </row>
    <row r="777" spans="1:89" x14ac:dyDescent="0.25">
      <c r="A777" s="25">
        <v>43080.789701284724</v>
      </c>
      <c r="B777" s="26" t="s">
        <v>1568</v>
      </c>
      <c r="C777" s="26" t="s">
        <v>1574</v>
      </c>
      <c r="D777" s="26" t="s">
        <v>185</v>
      </c>
      <c r="E777" s="24"/>
      <c r="F777" s="26" t="s">
        <v>297</v>
      </c>
      <c r="G777" s="26" t="s">
        <v>1575</v>
      </c>
      <c r="H777" s="26" t="s">
        <v>188</v>
      </c>
      <c r="I777" s="26" t="s">
        <v>188</v>
      </c>
      <c r="J777" s="26" t="s">
        <v>188</v>
      </c>
      <c r="K777" s="26" t="s">
        <v>188</v>
      </c>
      <c r="L777" s="26" t="s">
        <v>188</v>
      </c>
      <c r="M777" s="26" t="s">
        <v>188</v>
      </c>
      <c r="N777" s="26" t="s">
        <v>188</v>
      </c>
      <c r="O777" s="26" t="s">
        <v>188</v>
      </c>
      <c r="P777" s="26" t="s">
        <v>188</v>
      </c>
      <c r="Q777" s="26" t="s">
        <v>188</v>
      </c>
      <c r="R777" s="26" t="s">
        <v>188</v>
      </c>
      <c r="S777" s="26" t="s">
        <v>188</v>
      </c>
      <c r="T777" s="26" t="s">
        <v>188</v>
      </c>
      <c r="U777" s="26" t="s">
        <v>188</v>
      </c>
      <c r="V777" s="26" t="s">
        <v>5</v>
      </c>
      <c r="W777" s="26" t="s">
        <v>162</v>
      </c>
      <c r="X777" s="26" t="s">
        <v>158</v>
      </c>
      <c r="Y777" s="26" t="s">
        <v>190</v>
      </c>
      <c r="Z777" s="26" t="s">
        <v>190</v>
      </c>
      <c r="AA777" s="26" t="s">
        <v>190</v>
      </c>
      <c r="AB777" s="26" t="s">
        <v>190</v>
      </c>
      <c r="AC777" s="26" t="s">
        <v>190</v>
      </c>
      <c r="AD777" s="26" t="s">
        <v>190</v>
      </c>
      <c r="AE777" s="26" t="s">
        <v>55</v>
      </c>
      <c r="AF777" s="26" t="s">
        <v>58</v>
      </c>
      <c r="AG777" s="26" t="s">
        <v>58</v>
      </c>
      <c r="AH777" s="26" t="s">
        <v>58</v>
      </c>
      <c r="AI777" s="26" t="s">
        <v>58</v>
      </c>
      <c r="AJ777" s="26" t="s">
        <v>58</v>
      </c>
      <c r="AK777" s="26" t="s">
        <v>71</v>
      </c>
      <c r="AL777" s="26" t="s">
        <v>160</v>
      </c>
      <c r="AM777" s="26" t="s">
        <v>206</v>
      </c>
      <c r="AN777" s="26" t="s">
        <v>89</v>
      </c>
      <c r="AO777" s="26" t="s">
        <v>306</v>
      </c>
      <c r="AP777" s="26" t="s">
        <v>106</v>
      </c>
      <c r="AQ777" s="26" t="s">
        <v>106</v>
      </c>
      <c r="AR777" s="26" t="s">
        <v>106</v>
      </c>
      <c r="AS777" s="26" t="s">
        <v>106</v>
      </c>
      <c r="AT777" s="26" t="s">
        <v>114</v>
      </c>
      <c r="AU777" s="26" t="s">
        <v>260</v>
      </c>
      <c r="AX777" s="12">
        <f t="shared" si="450"/>
        <v>776</v>
      </c>
      <c r="AY777" s="12">
        <f t="shared" si="444"/>
        <v>1</v>
      </c>
      <c r="AZ777" s="20" t="str">
        <f t="shared" si="451"/>
        <v>Anticipatoria., Autoevaluación., Retroalimentación.</v>
      </c>
      <c r="BA777" s="12" t="str">
        <f t="shared" si="446"/>
        <v>Anticipatoria.</v>
      </c>
      <c r="BB777" s="12" t="str">
        <f t="shared" si="447"/>
        <v>Autoevaluación.</v>
      </c>
      <c r="BC777" s="12" t="str">
        <f t="shared" si="448"/>
        <v>Retroalimentación.</v>
      </c>
      <c r="BD777" s="12" t="str">
        <f t="shared" si="449"/>
        <v/>
      </c>
      <c r="BF777" s="12">
        <f t="shared" si="452"/>
        <v>1</v>
      </c>
      <c r="BG777" s="12">
        <f t="shared" si="453"/>
        <v>0</v>
      </c>
      <c r="BH777" s="12">
        <f t="shared" si="454"/>
        <v>1</v>
      </c>
      <c r="BI777" s="12">
        <f t="shared" si="455"/>
        <v>1</v>
      </c>
      <c r="BJ777" s="12">
        <f t="shared" si="456"/>
        <v>0</v>
      </c>
      <c r="BK777" s="12">
        <f t="shared" si="457"/>
        <v>3</v>
      </c>
      <c r="BL777" s="20" t="str">
        <f t="shared" si="458"/>
        <v>Diálogo, Claridad, Oportunidades de mejora, Retroalimentación al docente</v>
      </c>
      <c r="BM777" s="12" t="str">
        <f t="shared" si="459"/>
        <v>Diálogo</v>
      </c>
      <c r="BN777" s="12" t="str">
        <f t="shared" si="445"/>
        <v>Claridad</v>
      </c>
      <c r="BO777" s="12" t="str">
        <f t="shared" si="460"/>
        <v>Oportunidades de mejora</v>
      </c>
      <c r="BP777" s="12" t="str">
        <f t="shared" si="461"/>
        <v>Retroalimentación al docente</v>
      </c>
      <c r="BQ777" s="12" t="str">
        <f t="shared" si="462"/>
        <v/>
      </c>
      <c r="BS777" s="12">
        <f t="shared" si="463"/>
        <v>0</v>
      </c>
      <c r="BT777" s="12">
        <f t="shared" si="464"/>
        <v>1</v>
      </c>
      <c r="BU777" s="12">
        <f t="shared" si="465"/>
        <v>1</v>
      </c>
      <c r="BV777" s="12">
        <f t="shared" si="466"/>
        <v>1</v>
      </c>
      <c r="BW777" s="12">
        <f t="shared" si="467"/>
        <v>1</v>
      </c>
      <c r="BX777" s="12">
        <f t="shared" si="468"/>
        <v>0</v>
      </c>
      <c r="BY777" s="12">
        <f t="shared" si="469"/>
        <v>4</v>
      </c>
      <c r="BZ777" s="12" t="str">
        <f t="shared" si="470"/>
        <v>La bibliografía básica propuesta se encuentra en la biblioteca "Juan Roa Vásquez"., La bibliografía se presenta con una sólo sistema de referenciación (APA, Vancouver, IEEE, etc)., La bibliografía incluye por lo menos dos títulos en una segunda lengua.</v>
      </c>
      <c r="CA777" s="12" t="str">
        <f t="shared" si="471"/>
        <v>La bibliografía básica propuesta se encuentra en la biblioteca "Juan Roa Vásquez".</v>
      </c>
      <c r="CB777" s="21" t="str">
        <f t="shared" si="472"/>
        <v>La bibliografía se presenta con una sólo sistema de referenciación (APA, Vancouver, IEEE, etc).</v>
      </c>
      <c r="CC777" s="12" t="str">
        <f t="shared" si="473"/>
        <v>La bibliografía incluye por lo menos dos títulos en una segunda lengua.</v>
      </c>
      <c r="CD777" s="12" t="str">
        <f t="shared" si="474"/>
        <v/>
      </c>
      <c r="CF777" s="12">
        <f t="shared" si="475"/>
        <v>1</v>
      </c>
      <c r="CG777" s="12">
        <f t="shared" si="476"/>
        <v>0</v>
      </c>
      <c r="CH777" s="12">
        <f t="shared" si="477"/>
        <v>1</v>
      </c>
      <c r="CI777" s="12">
        <f t="shared" si="478"/>
        <v>1</v>
      </c>
      <c r="CJ777" s="12">
        <f t="shared" si="479"/>
        <v>0</v>
      </c>
      <c r="CK777" s="12">
        <f t="shared" si="480"/>
        <v>3</v>
      </c>
    </row>
    <row r="778" spans="1:89" x14ac:dyDescent="0.25">
      <c r="A778" s="25">
        <v>43080.7919143287</v>
      </c>
      <c r="B778" s="26" t="s">
        <v>1568</v>
      </c>
      <c r="C778" s="26" t="s">
        <v>1569</v>
      </c>
      <c r="D778" s="26" t="s">
        <v>185</v>
      </c>
      <c r="E778" s="24"/>
      <c r="F778" s="26" t="s">
        <v>297</v>
      </c>
      <c r="G778" s="26" t="s">
        <v>1576</v>
      </c>
      <c r="H778" s="26" t="s">
        <v>188</v>
      </c>
      <c r="I778" s="26" t="s">
        <v>188</v>
      </c>
      <c r="J778" s="26" t="s">
        <v>188</v>
      </c>
      <c r="K778" s="26" t="s">
        <v>188</v>
      </c>
      <c r="L778" s="26" t="s">
        <v>188</v>
      </c>
      <c r="M778" s="26" t="s">
        <v>188</v>
      </c>
      <c r="N778" s="26" t="s">
        <v>188</v>
      </c>
      <c r="O778" s="26" t="s">
        <v>188</v>
      </c>
      <c r="P778" s="26" t="s">
        <v>188</v>
      </c>
      <c r="Q778" s="26" t="s">
        <v>188</v>
      </c>
      <c r="R778" s="26" t="s">
        <v>188</v>
      </c>
      <c r="S778" s="26" t="s">
        <v>188</v>
      </c>
      <c r="T778" s="26" t="s">
        <v>188</v>
      </c>
      <c r="U778" s="26" t="s">
        <v>188</v>
      </c>
      <c r="V778" s="26" t="s">
        <v>5</v>
      </c>
      <c r="W778" s="26" t="s">
        <v>162</v>
      </c>
      <c r="X778" s="26" t="s">
        <v>158</v>
      </c>
      <c r="Y778" s="26" t="s">
        <v>190</v>
      </c>
      <c r="Z778" s="26" t="s">
        <v>190</v>
      </c>
      <c r="AA778" s="26" t="s">
        <v>190</v>
      </c>
      <c r="AB778" s="26" t="s">
        <v>190</v>
      </c>
      <c r="AC778" s="26" t="s">
        <v>190</v>
      </c>
      <c r="AD778" s="26" t="s">
        <v>190</v>
      </c>
      <c r="AE778" s="26" t="s">
        <v>55</v>
      </c>
      <c r="AF778" s="26" t="s">
        <v>159</v>
      </c>
      <c r="AG778" s="26" t="s">
        <v>59</v>
      </c>
      <c r="AH778" s="26" t="s">
        <v>59</v>
      </c>
      <c r="AI778" s="26" t="s">
        <v>59</v>
      </c>
      <c r="AJ778" s="26" t="s">
        <v>59</v>
      </c>
      <c r="AK778" s="26" t="s">
        <v>71</v>
      </c>
      <c r="AL778" s="26" t="s">
        <v>160</v>
      </c>
      <c r="AM778" s="26" t="s">
        <v>206</v>
      </c>
      <c r="AN778" s="26" t="s">
        <v>89</v>
      </c>
      <c r="AO778" s="26" t="s">
        <v>469</v>
      </c>
      <c r="AP778" s="26" t="s">
        <v>106</v>
      </c>
      <c r="AQ778" s="26" t="s">
        <v>106</v>
      </c>
      <c r="AR778" s="26" t="s">
        <v>106</v>
      </c>
      <c r="AS778" s="26" t="s">
        <v>106</v>
      </c>
      <c r="AT778" s="26" t="s">
        <v>114</v>
      </c>
      <c r="AU778" s="26" t="s">
        <v>260</v>
      </c>
      <c r="AX778" s="12">
        <f t="shared" si="450"/>
        <v>774</v>
      </c>
      <c r="AY778" s="12">
        <f t="shared" si="444"/>
        <v>0.33333333333333331</v>
      </c>
      <c r="AZ778" s="20" t="str">
        <f t="shared" si="451"/>
        <v>Anticipatoria., Autoevaluación., Retroalimentación.</v>
      </c>
      <c r="BA778" s="12" t="str">
        <f t="shared" si="446"/>
        <v>Anticipatoria.</v>
      </c>
      <c r="BB778" s="12" t="str">
        <f t="shared" si="447"/>
        <v>Autoevaluación.</v>
      </c>
      <c r="BC778" s="12" t="str">
        <f t="shared" si="448"/>
        <v>Retroalimentación.</v>
      </c>
      <c r="BD778" s="12" t="str">
        <f t="shared" si="449"/>
        <v/>
      </c>
      <c r="BF778" s="12">
        <f t="shared" si="452"/>
        <v>1</v>
      </c>
      <c r="BG778" s="12">
        <f t="shared" si="453"/>
        <v>0</v>
      </c>
      <c r="BH778" s="12">
        <f t="shared" si="454"/>
        <v>1</v>
      </c>
      <c r="BI778" s="12">
        <f t="shared" si="455"/>
        <v>1</v>
      </c>
      <c r="BJ778" s="12">
        <f t="shared" si="456"/>
        <v>0</v>
      </c>
      <c r="BK778" s="12">
        <f t="shared" si="457"/>
        <v>3</v>
      </c>
      <c r="BL778" s="20" t="str">
        <f t="shared" si="458"/>
        <v>Claridad, Oportunidades de mejora, Retroalimentación al docente</v>
      </c>
      <c r="BM778" s="12" t="str">
        <f t="shared" si="459"/>
        <v>Claridad</v>
      </c>
      <c r="BN778" s="12" t="str">
        <f t="shared" si="445"/>
        <v>Oportunidades de mejora</v>
      </c>
      <c r="BO778" s="12" t="str">
        <f t="shared" si="460"/>
        <v>Retroalimentación al docente</v>
      </c>
      <c r="BP778" s="12" t="str">
        <f t="shared" si="461"/>
        <v/>
      </c>
      <c r="BQ778" s="12" t="str">
        <f t="shared" si="462"/>
        <v/>
      </c>
      <c r="BS778" s="12">
        <f t="shared" si="463"/>
        <v>0</v>
      </c>
      <c r="BT778" s="12">
        <f t="shared" si="464"/>
        <v>0</v>
      </c>
      <c r="BU778" s="12">
        <f t="shared" si="465"/>
        <v>1</v>
      </c>
      <c r="BV778" s="12">
        <f t="shared" si="466"/>
        <v>1</v>
      </c>
      <c r="BW778" s="12">
        <f t="shared" si="467"/>
        <v>1</v>
      </c>
      <c r="BX778" s="12">
        <f t="shared" si="468"/>
        <v>0</v>
      </c>
      <c r="BY778" s="12">
        <f t="shared" si="469"/>
        <v>3</v>
      </c>
      <c r="BZ778" s="12" t="str">
        <f t="shared" si="470"/>
        <v>La bibliografía básica propuesta se encuentra en la biblioteca "Juan Roa Vásquez"., La bibliografía se presenta con una sólo sistema de referenciación (APA, Vancouver, IEEE, etc)., La bibliografía incluye por lo menos dos títulos en una segunda lengua.</v>
      </c>
      <c r="CA778" s="12" t="str">
        <f t="shared" si="471"/>
        <v>La bibliografía básica propuesta se encuentra en la biblioteca "Juan Roa Vásquez".</v>
      </c>
      <c r="CB778" s="21" t="str">
        <f t="shared" si="472"/>
        <v>La bibliografía se presenta con una sólo sistema de referenciación (APA, Vancouver, IEEE, etc).</v>
      </c>
      <c r="CC778" s="12" t="str">
        <f t="shared" si="473"/>
        <v>La bibliografía incluye por lo menos dos títulos en una segunda lengua.</v>
      </c>
      <c r="CD778" s="12" t="str">
        <f t="shared" si="474"/>
        <v/>
      </c>
      <c r="CF778" s="12">
        <f t="shared" si="475"/>
        <v>1</v>
      </c>
      <c r="CG778" s="12">
        <f t="shared" si="476"/>
        <v>0</v>
      </c>
      <c r="CH778" s="12">
        <f t="shared" si="477"/>
        <v>1</v>
      </c>
      <c r="CI778" s="12">
        <f t="shared" si="478"/>
        <v>1</v>
      </c>
      <c r="CJ778" s="12">
        <f t="shared" si="479"/>
        <v>0</v>
      </c>
      <c r="CK778" s="12">
        <f t="shared" si="480"/>
        <v>3</v>
      </c>
    </row>
    <row r="779" spans="1:89" x14ac:dyDescent="0.25">
      <c r="A779" s="25">
        <v>43080.79367767361</v>
      </c>
      <c r="B779" s="26" t="s">
        <v>1568</v>
      </c>
      <c r="C779" s="26" t="s">
        <v>1569</v>
      </c>
      <c r="D779" s="26" t="s">
        <v>185</v>
      </c>
      <c r="E779" s="24"/>
      <c r="F779" s="26" t="s">
        <v>297</v>
      </c>
      <c r="G779" s="26" t="s">
        <v>1577</v>
      </c>
      <c r="H779" s="26" t="s">
        <v>188</v>
      </c>
      <c r="I779" s="26" t="s">
        <v>188</v>
      </c>
      <c r="J779" s="26" t="s">
        <v>188</v>
      </c>
      <c r="K779" s="26" t="s">
        <v>188</v>
      </c>
      <c r="L779" s="26" t="s">
        <v>188</v>
      </c>
      <c r="M779" s="26" t="s">
        <v>188</v>
      </c>
      <c r="N779" s="26" t="s">
        <v>188</v>
      </c>
      <c r="O779" s="26" t="s">
        <v>188</v>
      </c>
      <c r="P779" s="26" t="s">
        <v>188</v>
      </c>
      <c r="Q779" s="26" t="s">
        <v>188</v>
      </c>
      <c r="R779" s="26" t="s">
        <v>188</v>
      </c>
      <c r="S779" s="26" t="s">
        <v>188</v>
      </c>
      <c r="T779" s="26" t="s">
        <v>188</v>
      </c>
      <c r="U779" s="26" t="s">
        <v>188</v>
      </c>
      <c r="V779" s="26" t="s">
        <v>5</v>
      </c>
      <c r="W779" s="26" t="s">
        <v>162</v>
      </c>
      <c r="X779" s="26" t="s">
        <v>158</v>
      </c>
      <c r="Y779" s="26" t="s">
        <v>190</v>
      </c>
      <c r="Z779" s="26" t="s">
        <v>190</v>
      </c>
      <c r="AA779" s="26" t="s">
        <v>190</v>
      </c>
      <c r="AB779" s="26" t="s">
        <v>190</v>
      </c>
      <c r="AC779" s="26" t="s">
        <v>190</v>
      </c>
      <c r="AD779" s="26" t="s">
        <v>190</v>
      </c>
      <c r="AE779" s="26" t="s">
        <v>55</v>
      </c>
      <c r="AF779" s="26" t="s">
        <v>159</v>
      </c>
      <c r="AG779" s="26" t="s">
        <v>59</v>
      </c>
      <c r="AH779" s="26" t="s">
        <v>59</v>
      </c>
      <c r="AI779" s="26" t="s">
        <v>59</v>
      </c>
      <c r="AJ779" s="26" t="s">
        <v>59</v>
      </c>
      <c r="AK779" s="26" t="s">
        <v>71</v>
      </c>
      <c r="AL779" s="26" t="s">
        <v>160</v>
      </c>
      <c r="AM779" s="26" t="s">
        <v>206</v>
      </c>
      <c r="AN779" s="26" t="s">
        <v>89</v>
      </c>
      <c r="AO779" s="26" t="s">
        <v>469</v>
      </c>
      <c r="AP779" s="26" t="s">
        <v>106</v>
      </c>
      <c r="AQ779" s="26" t="s">
        <v>106</v>
      </c>
      <c r="AR779" s="26" t="s">
        <v>106</v>
      </c>
      <c r="AS779" s="26" t="s">
        <v>106</v>
      </c>
      <c r="AT779" s="26" t="s">
        <v>113</v>
      </c>
      <c r="AU779" s="26" t="s">
        <v>260</v>
      </c>
      <c r="AX779" s="12">
        <f t="shared" si="450"/>
        <v>774</v>
      </c>
      <c r="AY779" s="12">
        <f t="shared" ref="AY779:AY842" si="481">IFERROR(1/(COUNTIF($AX$2:$AX$2000,MATCH(C779,$C$2:$C$2000,0))),"")</f>
        <v>0.33333333333333331</v>
      </c>
      <c r="AZ779" s="20" t="str">
        <f t="shared" si="451"/>
        <v>Anticipatoria., Autoevaluación., Retroalimentación.</v>
      </c>
      <c r="BA779" s="12" t="str">
        <f t="shared" si="446"/>
        <v>Anticipatoria.</v>
      </c>
      <c r="BB779" s="12" t="str">
        <f t="shared" si="447"/>
        <v>Autoevaluación.</v>
      </c>
      <c r="BC779" s="12" t="str">
        <f t="shared" si="448"/>
        <v>Retroalimentación.</v>
      </c>
      <c r="BD779" s="12" t="str">
        <f t="shared" si="449"/>
        <v/>
      </c>
      <c r="BF779" s="12">
        <f t="shared" si="452"/>
        <v>1</v>
      </c>
      <c r="BG779" s="12">
        <f t="shared" si="453"/>
        <v>0</v>
      </c>
      <c r="BH779" s="12">
        <f t="shared" si="454"/>
        <v>1</v>
      </c>
      <c r="BI779" s="12">
        <f t="shared" si="455"/>
        <v>1</v>
      </c>
      <c r="BJ779" s="12">
        <f t="shared" si="456"/>
        <v>0</v>
      </c>
      <c r="BK779" s="12">
        <f t="shared" si="457"/>
        <v>3</v>
      </c>
      <c r="BL779" s="20" t="str">
        <f t="shared" si="458"/>
        <v>Claridad, Oportunidades de mejora, Retroalimentación al docente</v>
      </c>
      <c r="BM779" s="12" t="str">
        <f t="shared" si="459"/>
        <v>Claridad</v>
      </c>
      <c r="BN779" s="12" t="str">
        <f t="shared" si="445"/>
        <v>Oportunidades de mejora</v>
      </c>
      <c r="BO779" s="12" t="str">
        <f t="shared" si="460"/>
        <v>Retroalimentación al docente</v>
      </c>
      <c r="BP779" s="12" t="str">
        <f t="shared" si="461"/>
        <v/>
      </c>
      <c r="BQ779" s="12" t="str">
        <f t="shared" si="462"/>
        <v/>
      </c>
      <c r="BS779" s="12">
        <f t="shared" si="463"/>
        <v>0</v>
      </c>
      <c r="BT779" s="12">
        <f t="shared" si="464"/>
        <v>0</v>
      </c>
      <c r="BU779" s="12">
        <f t="shared" si="465"/>
        <v>1</v>
      </c>
      <c r="BV779" s="12">
        <f t="shared" si="466"/>
        <v>1</v>
      </c>
      <c r="BW779" s="12">
        <f t="shared" si="467"/>
        <v>1</v>
      </c>
      <c r="BX779" s="12">
        <f t="shared" si="468"/>
        <v>0</v>
      </c>
      <c r="BY779" s="12">
        <f t="shared" si="469"/>
        <v>3</v>
      </c>
      <c r="BZ779" s="12" t="str">
        <f t="shared" si="470"/>
        <v>La bibliografía básica propuesta se encuentra en la biblioteca "Juan Roa Vásquez"., La bibliografía se presenta con una sólo sistema de referenciación (APA, Vancouver, IEEE, etc)., La bibliografía incluye por lo menos dos títulos en una segunda lengua.</v>
      </c>
      <c r="CA779" s="12" t="str">
        <f t="shared" si="471"/>
        <v>La bibliografía básica propuesta se encuentra en la biblioteca "Juan Roa Vásquez".</v>
      </c>
      <c r="CB779" s="21" t="str">
        <f t="shared" si="472"/>
        <v>La bibliografía se presenta con una sólo sistema de referenciación (APA, Vancouver, IEEE, etc).</v>
      </c>
      <c r="CC779" s="12" t="str">
        <f t="shared" si="473"/>
        <v>La bibliografía incluye por lo menos dos títulos en una segunda lengua.</v>
      </c>
      <c r="CD779" s="12" t="str">
        <f t="shared" si="474"/>
        <v/>
      </c>
      <c r="CF779" s="12">
        <f t="shared" si="475"/>
        <v>1</v>
      </c>
      <c r="CG779" s="12">
        <f t="shared" si="476"/>
        <v>0</v>
      </c>
      <c r="CH779" s="12">
        <f t="shared" si="477"/>
        <v>1</v>
      </c>
      <c r="CI779" s="12">
        <f t="shared" si="478"/>
        <v>1</v>
      </c>
      <c r="CJ779" s="12">
        <f t="shared" si="479"/>
        <v>0</v>
      </c>
      <c r="CK779" s="12">
        <f t="shared" si="480"/>
        <v>3</v>
      </c>
    </row>
    <row r="780" spans="1:89" x14ac:dyDescent="0.25">
      <c r="A780" s="25">
        <v>43080.890540798609</v>
      </c>
      <c r="B780" s="26" t="s">
        <v>1571</v>
      </c>
      <c r="C780" s="26" t="s">
        <v>1572</v>
      </c>
      <c r="D780" s="26" t="s">
        <v>185</v>
      </c>
      <c r="E780" s="24"/>
      <c r="F780" s="26" t="s">
        <v>357</v>
      </c>
      <c r="G780" s="26" t="s">
        <v>1578</v>
      </c>
      <c r="H780" s="26" t="s">
        <v>188</v>
      </c>
      <c r="I780" s="26" t="s">
        <v>188</v>
      </c>
      <c r="J780" s="26" t="s">
        <v>188</v>
      </c>
      <c r="K780" s="26" t="s">
        <v>188</v>
      </c>
      <c r="L780" s="26" t="s">
        <v>188</v>
      </c>
      <c r="M780" s="26" t="s">
        <v>188</v>
      </c>
      <c r="N780" s="26" t="s">
        <v>188</v>
      </c>
      <c r="O780" s="26" t="s">
        <v>188</v>
      </c>
      <c r="P780" s="26" t="s">
        <v>188</v>
      </c>
      <c r="Q780" s="26" t="s">
        <v>188</v>
      </c>
      <c r="R780" s="26" t="s">
        <v>188</v>
      </c>
      <c r="S780" s="26" t="s">
        <v>188</v>
      </c>
      <c r="T780" s="26" t="s">
        <v>188</v>
      </c>
      <c r="U780" s="26" t="s">
        <v>188</v>
      </c>
      <c r="V780" s="26" t="s">
        <v>5</v>
      </c>
      <c r="W780" s="26" t="s">
        <v>162</v>
      </c>
      <c r="X780" s="26" t="s">
        <v>158</v>
      </c>
      <c r="Y780" s="26" t="s">
        <v>190</v>
      </c>
      <c r="Z780" s="26" t="s">
        <v>190</v>
      </c>
      <c r="AA780" s="26" t="s">
        <v>190</v>
      </c>
      <c r="AB780" s="26" t="s">
        <v>190</v>
      </c>
      <c r="AC780" s="26" t="s">
        <v>190</v>
      </c>
      <c r="AD780" s="26" t="s">
        <v>190</v>
      </c>
      <c r="AE780" s="26" t="s">
        <v>55</v>
      </c>
      <c r="AF780" s="26" t="s">
        <v>159</v>
      </c>
      <c r="AG780" s="26" t="s">
        <v>59</v>
      </c>
      <c r="AH780" s="26" t="s">
        <v>59</v>
      </c>
      <c r="AI780" s="26" t="s">
        <v>59</v>
      </c>
      <c r="AJ780" s="26" t="s">
        <v>59</v>
      </c>
      <c r="AK780" s="26" t="s">
        <v>71</v>
      </c>
      <c r="AL780" s="26" t="s">
        <v>160</v>
      </c>
      <c r="AM780" s="26" t="s">
        <v>231</v>
      </c>
      <c r="AN780" s="26" t="s">
        <v>90</v>
      </c>
      <c r="AO780" s="26" t="s">
        <v>192</v>
      </c>
      <c r="AP780" s="26" t="s">
        <v>106</v>
      </c>
      <c r="AQ780" s="26" t="s">
        <v>106</v>
      </c>
      <c r="AR780" s="26" t="s">
        <v>106</v>
      </c>
      <c r="AS780" s="26" t="s">
        <v>106</v>
      </c>
      <c r="AT780" s="26" t="s">
        <v>114</v>
      </c>
      <c r="AU780" s="26" t="s">
        <v>247</v>
      </c>
      <c r="AX780" s="12">
        <f t="shared" si="450"/>
        <v>775</v>
      </c>
      <c r="AY780" s="12">
        <f t="shared" si="481"/>
        <v>0.5</v>
      </c>
      <c r="AZ780" s="20" t="str">
        <f t="shared" si="451"/>
        <v>Anticipatoria., Criterios y estándares (Rúbrica)., Retroalimentación.</v>
      </c>
      <c r="BA780" s="12" t="str">
        <f t="shared" si="446"/>
        <v>Anticipatoria.</v>
      </c>
      <c r="BB780" s="12" t="str">
        <f t="shared" si="447"/>
        <v>Criterios y estándares (Rúbrica).</v>
      </c>
      <c r="BC780" s="12" t="str">
        <f t="shared" si="448"/>
        <v>Retroalimentación.</v>
      </c>
      <c r="BD780" s="12" t="str">
        <f t="shared" si="449"/>
        <v/>
      </c>
      <c r="BF780" s="12">
        <f t="shared" si="452"/>
        <v>1</v>
      </c>
      <c r="BG780" s="12">
        <f t="shared" si="453"/>
        <v>1</v>
      </c>
      <c r="BH780" s="12">
        <f t="shared" si="454"/>
        <v>0</v>
      </c>
      <c r="BI780" s="12">
        <f t="shared" si="455"/>
        <v>1</v>
      </c>
      <c r="BJ780" s="12">
        <f t="shared" si="456"/>
        <v>0</v>
      </c>
      <c r="BK780" s="12">
        <f t="shared" si="457"/>
        <v>3</v>
      </c>
      <c r="BL780" s="20" t="str">
        <f t="shared" si="458"/>
        <v>Reflexión, Diálogo, Claridad, Oportunidades de mejora, Retroalimentación al docente</v>
      </c>
      <c r="BM780" s="12" t="str">
        <f t="shared" si="459"/>
        <v>Reflexión</v>
      </c>
      <c r="BN780" s="12" t="str">
        <f t="shared" si="445"/>
        <v>Diálogo</v>
      </c>
      <c r="BO780" s="12" t="str">
        <f t="shared" si="460"/>
        <v>Claridad</v>
      </c>
      <c r="BP780" s="12" t="str">
        <f t="shared" si="461"/>
        <v>Oportunidades de mejora</v>
      </c>
      <c r="BQ780" s="12" t="str">
        <f t="shared" si="462"/>
        <v>Retroalimentación al docente</v>
      </c>
      <c r="BS780" s="12">
        <f t="shared" si="463"/>
        <v>1</v>
      </c>
      <c r="BT780" s="12">
        <f t="shared" si="464"/>
        <v>1</v>
      </c>
      <c r="BU780" s="12">
        <f t="shared" si="465"/>
        <v>1</v>
      </c>
      <c r="BV780" s="12">
        <f t="shared" si="466"/>
        <v>1</v>
      </c>
      <c r="BW780" s="12">
        <f t="shared" si="467"/>
        <v>1</v>
      </c>
      <c r="BX780" s="12">
        <f t="shared" si="468"/>
        <v>0</v>
      </c>
      <c r="BY780" s="12">
        <f t="shared" si="469"/>
        <v>5</v>
      </c>
      <c r="BZ780" s="12" t="str">
        <f t="shared" si="470"/>
        <v>La bibliografía básica propuesta se encuentra en la biblioteca "Juan Roa Vásquez"., La bibliografía propuesta contiene títulos de edición menor a 5 años., La bibliografía se presenta con una sólo sistema de referenciación (APA, Vancouver, IEEE, etc).</v>
      </c>
      <c r="CA780" s="12" t="str">
        <f t="shared" si="471"/>
        <v>La bibliografía básica propuesta se encuentra en la biblioteca "Juan Roa Vásquez".</v>
      </c>
      <c r="CB780" s="21" t="str">
        <f t="shared" si="472"/>
        <v>La bibliografía propuesta contiene títulos de edición menor a 5 años.</v>
      </c>
      <c r="CC780" s="12" t="str">
        <f t="shared" si="473"/>
        <v>La bibliografía se presenta con una sólo sistema de referenciación (APA, Vancouver, IEEE, etc).</v>
      </c>
      <c r="CD780" s="12" t="str">
        <f t="shared" si="474"/>
        <v/>
      </c>
      <c r="CF780" s="12">
        <f t="shared" si="475"/>
        <v>1</v>
      </c>
      <c r="CG780" s="12">
        <f t="shared" si="476"/>
        <v>1</v>
      </c>
      <c r="CH780" s="12">
        <f t="shared" si="477"/>
        <v>1</v>
      </c>
      <c r="CI780" s="12">
        <f t="shared" si="478"/>
        <v>0</v>
      </c>
      <c r="CJ780" s="12">
        <f t="shared" si="479"/>
        <v>0</v>
      </c>
      <c r="CK780" s="12">
        <f t="shared" si="480"/>
        <v>3</v>
      </c>
    </row>
    <row r="781" spans="1:89" x14ac:dyDescent="0.25">
      <c r="A781" s="25">
        <v>43081.34888902778</v>
      </c>
      <c r="B781" s="26" t="s">
        <v>1579</v>
      </c>
      <c r="C781" s="26" t="s">
        <v>293</v>
      </c>
      <c r="D781" s="26" t="s">
        <v>185</v>
      </c>
      <c r="E781" s="24"/>
      <c r="F781" s="26" t="s">
        <v>186</v>
      </c>
      <c r="G781" s="26" t="s">
        <v>1580</v>
      </c>
      <c r="H781" s="26" t="s">
        <v>188</v>
      </c>
      <c r="I781" s="26" t="s">
        <v>188</v>
      </c>
      <c r="J781" s="26" t="s">
        <v>188</v>
      </c>
      <c r="K781" s="26" t="s">
        <v>188</v>
      </c>
      <c r="L781" s="26" t="s">
        <v>188</v>
      </c>
      <c r="M781" s="26" t="s">
        <v>188</v>
      </c>
      <c r="N781" s="26" t="s">
        <v>189</v>
      </c>
      <c r="O781" s="26" t="s">
        <v>188</v>
      </c>
      <c r="P781" s="26" t="s">
        <v>188</v>
      </c>
      <c r="Q781" s="26" t="s">
        <v>188</v>
      </c>
      <c r="R781" s="26" t="s">
        <v>188</v>
      </c>
      <c r="S781" s="26" t="s">
        <v>188</v>
      </c>
      <c r="T781" s="26" t="s">
        <v>188</v>
      </c>
      <c r="U781" s="26" t="s">
        <v>188</v>
      </c>
      <c r="V781" s="26" t="s">
        <v>5</v>
      </c>
      <c r="W781" s="26" t="s">
        <v>162</v>
      </c>
      <c r="X781" s="26" t="s">
        <v>158</v>
      </c>
      <c r="Y781" s="26" t="s">
        <v>190</v>
      </c>
      <c r="Z781" s="26" t="s">
        <v>190</v>
      </c>
      <c r="AA781" s="26" t="s">
        <v>190</v>
      </c>
      <c r="AB781" s="26" t="s">
        <v>190</v>
      </c>
      <c r="AC781" s="26" t="s">
        <v>190</v>
      </c>
      <c r="AD781" s="26" t="s">
        <v>190</v>
      </c>
      <c r="AE781" s="26" t="s">
        <v>55</v>
      </c>
      <c r="AF781" s="26" t="s">
        <v>159</v>
      </c>
      <c r="AG781" s="26" t="s">
        <v>59</v>
      </c>
      <c r="AH781" s="26" t="s">
        <v>59</v>
      </c>
      <c r="AI781" s="26" t="s">
        <v>59</v>
      </c>
      <c r="AJ781" s="26" t="s">
        <v>59</v>
      </c>
      <c r="AK781" s="26" t="s">
        <v>71</v>
      </c>
      <c r="AL781" s="26" t="s">
        <v>163</v>
      </c>
      <c r="AM781" s="26" t="s">
        <v>206</v>
      </c>
      <c r="AN781" s="26" t="s">
        <v>90</v>
      </c>
      <c r="AO781" s="26" t="s">
        <v>467</v>
      </c>
      <c r="AP781" s="26" t="s">
        <v>106</v>
      </c>
      <c r="AQ781" s="26" t="s">
        <v>106</v>
      </c>
      <c r="AR781" s="26" t="s">
        <v>106</v>
      </c>
      <c r="AS781" s="26" t="s">
        <v>106</v>
      </c>
      <c r="AT781" s="26" t="s">
        <v>114</v>
      </c>
      <c r="AU781" s="26" t="s">
        <v>164</v>
      </c>
      <c r="AX781" s="12">
        <f t="shared" si="450"/>
        <v>43</v>
      </c>
      <c r="AY781" s="12">
        <f t="shared" si="481"/>
        <v>0.16666666666666666</v>
      </c>
      <c r="AZ781" s="20" t="str">
        <f t="shared" si="451"/>
        <v>Anticipatoria., Autoevaluación., Retroalimentación.</v>
      </c>
      <c r="BA781" s="12" t="str">
        <f t="shared" si="446"/>
        <v>Anticipatoria.</v>
      </c>
      <c r="BB781" s="12" t="str">
        <f t="shared" si="447"/>
        <v>Autoevaluación.</v>
      </c>
      <c r="BC781" s="12" t="str">
        <f t="shared" si="448"/>
        <v>Retroalimentación.</v>
      </c>
      <c r="BD781" s="12" t="str">
        <f t="shared" si="449"/>
        <v/>
      </c>
      <c r="BF781" s="12">
        <f t="shared" si="452"/>
        <v>1</v>
      </c>
      <c r="BG781" s="12">
        <f t="shared" si="453"/>
        <v>0</v>
      </c>
      <c r="BH781" s="12">
        <f t="shared" si="454"/>
        <v>1</v>
      </c>
      <c r="BI781" s="12">
        <f t="shared" si="455"/>
        <v>1</v>
      </c>
      <c r="BJ781" s="12">
        <f t="shared" si="456"/>
        <v>0</v>
      </c>
      <c r="BK781" s="12">
        <f t="shared" si="457"/>
        <v>3</v>
      </c>
      <c r="BL781" s="20" t="str">
        <f t="shared" si="458"/>
        <v>Oportunidades de mejora, Retroalimentación al docente</v>
      </c>
      <c r="BM781" s="12" t="str">
        <f t="shared" si="459"/>
        <v>Oportunidades de mejora</v>
      </c>
      <c r="BN781" s="12" t="str">
        <f t="shared" si="445"/>
        <v/>
      </c>
      <c r="BO781" s="12" t="str">
        <f t="shared" si="460"/>
        <v/>
      </c>
      <c r="BP781" s="12" t="str">
        <f t="shared" si="461"/>
        <v>Retroalimentación al docente</v>
      </c>
      <c r="BQ781" s="12" t="str">
        <f t="shared" si="462"/>
        <v/>
      </c>
      <c r="BS781" s="12">
        <f t="shared" si="463"/>
        <v>0</v>
      </c>
      <c r="BT781" s="12">
        <f t="shared" si="464"/>
        <v>0</v>
      </c>
      <c r="BU781" s="12">
        <f t="shared" si="465"/>
        <v>0</v>
      </c>
      <c r="BV781" s="12">
        <f t="shared" si="466"/>
        <v>1</v>
      </c>
      <c r="BW781" s="12">
        <f t="shared" si="467"/>
        <v>1</v>
      </c>
      <c r="BX781" s="12">
        <f t="shared" si="468"/>
        <v>0</v>
      </c>
      <c r="BY781" s="12">
        <f t="shared" si="469"/>
        <v>2</v>
      </c>
      <c r="BZ781" s="12" t="str">
        <f t="shared" si="470"/>
        <v>La bibliografía básica propuesta se encuentra en la biblioteca "Juan Roa Vásquez".</v>
      </c>
      <c r="CA781" s="12" t="str">
        <f t="shared" si="471"/>
        <v>La bibliografía básica propuesta se encuentra en la biblioteca "Juan Roa Vásquez".</v>
      </c>
      <c r="CB781" s="21" t="str">
        <f t="shared" si="472"/>
        <v/>
      </c>
      <c r="CC781" s="12" t="str">
        <f t="shared" si="473"/>
        <v/>
      </c>
      <c r="CD781" s="12" t="str">
        <f t="shared" si="474"/>
        <v/>
      </c>
      <c r="CF781" s="12">
        <f t="shared" si="475"/>
        <v>1</v>
      </c>
      <c r="CG781" s="12">
        <f t="shared" si="476"/>
        <v>0</v>
      </c>
      <c r="CH781" s="12">
        <f t="shared" si="477"/>
        <v>0</v>
      </c>
      <c r="CI781" s="12">
        <f t="shared" si="478"/>
        <v>0</v>
      </c>
      <c r="CJ781" s="12">
        <f t="shared" si="479"/>
        <v>0</v>
      </c>
      <c r="CK781" s="12">
        <f t="shared" si="480"/>
        <v>1</v>
      </c>
    </row>
    <row r="782" spans="1:89" x14ac:dyDescent="0.25">
      <c r="A782" s="25">
        <v>43081.357212233794</v>
      </c>
      <c r="B782" s="26" t="s">
        <v>1581</v>
      </c>
      <c r="C782" s="26" t="s">
        <v>1582</v>
      </c>
      <c r="D782" s="26" t="s">
        <v>185</v>
      </c>
      <c r="E782" s="24"/>
      <c r="F782" s="26" t="s">
        <v>186</v>
      </c>
      <c r="G782" s="26" t="s">
        <v>1583</v>
      </c>
      <c r="H782" s="26" t="s">
        <v>188</v>
      </c>
      <c r="I782" s="26" t="s">
        <v>188</v>
      </c>
      <c r="J782" s="26" t="s">
        <v>188</v>
      </c>
      <c r="K782" s="26" t="s">
        <v>188</v>
      </c>
      <c r="L782" s="26" t="s">
        <v>188</v>
      </c>
      <c r="M782" s="26" t="s">
        <v>188</v>
      </c>
      <c r="N782" s="26" t="s">
        <v>188</v>
      </c>
      <c r="O782" s="26" t="s">
        <v>188</v>
      </c>
      <c r="P782" s="26" t="s">
        <v>188</v>
      </c>
      <c r="Q782" s="26" t="s">
        <v>188</v>
      </c>
      <c r="R782" s="26" t="s">
        <v>188</v>
      </c>
      <c r="S782" s="26" t="s">
        <v>188</v>
      </c>
      <c r="T782" s="26" t="s">
        <v>188</v>
      </c>
      <c r="U782" s="26" t="s">
        <v>188</v>
      </c>
      <c r="V782" s="26" t="s">
        <v>5</v>
      </c>
      <c r="W782" s="26" t="s">
        <v>162</v>
      </c>
      <c r="X782" s="26" t="s">
        <v>158</v>
      </c>
      <c r="Y782" s="26" t="s">
        <v>190</v>
      </c>
      <c r="Z782" s="26" t="s">
        <v>190</v>
      </c>
      <c r="AA782" s="26" t="s">
        <v>190</v>
      </c>
      <c r="AB782" s="26" t="s">
        <v>43</v>
      </c>
      <c r="AC782" s="26" t="s">
        <v>43</v>
      </c>
      <c r="AD782" s="26" t="s">
        <v>43</v>
      </c>
      <c r="AE782" s="26" t="s">
        <v>55</v>
      </c>
      <c r="AF782" s="26" t="s">
        <v>159</v>
      </c>
      <c r="AG782" s="26" t="s">
        <v>59</v>
      </c>
      <c r="AH782" s="26" t="s">
        <v>59</v>
      </c>
      <c r="AI782" s="26" t="s">
        <v>59</v>
      </c>
      <c r="AJ782" s="26" t="s">
        <v>59</v>
      </c>
      <c r="AK782" s="26" t="s">
        <v>71</v>
      </c>
      <c r="AL782" s="26" t="s">
        <v>163</v>
      </c>
      <c r="AM782" s="26" t="s">
        <v>259</v>
      </c>
      <c r="AN782" s="26" t="s">
        <v>90</v>
      </c>
      <c r="AO782" s="26" t="s">
        <v>268</v>
      </c>
      <c r="AP782" s="26" t="s">
        <v>106</v>
      </c>
      <c r="AQ782" s="26" t="s">
        <v>106</v>
      </c>
      <c r="AR782" s="26" t="s">
        <v>106</v>
      </c>
      <c r="AS782" s="26" t="s">
        <v>106</v>
      </c>
      <c r="AT782" s="26" t="s">
        <v>113</v>
      </c>
      <c r="AU782" s="26" t="s">
        <v>193</v>
      </c>
      <c r="AX782" s="12">
        <f t="shared" si="450"/>
        <v>781</v>
      </c>
      <c r="AY782" s="12">
        <f t="shared" si="481"/>
        <v>1</v>
      </c>
      <c r="AZ782" s="20" t="str">
        <f t="shared" si="451"/>
        <v>Criterios y estándares (Rúbrica)., Autoevaluación., Retroalimentación.</v>
      </c>
      <c r="BA782" s="12" t="str">
        <f t="shared" si="446"/>
        <v>Criterios y estándares (Rúbrica).</v>
      </c>
      <c r="BB782" s="12" t="str">
        <f t="shared" si="447"/>
        <v>Autoevaluación.</v>
      </c>
      <c r="BC782" s="12" t="str">
        <f t="shared" si="448"/>
        <v>Retroalimentación.</v>
      </c>
      <c r="BD782" s="12" t="str">
        <f t="shared" si="449"/>
        <v/>
      </c>
      <c r="BF782" s="12">
        <f t="shared" si="452"/>
        <v>0</v>
      </c>
      <c r="BG782" s="12">
        <f t="shared" si="453"/>
        <v>1</v>
      </c>
      <c r="BH782" s="12">
        <f t="shared" si="454"/>
        <v>1</v>
      </c>
      <c r="BI782" s="12">
        <f t="shared" si="455"/>
        <v>1</v>
      </c>
      <c r="BJ782" s="12">
        <f t="shared" si="456"/>
        <v>0</v>
      </c>
      <c r="BK782" s="12">
        <f t="shared" si="457"/>
        <v>3</v>
      </c>
      <c r="BL782" s="20" t="str">
        <f t="shared" si="458"/>
        <v>Reflexión, Diálogo, Oportunidades de mejora, Retroalimentación al docente</v>
      </c>
      <c r="BM782" s="12" t="str">
        <f t="shared" si="459"/>
        <v>Reflexión</v>
      </c>
      <c r="BN782" s="12" t="str">
        <f t="shared" si="445"/>
        <v>Diálogo</v>
      </c>
      <c r="BO782" s="12" t="str">
        <f t="shared" si="460"/>
        <v>Oportunidades de mejora</v>
      </c>
      <c r="BP782" s="12" t="str">
        <f t="shared" si="461"/>
        <v>Retroalimentación al docente</v>
      </c>
      <c r="BQ782" s="12" t="str">
        <f t="shared" si="462"/>
        <v/>
      </c>
      <c r="BS782" s="12">
        <f t="shared" si="463"/>
        <v>1</v>
      </c>
      <c r="BT782" s="12">
        <f t="shared" si="464"/>
        <v>1</v>
      </c>
      <c r="BU782" s="12">
        <f t="shared" si="465"/>
        <v>0</v>
      </c>
      <c r="BV782" s="12">
        <f t="shared" si="466"/>
        <v>1</v>
      </c>
      <c r="BW782" s="12">
        <f t="shared" si="467"/>
        <v>1</v>
      </c>
      <c r="BX782" s="12">
        <f t="shared" si="468"/>
        <v>0</v>
      </c>
      <c r="BY782" s="12">
        <f t="shared" si="469"/>
        <v>4</v>
      </c>
      <c r="BZ782"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82" s="12" t="str">
        <f t="shared" si="471"/>
        <v>La bibliografía básica propuesta se encuentra en la biblioteca "Juan Roa Vásquez".</v>
      </c>
      <c r="CB782" s="21" t="str">
        <f t="shared" si="472"/>
        <v>La bibliografía propuesta contiene títulos de edición menor a 5 años.</v>
      </c>
      <c r="CC782" s="12" t="str">
        <f t="shared" si="473"/>
        <v>La bibliografía se presenta con una sólo sistema de referenciación (APA, Vancouver, IEEE, etc).</v>
      </c>
      <c r="CD782" s="12" t="str">
        <f t="shared" si="474"/>
        <v>La bibliografía incluye por lo menos dos títulos en una segunda lengua.</v>
      </c>
      <c r="CF782" s="12">
        <f t="shared" si="475"/>
        <v>1</v>
      </c>
      <c r="CG782" s="12">
        <f t="shared" si="476"/>
        <v>1</v>
      </c>
      <c r="CH782" s="12">
        <f t="shared" si="477"/>
        <v>1</v>
      </c>
      <c r="CI782" s="12">
        <f t="shared" si="478"/>
        <v>1</v>
      </c>
      <c r="CJ782" s="12">
        <f t="shared" si="479"/>
        <v>0</v>
      </c>
      <c r="CK782" s="12">
        <f t="shared" si="480"/>
        <v>4</v>
      </c>
    </row>
    <row r="783" spans="1:89" x14ac:dyDescent="0.25">
      <c r="A783" s="25">
        <v>43081.359741030094</v>
      </c>
      <c r="B783" s="26" t="s">
        <v>1584</v>
      </c>
      <c r="C783" s="26" t="s">
        <v>1585</v>
      </c>
      <c r="D783" s="26" t="s">
        <v>185</v>
      </c>
      <c r="E783" s="24"/>
      <c r="F783" s="26" t="s">
        <v>315</v>
      </c>
      <c r="G783" s="26" t="s">
        <v>1586</v>
      </c>
      <c r="H783" s="26" t="s">
        <v>188</v>
      </c>
      <c r="I783" s="26" t="s">
        <v>188</v>
      </c>
      <c r="J783" s="26" t="s">
        <v>188</v>
      </c>
      <c r="K783" s="26" t="s">
        <v>188</v>
      </c>
      <c r="L783" s="26" t="s">
        <v>188</v>
      </c>
      <c r="M783" s="26" t="s">
        <v>188</v>
      </c>
      <c r="N783" s="26" t="s">
        <v>188</v>
      </c>
      <c r="O783" s="26" t="s">
        <v>188</v>
      </c>
      <c r="P783" s="26" t="s">
        <v>188</v>
      </c>
      <c r="Q783" s="26" t="s">
        <v>188</v>
      </c>
      <c r="R783" s="26" t="s">
        <v>188</v>
      </c>
      <c r="S783" s="26" t="s">
        <v>188</v>
      </c>
      <c r="T783" s="26" t="s">
        <v>188</v>
      </c>
      <c r="U783" s="26" t="s">
        <v>188</v>
      </c>
      <c r="V783" s="26" t="s">
        <v>5</v>
      </c>
      <c r="W783" s="26" t="s">
        <v>162</v>
      </c>
      <c r="X783" s="26" t="s">
        <v>158</v>
      </c>
      <c r="Y783" s="26" t="s">
        <v>190</v>
      </c>
      <c r="Z783" s="26" t="s">
        <v>190</v>
      </c>
      <c r="AA783" s="26" t="s">
        <v>190</v>
      </c>
      <c r="AB783" s="26" t="s">
        <v>190</v>
      </c>
      <c r="AC783" s="26" t="s">
        <v>190</v>
      </c>
      <c r="AD783" s="26" t="s">
        <v>190</v>
      </c>
      <c r="AE783" s="26" t="s">
        <v>55</v>
      </c>
      <c r="AF783" s="26" t="s">
        <v>159</v>
      </c>
      <c r="AG783" s="26" t="s">
        <v>59</v>
      </c>
      <c r="AH783" s="26" t="s">
        <v>59</v>
      </c>
      <c r="AI783" s="26" t="s">
        <v>59</v>
      </c>
      <c r="AJ783" s="26" t="s">
        <v>59</v>
      </c>
      <c r="AK783" s="26" t="s">
        <v>69</v>
      </c>
      <c r="AL783" s="26" t="s">
        <v>163</v>
      </c>
      <c r="AM783" s="26" t="s">
        <v>206</v>
      </c>
      <c r="AN783" s="26" t="s">
        <v>90</v>
      </c>
      <c r="AO783" s="26" t="s">
        <v>192</v>
      </c>
      <c r="AP783" s="26" t="s">
        <v>106</v>
      </c>
      <c r="AQ783" s="26" t="s">
        <v>106</v>
      </c>
      <c r="AR783" s="26" t="s">
        <v>106</v>
      </c>
      <c r="AS783" s="26" t="s">
        <v>106</v>
      </c>
      <c r="AT783" s="26" t="s">
        <v>112</v>
      </c>
      <c r="AU783" s="26" t="s">
        <v>266</v>
      </c>
      <c r="AX783" s="12">
        <f t="shared" si="450"/>
        <v>782</v>
      </c>
      <c r="AY783" s="12">
        <f t="shared" si="481"/>
        <v>0.5</v>
      </c>
      <c r="AZ783" s="20" t="str">
        <f t="shared" si="451"/>
        <v>Anticipatoria., Autoevaluación., Retroalimentación.</v>
      </c>
      <c r="BA783" s="12" t="str">
        <f t="shared" si="446"/>
        <v>Anticipatoria.</v>
      </c>
      <c r="BB783" s="12" t="str">
        <f t="shared" si="447"/>
        <v>Autoevaluación.</v>
      </c>
      <c r="BC783" s="12" t="str">
        <f t="shared" si="448"/>
        <v>Retroalimentación.</v>
      </c>
      <c r="BD783" s="12" t="str">
        <f t="shared" si="449"/>
        <v/>
      </c>
      <c r="BF783" s="12">
        <f t="shared" si="452"/>
        <v>1</v>
      </c>
      <c r="BG783" s="12">
        <f t="shared" si="453"/>
        <v>0</v>
      </c>
      <c r="BH783" s="12">
        <f t="shared" si="454"/>
        <v>1</v>
      </c>
      <c r="BI783" s="12">
        <f t="shared" si="455"/>
        <v>1</v>
      </c>
      <c r="BJ783" s="12">
        <f t="shared" si="456"/>
        <v>0</v>
      </c>
      <c r="BK783" s="12">
        <f t="shared" si="457"/>
        <v>3</v>
      </c>
      <c r="BL783" s="20" t="str">
        <f t="shared" si="458"/>
        <v>Reflexión, Diálogo, Claridad, Oportunidades de mejora, Retroalimentación al docente</v>
      </c>
      <c r="BM783" s="12" t="str">
        <f t="shared" si="459"/>
        <v>Reflexión</v>
      </c>
      <c r="BN783" s="12" t="str">
        <f t="shared" si="445"/>
        <v>Diálogo</v>
      </c>
      <c r="BO783" s="12" t="str">
        <f t="shared" si="460"/>
        <v>Claridad</v>
      </c>
      <c r="BP783" s="12" t="str">
        <f t="shared" si="461"/>
        <v>Oportunidades de mejora</v>
      </c>
      <c r="BQ783" s="12" t="str">
        <f t="shared" si="462"/>
        <v>Retroalimentación al docente</v>
      </c>
      <c r="BS783" s="12">
        <f t="shared" si="463"/>
        <v>1</v>
      </c>
      <c r="BT783" s="12">
        <f t="shared" si="464"/>
        <v>1</v>
      </c>
      <c r="BU783" s="12">
        <f t="shared" si="465"/>
        <v>1</v>
      </c>
      <c r="BV783" s="12">
        <f t="shared" si="466"/>
        <v>1</v>
      </c>
      <c r="BW783" s="12">
        <f t="shared" si="467"/>
        <v>1</v>
      </c>
      <c r="BX783" s="12">
        <f t="shared" si="468"/>
        <v>0</v>
      </c>
      <c r="BY783" s="12">
        <f t="shared" si="469"/>
        <v>5</v>
      </c>
      <c r="BZ783" s="12" t="str">
        <f t="shared" si="470"/>
        <v>La bibliografía propuesta contiene títulos de edición menor a 5 años., La bibliografía se presenta con una sólo sistema de referenciación (APA, Vancouver, IEEE, etc)., La bibliografía incluye por lo menos dos títulos en una segunda lengua.</v>
      </c>
      <c r="CA783" s="12" t="str">
        <f t="shared" si="471"/>
        <v>La bibliografía propuesta contiene títulos de edición menor a 5 años.</v>
      </c>
      <c r="CB783" s="21" t="str">
        <f t="shared" si="472"/>
        <v>La bibliografía se presenta con una sólo sistema de referenciación (APA, Vancouver, IEEE, etc).</v>
      </c>
      <c r="CC783" s="12" t="str">
        <f t="shared" si="473"/>
        <v>La bibliografía incluye por lo menos dos títulos en una segunda lengua.</v>
      </c>
      <c r="CD783" s="12" t="str">
        <f t="shared" si="474"/>
        <v/>
      </c>
      <c r="CF783" s="12">
        <f t="shared" si="475"/>
        <v>0</v>
      </c>
      <c r="CG783" s="12">
        <f t="shared" si="476"/>
        <v>1</v>
      </c>
      <c r="CH783" s="12">
        <f t="shared" si="477"/>
        <v>1</v>
      </c>
      <c r="CI783" s="12">
        <f t="shared" si="478"/>
        <v>1</v>
      </c>
      <c r="CJ783" s="12">
        <f t="shared" si="479"/>
        <v>0</v>
      </c>
      <c r="CK783" s="12">
        <f t="shared" si="480"/>
        <v>3</v>
      </c>
    </row>
    <row r="784" spans="1:89" x14ac:dyDescent="0.25">
      <c r="A784" s="25">
        <v>43081.444556250004</v>
      </c>
      <c r="B784" s="26" t="s">
        <v>1587</v>
      </c>
      <c r="C784" s="26" t="s">
        <v>1588</v>
      </c>
      <c r="D784" s="26" t="s">
        <v>185</v>
      </c>
      <c r="E784" s="24"/>
      <c r="F784" s="26" t="s">
        <v>1589</v>
      </c>
      <c r="G784" s="26" t="s">
        <v>1590</v>
      </c>
      <c r="H784" s="26" t="s">
        <v>188</v>
      </c>
      <c r="I784" s="26" t="s">
        <v>188</v>
      </c>
      <c r="J784" s="26" t="s">
        <v>188</v>
      </c>
      <c r="K784" s="26" t="s">
        <v>188</v>
      </c>
      <c r="L784" s="26" t="s">
        <v>188</v>
      </c>
      <c r="M784" s="26" t="s">
        <v>188</v>
      </c>
      <c r="N784" s="26" t="s">
        <v>188</v>
      </c>
      <c r="O784" s="26" t="s">
        <v>188</v>
      </c>
      <c r="P784" s="26" t="s">
        <v>188</v>
      </c>
      <c r="Q784" s="26" t="s">
        <v>188</v>
      </c>
      <c r="R784" s="26" t="s">
        <v>188</v>
      </c>
      <c r="S784" s="26" t="s">
        <v>188</v>
      </c>
      <c r="T784" s="26" t="s">
        <v>188</v>
      </c>
      <c r="U784" s="26" t="s">
        <v>188</v>
      </c>
      <c r="V784" s="26" t="s">
        <v>5</v>
      </c>
      <c r="W784" s="26" t="s">
        <v>162</v>
      </c>
      <c r="X784" s="26" t="s">
        <v>39</v>
      </c>
      <c r="Y784" s="26" t="s">
        <v>43</v>
      </c>
      <c r="Z784" s="26" t="s">
        <v>190</v>
      </c>
      <c r="AA784" s="26" t="s">
        <v>190</v>
      </c>
      <c r="AB784" s="26" t="s">
        <v>190</v>
      </c>
      <c r="AC784" s="26" t="s">
        <v>190</v>
      </c>
      <c r="AD784" s="26" t="s">
        <v>43</v>
      </c>
      <c r="AE784" s="26" t="s">
        <v>53</v>
      </c>
      <c r="AF784" s="26" t="s">
        <v>159</v>
      </c>
      <c r="AG784" s="26" t="s">
        <v>59</v>
      </c>
      <c r="AH784" s="26" t="s">
        <v>59</v>
      </c>
      <c r="AI784" s="26" t="s">
        <v>59</v>
      </c>
      <c r="AJ784" s="26" t="s">
        <v>58</v>
      </c>
      <c r="AK784" s="26" t="s">
        <v>69</v>
      </c>
      <c r="AL784" s="26" t="s">
        <v>160</v>
      </c>
      <c r="AM784" s="26" t="s">
        <v>191</v>
      </c>
      <c r="AN784" s="26" t="s">
        <v>89</v>
      </c>
      <c r="AO784" s="26" t="s">
        <v>192</v>
      </c>
      <c r="AP784" s="26" t="s">
        <v>104</v>
      </c>
      <c r="AQ784" s="26" t="s">
        <v>104</v>
      </c>
      <c r="AR784" s="26" t="s">
        <v>104</v>
      </c>
      <c r="AS784" s="26" t="s">
        <v>104</v>
      </c>
      <c r="AT784" s="26" t="s">
        <v>114</v>
      </c>
      <c r="AU784" s="26" t="s">
        <v>166</v>
      </c>
      <c r="AX784" s="12">
        <f t="shared" si="450"/>
        <v>783</v>
      </c>
      <c r="AY784" s="12">
        <f t="shared" si="481"/>
        <v>1</v>
      </c>
      <c r="AZ784" s="20" t="str">
        <f t="shared" si="451"/>
        <v>Anticipatoria., Criterios y estándares (Rúbrica)., Autoevaluación., Retroalimentación.</v>
      </c>
      <c r="BA784" s="12" t="str">
        <f t="shared" si="446"/>
        <v>Anticipatoria.</v>
      </c>
      <c r="BB784" s="12" t="str">
        <f t="shared" si="447"/>
        <v>Criterios y estándares (Rúbrica).</v>
      </c>
      <c r="BC784" s="12" t="str">
        <f t="shared" si="448"/>
        <v>Autoevaluación.</v>
      </c>
      <c r="BD784" s="12" t="str">
        <f t="shared" si="449"/>
        <v>Retroalimentación.</v>
      </c>
      <c r="BF784" s="12">
        <f t="shared" si="452"/>
        <v>1</v>
      </c>
      <c r="BG784" s="12">
        <f t="shared" si="453"/>
        <v>1</v>
      </c>
      <c r="BH784" s="12">
        <f t="shared" si="454"/>
        <v>1</v>
      </c>
      <c r="BI784" s="12">
        <f t="shared" si="455"/>
        <v>1</v>
      </c>
      <c r="BJ784" s="12">
        <f t="shared" si="456"/>
        <v>0</v>
      </c>
      <c r="BK784" s="12">
        <f t="shared" si="457"/>
        <v>4</v>
      </c>
      <c r="BL784" s="20" t="str">
        <f t="shared" si="458"/>
        <v>Reflexión, Diálogo, Claridad, Oportunidades de mejora, Retroalimentación al docente</v>
      </c>
      <c r="BM784" s="12" t="str">
        <f t="shared" si="459"/>
        <v>Reflexión</v>
      </c>
      <c r="BN784" s="12" t="str">
        <f t="shared" si="445"/>
        <v>Diálogo</v>
      </c>
      <c r="BO784" s="12" t="str">
        <f t="shared" si="460"/>
        <v>Claridad</v>
      </c>
      <c r="BP784" s="12" t="str">
        <f t="shared" si="461"/>
        <v>Oportunidades de mejora</v>
      </c>
      <c r="BQ784" s="12" t="str">
        <f t="shared" si="462"/>
        <v>Retroalimentación al docente</v>
      </c>
      <c r="BS784" s="12">
        <f t="shared" si="463"/>
        <v>1</v>
      </c>
      <c r="BT784" s="12">
        <f t="shared" si="464"/>
        <v>1</v>
      </c>
      <c r="BU784" s="12">
        <f t="shared" si="465"/>
        <v>1</v>
      </c>
      <c r="BV784" s="12">
        <f t="shared" si="466"/>
        <v>1</v>
      </c>
      <c r="BW784" s="12">
        <f t="shared" si="467"/>
        <v>1</v>
      </c>
      <c r="BX784" s="12">
        <f t="shared" si="468"/>
        <v>0</v>
      </c>
      <c r="BY784" s="12">
        <f t="shared" si="469"/>
        <v>5</v>
      </c>
      <c r="BZ784" s="12" t="str">
        <f t="shared" si="470"/>
        <v>La bibliografía propuesta contiene títulos de edición menor a 5 años.</v>
      </c>
      <c r="CA784" s="12" t="str">
        <f t="shared" si="471"/>
        <v>La bibliografía propuesta contiene títulos de edición menor a 5 años.</v>
      </c>
      <c r="CB784" s="21" t="str">
        <f t="shared" si="472"/>
        <v/>
      </c>
      <c r="CC784" s="12" t="str">
        <f t="shared" si="473"/>
        <v/>
      </c>
      <c r="CD784" s="12" t="str">
        <f t="shared" si="474"/>
        <v/>
      </c>
      <c r="CF784" s="12">
        <f t="shared" si="475"/>
        <v>0</v>
      </c>
      <c r="CG784" s="12">
        <f t="shared" si="476"/>
        <v>1</v>
      </c>
      <c r="CH784" s="12">
        <f t="shared" si="477"/>
        <v>0</v>
      </c>
      <c r="CI784" s="12">
        <f t="shared" si="478"/>
        <v>0</v>
      </c>
      <c r="CJ784" s="12">
        <f t="shared" si="479"/>
        <v>0</v>
      </c>
      <c r="CK784" s="12">
        <f t="shared" si="480"/>
        <v>1</v>
      </c>
    </row>
    <row r="785" spans="1:89" x14ac:dyDescent="0.25">
      <c r="A785" s="25">
        <v>43081.47075552083</v>
      </c>
      <c r="B785" s="26" t="s">
        <v>1591</v>
      </c>
      <c r="C785" s="26" t="s">
        <v>1592</v>
      </c>
      <c r="D785" s="26" t="s">
        <v>577</v>
      </c>
      <c r="E785" s="26" t="s">
        <v>1593</v>
      </c>
      <c r="F785" s="24"/>
      <c r="G785" s="26" t="s">
        <v>1594</v>
      </c>
      <c r="H785" s="26" t="s">
        <v>188</v>
      </c>
      <c r="I785" s="26" t="s">
        <v>188</v>
      </c>
      <c r="J785" s="26" t="s">
        <v>188</v>
      </c>
      <c r="K785" s="26" t="s">
        <v>188</v>
      </c>
      <c r="L785" s="26" t="s">
        <v>188</v>
      </c>
      <c r="M785" s="26" t="s">
        <v>188</v>
      </c>
      <c r="N785" s="26" t="s">
        <v>188</v>
      </c>
      <c r="O785" s="26" t="s">
        <v>188</v>
      </c>
      <c r="P785" s="26" t="s">
        <v>188</v>
      </c>
      <c r="Q785" s="26" t="s">
        <v>188</v>
      </c>
      <c r="R785" s="26" t="s">
        <v>188</v>
      </c>
      <c r="S785" s="26" t="s">
        <v>188</v>
      </c>
      <c r="T785" s="26" t="s">
        <v>188</v>
      </c>
      <c r="U785" s="26" t="s">
        <v>188</v>
      </c>
      <c r="V785" s="26" t="s">
        <v>5</v>
      </c>
      <c r="W785" s="26" t="s">
        <v>162</v>
      </c>
      <c r="X785" s="26" t="s">
        <v>158</v>
      </c>
      <c r="Y785" s="26" t="s">
        <v>43</v>
      </c>
      <c r="Z785" s="26" t="s">
        <v>43</v>
      </c>
      <c r="AA785" s="26" t="s">
        <v>190</v>
      </c>
      <c r="AB785" s="26" t="s">
        <v>43</v>
      </c>
      <c r="AC785" s="26" t="s">
        <v>43</v>
      </c>
      <c r="AD785" s="26" t="s">
        <v>43</v>
      </c>
      <c r="AE785" s="26" t="s">
        <v>53</v>
      </c>
      <c r="AF785" s="26" t="s">
        <v>159</v>
      </c>
      <c r="AG785" s="26" t="s">
        <v>58</v>
      </c>
      <c r="AH785" s="26" t="s">
        <v>58</v>
      </c>
      <c r="AI785" s="26" t="s">
        <v>58</v>
      </c>
      <c r="AJ785" s="26" t="s">
        <v>58</v>
      </c>
      <c r="AK785" s="26" t="s">
        <v>71</v>
      </c>
      <c r="AL785" s="26" t="s">
        <v>160</v>
      </c>
      <c r="AM785" s="26" t="s">
        <v>206</v>
      </c>
      <c r="AN785" s="26" t="s">
        <v>89</v>
      </c>
      <c r="AO785" s="26" t="s">
        <v>210</v>
      </c>
      <c r="AP785" s="26" t="s">
        <v>104</v>
      </c>
      <c r="AQ785" s="26" t="s">
        <v>106</v>
      </c>
      <c r="AR785" s="26" t="s">
        <v>105</v>
      </c>
      <c r="AS785" s="26" t="s">
        <v>104</v>
      </c>
      <c r="AT785" s="26" t="s">
        <v>114</v>
      </c>
      <c r="AU785" s="26" t="s">
        <v>260</v>
      </c>
      <c r="AX785" s="12">
        <f t="shared" si="450"/>
        <v>784</v>
      </c>
      <c r="AY785" s="12">
        <f t="shared" si="481"/>
        <v>0.5</v>
      </c>
      <c r="AZ785" s="20" t="str">
        <f t="shared" si="451"/>
        <v>Anticipatoria., Autoevaluación., Retroalimentación.</v>
      </c>
      <c r="BA785" s="12" t="str">
        <f t="shared" si="446"/>
        <v>Anticipatoria.</v>
      </c>
      <c r="BB785" s="12" t="str">
        <f t="shared" si="447"/>
        <v>Autoevaluación.</v>
      </c>
      <c r="BC785" s="12" t="str">
        <f t="shared" si="448"/>
        <v>Retroalimentación.</v>
      </c>
      <c r="BD785" s="12" t="str">
        <f t="shared" si="449"/>
        <v/>
      </c>
      <c r="BF785" s="12">
        <f t="shared" si="452"/>
        <v>1</v>
      </c>
      <c r="BG785" s="12">
        <f t="shared" si="453"/>
        <v>0</v>
      </c>
      <c r="BH785" s="12">
        <f t="shared" si="454"/>
        <v>1</v>
      </c>
      <c r="BI785" s="12">
        <f t="shared" si="455"/>
        <v>1</v>
      </c>
      <c r="BJ785" s="12">
        <f t="shared" si="456"/>
        <v>0</v>
      </c>
      <c r="BK785" s="12">
        <f t="shared" si="457"/>
        <v>3</v>
      </c>
      <c r="BL785" s="20" t="str">
        <f t="shared" si="458"/>
        <v>Reflexión, Diálogo, Claridad, Oportunidades de mejora</v>
      </c>
      <c r="BM785" s="12" t="str">
        <f t="shared" si="459"/>
        <v>Reflexión</v>
      </c>
      <c r="BN785" s="12" t="str">
        <f t="shared" si="445"/>
        <v>Diálogo</v>
      </c>
      <c r="BO785" s="12" t="str">
        <f t="shared" si="460"/>
        <v>Claridad</v>
      </c>
      <c r="BP785" s="12" t="str">
        <f t="shared" si="461"/>
        <v>Oportunidades de mejora</v>
      </c>
      <c r="BQ785" s="12" t="str">
        <f t="shared" si="462"/>
        <v/>
      </c>
      <c r="BS785" s="12">
        <f t="shared" si="463"/>
        <v>1</v>
      </c>
      <c r="BT785" s="12">
        <f t="shared" si="464"/>
        <v>1</v>
      </c>
      <c r="BU785" s="12">
        <f t="shared" si="465"/>
        <v>1</v>
      </c>
      <c r="BV785" s="12">
        <f t="shared" si="466"/>
        <v>1</v>
      </c>
      <c r="BW785" s="12">
        <f t="shared" si="467"/>
        <v>0</v>
      </c>
      <c r="BX785" s="12">
        <f t="shared" si="468"/>
        <v>0</v>
      </c>
      <c r="BY785" s="12">
        <f t="shared" si="469"/>
        <v>4</v>
      </c>
      <c r="BZ785" s="12" t="str">
        <f t="shared" si="470"/>
        <v>La bibliografía básica propuesta se encuentra en la biblioteca "Juan Roa Vásquez"., La bibliografía se presenta con una sólo sistema de referenciación (APA, Vancouver, IEEE, etc)., La bibliografía incluye por lo menos dos títulos en una segunda lengua.</v>
      </c>
      <c r="CA785" s="12" t="str">
        <f t="shared" si="471"/>
        <v>La bibliografía básica propuesta se encuentra en la biblioteca "Juan Roa Vásquez".</v>
      </c>
      <c r="CB785" s="21" t="str">
        <f t="shared" si="472"/>
        <v>La bibliografía se presenta con una sólo sistema de referenciación (APA, Vancouver, IEEE, etc).</v>
      </c>
      <c r="CC785" s="12" t="str">
        <f t="shared" si="473"/>
        <v>La bibliografía incluye por lo menos dos títulos en una segunda lengua.</v>
      </c>
      <c r="CD785" s="12" t="str">
        <f t="shared" si="474"/>
        <v/>
      </c>
      <c r="CF785" s="12">
        <f t="shared" si="475"/>
        <v>1</v>
      </c>
      <c r="CG785" s="12">
        <f t="shared" si="476"/>
        <v>0</v>
      </c>
      <c r="CH785" s="12">
        <f t="shared" si="477"/>
        <v>1</v>
      </c>
      <c r="CI785" s="12">
        <f t="shared" si="478"/>
        <v>1</v>
      </c>
      <c r="CJ785" s="12">
        <f t="shared" si="479"/>
        <v>0</v>
      </c>
      <c r="CK785" s="12">
        <f t="shared" si="480"/>
        <v>3</v>
      </c>
    </row>
    <row r="786" spans="1:89" x14ac:dyDescent="0.25">
      <c r="A786" s="25">
        <v>43081.478034803236</v>
      </c>
      <c r="B786" s="26" t="s">
        <v>1595</v>
      </c>
      <c r="C786" s="26" t="s">
        <v>1596</v>
      </c>
      <c r="D786" s="26" t="s">
        <v>185</v>
      </c>
      <c r="E786" s="24"/>
      <c r="F786" s="26" t="s">
        <v>371</v>
      </c>
      <c r="G786" s="26" t="s">
        <v>1597</v>
      </c>
      <c r="H786" s="26" t="s">
        <v>188</v>
      </c>
      <c r="I786" s="26" t="s">
        <v>188</v>
      </c>
      <c r="J786" s="26" t="s">
        <v>188</v>
      </c>
      <c r="K786" s="26" t="s">
        <v>188</v>
      </c>
      <c r="L786" s="26" t="s">
        <v>188</v>
      </c>
      <c r="M786" s="26" t="s">
        <v>188</v>
      </c>
      <c r="N786" s="26" t="s">
        <v>188</v>
      </c>
      <c r="O786" s="26" t="s">
        <v>188</v>
      </c>
      <c r="P786" s="26" t="s">
        <v>188</v>
      </c>
      <c r="Q786" s="26" t="s">
        <v>188</v>
      </c>
      <c r="R786" s="26" t="s">
        <v>188</v>
      </c>
      <c r="S786" s="26" t="s">
        <v>188</v>
      </c>
      <c r="T786" s="26" t="s">
        <v>188</v>
      </c>
      <c r="U786" s="26" t="s">
        <v>188</v>
      </c>
      <c r="V786" s="26" t="s">
        <v>5</v>
      </c>
      <c r="W786" s="26" t="s">
        <v>165</v>
      </c>
      <c r="X786" s="26" t="s">
        <v>158</v>
      </c>
      <c r="Y786" s="26" t="s">
        <v>190</v>
      </c>
      <c r="Z786" s="26" t="s">
        <v>190</v>
      </c>
      <c r="AA786" s="26" t="s">
        <v>190</v>
      </c>
      <c r="AB786" s="26" t="s">
        <v>190</v>
      </c>
      <c r="AC786" s="26" t="s">
        <v>190</v>
      </c>
      <c r="AD786" s="26" t="s">
        <v>190</v>
      </c>
      <c r="AE786" s="26" t="s">
        <v>53</v>
      </c>
      <c r="AF786" s="26" t="s">
        <v>54</v>
      </c>
      <c r="AG786" s="26" t="s">
        <v>59</v>
      </c>
      <c r="AH786" s="26" t="s">
        <v>58</v>
      </c>
      <c r="AI786" s="26" t="s">
        <v>59</v>
      </c>
      <c r="AJ786" s="26" t="s">
        <v>59</v>
      </c>
      <c r="AK786" s="26" t="s">
        <v>71</v>
      </c>
      <c r="AL786" s="26" t="s">
        <v>163</v>
      </c>
      <c r="AM786" s="26" t="s">
        <v>168</v>
      </c>
      <c r="AN786" s="26" t="s">
        <v>90</v>
      </c>
      <c r="AO786" s="26" t="s">
        <v>94</v>
      </c>
      <c r="AP786" s="26" t="s">
        <v>106</v>
      </c>
      <c r="AQ786" s="26" t="s">
        <v>106</v>
      </c>
      <c r="AR786" s="26" t="s">
        <v>106</v>
      </c>
      <c r="AS786" s="26" t="s">
        <v>106</v>
      </c>
      <c r="AT786" s="26" t="s">
        <v>113</v>
      </c>
      <c r="AU786" s="26" t="s">
        <v>193</v>
      </c>
      <c r="AX786" s="12">
        <f t="shared" si="450"/>
        <v>785</v>
      </c>
      <c r="AY786" s="12">
        <f t="shared" si="481"/>
        <v>1</v>
      </c>
      <c r="AZ786" s="20" t="str">
        <f t="shared" si="451"/>
        <v>Autoevaluación.</v>
      </c>
      <c r="BA786" s="12" t="str">
        <f t="shared" si="446"/>
        <v>Autoevaluación.</v>
      </c>
      <c r="BB786" s="12" t="str">
        <f t="shared" si="447"/>
        <v/>
      </c>
      <c r="BC786" s="12" t="str">
        <f t="shared" si="448"/>
        <v/>
      </c>
      <c r="BD786" s="12" t="str">
        <f t="shared" si="449"/>
        <v/>
      </c>
      <c r="BF786" s="12">
        <f t="shared" si="452"/>
        <v>0</v>
      </c>
      <c r="BG786" s="12">
        <f t="shared" si="453"/>
        <v>0</v>
      </c>
      <c r="BH786" s="12">
        <f t="shared" si="454"/>
        <v>1</v>
      </c>
      <c r="BI786" s="12">
        <f t="shared" si="455"/>
        <v>0</v>
      </c>
      <c r="BJ786" s="12">
        <f t="shared" si="456"/>
        <v>0</v>
      </c>
      <c r="BK786" s="12">
        <f t="shared" si="457"/>
        <v>1</v>
      </c>
      <c r="BL786" s="20" t="str">
        <f t="shared" si="458"/>
        <v>Claridad</v>
      </c>
      <c r="BM786" s="12" t="str">
        <f t="shared" si="459"/>
        <v>Claridad</v>
      </c>
      <c r="BN786" s="12" t="e">
        <f t="shared" si="445"/>
        <v>#VALUE!</v>
      </c>
      <c r="BO786" s="12" t="str">
        <f t="shared" si="460"/>
        <v/>
      </c>
      <c r="BP786" s="12" t="str">
        <f t="shared" si="461"/>
        <v/>
      </c>
      <c r="BQ786" s="12" t="str">
        <f t="shared" si="462"/>
        <v/>
      </c>
      <c r="BS786" s="12">
        <f t="shared" si="463"/>
        <v>0</v>
      </c>
      <c r="BT786" s="12">
        <f t="shared" si="464"/>
        <v>0</v>
      </c>
      <c r="BU786" s="12">
        <f t="shared" si="465"/>
        <v>1</v>
      </c>
      <c r="BV786" s="12">
        <f t="shared" si="466"/>
        <v>0</v>
      </c>
      <c r="BW786" s="12">
        <f t="shared" si="467"/>
        <v>0</v>
      </c>
      <c r="BX786" s="12">
        <f t="shared" si="468"/>
        <v>0</v>
      </c>
      <c r="BY786" s="12">
        <f t="shared" si="469"/>
        <v>1</v>
      </c>
      <c r="BZ786"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86" s="12" t="str">
        <f t="shared" si="471"/>
        <v>La bibliografía básica propuesta se encuentra en la biblioteca "Juan Roa Vásquez".</v>
      </c>
      <c r="CB786" s="21" t="str">
        <f t="shared" si="472"/>
        <v>La bibliografía propuesta contiene títulos de edición menor a 5 años.</v>
      </c>
      <c r="CC786" s="12" t="str">
        <f t="shared" si="473"/>
        <v>La bibliografía se presenta con una sólo sistema de referenciación (APA, Vancouver, IEEE, etc).</v>
      </c>
      <c r="CD786" s="12" t="str">
        <f t="shared" si="474"/>
        <v>La bibliografía incluye por lo menos dos títulos en una segunda lengua.</v>
      </c>
      <c r="CF786" s="12">
        <f t="shared" si="475"/>
        <v>1</v>
      </c>
      <c r="CG786" s="12">
        <f t="shared" si="476"/>
        <v>1</v>
      </c>
      <c r="CH786" s="12">
        <f t="shared" si="477"/>
        <v>1</v>
      </c>
      <c r="CI786" s="12">
        <f t="shared" si="478"/>
        <v>1</v>
      </c>
      <c r="CJ786" s="12">
        <f t="shared" si="479"/>
        <v>0</v>
      </c>
      <c r="CK786" s="12">
        <f t="shared" si="480"/>
        <v>4</v>
      </c>
    </row>
    <row r="787" spans="1:89" x14ac:dyDescent="0.25">
      <c r="A787" s="25">
        <v>43081.482242337966</v>
      </c>
      <c r="B787" s="26" t="s">
        <v>1591</v>
      </c>
      <c r="C787" s="26" t="s">
        <v>1592</v>
      </c>
      <c r="D787" s="26" t="s">
        <v>577</v>
      </c>
      <c r="E787" s="26" t="s">
        <v>1593</v>
      </c>
      <c r="F787" s="24"/>
      <c r="G787" s="26" t="s">
        <v>1598</v>
      </c>
      <c r="H787" s="26" t="s">
        <v>188</v>
      </c>
      <c r="I787" s="26" t="s">
        <v>188</v>
      </c>
      <c r="J787" s="26" t="s">
        <v>188</v>
      </c>
      <c r="K787" s="26" t="s">
        <v>188</v>
      </c>
      <c r="L787" s="26" t="s">
        <v>188</v>
      </c>
      <c r="M787" s="26" t="s">
        <v>188</v>
      </c>
      <c r="N787" s="26" t="s">
        <v>188</v>
      </c>
      <c r="O787" s="26" t="s">
        <v>188</v>
      </c>
      <c r="P787" s="26" t="s">
        <v>188</v>
      </c>
      <c r="Q787" s="26" t="s">
        <v>188</v>
      </c>
      <c r="R787" s="26" t="s">
        <v>188</v>
      </c>
      <c r="S787" s="26" t="s">
        <v>188</v>
      </c>
      <c r="T787" s="26" t="s">
        <v>188</v>
      </c>
      <c r="U787" s="26" t="s">
        <v>188</v>
      </c>
      <c r="V787" s="26" t="s">
        <v>5</v>
      </c>
      <c r="W787" s="26" t="s">
        <v>162</v>
      </c>
      <c r="X787" s="26" t="s">
        <v>158</v>
      </c>
      <c r="Y787" s="26" t="s">
        <v>43</v>
      </c>
      <c r="Z787" s="26" t="s">
        <v>45</v>
      </c>
      <c r="AA787" s="26" t="s">
        <v>190</v>
      </c>
      <c r="AB787" s="26" t="s">
        <v>43</v>
      </c>
      <c r="AC787" s="26" t="s">
        <v>190</v>
      </c>
      <c r="AD787" s="26" t="s">
        <v>43</v>
      </c>
      <c r="AE787" s="26" t="s">
        <v>53</v>
      </c>
      <c r="AF787" s="26" t="s">
        <v>58</v>
      </c>
      <c r="AG787" s="26" t="s">
        <v>59</v>
      </c>
      <c r="AH787" s="26" t="s">
        <v>59</v>
      </c>
      <c r="AI787" s="26" t="s">
        <v>58</v>
      </c>
      <c r="AJ787" s="26" t="s">
        <v>59</v>
      </c>
      <c r="AK787" s="26" t="s">
        <v>71</v>
      </c>
      <c r="AL787" s="26" t="s">
        <v>160</v>
      </c>
      <c r="AM787" s="26" t="s">
        <v>206</v>
      </c>
      <c r="AN787" s="26" t="s">
        <v>89</v>
      </c>
      <c r="AO787" s="26" t="s">
        <v>192</v>
      </c>
      <c r="AP787" s="26" t="s">
        <v>104</v>
      </c>
      <c r="AQ787" s="26" t="s">
        <v>104</v>
      </c>
      <c r="AR787" s="26" t="s">
        <v>105</v>
      </c>
      <c r="AS787" s="26" t="s">
        <v>104</v>
      </c>
      <c r="AT787" s="26" t="s">
        <v>113</v>
      </c>
      <c r="AU787" s="26" t="s">
        <v>193</v>
      </c>
      <c r="AX787" s="12">
        <f t="shared" si="450"/>
        <v>784</v>
      </c>
      <c r="AY787" s="12">
        <f t="shared" si="481"/>
        <v>0.5</v>
      </c>
      <c r="AZ787" s="20" t="str">
        <f t="shared" si="451"/>
        <v>Anticipatoria., Autoevaluación., Retroalimentación.</v>
      </c>
      <c r="BA787" s="12" t="str">
        <f t="shared" si="446"/>
        <v>Anticipatoria.</v>
      </c>
      <c r="BB787" s="12" t="str">
        <f t="shared" si="447"/>
        <v>Autoevaluación.</v>
      </c>
      <c r="BC787" s="12" t="str">
        <f t="shared" si="448"/>
        <v>Retroalimentación.</v>
      </c>
      <c r="BD787" s="12" t="str">
        <f t="shared" si="449"/>
        <v/>
      </c>
      <c r="BF787" s="12">
        <f t="shared" si="452"/>
        <v>1</v>
      </c>
      <c r="BG787" s="12">
        <f t="shared" si="453"/>
        <v>0</v>
      </c>
      <c r="BH787" s="12">
        <f t="shared" si="454"/>
        <v>1</v>
      </c>
      <c r="BI787" s="12">
        <f t="shared" si="455"/>
        <v>1</v>
      </c>
      <c r="BJ787" s="12">
        <f t="shared" si="456"/>
        <v>0</v>
      </c>
      <c r="BK787" s="12">
        <f t="shared" si="457"/>
        <v>3</v>
      </c>
      <c r="BL787" s="20" t="str">
        <f t="shared" si="458"/>
        <v>Reflexión, Diálogo, Claridad, Oportunidades de mejora, Retroalimentación al docente</v>
      </c>
      <c r="BM787" s="12" t="str">
        <f t="shared" si="459"/>
        <v>Reflexión</v>
      </c>
      <c r="BN787" s="12" t="str">
        <f t="shared" si="445"/>
        <v>Diálogo</v>
      </c>
      <c r="BO787" s="12" t="str">
        <f t="shared" si="460"/>
        <v>Claridad</v>
      </c>
      <c r="BP787" s="12" t="str">
        <f t="shared" si="461"/>
        <v>Oportunidades de mejora</v>
      </c>
      <c r="BQ787" s="12" t="str">
        <f t="shared" si="462"/>
        <v>Retroalimentación al docente</v>
      </c>
      <c r="BS787" s="12">
        <f t="shared" si="463"/>
        <v>1</v>
      </c>
      <c r="BT787" s="12">
        <f t="shared" si="464"/>
        <v>1</v>
      </c>
      <c r="BU787" s="12">
        <f t="shared" si="465"/>
        <v>1</v>
      </c>
      <c r="BV787" s="12">
        <f t="shared" si="466"/>
        <v>1</v>
      </c>
      <c r="BW787" s="12">
        <f t="shared" si="467"/>
        <v>1</v>
      </c>
      <c r="BX787" s="12">
        <f t="shared" si="468"/>
        <v>0</v>
      </c>
      <c r="BY787" s="12">
        <f t="shared" si="469"/>
        <v>5</v>
      </c>
      <c r="BZ787"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87" s="12" t="str">
        <f t="shared" si="471"/>
        <v>La bibliografía básica propuesta se encuentra en la biblioteca "Juan Roa Vásquez".</v>
      </c>
      <c r="CB787" s="21" t="str">
        <f t="shared" si="472"/>
        <v>La bibliografía propuesta contiene títulos de edición menor a 5 años.</v>
      </c>
      <c r="CC787" s="12" t="str">
        <f t="shared" si="473"/>
        <v>La bibliografía se presenta con una sólo sistema de referenciación (APA, Vancouver, IEEE, etc).</v>
      </c>
      <c r="CD787" s="12" t="str">
        <f t="shared" si="474"/>
        <v>La bibliografía incluye por lo menos dos títulos en una segunda lengua.</v>
      </c>
      <c r="CF787" s="12">
        <f t="shared" si="475"/>
        <v>1</v>
      </c>
      <c r="CG787" s="12">
        <f t="shared" si="476"/>
        <v>1</v>
      </c>
      <c r="CH787" s="12">
        <f t="shared" si="477"/>
        <v>1</v>
      </c>
      <c r="CI787" s="12">
        <f t="shared" si="478"/>
        <v>1</v>
      </c>
      <c r="CJ787" s="12">
        <f t="shared" si="479"/>
        <v>0</v>
      </c>
      <c r="CK787" s="12">
        <f t="shared" si="480"/>
        <v>4</v>
      </c>
    </row>
    <row r="788" spans="1:89" x14ac:dyDescent="0.25">
      <c r="A788" s="25">
        <v>43081.501991296296</v>
      </c>
      <c r="B788" s="26" t="s">
        <v>1599</v>
      </c>
      <c r="C788" s="26" t="s">
        <v>1600</v>
      </c>
      <c r="D788" s="26" t="s">
        <v>185</v>
      </c>
      <c r="E788" s="24"/>
      <c r="F788" s="26" t="s">
        <v>1007</v>
      </c>
      <c r="G788" s="26" t="s">
        <v>1601</v>
      </c>
      <c r="H788" s="26" t="s">
        <v>188</v>
      </c>
      <c r="I788" s="26" t="s">
        <v>188</v>
      </c>
      <c r="J788" s="26" t="s">
        <v>188</v>
      </c>
      <c r="K788" s="26" t="s">
        <v>188</v>
      </c>
      <c r="L788" s="26" t="s">
        <v>188</v>
      </c>
      <c r="M788" s="26" t="s">
        <v>188</v>
      </c>
      <c r="N788" s="26" t="s">
        <v>188</v>
      </c>
      <c r="O788" s="26" t="s">
        <v>188</v>
      </c>
      <c r="P788" s="26" t="s">
        <v>188</v>
      </c>
      <c r="Q788" s="26" t="s">
        <v>188</v>
      </c>
      <c r="R788" s="26" t="s">
        <v>188</v>
      </c>
      <c r="S788" s="26" t="s">
        <v>188</v>
      </c>
      <c r="T788" s="26" t="s">
        <v>188</v>
      </c>
      <c r="U788" s="26" t="s">
        <v>188</v>
      </c>
      <c r="V788" s="26" t="s">
        <v>5</v>
      </c>
      <c r="W788" s="26" t="s">
        <v>162</v>
      </c>
      <c r="X788" s="26" t="s">
        <v>158</v>
      </c>
      <c r="Y788" s="26" t="s">
        <v>43</v>
      </c>
      <c r="Z788" s="26" t="s">
        <v>43</v>
      </c>
      <c r="AA788" s="26" t="s">
        <v>43</v>
      </c>
      <c r="AB788" s="26" t="s">
        <v>43</v>
      </c>
      <c r="AC788" s="26" t="s">
        <v>43</v>
      </c>
      <c r="AD788" s="26" t="s">
        <v>43</v>
      </c>
      <c r="AE788" s="26" t="s">
        <v>53</v>
      </c>
      <c r="AF788" s="26" t="s">
        <v>58</v>
      </c>
      <c r="AG788" s="26" t="s">
        <v>58</v>
      </c>
      <c r="AH788" s="26" t="s">
        <v>58</v>
      </c>
      <c r="AI788" s="26" t="s">
        <v>58</v>
      </c>
      <c r="AJ788" s="26" t="s">
        <v>58</v>
      </c>
      <c r="AK788" s="26" t="s">
        <v>69</v>
      </c>
      <c r="AL788" s="26" t="s">
        <v>160</v>
      </c>
      <c r="AM788" s="26" t="s">
        <v>191</v>
      </c>
      <c r="AN788" s="26" t="s">
        <v>89</v>
      </c>
      <c r="AO788" s="26" t="s">
        <v>210</v>
      </c>
      <c r="AP788" s="26" t="s">
        <v>104</v>
      </c>
      <c r="AQ788" s="26" t="s">
        <v>104</v>
      </c>
      <c r="AR788" s="26" t="s">
        <v>104</v>
      </c>
      <c r="AS788" s="26" t="s">
        <v>104</v>
      </c>
      <c r="AT788" s="26" t="s">
        <v>114</v>
      </c>
      <c r="AU788" s="26" t="s">
        <v>193</v>
      </c>
      <c r="AX788" s="12">
        <f t="shared" si="450"/>
        <v>787</v>
      </c>
      <c r="AY788" s="12">
        <f t="shared" si="481"/>
        <v>1</v>
      </c>
      <c r="AZ788" s="20" t="str">
        <f t="shared" si="451"/>
        <v>Anticipatoria., Criterios y estándares (Rúbrica)., Autoevaluación., Retroalimentación.</v>
      </c>
      <c r="BA788" s="12" t="str">
        <f t="shared" si="446"/>
        <v>Anticipatoria.</v>
      </c>
      <c r="BB788" s="12" t="str">
        <f t="shared" si="447"/>
        <v>Criterios y estándares (Rúbrica).</v>
      </c>
      <c r="BC788" s="12" t="str">
        <f t="shared" si="448"/>
        <v>Autoevaluación.</v>
      </c>
      <c r="BD788" s="12" t="str">
        <f t="shared" si="449"/>
        <v>Retroalimentación.</v>
      </c>
      <c r="BF788" s="12">
        <f t="shared" si="452"/>
        <v>1</v>
      </c>
      <c r="BG788" s="12">
        <f t="shared" si="453"/>
        <v>1</v>
      </c>
      <c r="BH788" s="12">
        <f t="shared" si="454"/>
        <v>1</v>
      </c>
      <c r="BI788" s="12">
        <f t="shared" si="455"/>
        <v>1</v>
      </c>
      <c r="BJ788" s="12">
        <f t="shared" si="456"/>
        <v>0</v>
      </c>
      <c r="BK788" s="12">
        <f t="shared" si="457"/>
        <v>4</v>
      </c>
      <c r="BL788" s="20" t="str">
        <f t="shared" si="458"/>
        <v>Reflexión, Diálogo, Claridad, Oportunidades de mejora</v>
      </c>
      <c r="BM788" s="12" t="str">
        <f t="shared" si="459"/>
        <v>Reflexión</v>
      </c>
      <c r="BN788" s="12" t="str">
        <f t="shared" si="445"/>
        <v>Diálogo</v>
      </c>
      <c r="BO788" s="12" t="str">
        <f t="shared" si="460"/>
        <v>Claridad</v>
      </c>
      <c r="BP788" s="12" t="str">
        <f t="shared" si="461"/>
        <v>Oportunidades de mejora</v>
      </c>
      <c r="BQ788" s="12" t="str">
        <f t="shared" si="462"/>
        <v/>
      </c>
      <c r="BS788" s="12">
        <f t="shared" si="463"/>
        <v>1</v>
      </c>
      <c r="BT788" s="12">
        <f t="shared" si="464"/>
        <v>1</v>
      </c>
      <c r="BU788" s="12">
        <f t="shared" si="465"/>
        <v>1</v>
      </c>
      <c r="BV788" s="12">
        <f t="shared" si="466"/>
        <v>1</v>
      </c>
      <c r="BW788" s="12">
        <f t="shared" si="467"/>
        <v>0</v>
      </c>
      <c r="BX788" s="12">
        <f t="shared" si="468"/>
        <v>0</v>
      </c>
      <c r="BY788" s="12">
        <f t="shared" si="469"/>
        <v>4</v>
      </c>
      <c r="BZ788"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88" s="12" t="str">
        <f t="shared" si="471"/>
        <v>La bibliografía básica propuesta se encuentra en la biblioteca "Juan Roa Vásquez".</v>
      </c>
      <c r="CB788" s="21" t="str">
        <f t="shared" si="472"/>
        <v>La bibliografía propuesta contiene títulos de edición menor a 5 años.</v>
      </c>
      <c r="CC788" s="12" t="str">
        <f t="shared" si="473"/>
        <v>La bibliografía se presenta con una sólo sistema de referenciación (APA, Vancouver, IEEE, etc).</v>
      </c>
      <c r="CD788" s="12" t="str">
        <f t="shared" si="474"/>
        <v>La bibliografía incluye por lo menos dos títulos en una segunda lengua.</v>
      </c>
      <c r="CF788" s="12">
        <f t="shared" si="475"/>
        <v>1</v>
      </c>
      <c r="CG788" s="12">
        <f t="shared" si="476"/>
        <v>1</v>
      </c>
      <c r="CH788" s="12">
        <f t="shared" si="477"/>
        <v>1</v>
      </c>
      <c r="CI788" s="12">
        <f t="shared" si="478"/>
        <v>1</v>
      </c>
      <c r="CJ788" s="12">
        <f t="shared" si="479"/>
        <v>0</v>
      </c>
      <c r="CK788" s="12">
        <f t="shared" si="480"/>
        <v>4</v>
      </c>
    </row>
    <row r="789" spans="1:89" x14ac:dyDescent="0.25">
      <c r="A789" s="25">
        <v>43081.503968113422</v>
      </c>
      <c r="B789" s="26" t="s">
        <v>1599</v>
      </c>
      <c r="C789" s="26" t="s">
        <v>1602</v>
      </c>
      <c r="D789" s="26" t="s">
        <v>185</v>
      </c>
      <c r="E789" s="24"/>
      <c r="F789" s="26" t="s">
        <v>1007</v>
      </c>
      <c r="G789" s="26" t="s">
        <v>1603</v>
      </c>
      <c r="H789" s="26" t="s">
        <v>188</v>
      </c>
      <c r="I789" s="26" t="s">
        <v>188</v>
      </c>
      <c r="J789" s="26" t="s">
        <v>188</v>
      </c>
      <c r="K789" s="26" t="s">
        <v>188</v>
      </c>
      <c r="L789" s="26" t="s">
        <v>188</v>
      </c>
      <c r="M789" s="26" t="s">
        <v>188</v>
      </c>
      <c r="N789" s="26" t="s">
        <v>188</v>
      </c>
      <c r="O789" s="26" t="s">
        <v>188</v>
      </c>
      <c r="P789" s="26" t="s">
        <v>188</v>
      </c>
      <c r="Q789" s="26" t="s">
        <v>188</v>
      </c>
      <c r="R789" s="26" t="s">
        <v>188</v>
      </c>
      <c r="S789" s="26" t="s">
        <v>188</v>
      </c>
      <c r="T789" s="26" t="s">
        <v>188</v>
      </c>
      <c r="U789" s="26" t="s">
        <v>188</v>
      </c>
      <c r="V789" s="26" t="s">
        <v>5</v>
      </c>
      <c r="W789" s="26" t="s">
        <v>162</v>
      </c>
      <c r="X789" s="26" t="s">
        <v>158</v>
      </c>
      <c r="Y789" s="26" t="s">
        <v>43</v>
      </c>
      <c r="Z789" s="26" t="s">
        <v>43</v>
      </c>
      <c r="AA789" s="26" t="s">
        <v>43</v>
      </c>
      <c r="AB789" s="26" t="s">
        <v>43</v>
      </c>
      <c r="AC789" s="26" t="s">
        <v>43</v>
      </c>
      <c r="AD789" s="26" t="s">
        <v>43</v>
      </c>
      <c r="AE789" s="26" t="s">
        <v>55</v>
      </c>
      <c r="AF789" s="26" t="s">
        <v>58</v>
      </c>
      <c r="AG789" s="26" t="s">
        <v>58</v>
      </c>
      <c r="AH789" s="26" t="s">
        <v>58</v>
      </c>
      <c r="AI789" s="26" t="s">
        <v>58</v>
      </c>
      <c r="AJ789" s="26" t="s">
        <v>58</v>
      </c>
      <c r="AK789" s="26" t="s">
        <v>69</v>
      </c>
      <c r="AL789" s="26" t="s">
        <v>160</v>
      </c>
      <c r="AM789" s="26" t="s">
        <v>191</v>
      </c>
      <c r="AN789" s="26" t="s">
        <v>89</v>
      </c>
      <c r="AO789" s="26" t="s">
        <v>192</v>
      </c>
      <c r="AP789" s="26" t="s">
        <v>104</v>
      </c>
      <c r="AQ789" s="26" t="s">
        <v>104</v>
      </c>
      <c r="AR789" s="26" t="s">
        <v>104</v>
      </c>
      <c r="AS789" s="26" t="s">
        <v>104</v>
      </c>
      <c r="AT789" s="26" t="s">
        <v>114</v>
      </c>
      <c r="AU789" s="26" t="s">
        <v>193</v>
      </c>
      <c r="AX789" s="12">
        <f t="shared" si="450"/>
        <v>788</v>
      </c>
      <c r="AY789" s="12">
        <f t="shared" si="481"/>
        <v>0.5</v>
      </c>
      <c r="AZ789" s="20" t="str">
        <f t="shared" si="451"/>
        <v>Anticipatoria., Criterios y estándares (Rúbrica)., Autoevaluación., Retroalimentación.</v>
      </c>
      <c r="BA789" s="12" t="str">
        <f t="shared" si="446"/>
        <v>Anticipatoria.</v>
      </c>
      <c r="BB789" s="12" t="str">
        <f t="shared" si="447"/>
        <v>Criterios y estándares (Rúbrica).</v>
      </c>
      <c r="BC789" s="12" t="str">
        <f t="shared" si="448"/>
        <v>Autoevaluación.</v>
      </c>
      <c r="BD789" s="12" t="str">
        <f t="shared" si="449"/>
        <v>Retroalimentación.</v>
      </c>
      <c r="BF789" s="12">
        <f t="shared" si="452"/>
        <v>1</v>
      </c>
      <c r="BG789" s="12">
        <f t="shared" si="453"/>
        <v>1</v>
      </c>
      <c r="BH789" s="12">
        <f t="shared" si="454"/>
        <v>1</v>
      </c>
      <c r="BI789" s="12">
        <f t="shared" si="455"/>
        <v>1</v>
      </c>
      <c r="BJ789" s="12">
        <f t="shared" si="456"/>
        <v>0</v>
      </c>
      <c r="BK789" s="12">
        <f t="shared" si="457"/>
        <v>4</v>
      </c>
      <c r="BL789" s="20" t="str">
        <f t="shared" si="458"/>
        <v>Reflexión, Diálogo, Claridad, Oportunidades de mejora, Retroalimentación al docente</v>
      </c>
      <c r="BM789" s="12" t="str">
        <f t="shared" si="459"/>
        <v>Reflexión</v>
      </c>
      <c r="BN789" s="12" t="str">
        <f t="shared" si="445"/>
        <v>Diálogo</v>
      </c>
      <c r="BO789" s="12" t="str">
        <f t="shared" si="460"/>
        <v>Claridad</v>
      </c>
      <c r="BP789" s="12" t="str">
        <f t="shared" si="461"/>
        <v>Oportunidades de mejora</v>
      </c>
      <c r="BQ789" s="12" t="str">
        <f t="shared" si="462"/>
        <v>Retroalimentación al docente</v>
      </c>
      <c r="BS789" s="12">
        <f t="shared" si="463"/>
        <v>1</v>
      </c>
      <c r="BT789" s="12">
        <f t="shared" si="464"/>
        <v>1</v>
      </c>
      <c r="BU789" s="12">
        <f t="shared" si="465"/>
        <v>1</v>
      </c>
      <c r="BV789" s="12">
        <f t="shared" si="466"/>
        <v>1</v>
      </c>
      <c r="BW789" s="12">
        <f t="shared" si="467"/>
        <v>1</v>
      </c>
      <c r="BX789" s="12">
        <f t="shared" si="468"/>
        <v>0</v>
      </c>
      <c r="BY789" s="12">
        <f t="shared" si="469"/>
        <v>5</v>
      </c>
      <c r="BZ789"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89" s="12" t="str">
        <f t="shared" si="471"/>
        <v>La bibliografía básica propuesta se encuentra en la biblioteca "Juan Roa Vásquez".</v>
      </c>
      <c r="CB789" s="21" t="str">
        <f t="shared" si="472"/>
        <v>La bibliografía propuesta contiene títulos de edición menor a 5 años.</v>
      </c>
      <c r="CC789" s="12" t="str">
        <f t="shared" si="473"/>
        <v>La bibliografía se presenta con una sólo sistema de referenciación (APA, Vancouver, IEEE, etc).</v>
      </c>
      <c r="CD789" s="12" t="str">
        <f t="shared" si="474"/>
        <v>La bibliografía incluye por lo menos dos títulos en una segunda lengua.</v>
      </c>
      <c r="CF789" s="12">
        <f t="shared" si="475"/>
        <v>1</v>
      </c>
      <c r="CG789" s="12">
        <f t="shared" si="476"/>
        <v>1</v>
      </c>
      <c r="CH789" s="12">
        <f t="shared" si="477"/>
        <v>1</v>
      </c>
      <c r="CI789" s="12">
        <f t="shared" si="478"/>
        <v>1</v>
      </c>
      <c r="CJ789" s="12">
        <f t="shared" si="479"/>
        <v>0</v>
      </c>
      <c r="CK789" s="12">
        <f t="shared" si="480"/>
        <v>4</v>
      </c>
    </row>
    <row r="790" spans="1:89" x14ac:dyDescent="0.25">
      <c r="A790" s="25">
        <v>43081.505593680558</v>
      </c>
      <c r="B790" s="26" t="s">
        <v>1599</v>
      </c>
      <c r="C790" s="26" t="s">
        <v>1604</v>
      </c>
      <c r="D790" s="26" t="s">
        <v>185</v>
      </c>
      <c r="E790" s="24"/>
      <c r="F790" s="26" t="s">
        <v>1007</v>
      </c>
      <c r="G790" s="26" t="s">
        <v>1605</v>
      </c>
      <c r="H790" s="26" t="s">
        <v>188</v>
      </c>
      <c r="I790" s="26" t="s">
        <v>188</v>
      </c>
      <c r="J790" s="26" t="s">
        <v>188</v>
      </c>
      <c r="K790" s="26" t="s">
        <v>188</v>
      </c>
      <c r="L790" s="26" t="s">
        <v>188</v>
      </c>
      <c r="M790" s="26" t="s">
        <v>188</v>
      </c>
      <c r="N790" s="26" t="s">
        <v>188</v>
      </c>
      <c r="O790" s="26" t="s">
        <v>188</v>
      </c>
      <c r="P790" s="26" t="s">
        <v>188</v>
      </c>
      <c r="Q790" s="26" t="s">
        <v>188</v>
      </c>
      <c r="R790" s="26" t="s">
        <v>188</v>
      </c>
      <c r="S790" s="26" t="s">
        <v>188</v>
      </c>
      <c r="T790" s="26" t="s">
        <v>188</v>
      </c>
      <c r="U790" s="26" t="s">
        <v>188</v>
      </c>
      <c r="V790" s="26" t="s">
        <v>5</v>
      </c>
      <c r="W790" s="26" t="s">
        <v>162</v>
      </c>
      <c r="X790" s="26" t="s">
        <v>158</v>
      </c>
      <c r="Y790" s="26" t="s">
        <v>43</v>
      </c>
      <c r="Z790" s="26" t="s">
        <v>43</v>
      </c>
      <c r="AA790" s="26" t="s">
        <v>43</v>
      </c>
      <c r="AB790" s="26" t="s">
        <v>43</v>
      </c>
      <c r="AC790" s="26" t="s">
        <v>43</v>
      </c>
      <c r="AD790" s="26" t="s">
        <v>43</v>
      </c>
      <c r="AE790" s="26" t="s">
        <v>53</v>
      </c>
      <c r="AF790" s="26" t="s">
        <v>58</v>
      </c>
      <c r="AG790" s="26" t="s">
        <v>58</v>
      </c>
      <c r="AH790" s="26" t="s">
        <v>58</v>
      </c>
      <c r="AI790" s="26" t="s">
        <v>58</v>
      </c>
      <c r="AJ790" s="26" t="s">
        <v>58</v>
      </c>
      <c r="AK790" s="26" t="s">
        <v>69</v>
      </c>
      <c r="AL790" s="26" t="s">
        <v>160</v>
      </c>
      <c r="AM790" s="26" t="s">
        <v>191</v>
      </c>
      <c r="AN790" s="26" t="s">
        <v>89</v>
      </c>
      <c r="AO790" s="26" t="s">
        <v>192</v>
      </c>
      <c r="AP790" s="26" t="s">
        <v>104</v>
      </c>
      <c r="AQ790" s="26" t="s">
        <v>104</v>
      </c>
      <c r="AR790" s="26" t="s">
        <v>104</v>
      </c>
      <c r="AS790" s="26" t="s">
        <v>104</v>
      </c>
      <c r="AT790" s="26" t="s">
        <v>114</v>
      </c>
      <c r="AU790" s="26" t="s">
        <v>193</v>
      </c>
      <c r="AX790" s="12">
        <f t="shared" si="450"/>
        <v>789</v>
      </c>
      <c r="AY790" s="12">
        <f t="shared" si="481"/>
        <v>0.5</v>
      </c>
      <c r="AZ790" s="20" t="str">
        <f t="shared" si="451"/>
        <v>Anticipatoria., Criterios y estándares (Rúbrica)., Autoevaluación., Retroalimentación.</v>
      </c>
      <c r="BA790" s="12" t="str">
        <f t="shared" si="446"/>
        <v>Anticipatoria.</v>
      </c>
      <c r="BB790" s="12" t="str">
        <f t="shared" si="447"/>
        <v>Criterios y estándares (Rúbrica).</v>
      </c>
      <c r="BC790" s="12" t="str">
        <f t="shared" si="448"/>
        <v>Autoevaluación.</v>
      </c>
      <c r="BD790" s="12" t="str">
        <f t="shared" si="449"/>
        <v>Retroalimentación.</v>
      </c>
      <c r="BF790" s="12">
        <f t="shared" si="452"/>
        <v>1</v>
      </c>
      <c r="BG790" s="12">
        <f t="shared" si="453"/>
        <v>1</v>
      </c>
      <c r="BH790" s="12">
        <f t="shared" si="454"/>
        <v>1</v>
      </c>
      <c r="BI790" s="12">
        <f t="shared" si="455"/>
        <v>1</v>
      </c>
      <c r="BJ790" s="12">
        <f t="shared" si="456"/>
        <v>0</v>
      </c>
      <c r="BK790" s="12">
        <f t="shared" si="457"/>
        <v>4</v>
      </c>
      <c r="BL790" s="20" t="str">
        <f t="shared" si="458"/>
        <v>Reflexión, Diálogo, Claridad, Oportunidades de mejora, Retroalimentación al docente</v>
      </c>
      <c r="BM790" s="12" t="str">
        <f t="shared" si="459"/>
        <v>Reflexión</v>
      </c>
      <c r="BN790" s="12" t="str">
        <f t="shared" si="445"/>
        <v>Diálogo</v>
      </c>
      <c r="BO790" s="12" t="str">
        <f t="shared" si="460"/>
        <v>Claridad</v>
      </c>
      <c r="BP790" s="12" t="str">
        <f t="shared" si="461"/>
        <v>Oportunidades de mejora</v>
      </c>
      <c r="BQ790" s="12" t="str">
        <f t="shared" si="462"/>
        <v>Retroalimentación al docente</v>
      </c>
      <c r="BS790" s="12">
        <f t="shared" si="463"/>
        <v>1</v>
      </c>
      <c r="BT790" s="12">
        <f t="shared" si="464"/>
        <v>1</v>
      </c>
      <c r="BU790" s="12">
        <f t="shared" si="465"/>
        <v>1</v>
      </c>
      <c r="BV790" s="12">
        <f t="shared" si="466"/>
        <v>1</v>
      </c>
      <c r="BW790" s="12">
        <f t="shared" si="467"/>
        <v>1</v>
      </c>
      <c r="BX790" s="12">
        <f t="shared" si="468"/>
        <v>0</v>
      </c>
      <c r="BY790" s="12">
        <f t="shared" si="469"/>
        <v>5</v>
      </c>
      <c r="BZ790"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90" s="12" t="str">
        <f t="shared" si="471"/>
        <v>La bibliografía básica propuesta se encuentra en la biblioteca "Juan Roa Vásquez".</v>
      </c>
      <c r="CB790" s="21" t="str">
        <f t="shared" si="472"/>
        <v>La bibliografía propuesta contiene títulos de edición menor a 5 años.</v>
      </c>
      <c r="CC790" s="12" t="str">
        <f t="shared" si="473"/>
        <v>La bibliografía se presenta con una sólo sistema de referenciación (APA, Vancouver, IEEE, etc).</v>
      </c>
      <c r="CD790" s="12" t="str">
        <f t="shared" si="474"/>
        <v>La bibliografía incluye por lo menos dos títulos en una segunda lengua.</v>
      </c>
      <c r="CF790" s="12">
        <f t="shared" si="475"/>
        <v>1</v>
      </c>
      <c r="CG790" s="12">
        <f t="shared" si="476"/>
        <v>1</v>
      </c>
      <c r="CH790" s="12">
        <f t="shared" si="477"/>
        <v>1</v>
      </c>
      <c r="CI790" s="12">
        <f t="shared" si="478"/>
        <v>1</v>
      </c>
      <c r="CJ790" s="12">
        <f t="shared" si="479"/>
        <v>0</v>
      </c>
      <c r="CK790" s="12">
        <f t="shared" si="480"/>
        <v>4</v>
      </c>
    </row>
    <row r="791" spans="1:89" x14ac:dyDescent="0.25">
      <c r="A791" s="25">
        <v>43081.50722615741</v>
      </c>
      <c r="B791" s="26" t="s">
        <v>1599</v>
      </c>
      <c r="C791" s="26" t="s">
        <v>1604</v>
      </c>
      <c r="D791" s="26" t="s">
        <v>185</v>
      </c>
      <c r="E791" s="24"/>
      <c r="F791" s="26" t="s">
        <v>1007</v>
      </c>
      <c r="G791" s="26" t="s">
        <v>1606</v>
      </c>
      <c r="H791" s="26" t="s">
        <v>188</v>
      </c>
      <c r="I791" s="26" t="s">
        <v>188</v>
      </c>
      <c r="J791" s="26" t="s">
        <v>188</v>
      </c>
      <c r="K791" s="26" t="s">
        <v>188</v>
      </c>
      <c r="L791" s="26" t="s">
        <v>188</v>
      </c>
      <c r="M791" s="26" t="s">
        <v>188</v>
      </c>
      <c r="N791" s="26" t="s">
        <v>188</v>
      </c>
      <c r="O791" s="26" t="s">
        <v>188</v>
      </c>
      <c r="P791" s="26" t="s">
        <v>188</v>
      </c>
      <c r="Q791" s="26" t="s">
        <v>188</v>
      </c>
      <c r="R791" s="26" t="s">
        <v>188</v>
      </c>
      <c r="S791" s="26" t="s">
        <v>188</v>
      </c>
      <c r="T791" s="26" t="s">
        <v>188</v>
      </c>
      <c r="U791" s="26" t="s">
        <v>188</v>
      </c>
      <c r="V791" s="26" t="s">
        <v>5</v>
      </c>
      <c r="W791" s="26" t="s">
        <v>162</v>
      </c>
      <c r="X791" s="26" t="s">
        <v>158</v>
      </c>
      <c r="Y791" s="26" t="s">
        <v>43</v>
      </c>
      <c r="Z791" s="26" t="s">
        <v>43</v>
      </c>
      <c r="AA791" s="26" t="s">
        <v>43</v>
      </c>
      <c r="AB791" s="26" t="s">
        <v>43</v>
      </c>
      <c r="AC791" s="26" t="s">
        <v>43</v>
      </c>
      <c r="AD791" s="26" t="s">
        <v>43</v>
      </c>
      <c r="AE791" s="26" t="s">
        <v>53</v>
      </c>
      <c r="AF791" s="26" t="s">
        <v>58</v>
      </c>
      <c r="AG791" s="26" t="s">
        <v>58</v>
      </c>
      <c r="AH791" s="26" t="s">
        <v>58</v>
      </c>
      <c r="AI791" s="26" t="s">
        <v>58</v>
      </c>
      <c r="AJ791" s="26" t="s">
        <v>58</v>
      </c>
      <c r="AK791" s="26" t="s">
        <v>69</v>
      </c>
      <c r="AL791" s="26" t="s">
        <v>160</v>
      </c>
      <c r="AM791" s="26" t="s">
        <v>191</v>
      </c>
      <c r="AN791" s="26" t="s">
        <v>89</v>
      </c>
      <c r="AO791" s="26" t="s">
        <v>210</v>
      </c>
      <c r="AP791" s="26" t="s">
        <v>104</v>
      </c>
      <c r="AQ791" s="26" t="s">
        <v>104</v>
      </c>
      <c r="AR791" s="26" t="s">
        <v>104</v>
      </c>
      <c r="AS791" s="26" t="s">
        <v>104</v>
      </c>
      <c r="AT791" s="26" t="s">
        <v>114</v>
      </c>
      <c r="AU791" s="26" t="s">
        <v>193</v>
      </c>
      <c r="AX791" s="12">
        <f t="shared" si="450"/>
        <v>789</v>
      </c>
      <c r="AY791" s="12">
        <f t="shared" si="481"/>
        <v>0.5</v>
      </c>
      <c r="AZ791" s="20" t="str">
        <f t="shared" si="451"/>
        <v>Anticipatoria., Criterios y estándares (Rúbrica)., Autoevaluación., Retroalimentación.</v>
      </c>
      <c r="BA791" s="12" t="str">
        <f t="shared" si="446"/>
        <v>Anticipatoria.</v>
      </c>
      <c r="BB791" s="12" t="str">
        <f t="shared" si="447"/>
        <v>Criterios y estándares (Rúbrica).</v>
      </c>
      <c r="BC791" s="12" t="str">
        <f t="shared" si="448"/>
        <v>Autoevaluación.</v>
      </c>
      <c r="BD791" s="12" t="str">
        <f t="shared" si="449"/>
        <v>Retroalimentación.</v>
      </c>
      <c r="BF791" s="12">
        <f t="shared" si="452"/>
        <v>1</v>
      </c>
      <c r="BG791" s="12">
        <f t="shared" si="453"/>
        <v>1</v>
      </c>
      <c r="BH791" s="12">
        <f t="shared" si="454"/>
        <v>1</v>
      </c>
      <c r="BI791" s="12">
        <f t="shared" si="455"/>
        <v>1</v>
      </c>
      <c r="BJ791" s="12">
        <f t="shared" si="456"/>
        <v>0</v>
      </c>
      <c r="BK791" s="12">
        <f t="shared" si="457"/>
        <v>4</v>
      </c>
      <c r="BL791" s="20" t="str">
        <f t="shared" si="458"/>
        <v>Reflexión, Diálogo, Claridad, Oportunidades de mejora</v>
      </c>
      <c r="BM791" s="12" t="str">
        <f t="shared" si="459"/>
        <v>Reflexión</v>
      </c>
      <c r="BN791" s="12" t="str">
        <f t="shared" si="445"/>
        <v>Diálogo</v>
      </c>
      <c r="BO791" s="12" t="str">
        <f t="shared" si="460"/>
        <v>Claridad</v>
      </c>
      <c r="BP791" s="12" t="str">
        <f t="shared" si="461"/>
        <v>Oportunidades de mejora</v>
      </c>
      <c r="BQ791" s="12" t="str">
        <f t="shared" si="462"/>
        <v/>
      </c>
      <c r="BS791" s="12">
        <f t="shared" si="463"/>
        <v>1</v>
      </c>
      <c r="BT791" s="12">
        <f t="shared" si="464"/>
        <v>1</v>
      </c>
      <c r="BU791" s="12">
        <f t="shared" si="465"/>
        <v>1</v>
      </c>
      <c r="BV791" s="12">
        <f t="shared" si="466"/>
        <v>1</v>
      </c>
      <c r="BW791" s="12">
        <f t="shared" si="467"/>
        <v>0</v>
      </c>
      <c r="BX791" s="12">
        <f t="shared" si="468"/>
        <v>0</v>
      </c>
      <c r="BY791" s="12">
        <f t="shared" si="469"/>
        <v>4</v>
      </c>
      <c r="BZ791"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91" s="12" t="str">
        <f t="shared" si="471"/>
        <v>La bibliografía básica propuesta se encuentra en la biblioteca "Juan Roa Vásquez".</v>
      </c>
      <c r="CB791" s="21" t="str">
        <f t="shared" si="472"/>
        <v>La bibliografía propuesta contiene títulos de edición menor a 5 años.</v>
      </c>
      <c r="CC791" s="12" t="str">
        <f t="shared" si="473"/>
        <v>La bibliografía se presenta con una sólo sistema de referenciación (APA, Vancouver, IEEE, etc).</v>
      </c>
      <c r="CD791" s="12" t="str">
        <f t="shared" si="474"/>
        <v>La bibliografía incluye por lo menos dos títulos en una segunda lengua.</v>
      </c>
      <c r="CF791" s="12">
        <f t="shared" si="475"/>
        <v>1</v>
      </c>
      <c r="CG791" s="12">
        <f t="shared" si="476"/>
        <v>1</v>
      </c>
      <c r="CH791" s="12">
        <f t="shared" si="477"/>
        <v>1</v>
      </c>
      <c r="CI791" s="12">
        <f t="shared" si="478"/>
        <v>1</v>
      </c>
      <c r="CJ791" s="12">
        <f t="shared" si="479"/>
        <v>0</v>
      </c>
      <c r="CK791" s="12">
        <f t="shared" si="480"/>
        <v>4</v>
      </c>
    </row>
    <row r="792" spans="1:89" x14ac:dyDescent="0.25">
      <c r="A792" s="25">
        <v>43081.50852275463</v>
      </c>
      <c r="B792" s="26" t="s">
        <v>1599</v>
      </c>
      <c r="C792" s="26" t="s">
        <v>1602</v>
      </c>
      <c r="D792" s="26" t="s">
        <v>185</v>
      </c>
      <c r="E792" s="24"/>
      <c r="F792" s="26" t="s">
        <v>1007</v>
      </c>
      <c r="G792" s="26" t="s">
        <v>1607</v>
      </c>
      <c r="H792" s="26" t="s">
        <v>188</v>
      </c>
      <c r="I792" s="26" t="s">
        <v>188</v>
      </c>
      <c r="J792" s="26" t="s">
        <v>188</v>
      </c>
      <c r="K792" s="26" t="s">
        <v>188</v>
      </c>
      <c r="L792" s="26" t="s">
        <v>188</v>
      </c>
      <c r="M792" s="26" t="s">
        <v>188</v>
      </c>
      <c r="N792" s="26" t="s">
        <v>188</v>
      </c>
      <c r="O792" s="26" t="s">
        <v>188</v>
      </c>
      <c r="P792" s="26" t="s">
        <v>188</v>
      </c>
      <c r="Q792" s="26" t="s">
        <v>188</v>
      </c>
      <c r="R792" s="26" t="s">
        <v>188</v>
      </c>
      <c r="S792" s="26" t="s">
        <v>188</v>
      </c>
      <c r="T792" s="26" t="s">
        <v>188</v>
      </c>
      <c r="U792" s="26" t="s">
        <v>188</v>
      </c>
      <c r="V792" s="26" t="s">
        <v>5</v>
      </c>
      <c r="W792" s="26" t="s">
        <v>36</v>
      </c>
      <c r="X792" s="26" t="s">
        <v>158</v>
      </c>
      <c r="Y792" s="26" t="s">
        <v>43</v>
      </c>
      <c r="Z792" s="26" t="s">
        <v>43</v>
      </c>
      <c r="AA792" s="26" t="s">
        <v>43</v>
      </c>
      <c r="AB792" s="26" t="s">
        <v>43</v>
      </c>
      <c r="AC792" s="26" t="s">
        <v>43</v>
      </c>
      <c r="AD792" s="26" t="s">
        <v>43</v>
      </c>
      <c r="AE792" s="26" t="s">
        <v>53</v>
      </c>
      <c r="AF792" s="26" t="s">
        <v>58</v>
      </c>
      <c r="AG792" s="26" t="s">
        <v>58</v>
      </c>
      <c r="AH792" s="26" t="s">
        <v>58</v>
      </c>
      <c r="AI792" s="26" t="s">
        <v>58</v>
      </c>
      <c r="AJ792" s="26" t="s">
        <v>58</v>
      </c>
      <c r="AK792" s="26" t="s">
        <v>69</v>
      </c>
      <c r="AL792" s="26" t="s">
        <v>160</v>
      </c>
      <c r="AM792" s="26" t="s">
        <v>191</v>
      </c>
      <c r="AN792" s="26" t="s">
        <v>89</v>
      </c>
      <c r="AO792" s="26" t="s">
        <v>210</v>
      </c>
      <c r="AP792" s="26" t="s">
        <v>104</v>
      </c>
      <c r="AQ792" s="26" t="s">
        <v>104</v>
      </c>
      <c r="AR792" s="26" t="s">
        <v>104</v>
      </c>
      <c r="AS792" s="26" t="s">
        <v>104</v>
      </c>
      <c r="AT792" s="26" t="s">
        <v>114</v>
      </c>
      <c r="AU792" s="26" t="s">
        <v>193</v>
      </c>
      <c r="AX792" s="12">
        <f t="shared" si="450"/>
        <v>788</v>
      </c>
      <c r="AY792" s="12">
        <f t="shared" si="481"/>
        <v>0.5</v>
      </c>
      <c r="AZ792" s="20" t="str">
        <f t="shared" si="451"/>
        <v>Anticipatoria., Criterios y estándares (Rúbrica)., Autoevaluación., Retroalimentación.</v>
      </c>
      <c r="BA792" s="12" t="str">
        <f t="shared" si="446"/>
        <v>Anticipatoria.</v>
      </c>
      <c r="BB792" s="12" t="str">
        <f t="shared" si="447"/>
        <v>Criterios y estándares (Rúbrica).</v>
      </c>
      <c r="BC792" s="12" t="str">
        <f t="shared" si="448"/>
        <v>Autoevaluación.</v>
      </c>
      <c r="BD792" s="12" t="str">
        <f t="shared" si="449"/>
        <v>Retroalimentación.</v>
      </c>
      <c r="BF792" s="12">
        <f t="shared" si="452"/>
        <v>1</v>
      </c>
      <c r="BG792" s="12">
        <f t="shared" si="453"/>
        <v>1</v>
      </c>
      <c r="BH792" s="12">
        <f t="shared" si="454"/>
        <v>1</v>
      </c>
      <c r="BI792" s="12">
        <f t="shared" si="455"/>
        <v>1</v>
      </c>
      <c r="BJ792" s="12">
        <f t="shared" si="456"/>
        <v>0</v>
      </c>
      <c r="BK792" s="12">
        <f t="shared" si="457"/>
        <v>4</v>
      </c>
      <c r="BL792" s="20" t="str">
        <f t="shared" si="458"/>
        <v>Reflexión, Diálogo, Claridad, Oportunidades de mejora</v>
      </c>
      <c r="BM792" s="12" t="str">
        <f t="shared" si="459"/>
        <v>Reflexión</v>
      </c>
      <c r="BN792" s="12" t="str">
        <f t="shared" si="445"/>
        <v>Diálogo</v>
      </c>
      <c r="BO792" s="12" t="str">
        <f t="shared" si="460"/>
        <v>Claridad</v>
      </c>
      <c r="BP792" s="12" t="str">
        <f t="shared" si="461"/>
        <v>Oportunidades de mejora</v>
      </c>
      <c r="BQ792" s="12" t="str">
        <f t="shared" si="462"/>
        <v/>
      </c>
      <c r="BS792" s="12">
        <f t="shared" si="463"/>
        <v>1</v>
      </c>
      <c r="BT792" s="12">
        <f t="shared" si="464"/>
        <v>1</v>
      </c>
      <c r="BU792" s="12">
        <f t="shared" si="465"/>
        <v>1</v>
      </c>
      <c r="BV792" s="12">
        <f t="shared" si="466"/>
        <v>1</v>
      </c>
      <c r="BW792" s="12">
        <f t="shared" si="467"/>
        <v>0</v>
      </c>
      <c r="BX792" s="12">
        <f t="shared" si="468"/>
        <v>0</v>
      </c>
      <c r="BY792" s="12">
        <f t="shared" si="469"/>
        <v>4</v>
      </c>
      <c r="BZ792"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92" s="12" t="str">
        <f t="shared" si="471"/>
        <v>La bibliografía básica propuesta se encuentra en la biblioteca "Juan Roa Vásquez".</v>
      </c>
      <c r="CB792" s="21" t="str">
        <f t="shared" si="472"/>
        <v>La bibliografía propuesta contiene títulos de edición menor a 5 años.</v>
      </c>
      <c r="CC792" s="12" t="str">
        <f t="shared" si="473"/>
        <v>La bibliografía se presenta con una sólo sistema de referenciación (APA, Vancouver, IEEE, etc).</v>
      </c>
      <c r="CD792" s="12" t="str">
        <f t="shared" si="474"/>
        <v>La bibliografía incluye por lo menos dos títulos en una segunda lengua.</v>
      </c>
      <c r="CF792" s="12">
        <f t="shared" si="475"/>
        <v>1</v>
      </c>
      <c r="CG792" s="12">
        <f t="shared" si="476"/>
        <v>1</v>
      </c>
      <c r="CH792" s="12">
        <f t="shared" si="477"/>
        <v>1</v>
      </c>
      <c r="CI792" s="12">
        <f t="shared" si="478"/>
        <v>1</v>
      </c>
      <c r="CJ792" s="12">
        <f t="shared" si="479"/>
        <v>0</v>
      </c>
      <c r="CK792" s="12">
        <f t="shared" si="480"/>
        <v>4</v>
      </c>
    </row>
    <row r="793" spans="1:89" x14ac:dyDescent="0.25">
      <c r="A793" s="25">
        <v>43081.573113946761</v>
      </c>
      <c r="B793" s="26" t="s">
        <v>1608</v>
      </c>
      <c r="C793" s="26" t="s">
        <v>1609</v>
      </c>
      <c r="D793" s="26" t="s">
        <v>185</v>
      </c>
      <c r="E793" s="24"/>
      <c r="F793" s="26" t="s">
        <v>371</v>
      </c>
      <c r="G793" s="26" t="s">
        <v>1610</v>
      </c>
      <c r="H793" s="26" t="s">
        <v>188</v>
      </c>
      <c r="I793" s="26" t="s">
        <v>188</v>
      </c>
      <c r="J793" s="26" t="s">
        <v>188</v>
      </c>
      <c r="K793" s="26" t="s">
        <v>188</v>
      </c>
      <c r="L793" s="26" t="s">
        <v>188</v>
      </c>
      <c r="M793" s="26" t="s">
        <v>188</v>
      </c>
      <c r="N793" s="26" t="s">
        <v>188</v>
      </c>
      <c r="O793" s="26" t="s">
        <v>188</v>
      </c>
      <c r="P793" s="26" t="s">
        <v>188</v>
      </c>
      <c r="Q793" s="26" t="s">
        <v>188</v>
      </c>
      <c r="R793" s="26" t="s">
        <v>188</v>
      </c>
      <c r="S793" s="26" t="s">
        <v>188</v>
      </c>
      <c r="T793" s="26" t="s">
        <v>189</v>
      </c>
      <c r="U793" s="26" t="s">
        <v>188</v>
      </c>
      <c r="V793" s="26" t="s">
        <v>5</v>
      </c>
      <c r="W793" s="26" t="s">
        <v>162</v>
      </c>
      <c r="X793" s="26" t="s">
        <v>158</v>
      </c>
      <c r="Y793" s="26" t="s">
        <v>190</v>
      </c>
      <c r="Z793" s="26" t="s">
        <v>190</v>
      </c>
      <c r="AA793" s="26" t="s">
        <v>190</v>
      </c>
      <c r="AB793" s="26" t="s">
        <v>190</v>
      </c>
      <c r="AC793" s="26" t="s">
        <v>43</v>
      </c>
      <c r="AD793" s="26" t="s">
        <v>190</v>
      </c>
      <c r="AE793" s="26" t="s">
        <v>55</v>
      </c>
      <c r="AF793" s="26" t="s">
        <v>159</v>
      </c>
      <c r="AG793" s="26" t="s">
        <v>59</v>
      </c>
      <c r="AH793" s="26" t="s">
        <v>59</v>
      </c>
      <c r="AI793" s="26" t="s">
        <v>59</v>
      </c>
      <c r="AJ793" s="26" t="s">
        <v>59</v>
      </c>
      <c r="AK793" s="26" t="s">
        <v>71</v>
      </c>
      <c r="AL793" s="26" t="s">
        <v>163</v>
      </c>
      <c r="AM793" s="26" t="s">
        <v>191</v>
      </c>
      <c r="AN793" s="26" t="s">
        <v>90</v>
      </c>
      <c r="AO793" s="26" t="s">
        <v>192</v>
      </c>
      <c r="AP793" s="26" t="s">
        <v>106</v>
      </c>
      <c r="AQ793" s="26" t="s">
        <v>104</v>
      </c>
      <c r="AR793" s="26" t="s">
        <v>106</v>
      </c>
      <c r="AS793" s="26" t="s">
        <v>106</v>
      </c>
      <c r="AT793" s="26" t="s">
        <v>113</v>
      </c>
      <c r="AU793" s="26" t="s">
        <v>193</v>
      </c>
      <c r="AX793" s="12">
        <f t="shared" si="450"/>
        <v>792</v>
      </c>
      <c r="AY793" s="12">
        <f t="shared" si="481"/>
        <v>0.5</v>
      </c>
      <c r="AZ793" s="20" t="str">
        <f t="shared" si="451"/>
        <v>Anticipatoria., Criterios y estándares (Rúbrica)., Autoevaluación., Retroalimentación.</v>
      </c>
      <c r="BA793" s="12" t="str">
        <f t="shared" si="446"/>
        <v>Anticipatoria.</v>
      </c>
      <c r="BB793" s="12" t="str">
        <f t="shared" si="447"/>
        <v>Criterios y estándares (Rúbrica).</v>
      </c>
      <c r="BC793" s="12" t="str">
        <f t="shared" si="448"/>
        <v>Autoevaluación.</v>
      </c>
      <c r="BD793" s="12" t="str">
        <f t="shared" si="449"/>
        <v>Retroalimentación.</v>
      </c>
      <c r="BF793" s="12">
        <f t="shared" si="452"/>
        <v>1</v>
      </c>
      <c r="BG793" s="12">
        <f t="shared" si="453"/>
        <v>1</v>
      </c>
      <c r="BH793" s="12">
        <f t="shared" si="454"/>
        <v>1</v>
      </c>
      <c r="BI793" s="12">
        <f t="shared" si="455"/>
        <v>1</v>
      </c>
      <c r="BJ793" s="12">
        <f t="shared" si="456"/>
        <v>0</v>
      </c>
      <c r="BK793" s="12">
        <f t="shared" si="457"/>
        <v>4</v>
      </c>
      <c r="BL793" s="20" t="str">
        <f t="shared" si="458"/>
        <v>Reflexión, Diálogo, Claridad, Oportunidades de mejora, Retroalimentación al docente</v>
      </c>
      <c r="BM793" s="12" t="str">
        <f t="shared" si="459"/>
        <v>Reflexión</v>
      </c>
      <c r="BN793" s="12" t="str">
        <f t="shared" si="445"/>
        <v>Diálogo</v>
      </c>
      <c r="BO793" s="12" t="str">
        <f t="shared" si="460"/>
        <v>Claridad</v>
      </c>
      <c r="BP793" s="12" t="str">
        <f t="shared" si="461"/>
        <v>Oportunidades de mejora</v>
      </c>
      <c r="BQ793" s="12" t="str">
        <f t="shared" si="462"/>
        <v>Retroalimentación al docente</v>
      </c>
      <c r="BS793" s="12">
        <f t="shared" si="463"/>
        <v>1</v>
      </c>
      <c r="BT793" s="12">
        <f t="shared" si="464"/>
        <v>1</v>
      </c>
      <c r="BU793" s="12">
        <f t="shared" si="465"/>
        <v>1</v>
      </c>
      <c r="BV793" s="12">
        <f t="shared" si="466"/>
        <v>1</v>
      </c>
      <c r="BW793" s="12">
        <f t="shared" si="467"/>
        <v>1</v>
      </c>
      <c r="BX793" s="12">
        <f t="shared" si="468"/>
        <v>0</v>
      </c>
      <c r="BY793" s="12">
        <f t="shared" si="469"/>
        <v>5</v>
      </c>
      <c r="BZ793"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93" s="12" t="str">
        <f t="shared" si="471"/>
        <v>La bibliografía básica propuesta se encuentra en la biblioteca "Juan Roa Vásquez".</v>
      </c>
      <c r="CB793" s="21" t="str">
        <f t="shared" si="472"/>
        <v>La bibliografía propuesta contiene títulos de edición menor a 5 años.</v>
      </c>
      <c r="CC793" s="12" t="str">
        <f t="shared" si="473"/>
        <v>La bibliografía se presenta con una sólo sistema de referenciación (APA, Vancouver, IEEE, etc).</v>
      </c>
      <c r="CD793" s="12" t="str">
        <f t="shared" si="474"/>
        <v>La bibliografía incluye por lo menos dos títulos en una segunda lengua.</v>
      </c>
      <c r="CF793" s="12">
        <f t="shared" si="475"/>
        <v>1</v>
      </c>
      <c r="CG793" s="12">
        <f t="shared" si="476"/>
        <v>1</v>
      </c>
      <c r="CH793" s="12">
        <f t="shared" si="477"/>
        <v>1</v>
      </c>
      <c r="CI793" s="12">
        <f t="shared" si="478"/>
        <v>1</v>
      </c>
      <c r="CJ793" s="12">
        <f t="shared" si="479"/>
        <v>0</v>
      </c>
      <c r="CK793" s="12">
        <f t="shared" si="480"/>
        <v>4</v>
      </c>
    </row>
    <row r="794" spans="1:89" x14ac:dyDescent="0.25">
      <c r="A794" s="25">
        <v>43081.589992743058</v>
      </c>
      <c r="B794" s="26" t="s">
        <v>1611</v>
      </c>
      <c r="C794" s="26" t="s">
        <v>1612</v>
      </c>
      <c r="D794" s="26" t="s">
        <v>185</v>
      </c>
      <c r="E794" s="24"/>
      <c r="F794" s="26" t="s">
        <v>223</v>
      </c>
      <c r="G794" s="26" t="s">
        <v>1613</v>
      </c>
      <c r="H794" s="26" t="s">
        <v>188</v>
      </c>
      <c r="I794" s="26" t="s">
        <v>188</v>
      </c>
      <c r="J794" s="26" t="s">
        <v>188</v>
      </c>
      <c r="K794" s="26" t="s">
        <v>188</v>
      </c>
      <c r="L794" s="26" t="s">
        <v>188</v>
      </c>
      <c r="M794" s="26" t="s">
        <v>188</v>
      </c>
      <c r="N794" s="26" t="s">
        <v>189</v>
      </c>
      <c r="O794" s="26" t="s">
        <v>188</v>
      </c>
      <c r="P794" s="26" t="s">
        <v>188</v>
      </c>
      <c r="Q794" s="26" t="s">
        <v>188</v>
      </c>
      <c r="R794" s="26" t="s">
        <v>188</v>
      </c>
      <c r="S794" s="26" t="s">
        <v>188</v>
      </c>
      <c r="T794" s="26" t="s">
        <v>189</v>
      </c>
      <c r="U794" s="26" t="s">
        <v>189</v>
      </c>
      <c r="V794" s="26" t="s">
        <v>4</v>
      </c>
      <c r="W794" s="26" t="s">
        <v>165</v>
      </c>
      <c r="X794" s="26" t="s">
        <v>158</v>
      </c>
      <c r="Y794" s="26" t="s">
        <v>190</v>
      </c>
      <c r="Z794" s="26" t="s">
        <v>190</v>
      </c>
      <c r="AA794" s="26" t="s">
        <v>190</v>
      </c>
      <c r="AB794" s="26" t="s">
        <v>190</v>
      </c>
      <c r="AC794" s="26" t="s">
        <v>190</v>
      </c>
      <c r="AD794" s="26" t="s">
        <v>190</v>
      </c>
      <c r="AE794" s="26" t="s">
        <v>55</v>
      </c>
      <c r="AF794" s="26" t="s">
        <v>58</v>
      </c>
      <c r="AG794" s="26" t="s">
        <v>58</v>
      </c>
      <c r="AH794" s="26" t="s">
        <v>59</v>
      </c>
      <c r="AI794" s="26" t="s">
        <v>58</v>
      </c>
      <c r="AJ794" s="26" t="s">
        <v>58</v>
      </c>
      <c r="AK794" s="26" t="s">
        <v>71</v>
      </c>
      <c r="AL794" s="26" t="s">
        <v>160</v>
      </c>
      <c r="AM794" s="26" t="s">
        <v>412</v>
      </c>
      <c r="AN794" s="26" t="s">
        <v>90</v>
      </c>
      <c r="AO794" s="26" t="s">
        <v>210</v>
      </c>
      <c r="AP794" s="26" t="s">
        <v>104</v>
      </c>
      <c r="AQ794" s="26" t="s">
        <v>104</v>
      </c>
      <c r="AR794" s="26" t="s">
        <v>104</v>
      </c>
      <c r="AS794" s="26" t="s">
        <v>104</v>
      </c>
      <c r="AT794" s="26" t="s">
        <v>114</v>
      </c>
      <c r="AU794" s="26" t="s">
        <v>200</v>
      </c>
      <c r="AX794" s="12">
        <f t="shared" si="450"/>
        <v>793</v>
      </c>
      <c r="AY794" s="12">
        <f t="shared" si="481"/>
        <v>1</v>
      </c>
      <c r="AZ794" s="20" t="str">
        <f t="shared" si="451"/>
        <v>Anticipatoria., Retroalimentación.</v>
      </c>
      <c r="BA794" s="12" t="str">
        <f t="shared" si="446"/>
        <v>Anticipatoria.</v>
      </c>
      <c r="BB794" s="12" t="str">
        <f t="shared" si="447"/>
        <v>Retroalimentación.</v>
      </c>
      <c r="BC794" s="12" t="str">
        <f t="shared" si="448"/>
        <v/>
      </c>
      <c r="BD794" s="12" t="str">
        <f t="shared" si="449"/>
        <v/>
      </c>
      <c r="BF794" s="12">
        <f t="shared" si="452"/>
        <v>1</v>
      </c>
      <c r="BG794" s="12">
        <f t="shared" si="453"/>
        <v>0</v>
      </c>
      <c r="BH794" s="12">
        <f t="shared" si="454"/>
        <v>0</v>
      </c>
      <c r="BI794" s="12">
        <f t="shared" si="455"/>
        <v>1</v>
      </c>
      <c r="BJ794" s="12">
        <f t="shared" si="456"/>
        <v>0</v>
      </c>
      <c r="BK794" s="12">
        <f t="shared" si="457"/>
        <v>2</v>
      </c>
      <c r="BL794" s="20" t="str">
        <f t="shared" si="458"/>
        <v>Reflexión, Diálogo, Claridad, Oportunidades de mejora</v>
      </c>
      <c r="BM794" s="12" t="str">
        <f t="shared" si="459"/>
        <v>Reflexión</v>
      </c>
      <c r="BN794" s="12" t="str">
        <f t="shared" si="445"/>
        <v>Diálogo</v>
      </c>
      <c r="BO794" s="12" t="str">
        <f t="shared" si="460"/>
        <v>Claridad</v>
      </c>
      <c r="BP794" s="12" t="str">
        <f t="shared" si="461"/>
        <v>Oportunidades de mejora</v>
      </c>
      <c r="BQ794" s="12" t="str">
        <f t="shared" si="462"/>
        <v/>
      </c>
      <c r="BS794" s="12">
        <f t="shared" si="463"/>
        <v>1</v>
      </c>
      <c r="BT794" s="12">
        <f t="shared" si="464"/>
        <v>1</v>
      </c>
      <c r="BU794" s="12">
        <f t="shared" si="465"/>
        <v>1</v>
      </c>
      <c r="BV794" s="12">
        <f t="shared" si="466"/>
        <v>1</v>
      </c>
      <c r="BW794" s="12">
        <f t="shared" si="467"/>
        <v>0</v>
      </c>
      <c r="BX794" s="12">
        <f t="shared" si="468"/>
        <v>0</v>
      </c>
      <c r="BY794" s="12">
        <f t="shared" si="469"/>
        <v>4</v>
      </c>
      <c r="BZ794" s="12" t="str">
        <f t="shared" si="470"/>
        <v>La bibliografía básica propuesta se encuentra en la biblioteca "Juan Roa Vásquez"., La bibliografía propuesta contiene títulos de edición menor a 5 años.</v>
      </c>
      <c r="CA794" s="12" t="str">
        <f t="shared" si="471"/>
        <v>La bibliografía básica propuesta se encuentra en la biblioteca "Juan Roa Vásquez".</v>
      </c>
      <c r="CB794" s="21" t="str">
        <f t="shared" si="472"/>
        <v>La bibliografía propuesta contiene títulos de edición menor a 5 años.</v>
      </c>
      <c r="CC794" s="12" t="str">
        <f t="shared" si="473"/>
        <v/>
      </c>
      <c r="CD794" s="12" t="str">
        <f t="shared" si="474"/>
        <v/>
      </c>
      <c r="CF794" s="12">
        <f t="shared" si="475"/>
        <v>1</v>
      </c>
      <c r="CG794" s="12">
        <f t="shared" si="476"/>
        <v>1</v>
      </c>
      <c r="CH794" s="12">
        <f t="shared" si="477"/>
        <v>0</v>
      </c>
      <c r="CI794" s="12">
        <f t="shared" si="478"/>
        <v>0</v>
      </c>
      <c r="CJ794" s="12">
        <f t="shared" si="479"/>
        <v>0</v>
      </c>
      <c r="CK794" s="12">
        <f t="shared" si="480"/>
        <v>2</v>
      </c>
    </row>
    <row r="795" spans="1:89" x14ac:dyDescent="0.25">
      <c r="A795" s="25">
        <v>43081.594333506946</v>
      </c>
      <c r="B795" s="26" t="s">
        <v>1608</v>
      </c>
      <c r="C795" s="26" t="s">
        <v>1609</v>
      </c>
      <c r="D795" s="26" t="s">
        <v>185</v>
      </c>
      <c r="E795" s="24"/>
      <c r="F795" s="26" t="s">
        <v>212</v>
      </c>
      <c r="G795" s="26" t="s">
        <v>1614</v>
      </c>
      <c r="H795" s="26" t="s">
        <v>188</v>
      </c>
      <c r="I795" s="26" t="s">
        <v>188</v>
      </c>
      <c r="J795" s="26" t="s">
        <v>188</v>
      </c>
      <c r="K795" s="26" t="s">
        <v>188</v>
      </c>
      <c r="L795" s="26" t="s">
        <v>188</v>
      </c>
      <c r="M795" s="26" t="s">
        <v>188</v>
      </c>
      <c r="N795" s="26" t="s">
        <v>188</v>
      </c>
      <c r="O795" s="26" t="s">
        <v>188</v>
      </c>
      <c r="P795" s="26" t="s">
        <v>188</v>
      </c>
      <c r="Q795" s="26" t="s">
        <v>188</v>
      </c>
      <c r="R795" s="26" t="s">
        <v>188</v>
      </c>
      <c r="S795" s="26" t="s">
        <v>188</v>
      </c>
      <c r="T795" s="26" t="s">
        <v>188</v>
      </c>
      <c r="U795" s="26" t="s">
        <v>188</v>
      </c>
      <c r="V795" s="26" t="s">
        <v>5</v>
      </c>
      <c r="W795" s="26" t="s">
        <v>162</v>
      </c>
      <c r="X795" s="26" t="s">
        <v>158</v>
      </c>
      <c r="Y795" s="26" t="s">
        <v>46</v>
      </c>
      <c r="Z795" s="26" t="s">
        <v>46</v>
      </c>
      <c r="AA795" s="26" t="s">
        <v>46</v>
      </c>
      <c r="AB795" s="26" t="s">
        <v>46</v>
      </c>
      <c r="AC795" s="26" t="s">
        <v>46</v>
      </c>
      <c r="AD795" s="26" t="s">
        <v>46</v>
      </c>
      <c r="AE795" s="26" t="s">
        <v>55</v>
      </c>
      <c r="AF795" s="26" t="s">
        <v>159</v>
      </c>
      <c r="AG795" s="26" t="s">
        <v>59</v>
      </c>
      <c r="AH795" s="26" t="s">
        <v>59</v>
      </c>
      <c r="AI795" s="26" t="s">
        <v>59</v>
      </c>
      <c r="AJ795" s="26" t="s">
        <v>59</v>
      </c>
      <c r="AK795" s="26" t="s">
        <v>71</v>
      </c>
      <c r="AL795" s="26" t="s">
        <v>163</v>
      </c>
      <c r="AM795" s="26" t="s">
        <v>191</v>
      </c>
      <c r="AN795" s="26" t="s">
        <v>90</v>
      </c>
      <c r="AO795" s="26" t="s">
        <v>192</v>
      </c>
      <c r="AP795" s="26" t="s">
        <v>106</v>
      </c>
      <c r="AQ795" s="26" t="s">
        <v>106</v>
      </c>
      <c r="AR795" s="26" t="s">
        <v>106</v>
      </c>
      <c r="AS795" s="26" t="s">
        <v>106</v>
      </c>
      <c r="AT795" s="26" t="s">
        <v>113</v>
      </c>
      <c r="AU795" s="26" t="s">
        <v>193</v>
      </c>
      <c r="AX795" s="12">
        <f t="shared" si="450"/>
        <v>792</v>
      </c>
      <c r="AY795" s="12">
        <f t="shared" si="481"/>
        <v>0.5</v>
      </c>
      <c r="AZ795" s="20" t="str">
        <f t="shared" si="451"/>
        <v>Anticipatoria., Criterios y estándares (Rúbrica)., Autoevaluación., Retroalimentación.</v>
      </c>
      <c r="BA795" s="12" t="str">
        <f t="shared" si="446"/>
        <v>Anticipatoria.</v>
      </c>
      <c r="BB795" s="12" t="str">
        <f t="shared" si="447"/>
        <v>Criterios y estándares (Rúbrica).</v>
      </c>
      <c r="BC795" s="12" t="str">
        <f t="shared" si="448"/>
        <v>Autoevaluación.</v>
      </c>
      <c r="BD795" s="12" t="str">
        <f t="shared" si="449"/>
        <v>Retroalimentación.</v>
      </c>
      <c r="BF795" s="12">
        <f t="shared" si="452"/>
        <v>1</v>
      </c>
      <c r="BG795" s="12">
        <f t="shared" si="453"/>
        <v>1</v>
      </c>
      <c r="BH795" s="12">
        <f t="shared" si="454"/>
        <v>1</v>
      </c>
      <c r="BI795" s="12">
        <f t="shared" si="455"/>
        <v>1</v>
      </c>
      <c r="BJ795" s="12">
        <f t="shared" si="456"/>
        <v>0</v>
      </c>
      <c r="BK795" s="12">
        <f t="shared" si="457"/>
        <v>4</v>
      </c>
      <c r="BL795" s="20" t="str">
        <f t="shared" si="458"/>
        <v>Reflexión, Diálogo, Claridad, Oportunidades de mejora, Retroalimentación al docente</v>
      </c>
      <c r="BM795" s="12" t="str">
        <f t="shared" si="459"/>
        <v>Reflexión</v>
      </c>
      <c r="BN795" s="12" t="str">
        <f t="shared" ref="BN795:BN858" si="482">IF(OR(LEN(BL795)&gt;35,MID(BL795,19,1)=",",MID(BL795,1,1)="0"),IFERROR(MID(BL795,FIND(",",BL795,1)+2,(FIND(",",BL795,11))-(FIND(",",BL795,1)+2)),""),IF(OR(MID(BL795,1,3)="Opo",MID(BL795,1,3)="Ret"),"",RIGHT(BL795,LEN(BL795)-FIND(",",BL795,1)-1)))</f>
        <v>Diálogo</v>
      </c>
      <c r="BO795" s="12" t="str">
        <f t="shared" si="460"/>
        <v>Claridad</v>
      </c>
      <c r="BP795" s="12" t="str">
        <f t="shared" si="461"/>
        <v>Oportunidades de mejora</v>
      </c>
      <c r="BQ795" s="12" t="str">
        <f t="shared" si="462"/>
        <v>Retroalimentación al docente</v>
      </c>
      <c r="BS795" s="12">
        <f t="shared" si="463"/>
        <v>1</v>
      </c>
      <c r="BT795" s="12">
        <f t="shared" si="464"/>
        <v>1</v>
      </c>
      <c r="BU795" s="12">
        <f t="shared" si="465"/>
        <v>1</v>
      </c>
      <c r="BV795" s="12">
        <f t="shared" si="466"/>
        <v>1</v>
      </c>
      <c r="BW795" s="12">
        <f t="shared" si="467"/>
        <v>1</v>
      </c>
      <c r="BX795" s="12">
        <f t="shared" si="468"/>
        <v>0</v>
      </c>
      <c r="BY795" s="12">
        <f t="shared" si="469"/>
        <v>5</v>
      </c>
      <c r="BZ795"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95" s="12" t="str">
        <f t="shared" si="471"/>
        <v>La bibliografía básica propuesta se encuentra en la biblioteca "Juan Roa Vásquez".</v>
      </c>
      <c r="CB795" s="21" t="str">
        <f t="shared" si="472"/>
        <v>La bibliografía propuesta contiene títulos de edición menor a 5 años.</v>
      </c>
      <c r="CC795" s="12" t="str">
        <f t="shared" si="473"/>
        <v>La bibliografía se presenta con una sólo sistema de referenciación (APA, Vancouver, IEEE, etc).</v>
      </c>
      <c r="CD795" s="12" t="str">
        <f t="shared" si="474"/>
        <v>La bibliografía incluye por lo menos dos títulos en una segunda lengua.</v>
      </c>
      <c r="CF795" s="12">
        <f t="shared" si="475"/>
        <v>1</v>
      </c>
      <c r="CG795" s="12">
        <f t="shared" si="476"/>
        <v>1</v>
      </c>
      <c r="CH795" s="12">
        <f t="shared" si="477"/>
        <v>1</v>
      </c>
      <c r="CI795" s="12">
        <f t="shared" si="478"/>
        <v>1</v>
      </c>
      <c r="CJ795" s="12">
        <f t="shared" si="479"/>
        <v>0</v>
      </c>
      <c r="CK795" s="12">
        <f t="shared" si="480"/>
        <v>4</v>
      </c>
    </row>
    <row r="796" spans="1:89" x14ac:dyDescent="0.25">
      <c r="A796" s="25">
        <v>43081.598223553243</v>
      </c>
      <c r="B796" s="26" t="s">
        <v>1615</v>
      </c>
      <c r="C796" s="26" t="s">
        <v>1616</v>
      </c>
      <c r="D796" s="26" t="s">
        <v>185</v>
      </c>
      <c r="E796" s="24"/>
      <c r="F796" s="26" t="s">
        <v>1007</v>
      </c>
      <c r="G796" s="26" t="s">
        <v>1617</v>
      </c>
      <c r="H796" s="26" t="s">
        <v>188</v>
      </c>
      <c r="I796" s="26" t="s">
        <v>188</v>
      </c>
      <c r="J796" s="26" t="s">
        <v>188</v>
      </c>
      <c r="K796" s="26" t="s">
        <v>188</v>
      </c>
      <c r="L796" s="26" t="s">
        <v>188</v>
      </c>
      <c r="M796" s="26" t="s">
        <v>188</v>
      </c>
      <c r="N796" s="26" t="s">
        <v>188</v>
      </c>
      <c r="O796" s="26" t="s">
        <v>188</v>
      </c>
      <c r="P796" s="26" t="s">
        <v>188</v>
      </c>
      <c r="Q796" s="26" t="s">
        <v>188</v>
      </c>
      <c r="R796" s="26" t="s">
        <v>188</v>
      </c>
      <c r="S796" s="26" t="s">
        <v>188</v>
      </c>
      <c r="T796" s="26" t="s">
        <v>188</v>
      </c>
      <c r="U796" s="26" t="s">
        <v>188</v>
      </c>
      <c r="V796" s="26" t="s">
        <v>5</v>
      </c>
      <c r="W796" s="26" t="s">
        <v>162</v>
      </c>
      <c r="X796" s="26" t="s">
        <v>39</v>
      </c>
      <c r="Y796" s="26" t="s">
        <v>190</v>
      </c>
      <c r="Z796" s="26" t="s">
        <v>190</v>
      </c>
      <c r="AA796" s="26" t="s">
        <v>190</v>
      </c>
      <c r="AB796" s="26" t="s">
        <v>190</v>
      </c>
      <c r="AC796" s="26" t="s">
        <v>190</v>
      </c>
      <c r="AD796" s="26" t="s">
        <v>190</v>
      </c>
      <c r="AE796" s="26" t="s">
        <v>55</v>
      </c>
      <c r="AF796" s="26" t="s">
        <v>159</v>
      </c>
      <c r="AG796" s="26" t="s">
        <v>59</v>
      </c>
      <c r="AH796" s="26" t="s">
        <v>59</v>
      </c>
      <c r="AI796" s="26" t="s">
        <v>59</v>
      </c>
      <c r="AJ796" s="26" t="s">
        <v>59</v>
      </c>
      <c r="AK796" s="26" t="s">
        <v>71</v>
      </c>
      <c r="AL796" s="26" t="s">
        <v>163</v>
      </c>
      <c r="AM796" s="26" t="s">
        <v>264</v>
      </c>
      <c r="AN796" s="26" t="s">
        <v>90</v>
      </c>
      <c r="AO796" s="26" t="s">
        <v>784</v>
      </c>
      <c r="AP796" s="26" t="s">
        <v>107</v>
      </c>
      <c r="AQ796" s="26" t="s">
        <v>107</v>
      </c>
      <c r="AR796" s="26" t="s">
        <v>107</v>
      </c>
      <c r="AS796" s="26" t="s">
        <v>107</v>
      </c>
      <c r="AT796" s="26" t="s">
        <v>113</v>
      </c>
      <c r="AU796" s="26" t="s">
        <v>161</v>
      </c>
      <c r="AX796" s="12">
        <f t="shared" si="450"/>
        <v>795</v>
      </c>
      <c r="AY796" s="12">
        <f t="shared" si="481"/>
        <v>1</v>
      </c>
      <c r="AZ796" s="20" t="str">
        <f t="shared" si="451"/>
        <v>Autoevaluación., Retroalimentación.</v>
      </c>
      <c r="BA796" s="12" t="str">
        <f t="shared" si="446"/>
        <v>Autoevaluación.</v>
      </c>
      <c r="BB796" s="12" t="str">
        <f t="shared" si="447"/>
        <v>Retroalimentación.</v>
      </c>
      <c r="BC796" s="12" t="str">
        <f t="shared" si="448"/>
        <v/>
      </c>
      <c r="BD796" s="12" t="str">
        <f t="shared" si="449"/>
        <v/>
      </c>
      <c r="BF796" s="12">
        <f t="shared" si="452"/>
        <v>0</v>
      </c>
      <c r="BG796" s="12">
        <f t="shared" si="453"/>
        <v>0</v>
      </c>
      <c r="BH796" s="12">
        <f t="shared" si="454"/>
        <v>1</v>
      </c>
      <c r="BI796" s="12">
        <f t="shared" si="455"/>
        <v>1</v>
      </c>
      <c r="BJ796" s="12">
        <f t="shared" si="456"/>
        <v>0</v>
      </c>
      <c r="BK796" s="12">
        <f t="shared" si="457"/>
        <v>2</v>
      </c>
      <c r="BL796" s="20" t="str">
        <f t="shared" si="458"/>
        <v>Reflexión, Diálogo</v>
      </c>
      <c r="BM796" s="12" t="str">
        <f t="shared" si="459"/>
        <v>Reflexión</v>
      </c>
      <c r="BN796" s="12" t="str">
        <f t="shared" si="482"/>
        <v>Diálogo</v>
      </c>
      <c r="BO796" s="12" t="str">
        <f t="shared" si="460"/>
        <v/>
      </c>
      <c r="BP796" s="12" t="str">
        <f t="shared" si="461"/>
        <v/>
      </c>
      <c r="BQ796" s="12" t="str">
        <f t="shared" si="462"/>
        <v/>
      </c>
      <c r="BS796" s="12">
        <f t="shared" si="463"/>
        <v>1</v>
      </c>
      <c r="BT796" s="12">
        <f t="shared" si="464"/>
        <v>1</v>
      </c>
      <c r="BU796" s="12">
        <f t="shared" si="465"/>
        <v>0</v>
      </c>
      <c r="BV796" s="12">
        <f t="shared" si="466"/>
        <v>0</v>
      </c>
      <c r="BW796" s="12">
        <f t="shared" si="467"/>
        <v>0</v>
      </c>
      <c r="BX796" s="12">
        <f t="shared" si="468"/>
        <v>0</v>
      </c>
      <c r="BY796" s="12">
        <f t="shared" si="469"/>
        <v>2</v>
      </c>
      <c r="BZ796" s="12" t="str">
        <f t="shared" si="470"/>
        <v>La bibliografía incluye por lo menos dos títulos en una segunda lengua.</v>
      </c>
      <c r="CA796" s="12" t="str">
        <f t="shared" si="471"/>
        <v>La bibliografía incluye por lo menos dos títulos en una segunda lengua.</v>
      </c>
      <c r="CB796" s="21" t="str">
        <f t="shared" si="472"/>
        <v/>
      </c>
      <c r="CC796" s="12" t="str">
        <f t="shared" si="473"/>
        <v/>
      </c>
      <c r="CD796" s="12" t="str">
        <f t="shared" si="474"/>
        <v/>
      </c>
      <c r="CF796" s="12">
        <f t="shared" si="475"/>
        <v>0</v>
      </c>
      <c r="CG796" s="12">
        <f t="shared" si="476"/>
        <v>0</v>
      </c>
      <c r="CH796" s="12">
        <f t="shared" si="477"/>
        <v>0</v>
      </c>
      <c r="CI796" s="12">
        <f t="shared" si="478"/>
        <v>1</v>
      </c>
      <c r="CJ796" s="12">
        <f t="shared" si="479"/>
        <v>0</v>
      </c>
      <c r="CK796" s="12">
        <f t="shared" si="480"/>
        <v>1</v>
      </c>
    </row>
    <row r="797" spans="1:89" x14ac:dyDescent="0.25">
      <c r="A797" s="25">
        <v>43081.637700451392</v>
      </c>
      <c r="B797" s="26" t="s">
        <v>1618</v>
      </c>
      <c r="C797" s="26" t="s">
        <v>1619</v>
      </c>
      <c r="D797" s="26" t="s">
        <v>185</v>
      </c>
      <c r="E797" s="24"/>
      <c r="F797" s="26" t="s">
        <v>204</v>
      </c>
      <c r="G797" s="26" t="s">
        <v>1620</v>
      </c>
      <c r="H797" s="26" t="s">
        <v>188</v>
      </c>
      <c r="I797" s="26" t="s">
        <v>188</v>
      </c>
      <c r="J797" s="26" t="s">
        <v>188</v>
      </c>
      <c r="K797" s="26" t="s">
        <v>188</v>
      </c>
      <c r="L797" s="26" t="s">
        <v>188</v>
      </c>
      <c r="M797" s="26" t="s">
        <v>188</v>
      </c>
      <c r="N797" s="26" t="s">
        <v>189</v>
      </c>
      <c r="O797" s="26" t="s">
        <v>188</v>
      </c>
      <c r="P797" s="26" t="s">
        <v>189</v>
      </c>
      <c r="Q797" s="26" t="s">
        <v>188</v>
      </c>
      <c r="R797" s="26" t="s">
        <v>188</v>
      </c>
      <c r="S797" s="26" t="s">
        <v>188</v>
      </c>
      <c r="T797" s="26" t="s">
        <v>188</v>
      </c>
      <c r="U797" s="26" t="s">
        <v>188</v>
      </c>
      <c r="V797" s="26" t="s">
        <v>5</v>
      </c>
      <c r="W797" s="26" t="s">
        <v>162</v>
      </c>
      <c r="X797" s="26" t="s">
        <v>158</v>
      </c>
      <c r="Y797" s="26" t="s">
        <v>190</v>
      </c>
      <c r="Z797" s="26" t="s">
        <v>190</v>
      </c>
      <c r="AA797" s="26" t="s">
        <v>190</v>
      </c>
      <c r="AB797" s="26" t="s">
        <v>190</v>
      </c>
      <c r="AC797" s="26" t="s">
        <v>190</v>
      </c>
      <c r="AD797" s="26" t="s">
        <v>190</v>
      </c>
      <c r="AE797" s="26" t="s">
        <v>55</v>
      </c>
      <c r="AF797" s="26" t="s">
        <v>159</v>
      </c>
      <c r="AG797" s="26" t="s">
        <v>59</v>
      </c>
      <c r="AH797" s="26" t="s">
        <v>59</v>
      </c>
      <c r="AI797" s="26" t="s">
        <v>59</v>
      </c>
      <c r="AJ797" s="26" t="s">
        <v>59</v>
      </c>
      <c r="AK797" s="26" t="s">
        <v>71</v>
      </c>
      <c r="AL797" s="26" t="s">
        <v>160</v>
      </c>
      <c r="AM797" s="26" t="s">
        <v>191</v>
      </c>
      <c r="AN797" s="26" t="s">
        <v>90</v>
      </c>
      <c r="AO797" s="26" t="s">
        <v>192</v>
      </c>
      <c r="AP797" s="26" t="s">
        <v>106</v>
      </c>
      <c r="AQ797" s="26" t="s">
        <v>106</v>
      </c>
      <c r="AR797" s="26" t="s">
        <v>106</v>
      </c>
      <c r="AS797" s="26" t="s">
        <v>106</v>
      </c>
      <c r="AT797" s="26" t="s">
        <v>114</v>
      </c>
      <c r="AU797" s="26" t="s">
        <v>193</v>
      </c>
      <c r="AX797" s="12">
        <f t="shared" si="450"/>
        <v>796</v>
      </c>
      <c r="AY797" s="12">
        <f t="shared" si="481"/>
        <v>0.33333333333333331</v>
      </c>
      <c r="AZ797" s="20" t="str">
        <f t="shared" si="451"/>
        <v>Anticipatoria., Criterios y estándares (Rúbrica)., Autoevaluación., Retroalimentación.</v>
      </c>
      <c r="BA797" s="12" t="str">
        <f t="shared" si="446"/>
        <v>Anticipatoria.</v>
      </c>
      <c r="BB797" s="12" t="str">
        <f t="shared" si="447"/>
        <v>Criterios y estándares (Rúbrica).</v>
      </c>
      <c r="BC797" s="12" t="str">
        <f t="shared" si="448"/>
        <v>Autoevaluación.</v>
      </c>
      <c r="BD797" s="12" t="str">
        <f t="shared" si="449"/>
        <v>Retroalimentación.</v>
      </c>
      <c r="BF797" s="12">
        <f t="shared" si="452"/>
        <v>1</v>
      </c>
      <c r="BG797" s="12">
        <f t="shared" si="453"/>
        <v>1</v>
      </c>
      <c r="BH797" s="12">
        <f t="shared" si="454"/>
        <v>1</v>
      </c>
      <c r="BI797" s="12">
        <f t="shared" si="455"/>
        <v>1</v>
      </c>
      <c r="BJ797" s="12">
        <f t="shared" si="456"/>
        <v>0</v>
      </c>
      <c r="BK797" s="12">
        <f t="shared" si="457"/>
        <v>4</v>
      </c>
      <c r="BL797" s="20" t="str">
        <f t="shared" si="458"/>
        <v>Reflexión, Diálogo, Claridad, Oportunidades de mejora, Retroalimentación al docente</v>
      </c>
      <c r="BM797" s="12" t="str">
        <f t="shared" si="459"/>
        <v>Reflexión</v>
      </c>
      <c r="BN797" s="12" t="str">
        <f t="shared" si="482"/>
        <v>Diálogo</v>
      </c>
      <c r="BO797" s="12" t="str">
        <f t="shared" si="460"/>
        <v>Claridad</v>
      </c>
      <c r="BP797" s="12" t="str">
        <f t="shared" si="461"/>
        <v>Oportunidades de mejora</v>
      </c>
      <c r="BQ797" s="12" t="str">
        <f t="shared" si="462"/>
        <v>Retroalimentación al docente</v>
      </c>
      <c r="BS797" s="12">
        <f t="shared" si="463"/>
        <v>1</v>
      </c>
      <c r="BT797" s="12">
        <f t="shared" si="464"/>
        <v>1</v>
      </c>
      <c r="BU797" s="12">
        <f t="shared" si="465"/>
        <v>1</v>
      </c>
      <c r="BV797" s="12">
        <f t="shared" si="466"/>
        <v>1</v>
      </c>
      <c r="BW797" s="12">
        <f t="shared" si="467"/>
        <v>1</v>
      </c>
      <c r="BX797" s="12">
        <f t="shared" si="468"/>
        <v>0</v>
      </c>
      <c r="BY797" s="12">
        <f t="shared" si="469"/>
        <v>5</v>
      </c>
      <c r="BZ797"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97" s="12" t="str">
        <f t="shared" si="471"/>
        <v>La bibliografía básica propuesta se encuentra en la biblioteca "Juan Roa Vásquez".</v>
      </c>
      <c r="CB797" s="21" t="str">
        <f t="shared" si="472"/>
        <v>La bibliografía propuesta contiene títulos de edición menor a 5 años.</v>
      </c>
      <c r="CC797" s="12" t="str">
        <f t="shared" si="473"/>
        <v>La bibliografía se presenta con una sólo sistema de referenciación (APA, Vancouver, IEEE, etc).</v>
      </c>
      <c r="CD797" s="12" t="str">
        <f t="shared" si="474"/>
        <v>La bibliografía incluye por lo menos dos títulos en una segunda lengua.</v>
      </c>
      <c r="CF797" s="12">
        <f t="shared" si="475"/>
        <v>1</v>
      </c>
      <c r="CG797" s="12">
        <f t="shared" si="476"/>
        <v>1</v>
      </c>
      <c r="CH797" s="12">
        <f t="shared" si="477"/>
        <v>1</v>
      </c>
      <c r="CI797" s="12">
        <f t="shared" si="478"/>
        <v>1</v>
      </c>
      <c r="CJ797" s="12">
        <f t="shared" si="479"/>
        <v>0</v>
      </c>
      <c r="CK797" s="12">
        <f t="shared" si="480"/>
        <v>4</v>
      </c>
    </row>
    <row r="798" spans="1:89" x14ac:dyDescent="0.25">
      <c r="A798" s="25">
        <v>43081.655342037033</v>
      </c>
      <c r="B798" s="26" t="s">
        <v>1618</v>
      </c>
      <c r="C798" s="26" t="s">
        <v>1619</v>
      </c>
      <c r="D798" s="26" t="s">
        <v>185</v>
      </c>
      <c r="E798" s="24"/>
      <c r="F798" s="26" t="s">
        <v>204</v>
      </c>
      <c r="G798" s="26" t="s">
        <v>1621</v>
      </c>
      <c r="H798" s="26" t="s">
        <v>188</v>
      </c>
      <c r="I798" s="26" t="s">
        <v>188</v>
      </c>
      <c r="J798" s="26" t="s">
        <v>188</v>
      </c>
      <c r="K798" s="26" t="s">
        <v>188</v>
      </c>
      <c r="L798" s="26" t="s">
        <v>188</v>
      </c>
      <c r="M798" s="26" t="s">
        <v>189</v>
      </c>
      <c r="N798" s="26" t="s">
        <v>189</v>
      </c>
      <c r="O798" s="26" t="s">
        <v>188</v>
      </c>
      <c r="P798" s="26" t="s">
        <v>189</v>
      </c>
      <c r="Q798" s="26" t="s">
        <v>188</v>
      </c>
      <c r="R798" s="26" t="s">
        <v>188</v>
      </c>
      <c r="S798" s="26" t="s">
        <v>188</v>
      </c>
      <c r="T798" s="26" t="s">
        <v>189</v>
      </c>
      <c r="U798" s="26" t="s">
        <v>189</v>
      </c>
      <c r="V798" s="26" t="s">
        <v>4</v>
      </c>
      <c r="W798" s="26" t="s">
        <v>162</v>
      </c>
      <c r="X798" s="26" t="s">
        <v>158</v>
      </c>
      <c r="Y798" s="26" t="s">
        <v>190</v>
      </c>
      <c r="Z798" s="26" t="s">
        <v>190</v>
      </c>
      <c r="AA798" s="26" t="s">
        <v>190</v>
      </c>
      <c r="AB798" s="26" t="s">
        <v>190</v>
      </c>
      <c r="AC798" s="26" t="s">
        <v>190</v>
      </c>
      <c r="AD798" s="26" t="s">
        <v>190</v>
      </c>
      <c r="AE798" s="26" t="s">
        <v>55</v>
      </c>
      <c r="AF798" s="26" t="s">
        <v>159</v>
      </c>
      <c r="AG798" s="26" t="s">
        <v>59</v>
      </c>
      <c r="AH798" s="26" t="s">
        <v>59</v>
      </c>
      <c r="AI798" s="26" t="s">
        <v>59</v>
      </c>
      <c r="AJ798" s="26" t="s">
        <v>59</v>
      </c>
      <c r="AK798" s="26" t="s">
        <v>71</v>
      </c>
      <c r="AL798" s="26" t="s">
        <v>160</v>
      </c>
      <c r="AM798" s="26" t="s">
        <v>191</v>
      </c>
      <c r="AN798" s="26" t="s">
        <v>90</v>
      </c>
      <c r="AO798" s="26" t="s">
        <v>192</v>
      </c>
      <c r="AP798" s="26" t="s">
        <v>106</v>
      </c>
      <c r="AQ798" s="26" t="s">
        <v>106</v>
      </c>
      <c r="AR798" s="26" t="s">
        <v>106</v>
      </c>
      <c r="AS798" s="26" t="s">
        <v>106</v>
      </c>
      <c r="AT798" s="26" t="s">
        <v>114</v>
      </c>
      <c r="AU798" s="26" t="s">
        <v>193</v>
      </c>
      <c r="AX798" s="12">
        <f t="shared" si="450"/>
        <v>796</v>
      </c>
      <c r="AY798" s="12">
        <f t="shared" si="481"/>
        <v>0.33333333333333331</v>
      </c>
      <c r="AZ798" s="20" t="str">
        <f t="shared" si="451"/>
        <v>Anticipatoria., Criterios y estándares (Rúbrica)., Autoevaluación., Retroalimentación.</v>
      </c>
      <c r="BA798" s="12" t="str">
        <f t="shared" si="446"/>
        <v>Anticipatoria.</v>
      </c>
      <c r="BB798" s="12" t="str">
        <f t="shared" si="447"/>
        <v>Criterios y estándares (Rúbrica).</v>
      </c>
      <c r="BC798" s="12" t="str">
        <f t="shared" si="448"/>
        <v>Autoevaluación.</v>
      </c>
      <c r="BD798" s="12" t="str">
        <f t="shared" si="449"/>
        <v>Retroalimentación.</v>
      </c>
      <c r="BF798" s="12">
        <f t="shared" si="452"/>
        <v>1</v>
      </c>
      <c r="BG798" s="12">
        <f t="shared" si="453"/>
        <v>1</v>
      </c>
      <c r="BH798" s="12">
        <f t="shared" si="454"/>
        <v>1</v>
      </c>
      <c r="BI798" s="12">
        <f t="shared" si="455"/>
        <v>1</v>
      </c>
      <c r="BJ798" s="12">
        <f t="shared" si="456"/>
        <v>0</v>
      </c>
      <c r="BK798" s="12">
        <f t="shared" si="457"/>
        <v>4</v>
      </c>
      <c r="BL798" s="20" t="str">
        <f t="shared" si="458"/>
        <v>Reflexión, Diálogo, Claridad, Oportunidades de mejora, Retroalimentación al docente</v>
      </c>
      <c r="BM798" s="12" t="str">
        <f t="shared" si="459"/>
        <v>Reflexión</v>
      </c>
      <c r="BN798" s="12" t="str">
        <f t="shared" si="482"/>
        <v>Diálogo</v>
      </c>
      <c r="BO798" s="12" t="str">
        <f t="shared" si="460"/>
        <v>Claridad</v>
      </c>
      <c r="BP798" s="12" t="str">
        <f t="shared" si="461"/>
        <v>Oportunidades de mejora</v>
      </c>
      <c r="BQ798" s="12" t="str">
        <f t="shared" si="462"/>
        <v>Retroalimentación al docente</v>
      </c>
      <c r="BS798" s="12">
        <f t="shared" si="463"/>
        <v>1</v>
      </c>
      <c r="BT798" s="12">
        <f t="shared" si="464"/>
        <v>1</v>
      </c>
      <c r="BU798" s="12">
        <f t="shared" si="465"/>
        <v>1</v>
      </c>
      <c r="BV798" s="12">
        <f t="shared" si="466"/>
        <v>1</v>
      </c>
      <c r="BW798" s="12">
        <f t="shared" si="467"/>
        <v>1</v>
      </c>
      <c r="BX798" s="12">
        <f t="shared" si="468"/>
        <v>0</v>
      </c>
      <c r="BY798" s="12">
        <f t="shared" si="469"/>
        <v>5</v>
      </c>
      <c r="BZ798"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98" s="12" t="str">
        <f t="shared" si="471"/>
        <v>La bibliografía básica propuesta se encuentra en la biblioteca "Juan Roa Vásquez".</v>
      </c>
      <c r="CB798" s="21" t="str">
        <f t="shared" si="472"/>
        <v>La bibliografía propuesta contiene títulos de edición menor a 5 años.</v>
      </c>
      <c r="CC798" s="12" t="str">
        <f t="shared" si="473"/>
        <v>La bibliografía se presenta con una sólo sistema de referenciación (APA, Vancouver, IEEE, etc).</v>
      </c>
      <c r="CD798" s="12" t="str">
        <f t="shared" si="474"/>
        <v>La bibliografía incluye por lo menos dos títulos en una segunda lengua.</v>
      </c>
      <c r="CF798" s="12">
        <f t="shared" si="475"/>
        <v>1</v>
      </c>
      <c r="CG798" s="12">
        <f t="shared" si="476"/>
        <v>1</v>
      </c>
      <c r="CH798" s="12">
        <f t="shared" si="477"/>
        <v>1</v>
      </c>
      <c r="CI798" s="12">
        <f t="shared" si="478"/>
        <v>1</v>
      </c>
      <c r="CJ798" s="12">
        <f t="shared" si="479"/>
        <v>0</v>
      </c>
      <c r="CK798" s="12">
        <f t="shared" si="480"/>
        <v>4</v>
      </c>
    </row>
    <row r="799" spans="1:89" x14ac:dyDescent="0.25">
      <c r="A799" s="25">
        <v>43081.67408611111</v>
      </c>
      <c r="B799" s="26" t="s">
        <v>1618</v>
      </c>
      <c r="C799" s="26" t="s">
        <v>1619</v>
      </c>
      <c r="D799" s="26" t="s">
        <v>185</v>
      </c>
      <c r="E799" s="24"/>
      <c r="F799" s="26" t="s">
        <v>204</v>
      </c>
      <c r="G799" s="26" t="s">
        <v>1622</v>
      </c>
      <c r="H799" s="26" t="s">
        <v>188</v>
      </c>
      <c r="I799" s="26" t="s">
        <v>188</v>
      </c>
      <c r="J799" s="26" t="s">
        <v>188</v>
      </c>
      <c r="K799" s="26" t="s">
        <v>188</v>
      </c>
      <c r="L799" s="26" t="s">
        <v>188</v>
      </c>
      <c r="M799" s="26" t="s">
        <v>188</v>
      </c>
      <c r="N799" s="26" t="s">
        <v>189</v>
      </c>
      <c r="O799" s="26" t="s">
        <v>188</v>
      </c>
      <c r="P799" s="26" t="s">
        <v>188</v>
      </c>
      <c r="Q799" s="26" t="s">
        <v>188</v>
      </c>
      <c r="R799" s="26" t="s">
        <v>188</v>
      </c>
      <c r="S799" s="26" t="s">
        <v>188</v>
      </c>
      <c r="T799" s="26" t="s">
        <v>188</v>
      </c>
      <c r="U799" s="26" t="s">
        <v>188</v>
      </c>
      <c r="V799" s="26" t="s">
        <v>5</v>
      </c>
      <c r="W799" s="26" t="s">
        <v>162</v>
      </c>
      <c r="X799" s="26" t="s">
        <v>158</v>
      </c>
      <c r="Y799" s="26" t="s">
        <v>43</v>
      </c>
      <c r="Z799" s="26" t="s">
        <v>43</v>
      </c>
      <c r="AA799" s="26" t="s">
        <v>43</v>
      </c>
      <c r="AB799" s="26" t="s">
        <v>43</v>
      </c>
      <c r="AC799" s="26" t="s">
        <v>43</v>
      </c>
      <c r="AD799" s="26" t="s">
        <v>43</v>
      </c>
      <c r="AE799" s="26" t="s">
        <v>55</v>
      </c>
      <c r="AF799" s="26" t="s">
        <v>58</v>
      </c>
      <c r="AG799" s="26" t="s">
        <v>58</v>
      </c>
      <c r="AH799" s="26" t="s">
        <v>54</v>
      </c>
      <c r="AI799" s="26" t="s">
        <v>58</v>
      </c>
      <c r="AJ799" s="26" t="s">
        <v>58</v>
      </c>
      <c r="AK799" s="26" t="s">
        <v>71</v>
      </c>
      <c r="AL799" s="26" t="s">
        <v>74</v>
      </c>
      <c r="AM799" s="26" t="s">
        <v>191</v>
      </c>
      <c r="AN799" s="26" t="s">
        <v>90</v>
      </c>
      <c r="AO799" s="26" t="s">
        <v>192</v>
      </c>
      <c r="AP799" s="26" t="s">
        <v>106</v>
      </c>
      <c r="AQ799" s="26" t="s">
        <v>106</v>
      </c>
      <c r="AR799" s="26" t="s">
        <v>106</v>
      </c>
      <c r="AS799" s="26" t="s">
        <v>106</v>
      </c>
      <c r="AT799" s="26" t="s">
        <v>112</v>
      </c>
      <c r="AU799" s="26" t="s">
        <v>193</v>
      </c>
      <c r="AX799" s="12">
        <f t="shared" si="450"/>
        <v>796</v>
      </c>
      <c r="AY799" s="12">
        <f t="shared" si="481"/>
        <v>0.33333333333333331</v>
      </c>
      <c r="AZ799" s="20" t="str">
        <f t="shared" si="451"/>
        <v>Anticipatoria., Criterios y estándares (Rúbrica)., Autoevaluación., Retroalimentación.</v>
      </c>
      <c r="BA799" s="12" t="str">
        <f t="shared" si="446"/>
        <v>Anticipatoria.</v>
      </c>
      <c r="BB799" s="12" t="str">
        <f t="shared" si="447"/>
        <v>Criterios y estándares (Rúbrica).</v>
      </c>
      <c r="BC799" s="12" t="str">
        <f t="shared" si="448"/>
        <v>Autoevaluación.</v>
      </c>
      <c r="BD799" s="12" t="str">
        <f t="shared" si="449"/>
        <v>Retroalimentación.</v>
      </c>
      <c r="BF799" s="12">
        <f t="shared" si="452"/>
        <v>1</v>
      </c>
      <c r="BG799" s="12">
        <f t="shared" si="453"/>
        <v>1</v>
      </c>
      <c r="BH799" s="12">
        <f t="shared" si="454"/>
        <v>1</v>
      </c>
      <c r="BI799" s="12">
        <f t="shared" si="455"/>
        <v>1</v>
      </c>
      <c r="BJ799" s="12">
        <f t="shared" si="456"/>
        <v>0</v>
      </c>
      <c r="BK799" s="12">
        <f t="shared" si="457"/>
        <v>4</v>
      </c>
      <c r="BL799" s="20" t="str">
        <f t="shared" si="458"/>
        <v>Reflexión, Diálogo, Claridad, Oportunidades de mejora, Retroalimentación al docente</v>
      </c>
      <c r="BM799" s="12" t="str">
        <f t="shared" si="459"/>
        <v>Reflexión</v>
      </c>
      <c r="BN799" s="12" t="str">
        <f t="shared" si="482"/>
        <v>Diálogo</v>
      </c>
      <c r="BO799" s="12" t="str">
        <f t="shared" si="460"/>
        <v>Claridad</v>
      </c>
      <c r="BP799" s="12" t="str">
        <f t="shared" si="461"/>
        <v>Oportunidades de mejora</v>
      </c>
      <c r="BQ799" s="12" t="str">
        <f t="shared" si="462"/>
        <v>Retroalimentación al docente</v>
      </c>
      <c r="BS799" s="12">
        <f t="shared" si="463"/>
        <v>1</v>
      </c>
      <c r="BT799" s="12">
        <f t="shared" si="464"/>
        <v>1</v>
      </c>
      <c r="BU799" s="12">
        <f t="shared" si="465"/>
        <v>1</v>
      </c>
      <c r="BV799" s="12">
        <f t="shared" si="466"/>
        <v>1</v>
      </c>
      <c r="BW799" s="12">
        <f t="shared" si="467"/>
        <v>1</v>
      </c>
      <c r="BX799" s="12">
        <f t="shared" si="468"/>
        <v>0</v>
      </c>
      <c r="BY799" s="12">
        <f t="shared" si="469"/>
        <v>5</v>
      </c>
      <c r="BZ799"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799" s="12" t="str">
        <f t="shared" si="471"/>
        <v>La bibliografía básica propuesta se encuentra en la biblioteca "Juan Roa Vásquez".</v>
      </c>
      <c r="CB799" s="21" t="str">
        <f t="shared" si="472"/>
        <v>La bibliografía propuesta contiene títulos de edición menor a 5 años.</v>
      </c>
      <c r="CC799" s="12" t="str">
        <f t="shared" si="473"/>
        <v>La bibliografía se presenta con una sólo sistema de referenciación (APA, Vancouver, IEEE, etc).</v>
      </c>
      <c r="CD799" s="12" t="str">
        <f t="shared" si="474"/>
        <v>La bibliografía incluye por lo menos dos títulos en una segunda lengua.</v>
      </c>
      <c r="CF799" s="12">
        <f t="shared" si="475"/>
        <v>1</v>
      </c>
      <c r="CG799" s="12">
        <f t="shared" si="476"/>
        <v>1</v>
      </c>
      <c r="CH799" s="12">
        <f t="shared" si="477"/>
        <v>1</v>
      </c>
      <c r="CI799" s="12">
        <f t="shared" si="478"/>
        <v>1</v>
      </c>
      <c r="CJ799" s="12">
        <f t="shared" si="479"/>
        <v>0</v>
      </c>
      <c r="CK799" s="12">
        <f t="shared" si="480"/>
        <v>4</v>
      </c>
    </row>
    <row r="800" spans="1:89" x14ac:dyDescent="0.25">
      <c r="A800" s="25">
        <v>43081.706451111109</v>
      </c>
      <c r="B800" s="26" t="s">
        <v>1623</v>
      </c>
      <c r="C800" s="26" t="s">
        <v>1624</v>
      </c>
      <c r="D800" s="26" t="s">
        <v>185</v>
      </c>
      <c r="E800" s="24"/>
      <c r="F800" s="26" t="s">
        <v>235</v>
      </c>
      <c r="G800" s="26" t="s">
        <v>1625</v>
      </c>
      <c r="H800" s="26" t="s">
        <v>188</v>
      </c>
      <c r="I800" s="26" t="s">
        <v>188</v>
      </c>
      <c r="J800" s="26" t="s">
        <v>188</v>
      </c>
      <c r="K800" s="26" t="s">
        <v>188</v>
      </c>
      <c r="L800" s="26" t="s">
        <v>188</v>
      </c>
      <c r="M800" s="26" t="s">
        <v>188</v>
      </c>
      <c r="N800" s="26" t="s">
        <v>188</v>
      </c>
      <c r="O800" s="26" t="s">
        <v>188</v>
      </c>
      <c r="P800" s="26" t="s">
        <v>188</v>
      </c>
      <c r="Q800" s="26" t="s">
        <v>188</v>
      </c>
      <c r="R800" s="26" t="s">
        <v>188</v>
      </c>
      <c r="S800" s="26" t="s">
        <v>188</v>
      </c>
      <c r="T800" s="26" t="s">
        <v>188</v>
      </c>
      <c r="U800" s="26" t="s">
        <v>188</v>
      </c>
      <c r="V800" s="26" t="s">
        <v>5</v>
      </c>
      <c r="W800" s="26" t="s">
        <v>36</v>
      </c>
      <c r="X800" s="26" t="s">
        <v>158</v>
      </c>
      <c r="Y800" s="26" t="s">
        <v>190</v>
      </c>
      <c r="Z800" s="26" t="s">
        <v>190</v>
      </c>
      <c r="AA800" s="26" t="s">
        <v>190</v>
      </c>
      <c r="AB800" s="26" t="s">
        <v>190</v>
      </c>
      <c r="AC800" s="26" t="s">
        <v>190</v>
      </c>
      <c r="AD800" s="26" t="s">
        <v>190</v>
      </c>
      <c r="AE800" s="26" t="s">
        <v>55</v>
      </c>
      <c r="AF800" s="26" t="s">
        <v>159</v>
      </c>
      <c r="AG800" s="26" t="s">
        <v>59</v>
      </c>
      <c r="AH800" s="26" t="s">
        <v>59</v>
      </c>
      <c r="AI800" s="26" t="s">
        <v>59</v>
      </c>
      <c r="AJ800" s="26" t="s">
        <v>59</v>
      </c>
      <c r="AK800" s="26" t="s">
        <v>71</v>
      </c>
      <c r="AL800" s="26" t="s">
        <v>163</v>
      </c>
      <c r="AM800" s="26" t="s">
        <v>259</v>
      </c>
      <c r="AN800" s="26" t="s">
        <v>89</v>
      </c>
      <c r="AO800" s="26" t="s">
        <v>268</v>
      </c>
      <c r="AP800" s="26" t="s">
        <v>104</v>
      </c>
      <c r="AQ800" s="26" t="s">
        <v>104</v>
      </c>
      <c r="AR800" s="26" t="s">
        <v>104</v>
      </c>
      <c r="AS800" s="26" t="s">
        <v>104</v>
      </c>
      <c r="AT800" s="26" t="s">
        <v>114</v>
      </c>
      <c r="AU800" s="26" t="s">
        <v>161</v>
      </c>
      <c r="AX800" s="12">
        <f t="shared" si="450"/>
        <v>799</v>
      </c>
      <c r="AY800" s="12">
        <f t="shared" si="481"/>
        <v>0.5</v>
      </c>
      <c r="AZ800" s="20" t="str">
        <f t="shared" si="451"/>
        <v>Criterios y estándares (Rúbrica)., Autoevaluación., Retroalimentación.</v>
      </c>
      <c r="BA800" s="12" t="str">
        <f t="shared" si="446"/>
        <v>Criterios y estándares (Rúbrica).</v>
      </c>
      <c r="BB800" s="12" t="str">
        <f t="shared" si="447"/>
        <v>Autoevaluación.</v>
      </c>
      <c r="BC800" s="12" t="str">
        <f t="shared" si="448"/>
        <v>Retroalimentación.</v>
      </c>
      <c r="BD800" s="12" t="str">
        <f t="shared" si="449"/>
        <v/>
      </c>
      <c r="BF800" s="12">
        <f t="shared" si="452"/>
        <v>0</v>
      </c>
      <c r="BG800" s="12">
        <f t="shared" si="453"/>
        <v>1</v>
      </c>
      <c r="BH800" s="12">
        <f t="shared" si="454"/>
        <v>1</v>
      </c>
      <c r="BI800" s="12">
        <f t="shared" si="455"/>
        <v>1</v>
      </c>
      <c r="BJ800" s="12">
        <f t="shared" si="456"/>
        <v>0</v>
      </c>
      <c r="BK800" s="12">
        <f t="shared" si="457"/>
        <v>3</v>
      </c>
      <c r="BL800" s="20" t="str">
        <f t="shared" si="458"/>
        <v>Reflexión, Diálogo, Oportunidades de mejora, Retroalimentación al docente</v>
      </c>
      <c r="BM800" s="12" t="str">
        <f t="shared" si="459"/>
        <v>Reflexión</v>
      </c>
      <c r="BN800" s="12" t="str">
        <f t="shared" si="482"/>
        <v>Diálogo</v>
      </c>
      <c r="BO800" s="12" t="str">
        <f t="shared" si="460"/>
        <v>Oportunidades de mejora</v>
      </c>
      <c r="BP800" s="12" t="str">
        <f t="shared" si="461"/>
        <v>Retroalimentación al docente</v>
      </c>
      <c r="BQ800" s="12" t="str">
        <f t="shared" si="462"/>
        <v/>
      </c>
      <c r="BS800" s="12">
        <f t="shared" si="463"/>
        <v>1</v>
      </c>
      <c r="BT800" s="12">
        <f t="shared" si="464"/>
        <v>1</v>
      </c>
      <c r="BU800" s="12">
        <f t="shared" si="465"/>
        <v>0</v>
      </c>
      <c r="BV800" s="12">
        <f t="shared" si="466"/>
        <v>1</v>
      </c>
      <c r="BW800" s="12">
        <f t="shared" si="467"/>
        <v>1</v>
      </c>
      <c r="BX800" s="12">
        <f t="shared" si="468"/>
        <v>0</v>
      </c>
      <c r="BY800" s="12">
        <f t="shared" si="469"/>
        <v>4</v>
      </c>
      <c r="BZ800" s="12" t="str">
        <f t="shared" si="470"/>
        <v>La bibliografía incluye por lo menos dos títulos en una segunda lengua.</v>
      </c>
      <c r="CA800" s="12" t="str">
        <f t="shared" si="471"/>
        <v>La bibliografía incluye por lo menos dos títulos en una segunda lengua.</v>
      </c>
      <c r="CB800" s="21" t="str">
        <f t="shared" si="472"/>
        <v/>
      </c>
      <c r="CC800" s="12" t="str">
        <f t="shared" si="473"/>
        <v/>
      </c>
      <c r="CD800" s="12" t="str">
        <f t="shared" si="474"/>
        <v/>
      </c>
      <c r="CF800" s="12">
        <f t="shared" si="475"/>
        <v>0</v>
      </c>
      <c r="CG800" s="12">
        <f t="shared" si="476"/>
        <v>0</v>
      </c>
      <c r="CH800" s="12">
        <f t="shared" si="477"/>
        <v>0</v>
      </c>
      <c r="CI800" s="12">
        <f t="shared" si="478"/>
        <v>1</v>
      </c>
      <c r="CJ800" s="12">
        <f t="shared" si="479"/>
        <v>0</v>
      </c>
      <c r="CK800" s="12">
        <f t="shared" si="480"/>
        <v>1</v>
      </c>
    </row>
    <row r="801" spans="1:89" x14ac:dyDescent="0.25">
      <c r="A801" s="25">
        <v>43081.711273657405</v>
      </c>
      <c r="B801" s="26" t="s">
        <v>1626</v>
      </c>
      <c r="C801" s="26" t="s">
        <v>1627</v>
      </c>
      <c r="D801" s="26" t="s">
        <v>185</v>
      </c>
      <c r="E801" s="24"/>
      <c r="F801" s="26" t="s">
        <v>621</v>
      </c>
      <c r="G801" s="26" t="s">
        <v>1628</v>
      </c>
      <c r="H801" s="26" t="s">
        <v>188</v>
      </c>
      <c r="I801" s="26" t="s">
        <v>188</v>
      </c>
      <c r="J801" s="26" t="s">
        <v>188</v>
      </c>
      <c r="K801" s="26" t="s">
        <v>188</v>
      </c>
      <c r="L801" s="26" t="s">
        <v>188</v>
      </c>
      <c r="M801" s="26" t="s">
        <v>188</v>
      </c>
      <c r="N801" s="26" t="s">
        <v>188</v>
      </c>
      <c r="O801" s="26" t="s">
        <v>188</v>
      </c>
      <c r="P801" s="26" t="s">
        <v>188</v>
      </c>
      <c r="Q801" s="26" t="s">
        <v>188</v>
      </c>
      <c r="R801" s="26" t="s">
        <v>188</v>
      </c>
      <c r="S801" s="26" t="s">
        <v>188</v>
      </c>
      <c r="T801" s="26" t="s">
        <v>188</v>
      </c>
      <c r="U801" s="26" t="s">
        <v>188</v>
      </c>
      <c r="V801" s="26" t="s">
        <v>5</v>
      </c>
      <c r="W801" s="26" t="s">
        <v>36</v>
      </c>
      <c r="X801" s="26" t="s">
        <v>158</v>
      </c>
      <c r="Y801" s="26" t="s">
        <v>190</v>
      </c>
      <c r="Z801" s="26" t="s">
        <v>190</v>
      </c>
      <c r="AA801" s="26" t="s">
        <v>190</v>
      </c>
      <c r="AB801" s="26" t="s">
        <v>190</v>
      </c>
      <c r="AC801" s="26" t="s">
        <v>190</v>
      </c>
      <c r="AD801" s="26" t="s">
        <v>190</v>
      </c>
      <c r="AE801" s="26" t="s">
        <v>55</v>
      </c>
      <c r="AF801" s="26" t="s">
        <v>159</v>
      </c>
      <c r="AG801" s="26" t="s">
        <v>59</v>
      </c>
      <c r="AH801" s="26" t="s">
        <v>59</v>
      </c>
      <c r="AI801" s="26" t="s">
        <v>59</v>
      </c>
      <c r="AJ801" s="26" t="s">
        <v>58</v>
      </c>
      <c r="AK801" s="26" t="s">
        <v>71</v>
      </c>
      <c r="AL801" s="26" t="s">
        <v>163</v>
      </c>
      <c r="AM801" s="26" t="s">
        <v>191</v>
      </c>
      <c r="AN801" s="26" t="s">
        <v>90</v>
      </c>
      <c r="AO801" s="26" t="s">
        <v>192</v>
      </c>
      <c r="AP801" s="26" t="s">
        <v>106</v>
      </c>
      <c r="AQ801" s="26" t="s">
        <v>106</v>
      </c>
      <c r="AR801" s="26" t="s">
        <v>106</v>
      </c>
      <c r="AS801" s="26" t="s">
        <v>106</v>
      </c>
      <c r="AT801" s="26" t="s">
        <v>114</v>
      </c>
      <c r="AU801" s="26" t="s">
        <v>193</v>
      </c>
      <c r="AX801" s="12">
        <f t="shared" si="450"/>
        <v>800</v>
      </c>
      <c r="AY801" s="12">
        <f t="shared" si="481"/>
        <v>0.5</v>
      </c>
      <c r="AZ801" s="20" t="str">
        <f t="shared" si="451"/>
        <v>Anticipatoria., Criterios y estándares (Rúbrica)., Autoevaluación., Retroalimentación.</v>
      </c>
      <c r="BA801" s="12" t="str">
        <f t="shared" si="446"/>
        <v>Anticipatoria.</v>
      </c>
      <c r="BB801" s="12" t="str">
        <f t="shared" si="447"/>
        <v>Criterios y estándares (Rúbrica).</v>
      </c>
      <c r="BC801" s="12" t="str">
        <f t="shared" si="448"/>
        <v>Autoevaluación.</v>
      </c>
      <c r="BD801" s="12" t="str">
        <f t="shared" si="449"/>
        <v>Retroalimentación.</v>
      </c>
      <c r="BF801" s="12">
        <f t="shared" si="452"/>
        <v>1</v>
      </c>
      <c r="BG801" s="12">
        <f t="shared" si="453"/>
        <v>1</v>
      </c>
      <c r="BH801" s="12">
        <f t="shared" si="454"/>
        <v>1</v>
      </c>
      <c r="BI801" s="12">
        <f t="shared" si="455"/>
        <v>1</v>
      </c>
      <c r="BJ801" s="12">
        <f t="shared" si="456"/>
        <v>0</v>
      </c>
      <c r="BK801" s="12">
        <f t="shared" si="457"/>
        <v>4</v>
      </c>
      <c r="BL801" s="20" t="str">
        <f t="shared" si="458"/>
        <v>Reflexión, Diálogo, Claridad, Oportunidades de mejora, Retroalimentación al docente</v>
      </c>
      <c r="BM801" s="12" t="str">
        <f t="shared" si="459"/>
        <v>Reflexión</v>
      </c>
      <c r="BN801" s="12" t="str">
        <f t="shared" si="482"/>
        <v>Diálogo</v>
      </c>
      <c r="BO801" s="12" t="str">
        <f t="shared" si="460"/>
        <v>Claridad</v>
      </c>
      <c r="BP801" s="12" t="str">
        <f t="shared" si="461"/>
        <v>Oportunidades de mejora</v>
      </c>
      <c r="BQ801" s="12" t="str">
        <f t="shared" si="462"/>
        <v>Retroalimentación al docente</v>
      </c>
      <c r="BS801" s="12">
        <f t="shared" si="463"/>
        <v>1</v>
      </c>
      <c r="BT801" s="12">
        <f t="shared" si="464"/>
        <v>1</v>
      </c>
      <c r="BU801" s="12">
        <f t="shared" si="465"/>
        <v>1</v>
      </c>
      <c r="BV801" s="12">
        <f t="shared" si="466"/>
        <v>1</v>
      </c>
      <c r="BW801" s="12">
        <f t="shared" si="467"/>
        <v>1</v>
      </c>
      <c r="BX801" s="12">
        <f t="shared" si="468"/>
        <v>0</v>
      </c>
      <c r="BY801" s="12">
        <f t="shared" si="469"/>
        <v>5</v>
      </c>
      <c r="BZ801"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01" s="12" t="str">
        <f t="shared" si="471"/>
        <v>La bibliografía básica propuesta se encuentra en la biblioteca "Juan Roa Vásquez".</v>
      </c>
      <c r="CB801" s="21" t="str">
        <f t="shared" si="472"/>
        <v>La bibliografía propuesta contiene títulos de edición menor a 5 años.</v>
      </c>
      <c r="CC801" s="12" t="str">
        <f t="shared" si="473"/>
        <v>La bibliografía se presenta con una sólo sistema de referenciación (APA, Vancouver, IEEE, etc).</v>
      </c>
      <c r="CD801" s="12" t="str">
        <f t="shared" si="474"/>
        <v>La bibliografía incluye por lo menos dos títulos en una segunda lengua.</v>
      </c>
      <c r="CF801" s="12">
        <f t="shared" si="475"/>
        <v>1</v>
      </c>
      <c r="CG801" s="12">
        <f t="shared" si="476"/>
        <v>1</v>
      </c>
      <c r="CH801" s="12">
        <f t="shared" si="477"/>
        <v>1</v>
      </c>
      <c r="CI801" s="12">
        <f t="shared" si="478"/>
        <v>1</v>
      </c>
      <c r="CJ801" s="12">
        <f t="shared" si="479"/>
        <v>0</v>
      </c>
      <c r="CK801" s="12">
        <f t="shared" si="480"/>
        <v>4</v>
      </c>
    </row>
    <row r="802" spans="1:89" x14ac:dyDescent="0.25">
      <c r="A802" s="25">
        <v>43081.714755925925</v>
      </c>
      <c r="B802" s="26" t="s">
        <v>1629</v>
      </c>
      <c r="C802" s="26" t="s">
        <v>1624</v>
      </c>
      <c r="D802" s="26" t="s">
        <v>185</v>
      </c>
      <c r="E802" s="24"/>
      <c r="F802" s="26" t="s">
        <v>235</v>
      </c>
      <c r="G802" s="26" t="s">
        <v>1630</v>
      </c>
      <c r="H802" s="26" t="s">
        <v>188</v>
      </c>
      <c r="I802" s="26" t="s">
        <v>188</v>
      </c>
      <c r="J802" s="26" t="s">
        <v>188</v>
      </c>
      <c r="K802" s="26" t="s">
        <v>188</v>
      </c>
      <c r="L802" s="26" t="s">
        <v>188</v>
      </c>
      <c r="M802" s="26" t="s">
        <v>188</v>
      </c>
      <c r="N802" s="26" t="s">
        <v>188</v>
      </c>
      <c r="O802" s="26" t="s">
        <v>188</v>
      </c>
      <c r="P802" s="26" t="s">
        <v>188</v>
      </c>
      <c r="Q802" s="26" t="s">
        <v>188</v>
      </c>
      <c r="R802" s="26" t="s">
        <v>188</v>
      </c>
      <c r="S802" s="26" t="s">
        <v>188</v>
      </c>
      <c r="T802" s="26" t="s">
        <v>188</v>
      </c>
      <c r="U802" s="26" t="s">
        <v>188</v>
      </c>
      <c r="V802" s="26" t="s">
        <v>5</v>
      </c>
      <c r="W802" s="26" t="s">
        <v>36</v>
      </c>
      <c r="X802" s="26" t="s">
        <v>158</v>
      </c>
      <c r="Y802" s="26" t="s">
        <v>45</v>
      </c>
      <c r="Z802" s="26" t="s">
        <v>45</v>
      </c>
      <c r="AA802" s="26" t="s">
        <v>45</v>
      </c>
      <c r="AB802" s="26" t="s">
        <v>45</v>
      </c>
      <c r="AC802" s="26" t="s">
        <v>45</v>
      </c>
      <c r="AD802" s="26" t="s">
        <v>45</v>
      </c>
      <c r="AE802" s="26" t="s">
        <v>53</v>
      </c>
      <c r="AF802" s="26" t="s">
        <v>58</v>
      </c>
      <c r="AG802" s="26" t="s">
        <v>58</v>
      </c>
      <c r="AH802" s="26" t="s">
        <v>58</v>
      </c>
      <c r="AI802" s="26" t="s">
        <v>58</v>
      </c>
      <c r="AJ802" s="26" t="s">
        <v>58</v>
      </c>
      <c r="AK802" s="26" t="s">
        <v>69</v>
      </c>
      <c r="AL802" s="26" t="s">
        <v>74</v>
      </c>
      <c r="AM802" s="26" t="s">
        <v>259</v>
      </c>
      <c r="AN802" s="26" t="s">
        <v>89</v>
      </c>
      <c r="AO802" s="26" t="s">
        <v>268</v>
      </c>
      <c r="AP802" s="26" t="s">
        <v>104</v>
      </c>
      <c r="AQ802" s="26" t="s">
        <v>104</v>
      </c>
      <c r="AR802" s="26" t="s">
        <v>104</v>
      </c>
      <c r="AS802" s="26" t="s">
        <v>104</v>
      </c>
      <c r="AT802" s="26" t="s">
        <v>114</v>
      </c>
      <c r="AU802" s="26" t="s">
        <v>161</v>
      </c>
      <c r="AX802" s="12">
        <f t="shared" si="450"/>
        <v>799</v>
      </c>
      <c r="AY802" s="12">
        <f t="shared" si="481"/>
        <v>0.5</v>
      </c>
      <c r="AZ802" s="20" t="str">
        <f t="shared" si="451"/>
        <v>Criterios y estándares (Rúbrica)., Autoevaluación., Retroalimentación.</v>
      </c>
      <c r="BA802" s="12" t="str">
        <f t="shared" si="446"/>
        <v>Criterios y estándares (Rúbrica).</v>
      </c>
      <c r="BB802" s="12" t="str">
        <f t="shared" si="447"/>
        <v>Autoevaluación.</v>
      </c>
      <c r="BC802" s="12" t="str">
        <f t="shared" si="448"/>
        <v>Retroalimentación.</v>
      </c>
      <c r="BD802" s="12" t="str">
        <f t="shared" si="449"/>
        <v/>
      </c>
      <c r="BF802" s="12">
        <f t="shared" si="452"/>
        <v>0</v>
      </c>
      <c r="BG802" s="12">
        <f t="shared" si="453"/>
        <v>1</v>
      </c>
      <c r="BH802" s="12">
        <f t="shared" si="454"/>
        <v>1</v>
      </c>
      <c r="BI802" s="12">
        <f t="shared" si="455"/>
        <v>1</v>
      </c>
      <c r="BJ802" s="12">
        <f t="shared" si="456"/>
        <v>0</v>
      </c>
      <c r="BK802" s="12">
        <f t="shared" si="457"/>
        <v>3</v>
      </c>
      <c r="BL802" s="20" t="str">
        <f t="shared" si="458"/>
        <v>Reflexión, Diálogo, Oportunidades de mejora, Retroalimentación al docente</v>
      </c>
      <c r="BM802" s="12" t="str">
        <f t="shared" si="459"/>
        <v>Reflexión</v>
      </c>
      <c r="BN802" s="12" t="str">
        <f t="shared" si="482"/>
        <v>Diálogo</v>
      </c>
      <c r="BO802" s="12" t="str">
        <f t="shared" si="460"/>
        <v>Oportunidades de mejora</v>
      </c>
      <c r="BP802" s="12" t="str">
        <f t="shared" si="461"/>
        <v>Retroalimentación al docente</v>
      </c>
      <c r="BQ802" s="12" t="str">
        <f t="shared" si="462"/>
        <v/>
      </c>
      <c r="BS802" s="12">
        <f t="shared" si="463"/>
        <v>1</v>
      </c>
      <c r="BT802" s="12">
        <f t="shared" si="464"/>
        <v>1</v>
      </c>
      <c r="BU802" s="12">
        <f t="shared" si="465"/>
        <v>0</v>
      </c>
      <c r="BV802" s="12">
        <f t="shared" si="466"/>
        <v>1</v>
      </c>
      <c r="BW802" s="12">
        <f t="shared" si="467"/>
        <v>1</v>
      </c>
      <c r="BX802" s="12">
        <f t="shared" si="468"/>
        <v>0</v>
      </c>
      <c r="BY802" s="12">
        <f t="shared" si="469"/>
        <v>4</v>
      </c>
      <c r="BZ802" s="12" t="str">
        <f t="shared" si="470"/>
        <v>La bibliografía incluye por lo menos dos títulos en una segunda lengua.</v>
      </c>
      <c r="CA802" s="12" t="str">
        <f t="shared" si="471"/>
        <v>La bibliografía incluye por lo menos dos títulos en una segunda lengua.</v>
      </c>
      <c r="CB802" s="21" t="str">
        <f t="shared" si="472"/>
        <v/>
      </c>
      <c r="CC802" s="12" t="str">
        <f t="shared" si="473"/>
        <v/>
      </c>
      <c r="CD802" s="12" t="str">
        <f t="shared" si="474"/>
        <v/>
      </c>
      <c r="CF802" s="12">
        <f t="shared" si="475"/>
        <v>0</v>
      </c>
      <c r="CG802" s="12">
        <f t="shared" si="476"/>
        <v>0</v>
      </c>
      <c r="CH802" s="12">
        <f t="shared" si="477"/>
        <v>0</v>
      </c>
      <c r="CI802" s="12">
        <f t="shared" si="478"/>
        <v>1</v>
      </c>
      <c r="CJ802" s="12">
        <f t="shared" si="479"/>
        <v>0</v>
      </c>
      <c r="CK802" s="12">
        <f t="shared" si="480"/>
        <v>1</v>
      </c>
    </row>
    <row r="803" spans="1:89" x14ac:dyDescent="0.25">
      <c r="A803" s="25">
        <v>43081.732637291665</v>
      </c>
      <c r="B803" s="26" t="s">
        <v>1631</v>
      </c>
      <c r="C803" s="26" t="s">
        <v>1632</v>
      </c>
      <c r="D803" s="26" t="s">
        <v>185</v>
      </c>
      <c r="E803" s="24"/>
      <c r="F803" s="26" t="s">
        <v>1007</v>
      </c>
      <c r="G803" s="26" t="s">
        <v>1633</v>
      </c>
      <c r="H803" s="26" t="s">
        <v>188</v>
      </c>
      <c r="I803" s="26" t="s">
        <v>188</v>
      </c>
      <c r="J803" s="26" t="s">
        <v>188</v>
      </c>
      <c r="K803" s="26" t="s">
        <v>188</v>
      </c>
      <c r="L803" s="26" t="s">
        <v>188</v>
      </c>
      <c r="M803" s="26" t="s">
        <v>188</v>
      </c>
      <c r="N803" s="26" t="s">
        <v>188</v>
      </c>
      <c r="O803" s="26" t="s">
        <v>188</v>
      </c>
      <c r="P803" s="26" t="s">
        <v>188</v>
      </c>
      <c r="Q803" s="26" t="s">
        <v>188</v>
      </c>
      <c r="R803" s="26" t="s">
        <v>188</v>
      </c>
      <c r="S803" s="26" t="s">
        <v>188</v>
      </c>
      <c r="T803" s="26" t="s">
        <v>188</v>
      </c>
      <c r="U803" s="26" t="s">
        <v>188</v>
      </c>
      <c r="V803" s="26" t="s">
        <v>5</v>
      </c>
      <c r="W803" s="26" t="s">
        <v>36</v>
      </c>
      <c r="X803" s="26" t="s">
        <v>158</v>
      </c>
      <c r="Y803" s="26" t="s">
        <v>190</v>
      </c>
      <c r="Z803" s="26" t="s">
        <v>43</v>
      </c>
      <c r="AA803" s="26" t="s">
        <v>190</v>
      </c>
      <c r="AB803" s="26" t="s">
        <v>190</v>
      </c>
      <c r="AC803" s="26" t="s">
        <v>43</v>
      </c>
      <c r="AD803" s="26" t="s">
        <v>190</v>
      </c>
      <c r="AE803" s="26" t="s">
        <v>55</v>
      </c>
      <c r="AF803" s="26" t="s">
        <v>58</v>
      </c>
      <c r="AG803" s="26" t="s">
        <v>59</v>
      </c>
      <c r="AH803" s="26" t="s">
        <v>59</v>
      </c>
      <c r="AI803" s="26" t="s">
        <v>58</v>
      </c>
      <c r="AJ803" s="26" t="s">
        <v>59</v>
      </c>
      <c r="AK803" s="26" t="s">
        <v>71</v>
      </c>
      <c r="AL803" s="26" t="s">
        <v>160</v>
      </c>
      <c r="AM803" s="26" t="s">
        <v>191</v>
      </c>
      <c r="AN803" s="26" t="s">
        <v>90</v>
      </c>
      <c r="AO803" s="26" t="s">
        <v>192</v>
      </c>
      <c r="AP803" s="26" t="s">
        <v>106</v>
      </c>
      <c r="AQ803" s="26" t="s">
        <v>106</v>
      </c>
      <c r="AR803" s="26" t="s">
        <v>106</v>
      </c>
      <c r="AS803" s="26" t="s">
        <v>106</v>
      </c>
      <c r="AT803" s="26" t="s">
        <v>112</v>
      </c>
      <c r="AU803" s="26" t="s">
        <v>200</v>
      </c>
      <c r="AX803" s="12">
        <f t="shared" si="450"/>
        <v>802</v>
      </c>
      <c r="AY803" s="12">
        <f t="shared" si="481"/>
        <v>0.5</v>
      </c>
      <c r="AZ803" s="20" t="str">
        <f t="shared" si="451"/>
        <v>Anticipatoria., Criterios y estándares (Rúbrica)., Autoevaluación., Retroalimentación.</v>
      </c>
      <c r="BA803" s="12" t="str">
        <f t="shared" si="446"/>
        <v>Anticipatoria.</v>
      </c>
      <c r="BB803" s="12" t="str">
        <f t="shared" si="447"/>
        <v>Criterios y estándares (Rúbrica).</v>
      </c>
      <c r="BC803" s="12" t="str">
        <f t="shared" si="448"/>
        <v>Autoevaluación.</v>
      </c>
      <c r="BD803" s="12" t="str">
        <f t="shared" si="449"/>
        <v>Retroalimentación.</v>
      </c>
      <c r="BF803" s="12">
        <f t="shared" si="452"/>
        <v>1</v>
      </c>
      <c r="BG803" s="12">
        <f t="shared" si="453"/>
        <v>1</v>
      </c>
      <c r="BH803" s="12">
        <f t="shared" si="454"/>
        <v>1</v>
      </c>
      <c r="BI803" s="12">
        <f t="shared" si="455"/>
        <v>1</v>
      </c>
      <c r="BJ803" s="12">
        <f t="shared" si="456"/>
        <v>0</v>
      </c>
      <c r="BK803" s="12">
        <f t="shared" si="457"/>
        <v>4</v>
      </c>
      <c r="BL803" s="20" t="str">
        <f t="shared" si="458"/>
        <v>Reflexión, Diálogo, Claridad, Oportunidades de mejora, Retroalimentación al docente</v>
      </c>
      <c r="BM803" s="12" t="str">
        <f t="shared" si="459"/>
        <v>Reflexión</v>
      </c>
      <c r="BN803" s="12" t="str">
        <f t="shared" si="482"/>
        <v>Diálogo</v>
      </c>
      <c r="BO803" s="12" t="str">
        <f t="shared" si="460"/>
        <v>Claridad</v>
      </c>
      <c r="BP803" s="12" t="str">
        <f t="shared" si="461"/>
        <v>Oportunidades de mejora</v>
      </c>
      <c r="BQ803" s="12" t="str">
        <f t="shared" si="462"/>
        <v>Retroalimentación al docente</v>
      </c>
      <c r="BS803" s="12">
        <f t="shared" si="463"/>
        <v>1</v>
      </c>
      <c r="BT803" s="12">
        <f t="shared" si="464"/>
        <v>1</v>
      </c>
      <c r="BU803" s="12">
        <f t="shared" si="465"/>
        <v>1</v>
      </c>
      <c r="BV803" s="12">
        <f t="shared" si="466"/>
        <v>1</v>
      </c>
      <c r="BW803" s="12">
        <f t="shared" si="467"/>
        <v>1</v>
      </c>
      <c r="BX803" s="12">
        <f t="shared" si="468"/>
        <v>0</v>
      </c>
      <c r="BY803" s="12">
        <f t="shared" si="469"/>
        <v>5</v>
      </c>
      <c r="BZ803" s="12" t="str">
        <f t="shared" si="470"/>
        <v>La bibliografía básica propuesta se encuentra en la biblioteca "Juan Roa Vásquez"., La bibliografía propuesta contiene títulos de edición menor a 5 años.</v>
      </c>
      <c r="CA803" s="12" t="str">
        <f t="shared" si="471"/>
        <v>La bibliografía básica propuesta se encuentra en la biblioteca "Juan Roa Vásquez".</v>
      </c>
      <c r="CB803" s="21" t="str">
        <f t="shared" si="472"/>
        <v>La bibliografía propuesta contiene títulos de edición menor a 5 años.</v>
      </c>
      <c r="CC803" s="12" t="str">
        <f t="shared" si="473"/>
        <v/>
      </c>
      <c r="CD803" s="12" t="str">
        <f t="shared" si="474"/>
        <v/>
      </c>
      <c r="CF803" s="12">
        <f t="shared" si="475"/>
        <v>1</v>
      </c>
      <c r="CG803" s="12">
        <f t="shared" si="476"/>
        <v>1</v>
      </c>
      <c r="CH803" s="12">
        <f t="shared" si="477"/>
        <v>0</v>
      </c>
      <c r="CI803" s="12">
        <f t="shared" si="478"/>
        <v>0</v>
      </c>
      <c r="CJ803" s="12">
        <f t="shared" si="479"/>
        <v>0</v>
      </c>
      <c r="CK803" s="12">
        <f t="shared" si="480"/>
        <v>2</v>
      </c>
    </row>
    <row r="804" spans="1:89" x14ac:dyDescent="0.25">
      <c r="A804" s="25">
        <v>43081.736279571764</v>
      </c>
      <c r="B804" s="26" t="s">
        <v>1631</v>
      </c>
      <c r="C804" s="26" t="s">
        <v>1634</v>
      </c>
      <c r="D804" s="26" t="s">
        <v>185</v>
      </c>
      <c r="E804" s="24"/>
      <c r="F804" s="26" t="s">
        <v>1007</v>
      </c>
      <c r="G804" s="26" t="s">
        <v>1635</v>
      </c>
      <c r="H804" s="26" t="s">
        <v>188</v>
      </c>
      <c r="I804" s="26" t="s">
        <v>188</v>
      </c>
      <c r="J804" s="26" t="s">
        <v>188</v>
      </c>
      <c r="K804" s="26" t="s">
        <v>188</v>
      </c>
      <c r="L804" s="26" t="s">
        <v>188</v>
      </c>
      <c r="M804" s="26" t="s">
        <v>188</v>
      </c>
      <c r="N804" s="26" t="s">
        <v>188</v>
      </c>
      <c r="O804" s="26" t="s">
        <v>188</v>
      </c>
      <c r="P804" s="26" t="s">
        <v>188</v>
      </c>
      <c r="Q804" s="26" t="s">
        <v>188</v>
      </c>
      <c r="R804" s="26" t="s">
        <v>188</v>
      </c>
      <c r="S804" s="26" t="s">
        <v>188</v>
      </c>
      <c r="T804" s="26" t="s">
        <v>188</v>
      </c>
      <c r="U804" s="26" t="s">
        <v>188</v>
      </c>
      <c r="V804" s="26" t="s">
        <v>5</v>
      </c>
      <c r="W804" s="26" t="s">
        <v>162</v>
      </c>
      <c r="X804" s="26" t="s">
        <v>158</v>
      </c>
      <c r="Y804" s="26" t="s">
        <v>43</v>
      </c>
      <c r="Z804" s="26" t="s">
        <v>190</v>
      </c>
      <c r="AA804" s="26" t="s">
        <v>190</v>
      </c>
      <c r="AB804" s="26" t="s">
        <v>43</v>
      </c>
      <c r="AC804" s="26" t="s">
        <v>190</v>
      </c>
      <c r="AD804" s="26" t="s">
        <v>190</v>
      </c>
      <c r="AE804" s="26" t="s">
        <v>55</v>
      </c>
      <c r="AF804" s="26" t="s">
        <v>58</v>
      </c>
      <c r="AG804" s="26" t="s">
        <v>59</v>
      </c>
      <c r="AH804" s="26" t="s">
        <v>59</v>
      </c>
      <c r="AI804" s="26" t="s">
        <v>59</v>
      </c>
      <c r="AJ804" s="26" t="s">
        <v>58</v>
      </c>
      <c r="AK804" s="26" t="s">
        <v>71</v>
      </c>
      <c r="AL804" s="26" t="s">
        <v>163</v>
      </c>
      <c r="AM804" s="26" t="s">
        <v>191</v>
      </c>
      <c r="AN804" s="26" t="s">
        <v>90</v>
      </c>
      <c r="AO804" s="26" t="s">
        <v>210</v>
      </c>
      <c r="AP804" s="26" t="s">
        <v>106</v>
      </c>
      <c r="AQ804" s="26" t="s">
        <v>106</v>
      </c>
      <c r="AR804" s="26" t="s">
        <v>104</v>
      </c>
      <c r="AS804" s="26" t="s">
        <v>106</v>
      </c>
      <c r="AT804" s="26" t="s">
        <v>112</v>
      </c>
      <c r="AU804" s="26" t="s">
        <v>200</v>
      </c>
      <c r="AX804" s="12">
        <f t="shared" si="450"/>
        <v>803</v>
      </c>
      <c r="AY804" s="12">
        <f t="shared" si="481"/>
        <v>1</v>
      </c>
      <c r="AZ804" s="20" t="str">
        <f t="shared" si="451"/>
        <v>Anticipatoria., Criterios y estándares (Rúbrica)., Autoevaluación., Retroalimentación.</v>
      </c>
      <c r="BA804" s="12" t="str">
        <f t="shared" si="446"/>
        <v>Anticipatoria.</v>
      </c>
      <c r="BB804" s="12" t="str">
        <f t="shared" si="447"/>
        <v>Criterios y estándares (Rúbrica).</v>
      </c>
      <c r="BC804" s="12" t="str">
        <f t="shared" si="448"/>
        <v>Autoevaluación.</v>
      </c>
      <c r="BD804" s="12" t="str">
        <f t="shared" si="449"/>
        <v>Retroalimentación.</v>
      </c>
      <c r="BF804" s="12">
        <f t="shared" si="452"/>
        <v>1</v>
      </c>
      <c r="BG804" s="12">
        <f t="shared" si="453"/>
        <v>1</v>
      </c>
      <c r="BH804" s="12">
        <f t="shared" si="454"/>
        <v>1</v>
      </c>
      <c r="BI804" s="12">
        <f t="shared" si="455"/>
        <v>1</v>
      </c>
      <c r="BJ804" s="12">
        <f t="shared" si="456"/>
        <v>0</v>
      </c>
      <c r="BK804" s="12">
        <f t="shared" si="457"/>
        <v>4</v>
      </c>
      <c r="BL804" s="20" t="str">
        <f t="shared" si="458"/>
        <v>Reflexión, Diálogo, Claridad, Oportunidades de mejora</v>
      </c>
      <c r="BM804" s="12" t="str">
        <f t="shared" si="459"/>
        <v>Reflexión</v>
      </c>
      <c r="BN804" s="12" t="str">
        <f t="shared" si="482"/>
        <v>Diálogo</v>
      </c>
      <c r="BO804" s="12" t="str">
        <f t="shared" si="460"/>
        <v>Claridad</v>
      </c>
      <c r="BP804" s="12" t="str">
        <f t="shared" si="461"/>
        <v>Oportunidades de mejora</v>
      </c>
      <c r="BQ804" s="12" t="str">
        <f t="shared" si="462"/>
        <v/>
      </c>
      <c r="BS804" s="12">
        <f t="shared" si="463"/>
        <v>1</v>
      </c>
      <c r="BT804" s="12">
        <f t="shared" si="464"/>
        <v>1</v>
      </c>
      <c r="BU804" s="12">
        <f t="shared" si="465"/>
        <v>1</v>
      </c>
      <c r="BV804" s="12">
        <f t="shared" si="466"/>
        <v>1</v>
      </c>
      <c r="BW804" s="12">
        <f t="shared" si="467"/>
        <v>0</v>
      </c>
      <c r="BX804" s="12">
        <f t="shared" si="468"/>
        <v>0</v>
      </c>
      <c r="BY804" s="12">
        <f t="shared" si="469"/>
        <v>4</v>
      </c>
      <c r="BZ804" s="12" t="str">
        <f t="shared" si="470"/>
        <v>La bibliografía básica propuesta se encuentra en la biblioteca "Juan Roa Vásquez"., La bibliografía propuesta contiene títulos de edición menor a 5 años.</v>
      </c>
      <c r="CA804" s="12" t="str">
        <f t="shared" si="471"/>
        <v>La bibliografía básica propuesta se encuentra en la biblioteca "Juan Roa Vásquez".</v>
      </c>
      <c r="CB804" s="21" t="str">
        <f t="shared" si="472"/>
        <v>La bibliografía propuesta contiene títulos de edición menor a 5 años.</v>
      </c>
      <c r="CC804" s="12" t="str">
        <f t="shared" si="473"/>
        <v/>
      </c>
      <c r="CD804" s="12" t="str">
        <f t="shared" si="474"/>
        <v/>
      </c>
      <c r="CF804" s="12">
        <f t="shared" si="475"/>
        <v>1</v>
      </c>
      <c r="CG804" s="12">
        <f t="shared" si="476"/>
        <v>1</v>
      </c>
      <c r="CH804" s="12">
        <f t="shared" si="477"/>
        <v>0</v>
      </c>
      <c r="CI804" s="12">
        <f t="shared" si="478"/>
        <v>0</v>
      </c>
      <c r="CJ804" s="12">
        <f t="shared" si="479"/>
        <v>0</v>
      </c>
      <c r="CK804" s="12">
        <f t="shared" si="480"/>
        <v>2</v>
      </c>
    </row>
    <row r="805" spans="1:89" x14ac:dyDescent="0.25">
      <c r="A805" s="25">
        <v>43081.738394710643</v>
      </c>
      <c r="B805" s="26" t="s">
        <v>1631</v>
      </c>
      <c r="C805" s="26" t="s">
        <v>1632</v>
      </c>
      <c r="D805" s="26" t="s">
        <v>185</v>
      </c>
      <c r="E805" s="24"/>
      <c r="F805" s="26" t="s">
        <v>1007</v>
      </c>
      <c r="G805" s="26" t="s">
        <v>1636</v>
      </c>
      <c r="H805" s="26" t="s">
        <v>188</v>
      </c>
      <c r="I805" s="26" t="s">
        <v>188</v>
      </c>
      <c r="J805" s="26" t="s">
        <v>188</v>
      </c>
      <c r="K805" s="26" t="s">
        <v>188</v>
      </c>
      <c r="L805" s="26" t="s">
        <v>188</v>
      </c>
      <c r="M805" s="26" t="s">
        <v>188</v>
      </c>
      <c r="N805" s="26" t="s">
        <v>188</v>
      </c>
      <c r="O805" s="26" t="s">
        <v>188</v>
      </c>
      <c r="P805" s="26" t="s">
        <v>188</v>
      </c>
      <c r="Q805" s="26" t="s">
        <v>188</v>
      </c>
      <c r="R805" s="26" t="s">
        <v>188</v>
      </c>
      <c r="S805" s="26" t="s">
        <v>188</v>
      </c>
      <c r="T805" s="26" t="s">
        <v>188</v>
      </c>
      <c r="U805" s="26" t="s">
        <v>188</v>
      </c>
      <c r="V805" s="26" t="s">
        <v>5</v>
      </c>
      <c r="W805" s="26" t="s">
        <v>162</v>
      </c>
      <c r="X805" s="26" t="s">
        <v>158</v>
      </c>
      <c r="Y805" s="26" t="s">
        <v>43</v>
      </c>
      <c r="Z805" s="26" t="s">
        <v>190</v>
      </c>
      <c r="AA805" s="26" t="s">
        <v>190</v>
      </c>
      <c r="AB805" s="26" t="s">
        <v>43</v>
      </c>
      <c r="AC805" s="26" t="s">
        <v>190</v>
      </c>
      <c r="AD805" s="26" t="s">
        <v>190</v>
      </c>
      <c r="AE805" s="26" t="s">
        <v>53</v>
      </c>
      <c r="AF805" s="26" t="s">
        <v>58</v>
      </c>
      <c r="AG805" s="26" t="s">
        <v>59</v>
      </c>
      <c r="AH805" s="26" t="s">
        <v>58</v>
      </c>
      <c r="AI805" s="26" t="s">
        <v>59</v>
      </c>
      <c r="AJ805" s="26" t="s">
        <v>58</v>
      </c>
      <c r="AK805" s="26" t="s">
        <v>71</v>
      </c>
      <c r="AL805" s="26" t="s">
        <v>160</v>
      </c>
      <c r="AM805" s="26" t="s">
        <v>191</v>
      </c>
      <c r="AN805" s="26" t="s">
        <v>90</v>
      </c>
      <c r="AO805" s="26" t="s">
        <v>192</v>
      </c>
      <c r="AP805" s="26" t="s">
        <v>106</v>
      </c>
      <c r="AQ805" s="26" t="s">
        <v>104</v>
      </c>
      <c r="AR805" s="26" t="s">
        <v>106</v>
      </c>
      <c r="AS805" s="26" t="s">
        <v>106</v>
      </c>
      <c r="AT805" s="26" t="s">
        <v>112</v>
      </c>
      <c r="AU805" s="26" t="s">
        <v>200</v>
      </c>
      <c r="AX805" s="12">
        <f t="shared" si="450"/>
        <v>802</v>
      </c>
      <c r="AY805" s="12">
        <f t="shared" si="481"/>
        <v>0.5</v>
      </c>
      <c r="AZ805" s="20" t="str">
        <f t="shared" si="451"/>
        <v>Anticipatoria., Criterios y estándares (Rúbrica)., Autoevaluación., Retroalimentación.</v>
      </c>
      <c r="BA805" s="12" t="str">
        <f t="shared" si="446"/>
        <v>Anticipatoria.</v>
      </c>
      <c r="BB805" s="12" t="str">
        <f t="shared" si="447"/>
        <v>Criterios y estándares (Rúbrica).</v>
      </c>
      <c r="BC805" s="12" t="str">
        <f t="shared" si="448"/>
        <v>Autoevaluación.</v>
      </c>
      <c r="BD805" s="12" t="str">
        <f t="shared" si="449"/>
        <v>Retroalimentación.</v>
      </c>
      <c r="BF805" s="12">
        <f t="shared" si="452"/>
        <v>1</v>
      </c>
      <c r="BG805" s="12">
        <f t="shared" si="453"/>
        <v>1</v>
      </c>
      <c r="BH805" s="12">
        <f t="shared" si="454"/>
        <v>1</v>
      </c>
      <c r="BI805" s="12">
        <f t="shared" si="455"/>
        <v>1</v>
      </c>
      <c r="BJ805" s="12">
        <f t="shared" si="456"/>
        <v>0</v>
      </c>
      <c r="BK805" s="12">
        <f t="shared" si="457"/>
        <v>4</v>
      </c>
      <c r="BL805" s="20" t="str">
        <f t="shared" si="458"/>
        <v>Reflexión, Diálogo, Claridad, Oportunidades de mejora, Retroalimentación al docente</v>
      </c>
      <c r="BM805" s="12" t="str">
        <f t="shared" si="459"/>
        <v>Reflexión</v>
      </c>
      <c r="BN805" s="12" t="str">
        <f t="shared" si="482"/>
        <v>Diálogo</v>
      </c>
      <c r="BO805" s="12" t="str">
        <f t="shared" si="460"/>
        <v>Claridad</v>
      </c>
      <c r="BP805" s="12" t="str">
        <f t="shared" si="461"/>
        <v>Oportunidades de mejora</v>
      </c>
      <c r="BQ805" s="12" t="str">
        <f t="shared" si="462"/>
        <v>Retroalimentación al docente</v>
      </c>
      <c r="BS805" s="12">
        <f t="shared" si="463"/>
        <v>1</v>
      </c>
      <c r="BT805" s="12">
        <f t="shared" si="464"/>
        <v>1</v>
      </c>
      <c r="BU805" s="12">
        <f t="shared" si="465"/>
        <v>1</v>
      </c>
      <c r="BV805" s="12">
        <f t="shared" si="466"/>
        <v>1</v>
      </c>
      <c r="BW805" s="12">
        <f t="shared" si="467"/>
        <v>1</v>
      </c>
      <c r="BX805" s="12">
        <f t="shared" si="468"/>
        <v>0</v>
      </c>
      <c r="BY805" s="12">
        <f t="shared" si="469"/>
        <v>5</v>
      </c>
      <c r="BZ805" s="12" t="str">
        <f t="shared" si="470"/>
        <v>La bibliografía básica propuesta se encuentra en la biblioteca "Juan Roa Vásquez"., La bibliografía propuesta contiene títulos de edición menor a 5 años.</v>
      </c>
      <c r="CA805" s="12" t="str">
        <f t="shared" si="471"/>
        <v>La bibliografía básica propuesta se encuentra en la biblioteca "Juan Roa Vásquez".</v>
      </c>
      <c r="CB805" s="21" t="str">
        <f t="shared" si="472"/>
        <v>La bibliografía propuesta contiene títulos de edición menor a 5 años.</v>
      </c>
      <c r="CC805" s="12" t="str">
        <f t="shared" si="473"/>
        <v/>
      </c>
      <c r="CD805" s="12" t="str">
        <f t="shared" si="474"/>
        <v/>
      </c>
      <c r="CF805" s="12">
        <f t="shared" si="475"/>
        <v>1</v>
      </c>
      <c r="CG805" s="12">
        <f t="shared" si="476"/>
        <v>1</v>
      </c>
      <c r="CH805" s="12">
        <f t="shared" si="477"/>
        <v>0</v>
      </c>
      <c r="CI805" s="12">
        <f t="shared" si="478"/>
        <v>0</v>
      </c>
      <c r="CJ805" s="12">
        <f t="shared" si="479"/>
        <v>0</v>
      </c>
      <c r="CK805" s="12">
        <f t="shared" si="480"/>
        <v>2</v>
      </c>
    </row>
    <row r="806" spans="1:89" x14ac:dyDescent="0.25">
      <c r="A806" s="25">
        <v>43081.778355509261</v>
      </c>
      <c r="B806" s="26" t="s">
        <v>1637</v>
      </c>
      <c r="C806" s="26" t="s">
        <v>1638</v>
      </c>
      <c r="D806" s="26" t="s">
        <v>185</v>
      </c>
      <c r="E806" s="24"/>
      <c r="F806" s="26" t="s">
        <v>371</v>
      </c>
      <c r="G806" s="26" t="s">
        <v>1639</v>
      </c>
      <c r="H806" s="26" t="s">
        <v>188</v>
      </c>
      <c r="I806" s="26" t="s">
        <v>188</v>
      </c>
      <c r="J806" s="26" t="s">
        <v>188</v>
      </c>
      <c r="K806" s="26" t="s">
        <v>188</v>
      </c>
      <c r="L806" s="26" t="s">
        <v>188</v>
      </c>
      <c r="M806" s="26" t="s">
        <v>188</v>
      </c>
      <c r="N806" s="26" t="s">
        <v>188</v>
      </c>
      <c r="O806" s="26" t="s">
        <v>188</v>
      </c>
      <c r="P806" s="26" t="s">
        <v>188</v>
      </c>
      <c r="Q806" s="26" t="s">
        <v>188</v>
      </c>
      <c r="R806" s="26" t="s">
        <v>188</v>
      </c>
      <c r="S806" s="26" t="s">
        <v>188</v>
      </c>
      <c r="T806" s="26" t="s">
        <v>188</v>
      </c>
      <c r="U806" s="26" t="s">
        <v>188</v>
      </c>
      <c r="V806" s="26" t="s">
        <v>5</v>
      </c>
      <c r="W806" s="26" t="s">
        <v>162</v>
      </c>
      <c r="X806" s="26" t="s">
        <v>158</v>
      </c>
      <c r="Y806" s="26" t="s">
        <v>190</v>
      </c>
      <c r="Z806" s="26" t="s">
        <v>190</v>
      </c>
      <c r="AA806" s="26" t="s">
        <v>190</v>
      </c>
      <c r="AB806" s="26" t="s">
        <v>190</v>
      </c>
      <c r="AC806" s="26" t="s">
        <v>190</v>
      </c>
      <c r="AD806" s="26" t="s">
        <v>190</v>
      </c>
      <c r="AE806" s="26" t="s">
        <v>55</v>
      </c>
      <c r="AF806" s="26" t="s">
        <v>159</v>
      </c>
      <c r="AG806" s="26" t="s">
        <v>59</v>
      </c>
      <c r="AH806" s="26" t="s">
        <v>59</v>
      </c>
      <c r="AI806" s="26" t="s">
        <v>59</v>
      </c>
      <c r="AJ806" s="26" t="s">
        <v>59</v>
      </c>
      <c r="AK806" s="26" t="s">
        <v>71</v>
      </c>
      <c r="AL806" s="26" t="s">
        <v>163</v>
      </c>
      <c r="AM806" s="26" t="s">
        <v>191</v>
      </c>
      <c r="AN806" s="26" t="s">
        <v>90</v>
      </c>
      <c r="AO806" s="26" t="s">
        <v>192</v>
      </c>
      <c r="AP806" s="26" t="s">
        <v>106</v>
      </c>
      <c r="AQ806" s="26" t="s">
        <v>106</v>
      </c>
      <c r="AR806" s="26" t="s">
        <v>106</v>
      </c>
      <c r="AS806" s="26" t="s">
        <v>106</v>
      </c>
      <c r="AT806" s="26" t="s">
        <v>113</v>
      </c>
      <c r="AU806" s="26" t="s">
        <v>193</v>
      </c>
      <c r="AX806" s="12">
        <f t="shared" si="450"/>
        <v>805</v>
      </c>
      <c r="AY806" s="12">
        <f t="shared" si="481"/>
        <v>0.5</v>
      </c>
      <c r="AZ806" s="20" t="str">
        <f t="shared" si="451"/>
        <v>Anticipatoria., Criterios y estándares (Rúbrica)., Autoevaluación., Retroalimentación.</v>
      </c>
      <c r="BA806" s="12" t="str">
        <f t="shared" si="446"/>
        <v>Anticipatoria.</v>
      </c>
      <c r="BB806" s="12" t="str">
        <f t="shared" si="447"/>
        <v>Criterios y estándares (Rúbrica).</v>
      </c>
      <c r="BC806" s="12" t="str">
        <f t="shared" si="448"/>
        <v>Autoevaluación.</v>
      </c>
      <c r="BD806" s="12" t="str">
        <f t="shared" si="449"/>
        <v>Retroalimentación.</v>
      </c>
      <c r="BF806" s="12">
        <f t="shared" si="452"/>
        <v>1</v>
      </c>
      <c r="BG806" s="12">
        <f t="shared" si="453"/>
        <v>1</v>
      </c>
      <c r="BH806" s="12">
        <f t="shared" si="454"/>
        <v>1</v>
      </c>
      <c r="BI806" s="12">
        <f t="shared" si="455"/>
        <v>1</v>
      </c>
      <c r="BJ806" s="12">
        <f t="shared" si="456"/>
        <v>0</v>
      </c>
      <c r="BK806" s="12">
        <f t="shared" si="457"/>
        <v>4</v>
      </c>
      <c r="BL806" s="20" t="str">
        <f t="shared" si="458"/>
        <v>Reflexión, Diálogo, Claridad, Oportunidades de mejora, Retroalimentación al docente</v>
      </c>
      <c r="BM806" s="12" t="str">
        <f t="shared" si="459"/>
        <v>Reflexión</v>
      </c>
      <c r="BN806" s="12" t="str">
        <f t="shared" si="482"/>
        <v>Diálogo</v>
      </c>
      <c r="BO806" s="12" t="str">
        <f t="shared" si="460"/>
        <v>Claridad</v>
      </c>
      <c r="BP806" s="12" t="str">
        <f t="shared" si="461"/>
        <v>Oportunidades de mejora</v>
      </c>
      <c r="BQ806" s="12" t="str">
        <f t="shared" si="462"/>
        <v>Retroalimentación al docente</v>
      </c>
      <c r="BS806" s="12">
        <f t="shared" si="463"/>
        <v>1</v>
      </c>
      <c r="BT806" s="12">
        <f t="shared" si="464"/>
        <v>1</v>
      </c>
      <c r="BU806" s="12">
        <f t="shared" si="465"/>
        <v>1</v>
      </c>
      <c r="BV806" s="12">
        <f t="shared" si="466"/>
        <v>1</v>
      </c>
      <c r="BW806" s="12">
        <f t="shared" si="467"/>
        <v>1</v>
      </c>
      <c r="BX806" s="12">
        <f t="shared" si="468"/>
        <v>0</v>
      </c>
      <c r="BY806" s="12">
        <f t="shared" si="469"/>
        <v>5</v>
      </c>
      <c r="BZ806"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06" s="12" t="str">
        <f t="shared" si="471"/>
        <v>La bibliografía básica propuesta se encuentra en la biblioteca "Juan Roa Vásquez".</v>
      </c>
      <c r="CB806" s="21" t="str">
        <f t="shared" si="472"/>
        <v>La bibliografía propuesta contiene títulos de edición menor a 5 años.</v>
      </c>
      <c r="CC806" s="12" t="str">
        <f t="shared" si="473"/>
        <v>La bibliografía se presenta con una sólo sistema de referenciación (APA, Vancouver, IEEE, etc).</v>
      </c>
      <c r="CD806" s="12" t="str">
        <f t="shared" si="474"/>
        <v>La bibliografía incluye por lo menos dos títulos en una segunda lengua.</v>
      </c>
      <c r="CF806" s="12">
        <f t="shared" si="475"/>
        <v>1</v>
      </c>
      <c r="CG806" s="12">
        <f t="shared" si="476"/>
        <v>1</v>
      </c>
      <c r="CH806" s="12">
        <f t="shared" si="477"/>
        <v>1</v>
      </c>
      <c r="CI806" s="12">
        <f t="shared" si="478"/>
        <v>1</v>
      </c>
      <c r="CJ806" s="12">
        <f t="shared" si="479"/>
        <v>0</v>
      </c>
      <c r="CK806" s="12">
        <f t="shared" si="480"/>
        <v>4</v>
      </c>
    </row>
    <row r="807" spans="1:89" x14ac:dyDescent="0.25">
      <c r="A807" s="25">
        <v>43081.778817800921</v>
      </c>
      <c r="B807" s="26" t="s">
        <v>1626</v>
      </c>
      <c r="C807" s="26" t="s">
        <v>1627</v>
      </c>
      <c r="D807" s="26" t="s">
        <v>185</v>
      </c>
      <c r="E807" s="24"/>
      <c r="F807" s="26" t="s">
        <v>621</v>
      </c>
      <c r="G807" s="26" t="s">
        <v>1640</v>
      </c>
      <c r="H807" s="26" t="s">
        <v>188</v>
      </c>
      <c r="I807" s="26" t="s">
        <v>188</v>
      </c>
      <c r="J807" s="26" t="s">
        <v>188</v>
      </c>
      <c r="K807" s="26" t="s">
        <v>188</v>
      </c>
      <c r="L807" s="26" t="s">
        <v>188</v>
      </c>
      <c r="M807" s="26" t="s">
        <v>188</v>
      </c>
      <c r="N807" s="26" t="s">
        <v>188</v>
      </c>
      <c r="O807" s="26" t="s">
        <v>188</v>
      </c>
      <c r="P807" s="26" t="s">
        <v>188</v>
      </c>
      <c r="Q807" s="26" t="s">
        <v>188</v>
      </c>
      <c r="R807" s="26" t="s">
        <v>188</v>
      </c>
      <c r="S807" s="26" t="s">
        <v>188</v>
      </c>
      <c r="T807" s="26" t="s">
        <v>188</v>
      </c>
      <c r="U807" s="26" t="s">
        <v>188</v>
      </c>
      <c r="V807" s="26" t="s">
        <v>5</v>
      </c>
      <c r="W807" s="26" t="s">
        <v>162</v>
      </c>
      <c r="X807" s="26" t="s">
        <v>158</v>
      </c>
      <c r="Y807" s="26" t="s">
        <v>190</v>
      </c>
      <c r="Z807" s="26" t="s">
        <v>190</v>
      </c>
      <c r="AA807" s="26" t="s">
        <v>190</v>
      </c>
      <c r="AB807" s="26" t="s">
        <v>190</v>
      </c>
      <c r="AC807" s="26" t="s">
        <v>190</v>
      </c>
      <c r="AD807" s="26" t="s">
        <v>190</v>
      </c>
      <c r="AE807" s="26" t="s">
        <v>55</v>
      </c>
      <c r="AF807" s="26" t="s">
        <v>159</v>
      </c>
      <c r="AG807" s="26" t="s">
        <v>59</v>
      </c>
      <c r="AH807" s="26" t="s">
        <v>59</v>
      </c>
      <c r="AI807" s="26" t="s">
        <v>59</v>
      </c>
      <c r="AJ807" s="26" t="s">
        <v>59</v>
      </c>
      <c r="AK807" s="26" t="s">
        <v>71</v>
      </c>
      <c r="AL807" s="26" t="s">
        <v>163</v>
      </c>
      <c r="AM807" s="26" t="s">
        <v>191</v>
      </c>
      <c r="AN807" s="26" t="s">
        <v>90</v>
      </c>
      <c r="AO807" s="26" t="s">
        <v>192</v>
      </c>
      <c r="AP807" s="26" t="s">
        <v>106</v>
      </c>
      <c r="AQ807" s="26" t="s">
        <v>106</v>
      </c>
      <c r="AR807" s="26" t="s">
        <v>106</v>
      </c>
      <c r="AS807" s="26" t="s">
        <v>106</v>
      </c>
      <c r="AT807" s="26" t="s">
        <v>114</v>
      </c>
      <c r="AU807" s="26" t="s">
        <v>193</v>
      </c>
      <c r="AX807" s="12">
        <f t="shared" si="450"/>
        <v>800</v>
      </c>
      <c r="AY807" s="12">
        <f t="shared" si="481"/>
        <v>0.5</v>
      </c>
      <c r="AZ807" s="20" t="str">
        <f t="shared" si="451"/>
        <v>Anticipatoria., Criterios y estándares (Rúbrica)., Autoevaluación., Retroalimentación.</v>
      </c>
      <c r="BA807" s="12" t="str">
        <f t="shared" si="446"/>
        <v>Anticipatoria.</v>
      </c>
      <c r="BB807" s="12" t="str">
        <f t="shared" si="447"/>
        <v>Criterios y estándares (Rúbrica).</v>
      </c>
      <c r="BC807" s="12" t="str">
        <f t="shared" si="448"/>
        <v>Autoevaluación.</v>
      </c>
      <c r="BD807" s="12" t="str">
        <f t="shared" si="449"/>
        <v>Retroalimentación.</v>
      </c>
      <c r="BF807" s="12">
        <f t="shared" si="452"/>
        <v>1</v>
      </c>
      <c r="BG807" s="12">
        <f t="shared" si="453"/>
        <v>1</v>
      </c>
      <c r="BH807" s="12">
        <f t="shared" si="454"/>
        <v>1</v>
      </c>
      <c r="BI807" s="12">
        <f t="shared" si="455"/>
        <v>1</v>
      </c>
      <c r="BJ807" s="12">
        <f t="shared" si="456"/>
        <v>0</v>
      </c>
      <c r="BK807" s="12">
        <f t="shared" si="457"/>
        <v>4</v>
      </c>
      <c r="BL807" s="20" t="str">
        <f t="shared" si="458"/>
        <v>Reflexión, Diálogo, Claridad, Oportunidades de mejora, Retroalimentación al docente</v>
      </c>
      <c r="BM807" s="12" t="str">
        <f t="shared" si="459"/>
        <v>Reflexión</v>
      </c>
      <c r="BN807" s="12" t="str">
        <f t="shared" si="482"/>
        <v>Diálogo</v>
      </c>
      <c r="BO807" s="12" t="str">
        <f t="shared" si="460"/>
        <v>Claridad</v>
      </c>
      <c r="BP807" s="12" t="str">
        <f t="shared" si="461"/>
        <v>Oportunidades de mejora</v>
      </c>
      <c r="BQ807" s="12" t="str">
        <f t="shared" si="462"/>
        <v>Retroalimentación al docente</v>
      </c>
      <c r="BS807" s="12">
        <f t="shared" si="463"/>
        <v>1</v>
      </c>
      <c r="BT807" s="12">
        <f t="shared" si="464"/>
        <v>1</v>
      </c>
      <c r="BU807" s="12">
        <f t="shared" si="465"/>
        <v>1</v>
      </c>
      <c r="BV807" s="12">
        <f t="shared" si="466"/>
        <v>1</v>
      </c>
      <c r="BW807" s="12">
        <f t="shared" si="467"/>
        <v>1</v>
      </c>
      <c r="BX807" s="12">
        <f t="shared" si="468"/>
        <v>0</v>
      </c>
      <c r="BY807" s="12">
        <f t="shared" si="469"/>
        <v>5</v>
      </c>
      <c r="BZ807"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07" s="12" t="str">
        <f t="shared" si="471"/>
        <v>La bibliografía básica propuesta se encuentra en la biblioteca "Juan Roa Vásquez".</v>
      </c>
      <c r="CB807" s="21" t="str">
        <f t="shared" si="472"/>
        <v>La bibliografía propuesta contiene títulos de edición menor a 5 años.</v>
      </c>
      <c r="CC807" s="12" t="str">
        <f t="shared" si="473"/>
        <v>La bibliografía se presenta con una sólo sistema de referenciación (APA, Vancouver, IEEE, etc).</v>
      </c>
      <c r="CD807" s="12" t="str">
        <f t="shared" si="474"/>
        <v>La bibliografía incluye por lo menos dos títulos en una segunda lengua.</v>
      </c>
      <c r="CF807" s="12">
        <f t="shared" si="475"/>
        <v>1</v>
      </c>
      <c r="CG807" s="12">
        <f t="shared" si="476"/>
        <v>1</v>
      </c>
      <c r="CH807" s="12">
        <f t="shared" si="477"/>
        <v>1</v>
      </c>
      <c r="CI807" s="12">
        <f t="shared" si="478"/>
        <v>1</v>
      </c>
      <c r="CJ807" s="12">
        <f t="shared" si="479"/>
        <v>0</v>
      </c>
      <c r="CK807" s="12">
        <f t="shared" si="480"/>
        <v>4</v>
      </c>
    </row>
    <row r="808" spans="1:89" x14ac:dyDescent="0.25">
      <c r="A808" s="25">
        <v>43081.780104664351</v>
      </c>
      <c r="B808" s="26" t="s">
        <v>1637</v>
      </c>
      <c r="C808" s="26" t="s">
        <v>1638</v>
      </c>
      <c r="D808" s="26" t="s">
        <v>185</v>
      </c>
      <c r="E808" s="24"/>
      <c r="F808" s="26" t="s">
        <v>371</v>
      </c>
      <c r="G808" s="26" t="s">
        <v>1641</v>
      </c>
      <c r="H808" s="26" t="s">
        <v>188</v>
      </c>
      <c r="I808" s="26" t="s">
        <v>188</v>
      </c>
      <c r="J808" s="26" t="s">
        <v>188</v>
      </c>
      <c r="K808" s="26" t="s">
        <v>188</v>
      </c>
      <c r="L808" s="26" t="s">
        <v>188</v>
      </c>
      <c r="M808" s="26" t="s">
        <v>188</v>
      </c>
      <c r="N808" s="26" t="s">
        <v>188</v>
      </c>
      <c r="O808" s="26" t="s">
        <v>188</v>
      </c>
      <c r="P808" s="26" t="s">
        <v>188</v>
      </c>
      <c r="Q808" s="26" t="s">
        <v>188</v>
      </c>
      <c r="R808" s="26" t="s">
        <v>188</v>
      </c>
      <c r="S808" s="26" t="s">
        <v>188</v>
      </c>
      <c r="T808" s="26" t="s">
        <v>188</v>
      </c>
      <c r="U808" s="26" t="s">
        <v>188</v>
      </c>
      <c r="V808" s="26" t="s">
        <v>5</v>
      </c>
      <c r="W808" s="26" t="s">
        <v>162</v>
      </c>
      <c r="X808" s="26" t="s">
        <v>158</v>
      </c>
      <c r="Y808" s="26" t="s">
        <v>190</v>
      </c>
      <c r="Z808" s="26" t="s">
        <v>190</v>
      </c>
      <c r="AA808" s="26" t="s">
        <v>190</v>
      </c>
      <c r="AB808" s="26" t="s">
        <v>190</v>
      </c>
      <c r="AC808" s="26" t="s">
        <v>190</v>
      </c>
      <c r="AD808" s="26" t="s">
        <v>190</v>
      </c>
      <c r="AE808" s="26" t="s">
        <v>55</v>
      </c>
      <c r="AF808" s="26" t="s">
        <v>159</v>
      </c>
      <c r="AG808" s="26" t="s">
        <v>59</v>
      </c>
      <c r="AH808" s="26" t="s">
        <v>59</v>
      </c>
      <c r="AI808" s="26" t="s">
        <v>59</v>
      </c>
      <c r="AJ808" s="26" t="s">
        <v>59</v>
      </c>
      <c r="AK808" s="26" t="s">
        <v>71</v>
      </c>
      <c r="AL808" s="26" t="s">
        <v>163</v>
      </c>
      <c r="AM808" s="26" t="s">
        <v>191</v>
      </c>
      <c r="AN808" s="26" t="s">
        <v>90</v>
      </c>
      <c r="AO808" s="26" t="s">
        <v>192</v>
      </c>
      <c r="AP808" s="26" t="s">
        <v>106</v>
      </c>
      <c r="AQ808" s="26" t="s">
        <v>106</v>
      </c>
      <c r="AR808" s="26" t="s">
        <v>106</v>
      </c>
      <c r="AS808" s="26" t="s">
        <v>106</v>
      </c>
      <c r="AT808" s="26" t="s">
        <v>113</v>
      </c>
      <c r="AU808" s="26" t="s">
        <v>193</v>
      </c>
      <c r="AX808" s="12">
        <f t="shared" si="450"/>
        <v>805</v>
      </c>
      <c r="AY808" s="12">
        <f t="shared" si="481"/>
        <v>0.5</v>
      </c>
      <c r="AZ808" s="20" t="str">
        <f t="shared" si="451"/>
        <v>Anticipatoria., Criterios y estándares (Rúbrica)., Autoevaluación., Retroalimentación.</v>
      </c>
      <c r="BA808" s="12" t="str">
        <f t="shared" si="446"/>
        <v>Anticipatoria.</v>
      </c>
      <c r="BB808" s="12" t="str">
        <f t="shared" si="447"/>
        <v>Criterios y estándares (Rúbrica).</v>
      </c>
      <c r="BC808" s="12" t="str">
        <f t="shared" si="448"/>
        <v>Autoevaluación.</v>
      </c>
      <c r="BD808" s="12" t="str">
        <f t="shared" si="449"/>
        <v>Retroalimentación.</v>
      </c>
      <c r="BF808" s="12">
        <f t="shared" si="452"/>
        <v>1</v>
      </c>
      <c r="BG808" s="12">
        <f t="shared" si="453"/>
        <v>1</v>
      </c>
      <c r="BH808" s="12">
        <f t="shared" si="454"/>
        <v>1</v>
      </c>
      <c r="BI808" s="12">
        <f t="shared" si="455"/>
        <v>1</v>
      </c>
      <c r="BJ808" s="12">
        <f t="shared" si="456"/>
        <v>0</v>
      </c>
      <c r="BK808" s="12">
        <f t="shared" si="457"/>
        <v>4</v>
      </c>
      <c r="BL808" s="20" t="str">
        <f t="shared" si="458"/>
        <v>Reflexión, Diálogo, Claridad, Oportunidades de mejora, Retroalimentación al docente</v>
      </c>
      <c r="BM808" s="12" t="str">
        <f t="shared" si="459"/>
        <v>Reflexión</v>
      </c>
      <c r="BN808" s="12" t="str">
        <f t="shared" si="482"/>
        <v>Diálogo</v>
      </c>
      <c r="BO808" s="12" t="str">
        <f t="shared" si="460"/>
        <v>Claridad</v>
      </c>
      <c r="BP808" s="12" t="str">
        <f t="shared" si="461"/>
        <v>Oportunidades de mejora</v>
      </c>
      <c r="BQ808" s="12" t="str">
        <f t="shared" si="462"/>
        <v>Retroalimentación al docente</v>
      </c>
      <c r="BS808" s="12">
        <f t="shared" si="463"/>
        <v>1</v>
      </c>
      <c r="BT808" s="12">
        <f t="shared" si="464"/>
        <v>1</v>
      </c>
      <c r="BU808" s="12">
        <f t="shared" si="465"/>
        <v>1</v>
      </c>
      <c r="BV808" s="12">
        <f t="shared" si="466"/>
        <v>1</v>
      </c>
      <c r="BW808" s="12">
        <f t="shared" si="467"/>
        <v>1</v>
      </c>
      <c r="BX808" s="12">
        <f t="shared" si="468"/>
        <v>0</v>
      </c>
      <c r="BY808" s="12">
        <f t="shared" si="469"/>
        <v>5</v>
      </c>
      <c r="BZ808"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08" s="12" t="str">
        <f t="shared" si="471"/>
        <v>La bibliografía básica propuesta se encuentra en la biblioteca "Juan Roa Vásquez".</v>
      </c>
      <c r="CB808" s="21" t="str">
        <f t="shared" si="472"/>
        <v>La bibliografía propuesta contiene títulos de edición menor a 5 años.</v>
      </c>
      <c r="CC808" s="12" t="str">
        <f t="shared" si="473"/>
        <v>La bibliografía se presenta con una sólo sistema de referenciación (APA, Vancouver, IEEE, etc).</v>
      </c>
      <c r="CD808" s="12" t="str">
        <f t="shared" si="474"/>
        <v>La bibliografía incluye por lo menos dos títulos en una segunda lengua.</v>
      </c>
      <c r="CF808" s="12">
        <f t="shared" si="475"/>
        <v>1</v>
      </c>
      <c r="CG808" s="12">
        <f t="shared" si="476"/>
        <v>1</v>
      </c>
      <c r="CH808" s="12">
        <f t="shared" si="477"/>
        <v>1</v>
      </c>
      <c r="CI808" s="12">
        <f t="shared" si="478"/>
        <v>1</v>
      </c>
      <c r="CJ808" s="12">
        <f t="shared" si="479"/>
        <v>0</v>
      </c>
      <c r="CK808" s="12">
        <f t="shared" si="480"/>
        <v>4</v>
      </c>
    </row>
    <row r="809" spans="1:89" x14ac:dyDescent="0.25">
      <c r="A809" s="25">
        <v>43081.855748541668</v>
      </c>
      <c r="B809" s="26" t="s">
        <v>1642</v>
      </c>
      <c r="C809" s="26" t="s">
        <v>1643</v>
      </c>
      <c r="D809" s="26" t="s">
        <v>185</v>
      </c>
      <c r="E809" s="24"/>
      <c r="F809" s="26" t="s">
        <v>436</v>
      </c>
      <c r="G809" s="26" t="s">
        <v>1644</v>
      </c>
      <c r="H809" s="26" t="s">
        <v>188</v>
      </c>
      <c r="I809" s="26" t="s">
        <v>188</v>
      </c>
      <c r="J809" s="26" t="s">
        <v>188</v>
      </c>
      <c r="K809" s="26" t="s">
        <v>188</v>
      </c>
      <c r="L809" s="26" t="s">
        <v>188</v>
      </c>
      <c r="M809" s="26" t="s">
        <v>188</v>
      </c>
      <c r="N809" s="26" t="s">
        <v>188</v>
      </c>
      <c r="O809" s="26" t="s">
        <v>188</v>
      </c>
      <c r="P809" s="26" t="s">
        <v>188</v>
      </c>
      <c r="Q809" s="26" t="s">
        <v>188</v>
      </c>
      <c r="R809" s="26" t="s">
        <v>188</v>
      </c>
      <c r="S809" s="26" t="s">
        <v>188</v>
      </c>
      <c r="T809" s="26" t="s">
        <v>188</v>
      </c>
      <c r="U809" s="26" t="s">
        <v>188</v>
      </c>
      <c r="V809" s="26" t="s">
        <v>5</v>
      </c>
      <c r="W809" s="26" t="s">
        <v>162</v>
      </c>
      <c r="X809" s="26" t="s">
        <v>158</v>
      </c>
      <c r="Y809" s="26" t="s">
        <v>190</v>
      </c>
      <c r="Z809" s="26" t="s">
        <v>190</v>
      </c>
      <c r="AA809" s="26" t="s">
        <v>190</v>
      </c>
      <c r="AB809" s="26" t="s">
        <v>190</v>
      </c>
      <c r="AC809" s="26" t="s">
        <v>190</v>
      </c>
      <c r="AD809" s="26" t="s">
        <v>190</v>
      </c>
      <c r="AE809" s="26" t="s">
        <v>55</v>
      </c>
      <c r="AF809" s="26" t="s">
        <v>159</v>
      </c>
      <c r="AG809" s="26" t="s">
        <v>59</v>
      </c>
      <c r="AH809" s="26" t="s">
        <v>59</v>
      </c>
      <c r="AI809" s="26" t="s">
        <v>59</v>
      </c>
      <c r="AJ809" s="26" t="s">
        <v>59</v>
      </c>
      <c r="AK809" s="26" t="s">
        <v>71</v>
      </c>
      <c r="AL809" s="26" t="s">
        <v>163</v>
      </c>
      <c r="AM809" s="26" t="s">
        <v>191</v>
      </c>
      <c r="AN809" s="26" t="s">
        <v>90</v>
      </c>
      <c r="AO809" s="26" t="s">
        <v>192</v>
      </c>
      <c r="AP809" s="26" t="s">
        <v>106</v>
      </c>
      <c r="AQ809" s="26" t="s">
        <v>106</v>
      </c>
      <c r="AR809" s="26" t="s">
        <v>106</v>
      </c>
      <c r="AS809" s="26" t="s">
        <v>106</v>
      </c>
      <c r="AT809" s="26" t="s">
        <v>114</v>
      </c>
      <c r="AU809" s="26" t="s">
        <v>249</v>
      </c>
      <c r="AX809" s="12">
        <f t="shared" si="450"/>
        <v>808</v>
      </c>
      <c r="AY809" s="12">
        <f t="shared" si="481"/>
        <v>1</v>
      </c>
      <c r="AZ809" s="20" t="str">
        <f t="shared" si="451"/>
        <v>Anticipatoria., Criterios y estándares (Rúbrica)., Autoevaluación., Retroalimentación.</v>
      </c>
      <c r="BA809" s="12" t="str">
        <f t="shared" si="446"/>
        <v>Anticipatoria.</v>
      </c>
      <c r="BB809" s="12" t="str">
        <f t="shared" si="447"/>
        <v>Criterios y estándares (Rúbrica).</v>
      </c>
      <c r="BC809" s="12" t="str">
        <f t="shared" si="448"/>
        <v>Autoevaluación.</v>
      </c>
      <c r="BD809" s="12" t="str">
        <f t="shared" si="449"/>
        <v>Retroalimentación.</v>
      </c>
      <c r="BF809" s="12">
        <f t="shared" si="452"/>
        <v>1</v>
      </c>
      <c r="BG809" s="12">
        <f t="shared" si="453"/>
        <v>1</v>
      </c>
      <c r="BH809" s="12">
        <f t="shared" si="454"/>
        <v>1</v>
      </c>
      <c r="BI809" s="12">
        <f t="shared" si="455"/>
        <v>1</v>
      </c>
      <c r="BJ809" s="12">
        <f t="shared" si="456"/>
        <v>0</v>
      </c>
      <c r="BK809" s="12">
        <f t="shared" si="457"/>
        <v>4</v>
      </c>
      <c r="BL809" s="20" t="str">
        <f t="shared" si="458"/>
        <v>Reflexión, Diálogo, Claridad, Oportunidades de mejora, Retroalimentación al docente</v>
      </c>
      <c r="BM809" s="12" t="str">
        <f t="shared" si="459"/>
        <v>Reflexión</v>
      </c>
      <c r="BN809" s="12" t="str">
        <f t="shared" si="482"/>
        <v>Diálogo</v>
      </c>
      <c r="BO809" s="12" t="str">
        <f t="shared" si="460"/>
        <v>Claridad</v>
      </c>
      <c r="BP809" s="12" t="str">
        <f t="shared" si="461"/>
        <v>Oportunidades de mejora</v>
      </c>
      <c r="BQ809" s="12" t="str">
        <f t="shared" si="462"/>
        <v>Retroalimentación al docente</v>
      </c>
      <c r="BS809" s="12">
        <f t="shared" si="463"/>
        <v>1</v>
      </c>
      <c r="BT809" s="12">
        <f t="shared" si="464"/>
        <v>1</v>
      </c>
      <c r="BU809" s="12">
        <f t="shared" si="465"/>
        <v>1</v>
      </c>
      <c r="BV809" s="12">
        <f t="shared" si="466"/>
        <v>1</v>
      </c>
      <c r="BW809" s="12">
        <f t="shared" si="467"/>
        <v>1</v>
      </c>
      <c r="BX809" s="12">
        <f t="shared" si="468"/>
        <v>0</v>
      </c>
      <c r="BY809" s="12">
        <f t="shared" si="469"/>
        <v>5</v>
      </c>
      <c r="BZ809" s="12" t="str">
        <f t="shared" si="470"/>
        <v>La bibliografía básica propuesta se encuentra en la biblioteca "Juan Roa Vásquez"., La bibliografía incluye por lo menos dos títulos en una segunda lengua.</v>
      </c>
      <c r="CA809" s="12" t="str">
        <f t="shared" si="471"/>
        <v>La bibliografía básica propuesta se encuentra en la biblioteca "Juan Roa Vásquez".</v>
      </c>
      <c r="CB809" s="21" t="str">
        <f t="shared" si="472"/>
        <v>La bibliografía incluye por lo menos dos títulos en una segunda lengua.</v>
      </c>
      <c r="CC809" s="12" t="str">
        <f t="shared" si="473"/>
        <v/>
      </c>
      <c r="CD809" s="12" t="str">
        <f t="shared" si="474"/>
        <v/>
      </c>
      <c r="CF809" s="12">
        <f t="shared" si="475"/>
        <v>1</v>
      </c>
      <c r="CG809" s="12">
        <f t="shared" si="476"/>
        <v>0</v>
      </c>
      <c r="CH809" s="12">
        <f t="shared" si="477"/>
        <v>0</v>
      </c>
      <c r="CI809" s="12">
        <f t="shared" si="478"/>
        <v>1</v>
      </c>
      <c r="CJ809" s="12">
        <f t="shared" si="479"/>
        <v>0</v>
      </c>
      <c r="CK809" s="12">
        <f t="shared" si="480"/>
        <v>2</v>
      </c>
    </row>
    <row r="810" spans="1:89" x14ac:dyDescent="0.25">
      <c r="A810" s="25">
        <v>43081.98034224537</v>
      </c>
      <c r="B810" s="26" t="s">
        <v>1645</v>
      </c>
      <c r="C810" s="26" t="s">
        <v>1646</v>
      </c>
      <c r="D810" s="26" t="s">
        <v>577</v>
      </c>
      <c r="E810" s="26" t="s">
        <v>1647</v>
      </c>
      <c r="F810" s="24"/>
      <c r="G810" s="26" t="s">
        <v>1648</v>
      </c>
      <c r="H810" s="26" t="s">
        <v>188</v>
      </c>
      <c r="I810" s="26" t="s">
        <v>188</v>
      </c>
      <c r="J810" s="26" t="s">
        <v>188</v>
      </c>
      <c r="K810" s="26" t="s">
        <v>188</v>
      </c>
      <c r="L810" s="26" t="s">
        <v>188</v>
      </c>
      <c r="M810" s="26" t="s">
        <v>188</v>
      </c>
      <c r="N810" s="26" t="s">
        <v>188</v>
      </c>
      <c r="O810" s="26" t="s">
        <v>188</v>
      </c>
      <c r="P810" s="26" t="s">
        <v>188</v>
      </c>
      <c r="Q810" s="26" t="s">
        <v>188</v>
      </c>
      <c r="R810" s="26" t="s">
        <v>188</v>
      </c>
      <c r="S810" s="26" t="s">
        <v>188</v>
      </c>
      <c r="T810" s="26" t="s">
        <v>188</v>
      </c>
      <c r="U810" s="26" t="s">
        <v>188</v>
      </c>
      <c r="V810" s="26" t="s">
        <v>5</v>
      </c>
      <c r="W810" s="26" t="s">
        <v>162</v>
      </c>
      <c r="X810" s="26" t="s">
        <v>158</v>
      </c>
      <c r="Y810" s="26" t="s">
        <v>190</v>
      </c>
      <c r="Z810" s="26" t="s">
        <v>190</v>
      </c>
      <c r="AA810" s="26" t="s">
        <v>190</v>
      </c>
      <c r="AB810" s="26" t="s">
        <v>190</v>
      </c>
      <c r="AC810" s="26" t="s">
        <v>190</v>
      </c>
      <c r="AD810" s="26" t="s">
        <v>190</v>
      </c>
      <c r="AE810" s="26" t="s">
        <v>55</v>
      </c>
      <c r="AF810" s="26" t="s">
        <v>159</v>
      </c>
      <c r="AG810" s="26" t="s">
        <v>59</v>
      </c>
      <c r="AH810" s="26" t="s">
        <v>59</v>
      </c>
      <c r="AI810" s="26" t="s">
        <v>59</v>
      </c>
      <c r="AJ810" s="26" t="s">
        <v>59</v>
      </c>
      <c r="AK810" s="26" t="s">
        <v>71</v>
      </c>
      <c r="AL810" s="26" t="s">
        <v>163</v>
      </c>
      <c r="AM810" s="26" t="s">
        <v>85</v>
      </c>
      <c r="AN810" s="26" t="s">
        <v>90</v>
      </c>
      <c r="AO810" s="26" t="s">
        <v>295</v>
      </c>
      <c r="AP810" s="26" t="s">
        <v>106</v>
      </c>
      <c r="AQ810" s="26" t="s">
        <v>106</v>
      </c>
      <c r="AR810" s="26" t="s">
        <v>106</v>
      </c>
      <c r="AS810" s="26" t="s">
        <v>106</v>
      </c>
      <c r="AT810" s="26" t="s">
        <v>114</v>
      </c>
      <c r="AU810" s="26" t="s">
        <v>164</v>
      </c>
      <c r="AX810" s="12">
        <f t="shared" si="450"/>
        <v>809</v>
      </c>
      <c r="AY810" s="12">
        <f t="shared" si="481"/>
        <v>1</v>
      </c>
      <c r="AZ810" s="20" t="str">
        <f t="shared" si="451"/>
        <v>Criterios y estándares (Rúbrica).</v>
      </c>
      <c r="BA810" s="12" t="str">
        <f t="shared" si="446"/>
        <v>Criterios y estándares (Rúbrica).</v>
      </c>
      <c r="BB810" s="12" t="str">
        <f t="shared" si="447"/>
        <v/>
      </c>
      <c r="BC810" s="12" t="str">
        <f t="shared" si="448"/>
        <v/>
      </c>
      <c r="BD810" s="12" t="str">
        <f t="shared" si="449"/>
        <v/>
      </c>
      <c r="BF810" s="12">
        <f t="shared" si="452"/>
        <v>0</v>
      </c>
      <c r="BG810" s="12">
        <f t="shared" si="453"/>
        <v>1</v>
      </c>
      <c r="BH810" s="12">
        <f t="shared" si="454"/>
        <v>0</v>
      </c>
      <c r="BI810" s="12">
        <f t="shared" si="455"/>
        <v>0</v>
      </c>
      <c r="BJ810" s="12">
        <f t="shared" si="456"/>
        <v>0</v>
      </c>
      <c r="BK810" s="12">
        <f t="shared" si="457"/>
        <v>1</v>
      </c>
      <c r="BL810" s="20" t="str">
        <f t="shared" si="458"/>
        <v>Reflexión, Oportunidades de mejora</v>
      </c>
      <c r="BM810" s="12" t="str">
        <f t="shared" si="459"/>
        <v>Reflexión</v>
      </c>
      <c r="BN810" s="12" t="str">
        <f t="shared" si="482"/>
        <v>Oportunidades de mejora</v>
      </c>
      <c r="BO810" s="12" t="str">
        <f t="shared" si="460"/>
        <v/>
      </c>
      <c r="BP810" s="12" t="str">
        <f t="shared" si="461"/>
        <v/>
      </c>
      <c r="BQ810" s="12" t="str">
        <f t="shared" si="462"/>
        <v/>
      </c>
      <c r="BS810" s="12">
        <f t="shared" si="463"/>
        <v>1</v>
      </c>
      <c r="BT810" s="12">
        <f t="shared" si="464"/>
        <v>0</v>
      </c>
      <c r="BU810" s="12">
        <f t="shared" si="465"/>
        <v>0</v>
      </c>
      <c r="BV810" s="12">
        <f t="shared" si="466"/>
        <v>1</v>
      </c>
      <c r="BW810" s="12">
        <f t="shared" si="467"/>
        <v>0</v>
      </c>
      <c r="BX810" s="12">
        <f t="shared" si="468"/>
        <v>0</v>
      </c>
      <c r="BY810" s="12">
        <f t="shared" si="469"/>
        <v>2</v>
      </c>
      <c r="BZ810" s="12" t="str">
        <f t="shared" si="470"/>
        <v>La bibliografía básica propuesta se encuentra en la biblioteca "Juan Roa Vásquez".</v>
      </c>
      <c r="CA810" s="12" t="str">
        <f t="shared" si="471"/>
        <v>La bibliografía básica propuesta se encuentra en la biblioteca "Juan Roa Vásquez".</v>
      </c>
      <c r="CB810" s="21" t="str">
        <f t="shared" si="472"/>
        <v/>
      </c>
      <c r="CC810" s="12" t="str">
        <f t="shared" si="473"/>
        <v/>
      </c>
      <c r="CD810" s="12" t="str">
        <f t="shared" si="474"/>
        <v/>
      </c>
      <c r="CF810" s="12">
        <f t="shared" si="475"/>
        <v>1</v>
      </c>
      <c r="CG810" s="12">
        <f t="shared" si="476"/>
        <v>0</v>
      </c>
      <c r="CH810" s="12">
        <f t="shared" si="477"/>
        <v>0</v>
      </c>
      <c r="CI810" s="12">
        <f t="shared" si="478"/>
        <v>0</v>
      </c>
      <c r="CJ810" s="12">
        <f t="shared" si="479"/>
        <v>0</v>
      </c>
      <c r="CK810" s="12">
        <f t="shared" si="480"/>
        <v>1</v>
      </c>
    </row>
    <row r="811" spans="1:89" x14ac:dyDescent="0.25">
      <c r="A811" s="25">
        <v>43082.277593668987</v>
      </c>
      <c r="B811" s="26" t="s">
        <v>1649</v>
      </c>
      <c r="C811" s="26" t="s">
        <v>1650</v>
      </c>
      <c r="D811" s="26" t="s">
        <v>185</v>
      </c>
      <c r="E811" s="24"/>
      <c r="F811" s="26" t="s">
        <v>212</v>
      </c>
      <c r="G811" s="26" t="s">
        <v>1651</v>
      </c>
      <c r="H811" s="26" t="s">
        <v>188</v>
      </c>
      <c r="I811" s="26" t="s">
        <v>188</v>
      </c>
      <c r="J811" s="26" t="s">
        <v>188</v>
      </c>
      <c r="K811" s="26" t="s">
        <v>188</v>
      </c>
      <c r="L811" s="26" t="s">
        <v>188</v>
      </c>
      <c r="M811" s="26" t="s">
        <v>188</v>
      </c>
      <c r="N811" s="26" t="s">
        <v>188</v>
      </c>
      <c r="O811" s="26" t="s">
        <v>188</v>
      </c>
      <c r="P811" s="26" t="s">
        <v>188</v>
      </c>
      <c r="Q811" s="26" t="s">
        <v>188</v>
      </c>
      <c r="R811" s="26" t="s">
        <v>188</v>
      </c>
      <c r="S811" s="26" t="s">
        <v>188</v>
      </c>
      <c r="T811" s="26" t="s">
        <v>188</v>
      </c>
      <c r="U811" s="26" t="s">
        <v>188</v>
      </c>
      <c r="V811" s="26" t="s">
        <v>5</v>
      </c>
      <c r="W811" s="26" t="s">
        <v>36</v>
      </c>
      <c r="X811" s="26" t="s">
        <v>40</v>
      </c>
      <c r="Y811" s="26" t="s">
        <v>190</v>
      </c>
      <c r="Z811" s="26" t="s">
        <v>190</v>
      </c>
      <c r="AA811" s="26" t="s">
        <v>43</v>
      </c>
      <c r="AB811" s="26" t="s">
        <v>190</v>
      </c>
      <c r="AC811" s="26" t="s">
        <v>190</v>
      </c>
      <c r="AD811" s="26" t="s">
        <v>190</v>
      </c>
      <c r="AE811" s="26" t="s">
        <v>53</v>
      </c>
      <c r="AF811" s="26" t="s">
        <v>58</v>
      </c>
      <c r="AG811" s="26" t="s">
        <v>59</v>
      </c>
      <c r="AH811" s="26" t="s">
        <v>59</v>
      </c>
      <c r="AI811" s="26" t="s">
        <v>59</v>
      </c>
      <c r="AJ811" s="26" t="s">
        <v>58</v>
      </c>
      <c r="AK811" s="26" t="s">
        <v>69</v>
      </c>
      <c r="AL811" s="26" t="s">
        <v>160</v>
      </c>
      <c r="AM811" s="26" t="s">
        <v>231</v>
      </c>
      <c r="AN811" s="26" t="s">
        <v>89</v>
      </c>
      <c r="AO811" s="26" t="s">
        <v>268</v>
      </c>
      <c r="AP811" s="26" t="s">
        <v>104</v>
      </c>
      <c r="AQ811" s="26" t="s">
        <v>106</v>
      </c>
      <c r="AR811" s="26" t="s">
        <v>106</v>
      </c>
      <c r="AS811" s="26" t="s">
        <v>104</v>
      </c>
      <c r="AT811" s="26" t="s">
        <v>114</v>
      </c>
      <c r="AU811" s="26" t="s">
        <v>193</v>
      </c>
      <c r="AX811" s="12">
        <f t="shared" si="450"/>
        <v>810</v>
      </c>
      <c r="AY811" s="12">
        <f t="shared" si="481"/>
        <v>1</v>
      </c>
      <c r="AZ811" s="20" t="str">
        <f t="shared" si="451"/>
        <v>Anticipatoria., Criterios y estándares (Rúbrica)., Retroalimentación.</v>
      </c>
      <c r="BA811" s="12" t="str">
        <f t="shared" si="446"/>
        <v>Anticipatoria.</v>
      </c>
      <c r="BB811" s="12" t="str">
        <f t="shared" si="447"/>
        <v>Criterios y estándares (Rúbrica).</v>
      </c>
      <c r="BC811" s="12" t="str">
        <f t="shared" si="448"/>
        <v>Retroalimentación.</v>
      </c>
      <c r="BD811" s="12" t="str">
        <f t="shared" si="449"/>
        <v/>
      </c>
      <c r="BF811" s="12">
        <f t="shared" si="452"/>
        <v>1</v>
      </c>
      <c r="BG811" s="12">
        <f t="shared" si="453"/>
        <v>1</v>
      </c>
      <c r="BH811" s="12">
        <f t="shared" si="454"/>
        <v>0</v>
      </c>
      <c r="BI811" s="12">
        <f t="shared" si="455"/>
        <v>1</v>
      </c>
      <c r="BJ811" s="12">
        <f t="shared" si="456"/>
        <v>0</v>
      </c>
      <c r="BK811" s="12">
        <f t="shared" si="457"/>
        <v>3</v>
      </c>
      <c r="BL811" s="20" t="str">
        <f t="shared" si="458"/>
        <v>Reflexión, Diálogo, Oportunidades de mejora, Retroalimentación al docente</v>
      </c>
      <c r="BM811" s="12" t="str">
        <f t="shared" si="459"/>
        <v>Reflexión</v>
      </c>
      <c r="BN811" s="12" t="str">
        <f t="shared" si="482"/>
        <v>Diálogo</v>
      </c>
      <c r="BO811" s="12" t="str">
        <f t="shared" si="460"/>
        <v>Oportunidades de mejora</v>
      </c>
      <c r="BP811" s="12" t="str">
        <f t="shared" si="461"/>
        <v>Retroalimentación al docente</v>
      </c>
      <c r="BQ811" s="12" t="str">
        <f t="shared" si="462"/>
        <v/>
      </c>
      <c r="BS811" s="12">
        <f t="shared" si="463"/>
        <v>1</v>
      </c>
      <c r="BT811" s="12">
        <f t="shared" si="464"/>
        <v>1</v>
      </c>
      <c r="BU811" s="12">
        <f t="shared" si="465"/>
        <v>0</v>
      </c>
      <c r="BV811" s="12">
        <f t="shared" si="466"/>
        <v>1</v>
      </c>
      <c r="BW811" s="12">
        <f t="shared" si="467"/>
        <v>1</v>
      </c>
      <c r="BX811" s="12">
        <f t="shared" si="468"/>
        <v>0</v>
      </c>
      <c r="BY811" s="12">
        <f t="shared" si="469"/>
        <v>4</v>
      </c>
      <c r="BZ811"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11" s="12" t="str">
        <f t="shared" si="471"/>
        <v>La bibliografía básica propuesta se encuentra en la biblioteca "Juan Roa Vásquez".</v>
      </c>
      <c r="CB811" s="21" t="str">
        <f t="shared" si="472"/>
        <v>La bibliografía propuesta contiene títulos de edición menor a 5 años.</v>
      </c>
      <c r="CC811" s="12" t="str">
        <f t="shared" si="473"/>
        <v>La bibliografía se presenta con una sólo sistema de referenciación (APA, Vancouver, IEEE, etc).</v>
      </c>
      <c r="CD811" s="12" t="str">
        <f t="shared" si="474"/>
        <v>La bibliografía incluye por lo menos dos títulos en una segunda lengua.</v>
      </c>
      <c r="CF811" s="12">
        <f t="shared" si="475"/>
        <v>1</v>
      </c>
      <c r="CG811" s="12">
        <f t="shared" si="476"/>
        <v>1</v>
      </c>
      <c r="CH811" s="12">
        <f t="shared" si="477"/>
        <v>1</v>
      </c>
      <c r="CI811" s="12">
        <f t="shared" si="478"/>
        <v>1</v>
      </c>
      <c r="CJ811" s="12">
        <f t="shared" si="479"/>
        <v>0</v>
      </c>
      <c r="CK811" s="12">
        <f t="shared" si="480"/>
        <v>4</v>
      </c>
    </row>
    <row r="812" spans="1:89" x14ac:dyDescent="0.25">
      <c r="A812" s="25">
        <v>43082.311464120372</v>
      </c>
      <c r="B812" s="26" t="s">
        <v>1652</v>
      </c>
      <c r="C812" s="26" t="s">
        <v>1653</v>
      </c>
      <c r="D812" s="26" t="s">
        <v>185</v>
      </c>
      <c r="E812" s="24"/>
      <c r="F812" s="26" t="s">
        <v>357</v>
      </c>
      <c r="G812" s="26" t="s">
        <v>1654</v>
      </c>
      <c r="H812" s="26" t="s">
        <v>188</v>
      </c>
      <c r="I812" s="26" t="s">
        <v>188</v>
      </c>
      <c r="J812" s="26" t="s">
        <v>188</v>
      </c>
      <c r="K812" s="26" t="s">
        <v>188</v>
      </c>
      <c r="L812" s="26" t="s">
        <v>188</v>
      </c>
      <c r="M812" s="26" t="s">
        <v>188</v>
      </c>
      <c r="N812" s="26" t="s">
        <v>188</v>
      </c>
      <c r="O812" s="26" t="s">
        <v>188</v>
      </c>
      <c r="P812" s="26" t="s">
        <v>188</v>
      </c>
      <c r="Q812" s="26" t="s">
        <v>188</v>
      </c>
      <c r="R812" s="26" t="s">
        <v>188</v>
      </c>
      <c r="S812" s="26" t="s">
        <v>188</v>
      </c>
      <c r="T812" s="26" t="s">
        <v>188</v>
      </c>
      <c r="U812" s="26" t="s">
        <v>188</v>
      </c>
      <c r="V812" s="26" t="s">
        <v>5</v>
      </c>
      <c r="W812" s="26" t="s">
        <v>162</v>
      </c>
      <c r="X812" s="26" t="s">
        <v>158</v>
      </c>
      <c r="Y812" s="26" t="s">
        <v>190</v>
      </c>
      <c r="Z812" s="26" t="s">
        <v>190</v>
      </c>
      <c r="AA812" s="26" t="s">
        <v>190</v>
      </c>
      <c r="AB812" s="26" t="s">
        <v>190</v>
      </c>
      <c r="AC812" s="26" t="s">
        <v>190</v>
      </c>
      <c r="AD812" s="26" t="s">
        <v>190</v>
      </c>
      <c r="AE812" s="26" t="s">
        <v>55</v>
      </c>
      <c r="AF812" s="26" t="s">
        <v>159</v>
      </c>
      <c r="AG812" s="26" t="s">
        <v>59</v>
      </c>
      <c r="AH812" s="26" t="s">
        <v>59</v>
      </c>
      <c r="AI812" s="26" t="s">
        <v>59</v>
      </c>
      <c r="AJ812" s="26" t="s">
        <v>59</v>
      </c>
      <c r="AK812" s="26" t="s">
        <v>71</v>
      </c>
      <c r="AL812" s="26" t="s">
        <v>163</v>
      </c>
      <c r="AM812" s="26" t="s">
        <v>191</v>
      </c>
      <c r="AN812" s="26" t="s">
        <v>90</v>
      </c>
      <c r="AO812" s="26" t="s">
        <v>192</v>
      </c>
      <c r="AP812" s="26" t="s">
        <v>106</v>
      </c>
      <c r="AQ812" s="26" t="s">
        <v>106</v>
      </c>
      <c r="AR812" s="26" t="s">
        <v>106</v>
      </c>
      <c r="AS812" s="26" t="s">
        <v>106</v>
      </c>
      <c r="AT812" s="26" t="s">
        <v>113</v>
      </c>
      <c r="AU812" s="26" t="s">
        <v>193</v>
      </c>
      <c r="AX812" s="12">
        <f t="shared" si="450"/>
        <v>811</v>
      </c>
      <c r="AY812" s="12">
        <f t="shared" si="481"/>
        <v>1</v>
      </c>
      <c r="AZ812" s="20" t="str">
        <f t="shared" si="451"/>
        <v>Anticipatoria., Criterios y estándares (Rúbrica)., Autoevaluación., Retroalimentación.</v>
      </c>
      <c r="BA812" s="12" t="str">
        <f t="shared" si="446"/>
        <v>Anticipatoria.</v>
      </c>
      <c r="BB812" s="12" t="str">
        <f t="shared" si="447"/>
        <v>Criterios y estándares (Rúbrica).</v>
      </c>
      <c r="BC812" s="12" t="str">
        <f t="shared" si="448"/>
        <v>Autoevaluación.</v>
      </c>
      <c r="BD812" s="12" t="str">
        <f t="shared" si="449"/>
        <v>Retroalimentación.</v>
      </c>
      <c r="BF812" s="12">
        <f t="shared" si="452"/>
        <v>1</v>
      </c>
      <c r="BG812" s="12">
        <f t="shared" si="453"/>
        <v>1</v>
      </c>
      <c r="BH812" s="12">
        <f t="shared" si="454"/>
        <v>1</v>
      </c>
      <c r="BI812" s="12">
        <f t="shared" si="455"/>
        <v>1</v>
      </c>
      <c r="BJ812" s="12">
        <f t="shared" si="456"/>
        <v>0</v>
      </c>
      <c r="BK812" s="12">
        <f t="shared" si="457"/>
        <v>4</v>
      </c>
      <c r="BL812" s="20" t="str">
        <f t="shared" si="458"/>
        <v>Reflexión, Diálogo, Claridad, Oportunidades de mejora, Retroalimentación al docente</v>
      </c>
      <c r="BM812" s="12" t="str">
        <f t="shared" si="459"/>
        <v>Reflexión</v>
      </c>
      <c r="BN812" s="12" t="str">
        <f t="shared" si="482"/>
        <v>Diálogo</v>
      </c>
      <c r="BO812" s="12" t="str">
        <f t="shared" si="460"/>
        <v>Claridad</v>
      </c>
      <c r="BP812" s="12" t="str">
        <f t="shared" si="461"/>
        <v>Oportunidades de mejora</v>
      </c>
      <c r="BQ812" s="12" t="str">
        <f t="shared" si="462"/>
        <v>Retroalimentación al docente</v>
      </c>
      <c r="BS812" s="12">
        <f t="shared" si="463"/>
        <v>1</v>
      </c>
      <c r="BT812" s="12">
        <f t="shared" si="464"/>
        <v>1</v>
      </c>
      <c r="BU812" s="12">
        <f t="shared" si="465"/>
        <v>1</v>
      </c>
      <c r="BV812" s="12">
        <f t="shared" si="466"/>
        <v>1</v>
      </c>
      <c r="BW812" s="12">
        <f t="shared" si="467"/>
        <v>1</v>
      </c>
      <c r="BX812" s="12">
        <f t="shared" si="468"/>
        <v>0</v>
      </c>
      <c r="BY812" s="12">
        <f t="shared" si="469"/>
        <v>5</v>
      </c>
      <c r="BZ812"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12" s="12" t="str">
        <f t="shared" si="471"/>
        <v>La bibliografía básica propuesta se encuentra en la biblioteca "Juan Roa Vásquez".</v>
      </c>
      <c r="CB812" s="21" t="str">
        <f t="shared" si="472"/>
        <v>La bibliografía propuesta contiene títulos de edición menor a 5 años.</v>
      </c>
      <c r="CC812" s="12" t="str">
        <f t="shared" si="473"/>
        <v>La bibliografía se presenta con una sólo sistema de referenciación (APA, Vancouver, IEEE, etc).</v>
      </c>
      <c r="CD812" s="12" t="str">
        <f t="shared" si="474"/>
        <v>La bibliografía incluye por lo menos dos títulos en una segunda lengua.</v>
      </c>
      <c r="CF812" s="12">
        <f t="shared" si="475"/>
        <v>1</v>
      </c>
      <c r="CG812" s="12">
        <f t="shared" si="476"/>
        <v>1</v>
      </c>
      <c r="CH812" s="12">
        <f t="shared" si="477"/>
        <v>1</v>
      </c>
      <c r="CI812" s="12">
        <f t="shared" si="478"/>
        <v>1</v>
      </c>
      <c r="CJ812" s="12">
        <f t="shared" si="479"/>
        <v>0</v>
      </c>
      <c r="CK812" s="12">
        <f t="shared" si="480"/>
        <v>4</v>
      </c>
    </row>
    <row r="813" spans="1:89" x14ac:dyDescent="0.25">
      <c r="A813" s="25">
        <v>43082.348063703699</v>
      </c>
      <c r="B813" s="26" t="s">
        <v>1655</v>
      </c>
      <c r="C813" s="26" t="s">
        <v>1656</v>
      </c>
      <c r="D813" s="26" t="s">
        <v>185</v>
      </c>
      <c r="E813" s="24"/>
      <c r="F813" s="26" t="s">
        <v>297</v>
      </c>
      <c r="G813" s="26" t="s">
        <v>1657</v>
      </c>
      <c r="H813" s="26" t="s">
        <v>188</v>
      </c>
      <c r="I813" s="26" t="s">
        <v>188</v>
      </c>
      <c r="J813" s="26" t="s">
        <v>188</v>
      </c>
      <c r="K813" s="26" t="s">
        <v>188</v>
      </c>
      <c r="L813" s="26" t="s">
        <v>189</v>
      </c>
      <c r="M813" s="26" t="s">
        <v>188</v>
      </c>
      <c r="N813" s="26" t="s">
        <v>189</v>
      </c>
      <c r="O813" s="26" t="s">
        <v>188</v>
      </c>
      <c r="P813" s="26" t="s">
        <v>188</v>
      </c>
      <c r="Q813" s="26" t="s">
        <v>189</v>
      </c>
      <c r="R813" s="26" t="s">
        <v>189</v>
      </c>
      <c r="S813" s="26" t="s">
        <v>188</v>
      </c>
      <c r="T813" s="26" t="s">
        <v>188</v>
      </c>
      <c r="U813" s="26" t="s">
        <v>188</v>
      </c>
      <c r="V813" s="26" t="s">
        <v>5</v>
      </c>
      <c r="W813" s="26" t="s">
        <v>162</v>
      </c>
      <c r="X813" s="26" t="s">
        <v>158</v>
      </c>
      <c r="Y813" s="26" t="s">
        <v>190</v>
      </c>
      <c r="Z813" s="26" t="s">
        <v>190</v>
      </c>
      <c r="AA813" s="26" t="s">
        <v>190</v>
      </c>
      <c r="AB813" s="26" t="s">
        <v>190</v>
      </c>
      <c r="AC813" s="26" t="s">
        <v>190</v>
      </c>
      <c r="AD813" s="26" t="s">
        <v>190</v>
      </c>
      <c r="AE813" s="26" t="s">
        <v>55</v>
      </c>
      <c r="AF813" s="26" t="s">
        <v>159</v>
      </c>
      <c r="AG813" s="26" t="s">
        <v>59</v>
      </c>
      <c r="AH813" s="26" t="s">
        <v>59</v>
      </c>
      <c r="AI813" s="26" t="s">
        <v>59</v>
      </c>
      <c r="AJ813" s="26" t="s">
        <v>59</v>
      </c>
      <c r="AK813" s="26" t="s">
        <v>71</v>
      </c>
      <c r="AL813" s="26" t="s">
        <v>163</v>
      </c>
      <c r="AM813" s="26" t="s">
        <v>191</v>
      </c>
      <c r="AN813" s="26" t="s">
        <v>90</v>
      </c>
      <c r="AO813" s="26" t="s">
        <v>192</v>
      </c>
      <c r="AP813" s="26" t="s">
        <v>106</v>
      </c>
      <c r="AQ813" s="26" t="s">
        <v>106</v>
      </c>
      <c r="AR813" s="26" t="s">
        <v>106</v>
      </c>
      <c r="AS813" s="26" t="s">
        <v>106</v>
      </c>
      <c r="AT813" s="26" t="s">
        <v>114</v>
      </c>
      <c r="AU813" s="26" t="s">
        <v>193</v>
      </c>
      <c r="AX813" s="12">
        <f t="shared" si="450"/>
        <v>812</v>
      </c>
      <c r="AY813" s="12">
        <f t="shared" si="481"/>
        <v>0.2</v>
      </c>
      <c r="AZ813" s="20" t="str">
        <f t="shared" si="451"/>
        <v>Anticipatoria., Criterios y estándares (Rúbrica)., Autoevaluación., Retroalimentación.</v>
      </c>
      <c r="BA813" s="12" t="str">
        <f t="shared" si="446"/>
        <v>Anticipatoria.</v>
      </c>
      <c r="BB813" s="12" t="str">
        <f t="shared" si="447"/>
        <v>Criterios y estándares (Rúbrica).</v>
      </c>
      <c r="BC813" s="12" t="str">
        <f t="shared" si="448"/>
        <v>Autoevaluación.</v>
      </c>
      <c r="BD813" s="12" t="str">
        <f t="shared" si="449"/>
        <v>Retroalimentación.</v>
      </c>
      <c r="BF813" s="12">
        <f t="shared" si="452"/>
        <v>1</v>
      </c>
      <c r="BG813" s="12">
        <f t="shared" si="453"/>
        <v>1</v>
      </c>
      <c r="BH813" s="12">
        <f t="shared" si="454"/>
        <v>1</v>
      </c>
      <c r="BI813" s="12">
        <f t="shared" si="455"/>
        <v>1</v>
      </c>
      <c r="BJ813" s="12">
        <f t="shared" si="456"/>
        <v>0</v>
      </c>
      <c r="BK813" s="12">
        <f t="shared" si="457"/>
        <v>4</v>
      </c>
      <c r="BL813" s="20" t="str">
        <f t="shared" si="458"/>
        <v>Reflexión, Diálogo, Claridad, Oportunidades de mejora, Retroalimentación al docente</v>
      </c>
      <c r="BM813" s="12" t="str">
        <f t="shared" si="459"/>
        <v>Reflexión</v>
      </c>
      <c r="BN813" s="12" t="str">
        <f t="shared" si="482"/>
        <v>Diálogo</v>
      </c>
      <c r="BO813" s="12" t="str">
        <f t="shared" si="460"/>
        <v>Claridad</v>
      </c>
      <c r="BP813" s="12" t="str">
        <f t="shared" si="461"/>
        <v>Oportunidades de mejora</v>
      </c>
      <c r="BQ813" s="12" t="str">
        <f t="shared" si="462"/>
        <v>Retroalimentación al docente</v>
      </c>
      <c r="BS813" s="12">
        <f t="shared" si="463"/>
        <v>1</v>
      </c>
      <c r="BT813" s="12">
        <f t="shared" si="464"/>
        <v>1</v>
      </c>
      <c r="BU813" s="12">
        <f t="shared" si="465"/>
        <v>1</v>
      </c>
      <c r="BV813" s="12">
        <f t="shared" si="466"/>
        <v>1</v>
      </c>
      <c r="BW813" s="12">
        <f t="shared" si="467"/>
        <v>1</v>
      </c>
      <c r="BX813" s="12">
        <f t="shared" si="468"/>
        <v>0</v>
      </c>
      <c r="BY813" s="12">
        <f t="shared" si="469"/>
        <v>5</v>
      </c>
      <c r="BZ813"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13" s="12" t="str">
        <f t="shared" si="471"/>
        <v>La bibliografía básica propuesta se encuentra en la biblioteca "Juan Roa Vásquez".</v>
      </c>
      <c r="CB813" s="21" t="str">
        <f t="shared" si="472"/>
        <v>La bibliografía propuesta contiene títulos de edición menor a 5 años.</v>
      </c>
      <c r="CC813" s="12" t="str">
        <f t="shared" si="473"/>
        <v>La bibliografía se presenta con una sólo sistema de referenciación (APA, Vancouver, IEEE, etc).</v>
      </c>
      <c r="CD813" s="12" t="str">
        <f t="shared" si="474"/>
        <v>La bibliografía incluye por lo menos dos títulos en una segunda lengua.</v>
      </c>
      <c r="CF813" s="12">
        <f t="shared" si="475"/>
        <v>1</v>
      </c>
      <c r="CG813" s="12">
        <f t="shared" si="476"/>
        <v>1</v>
      </c>
      <c r="CH813" s="12">
        <f t="shared" si="477"/>
        <v>1</v>
      </c>
      <c r="CI813" s="12">
        <f t="shared" si="478"/>
        <v>1</v>
      </c>
      <c r="CJ813" s="12">
        <f t="shared" si="479"/>
        <v>0</v>
      </c>
      <c r="CK813" s="12">
        <f t="shared" si="480"/>
        <v>4</v>
      </c>
    </row>
    <row r="814" spans="1:89" x14ac:dyDescent="0.25">
      <c r="A814" s="25">
        <v>43082.353437569443</v>
      </c>
      <c r="B814" s="26" t="s">
        <v>1655</v>
      </c>
      <c r="C814" s="26" t="s">
        <v>1656</v>
      </c>
      <c r="D814" s="26" t="s">
        <v>185</v>
      </c>
      <c r="E814" s="24"/>
      <c r="F814" s="26" t="s">
        <v>297</v>
      </c>
      <c r="G814" s="26" t="s">
        <v>1658</v>
      </c>
      <c r="H814" s="26" t="s">
        <v>188</v>
      </c>
      <c r="I814" s="26" t="s">
        <v>188</v>
      </c>
      <c r="J814" s="26" t="s">
        <v>188</v>
      </c>
      <c r="K814" s="26" t="s">
        <v>188</v>
      </c>
      <c r="L814" s="26" t="s">
        <v>189</v>
      </c>
      <c r="M814" s="26" t="s">
        <v>188</v>
      </c>
      <c r="N814" s="26" t="s">
        <v>189</v>
      </c>
      <c r="O814" s="26" t="s">
        <v>188</v>
      </c>
      <c r="P814" s="26" t="s">
        <v>188</v>
      </c>
      <c r="Q814" s="26" t="s">
        <v>189</v>
      </c>
      <c r="R814" s="26" t="s">
        <v>189</v>
      </c>
      <c r="S814" s="26" t="s">
        <v>188</v>
      </c>
      <c r="T814" s="26" t="s">
        <v>188</v>
      </c>
      <c r="U814" s="26" t="s">
        <v>188</v>
      </c>
      <c r="V814" s="26" t="s">
        <v>5</v>
      </c>
      <c r="W814" s="26" t="s">
        <v>162</v>
      </c>
      <c r="X814" s="26" t="s">
        <v>158</v>
      </c>
      <c r="Y814" s="26" t="s">
        <v>190</v>
      </c>
      <c r="Z814" s="26" t="s">
        <v>190</v>
      </c>
      <c r="AA814" s="26" t="s">
        <v>190</v>
      </c>
      <c r="AB814" s="26" t="s">
        <v>190</v>
      </c>
      <c r="AC814" s="26" t="s">
        <v>190</v>
      </c>
      <c r="AD814" s="26" t="s">
        <v>190</v>
      </c>
      <c r="AE814" s="26" t="s">
        <v>55</v>
      </c>
      <c r="AF814" s="26" t="s">
        <v>159</v>
      </c>
      <c r="AG814" s="26" t="s">
        <v>59</v>
      </c>
      <c r="AH814" s="26" t="s">
        <v>59</v>
      </c>
      <c r="AI814" s="26" t="s">
        <v>59</v>
      </c>
      <c r="AJ814" s="26" t="s">
        <v>59</v>
      </c>
      <c r="AK814" s="26" t="s">
        <v>71</v>
      </c>
      <c r="AL814" s="26" t="s">
        <v>163</v>
      </c>
      <c r="AM814" s="26" t="s">
        <v>191</v>
      </c>
      <c r="AN814" s="26" t="s">
        <v>90</v>
      </c>
      <c r="AO814" s="26" t="s">
        <v>192</v>
      </c>
      <c r="AP814" s="26" t="s">
        <v>106</v>
      </c>
      <c r="AQ814" s="26" t="s">
        <v>106</v>
      </c>
      <c r="AR814" s="26" t="s">
        <v>106</v>
      </c>
      <c r="AS814" s="26" t="s">
        <v>106</v>
      </c>
      <c r="AT814" s="26" t="s">
        <v>114</v>
      </c>
      <c r="AU814" s="26" t="s">
        <v>193</v>
      </c>
      <c r="AX814" s="12">
        <f t="shared" si="450"/>
        <v>812</v>
      </c>
      <c r="AY814" s="12">
        <f t="shared" si="481"/>
        <v>0.2</v>
      </c>
      <c r="AZ814" s="20" t="str">
        <f t="shared" si="451"/>
        <v>Anticipatoria., Criterios y estándares (Rúbrica)., Autoevaluación., Retroalimentación.</v>
      </c>
      <c r="BA814" s="12" t="str">
        <f t="shared" si="446"/>
        <v>Anticipatoria.</v>
      </c>
      <c r="BB814" s="12" t="str">
        <f t="shared" si="447"/>
        <v>Criterios y estándares (Rúbrica).</v>
      </c>
      <c r="BC814" s="12" t="str">
        <f t="shared" si="448"/>
        <v>Autoevaluación.</v>
      </c>
      <c r="BD814" s="12" t="str">
        <f t="shared" si="449"/>
        <v>Retroalimentación.</v>
      </c>
      <c r="BF814" s="12">
        <f t="shared" si="452"/>
        <v>1</v>
      </c>
      <c r="BG814" s="12">
        <f t="shared" si="453"/>
        <v>1</v>
      </c>
      <c r="BH814" s="12">
        <f t="shared" si="454"/>
        <v>1</v>
      </c>
      <c r="BI814" s="12">
        <f t="shared" si="455"/>
        <v>1</v>
      </c>
      <c r="BJ814" s="12">
        <f t="shared" si="456"/>
        <v>0</v>
      </c>
      <c r="BK814" s="12">
        <f t="shared" si="457"/>
        <v>4</v>
      </c>
      <c r="BL814" s="20" t="str">
        <f t="shared" si="458"/>
        <v>Reflexión, Diálogo, Claridad, Oportunidades de mejora, Retroalimentación al docente</v>
      </c>
      <c r="BM814" s="12" t="str">
        <f t="shared" si="459"/>
        <v>Reflexión</v>
      </c>
      <c r="BN814" s="12" t="str">
        <f t="shared" si="482"/>
        <v>Diálogo</v>
      </c>
      <c r="BO814" s="12" t="str">
        <f t="shared" si="460"/>
        <v>Claridad</v>
      </c>
      <c r="BP814" s="12" t="str">
        <f t="shared" si="461"/>
        <v>Oportunidades de mejora</v>
      </c>
      <c r="BQ814" s="12" t="str">
        <f t="shared" si="462"/>
        <v>Retroalimentación al docente</v>
      </c>
      <c r="BS814" s="12">
        <f t="shared" si="463"/>
        <v>1</v>
      </c>
      <c r="BT814" s="12">
        <f t="shared" si="464"/>
        <v>1</v>
      </c>
      <c r="BU814" s="12">
        <f t="shared" si="465"/>
        <v>1</v>
      </c>
      <c r="BV814" s="12">
        <f t="shared" si="466"/>
        <v>1</v>
      </c>
      <c r="BW814" s="12">
        <f t="shared" si="467"/>
        <v>1</v>
      </c>
      <c r="BX814" s="12">
        <f t="shared" si="468"/>
        <v>0</v>
      </c>
      <c r="BY814" s="12">
        <f t="shared" si="469"/>
        <v>5</v>
      </c>
      <c r="BZ814"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14" s="12" t="str">
        <f t="shared" si="471"/>
        <v>La bibliografía básica propuesta se encuentra en la biblioteca "Juan Roa Vásquez".</v>
      </c>
      <c r="CB814" s="21" t="str">
        <f t="shared" si="472"/>
        <v>La bibliografía propuesta contiene títulos de edición menor a 5 años.</v>
      </c>
      <c r="CC814" s="12" t="str">
        <f t="shared" si="473"/>
        <v>La bibliografía se presenta con una sólo sistema de referenciación (APA, Vancouver, IEEE, etc).</v>
      </c>
      <c r="CD814" s="12" t="str">
        <f t="shared" si="474"/>
        <v>La bibliografía incluye por lo menos dos títulos en una segunda lengua.</v>
      </c>
      <c r="CF814" s="12">
        <f t="shared" si="475"/>
        <v>1</v>
      </c>
      <c r="CG814" s="12">
        <f t="shared" si="476"/>
        <v>1</v>
      </c>
      <c r="CH814" s="12">
        <f t="shared" si="477"/>
        <v>1</v>
      </c>
      <c r="CI814" s="12">
        <f t="shared" si="478"/>
        <v>1</v>
      </c>
      <c r="CJ814" s="12">
        <f t="shared" si="479"/>
        <v>0</v>
      </c>
      <c r="CK814" s="12">
        <f t="shared" si="480"/>
        <v>4</v>
      </c>
    </row>
    <row r="815" spans="1:89" x14ac:dyDescent="0.25">
      <c r="A815" s="25">
        <v>43082.359841087964</v>
      </c>
      <c r="B815" s="26" t="s">
        <v>1655</v>
      </c>
      <c r="C815" s="26" t="s">
        <v>1656</v>
      </c>
      <c r="D815" s="26" t="s">
        <v>185</v>
      </c>
      <c r="E815" s="24"/>
      <c r="F815" s="26" t="s">
        <v>297</v>
      </c>
      <c r="G815" s="26" t="s">
        <v>1659</v>
      </c>
      <c r="H815" s="26" t="s">
        <v>188</v>
      </c>
      <c r="I815" s="26" t="s">
        <v>188</v>
      </c>
      <c r="J815" s="26" t="s">
        <v>188</v>
      </c>
      <c r="K815" s="26" t="s">
        <v>188</v>
      </c>
      <c r="L815" s="26" t="s">
        <v>189</v>
      </c>
      <c r="M815" s="26" t="s">
        <v>188</v>
      </c>
      <c r="N815" s="26" t="s">
        <v>189</v>
      </c>
      <c r="O815" s="26" t="s">
        <v>188</v>
      </c>
      <c r="P815" s="26" t="s">
        <v>188</v>
      </c>
      <c r="Q815" s="26" t="s">
        <v>188</v>
      </c>
      <c r="R815" s="26" t="s">
        <v>189</v>
      </c>
      <c r="S815" s="26" t="s">
        <v>188</v>
      </c>
      <c r="T815" s="26" t="s">
        <v>188</v>
      </c>
      <c r="U815" s="26" t="s">
        <v>188</v>
      </c>
      <c r="V815" s="26" t="s">
        <v>5</v>
      </c>
      <c r="W815" s="26" t="s">
        <v>162</v>
      </c>
      <c r="X815" s="26" t="s">
        <v>158</v>
      </c>
      <c r="Y815" s="26" t="s">
        <v>190</v>
      </c>
      <c r="Z815" s="26" t="s">
        <v>190</v>
      </c>
      <c r="AA815" s="26" t="s">
        <v>190</v>
      </c>
      <c r="AB815" s="26" t="s">
        <v>190</v>
      </c>
      <c r="AC815" s="26" t="s">
        <v>190</v>
      </c>
      <c r="AD815" s="26" t="s">
        <v>190</v>
      </c>
      <c r="AE815" s="26" t="s">
        <v>55</v>
      </c>
      <c r="AF815" s="26" t="s">
        <v>159</v>
      </c>
      <c r="AG815" s="26" t="s">
        <v>59</v>
      </c>
      <c r="AH815" s="26" t="s">
        <v>59</v>
      </c>
      <c r="AI815" s="26" t="s">
        <v>59</v>
      </c>
      <c r="AJ815" s="26" t="s">
        <v>59</v>
      </c>
      <c r="AK815" s="26" t="s">
        <v>71</v>
      </c>
      <c r="AL815" s="26" t="s">
        <v>163</v>
      </c>
      <c r="AM815" s="26" t="s">
        <v>191</v>
      </c>
      <c r="AN815" s="26" t="s">
        <v>90</v>
      </c>
      <c r="AO815" s="26" t="s">
        <v>192</v>
      </c>
      <c r="AP815" s="26" t="s">
        <v>106</v>
      </c>
      <c r="AQ815" s="26" t="s">
        <v>106</v>
      </c>
      <c r="AR815" s="26" t="s">
        <v>106</v>
      </c>
      <c r="AS815" s="26" t="s">
        <v>106</v>
      </c>
      <c r="AT815" s="26" t="s">
        <v>114</v>
      </c>
      <c r="AU815" s="26" t="s">
        <v>193</v>
      </c>
      <c r="AX815" s="12">
        <f t="shared" si="450"/>
        <v>812</v>
      </c>
      <c r="AY815" s="12">
        <f t="shared" si="481"/>
        <v>0.2</v>
      </c>
      <c r="AZ815" s="20" t="str">
        <f t="shared" si="451"/>
        <v>Anticipatoria., Criterios y estándares (Rúbrica)., Autoevaluación., Retroalimentación.</v>
      </c>
      <c r="BA815" s="12" t="str">
        <f t="shared" si="446"/>
        <v>Anticipatoria.</v>
      </c>
      <c r="BB815" s="12" t="str">
        <f t="shared" si="447"/>
        <v>Criterios y estándares (Rúbrica).</v>
      </c>
      <c r="BC815" s="12" t="str">
        <f t="shared" si="448"/>
        <v>Autoevaluación.</v>
      </c>
      <c r="BD815" s="12" t="str">
        <f t="shared" si="449"/>
        <v>Retroalimentación.</v>
      </c>
      <c r="BF815" s="12">
        <f t="shared" si="452"/>
        <v>1</v>
      </c>
      <c r="BG815" s="12">
        <f t="shared" si="453"/>
        <v>1</v>
      </c>
      <c r="BH815" s="12">
        <f t="shared" si="454"/>
        <v>1</v>
      </c>
      <c r="BI815" s="12">
        <f t="shared" si="455"/>
        <v>1</v>
      </c>
      <c r="BJ815" s="12">
        <f t="shared" si="456"/>
        <v>0</v>
      </c>
      <c r="BK815" s="12">
        <f t="shared" si="457"/>
        <v>4</v>
      </c>
      <c r="BL815" s="20" t="str">
        <f t="shared" si="458"/>
        <v>Reflexión, Diálogo, Claridad, Oportunidades de mejora, Retroalimentación al docente</v>
      </c>
      <c r="BM815" s="12" t="str">
        <f t="shared" si="459"/>
        <v>Reflexión</v>
      </c>
      <c r="BN815" s="12" t="str">
        <f t="shared" si="482"/>
        <v>Diálogo</v>
      </c>
      <c r="BO815" s="12" t="str">
        <f t="shared" si="460"/>
        <v>Claridad</v>
      </c>
      <c r="BP815" s="12" t="str">
        <f t="shared" si="461"/>
        <v>Oportunidades de mejora</v>
      </c>
      <c r="BQ815" s="12" t="str">
        <f t="shared" si="462"/>
        <v>Retroalimentación al docente</v>
      </c>
      <c r="BS815" s="12">
        <f t="shared" si="463"/>
        <v>1</v>
      </c>
      <c r="BT815" s="12">
        <f t="shared" si="464"/>
        <v>1</v>
      </c>
      <c r="BU815" s="12">
        <f t="shared" si="465"/>
        <v>1</v>
      </c>
      <c r="BV815" s="12">
        <f t="shared" si="466"/>
        <v>1</v>
      </c>
      <c r="BW815" s="12">
        <f t="shared" si="467"/>
        <v>1</v>
      </c>
      <c r="BX815" s="12">
        <f t="shared" si="468"/>
        <v>0</v>
      </c>
      <c r="BY815" s="12">
        <f t="shared" si="469"/>
        <v>5</v>
      </c>
      <c r="BZ815"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15" s="12" t="str">
        <f t="shared" si="471"/>
        <v>La bibliografía básica propuesta se encuentra en la biblioteca "Juan Roa Vásquez".</v>
      </c>
      <c r="CB815" s="21" t="str">
        <f t="shared" si="472"/>
        <v>La bibliografía propuesta contiene títulos de edición menor a 5 años.</v>
      </c>
      <c r="CC815" s="12" t="str">
        <f t="shared" si="473"/>
        <v>La bibliografía se presenta con una sólo sistema de referenciación (APA, Vancouver, IEEE, etc).</v>
      </c>
      <c r="CD815" s="12" t="str">
        <f t="shared" si="474"/>
        <v>La bibliografía incluye por lo menos dos títulos en una segunda lengua.</v>
      </c>
      <c r="CF815" s="12">
        <f t="shared" si="475"/>
        <v>1</v>
      </c>
      <c r="CG815" s="12">
        <f t="shared" si="476"/>
        <v>1</v>
      </c>
      <c r="CH815" s="12">
        <f t="shared" si="477"/>
        <v>1</v>
      </c>
      <c r="CI815" s="12">
        <f t="shared" si="478"/>
        <v>1</v>
      </c>
      <c r="CJ815" s="12">
        <f t="shared" si="479"/>
        <v>0</v>
      </c>
      <c r="CK815" s="12">
        <f t="shared" si="480"/>
        <v>4</v>
      </c>
    </row>
    <row r="816" spans="1:89" x14ac:dyDescent="0.25">
      <c r="A816" s="25">
        <v>43082.38103837963</v>
      </c>
      <c r="B816" s="26" t="s">
        <v>1660</v>
      </c>
      <c r="C816" s="26" t="s">
        <v>1661</v>
      </c>
      <c r="D816" s="26" t="s">
        <v>185</v>
      </c>
      <c r="E816" s="24"/>
      <c r="F816" s="26" t="s">
        <v>336</v>
      </c>
      <c r="G816" s="26" t="s">
        <v>1662</v>
      </c>
      <c r="H816" s="26" t="s">
        <v>188</v>
      </c>
      <c r="I816" s="26" t="s">
        <v>188</v>
      </c>
      <c r="J816" s="26" t="s">
        <v>188</v>
      </c>
      <c r="K816" s="26" t="s">
        <v>188</v>
      </c>
      <c r="L816" s="26" t="s">
        <v>188</v>
      </c>
      <c r="M816" s="26" t="s">
        <v>188</v>
      </c>
      <c r="N816" s="26" t="s">
        <v>188</v>
      </c>
      <c r="O816" s="26" t="s">
        <v>188</v>
      </c>
      <c r="P816" s="26" t="s">
        <v>188</v>
      </c>
      <c r="Q816" s="26" t="s">
        <v>188</v>
      </c>
      <c r="R816" s="26" t="s">
        <v>188</v>
      </c>
      <c r="S816" s="26" t="s">
        <v>188</v>
      </c>
      <c r="T816" s="26" t="s">
        <v>188</v>
      </c>
      <c r="U816" s="26" t="s">
        <v>188</v>
      </c>
      <c r="V816" s="26" t="s">
        <v>4</v>
      </c>
      <c r="W816" s="26" t="s">
        <v>36</v>
      </c>
      <c r="X816" s="26" t="s">
        <v>158</v>
      </c>
      <c r="Y816" s="26" t="s">
        <v>190</v>
      </c>
      <c r="Z816" s="26" t="s">
        <v>190</v>
      </c>
      <c r="AA816" s="26" t="s">
        <v>190</v>
      </c>
      <c r="AB816" s="26" t="s">
        <v>190</v>
      </c>
      <c r="AC816" s="26" t="s">
        <v>190</v>
      </c>
      <c r="AD816" s="26" t="s">
        <v>190</v>
      </c>
      <c r="AE816" s="26" t="s">
        <v>55</v>
      </c>
      <c r="AF816" s="26" t="s">
        <v>159</v>
      </c>
      <c r="AG816" s="26" t="s">
        <v>59</v>
      </c>
      <c r="AH816" s="26" t="s">
        <v>58</v>
      </c>
      <c r="AI816" s="26" t="s">
        <v>59</v>
      </c>
      <c r="AJ816" s="26" t="s">
        <v>59</v>
      </c>
      <c r="AK816" s="26" t="s">
        <v>71</v>
      </c>
      <c r="AL816" s="26" t="s">
        <v>160</v>
      </c>
      <c r="AM816" s="26" t="s">
        <v>191</v>
      </c>
      <c r="AN816" s="26" t="s">
        <v>90</v>
      </c>
      <c r="AO816" s="26" t="s">
        <v>192</v>
      </c>
      <c r="AP816" s="26" t="s">
        <v>106</v>
      </c>
      <c r="AQ816" s="26" t="s">
        <v>106</v>
      </c>
      <c r="AR816" s="26" t="s">
        <v>106</v>
      </c>
      <c r="AS816" s="26" t="s">
        <v>106</v>
      </c>
      <c r="AT816" s="26" t="s">
        <v>114</v>
      </c>
      <c r="AU816" s="26" t="s">
        <v>193</v>
      </c>
      <c r="AX816" s="12">
        <f t="shared" si="450"/>
        <v>815</v>
      </c>
      <c r="AY816" s="12">
        <f t="shared" si="481"/>
        <v>1</v>
      </c>
      <c r="AZ816" s="20" t="str">
        <f t="shared" si="451"/>
        <v>Anticipatoria., Criterios y estándares (Rúbrica)., Autoevaluación., Retroalimentación.</v>
      </c>
      <c r="BA816" s="12" t="str">
        <f t="shared" si="446"/>
        <v>Anticipatoria.</v>
      </c>
      <c r="BB816" s="12" t="str">
        <f t="shared" si="447"/>
        <v>Criterios y estándares (Rúbrica).</v>
      </c>
      <c r="BC816" s="12" t="str">
        <f t="shared" si="448"/>
        <v>Autoevaluación.</v>
      </c>
      <c r="BD816" s="12" t="str">
        <f t="shared" si="449"/>
        <v>Retroalimentación.</v>
      </c>
      <c r="BF816" s="12">
        <f t="shared" si="452"/>
        <v>1</v>
      </c>
      <c r="BG816" s="12">
        <f t="shared" si="453"/>
        <v>1</v>
      </c>
      <c r="BH816" s="12">
        <f t="shared" si="454"/>
        <v>1</v>
      </c>
      <c r="BI816" s="12">
        <f t="shared" si="455"/>
        <v>1</v>
      </c>
      <c r="BJ816" s="12">
        <f t="shared" si="456"/>
        <v>0</v>
      </c>
      <c r="BK816" s="12">
        <f t="shared" si="457"/>
        <v>4</v>
      </c>
      <c r="BL816" s="20" t="str">
        <f t="shared" si="458"/>
        <v>Reflexión, Diálogo, Claridad, Oportunidades de mejora, Retroalimentación al docente</v>
      </c>
      <c r="BM816" s="12" t="str">
        <f t="shared" si="459"/>
        <v>Reflexión</v>
      </c>
      <c r="BN816" s="12" t="str">
        <f t="shared" si="482"/>
        <v>Diálogo</v>
      </c>
      <c r="BO816" s="12" t="str">
        <f t="shared" si="460"/>
        <v>Claridad</v>
      </c>
      <c r="BP816" s="12" t="str">
        <f t="shared" si="461"/>
        <v>Oportunidades de mejora</v>
      </c>
      <c r="BQ816" s="12" t="str">
        <f t="shared" si="462"/>
        <v>Retroalimentación al docente</v>
      </c>
      <c r="BS816" s="12">
        <f t="shared" si="463"/>
        <v>1</v>
      </c>
      <c r="BT816" s="12">
        <f t="shared" si="464"/>
        <v>1</v>
      </c>
      <c r="BU816" s="12">
        <f t="shared" si="465"/>
        <v>1</v>
      </c>
      <c r="BV816" s="12">
        <f t="shared" si="466"/>
        <v>1</v>
      </c>
      <c r="BW816" s="12">
        <f t="shared" si="467"/>
        <v>1</v>
      </c>
      <c r="BX816" s="12">
        <f t="shared" si="468"/>
        <v>0</v>
      </c>
      <c r="BY816" s="12">
        <f t="shared" si="469"/>
        <v>5</v>
      </c>
      <c r="BZ816"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16" s="12" t="str">
        <f t="shared" si="471"/>
        <v>La bibliografía básica propuesta se encuentra en la biblioteca "Juan Roa Vásquez".</v>
      </c>
      <c r="CB816" s="21" t="str">
        <f t="shared" si="472"/>
        <v>La bibliografía propuesta contiene títulos de edición menor a 5 años.</v>
      </c>
      <c r="CC816" s="12" t="str">
        <f t="shared" si="473"/>
        <v>La bibliografía se presenta con una sólo sistema de referenciación (APA, Vancouver, IEEE, etc).</v>
      </c>
      <c r="CD816" s="12" t="str">
        <f t="shared" si="474"/>
        <v>La bibliografía incluye por lo menos dos títulos en una segunda lengua.</v>
      </c>
      <c r="CF816" s="12">
        <f t="shared" si="475"/>
        <v>1</v>
      </c>
      <c r="CG816" s="12">
        <f t="shared" si="476"/>
        <v>1</v>
      </c>
      <c r="CH816" s="12">
        <f t="shared" si="477"/>
        <v>1</v>
      </c>
      <c r="CI816" s="12">
        <f t="shared" si="478"/>
        <v>1</v>
      </c>
      <c r="CJ816" s="12">
        <f t="shared" si="479"/>
        <v>0</v>
      </c>
      <c r="CK816" s="12">
        <f t="shared" si="480"/>
        <v>4</v>
      </c>
    </row>
    <row r="817" spans="1:89" x14ac:dyDescent="0.25">
      <c r="A817" s="25">
        <v>43082.381207905091</v>
      </c>
      <c r="B817" s="26" t="s">
        <v>1655</v>
      </c>
      <c r="C817" s="26" t="s">
        <v>1656</v>
      </c>
      <c r="D817" s="26" t="s">
        <v>185</v>
      </c>
      <c r="E817" s="24"/>
      <c r="F817" s="26" t="s">
        <v>297</v>
      </c>
      <c r="G817" s="26" t="s">
        <v>1663</v>
      </c>
      <c r="H817" s="26" t="s">
        <v>188</v>
      </c>
      <c r="I817" s="26" t="s">
        <v>188</v>
      </c>
      <c r="J817" s="26" t="s">
        <v>188</v>
      </c>
      <c r="K817" s="26" t="s">
        <v>188</v>
      </c>
      <c r="L817" s="26" t="s">
        <v>189</v>
      </c>
      <c r="M817" s="26" t="s">
        <v>188</v>
      </c>
      <c r="N817" s="26" t="s">
        <v>189</v>
      </c>
      <c r="O817" s="26" t="s">
        <v>188</v>
      </c>
      <c r="P817" s="26" t="s">
        <v>188</v>
      </c>
      <c r="Q817" s="26" t="s">
        <v>188</v>
      </c>
      <c r="R817" s="26" t="s">
        <v>189</v>
      </c>
      <c r="S817" s="26" t="s">
        <v>188</v>
      </c>
      <c r="T817" s="26" t="s">
        <v>188</v>
      </c>
      <c r="U817" s="26" t="s">
        <v>188</v>
      </c>
      <c r="V817" s="26" t="s">
        <v>5</v>
      </c>
      <c r="W817" s="26" t="s">
        <v>162</v>
      </c>
      <c r="X817" s="26" t="s">
        <v>158</v>
      </c>
      <c r="Y817" s="26" t="s">
        <v>190</v>
      </c>
      <c r="Z817" s="26" t="s">
        <v>190</v>
      </c>
      <c r="AA817" s="26" t="s">
        <v>190</v>
      </c>
      <c r="AB817" s="26" t="s">
        <v>190</v>
      </c>
      <c r="AC817" s="26" t="s">
        <v>190</v>
      </c>
      <c r="AD817" s="26" t="s">
        <v>190</v>
      </c>
      <c r="AE817" s="26" t="s">
        <v>55</v>
      </c>
      <c r="AF817" s="26" t="s">
        <v>159</v>
      </c>
      <c r="AG817" s="26" t="s">
        <v>59</v>
      </c>
      <c r="AH817" s="26" t="s">
        <v>59</v>
      </c>
      <c r="AI817" s="26" t="s">
        <v>59</v>
      </c>
      <c r="AJ817" s="26" t="s">
        <v>59</v>
      </c>
      <c r="AK817" s="26" t="s">
        <v>71</v>
      </c>
      <c r="AL817" s="26" t="s">
        <v>163</v>
      </c>
      <c r="AM817" s="26" t="s">
        <v>191</v>
      </c>
      <c r="AN817" s="26" t="s">
        <v>90</v>
      </c>
      <c r="AO817" s="26" t="s">
        <v>192</v>
      </c>
      <c r="AP817" s="26" t="s">
        <v>106</v>
      </c>
      <c r="AQ817" s="26" t="s">
        <v>106</v>
      </c>
      <c r="AR817" s="26" t="s">
        <v>106</v>
      </c>
      <c r="AS817" s="26" t="s">
        <v>106</v>
      </c>
      <c r="AT817" s="26" t="s">
        <v>114</v>
      </c>
      <c r="AU817" s="26" t="s">
        <v>193</v>
      </c>
      <c r="AX817" s="12">
        <f t="shared" si="450"/>
        <v>812</v>
      </c>
      <c r="AY817" s="12">
        <f t="shared" si="481"/>
        <v>0.2</v>
      </c>
      <c r="AZ817" s="20" t="str">
        <f t="shared" si="451"/>
        <v>Anticipatoria., Criterios y estándares (Rúbrica)., Autoevaluación., Retroalimentación.</v>
      </c>
      <c r="BA817" s="12" t="str">
        <f t="shared" si="446"/>
        <v>Anticipatoria.</v>
      </c>
      <c r="BB817" s="12" t="str">
        <f t="shared" si="447"/>
        <v>Criterios y estándares (Rúbrica).</v>
      </c>
      <c r="BC817" s="12" t="str">
        <f t="shared" si="448"/>
        <v>Autoevaluación.</v>
      </c>
      <c r="BD817" s="12" t="str">
        <f t="shared" si="449"/>
        <v>Retroalimentación.</v>
      </c>
      <c r="BF817" s="12">
        <f t="shared" si="452"/>
        <v>1</v>
      </c>
      <c r="BG817" s="12">
        <f t="shared" si="453"/>
        <v>1</v>
      </c>
      <c r="BH817" s="12">
        <f t="shared" si="454"/>
        <v>1</v>
      </c>
      <c r="BI817" s="12">
        <f t="shared" si="455"/>
        <v>1</v>
      </c>
      <c r="BJ817" s="12">
        <f t="shared" si="456"/>
        <v>0</v>
      </c>
      <c r="BK817" s="12">
        <f t="shared" si="457"/>
        <v>4</v>
      </c>
      <c r="BL817" s="20" t="str">
        <f t="shared" si="458"/>
        <v>Reflexión, Diálogo, Claridad, Oportunidades de mejora, Retroalimentación al docente</v>
      </c>
      <c r="BM817" s="12" t="str">
        <f t="shared" si="459"/>
        <v>Reflexión</v>
      </c>
      <c r="BN817" s="12" t="str">
        <f t="shared" si="482"/>
        <v>Diálogo</v>
      </c>
      <c r="BO817" s="12" t="str">
        <f t="shared" si="460"/>
        <v>Claridad</v>
      </c>
      <c r="BP817" s="12" t="str">
        <f t="shared" si="461"/>
        <v>Oportunidades de mejora</v>
      </c>
      <c r="BQ817" s="12" t="str">
        <f t="shared" si="462"/>
        <v>Retroalimentación al docente</v>
      </c>
      <c r="BS817" s="12">
        <f t="shared" si="463"/>
        <v>1</v>
      </c>
      <c r="BT817" s="12">
        <f t="shared" si="464"/>
        <v>1</v>
      </c>
      <c r="BU817" s="12">
        <f t="shared" si="465"/>
        <v>1</v>
      </c>
      <c r="BV817" s="12">
        <f t="shared" si="466"/>
        <v>1</v>
      </c>
      <c r="BW817" s="12">
        <f t="shared" si="467"/>
        <v>1</v>
      </c>
      <c r="BX817" s="12">
        <f t="shared" si="468"/>
        <v>0</v>
      </c>
      <c r="BY817" s="12">
        <f t="shared" si="469"/>
        <v>5</v>
      </c>
      <c r="BZ817"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17" s="12" t="str">
        <f t="shared" si="471"/>
        <v>La bibliografía básica propuesta se encuentra en la biblioteca "Juan Roa Vásquez".</v>
      </c>
      <c r="CB817" s="21" t="str">
        <f t="shared" si="472"/>
        <v>La bibliografía propuesta contiene títulos de edición menor a 5 años.</v>
      </c>
      <c r="CC817" s="12" t="str">
        <f t="shared" si="473"/>
        <v>La bibliografía se presenta con una sólo sistema de referenciación (APA, Vancouver, IEEE, etc).</v>
      </c>
      <c r="CD817" s="12" t="str">
        <f t="shared" si="474"/>
        <v>La bibliografía incluye por lo menos dos títulos en una segunda lengua.</v>
      </c>
      <c r="CF817" s="12">
        <f t="shared" si="475"/>
        <v>1</v>
      </c>
      <c r="CG817" s="12">
        <f t="shared" si="476"/>
        <v>1</v>
      </c>
      <c r="CH817" s="12">
        <f t="shared" si="477"/>
        <v>1</v>
      </c>
      <c r="CI817" s="12">
        <f t="shared" si="478"/>
        <v>1</v>
      </c>
      <c r="CJ817" s="12">
        <f t="shared" si="479"/>
        <v>0</v>
      </c>
      <c r="CK817" s="12">
        <f t="shared" si="480"/>
        <v>4</v>
      </c>
    </row>
    <row r="818" spans="1:89" x14ac:dyDescent="0.25">
      <c r="A818" s="25">
        <v>43082.386408923616</v>
      </c>
      <c r="B818" s="26" t="s">
        <v>1664</v>
      </c>
      <c r="C818" s="26" t="s">
        <v>1665</v>
      </c>
      <c r="D818" s="26" t="s">
        <v>185</v>
      </c>
      <c r="E818" s="24"/>
      <c r="F818" s="26" t="s">
        <v>621</v>
      </c>
      <c r="G818" s="26" t="s">
        <v>1666</v>
      </c>
      <c r="H818" s="26" t="s">
        <v>188</v>
      </c>
      <c r="I818" s="26" t="s">
        <v>188</v>
      </c>
      <c r="J818" s="26" t="s">
        <v>188</v>
      </c>
      <c r="K818" s="26" t="s">
        <v>188</v>
      </c>
      <c r="L818" s="26" t="s">
        <v>188</v>
      </c>
      <c r="M818" s="26" t="s">
        <v>188</v>
      </c>
      <c r="N818" s="26" t="s">
        <v>188</v>
      </c>
      <c r="O818" s="26" t="s">
        <v>188</v>
      </c>
      <c r="P818" s="26" t="s">
        <v>188</v>
      </c>
      <c r="Q818" s="26" t="s">
        <v>188</v>
      </c>
      <c r="R818" s="26" t="s">
        <v>188</v>
      </c>
      <c r="S818" s="26" t="s">
        <v>188</v>
      </c>
      <c r="T818" s="26" t="s">
        <v>188</v>
      </c>
      <c r="U818" s="26" t="s">
        <v>188</v>
      </c>
      <c r="V818" s="26" t="s">
        <v>5</v>
      </c>
      <c r="W818" s="26" t="s">
        <v>36</v>
      </c>
      <c r="X818" s="26" t="s">
        <v>158</v>
      </c>
      <c r="Y818" s="26" t="s">
        <v>190</v>
      </c>
      <c r="Z818" s="26" t="s">
        <v>190</v>
      </c>
      <c r="AA818" s="26" t="s">
        <v>190</v>
      </c>
      <c r="AB818" s="26" t="s">
        <v>190</v>
      </c>
      <c r="AC818" s="26" t="s">
        <v>190</v>
      </c>
      <c r="AD818" s="26" t="s">
        <v>190</v>
      </c>
      <c r="AE818" s="26" t="s">
        <v>55</v>
      </c>
      <c r="AF818" s="26" t="s">
        <v>159</v>
      </c>
      <c r="AG818" s="26" t="s">
        <v>59</v>
      </c>
      <c r="AH818" s="26" t="s">
        <v>59</v>
      </c>
      <c r="AI818" s="26" t="s">
        <v>59</v>
      </c>
      <c r="AJ818" s="26" t="s">
        <v>59</v>
      </c>
      <c r="AK818" s="26" t="s">
        <v>71</v>
      </c>
      <c r="AL818" s="26" t="s">
        <v>163</v>
      </c>
      <c r="AM818" s="26" t="s">
        <v>412</v>
      </c>
      <c r="AN818" s="26" t="s">
        <v>90</v>
      </c>
      <c r="AO818" s="26" t="s">
        <v>192</v>
      </c>
      <c r="AP818" s="26" t="s">
        <v>106</v>
      </c>
      <c r="AQ818" s="26" t="s">
        <v>106</v>
      </c>
      <c r="AR818" s="26" t="s">
        <v>106</v>
      </c>
      <c r="AS818" s="26" t="s">
        <v>106</v>
      </c>
      <c r="AT818" s="26" t="s">
        <v>114</v>
      </c>
      <c r="AU818" s="26" t="s">
        <v>193</v>
      </c>
      <c r="AX818" s="12">
        <f t="shared" si="450"/>
        <v>817</v>
      </c>
      <c r="AY818" s="12">
        <f t="shared" si="481"/>
        <v>1</v>
      </c>
      <c r="AZ818" s="20" t="str">
        <f t="shared" si="451"/>
        <v>Anticipatoria., Retroalimentación.</v>
      </c>
      <c r="BA818" s="12" t="str">
        <f t="shared" si="446"/>
        <v>Anticipatoria.</v>
      </c>
      <c r="BB818" s="12" t="str">
        <f t="shared" si="447"/>
        <v>Retroalimentación.</v>
      </c>
      <c r="BC818" s="12" t="str">
        <f t="shared" si="448"/>
        <v/>
      </c>
      <c r="BD818" s="12" t="str">
        <f t="shared" si="449"/>
        <v/>
      </c>
      <c r="BF818" s="12">
        <f t="shared" si="452"/>
        <v>1</v>
      </c>
      <c r="BG818" s="12">
        <f t="shared" si="453"/>
        <v>0</v>
      </c>
      <c r="BH818" s="12">
        <f t="shared" si="454"/>
        <v>0</v>
      </c>
      <c r="BI818" s="12">
        <f t="shared" si="455"/>
        <v>1</v>
      </c>
      <c r="BJ818" s="12">
        <f t="shared" si="456"/>
        <v>0</v>
      </c>
      <c r="BK818" s="12">
        <f t="shared" si="457"/>
        <v>2</v>
      </c>
      <c r="BL818" s="20" t="str">
        <f t="shared" si="458"/>
        <v>Reflexión, Diálogo, Claridad, Oportunidades de mejora, Retroalimentación al docente</v>
      </c>
      <c r="BM818" s="12" t="str">
        <f t="shared" si="459"/>
        <v>Reflexión</v>
      </c>
      <c r="BN818" s="12" t="str">
        <f t="shared" si="482"/>
        <v>Diálogo</v>
      </c>
      <c r="BO818" s="12" t="str">
        <f t="shared" si="460"/>
        <v>Claridad</v>
      </c>
      <c r="BP818" s="12" t="str">
        <f t="shared" si="461"/>
        <v>Oportunidades de mejora</v>
      </c>
      <c r="BQ818" s="12" t="str">
        <f t="shared" si="462"/>
        <v>Retroalimentación al docente</v>
      </c>
      <c r="BS818" s="12">
        <f t="shared" si="463"/>
        <v>1</v>
      </c>
      <c r="BT818" s="12">
        <f t="shared" si="464"/>
        <v>1</v>
      </c>
      <c r="BU818" s="12">
        <f t="shared" si="465"/>
        <v>1</v>
      </c>
      <c r="BV818" s="12">
        <f t="shared" si="466"/>
        <v>1</v>
      </c>
      <c r="BW818" s="12">
        <f t="shared" si="467"/>
        <v>1</v>
      </c>
      <c r="BX818" s="12">
        <f t="shared" si="468"/>
        <v>0</v>
      </c>
      <c r="BY818" s="12">
        <f t="shared" si="469"/>
        <v>5</v>
      </c>
      <c r="BZ818"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18" s="12" t="str">
        <f t="shared" si="471"/>
        <v>La bibliografía básica propuesta se encuentra en la biblioteca "Juan Roa Vásquez".</v>
      </c>
      <c r="CB818" s="21" t="str">
        <f t="shared" si="472"/>
        <v>La bibliografía propuesta contiene títulos de edición menor a 5 años.</v>
      </c>
      <c r="CC818" s="12" t="str">
        <f t="shared" si="473"/>
        <v>La bibliografía se presenta con una sólo sistema de referenciación (APA, Vancouver, IEEE, etc).</v>
      </c>
      <c r="CD818" s="12" t="str">
        <f t="shared" si="474"/>
        <v>La bibliografía incluye por lo menos dos títulos en una segunda lengua.</v>
      </c>
      <c r="CF818" s="12">
        <f t="shared" si="475"/>
        <v>1</v>
      </c>
      <c r="CG818" s="12">
        <f t="shared" si="476"/>
        <v>1</v>
      </c>
      <c r="CH818" s="12">
        <f t="shared" si="477"/>
        <v>1</v>
      </c>
      <c r="CI818" s="12">
        <f t="shared" si="478"/>
        <v>1</v>
      </c>
      <c r="CJ818" s="12">
        <f t="shared" si="479"/>
        <v>0</v>
      </c>
      <c r="CK818" s="12">
        <f t="shared" si="480"/>
        <v>4</v>
      </c>
    </row>
    <row r="819" spans="1:89" x14ac:dyDescent="0.25">
      <c r="A819" s="25">
        <v>43082.38992872685</v>
      </c>
      <c r="B819" s="26" t="s">
        <v>1655</v>
      </c>
      <c r="C819" s="26" t="s">
        <v>1656</v>
      </c>
      <c r="D819" s="26" t="s">
        <v>185</v>
      </c>
      <c r="E819" s="24"/>
      <c r="F819" s="26" t="s">
        <v>371</v>
      </c>
      <c r="G819" s="26" t="s">
        <v>1667</v>
      </c>
      <c r="H819" s="26" t="s">
        <v>188</v>
      </c>
      <c r="I819" s="26" t="s">
        <v>188</v>
      </c>
      <c r="J819" s="26" t="s">
        <v>188</v>
      </c>
      <c r="K819" s="26" t="s">
        <v>188</v>
      </c>
      <c r="L819" s="26" t="s">
        <v>188</v>
      </c>
      <c r="M819" s="26" t="s">
        <v>188</v>
      </c>
      <c r="N819" s="26" t="s">
        <v>189</v>
      </c>
      <c r="O819" s="26" t="s">
        <v>188</v>
      </c>
      <c r="P819" s="26" t="s">
        <v>188</v>
      </c>
      <c r="Q819" s="26" t="s">
        <v>188</v>
      </c>
      <c r="R819" s="26" t="s">
        <v>188</v>
      </c>
      <c r="S819" s="26" t="s">
        <v>188</v>
      </c>
      <c r="T819" s="26" t="s">
        <v>188</v>
      </c>
      <c r="U819" s="26" t="s">
        <v>188</v>
      </c>
      <c r="V819" s="26" t="s">
        <v>5</v>
      </c>
      <c r="W819" s="26" t="s">
        <v>162</v>
      </c>
      <c r="X819" s="26" t="s">
        <v>158</v>
      </c>
      <c r="Y819" s="26" t="s">
        <v>190</v>
      </c>
      <c r="Z819" s="26" t="s">
        <v>190</v>
      </c>
      <c r="AA819" s="26" t="s">
        <v>190</v>
      </c>
      <c r="AB819" s="26" t="s">
        <v>190</v>
      </c>
      <c r="AC819" s="26" t="s">
        <v>190</v>
      </c>
      <c r="AD819" s="26" t="s">
        <v>190</v>
      </c>
      <c r="AE819" s="26" t="s">
        <v>55</v>
      </c>
      <c r="AF819" s="26" t="s">
        <v>159</v>
      </c>
      <c r="AG819" s="26" t="s">
        <v>59</v>
      </c>
      <c r="AH819" s="26" t="s">
        <v>59</v>
      </c>
      <c r="AI819" s="26" t="s">
        <v>59</v>
      </c>
      <c r="AJ819" s="26" t="s">
        <v>59</v>
      </c>
      <c r="AK819" s="26" t="s">
        <v>71</v>
      </c>
      <c r="AL819" s="26" t="s">
        <v>163</v>
      </c>
      <c r="AM819" s="26" t="s">
        <v>191</v>
      </c>
      <c r="AN819" s="26" t="s">
        <v>90</v>
      </c>
      <c r="AO819" s="26" t="s">
        <v>192</v>
      </c>
      <c r="AP819" s="26" t="s">
        <v>106</v>
      </c>
      <c r="AQ819" s="26" t="s">
        <v>106</v>
      </c>
      <c r="AR819" s="26" t="s">
        <v>106</v>
      </c>
      <c r="AS819" s="26" t="s">
        <v>106</v>
      </c>
      <c r="AT819" s="26" t="s">
        <v>114</v>
      </c>
      <c r="AU819" s="26" t="s">
        <v>193</v>
      </c>
      <c r="AX819" s="12">
        <f t="shared" si="450"/>
        <v>812</v>
      </c>
      <c r="AY819" s="12">
        <f t="shared" si="481"/>
        <v>0.2</v>
      </c>
      <c r="AZ819" s="20" t="str">
        <f t="shared" si="451"/>
        <v>Anticipatoria., Criterios y estándares (Rúbrica)., Autoevaluación., Retroalimentación.</v>
      </c>
      <c r="BA819" s="12" t="str">
        <f t="shared" si="446"/>
        <v>Anticipatoria.</v>
      </c>
      <c r="BB819" s="12" t="str">
        <f t="shared" si="447"/>
        <v>Criterios y estándares (Rúbrica).</v>
      </c>
      <c r="BC819" s="12" t="str">
        <f t="shared" si="448"/>
        <v>Autoevaluación.</v>
      </c>
      <c r="BD819" s="12" t="str">
        <f t="shared" si="449"/>
        <v>Retroalimentación.</v>
      </c>
      <c r="BF819" s="12">
        <f t="shared" si="452"/>
        <v>1</v>
      </c>
      <c r="BG819" s="12">
        <f t="shared" si="453"/>
        <v>1</v>
      </c>
      <c r="BH819" s="12">
        <f t="shared" si="454"/>
        <v>1</v>
      </c>
      <c r="BI819" s="12">
        <f t="shared" si="455"/>
        <v>1</v>
      </c>
      <c r="BJ819" s="12">
        <f t="shared" si="456"/>
        <v>0</v>
      </c>
      <c r="BK819" s="12">
        <f t="shared" si="457"/>
        <v>4</v>
      </c>
      <c r="BL819" s="20" t="str">
        <f t="shared" si="458"/>
        <v>Reflexión, Diálogo, Claridad, Oportunidades de mejora, Retroalimentación al docente</v>
      </c>
      <c r="BM819" s="12" t="str">
        <f t="shared" si="459"/>
        <v>Reflexión</v>
      </c>
      <c r="BN819" s="12" t="str">
        <f t="shared" si="482"/>
        <v>Diálogo</v>
      </c>
      <c r="BO819" s="12" t="str">
        <f t="shared" si="460"/>
        <v>Claridad</v>
      </c>
      <c r="BP819" s="12" t="str">
        <f t="shared" si="461"/>
        <v>Oportunidades de mejora</v>
      </c>
      <c r="BQ819" s="12" t="str">
        <f t="shared" si="462"/>
        <v>Retroalimentación al docente</v>
      </c>
      <c r="BS819" s="12">
        <f t="shared" si="463"/>
        <v>1</v>
      </c>
      <c r="BT819" s="12">
        <f t="shared" si="464"/>
        <v>1</v>
      </c>
      <c r="BU819" s="12">
        <f t="shared" si="465"/>
        <v>1</v>
      </c>
      <c r="BV819" s="12">
        <f t="shared" si="466"/>
        <v>1</v>
      </c>
      <c r="BW819" s="12">
        <f t="shared" si="467"/>
        <v>1</v>
      </c>
      <c r="BX819" s="12">
        <f t="shared" si="468"/>
        <v>0</v>
      </c>
      <c r="BY819" s="12">
        <f t="shared" si="469"/>
        <v>5</v>
      </c>
      <c r="BZ819"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19" s="12" t="str">
        <f t="shared" si="471"/>
        <v>La bibliografía básica propuesta se encuentra en la biblioteca "Juan Roa Vásquez".</v>
      </c>
      <c r="CB819" s="21" t="str">
        <f t="shared" si="472"/>
        <v>La bibliografía propuesta contiene títulos de edición menor a 5 años.</v>
      </c>
      <c r="CC819" s="12" t="str">
        <f t="shared" si="473"/>
        <v>La bibliografía se presenta con una sólo sistema de referenciación (APA, Vancouver, IEEE, etc).</v>
      </c>
      <c r="CD819" s="12" t="str">
        <f t="shared" si="474"/>
        <v>La bibliografía incluye por lo menos dos títulos en una segunda lengua.</v>
      </c>
      <c r="CF819" s="12">
        <f t="shared" si="475"/>
        <v>1</v>
      </c>
      <c r="CG819" s="12">
        <f t="shared" si="476"/>
        <v>1</v>
      </c>
      <c r="CH819" s="12">
        <f t="shared" si="477"/>
        <v>1</v>
      </c>
      <c r="CI819" s="12">
        <f t="shared" si="478"/>
        <v>1</v>
      </c>
      <c r="CJ819" s="12">
        <f t="shared" si="479"/>
        <v>0</v>
      </c>
      <c r="CK819" s="12">
        <f t="shared" si="480"/>
        <v>4</v>
      </c>
    </row>
    <row r="820" spans="1:89" x14ac:dyDescent="0.25">
      <c r="A820" s="25">
        <v>43082.389986469905</v>
      </c>
      <c r="B820" s="26" t="s">
        <v>1668</v>
      </c>
      <c r="C820" s="26" t="s">
        <v>1669</v>
      </c>
      <c r="D820" s="26" t="s">
        <v>185</v>
      </c>
      <c r="E820" s="24"/>
      <c r="F820" s="26" t="s">
        <v>336</v>
      </c>
      <c r="G820" s="26" t="s">
        <v>1670</v>
      </c>
      <c r="H820" s="26" t="s">
        <v>188</v>
      </c>
      <c r="I820" s="26" t="s">
        <v>188</v>
      </c>
      <c r="J820" s="26" t="s">
        <v>188</v>
      </c>
      <c r="K820" s="26" t="s">
        <v>188</v>
      </c>
      <c r="L820" s="26" t="s">
        <v>189</v>
      </c>
      <c r="M820" s="26" t="s">
        <v>188</v>
      </c>
      <c r="N820" s="26" t="s">
        <v>189</v>
      </c>
      <c r="O820" s="26" t="s">
        <v>188</v>
      </c>
      <c r="P820" s="26" t="s">
        <v>189</v>
      </c>
      <c r="Q820" s="26" t="s">
        <v>188</v>
      </c>
      <c r="R820" s="26" t="s">
        <v>188</v>
      </c>
      <c r="S820" s="26" t="s">
        <v>188</v>
      </c>
      <c r="T820" s="26" t="s">
        <v>188</v>
      </c>
      <c r="U820" s="26" t="s">
        <v>188</v>
      </c>
      <c r="V820" s="26" t="s">
        <v>5</v>
      </c>
      <c r="W820" s="26" t="s">
        <v>162</v>
      </c>
      <c r="X820" s="26" t="s">
        <v>158</v>
      </c>
      <c r="Y820" s="26" t="s">
        <v>190</v>
      </c>
      <c r="Z820" s="26" t="s">
        <v>190</v>
      </c>
      <c r="AA820" s="26" t="s">
        <v>190</v>
      </c>
      <c r="AB820" s="26" t="s">
        <v>190</v>
      </c>
      <c r="AC820" s="26" t="s">
        <v>190</v>
      </c>
      <c r="AD820" s="26" t="s">
        <v>190</v>
      </c>
      <c r="AE820" s="26" t="s">
        <v>55</v>
      </c>
      <c r="AF820" s="26" t="s">
        <v>159</v>
      </c>
      <c r="AG820" s="26" t="s">
        <v>59</v>
      </c>
      <c r="AH820" s="26" t="s">
        <v>59</v>
      </c>
      <c r="AI820" s="26" t="s">
        <v>59</v>
      </c>
      <c r="AJ820" s="26" t="s">
        <v>59</v>
      </c>
      <c r="AK820" s="26" t="s">
        <v>71</v>
      </c>
      <c r="AL820" s="26" t="s">
        <v>163</v>
      </c>
      <c r="AM820" s="26" t="s">
        <v>264</v>
      </c>
      <c r="AN820" s="26" t="s">
        <v>89</v>
      </c>
      <c r="AO820" s="26" t="s">
        <v>215</v>
      </c>
      <c r="AP820" s="26" t="s">
        <v>104</v>
      </c>
      <c r="AQ820" s="26" t="s">
        <v>104</v>
      </c>
      <c r="AR820" s="26" t="s">
        <v>104</v>
      </c>
      <c r="AS820" s="26" t="s">
        <v>104</v>
      </c>
      <c r="AT820" s="26" t="s">
        <v>114</v>
      </c>
      <c r="AU820" s="26" t="s">
        <v>249</v>
      </c>
      <c r="AX820" s="12">
        <f t="shared" si="450"/>
        <v>819</v>
      </c>
      <c r="AY820" s="12">
        <f t="shared" si="481"/>
        <v>1</v>
      </c>
      <c r="AZ820" s="20" t="str">
        <f t="shared" si="451"/>
        <v>Autoevaluación., Retroalimentación.</v>
      </c>
      <c r="BA820" s="12" t="str">
        <f t="shared" si="446"/>
        <v>Autoevaluación.</v>
      </c>
      <c r="BB820" s="12" t="str">
        <f t="shared" si="447"/>
        <v>Retroalimentación.</v>
      </c>
      <c r="BC820" s="12" t="str">
        <f t="shared" si="448"/>
        <v/>
      </c>
      <c r="BD820" s="12" t="str">
        <f t="shared" si="449"/>
        <v/>
      </c>
      <c r="BF820" s="12">
        <f t="shared" si="452"/>
        <v>0</v>
      </c>
      <c r="BG820" s="12">
        <f t="shared" si="453"/>
        <v>0</v>
      </c>
      <c r="BH820" s="12">
        <f t="shared" si="454"/>
        <v>1</v>
      </c>
      <c r="BI820" s="12">
        <f t="shared" si="455"/>
        <v>1</v>
      </c>
      <c r="BJ820" s="12">
        <f t="shared" si="456"/>
        <v>0</v>
      </c>
      <c r="BK820" s="12">
        <f t="shared" si="457"/>
        <v>2</v>
      </c>
      <c r="BL820" s="20" t="str">
        <f t="shared" si="458"/>
        <v>Diálogo, Oportunidades de mejora, Retroalimentación al docente</v>
      </c>
      <c r="BM820" s="12" t="str">
        <f t="shared" si="459"/>
        <v>Diálogo</v>
      </c>
      <c r="BN820" s="12" t="str">
        <f t="shared" si="482"/>
        <v>Oportunidades de mejora</v>
      </c>
      <c r="BO820" s="12" t="str">
        <f t="shared" si="460"/>
        <v>Retroalimentación al docente</v>
      </c>
      <c r="BP820" s="12" t="str">
        <f t="shared" si="461"/>
        <v/>
      </c>
      <c r="BQ820" s="12" t="str">
        <f t="shared" si="462"/>
        <v/>
      </c>
      <c r="BS820" s="12">
        <f t="shared" si="463"/>
        <v>0</v>
      </c>
      <c r="BT820" s="12">
        <f t="shared" si="464"/>
        <v>1</v>
      </c>
      <c r="BU820" s="12">
        <f t="shared" si="465"/>
        <v>0</v>
      </c>
      <c r="BV820" s="12">
        <f t="shared" si="466"/>
        <v>1</v>
      </c>
      <c r="BW820" s="12">
        <f t="shared" si="467"/>
        <v>1</v>
      </c>
      <c r="BX820" s="12">
        <f t="shared" si="468"/>
        <v>0</v>
      </c>
      <c r="BY820" s="12">
        <f t="shared" si="469"/>
        <v>3</v>
      </c>
      <c r="BZ820" s="12" t="str">
        <f t="shared" si="470"/>
        <v>La bibliografía básica propuesta se encuentra en la biblioteca "Juan Roa Vásquez"., La bibliografía incluye por lo menos dos títulos en una segunda lengua.</v>
      </c>
      <c r="CA820" s="12" t="str">
        <f t="shared" si="471"/>
        <v>La bibliografía básica propuesta se encuentra en la biblioteca "Juan Roa Vásquez".</v>
      </c>
      <c r="CB820" s="21" t="str">
        <f t="shared" si="472"/>
        <v>La bibliografía incluye por lo menos dos títulos en una segunda lengua.</v>
      </c>
      <c r="CC820" s="12" t="str">
        <f t="shared" si="473"/>
        <v/>
      </c>
      <c r="CD820" s="12" t="str">
        <f t="shared" si="474"/>
        <v/>
      </c>
      <c r="CF820" s="12">
        <f t="shared" si="475"/>
        <v>1</v>
      </c>
      <c r="CG820" s="12">
        <f t="shared" si="476"/>
        <v>0</v>
      </c>
      <c r="CH820" s="12">
        <f t="shared" si="477"/>
        <v>0</v>
      </c>
      <c r="CI820" s="12">
        <f t="shared" si="478"/>
        <v>1</v>
      </c>
      <c r="CJ820" s="12">
        <f t="shared" si="479"/>
        <v>0</v>
      </c>
      <c r="CK820" s="12">
        <f t="shared" si="480"/>
        <v>2</v>
      </c>
    </row>
    <row r="821" spans="1:89" x14ac:dyDescent="0.25">
      <c r="A821" s="25">
        <v>43082.392485590273</v>
      </c>
      <c r="B821" s="26" t="s">
        <v>1671</v>
      </c>
      <c r="C821" s="26" t="s">
        <v>1672</v>
      </c>
      <c r="D821" s="26" t="s">
        <v>185</v>
      </c>
      <c r="E821" s="24"/>
      <c r="F821" s="26" t="s">
        <v>336</v>
      </c>
      <c r="G821" s="26" t="s">
        <v>1673</v>
      </c>
      <c r="H821" s="26" t="s">
        <v>188</v>
      </c>
      <c r="I821" s="26" t="s">
        <v>188</v>
      </c>
      <c r="J821" s="26" t="s">
        <v>188</v>
      </c>
      <c r="K821" s="26" t="s">
        <v>188</v>
      </c>
      <c r="L821" s="26" t="s">
        <v>188</v>
      </c>
      <c r="M821" s="26" t="s">
        <v>188</v>
      </c>
      <c r="N821" s="26" t="s">
        <v>188</v>
      </c>
      <c r="O821" s="26" t="s">
        <v>188</v>
      </c>
      <c r="P821" s="26" t="s">
        <v>188</v>
      </c>
      <c r="Q821" s="26" t="s">
        <v>188</v>
      </c>
      <c r="R821" s="26" t="s">
        <v>188</v>
      </c>
      <c r="S821" s="26" t="s">
        <v>188</v>
      </c>
      <c r="T821" s="26" t="s">
        <v>188</v>
      </c>
      <c r="U821" s="26" t="s">
        <v>188</v>
      </c>
      <c r="V821" s="26" t="s">
        <v>5</v>
      </c>
      <c r="W821" s="26" t="s">
        <v>36</v>
      </c>
      <c r="X821" s="26" t="s">
        <v>39</v>
      </c>
      <c r="Y821" s="26" t="s">
        <v>43</v>
      </c>
      <c r="Z821" s="26" t="s">
        <v>43</v>
      </c>
      <c r="AA821" s="26" t="s">
        <v>43</v>
      </c>
      <c r="AB821" s="26" t="s">
        <v>43</v>
      </c>
      <c r="AC821" s="26" t="s">
        <v>43</v>
      </c>
      <c r="AD821" s="26" t="s">
        <v>43</v>
      </c>
      <c r="AE821" s="26" t="s">
        <v>53</v>
      </c>
      <c r="AF821" s="26" t="s">
        <v>58</v>
      </c>
      <c r="AG821" s="26" t="s">
        <v>58</v>
      </c>
      <c r="AH821" s="26" t="s">
        <v>58</v>
      </c>
      <c r="AI821" s="26" t="s">
        <v>275</v>
      </c>
      <c r="AJ821" s="26" t="s">
        <v>58</v>
      </c>
      <c r="AK821" s="26" t="s">
        <v>69</v>
      </c>
      <c r="AL821" s="26" t="s">
        <v>74</v>
      </c>
      <c r="AM821" s="26" t="s">
        <v>191</v>
      </c>
      <c r="AN821" s="26" t="s">
        <v>90</v>
      </c>
      <c r="AO821" s="26" t="s">
        <v>192</v>
      </c>
      <c r="AP821" s="26" t="s">
        <v>104</v>
      </c>
      <c r="AQ821" s="26" t="s">
        <v>104</v>
      </c>
      <c r="AR821" s="26" t="s">
        <v>104</v>
      </c>
      <c r="AS821" s="26" t="s">
        <v>104</v>
      </c>
      <c r="AT821" s="26" t="s">
        <v>114</v>
      </c>
      <c r="AU821" s="26" t="s">
        <v>260</v>
      </c>
      <c r="AX821" s="12">
        <f t="shared" si="450"/>
        <v>820</v>
      </c>
      <c r="AY821" s="12">
        <f t="shared" si="481"/>
        <v>1</v>
      </c>
      <c r="AZ821" s="20" t="str">
        <f t="shared" si="451"/>
        <v>Anticipatoria., Criterios y estándares (Rúbrica)., Autoevaluación., Retroalimentación.</v>
      </c>
      <c r="BA821" s="12" t="str">
        <f t="shared" si="446"/>
        <v>Anticipatoria.</v>
      </c>
      <c r="BB821" s="12" t="str">
        <f t="shared" si="447"/>
        <v>Criterios y estándares (Rúbrica).</v>
      </c>
      <c r="BC821" s="12" t="str">
        <f t="shared" si="448"/>
        <v>Autoevaluación.</v>
      </c>
      <c r="BD821" s="12" t="str">
        <f t="shared" si="449"/>
        <v>Retroalimentación.</v>
      </c>
      <c r="BF821" s="12">
        <f t="shared" si="452"/>
        <v>1</v>
      </c>
      <c r="BG821" s="12">
        <f t="shared" si="453"/>
        <v>1</v>
      </c>
      <c r="BH821" s="12">
        <f t="shared" si="454"/>
        <v>1</v>
      </c>
      <c r="BI821" s="12">
        <f t="shared" si="455"/>
        <v>1</v>
      </c>
      <c r="BJ821" s="12">
        <f t="shared" si="456"/>
        <v>0</v>
      </c>
      <c r="BK821" s="12">
        <f t="shared" si="457"/>
        <v>4</v>
      </c>
      <c r="BL821" s="20" t="str">
        <f t="shared" si="458"/>
        <v>Reflexión, Diálogo, Claridad, Oportunidades de mejora, Retroalimentación al docente</v>
      </c>
      <c r="BM821" s="12" t="str">
        <f t="shared" si="459"/>
        <v>Reflexión</v>
      </c>
      <c r="BN821" s="12" t="str">
        <f t="shared" si="482"/>
        <v>Diálogo</v>
      </c>
      <c r="BO821" s="12" t="str">
        <f t="shared" si="460"/>
        <v>Claridad</v>
      </c>
      <c r="BP821" s="12" t="str">
        <f t="shared" si="461"/>
        <v>Oportunidades de mejora</v>
      </c>
      <c r="BQ821" s="12" t="str">
        <f t="shared" si="462"/>
        <v>Retroalimentación al docente</v>
      </c>
      <c r="BS821" s="12">
        <f t="shared" si="463"/>
        <v>1</v>
      </c>
      <c r="BT821" s="12">
        <f t="shared" si="464"/>
        <v>1</v>
      </c>
      <c r="BU821" s="12">
        <f t="shared" si="465"/>
        <v>1</v>
      </c>
      <c r="BV821" s="12">
        <f t="shared" si="466"/>
        <v>1</v>
      </c>
      <c r="BW821" s="12">
        <f t="shared" si="467"/>
        <v>1</v>
      </c>
      <c r="BX821" s="12">
        <f t="shared" si="468"/>
        <v>0</v>
      </c>
      <c r="BY821" s="12">
        <f t="shared" si="469"/>
        <v>5</v>
      </c>
      <c r="BZ821" s="12" t="str">
        <f t="shared" si="470"/>
        <v>La bibliografía básica propuesta se encuentra en la biblioteca "Juan Roa Vásquez"., La bibliografía se presenta con una sólo sistema de referenciación (APA, Vancouver, IEEE, etc)., La bibliografía incluye por lo menos dos títulos en una segunda lengua.</v>
      </c>
      <c r="CA821" s="12" t="str">
        <f t="shared" si="471"/>
        <v>La bibliografía básica propuesta se encuentra en la biblioteca "Juan Roa Vásquez".</v>
      </c>
      <c r="CB821" s="21" t="str">
        <f t="shared" si="472"/>
        <v>La bibliografía se presenta con una sólo sistema de referenciación (APA, Vancouver, IEEE, etc).</v>
      </c>
      <c r="CC821" s="12" t="str">
        <f t="shared" si="473"/>
        <v>La bibliografía incluye por lo menos dos títulos en una segunda lengua.</v>
      </c>
      <c r="CD821" s="12" t="str">
        <f t="shared" si="474"/>
        <v/>
      </c>
      <c r="CF821" s="12">
        <f t="shared" si="475"/>
        <v>1</v>
      </c>
      <c r="CG821" s="12">
        <f t="shared" si="476"/>
        <v>0</v>
      </c>
      <c r="CH821" s="12">
        <f t="shared" si="477"/>
        <v>1</v>
      </c>
      <c r="CI821" s="12">
        <f t="shared" si="478"/>
        <v>1</v>
      </c>
      <c r="CJ821" s="12">
        <f t="shared" si="479"/>
        <v>0</v>
      </c>
      <c r="CK821" s="12">
        <f t="shared" si="480"/>
        <v>3</v>
      </c>
    </row>
    <row r="822" spans="1:89" x14ac:dyDescent="0.25">
      <c r="A822" s="25">
        <v>43082.395173425924</v>
      </c>
      <c r="B822" s="26" t="s">
        <v>1674</v>
      </c>
      <c r="C822" s="26" t="s">
        <v>521</v>
      </c>
      <c r="D822" s="26" t="s">
        <v>185</v>
      </c>
      <c r="E822" s="24"/>
      <c r="F822" s="26" t="s">
        <v>336</v>
      </c>
      <c r="G822" s="26" t="s">
        <v>1675</v>
      </c>
      <c r="H822" s="26" t="s">
        <v>188</v>
      </c>
      <c r="I822" s="26" t="s">
        <v>188</v>
      </c>
      <c r="J822" s="26" t="s">
        <v>188</v>
      </c>
      <c r="K822" s="26" t="s">
        <v>188</v>
      </c>
      <c r="L822" s="26" t="s">
        <v>188</v>
      </c>
      <c r="M822" s="26" t="s">
        <v>188</v>
      </c>
      <c r="N822" s="26" t="s">
        <v>188</v>
      </c>
      <c r="O822" s="26" t="s">
        <v>188</v>
      </c>
      <c r="P822" s="26" t="s">
        <v>188</v>
      </c>
      <c r="Q822" s="26" t="s">
        <v>188</v>
      </c>
      <c r="R822" s="26" t="s">
        <v>188</v>
      </c>
      <c r="S822" s="26" t="s">
        <v>188</v>
      </c>
      <c r="T822" s="26" t="s">
        <v>188</v>
      </c>
      <c r="U822" s="26" t="s">
        <v>188</v>
      </c>
      <c r="V822" s="26" t="s">
        <v>4</v>
      </c>
      <c r="W822" s="26" t="s">
        <v>162</v>
      </c>
      <c r="X822" s="26" t="s">
        <v>39</v>
      </c>
      <c r="Y822" s="26" t="s">
        <v>190</v>
      </c>
      <c r="Z822" s="26" t="s">
        <v>190</v>
      </c>
      <c r="AA822" s="26" t="s">
        <v>190</v>
      </c>
      <c r="AB822" s="26" t="s">
        <v>190</v>
      </c>
      <c r="AC822" s="26" t="s">
        <v>190</v>
      </c>
      <c r="AD822" s="26" t="s">
        <v>190</v>
      </c>
      <c r="AE822" s="26" t="s">
        <v>55</v>
      </c>
      <c r="AF822" s="26" t="s">
        <v>159</v>
      </c>
      <c r="AG822" s="26" t="s">
        <v>59</v>
      </c>
      <c r="AH822" s="26" t="s">
        <v>59</v>
      </c>
      <c r="AI822" s="26" t="s">
        <v>59</v>
      </c>
      <c r="AJ822" s="26" t="s">
        <v>59</v>
      </c>
      <c r="AK822" s="26" t="s">
        <v>71</v>
      </c>
      <c r="AL822" s="26" t="s">
        <v>163</v>
      </c>
      <c r="AM822" s="26" t="s">
        <v>191</v>
      </c>
      <c r="AN822" s="26" t="s">
        <v>90</v>
      </c>
      <c r="AO822" s="26" t="s">
        <v>192</v>
      </c>
      <c r="AP822" s="26" t="s">
        <v>106</v>
      </c>
      <c r="AQ822" s="26" t="s">
        <v>106</v>
      </c>
      <c r="AR822" s="26" t="s">
        <v>106</v>
      </c>
      <c r="AS822" s="26" t="s">
        <v>106</v>
      </c>
      <c r="AT822" s="26" t="s">
        <v>114</v>
      </c>
      <c r="AU822" s="26" t="s">
        <v>193</v>
      </c>
      <c r="AX822" s="12">
        <f t="shared" si="450"/>
        <v>190</v>
      </c>
      <c r="AY822" s="12">
        <f t="shared" si="481"/>
        <v>0.5</v>
      </c>
      <c r="AZ822" s="20" t="str">
        <f t="shared" si="451"/>
        <v>Anticipatoria., Criterios y estándares (Rúbrica)., Autoevaluación., Retroalimentación.</v>
      </c>
      <c r="BA822" s="12" t="str">
        <f t="shared" si="446"/>
        <v>Anticipatoria.</v>
      </c>
      <c r="BB822" s="12" t="str">
        <f t="shared" si="447"/>
        <v>Criterios y estándares (Rúbrica).</v>
      </c>
      <c r="BC822" s="12" t="str">
        <f t="shared" si="448"/>
        <v>Autoevaluación.</v>
      </c>
      <c r="BD822" s="12" t="str">
        <f t="shared" si="449"/>
        <v>Retroalimentación.</v>
      </c>
      <c r="BF822" s="12">
        <f t="shared" si="452"/>
        <v>1</v>
      </c>
      <c r="BG822" s="12">
        <f t="shared" si="453"/>
        <v>1</v>
      </c>
      <c r="BH822" s="12">
        <f t="shared" si="454"/>
        <v>1</v>
      </c>
      <c r="BI822" s="12">
        <f t="shared" si="455"/>
        <v>1</v>
      </c>
      <c r="BJ822" s="12">
        <f t="shared" si="456"/>
        <v>0</v>
      </c>
      <c r="BK822" s="12">
        <f t="shared" si="457"/>
        <v>4</v>
      </c>
      <c r="BL822" s="20" t="str">
        <f t="shared" si="458"/>
        <v>Reflexión, Diálogo, Claridad, Oportunidades de mejora, Retroalimentación al docente</v>
      </c>
      <c r="BM822" s="12" t="str">
        <f t="shared" si="459"/>
        <v>Reflexión</v>
      </c>
      <c r="BN822" s="12" t="str">
        <f t="shared" si="482"/>
        <v>Diálogo</v>
      </c>
      <c r="BO822" s="12" t="str">
        <f t="shared" si="460"/>
        <v>Claridad</v>
      </c>
      <c r="BP822" s="12" t="str">
        <f t="shared" si="461"/>
        <v>Oportunidades de mejora</v>
      </c>
      <c r="BQ822" s="12" t="str">
        <f t="shared" si="462"/>
        <v>Retroalimentación al docente</v>
      </c>
      <c r="BS822" s="12">
        <f t="shared" si="463"/>
        <v>1</v>
      </c>
      <c r="BT822" s="12">
        <f t="shared" si="464"/>
        <v>1</v>
      </c>
      <c r="BU822" s="12">
        <f t="shared" si="465"/>
        <v>1</v>
      </c>
      <c r="BV822" s="12">
        <f t="shared" si="466"/>
        <v>1</v>
      </c>
      <c r="BW822" s="12">
        <f t="shared" si="467"/>
        <v>1</v>
      </c>
      <c r="BX822" s="12">
        <f t="shared" si="468"/>
        <v>0</v>
      </c>
      <c r="BY822" s="12">
        <f t="shared" si="469"/>
        <v>5</v>
      </c>
      <c r="BZ822"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22" s="12" t="str">
        <f t="shared" si="471"/>
        <v>La bibliografía básica propuesta se encuentra en la biblioteca "Juan Roa Vásquez".</v>
      </c>
      <c r="CB822" s="21" t="str">
        <f t="shared" si="472"/>
        <v>La bibliografía propuesta contiene títulos de edición menor a 5 años.</v>
      </c>
      <c r="CC822" s="12" t="str">
        <f t="shared" si="473"/>
        <v>La bibliografía se presenta con una sólo sistema de referenciación (APA, Vancouver, IEEE, etc).</v>
      </c>
      <c r="CD822" s="12" t="str">
        <f t="shared" si="474"/>
        <v>La bibliografía incluye por lo menos dos títulos en una segunda lengua.</v>
      </c>
      <c r="CF822" s="12">
        <f t="shared" si="475"/>
        <v>1</v>
      </c>
      <c r="CG822" s="12">
        <f t="shared" si="476"/>
        <v>1</v>
      </c>
      <c r="CH822" s="12">
        <f t="shared" si="477"/>
        <v>1</v>
      </c>
      <c r="CI822" s="12">
        <f t="shared" si="478"/>
        <v>1</v>
      </c>
      <c r="CJ822" s="12">
        <f t="shared" si="479"/>
        <v>0</v>
      </c>
      <c r="CK822" s="12">
        <f t="shared" si="480"/>
        <v>4</v>
      </c>
    </row>
    <row r="823" spans="1:89" x14ac:dyDescent="0.25">
      <c r="A823" s="25">
        <v>43082.395296226852</v>
      </c>
      <c r="B823" s="26" t="s">
        <v>1676</v>
      </c>
      <c r="C823" s="26" t="s">
        <v>1677</v>
      </c>
      <c r="D823" s="26" t="s">
        <v>185</v>
      </c>
      <c r="E823" s="24"/>
      <c r="F823" s="26" t="s">
        <v>336</v>
      </c>
      <c r="G823" s="26" t="s">
        <v>1678</v>
      </c>
      <c r="H823" s="26" t="s">
        <v>188</v>
      </c>
      <c r="I823" s="26" t="s">
        <v>188</v>
      </c>
      <c r="J823" s="26" t="s">
        <v>188</v>
      </c>
      <c r="K823" s="26" t="s">
        <v>188</v>
      </c>
      <c r="L823" s="26" t="s">
        <v>188</v>
      </c>
      <c r="M823" s="26" t="s">
        <v>188</v>
      </c>
      <c r="N823" s="26" t="s">
        <v>188</v>
      </c>
      <c r="O823" s="26" t="s">
        <v>188</v>
      </c>
      <c r="P823" s="26" t="s">
        <v>188</v>
      </c>
      <c r="Q823" s="26" t="s">
        <v>188</v>
      </c>
      <c r="R823" s="26" t="s">
        <v>188</v>
      </c>
      <c r="S823" s="26" t="s">
        <v>188</v>
      </c>
      <c r="T823" s="26" t="s">
        <v>188</v>
      </c>
      <c r="U823" s="26" t="s">
        <v>188</v>
      </c>
      <c r="V823" s="26" t="s">
        <v>4</v>
      </c>
      <c r="W823" s="26" t="s">
        <v>162</v>
      </c>
      <c r="X823" s="26" t="s">
        <v>158</v>
      </c>
      <c r="Y823" s="26" t="s">
        <v>190</v>
      </c>
      <c r="Z823" s="26" t="s">
        <v>190</v>
      </c>
      <c r="AA823" s="26" t="s">
        <v>190</v>
      </c>
      <c r="AB823" s="26" t="s">
        <v>190</v>
      </c>
      <c r="AC823" s="26" t="s">
        <v>190</v>
      </c>
      <c r="AD823" s="26" t="s">
        <v>190</v>
      </c>
      <c r="AE823" s="26" t="s">
        <v>55</v>
      </c>
      <c r="AF823" s="26" t="s">
        <v>159</v>
      </c>
      <c r="AG823" s="26" t="s">
        <v>59</v>
      </c>
      <c r="AH823" s="26" t="s">
        <v>59</v>
      </c>
      <c r="AI823" s="26" t="s">
        <v>59</v>
      </c>
      <c r="AJ823" s="26" t="s">
        <v>59</v>
      </c>
      <c r="AK823" s="26" t="s">
        <v>71</v>
      </c>
      <c r="AL823" s="26" t="s">
        <v>163</v>
      </c>
      <c r="AM823" s="26" t="s">
        <v>191</v>
      </c>
      <c r="AN823" s="26" t="s">
        <v>90</v>
      </c>
      <c r="AO823" s="26" t="s">
        <v>192</v>
      </c>
      <c r="AP823" s="26" t="s">
        <v>106</v>
      </c>
      <c r="AQ823" s="26" t="s">
        <v>106</v>
      </c>
      <c r="AR823" s="26" t="s">
        <v>106</v>
      </c>
      <c r="AS823" s="26" t="s">
        <v>106</v>
      </c>
      <c r="AT823" s="26" t="s">
        <v>114</v>
      </c>
      <c r="AU823" s="26" t="s">
        <v>193</v>
      </c>
      <c r="AX823" s="12">
        <f t="shared" si="450"/>
        <v>822</v>
      </c>
      <c r="AY823" s="12">
        <f t="shared" si="481"/>
        <v>1</v>
      </c>
      <c r="AZ823" s="20" t="str">
        <f t="shared" si="451"/>
        <v>Anticipatoria., Criterios y estándares (Rúbrica)., Autoevaluación., Retroalimentación.</v>
      </c>
      <c r="BA823" s="12" t="str">
        <f t="shared" si="446"/>
        <v>Anticipatoria.</v>
      </c>
      <c r="BB823" s="12" t="str">
        <f t="shared" si="447"/>
        <v>Criterios y estándares (Rúbrica).</v>
      </c>
      <c r="BC823" s="12" t="str">
        <f t="shared" si="448"/>
        <v>Autoevaluación.</v>
      </c>
      <c r="BD823" s="12" t="str">
        <f t="shared" si="449"/>
        <v>Retroalimentación.</v>
      </c>
      <c r="BF823" s="12">
        <f t="shared" si="452"/>
        <v>1</v>
      </c>
      <c r="BG823" s="12">
        <f t="shared" si="453"/>
        <v>1</v>
      </c>
      <c r="BH823" s="12">
        <f t="shared" si="454"/>
        <v>1</v>
      </c>
      <c r="BI823" s="12">
        <f t="shared" si="455"/>
        <v>1</v>
      </c>
      <c r="BJ823" s="12">
        <f t="shared" si="456"/>
        <v>0</v>
      </c>
      <c r="BK823" s="12">
        <f t="shared" si="457"/>
        <v>4</v>
      </c>
      <c r="BL823" s="20" t="str">
        <f t="shared" si="458"/>
        <v>Reflexión, Diálogo, Claridad, Oportunidades de mejora, Retroalimentación al docente</v>
      </c>
      <c r="BM823" s="12" t="str">
        <f t="shared" si="459"/>
        <v>Reflexión</v>
      </c>
      <c r="BN823" s="12" t="str">
        <f t="shared" si="482"/>
        <v>Diálogo</v>
      </c>
      <c r="BO823" s="12" t="str">
        <f t="shared" si="460"/>
        <v>Claridad</v>
      </c>
      <c r="BP823" s="12" t="str">
        <f t="shared" si="461"/>
        <v>Oportunidades de mejora</v>
      </c>
      <c r="BQ823" s="12" t="str">
        <f t="shared" si="462"/>
        <v>Retroalimentación al docente</v>
      </c>
      <c r="BS823" s="12">
        <f t="shared" si="463"/>
        <v>1</v>
      </c>
      <c r="BT823" s="12">
        <f t="shared" si="464"/>
        <v>1</v>
      </c>
      <c r="BU823" s="12">
        <f t="shared" si="465"/>
        <v>1</v>
      </c>
      <c r="BV823" s="12">
        <f t="shared" si="466"/>
        <v>1</v>
      </c>
      <c r="BW823" s="12">
        <f t="shared" si="467"/>
        <v>1</v>
      </c>
      <c r="BX823" s="12">
        <f t="shared" si="468"/>
        <v>0</v>
      </c>
      <c r="BY823" s="12">
        <f t="shared" si="469"/>
        <v>5</v>
      </c>
      <c r="BZ823"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23" s="12" t="str">
        <f t="shared" si="471"/>
        <v>La bibliografía básica propuesta se encuentra en la biblioteca "Juan Roa Vásquez".</v>
      </c>
      <c r="CB823" s="21" t="str">
        <f t="shared" si="472"/>
        <v>La bibliografía propuesta contiene títulos de edición menor a 5 años.</v>
      </c>
      <c r="CC823" s="12" t="str">
        <f t="shared" si="473"/>
        <v>La bibliografía se presenta con una sólo sistema de referenciación (APA, Vancouver, IEEE, etc).</v>
      </c>
      <c r="CD823" s="12" t="str">
        <f t="shared" si="474"/>
        <v>La bibliografía incluye por lo menos dos títulos en una segunda lengua.</v>
      </c>
      <c r="CF823" s="12">
        <f t="shared" si="475"/>
        <v>1</v>
      </c>
      <c r="CG823" s="12">
        <f t="shared" si="476"/>
        <v>1</v>
      </c>
      <c r="CH823" s="12">
        <f t="shared" si="477"/>
        <v>1</v>
      </c>
      <c r="CI823" s="12">
        <f t="shared" si="478"/>
        <v>1</v>
      </c>
      <c r="CJ823" s="12">
        <f t="shared" si="479"/>
        <v>0</v>
      </c>
      <c r="CK823" s="12">
        <f t="shared" si="480"/>
        <v>4</v>
      </c>
    </row>
    <row r="824" spans="1:89" x14ac:dyDescent="0.25">
      <c r="A824" s="25">
        <v>43082.395376678236</v>
      </c>
      <c r="B824" s="26" t="s">
        <v>1679</v>
      </c>
      <c r="C824" s="26" t="s">
        <v>1680</v>
      </c>
      <c r="D824" s="26" t="s">
        <v>185</v>
      </c>
      <c r="E824" s="24"/>
      <c r="F824" s="26" t="s">
        <v>1007</v>
      </c>
      <c r="G824" s="26" t="s">
        <v>1681</v>
      </c>
      <c r="H824" s="26" t="s">
        <v>188</v>
      </c>
      <c r="I824" s="26" t="s">
        <v>188</v>
      </c>
      <c r="J824" s="26" t="s">
        <v>188</v>
      </c>
      <c r="K824" s="26" t="s">
        <v>188</v>
      </c>
      <c r="L824" s="26" t="s">
        <v>188</v>
      </c>
      <c r="M824" s="26" t="s">
        <v>188</v>
      </c>
      <c r="N824" s="26" t="s">
        <v>188</v>
      </c>
      <c r="O824" s="26" t="s">
        <v>188</v>
      </c>
      <c r="P824" s="26" t="s">
        <v>188</v>
      </c>
      <c r="Q824" s="26" t="s">
        <v>188</v>
      </c>
      <c r="R824" s="26" t="s">
        <v>188</v>
      </c>
      <c r="S824" s="26" t="s">
        <v>188</v>
      </c>
      <c r="T824" s="26" t="s">
        <v>188</v>
      </c>
      <c r="U824" s="26" t="s">
        <v>188</v>
      </c>
      <c r="V824" s="26" t="s">
        <v>4</v>
      </c>
      <c r="W824" s="26" t="s">
        <v>162</v>
      </c>
      <c r="X824" s="26" t="s">
        <v>39</v>
      </c>
      <c r="Y824" s="26" t="s">
        <v>190</v>
      </c>
      <c r="Z824" s="26" t="s">
        <v>190</v>
      </c>
      <c r="AA824" s="26" t="s">
        <v>190</v>
      </c>
      <c r="AB824" s="26" t="s">
        <v>190</v>
      </c>
      <c r="AC824" s="26" t="s">
        <v>190</v>
      </c>
      <c r="AD824" s="26" t="s">
        <v>190</v>
      </c>
      <c r="AE824" s="26" t="s">
        <v>55</v>
      </c>
      <c r="AF824" s="26" t="s">
        <v>159</v>
      </c>
      <c r="AG824" s="26" t="s">
        <v>59</v>
      </c>
      <c r="AH824" s="26" t="s">
        <v>59</v>
      </c>
      <c r="AI824" s="26" t="s">
        <v>59</v>
      </c>
      <c r="AJ824" s="26" t="s">
        <v>59</v>
      </c>
      <c r="AK824" s="26" t="s">
        <v>71</v>
      </c>
      <c r="AL824" s="26" t="s">
        <v>163</v>
      </c>
      <c r="AM824" s="26" t="s">
        <v>218</v>
      </c>
      <c r="AN824" s="26" t="s">
        <v>88</v>
      </c>
      <c r="AO824" s="26" t="s">
        <v>210</v>
      </c>
      <c r="AP824" s="26" t="s">
        <v>106</v>
      </c>
      <c r="AQ824" s="26" t="s">
        <v>104</v>
      </c>
      <c r="AR824" s="26" t="s">
        <v>106</v>
      </c>
      <c r="AS824" s="26" t="s">
        <v>106</v>
      </c>
      <c r="AT824" s="26" t="s">
        <v>114</v>
      </c>
      <c r="AU824" s="26" t="s">
        <v>260</v>
      </c>
      <c r="AX824" s="12">
        <f t="shared" si="450"/>
        <v>823</v>
      </c>
      <c r="AY824" s="12">
        <f t="shared" si="481"/>
        <v>1</v>
      </c>
      <c r="AZ824" s="20" t="str">
        <f t="shared" si="451"/>
        <v>Criterios y estándares (Rúbrica)., Retroalimentación.</v>
      </c>
      <c r="BA824" s="12" t="str">
        <f t="shared" si="446"/>
        <v>Criterios y estándares (Rúbrica).</v>
      </c>
      <c r="BB824" s="12" t="str">
        <f t="shared" si="447"/>
        <v>Retroalimentación.</v>
      </c>
      <c r="BC824" s="12" t="str">
        <f t="shared" si="448"/>
        <v/>
      </c>
      <c r="BD824" s="12" t="str">
        <f t="shared" si="449"/>
        <v/>
      </c>
      <c r="BF824" s="12">
        <f t="shared" si="452"/>
        <v>0</v>
      </c>
      <c r="BG824" s="12">
        <f t="shared" si="453"/>
        <v>1</v>
      </c>
      <c r="BH824" s="12">
        <f t="shared" si="454"/>
        <v>0</v>
      </c>
      <c r="BI824" s="12">
        <f t="shared" si="455"/>
        <v>1</v>
      </c>
      <c r="BJ824" s="12">
        <f t="shared" si="456"/>
        <v>0</v>
      </c>
      <c r="BK824" s="12">
        <f t="shared" si="457"/>
        <v>2</v>
      </c>
      <c r="BL824" s="20" t="str">
        <f t="shared" si="458"/>
        <v>Reflexión, Diálogo, Claridad, Oportunidades de mejora</v>
      </c>
      <c r="BM824" s="12" t="str">
        <f t="shared" si="459"/>
        <v>Reflexión</v>
      </c>
      <c r="BN824" s="12" t="str">
        <f t="shared" si="482"/>
        <v>Diálogo</v>
      </c>
      <c r="BO824" s="12" t="str">
        <f t="shared" si="460"/>
        <v>Claridad</v>
      </c>
      <c r="BP824" s="12" t="str">
        <f t="shared" si="461"/>
        <v>Oportunidades de mejora</v>
      </c>
      <c r="BQ824" s="12" t="str">
        <f t="shared" si="462"/>
        <v/>
      </c>
      <c r="BS824" s="12">
        <f t="shared" si="463"/>
        <v>1</v>
      </c>
      <c r="BT824" s="12">
        <f t="shared" si="464"/>
        <v>1</v>
      </c>
      <c r="BU824" s="12">
        <f t="shared" si="465"/>
        <v>1</v>
      </c>
      <c r="BV824" s="12">
        <f t="shared" si="466"/>
        <v>1</v>
      </c>
      <c r="BW824" s="12">
        <f t="shared" si="467"/>
        <v>0</v>
      </c>
      <c r="BX824" s="12">
        <f t="shared" si="468"/>
        <v>0</v>
      </c>
      <c r="BY824" s="12">
        <f t="shared" si="469"/>
        <v>4</v>
      </c>
      <c r="BZ824" s="12" t="str">
        <f t="shared" si="470"/>
        <v>La bibliografía básica propuesta se encuentra en la biblioteca "Juan Roa Vásquez"., La bibliografía se presenta con una sólo sistema de referenciación (APA, Vancouver, IEEE, etc)., La bibliografía incluye por lo menos dos títulos en una segunda lengua.</v>
      </c>
      <c r="CA824" s="12" t="str">
        <f t="shared" si="471"/>
        <v>La bibliografía básica propuesta se encuentra en la biblioteca "Juan Roa Vásquez".</v>
      </c>
      <c r="CB824" s="21" t="str">
        <f t="shared" si="472"/>
        <v>La bibliografía se presenta con una sólo sistema de referenciación (APA, Vancouver, IEEE, etc).</v>
      </c>
      <c r="CC824" s="12" t="str">
        <f t="shared" si="473"/>
        <v>La bibliografía incluye por lo menos dos títulos en una segunda lengua.</v>
      </c>
      <c r="CD824" s="12" t="str">
        <f t="shared" si="474"/>
        <v/>
      </c>
      <c r="CF824" s="12">
        <f t="shared" si="475"/>
        <v>1</v>
      </c>
      <c r="CG824" s="12">
        <f t="shared" si="476"/>
        <v>0</v>
      </c>
      <c r="CH824" s="12">
        <f t="shared" si="477"/>
        <v>1</v>
      </c>
      <c r="CI824" s="12">
        <f t="shared" si="478"/>
        <v>1</v>
      </c>
      <c r="CJ824" s="12">
        <f t="shared" si="479"/>
        <v>0</v>
      </c>
      <c r="CK824" s="12">
        <f t="shared" si="480"/>
        <v>3</v>
      </c>
    </row>
    <row r="825" spans="1:89" x14ac:dyDescent="0.25">
      <c r="A825" s="25">
        <v>43082.396125879633</v>
      </c>
      <c r="B825" s="26" t="s">
        <v>1682</v>
      </c>
      <c r="C825" s="26" t="s">
        <v>1683</v>
      </c>
      <c r="D825" s="26" t="s">
        <v>185</v>
      </c>
      <c r="E825" s="24"/>
      <c r="F825" s="26" t="s">
        <v>297</v>
      </c>
      <c r="G825" s="26" t="s">
        <v>1684</v>
      </c>
      <c r="H825" s="26" t="s">
        <v>188</v>
      </c>
      <c r="I825" s="26" t="s">
        <v>188</v>
      </c>
      <c r="J825" s="26" t="s">
        <v>188</v>
      </c>
      <c r="K825" s="26" t="s">
        <v>188</v>
      </c>
      <c r="L825" s="26" t="s">
        <v>188</v>
      </c>
      <c r="M825" s="26" t="s">
        <v>188</v>
      </c>
      <c r="N825" s="26" t="s">
        <v>188</v>
      </c>
      <c r="O825" s="26" t="s">
        <v>188</v>
      </c>
      <c r="P825" s="26" t="s">
        <v>188</v>
      </c>
      <c r="Q825" s="26" t="s">
        <v>188</v>
      </c>
      <c r="R825" s="26" t="s">
        <v>188</v>
      </c>
      <c r="S825" s="26" t="s">
        <v>188</v>
      </c>
      <c r="T825" s="26" t="s">
        <v>188</v>
      </c>
      <c r="U825" s="26" t="s">
        <v>188</v>
      </c>
      <c r="V825" s="26" t="s">
        <v>5</v>
      </c>
      <c r="W825" s="26" t="s">
        <v>162</v>
      </c>
      <c r="X825" s="26" t="s">
        <v>158</v>
      </c>
      <c r="Y825" s="26" t="s">
        <v>43</v>
      </c>
      <c r="Z825" s="26" t="s">
        <v>190</v>
      </c>
      <c r="AA825" s="26" t="s">
        <v>190</v>
      </c>
      <c r="AB825" s="26" t="s">
        <v>190</v>
      </c>
      <c r="AC825" s="26" t="s">
        <v>43</v>
      </c>
      <c r="AD825" s="26" t="s">
        <v>43</v>
      </c>
      <c r="AE825" s="26" t="s">
        <v>53</v>
      </c>
      <c r="AF825" s="26" t="s">
        <v>159</v>
      </c>
      <c r="AG825" s="26" t="s">
        <v>59</v>
      </c>
      <c r="AH825" s="26" t="s">
        <v>59</v>
      </c>
      <c r="AI825" s="26" t="s">
        <v>59</v>
      </c>
      <c r="AJ825" s="26" t="s">
        <v>59</v>
      </c>
      <c r="AK825" s="26" t="s">
        <v>69</v>
      </c>
      <c r="AL825" s="26" t="s">
        <v>160</v>
      </c>
      <c r="AM825" s="26" t="s">
        <v>206</v>
      </c>
      <c r="AN825" s="26" t="s">
        <v>89</v>
      </c>
      <c r="AO825" s="26" t="s">
        <v>210</v>
      </c>
      <c r="AP825" s="26" t="s">
        <v>106</v>
      </c>
      <c r="AQ825" s="26" t="s">
        <v>106</v>
      </c>
      <c r="AR825" s="26" t="s">
        <v>106</v>
      </c>
      <c r="AS825" s="26" t="s">
        <v>106</v>
      </c>
      <c r="AT825" s="26" t="s">
        <v>114</v>
      </c>
      <c r="AU825" s="26" t="s">
        <v>193</v>
      </c>
      <c r="AX825" s="12">
        <f t="shared" si="450"/>
        <v>824</v>
      </c>
      <c r="AY825" s="12">
        <f t="shared" si="481"/>
        <v>1</v>
      </c>
      <c r="AZ825" s="20" t="str">
        <f t="shared" si="451"/>
        <v>Anticipatoria., Autoevaluación., Retroalimentación.</v>
      </c>
      <c r="BA825" s="12" t="str">
        <f t="shared" si="446"/>
        <v>Anticipatoria.</v>
      </c>
      <c r="BB825" s="12" t="str">
        <f t="shared" si="447"/>
        <v>Autoevaluación.</v>
      </c>
      <c r="BC825" s="12" t="str">
        <f t="shared" si="448"/>
        <v>Retroalimentación.</v>
      </c>
      <c r="BD825" s="12" t="str">
        <f t="shared" si="449"/>
        <v/>
      </c>
      <c r="BF825" s="12">
        <f t="shared" si="452"/>
        <v>1</v>
      </c>
      <c r="BG825" s="12">
        <f t="shared" si="453"/>
        <v>0</v>
      </c>
      <c r="BH825" s="12">
        <f t="shared" si="454"/>
        <v>1</v>
      </c>
      <c r="BI825" s="12">
        <f t="shared" si="455"/>
        <v>1</v>
      </c>
      <c r="BJ825" s="12">
        <f t="shared" si="456"/>
        <v>0</v>
      </c>
      <c r="BK825" s="12">
        <f t="shared" si="457"/>
        <v>3</v>
      </c>
      <c r="BL825" s="20" t="str">
        <f t="shared" si="458"/>
        <v>Reflexión, Diálogo, Claridad, Oportunidades de mejora</v>
      </c>
      <c r="BM825" s="12" t="str">
        <f t="shared" si="459"/>
        <v>Reflexión</v>
      </c>
      <c r="BN825" s="12" t="str">
        <f t="shared" si="482"/>
        <v>Diálogo</v>
      </c>
      <c r="BO825" s="12" t="str">
        <f t="shared" si="460"/>
        <v>Claridad</v>
      </c>
      <c r="BP825" s="12" t="str">
        <f t="shared" si="461"/>
        <v>Oportunidades de mejora</v>
      </c>
      <c r="BQ825" s="12" t="str">
        <f t="shared" si="462"/>
        <v/>
      </c>
      <c r="BS825" s="12">
        <f t="shared" si="463"/>
        <v>1</v>
      </c>
      <c r="BT825" s="12">
        <f t="shared" si="464"/>
        <v>1</v>
      </c>
      <c r="BU825" s="12">
        <f t="shared" si="465"/>
        <v>1</v>
      </c>
      <c r="BV825" s="12">
        <f t="shared" si="466"/>
        <v>1</v>
      </c>
      <c r="BW825" s="12">
        <f t="shared" si="467"/>
        <v>0</v>
      </c>
      <c r="BX825" s="12">
        <f t="shared" si="468"/>
        <v>0</v>
      </c>
      <c r="BY825" s="12">
        <f t="shared" si="469"/>
        <v>4</v>
      </c>
      <c r="BZ825"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25" s="12" t="str">
        <f t="shared" si="471"/>
        <v>La bibliografía básica propuesta se encuentra en la biblioteca "Juan Roa Vásquez".</v>
      </c>
      <c r="CB825" s="21" t="str">
        <f t="shared" si="472"/>
        <v>La bibliografía propuesta contiene títulos de edición menor a 5 años.</v>
      </c>
      <c r="CC825" s="12" t="str">
        <f t="shared" si="473"/>
        <v>La bibliografía se presenta con una sólo sistema de referenciación (APA, Vancouver, IEEE, etc).</v>
      </c>
      <c r="CD825" s="12" t="str">
        <f t="shared" si="474"/>
        <v>La bibliografía incluye por lo menos dos títulos en una segunda lengua.</v>
      </c>
      <c r="CF825" s="12">
        <f t="shared" si="475"/>
        <v>1</v>
      </c>
      <c r="CG825" s="12">
        <f t="shared" si="476"/>
        <v>1</v>
      </c>
      <c r="CH825" s="12">
        <f t="shared" si="477"/>
        <v>1</v>
      </c>
      <c r="CI825" s="12">
        <f t="shared" si="478"/>
        <v>1</v>
      </c>
      <c r="CJ825" s="12">
        <f t="shared" si="479"/>
        <v>0</v>
      </c>
      <c r="CK825" s="12">
        <f t="shared" si="480"/>
        <v>4</v>
      </c>
    </row>
    <row r="826" spans="1:89" x14ac:dyDescent="0.25">
      <c r="A826" s="25">
        <v>43082.398248414349</v>
      </c>
      <c r="B826" s="26" t="s">
        <v>1685</v>
      </c>
      <c r="C826" s="26" t="s">
        <v>1686</v>
      </c>
      <c r="D826" s="26" t="s">
        <v>185</v>
      </c>
      <c r="E826" s="24"/>
      <c r="F826" s="26" t="s">
        <v>336</v>
      </c>
      <c r="G826" s="26" t="s">
        <v>1687</v>
      </c>
      <c r="H826" s="26" t="s">
        <v>188</v>
      </c>
      <c r="I826" s="26" t="s">
        <v>188</v>
      </c>
      <c r="J826" s="26" t="s">
        <v>188</v>
      </c>
      <c r="K826" s="26" t="s">
        <v>188</v>
      </c>
      <c r="L826" s="26" t="s">
        <v>188</v>
      </c>
      <c r="M826" s="26" t="s">
        <v>188</v>
      </c>
      <c r="N826" s="26" t="s">
        <v>188</v>
      </c>
      <c r="O826" s="26" t="s">
        <v>188</v>
      </c>
      <c r="P826" s="26" t="s">
        <v>188</v>
      </c>
      <c r="Q826" s="26" t="s">
        <v>188</v>
      </c>
      <c r="R826" s="26" t="s">
        <v>188</v>
      </c>
      <c r="S826" s="26" t="s">
        <v>188</v>
      </c>
      <c r="T826" s="26" t="s">
        <v>188</v>
      </c>
      <c r="U826" s="26" t="s">
        <v>188</v>
      </c>
      <c r="V826" s="26" t="s">
        <v>5</v>
      </c>
      <c r="W826" s="26" t="s">
        <v>36</v>
      </c>
      <c r="X826" s="26" t="s">
        <v>158</v>
      </c>
      <c r="Y826" s="26" t="s">
        <v>43</v>
      </c>
      <c r="Z826" s="26" t="s">
        <v>43</v>
      </c>
      <c r="AA826" s="26" t="s">
        <v>190</v>
      </c>
      <c r="AB826" s="26" t="s">
        <v>43</v>
      </c>
      <c r="AC826" s="26" t="s">
        <v>190</v>
      </c>
      <c r="AD826" s="26" t="s">
        <v>43</v>
      </c>
      <c r="AE826" s="26" t="s">
        <v>53</v>
      </c>
      <c r="AF826" s="26" t="s">
        <v>58</v>
      </c>
      <c r="AG826" s="26" t="s">
        <v>58</v>
      </c>
      <c r="AH826" s="26" t="s">
        <v>59</v>
      </c>
      <c r="AI826" s="26" t="s">
        <v>58</v>
      </c>
      <c r="AJ826" s="26" t="s">
        <v>59</v>
      </c>
      <c r="AK826" s="26" t="s">
        <v>69</v>
      </c>
      <c r="AL826" s="26" t="s">
        <v>160</v>
      </c>
      <c r="AM826" s="26" t="s">
        <v>191</v>
      </c>
      <c r="AN826" s="26" t="s">
        <v>89</v>
      </c>
      <c r="AO826" s="26" t="s">
        <v>210</v>
      </c>
      <c r="AP826" s="26" t="s">
        <v>106</v>
      </c>
      <c r="AQ826" s="26" t="s">
        <v>106</v>
      </c>
      <c r="AR826" s="26" t="s">
        <v>106</v>
      </c>
      <c r="AS826" s="26" t="s">
        <v>106</v>
      </c>
      <c r="AT826" s="26" t="s">
        <v>114</v>
      </c>
      <c r="AU826" s="26" t="s">
        <v>260</v>
      </c>
      <c r="AX826" s="12">
        <f t="shared" si="450"/>
        <v>825</v>
      </c>
      <c r="AY826" s="12">
        <f t="shared" si="481"/>
        <v>1</v>
      </c>
      <c r="AZ826" s="20" t="str">
        <f t="shared" si="451"/>
        <v>Anticipatoria., Criterios y estándares (Rúbrica)., Autoevaluación., Retroalimentación.</v>
      </c>
      <c r="BA826" s="12" t="str">
        <f t="shared" si="446"/>
        <v>Anticipatoria.</v>
      </c>
      <c r="BB826" s="12" t="str">
        <f t="shared" si="447"/>
        <v>Criterios y estándares (Rúbrica).</v>
      </c>
      <c r="BC826" s="12" t="str">
        <f t="shared" si="448"/>
        <v>Autoevaluación.</v>
      </c>
      <c r="BD826" s="12" t="str">
        <f t="shared" si="449"/>
        <v>Retroalimentación.</v>
      </c>
      <c r="BF826" s="12">
        <f t="shared" si="452"/>
        <v>1</v>
      </c>
      <c r="BG826" s="12">
        <f t="shared" si="453"/>
        <v>1</v>
      </c>
      <c r="BH826" s="12">
        <f t="shared" si="454"/>
        <v>1</v>
      </c>
      <c r="BI826" s="12">
        <f t="shared" si="455"/>
        <v>1</v>
      </c>
      <c r="BJ826" s="12">
        <f t="shared" si="456"/>
        <v>0</v>
      </c>
      <c r="BK826" s="12">
        <f t="shared" si="457"/>
        <v>4</v>
      </c>
      <c r="BL826" s="20" t="str">
        <f t="shared" si="458"/>
        <v>Reflexión, Diálogo, Claridad, Oportunidades de mejora</v>
      </c>
      <c r="BM826" s="12" t="str">
        <f t="shared" si="459"/>
        <v>Reflexión</v>
      </c>
      <c r="BN826" s="12" t="str">
        <f t="shared" si="482"/>
        <v>Diálogo</v>
      </c>
      <c r="BO826" s="12" t="str">
        <f t="shared" si="460"/>
        <v>Claridad</v>
      </c>
      <c r="BP826" s="12" t="str">
        <f t="shared" si="461"/>
        <v>Oportunidades de mejora</v>
      </c>
      <c r="BQ826" s="12" t="str">
        <f t="shared" si="462"/>
        <v/>
      </c>
      <c r="BS826" s="12">
        <f t="shared" si="463"/>
        <v>1</v>
      </c>
      <c r="BT826" s="12">
        <f t="shared" si="464"/>
        <v>1</v>
      </c>
      <c r="BU826" s="12">
        <f t="shared" si="465"/>
        <v>1</v>
      </c>
      <c r="BV826" s="12">
        <f t="shared" si="466"/>
        <v>1</v>
      </c>
      <c r="BW826" s="12">
        <f t="shared" si="467"/>
        <v>0</v>
      </c>
      <c r="BX826" s="12">
        <f t="shared" si="468"/>
        <v>0</v>
      </c>
      <c r="BY826" s="12">
        <f t="shared" si="469"/>
        <v>4</v>
      </c>
      <c r="BZ826" s="12" t="str">
        <f t="shared" si="470"/>
        <v>La bibliografía básica propuesta se encuentra en la biblioteca "Juan Roa Vásquez"., La bibliografía se presenta con una sólo sistema de referenciación (APA, Vancouver, IEEE, etc)., La bibliografía incluye por lo menos dos títulos en una segunda lengua.</v>
      </c>
      <c r="CA826" s="12" t="str">
        <f t="shared" si="471"/>
        <v>La bibliografía básica propuesta se encuentra en la biblioteca "Juan Roa Vásquez".</v>
      </c>
      <c r="CB826" s="21" t="str">
        <f t="shared" si="472"/>
        <v>La bibliografía se presenta con una sólo sistema de referenciación (APA, Vancouver, IEEE, etc).</v>
      </c>
      <c r="CC826" s="12" t="str">
        <f t="shared" si="473"/>
        <v>La bibliografía incluye por lo menos dos títulos en una segunda lengua.</v>
      </c>
      <c r="CD826" s="12" t="str">
        <f t="shared" si="474"/>
        <v/>
      </c>
      <c r="CF826" s="12">
        <f t="shared" si="475"/>
        <v>1</v>
      </c>
      <c r="CG826" s="12">
        <f t="shared" si="476"/>
        <v>0</v>
      </c>
      <c r="CH826" s="12">
        <f t="shared" si="477"/>
        <v>1</v>
      </c>
      <c r="CI826" s="12">
        <f t="shared" si="478"/>
        <v>1</v>
      </c>
      <c r="CJ826" s="12">
        <f t="shared" si="479"/>
        <v>0</v>
      </c>
      <c r="CK826" s="12">
        <f t="shared" si="480"/>
        <v>3</v>
      </c>
    </row>
    <row r="827" spans="1:89" x14ac:dyDescent="0.25">
      <c r="A827" s="25">
        <v>43082.400776944443</v>
      </c>
      <c r="B827" s="26" t="s">
        <v>1688</v>
      </c>
      <c r="C827" s="26" t="s">
        <v>1689</v>
      </c>
      <c r="D827" s="26" t="s">
        <v>185</v>
      </c>
      <c r="E827" s="24"/>
      <c r="F827" s="26" t="s">
        <v>336</v>
      </c>
      <c r="G827" s="26" t="s">
        <v>1690</v>
      </c>
      <c r="H827" s="26" t="s">
        <v>188</v>
      </c>
      <c r="I827" s="26" t="s">
        <v>188</v>
      </c>
      <c r="J827" s="26" t="s">
        <v>188</v>
      </c>
      <c r="K827" s="26" t="s">
        <v>188</v>
      </c>
      <c r="L827" s="26" t="s">
        <v>188</v>
      </c>
      <c r="M827" s="26" t="s">
        <v>188</v>
      </c>
      <c r="N827" s="26" t="s">
        <v>188</v>
      </c>
      <c r="O827" s="26" t="s">
        <v>188</v>
      </c>
      <c r="P827" s="26" t="s">
        <v>189</v>
      </c>
      <c r="Q827" s="26" t="s">
        <v>188</v>
      </c>
      <c r="R827" s="26" t="s">
        <v>189</v>
      </c>
      <c r="S827" s="26" t="s">
        <v>188</v>
      </c>
      <c r="T827" s="26" t="s">
        <v>188</v>
      </c>
      <c r="U827" s="26" t="s">
        <v>188</v>
      </c>
      <c r="V827" s="26" t="s">
        <v>4</v>
      </c>
      <c r="W827" s="26" t="s">
        <v>162</v>
      </c>
      <c r="X827" s="26" t="s">
        <v>39</v>
      </c>
      <c r="Y827" s="26" t="s">
        <v>190</v>
      </c>
      <c r="Z827" s="26" t="s">
        <v>190</v>
      </c>
      <c r="AA827" s="26" t="s">
        <v>190</v>
      </c>
      <c r="AB827" s="26" t="s">
        <v>190</v>
      </c>
      <c r="AC827" s="26" t="s">
        <v>190</v>
      </c>
      <c r="AD827" s="26" t="s">
        <v>190</v>
      </c>
      <c r="AE827" s="26" t="s">
        <v>55</v>
      </c>
      <c r="AF827" s="26" t="s">
        <v>159</v>
      </c>
      <c r="AG827" s="26" t="s">
        <v>59</v>
      </c>
      <c r="AH827" s="26" t="s">
        <v>59</v>
      </c>
      <c r="AI827" s="26" t="s">
        <v>59</v>
      </c>
      <c r="AJ827" s="26" t="s">
        <v>59</v>
      </c>
      <c r="AK827" s="26" t="s">
        <v>71</v>
      </c>
      <c r="AL827" s="26" t="s">
        <v>163</v>
      </c>
      <c r="AM827" s="26" t="s">
        <v>191</v>
      </c>
      <c r="AN827" s="26" t="s">
        <v>90</v>
      </c>
      <c r="AO827" s="26" t="s">
        <v>192</v>
      </c>
      <c r="AP827" s="26" t="s">
        <v>106</v>
      </c>
      <c r="AQ827" s="26" t="s">
        <v>106</v>
      </c>
      <c r="AR827" s="26" t="s">
        <v>106</v>
      </c>
      <c r="AS827" s="26" t="s">
        <v>106</v>
      </c>
      <c r="AT827" s="26" t="s">
        <v>114</v>
      </c>
      <c r="AU827" s="26" t="s">
        <v>193</v>
      </c>
      <c r="AX827" s="12">
        <f t="shared" si="450"/>
        <v>826</v>
      </c>
      <c r="AY827" s="12">
        <f t="shared" si="481"/>
        <v>1</v>
      </c>
      <c r="AZ827" s="20" t="str">
        <f t="shared" si="451"/>
        <v>Anticipatoria., Criterios y estándares (Rúbrica)., Autoevaluación., Retroalimentación.</v>
      </c>
      <c r="BA827" s="12" t="str">
        <f t="shared" si="446"/>
        <v>Anticipatoria.</v>
      </c>
      <c r="BB827" s="12" t="str">
        <f t="shared" si="447"/>
        <v>Criterios y estándares (Rúbrica).</v>
      </c>
      <c r="BC827" s="12" t="str">
        <f t="shared" si="448"/>
        <v>Autoevaluación.</v>
      </c>
      <c r="BD827" s="12" t="str">
        <f t="shared" si="449"/>
        <v>Retroalimentación.</v>
      </c>
      <c r="BF827" s="12">
        <f t="shared" si="452"/>
        <v>1</v>
      </c>
      <c r="BG827" s="12">
        <f t="shared" si="453"/>
        <v>1</v>
      </c>
      <c r="BH827" s="12">
        <f t="shared" si="454"/>
        <v>1</v>
      </c>
      <c r="BI827" s="12">
        <f t="shared" si="455"/>
        <v>1</v>
      </c>
      <c r="BJ827" s="12">
        <f t="shared" si="456"/>
        <v>0</v>
      </c>
      <c r="BK827" s="12">
        <f t="shared" si="457"/>
        <v>4</v>
      </c>
      <c r="BL827" s="20" t="str">
        <f t="shared" si="458"/>
        <v>Reflexión, Diálogo, Claridad, Oportunidades de mejora, Retroalimentación al docente</v>
      </c>
      <c r="BM827" s="12" t="str">
        <f t="shared" si="459"/>
        <v>Reflexión</v>
      </c>
      <c r="BN827" s="12" t="str">
        <f t="shared" si="482"/>
        <v>Diálogo</v>
      </c>
      <c r="BO827" s="12" t="str">
        <f t="shared" si="460"/>
        <v>Claridad</v>
      </c>
      <c r="BP827" s="12" t="str">
        <f t="shared" si="461"/>
        <v>Oportunidades de mejora</v>
      </c>
      <c r="BQ827" s="12" t="str">
        <f t="shared" si="462"/>
        <v>Retroalimentación al docente</v>
      </c>
      <c r="BS827" s="12">
        <f t="shared" si="463"/>
        <v>1</v>
      </c>
      <c r="BT827" s="12">
        <f t="shared" si="464"/>
        <v>1</v>
      </c>
      <c r="BU827" s="12">
        <f t="shared" si="465"/>
        <v>1</v>
      </c>
      <c r="BV827" s="12">
        <f t="shared" si="466"/>
        <v>1</v>
      </c>
      <c r="BW827" s="12">
        <f t="shared" si="467"/>
        <v>1</v>
      </c>
      <c r="BX827" s="12">
        <f t="shared" si="468"/>
        <v>0</v>
      </c>
      <c r="BY827" s="12">
        <f t="shared" si="469"/>
        <v>5</v>
      </c>
      <c r="BZ827"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27" s="12" t="str">
        <f t="shared" si="471"/>
        <v>La bibliografía básica propuesta se encuentra en la biblioteca "Juan Roa Vásquez".</v>
      </c>
      <c r="CB827" s="21" t="str">
        <f t="shared" si="472"/>
        <v>La bibliografía propuesta contiene títulos de edición menor a 5 años.</v>
      </c>
      <c r="CC827" s="12" t="str">
        <f t="shared" si="473"/>
        <v>La bibliografía se presenta con una sólo sistema de referenciación (APA, Vancouver, IEEE, etc).</v>
      </c>
      <c r="CD827" s="12" t="str">
        <f t="shared" si="474"/>
        <v>La bibliografía incluye por lo menos dos títulos en una segunda lengua.</v>
      </c>
      <c r="CF827" s="12">
        <f t="shared" si="475"/>
        <v>1</v>
      </c>
      <c r="CG827" s="12">
        <f t="shared" si="476"/>
        <v>1</v>
      </c>
      <c r="CH827" s="12">
        <f t="shared" si="477"/>
        <v>1</v>
      </c>
      <c r="CI827" s="12">
        <f t="shared" si="478"/>
        <v>1</v>
      </c>
      <c r="CJ827" s="12">
        <f t="shared" si="479"/>
        <v>0</v>
      </c>
      <c r="CK827" s="12">
        <f t="shared" si="480"/>
        <v>4</v>
      </c>
    </row>
    <row r="828" spans="1:89" x14ac:dyDescent="0.25">
      <c r="A828" s="25">
        <v>43082.403045717598</v>
      </c>
      <c r="B828" s="26" t="s">
        <v>1679</v>
      </c>
      <c r="C828" s="26" t="s">
        <v>1691</v>
      </c>
      <c r="D828" s="26" t="s">
        <v>185</v>
      </c>
      <c r="E828" s="24"/>
      <c r="F828" s="26" t="s">
        <v>1007</v>
      </c>
      <c r="G828" s="26" t="s">
        <v>1692</v>
      </c>
      <c r="H828" s="26" t="s">
        <v>188</v>
      </c>
      <c r="I828" s="26" t="s">
        <v>188</v>
      </c>
      <c r="J828" s="26" t="s">
        <v>188</v>
      </c>
      <c r="K828" s="26" t="s">
        <v>188</v>
      </c>
      <c r="L828" s="26" t="s">
        <v>188</v>
      </c>
      <c r="M828" s="26" t="s">
        <v>188</v>
      </c>
      <c r="N828" s="26" t="s">
        <v>188</v>
      </c>
      <c r="O828" s="26" t="s">
        <v>188</v>
      </c>
      <c r="P828" s="26" t="s">
        <v>188</v>
      </c>
      <c r="Q828" s="26" t="s">
        <v>188</v>
      </c>
      <c r="R828" s="26" t="s">
        <v>188</v>
      </c>
      <c r="S828" s="26" t="s">
        <v>188</v>
      </c>
      <c r="T828" s="26" t="s">
        <v>188</v>
      </c>
      <c r="U828" s="26" t="s">
        <v>188</v>
      </c>
      <c r="V828" s="26" t="s">
        <v>4</v>
      </c>
      <c r="W828" s="26" t="s">
        <v>162</v>
      </c>
      <c r="X828" s="26" t="s">
        <v>158</v>
      </c>
      <c r="Y828" s="26" t="s">
        <v>190</v>
      </c>
      <c r="Z828" s="26" t="s">
        <v>190</v>
      </c>
      <c r="AA828" s="26" t="s">
        <v>190</v>
      </c>
      <c r="AB828" s="26" t="s">
        <v>190</v>
      </c>
      <c r="AC828" s="26" t="s">
        <v>190</v>
      </c>
      <c r="AD828" s="26" t="s">
        <v>190</v>
      </c>
      <c r="AE828" s="26" t="s">
        <v>55</v>
      </c>
      <c r="AF828" s="26" t="s">
        <v>159</v>
      </c>
      <c r="AG828" s="26" t="s">
        <v>59</v>
      </c>
      <c r="AH828" s="26" t="s">
        <v>59</v>
      </c>
      <c r="AI828" s="26" t="s">
        <v>59</v>
      </c>
      <c r="AJ828" s="26" t="s">
        <v>59</v>
      </c>
      <c r="AK828" s="26" t="s">
        <v>71</v>
      </c>
      <c r="AL828" s="26" t="s">
        <v>163</v>
      </c>
      <c r="AM828" s="26" t="s">
        <v>218</v>
      </c>
      <c r="AN828" s="26" t="s">
        <v>88</v>
      </c>
      <c r="AO828" s="26" t="s">
        <v>210</v>
      </c>
      <c r="AP828" s="26" t="s">
        <v>106</v>
      </c>
      <c r="AQ828" s="26" t="s">
        <v>104</v>
      </c>
      <c r="AR828" s="26" t="s">
        <v>106</v>
      </c>
      <c r="AS828" s="26" t="s">
        <v>106</v>
      </c>
      <c r="AT828" s="26" t="s">
        <v>114</v>
      </c>
      <c r="AU828" s="26" t="s">
        <v>260</v>
      </c>
      <c r="AX828" s="12">
        <f t="shared" si="450"/>
        <v>827</v>
      </c>
      <c r="AY828" s="12">
        <f t="shared" si="481"/>
        <v>1</v>
      </c>
      <c r="AZ828" s="20" t="str">
        <f t="shared" si="451"/>
        <v>Criterios y estándares (Rúbrica)., Retroalimentación.</v>
      </c>
      <c r="BA828" s="12" t="str">
        <f t="shared" si="446"/>
        <v>Criterios y estándares (Rúbrica).</v>
      </c>
      <c r="BB828" s="12" t="str">
        <f t="shared" si="447"/>
        <v>Retroalimentación.</v>
      </c>
      <c r="BC828" s="12" t="str">
        <f t="shared" si="448"/>
        <v/>
      </c>
      <c r="BD828" s="12" t="str">
        <f t="shared" si="449"/>
        <v/>
      </c>
      <c r="BF828" s="12">
        <f t="shared" si="452"/>
        <v>0</v>
      </c>
      <c r="BG828" s="12">
        <f t="shared" si="453"/>
        <v>1</v>
      </c>
      <c r="BH828" s="12">
        <f t="shared" si="454"/>
        <v>0</v>
      </c>
      <c r="BI828" s="12">
        <f t="shared" si="455"/>
        <v>1</v>
      </c>
      <c r="BJ828" s="12">
        <f t="shared" si="456"/>
        <v>0</v>
      </c>
      <c r="BK828" s="12">
        <f t="shared" si="457"/>
        <v>2</v>
      </c>
      <c r="BL828" s="20" t="str">
        <f t="shared" si="458"/>
        <v>Reflexión, Diálogo, Claridad, Oportunidades de mejora</v>
      </c>
      <c r="BM828" s="12" t="str">
        <f t="shared" si="459"/>
        <v>Reflexión</v>
      </c>
      <c r="BN828" s="12" t="str">
        <f t="shared" si="482"/>
        <v>Diálogo</v>
      </c>
      <c r="BO828" s="12" t="str">
        <f t="shared" si="460"/>
        <v>Claridad</v>
      </c>
      <c r="BP828" s="12" t="str">
        <f t="shared" si="461"/>
        <v>Oportunidades de mejora</v>
      </c>
      <c r="BQ828" s="12" t="str">
        <f t="shared" si="462"/>
        <v/>
      </c>
      <c r="BS828" s="12">
        <f t="shared" si="463"/>
        <v>1</v>
      </c>
      <c r="BT828" s="12">
        <f t="shared" si="464"/>
        <v>1</v>
      </c>
      <c r="BU828" s="12">
        <f t="shared" si="465"/>
        <v>1</v>
      </c>
      <c r="BV828" s="12">
        <f t="shared" si="466"/>
        <v>1</v>
      </c>
      <c r="BW828" s="12">
        <f t="shared" si="467"/>
        <v>0</v>
      </c>
      <c r="BX828" s="12">
        <f t="shared" si="468"/>
        <v>0</v>
      </c>
      <c r="BY828" s="12">
        <f t="shared" si="469"/>
        <v>4</v>
      </c>
      <c r="BZ828" s="12" t="str">
        <f t="shared" si="470"/>
        <v>La bibliografía básica propuesta se encuentra en la biblioteca "Juan Roa Vásquez"., La bibliografía se presenta con una sólo sistema de referenciación (APA, Vancouver, IEEE, etc)., La bibliografía incluye por lo menos dos títulos en una segunda lengua.</v>
      </c>
      <c r="CA828" s="12" t="str">
        <f t="shared" si="471"/>
        <v>La bibliografía básica propuesta se encuentra en la biblioteca "Juan Roa Vásquez".</v>
      </c>
      <c r="CB828" s="21" t="str">
        <f t="shared" si="472"/>
        <v>La bibliografía se presenta con una sólo sistema de referenciación (APA, Vancouver, IEEE, etc).</v>
      </c>
      <c r="CC828" s="12" t="str">
        <f t="shared" si="473"/>
        <v>La bibliografía incluye por lo menos dos títulos en una segunda lengua.</v>
      </c>
      <c r="CD828" s="12" t="str">
        <f t="shared" si="474"/>
        <v/>
      </c>
      <c r="CF828" s="12">
        <f t="shared" si="475"/>
        <v>1</v>
      </c>
      <c r="CG828" s="12">
        <f t="shared" si="476"/>
        <v>0</v>
      </c>
      <c r="CH828" s="12">
        <f t="shared" si="477"/>
        <v>1</v>
      </c>
      <c r="CI828" s="12">
        <f t="shared" si="478"/>
        <v>1</v>
      </c>
      <c r="CJ828" s="12">
        <f t="shared" si="479"/>
        <v>0</v>
      </c>
      <c r="CK828" s="12">
        <f t="shared" si="480"/>
        <v>3</v>
      </c>
    </row>
    <row r="829" spans="1:89" x14ac:dyDescent="0.25">
      <c r="A829" s="25">
        <v>43082.406925254632</v>
      </c>
      <c r="B829" s="26" t="s">
        <v>1693</v>
      </c>
      <c r="C829" s="26" t="s">
        <v>1694</v>
      </c>
      <c r="D829" s="26" t="s">
        <v>185</v>
      </c>
      <c r="E829" s="24"/>
      <c r="F829" s="26" t="s">
        <v>235</v>
      </c>
      <c r="G829" s="26" t="s">
        <v>1695</v>
      </c>
      <c r="H829" s="26" t="s">
        <v>188</v>
      </c>
      <c r="I829" s="26" t="s">
        <v>188</v>
      </c>
      <c r="J829" s="26" t="s">
        <v>188</v>
      </c>
      <c r="K829" s="26" t="s">
        <v>188</v>
      </c>
      <c r="L829" s="26" t="s">
        <v>188</v>
      </c>
      <c r="M829" s="26" t="s">
        <v>188</v>
      </c>
      <c r="N829" s="26" t="s">
        <v>188</v>
      </c>
      <c r="O829" s="26" t="s">
        <v>188</v>
      </c>
      <c r="P829" s="26" t="s">
        <v>188</v>
      </c>
      <c r="Q829" s="26" t="s">
        <v>188</v>
      </c>
      <c r="R829" s="26" t="s">
        <v>188</v>
      </c>
      <c r="S829" s="26" t="s">
        <v>188</v>
      </c>
      <c r="T829" s="26" t="s">
        <v>188</v>
      </c>
      <c r="U829" s="26" t="s">
        <v>188</v>
      </c>
      <c r="V829" s="26" t="s">
        <v>5</v>
      </c>
      <c r="W829" s="26" t="s">
        <v>162</v>
      </c>
      <c r="X829" s="26" t="s">
        <v>158</v>
      </c>
      <c r="Y829" s="26" t="s">
        <v>43</v>
      </c>
      <c r="Z829" s="26" t="s">
        <v>43</v>
      </c>
      <c r="AA829" s="26" t="s">
        <v>43</v>
      </c>
      <c r="AB829" s="26" t="s">
        <v>43</v>
      </c>
      <c r="AC829" s="26" t="s">
        <v>43</v>
      </c>
      <c r="AD829" s="26" t="s">
        <v>43</v>
      </c>
      <c r="AE829" s="26" t="s">
        <v>55</v>
      </c>
      <c r="AF829" s="26" t="s">
        <v>159</v>
      </c>
      <c r="AG829" s="26" t="s">
        <v>59</v>
      </c>
      <c r="AH829" s="26" t="s">
        <v>59</v>
      </c>
      <c r="AI829" s="26" t="s">
        <v>59</v>
      </c>
      <c r="AJ829" s="26" t="s">
        <v>58</v>
      </c>
      <c r="AK829" s="26" t="s">
        <v>69</v>
      </c>
      <c r="AL829" s="26" t="s">
        <v>160</v>
      </c>
      <c r="AM829" s="26" t="s">
        <v>191</v>
      </c>
      <c r="AN829" s="26" t="s">
        <v>89</v>
      </c>
      <c r="AO829" s="26" t="s">
        <v>192</v>
      </c>
      <c r="AP829" s="26" t="s">
        <v>104</v>
      </c>
      <c r="AQ829" s="26" t="s">
        <v>104</v>
      </c>
      <c r="AR829" s="26" t="s">
        <v>104</v>
      </c>
      <c r="AS829" s="26" t="s">
        <v>104</v>
      </c>
      <c r="AT829" s="26" t="s">
        <v>114</v>
      </c>
      <c r="AU829" s="26" t="s">
        <v>247</v>
      </c>
      <c r="AX829" s="12">
        <f t="shared" si="450"/>
        <v>828</v>
      </c>
      <c r="AY829" s="12">
        <f t="shared" si="481"/>
        <v>0.5</v>
      </c>
      <c r="AZ829" s="20" t="str">
        <f t="shared" si="451"/>
        <v>Anticipatoria., Criterios y estándares (Rúbrica)., Autoevaluación., Retroalimentación.</v>
      </c>
      <c r="BA829" s="12" t="str">
        <f t="shared" si="446"/>
        <v>Anticipatoria.</v>
      </c>
      <c r="BB829" s="12" t="str">
        <f t="shared" si="447"/>
        <v>Criterios y estándares (Rúbrica).</v>
      </c>
      <c r="BC829" s="12" t="str">
        <f t="shared" si="448"/>
        <v>Autoevaluación.</v>
      </c>
      <c r="BD829" s="12" t="str">
        <f t="shared" si="449"/>
        <v>Retroalimentación.</v>
      </c>
      <c r="BF829" s="12">
        <f t="shared" si="452"/>
        <v>1</v>
      </c>
      <c r="BG829" s="12">
        <f t="shared" si="453"/>
        <v>1</v>
      </c>
      <c r="BH829" s="12">
        <f t="shared" si="454"/>
        <v>1</v>
      </c>
      <c r="BI829" s="12">
        <f t="shared" si="455"/>
        <v>1</v>
      </c>
      <c r="BJ829" s="12">
        <f t="shared" si="456"/>
        <v>0</v>
      </c>
      <c r="BK829" s="12">
        <f t="shared" si="457"/>
        <v>4</v>
      </c>
      <c r="BL829" s="20" t="str">
        <f t="shared" si="458"/>
        <v>Reflexión, Diálogo, Claridad, Oportunidades de mejora, Retroalimentación al docente</v>
      </c>
      <c r="BM829" s="12" t="str">
        <f t="shared" si="459"/>
        <v>Reflexión</v>
      </c>
      <c r="BN829" s="12" t="str">
        <f t="shared" si="482"/>
        <v>Diálogo</v>
      </c>
      <c r="BO829" s="12" t="str">
        <f t="shared" si="460"/>
        <v>Claridad</v>
      </c>
      <c r="BP829" s="12" t="str">
        <f t="shared" si="461"/>
        <v>Oportunidades de mejora</v>
      </c>
      <c r="BQ829" s="12" t="str">
        <f t="shared" si="462"/>
        <v>Retroalimentación al docente</v>
      </c>
      <c r="BS829" s="12">
        <f t="shared" si="463"/>
        <v>1</v>
      </c>
      <c r="BT829" s="12">
        <f t="shared" si="464"/>
        <v>1</v>
      </c>
      <c r="BU829" s="12">
        <f t="shared" si="465"/>
        <v>1</v>
      </c>
      <c r="BV829" s="12">
        <f t="shared" si="466"/>
        <v>1</v>
      </c>
      <c r="BW829" s="12">
        <f t="shared" si="467"/>
        <v>1</v>
      </c>
      <c r="BX829" s="12">
        <f t="shared" si="468"/>
        <v>0</v>
      </c>
      <c r="BY829" s="12">
        <f t="shared" si="469"/>
        <v>5</v>
      </c>
      <c r="BZ829" s="12" t="str">
        <f t="shared" si="470"/>
        <v>La bibliografía básica propuesta se encuentra en la biblioteca "Juan Roa Vásquez"., La bibliografía propuesta contiene títulos de edición menor a 5 años., La bibliografía se presenta con una sólo sistema de referenciación (APA, Vancouver, IEEE, etc).</v>
      </c>
      <c r="CA829" s="12" t="str">
        <f t="shared" si="471"/>
        <v>La bibliografía básica propuesta se encuentra en la biblioteca "Juan Roa Vásquez".</v>
      </c>
      <c r="CB829" s="21" t="str">
        <f t="shared" si="472"/>
        <v>La bibliografía propuesta contiene títulos de edición menor a 5 años.</v>
      </c>
      <c r="CC829" s="12" t="str">
        <f t="shared" si="473"/>
        <v>La bibliografía se presenta con una sólo sistema de referenciación (APA, Vancouver, IEEE, etc).</v>
      </c>
      <c r="CD829" s="12" t="str">
        <f t="shared" si="474"/>
        <v/>
      </c>
      <c r="CF829" s="12">
        <f t="shared" si="475"/>
        <v>1</v>
      </c>
      <c r="CG829" s="12">
        <f t="shared" si="476"/>
        <v>1</v>
      </c>
      <c r="CH829" s="12">
        <f t="shared" si="477"/>
        <v>1</v>
      </c>
      <c r="CI829" s="12">
        <f t="shared" si="478"/>
        <v>0</v>
      </c>
      <c r="CJ829" s="12">
        <f t="shared" si="479"/>
        <v>0</v>
      </c>
      <c r="CK829" s="12">
        <f t="shared" si="480"/>
        <v>3</v>
      </c>
    </row>
    <row r="830" spans="1:89" x14ac:dyDescent="0.25">
      <c r="A830" s="25">
        <v>43082.4172234375</v>
      </c>
      <c r="B830" s="26" t="s">
        <v>1696</v>
      </c>
      <c r="C830" s="26" t="s">
        <v>1697</v>
      </c>
      <c r="D830" s="26" t="s">
        <v>185</v>
      </c>
      <c r="E830" s="24"/>
      <c r="F830" s="26" t="s">
        <v>1589</v>
      </c>
      <c r="G830" s="26" t="s">
        <v>1698</v>
      </c>
      <c r="H830" s="26" t="s">
        <v>188</v>
      </c>
      <c r="I830" s="26" t="s">
        <v>188</v>
      </c>
      <c r="J830" s="26" t="s">
        <v>188</v>
      </c>
      <c r="K830" s="26" t="s">
        <v>188</v>
      </c>
      <c r="L830" s="26" t="s">
        <v>188</v>
      </c>
      <c r="M830" s="26" t="s">
        <v>188</v>
      </c>
      <c r="N830" s="26" t="s">
        <v>188</v>
      </c>
      <c r="O830" s="26" t="s">
        <v>188</v>
      </c>
      <c r="P830" s="26" t="s">
        <v>188</v>
      </c>
      <c r="Q830" s="26" t="s">
        <v>188</v>
      </c>
      <c r="R830" s="26" t="s">
        <v>188</v>
      </c>
      <c r="S830" s="26" t="s">
        <v>188</v>
      </c>
      <c r="T830" s="26" t="s">
        <v>188</v>
      </c>
      <c r="U830" s="26" t="s">
        <v>188</v>
      </c>
      <c r="V830" s="26" t="s">
        <v>5</v>
      </c>
      <c r="W830" s="26" t="s">
        <v>162</v>
      </c>
      <c r="X830" s="26" t="s">
        <v>39</v>
      </c>
      <c r="Y830" s="26" t="s">
        <v>190</v>
      </c>
      <c r="Z830" s="26" t="s">
        <v>190</v>
      </c>
      <c r="AA830" s="26" t="s">
        <v>190</v>
      </c>
      <c r="AB830" s="26" t="s">
        <v>190</v>
      </c>
      <c r="AC830" s="26" t="s">
        <v>190</v>
      </c>
      <c r="AD830" s="26" t="s">
        <v>190</v>
      </c>
      <c r="AE830" s="26" t="s">
        <v>55</v>
      </c>
      <c r="AF830" s="26" t="s">
        <v>159</v>
      </c>
      <c r="AG830" s="26" t="s">
        <v>59</v>
      </c>
      <c r="AH830" s="26" t="s">
        <v>59</v>
      </c>
      <c r="AI830" s="26" t="s">
        <v>59</v>
      </c>
      <c r="AJ830" s="26" t="s">
        <v>59</v>
      </c>
      <c r="AK830" s="26" t="s">
        <v>71</v>
      </c>
      <c r="AL830" s="26" t="s">
        <v>163</v>
      </c>
      <c r="AM830" s="26" t="s">
        <v>191</v>
      </c>
      <c r="AN830" s="26" t="s">
        <v>90</v>
      </c>
      <c r="AO830" s="26" t="s">
        <v>192</v>
      </c>
      <c r="AP830" s="26" t="s">
        <v>106</v>
      </c>
      <c r="AQ830" s="26" t="s">
        <v>106</v>
      </c>
      <c r="AR830" s="26" t="s">
        <v>106</v>
      </c>
      <c r="AS830" s="26" t="s">
        <v>106</v>
      </c>
      <c r="AT830" s="26" t="s">
        <v>112</v>
      </c>
      <c r="AU830" s="26" t="s">
        <v>164</v>
      </c>
      <c r="AX830" s="12">
        <f t="shared" si="450"/>
        <v>829</v>
      </c>
      <c r="AY830" s="12">
        <f t="shared" si="481"/>
        <v>0.25</v>
      </c>
      <c r="AZ830" s="20" t="str">
        <f t="shared" si="451"/>
        <v>Anticipatoria., Criterios y estándares (Rúbrica)., Autoevaluación., Retroalimentación.</v>
      </c>
      <c r="BA830" s="12" t="str">
        <f t="shared" si="446"/>
        <v>Anticipatoria.</v>
      </c>
      <c r="BB830" s="12" t="str">
        <f t="shared" si="447"/>
        <v>Criterios y estándares (Rúbrica).</v>
      </c>
      <c r="BC830" s="12" t="str">
        <f t="shared" si="448"/>
        <v>Autoevaluación.</v>
      </c>
      <c r="BD830" s="12" t="str">
        <f t="shared" si="449"/>
        <v>Retroalimentación.</v>
      </c>
      <c r="BF830" s="12">
        <f t="shared" si="452"/>
        <v>1</v>
      </c>
      <c r="BG830" s="12">
        <f t="shared" si="453"/>
        <v>1</v>
      </c>
      <c r="BH830" s="12">
        <f t="shared" si="454"/>
        <v>1</v>
      </c>
      <c r="BI830" s="12">
        <f t="shared" si="455"/>
        <v>1</v>
      </c>
      <c r="BJ830" s="12">
        <f t="shared" si="456"/>
        <v>0</v>
      </c>
      <c r="BK830" s="12">
        <f t="shared" si="457"/>
        <v>4</v>
      </c>
      <c r="BL830" s="20" t="str">
        <f t="shared" si="458"/>
        <v>Reflexión, Diálogo, Claridad, Oportunidades de mejora, Retroalimentación al docente</v>
      </c>
      <c r="BM830" s="12" t="str">
        <f t="shared" si="459"/>
        <v>Reflexión</v>
      </c>
      <c r="BN830" s="12" t="str">
        <f t="shared" si="482"/>
        <v>Diálogo</v>
      </c>
      <c r="BO830" s="12" t="str">
        <f t="shared" si="460"/>
        <v>Claridad</v>
      </c>
      <c r="BP830" s="12" t="str">
        <f t="shared" si="461"/>
        <v>Oportunidades de mejora</v>
      </c>
      <c r="BQ830" s="12" t="str">
        <f t="shared" si="462"/>
        <v>Retroalimentación al docente</v>
      </c>
      <c r="BS830" s="12">
        <f t="shared" si="463"/>
        <v>1</v>
      </c>
      <c r="BT830" s="12">
        <f t="shared" si="464"/>
        <v>1</v>
      </c>
      <c r="BU830" s="12">
        <f t="shared" si="465"/>
        <v>1</v>
      </c>
      <c r="BV830" s="12">
        <f t="shared" si="466"/>
        <v>1</v>
      </c>
      <c r="BW830" s="12">
        <f t="shared" si="467"/>
        <v>1</v>
      </c>
      <c r="BX830" s="12">
        <f t="shared" si="468"/>
        <v>0</v>
      </c>
      <c r="BY830" s="12">
        <f t="shared" si="469"/>
        <v>5</v>
      </c>
      <c r="BZ830" s="12" t="str">
        <f t="shared" si="470"/>
        <v>La bibliografía básica propuesta se encuentra en la biblioteca "Juan Roa Vásquez".</v>
      </c>
      <c r="CA830" s="12" t="str">
        <f t="shared" si="471"/>
        <v>La bibliografía básica propuesta se encuentra en la biblioteca "Juan Roa Vásquez".</v>
      </c>
      <c r="CB830" s="21" t="str">
        <f t="shared" si="472"/>
        <v/>
      </c>
      <c r="CC830" s="12" t="str">
        <f t="shared" si="473"/>
        <v/>
      </c>
      <c r="CD830" s="12" t="str">
        <f t="shared" si="474"/>
        <v/>
      </c>
      <c r="CF830" s="12">
        <f t="shared" si="475"/>
        <v>1</v>
      </c>
      <c r="CG830" s="12">
        <f t="shared" si="476"/>
        <v>0</v>
      </c>
      <c r="CH830" s="12">
        <f t="shared" si="477"/>
        <v>0</v>
      </c>
      <c r="CI830" s="12">
        <f t="shared" si="478"/>
        <v>0</v>
      </c>
      <c r="CJ830" s="12">
        <f t="shared" si="479"/>
        <v>0</v>
      </c>
      <c r="CK830" s="12">
        <f t="shared" si="480"/>
        <v>1</v>
      </c>
    </row>
    <row r="831" spans="1:89" x14ac:dyDescent="0.25">
      <c r="A831" s="25">
        <v>43082.447033368051</v>
      </c>
      <c r="B831" s="26" t="s">
        <v>1685</v>
      </c>
      <c r="C831" s="26" t="s">
        <v>1699</v>
      </c>
      <c r="D831" s="26" t="s">
        <v>185</v>
      </c>
      <c r="E831" s="24"/>
      <c r="F831" s="26" t="s">
        <v>336</v>
      </c>
      <c r="G831" s="26" t="s">
        <v>1700</v>
      </c>
      <c r="H831" s="26" t="s">
        <v>188</v>
      </c>
      <c r="I831" s="26" t="s">
        <v>188</v>
      </c>
      <c r="J831" s="26" t="s">
        <v>188</v>
      </c>
      <c r="K831" s="26" t="s">
        <v>188</v>
      </c>
      <c r="L831" s="26" t="s">
        <v>188</v>
      </c>
      <c r="M831" s="26" t="s">
        <v>188</v>
      </c>
      <c r="N831" s="26" t="s">
        <v>188</v>
      </c>
      <c r="O831" s="26" t="s">
        <v>188</v>
      </c>
      <c r="P831" s="26" t="s">
        <v>188</v>
      </c>
      <c r="Q831" s="26" t="s">
        <v>188</v>
      </c>
      <c r="R831" s="26" t="s">
        <v>188</v>
      </c>
      <c r="S831" s="26" t="s">
        <v>188</v>
      </c>
      <c r="T831" s="26" t="s">
        <v>188</v>
      </c>
      <c r="U831" s="26" t="s">
        <v>188</v>
      </c>
      <c r="V831" s="26" t="s">
        <v>5</v>
      </c>
      <c r="W831" s="26" t="s">
        <v>162</v>
      </c>
      <c r="X831" s="26" t="s">
        <v>158</v>
      </c>
      <c r="Y831" s="26" t="s">
        <v>43</v>
      </c>
      <c r="Z831" s="26" t="s">
        <v>43</v>
      </c>
      <c r="AA831" s="26" t="s">
        <v>190</v>
      </c>
      <c r="AB831" s="26" t="s">
        <v>43</v>
      </c>
      <c r="AC831" s="26" t="s">
        <v>190</v>
      </c>
      <c r="AD831" s="26" t="s">
        <v>190</v>
      </c>
      <c r="AE831" s="26" t="s">
        <v>55</v>
      </c>
      <c r="AF831" s="26" t="s">
        <v>159</v>
      </c>
      <c r="AG831" s="26" t="s">
        <v>58</v>
      </c>
      <c r="AH831" s="26" t="s">
        <v>58</v>
      </c>
      <c r="AI831" s="26" t="s">
        <v>59</v>
      </c>
      <c r="AJ831" s="26" t="s">
        <v>59</v>
      </c>
      <c r="AK831" s="26" t="s">
        <v>71</v>
      </c>
      <c r="AL831" s="26" t="s">
        <v>160</v>
      </c>
      <c r="AM831" s="26" t="s">
        <v>191</v>
      </c>
      <c r="AN831" s="26" t="s">
        <v>89</v>
      </c>
      <c r="AO831" s="26" t="s">
        <v>392</v>
      </c>
      <c r="AP831" s="26" t="s">
        <v>106</v>
      </c>
      <c r="AQ831" s="26" t="s">
        <v>104</v>
      </c>
      <c r="AR831" s="26" t="s">
        <v>104</v>
      </c>
      <c r="AS831" s="26" t="s">
        <v>106</v>
      </c>
      <c r="AT831" s="26" t="s">
        <v>114</v>
      </c>
      <c r="AU831" s="26" t="s">
        <v>193</v>
      </c>
      <c r="AX831" s="12">
        <f t="shared" si="450"/>
        <v>830</v>
      </c>
      <c r="AY831" s="12">
        <f t="shared" si="481"/>
        <v>1</v>
      </c>
      <c r="AZ831" s="20" t="str">
        <f t="shared" si="451"/>
        <v>Anticipatoria., Criterios y estándares (Rúbrica)., Autoevaluación., Retroalimentación.</v>
      </c>
      <c r="BA831" s="12" t="str">
        <f t="shared" si="446"/>
        <v>Anticipatoria.</v>
      </c>
      <c r="BB831" s="12" t="str">
        <f t="shared" si="447"/>
        <v>Criterios y estándares (Rúbrica).</v>
      </c>
      <c r="BC831" s="12" t="str">
        <f t="shared" si="448"/>
        <v>Autoevaluación.</v>
      </c>
      <c r="BD831" s="12" t="str">
        <f t="shared" si="449"/>
        <v>Retroalimentación.</v>
      </c>
      <c r="BF831" s="12">
        <f t="shared" si="452"/>
        <v>1</v>
      </c>
      <c r="BG831" s="12">
        <f t="shared" si="453"/>
        <v>1</v>
      </c>
      <c r="BH831" s="12">
        <f t="shared" si="454"/>
        <v>1</v>
      </c>
      <c r="BI831" s="12">
        <f t="shared" si="455"/>
        <v>1</v>
      </c>
      <c r="BJ831" s="12">
        <f t="shared" si="456"/>
        <v>0</v>
      </c>
      <c r="BK831" s="12">
        <f t="shared" si="457"/>
        <v>4</v>
      </c>
      <c r="BL831" s="20" t="str">
        <f t="shared" si="458"/>
        <v>Reflexión, Claridad, Oportunidades de mejora</v>
      </c>
      <c r="BM831" s="12" t="str">
        <f t="shared" si="459"/>
        <v>Reflexión</v>
      </c>
      <c r="BN831" s="12" t="str">
        <f t="shared" si="482"/>
        <v>Claridad</v>
      </c>
      <c r="BO831" s="12" t="str">
        <f t="shared" si="460"/>
        <v>Oportunidades de mejora</v>
      </c>
      <c r="BP831" s="12" t="str">
        <f t="shared" si="461"/>
        <v/>
      </c>
      <c r="BQ831" s="12" t="str">
        <f t="shared" si="462"/>
        <v/>
      </c>
      <c r="BS831" s="12">
        <f t="shared" si="463"/>
        <v>1</v>
      </c>
      <c r="BT831" s="12">
        <f t="shared" si="464"/>
        <v>0</v>
      </c>
      <c r="BU831" s="12">
        <f t="shared" si="465"/>
        <v>1</v>
      </c>
      <c r="BV831" s="12">
        <f t="shared" si="466"/>
        <v>1</v>
      </c>
      <c r="BW831" s="12">
        <f t="shared" si="467"/>
        <v>0</v>
      </c>
      <c r="BX831" s="12">
        <f t="shared" si="468"/>
        <v>0</v>
      </c>
      <c r="BY831" s="12">
        <f t="shared" si="469"/>
        <v>3</v>
      </c>
      <c r="BZ831" s="12" t="str">
        <f t="shared" si="470"/>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31" s="12" t="str">
        <f t="shared" si="471"/>
        <v>La bibliografía básica propuesta se encuentra en la biblioteca "Juan Roa Vásquez".</v>
      </c>
      <c r="CB831" s="21" t="str">
        <f t="shared" si="472"/>
        <v>La bibliografía propuesta contiene títulos de edición menor a 5 años.</v>
      </c>
      <c r="CC831" s="12" t="str">
        <f t="shared" si="473"/>
        <v>La bibliografía se presenta con una sólo sistema de referenciación (APA, Vancouver, IEEE, etc).</v>
      </c>
      <c r="CD831" s="12" t="str">
        <f t="shared" si="474"/>
        <v>La bibliografía incluye por lo menos dos títulos en una segunda lengua.</v>
      </c>
      <c r="CF831" s="12">
        <f t="shared" si="475"/>
        <v>1</v>
      </c>
      <c r="CG831" s="12">
        <f t="shared" si="476"/>
        <v>1</v>
      </c>
      <c r="CH831" s="12">
        <f t="shared" si="477"/>
        <v>1</v>
      </c>
      <c r="CI831" s="12">
        <f t="shared" si="478"/>
        <v>1</v>
      </c>
      <c r="CJ831" s="12">
        <f t="shared" si="479"/>
        <v>0</v>
      </c>
      <c r="CK831" s="12">
        <f t="shared" si="480"/>
        <v>4</v>
      </c>
    </row>
    <row r="832" spans="1:89" x14ac:dyDescent="0.25">
      <c r="A832" s="25">
        <v>43082.447360416671</v>
      </c>
      <c r="B832" s="26" t="s">
        <v>1696</v>
      </c>
      <c r="C832" s="26" t="s">
        <v>1697</v>
      </c>
      <c r="D832" s="26" t="s">
        <v>185</v>
      </c>
      <c r="E832" s="24"/>
      <c r="F832" s="26" t="s">
        <v>1589</v>
      </c>
      <c r="G832" s="26" t="s">
        <v>1701</v>
      </c>
      <c r="H832" s="26" t="s">
        <v>188</v>
      </c>
      <c r="I832" s="26" t="s">
        <v>188</v>
      </c>
      <c r="J832" s="26" t="s">
        <v>188</v>
      </c>
      <c r="K832" s="26" t="s">
        <v>188</v>
      </c>
      <c r="L832" s="26" t="s">
        <v>188</v>
      </c>
      <c r="M832" s="26" t="s">
        <v>188</v>
      </c>
      <c r="N832" s="26" t="s">
        <v>188</v>
      </c>
      <c r="O832" s="26" t="s">
        <v>188</v>
      </c>
      <c r="P832" s="26" t="s">
        <v>188</v>
      </c>
      <c r="Q832" s="26" t="s">
        <v>188</v>
      </c>
      <c r="R832" s="26" t="s">
        <v>188</v>
      </c>
      <c r="S832" s="26" t="s">
        <v>188</v>
      </c>
      <c r="T832" s="26" t="s">
        <v>188</v>
      </c>
      <c r="U832" s="26" t="s">
        <v>188</v>
      </c>
      <c r="V832" s="26" t="s">
        <v>5</v>
      </c>
      <c r="W832" s="26" t="s">
        <v>162</v>
      </c>
      <c r="X832" s="26" t="s">
        <v>158</v>
      </c>
      <c r="Y832" s="26" t="s">
        <v>190</v>
      </c>
      <c r="Z832" s="26" t="s">
        <v>190</v>
      </c>
      <c r="AA832" s="26" t="s">
        <v>190</v>
      </c>
      <c r="AB832" s="26" t="s">
        <v>190</v>
      </c>
      <c r="AC832" s="26" t="s">
        <v>190</v>
      </c>
      <c r="AD832" s="26" t="s">
        <v>190</v>
      </c>
      <c r="AE832" s="26" t="s">
        <v>55</v>
      </c>
      <c r="AF832" s="26" t="s">
        <v>159</v>
      </c>
      <c r="AG832" s="26" t="s">
        <v>59</v>
      </c>
      <c r="AH832" s="26" t="s">
        <v>59</v>
      </c>
      <c r="AI832" s="26" t="s">
        <v>59</v>
      </c>
      <c r="AJ832" s="26" t="s">
        <v>59</v>
      </c>
      <c r="AK832" s="26" t="s">
        <v>71</v>
      </c>
      <c r="AL832" s="26" t="s">
        <v>163</v>
      </c>
      <c r="AM832" s="26" t="s">
        <v>191</v>
      </c>
      <c r="AN832" s="26" t="s">
        <v>90</v>
      </c>
      <c r="AO832" s="26" t="s">
        <v>192</v>
      </c>
      <c r="AP832" s="26" t="s">
        <v>106</v>
      </c>
      <c r="AQ832" s="26" t="s">
        <v>106</v>
      </c>
      <c r="AR832" s="26" t="s">
        <v>106</v>
      </c>
      <c r="AS832" s="26" t="s">
        <v>106</v>
      </c>
      <c r="AT832" s="26" t="s">
        <v>114</v>
      </c>
      <c r="AU832" s="26" t="s">
        <v>164</v>
      </c>
      <c r="AX832" s="12">
        <f t="shared" si="450"/>
        <v>829</v>
      </c>
      <c r="AY832" s="12">
        <f t="shared" si="481"/>
        <v>0.25</v>
      </c>
      <c r="AZ832" s="20" t="str">
        <f t="shared" si="451"/>
        <v>Anticipatoria., Criterios y estándares (Rúbrica)., Autoevaluación., Retroalimentación.</v>
      </c>
      <c r="BA832" s="12" t="str">
        <f t="shared" si="446"/>
        <v>Anticipatoria.</v>
      </c>
      <c r="BB832" s="12" t="str">
        <f t="shared" si="447"/>
        <v>Criterios y estándares (Rúbrica).</v>
      </c>
      <c r="BC832" s="12" t="str">
        <f t="shared" si="448"/>
        <v>Autoevaluación.</v>
      </c>
      <c r="BD832" s="12" t="str">
        <f t="shared" si="449"/>
        <v>Retroalimentación.</v>
      </c>
      <c r="BF832" s="12">
        <f t="shared" si="452"/>
        <v>1</v>
      </c>
      <c r="BG832" s="12">
        <f t="shared" si="453"/>
        <v>1</v>
      </c>
      <c r="BH832" s="12">
        <f t="shared" si="454"/>
        <v>1</v>
      </c>
      <c r="BI832" s="12">
        <f t="shared" si="455"/>
        <v>1</v>
      </c>
      <c r="BJ832" s="12">
        <f t="shared" si="456"/>
        <v>0</v>
      </c>
      <c r="BK832" s="12">
        <f t="shared" si="457"/>
        <v>4</v>
      </c>
      <c r="BL832" s="20" t="str">
        <f t="shared" si="458"/>
        <v>Reflexión, Diálogo, Claridad, Oportunidades de mejora, Retroalimentación al docente</v>
      </c>
      <c r="BM832" s="12" t="str">
        <f t="shared" si="459"/>
        <v>Reflexión</v>
      </c>
      <c r="BN832" s="12" t="str">
        <f t="shared" si="482"/>
        <v>Diálogo</v>
      </c>
      <c r="BO832" s="12" t="str">
        <f t="shared" si="460"/>
        <v>Claridad</v>
      </c>
      <c r="BP832" s="12" t="str">
        <f t="shared" si="461"/>
        <v>Oportunidades de mejora</v>
      </c>
      <c r="BQ832" s="12" t="str">
        <f t="shared" si="462"/>
        <v>Retroalimentación al docente</v>
      </c>
      <c r="BS832" s="12">
        <f t="shared" si="463"/>
        <v>1</v>
      </c>
      <c r="BT832" s="12">
        <f t="shared" si="464"/>
        <v>1</v>
      </c>
      <c r="BU832" s="12">
        <f t="shared" si="465"/>
        <v>1</v>
      </c>
      <c r="BV832" s="12">
        <f t="shared" si="466"/>
        <v>1</v>
      </c>
      <c r="BW832" s="12">
        <f t="shared" si="467"/>
        <v>1</v>
      </c>
      <c r="BX832" s="12">
        <f t="shared" si="468"/>
        <v>0</v>
      </c>
      <c r="BY832" s="12">
        <f t="shared" si="469"/>
        <v>5</v>
      </c>
      <c r="BZ832" s="12" t="str">
        <f t="shared" si="470"/>
        <v>La bibliografía básica propuesta se encuentra en la biblioteca "Juan Roa Vásquez".</v>
      </c>
      <c r="CA832" s="12" t="str">
        <f t="shared" si="471"/>
        <v>La bibliografía básica propuesta se encuentra en la biblioteca "Juan Roa Vásquez".</v>
      </c>
      <c r="CB832" s="21" t="str">
        <f t="shared" si="472"/>
        <v/>
      </c>
      <c r="CC832" s="12" t="str">
        <f t="shared" si="473"/>
        <v/>
      </c>
      <c r="CD832" s="12" t="str">
        <f t="shared" si="474"/>
        <v/>
      </c>
      <c r="CF832" s="12">
        <f t="shared" si="475"/>
        <v>1</v>
      </c>
      <c r="CG832" s="12">
        <f t="shared" si="476"/>
        <v>0</v>
      </c>
      <c r="CH832" s="12">
        <f t="shared" si="477"/>
        <v>0</v>
      </c>
      <c r="CI832" s="12">
        <f t="shared" si="478"/>
        <v>0</v>
      </c>
      <c r="CJ832" s="12">
        <f t="shared" si="479"/>
        <v>0</v>
      </c>
      <c r="CK832" s="12">
        <f t="shared" si="480"/>
        <v>1</v>
      </c>
    </row>
    <row r="833" spans="1:89" x14ac:dyDescent="0.25">
      <c r="A833" s="25">
        <v>43082.450799270839</v>
      </c>
      <c r="B833" s="26" t="s">
        <v>1696</v>
      </c>
      <c r="C833" s="26" t="s">
        <v>1697</v>
      </c>
      <c r="D833" s="26" t="s">
        <v>185</v>
      </c>
      <c r="E833" s="24"/>
      <c r="F833" s="26" t="s">
        <v>1589</v>
      </c>
      <c r="G833" s="26" t="s">
        <v>1702</v>
      </c>
      <c r="H833" s="26" t="s">
        <v>188</v>
      </c>
      <c r="I833" s="26" t="s">
        <v>188</v>
      </c>
      <c r="J833" s="26" t="s">
        <v>188</v>
      </c>
      <c r="K833" s="26" t="s">
        <v>188</v>
      </c>
      <c r="L833" s="26" t="s">
        <v>188</v>
      </c>
      <c r="M833" s="26" t="s">
        <v>188</v>
      </c>
      <c r="N833" s="26" t="s">
        <v>188</v>
      </c>
      <c r="O833" s="26" t="s">
        <v>188</v>
      </c>
      <c r="P833" s="26" t="s">
        <v>188</v>
      </c>
      <c r="Q833" s="26" t="s">
        <v>188</v>
      </c>
      <c r="R833" s="26" t="s">
        <v>188</v>
      </c>
      <c r="S833" s="26" t="s">
        <v>188</v>
      </c>
      <c r="T833" s="26" t="s">
        <v>188</v>
      </c>
      <c r="U833" s="26" t="s">
        <v>188</v>
      </c>
      <c r="V833" s="26" t="s">
        <v>5</v>
      </c>
      <c r="W833" s="26" t="s">
        <v>162</v>
      </c>
      <c r="X833" s="26" t="s">
        <v>158</v>
      </c>
      <c r="Y833" s="26" t="s">
        <v>190</v>
      </c>
      <c r="Z833" s="26" t="s">
        <v>190</v>
      </c>
      <c r="AA833" s="26" t="s">
        <v>190</v>
      </c>
      <c r="AB833" s="26" t="s">
        <v>190</v>
      </c>
      <c r="AC833" s="26" t="s">
        <v>190</v>
      </c>
      <c r="AD833" s="26" t="s">
        <v>190</v>
      </c>
      <c r="AE833" s="26" t="s">
        <v>55</v>
      </c>
      <c r="AF833" s="26" t="s">
        <v>159</v>
      </c>
      <c r="AG833" s="26" t="s">
        <v>59</v>
      </c>
      <c r="AH833" s="26" t="s">
        <v>59</v>
      </c>
      <c r="AI833" s="26" t="s">
        <v>59</v>
      </c>
      <c r="AJ833" s="26" t="s">
        <v>59</v>
      </c>
      <c r="AK833" s="26" t="s">
        <v>71</v>
      </c>
      <c r="AL833" s="26" t="s">
        <v>163</v>
      </c>
      <c r="AM833" s="26" t="s">
        <v>191</v>
      </c>
      <c r="AN833" s="26" t="s">
        <v>90</v>
      </c>
      <c r="AO833" s="26" t="s">
        <v>192</v>
      </c>
      <c r="AP833" s="26" t="s">
        <v>106</v>
      </c>
      <c r="AQ833" s="26" t="s">
        <v>106</v>
      </c>
      <c r="AR833" s="26" t="s">
        <v>106</v>
      </c>
      <c r="AS833" s="26" t="s">
        <v>106</v>
      </c>
      <c r="AT833" s="26" t="s">
        <v>112</v>
      </c>
      <c r="AU833" s="26" t="s">
        <v>164</v>
      </c>
      <c r="AX833" s="12">
        <f t="shared" si="450"/>
        <v>829</v>
      </c>
      <c r="AY833" s="12">
        <f t="shared" si="481"/>
        <v>0.25</v>
      </c>
      <c r="AZ833" s="20" t="str">
        <f t="shared" si="451"/>
        <v>Anticipatoria., Criterios y estándares (Rúbrica)., Autoevaluación., Retroalimentación.</v>
      </c>
      <c r="BA833" s="12" t="str">
        <f t="shared" si="446"/>
        <v>Anticipatoria.</v>
      </c>
      <c r="BB833" s="12" t="str">
        <f t="shared" si="447"/>
        <v>Criterios y estándares (Rúbrica).</v>
      </c>
      <c r="BC833" s="12" t="str">
        <f t="shared" si="448"/>
        <v>Autoevaluación.</v>
      </c>
      <c r="BD833" s="12" t="str">
        <f t="shared" si="449"/>
        <v>Retroalimentación.</v>
      </c>
      <c r="BF833" s="12">
        <f t="shared" si="452"/>
        <v>1</v>
      </c>
      <c r="BG833" s="12">
        <f t="shared" si="453"/>
        <v>1</v>
      </c>
      <c r="BH833" s="12">
        <f t="shared" si="454"/>
        <v>1</v>
      </c>
      <c r="BI833" s="12">
        <f t="shared" si="455"/>
        <v>1</v>
      </c>
      <c r="BJ833" s="12">
        <f t="shared" si="456"/>
        <v>0</v>
      </c>
      <c r="BK833" s="12">
        <f t="shared" si="457"/>
        <v>4</v>
      </c>
      <c r="BL833" s="20" t="str">
        <f t="shared" si="458"/>
        <v>Reflexión, Diálogo, Claridad, Oportunidades de mejora, Retroalimentación al docente</v>
      </c>
      <c r="BM833" s="12" t="str">
        <f t="shared" si="459"/>
        <v>Reflexión</v>
      </c>
      <c r="BN833" s="12" t="str">
        <f t="shared" si="482"/>
        <v>Diálogo</v>
      </c>
      <c r="BO833" s="12" t="str">
        <f t="shared" si="460"/>
        <v>Claridad</v>
      </c>
      <c r="BP833" s="12" t="str">
        <f t="shared" si="461"/>
        <v>Oportunidades de mejora</v>
      </c>
      <c r="BQ833" s="12" t="str">
        <f t="shared" si="462"/>
        <v>Retroalimentación al docente</v>
      </c>
      <c r="BS833" s="12">
        <f t="shared" si="463"/>
        <v>1</v>
      </c>
      <c r="BT833" s="12">
        <f t="shared" si="464"/>
        <v>1</v>
      </c>
      <c r="BU833" s="12">
        <f t="shared" si="465"/>
        <v>1</v>
      </c>
      <c r="BV833" s="12">
        <f t="shared" si="466"/>
        <v>1</v>
      </c>
      <c r="BW833" s="12">
        <f t="shared" si="467"/>
        <v>1</v>
      </c>
      <c r="BX833" s="12">
        <f t="shared" si="468"/>
        <v>0</v>
      </c>
      <c r="BY833" s="12">
        <f t="shared" si="469"/>
        <v>5</v>
      </c>
      <c r="BZ833" s="12" t="str">
        <f t="shared" si="470"/>
        <v>La bibliografía básica propuesta se encuentra en la biblioteca "Juan Roa Vásquez".</v>
      </c>
      <c r="CA833" s="12" t="str">
        <f t="shared" si="471"/>
        <v>La bibliografía básica propuesta se encuentra en la biblioteca "Juan Roa Vásquez".</v>
      </c>
      <c r="CB833" s="21" t="str">
        <f t="shared" si="472"/>
        <v/>
      </c>
      <c r="CC833" s="12" t="str">
        <f t="shared" si="473"/>
        <v/>
      </c>
      <c r="CD833" s="12" t="str">
        <f t="shared" si="474"/>
        <v/>
      </c>
      <c r="CF833" s="12">
        <f t="shared" si="475"/>
        <v>1</v>
      </c>
      <c r="CG833" s="12">
        <f t="shared" si="476"/>
        <v>0</v>
      </c>
      <c r="CH833" s="12">
        <f t="shared" si="477"/>
        <v>0</v>
      </c>
      <c r="CI833" s="12">
        <f t="shared" si="478"/>
        <v>0</v>
      </c>
      <c r="CJ833" s="12">
        <f t="shared" si="479"/>
        <v>0</v>
      </c>
      <c r="CK833" s="12">
        <f t="shared" si="480"/>
        <v>1</v>
      </c>
    </row>
    <row r="834" spans="1:89" x14ac:dyDescent="0.25">
      <c r="A834" s="25">
        <v>43082.454555775461</v>
      </c>
      <c r="B834" s="26" t="s">
        <v>1696</v>
      </c>
      <c r="C834" s="26" t="s">
        <v>1697</v>
      </c>
      <c r="D834" s="26" t="s">
        <v>185</v>
      </c>
      <c r="E834" s="24"/>
      <c r="F834" s="26" t="s">
        <v>1589</v>
      </c>
      <c r="G834" s="26" t="s">
        <v>1703</v>
      </c>
      <c r="H834" s="26" t="s">
        <v>188</v>
      </c>
      <c r="I834" s="26" t="s">
        <v>188</v>
      </c>
      <c r="J834" s="26" t="s">
        <v>188</v>
      </c>
      <c r="K834" s="26" t="s">
        <v>188</v>
      </c>
      <c r="L834" s="26" t="s">
        <v>188</v>
      </c>
      <c r="M834" s="26" t="s">
        <v>188</v>
      </c>
      <c r="N834" s="26" t="s">
        <v>188</v>
      </c>
      <c r="O834" s="26" t="s">
        <v>188</v>
      </c>
      <c r="P834" s="26" t="s">
        <v>188</v>
      </c>
      <c r="Q834" s="26" t="s">
        <v>188</v>
      </c>
      <c r="R834" s="26" t="s">
        <v>188</v>
      </c>
      <c r="S834" s="26" t="s">
        <v>188</v>
      </c>
      <c r="T834" s="26" t="s">
        <v>188</v>
      </c>
      <c r="U834" s="26" t="s">
        <v>188</v>
      </c>
      <c r="V834" s="26" t="s">
        <v>5</v>
      </c>
      <c r="W834" s="26" t="s">
        <v>162</v>
      </c>
      <c r="X834" s="26" t="s">
        <v>158</v>
      </c>
      <c r="Y834" s="26" t="s">
        <v>190</v>
      </c>
      <c r="Z834" s="26" t="s">
        <v>190</v>
      </c>
      <c r="AA834" s="26" t="s">
        <v>190</v>
      </c>
      <c r="AB834" s="26" t="s">
        <v>190</v>
      </c>
      <c r="AC834" s="26" t="s">
        <v>190</v>
      </c>
      <c r="AD834" s="26" t="s">
        <v>190</v>
      </c>
      <c r="AE834" s="26" t="s">
        <v>55</v>
      </c>
      <c r="AF834" s="26" t="s">
        <v>159</v>
      </c>
      <c r="AG834" s="26" t="s">
        <v>59</v>
      </c>
      <c r="AH834" s="26" t="s">
        <v>59</v>
      </c>
      <c r="AI834" s="26" t="s">
        <v>59</v>
      </c>
      <c r="AJ834" s="26" t="s">
        <v>59</v>
      </c>
      <c r="AK834" s="26" t="s">
        <v>71</v>
      </c>
      <c r="AL834" s="26" t="s">
        <v>163</v>
      </c>
      <c r="AM834" s="26" t="s">
        <v>191</v>
      </c>
      <c r="AN834" s="26" t="s">
        <v>90</v>
      </c>
      <c r="AO834" s="26" t="s">
        <v>192</v>
      </c>
      <c r="AP834" s="26" t="s">
        <v>106</v>
      </c>
      <c r="AQ834" s="26" t="s">
        <v>106</v>
      </c>
      <c r="AR834" s="26" t="s">
        <v>106</v>
      </c>
      <c r="AS834" s="26" t="s">
        <v>106</v>
      </c>
      <c r="AT834" s="26" t="s">
        <v>112</v>
      </c>
      <c r="AU834" s="26" t="s">
        <v>164</v>
      </c>
      <c r="AX834" s="12">
        <f t="shared" si="450"/>
        <v>829</v>
      </c>
      <c r="AY834" s="12">
        <f t="shared" si="481"/>
        <v>0.25</v>
      </c>
      <c r="AZ834" s="20" t="str">
        <f t="shared" si="451"/>
        <v>Anticipatoria., Criterios y estándares (Rúbrica)., Autoevaluación., Retroalimentación.</v>
      </c>
      <c r="BA834" s="12" t="str">
        <f t="shared" ref="BA834:BA897" si="483">IFERROR(LEFT(AZ834,FIND(".",AZ834,1)),"")</f>
        <v>Anticipatoria.</v>
      </c>
      <c r="BB834" s="12" t="str">
        <f t="shared" ref="BB834:BB897" si="484">IFERROR(MID(AZ834,FIND(",",AZ834,1)+2,FIND(".",AZ834,FIND(".",AZ834,1)+1)-(FIND(".",AZ834,1)+2)),"")</f>
        <v>Criterios y estándares (Rúbrica).</v>
      </c>
      <c r="BC834" s="12" t="str">
        <f t="shared" ref="BC834:BC897" si="485">IFERROR(MID(AZ834,FIND(".",AZ834,FIND(".",AZ834,1)+1)+3,FIND(".",AZ834,FIND(".",AZ834,FIND(".",AZ834,1)+1)+3)-(FIND(".",AZ834,FIND(".",AZ834,1)+1)+2)),"")</f>
        <v>Autoevaluación.</v>
      </c>
      <c r="BD834" s="12" t="str">
        <f t="shared" ref="BD834:BD897" si="486">IFERROR(MID(AZ834,FIND(".",AZ834,FIND(".",AZ834,FIND(".",AZ834,1)+1)+2)+3,FIND(".",AZ834,FIND(".",AZ834,FIND(".",AZ834,FIND(".",AZ834,1)+1)+2)+3+1)),"")</f>
        <v>Retroalimentación.</v>
      </c>
      <c r="BF834" s="12">
        <f t="shared" si="452"/>
        <v>1</v>
      </c>
      <c r="BG834" s="12">
        <f t="shared" si="453"/>
        <v>1</v>
      </c>
      <c r="BH834" s="12">
        <f t="shared" si="454"/>
        <v>1</v>
      </c>
      <c r="BI834" s="12">
        <f t="shared" si="455"/>
        <v>1</v>
      </c>
      <c r="BJ834" s="12">
        <f t="shared" si="456"/>
        <v>0</v>
      </c>
      <c r="BK834" s="12">
        <f t="shared" si="457"/>
        <v>4</v>
      </c>
      <c r="BL834" s="20" t="str">
        <f t="shared" si="458"/>
        <v>Reflexión, Diálogo, Claridad, Oportunidades de mejora, Retroalimentación al docente</v>
      </c>
      <c r="BM834" s="12" t="str">
        <f t="shared" si="459"/>
        <v>Reflexión</v>
      </c>
      <c r="BN834" s="12" t="str">
        <f t="shared" si="482"/>
        <v>Diálogo</v>
      </c>
      <c r="BO834" s="12" t="str">
        <f t="shared" si="460"/>
        <v>Claridad</v>
      </c>
      <c r="BP834" s="12" t="str">
        <f t="shared" si="461"/>
        <v>Oportunidades de mejora</v>
      </c>
      <c r="BQ834" s="12" t="str">
        <f t="shared" si="462"/>
        <v>Retroalimentación al docente</v>
      </c>
      <c r="BS834" s="12">
        <f t="shared" si="463"/>
        <v>1</v>
      </c>
      <c r="BT834" s="12">
        <f t="shared" si="464"/>
        <v>1</v>
      </c>
      <c r="BU834" s="12">
        <f t="shared" si="465"/>
        <v>1</v>
      </c>
      <c r="BV834" s="12">
        <f t="shared" si="466"/>
        <v>1</v>
      </c>
      <c r="BW834" s="12">
        <f t="shared" si="467"/>
        <v>1</v>
      </c>
      <c r="BX834" s="12">
        <f t="shared" si="468"/>
        <v>0</v>
      </c>
      <c r="BY834" s="12">
        <f t="shared" si="469"/>
        <v>5</v>
      </c>
      <c r="BZ834" s="12" t="str">
        <f t="shared" si="470"/>
        <v>La bibliografía básica propuesta se encuentra en la biblioteca "Juan Roa Vásquez".</v>
      </c>
      <c r="CA834" s="12" t="str">
        <f t="shared" si="471"/>
        <v>La bibliografía básica propuesta se encuentra en la biblioteca "Juan Roa Vásquez".</v>
      </c>
      <c r="CB834" s="21" t="str">
        <f t="shared" si="472"/>
        <v/>
      </c>
      <c r="CC834" s="12" t="str">
        <f t="shared" si="473"/>
        <v/>
      </c>
      <c r="CD834" s="12" t="str">
        <f t="shared" si="474"/>
        <v/>
      </c>
      <c r="CF834" s="12">
        <f t="shared" si="475"/>
        <v>1</v>
      </c>
      <c r="CG834" s="12">
        <f t="shared" si="476"/>
        <v>0</v>
      </c>
      <c r="CH834" s="12">
        <f t="shared" si="477"/>
        <v>0</v>
      </c>
      <c r="CI834" s="12">
        <f t="shared" si="478"/>
        <v>0</v>
      </c>
      <c r="CJ834" s="12">
        <f t="shared" si="479"/>
        <v>0</v>
      </c>
      <c r="CK834" s="12">
        <f t="shared" si="480"/>
        <v>1</v>
      </c>
    </row>
    <row r="835" spans="1:89" x14ac:dyDescent="0.25">
      <c r="A835" s="25">
        <v>43082.456444861113</v>
      </c>
      <c r="B835" s="26" t="s">
        <v>1704</v>
      </c>
      <c r="C835" s="26" t="s">
        <v>1705</v>
      </c>
      <c r="D835" s="26" t="s">
        <v>185</v>
      </c>
      <c r="E835" s="24"/>
      <c r="F835" s="26" t="s">
        <v>336</v>
      </c>
      <c r="G835" s="26" t="s">
        <v>1706</v>
      </c>
      <c r="H835" s="26" t="s">
        <v>188</v>
      </c>
      <c r="I835" s="26" t="s">
        <v>188</v>
      </c>
      <c r="J835" s="26" t="s">
        <v>188</v>
      </c>
      <c r="K835" s="26" t="s">
        <v>188</v>
      </c>
      <c r="L835" s="26" t="s">
        <v>188</v>
      </c>
      <c r="M835" s="26" t="s">
        <v>188</v>
      </c>
      <c r="N835" s="26" t="s">
        <v>189</v>
      </c>
      <c r="O835" s="26" t="s">
        <v>188</v>
      </c>
      <c r="P835" s="26" t="s">
        <v>188</v>
      </c>
      <c r="Q835" s="26" t="s">
        <v>188</v>
      </c>
      <c r="R835" s="26" t="s">
        <v>188</v>
      </c>
      <c r="S835" s="26" t="s">
        <v>188</v>
      </c>
      <c r="T835" s="26" t="s">
        <v>189</v>
      </c>
      <c r="U835" s="26" t="s">
        <v>189</v>
      </c>
      <c r="V835" s="26" t="s">
        <v>5</v>
      </c>
      <c r="W835" s="26" t="s">
        <v>162</v>
      </c>
      <c r="X835" s="26" t="s">
        <v>39</v>
      </c>
      <c r="Y835" s="26" t="s">
        <v>190</v>
      </c>
      <c r="Z835" s="26" t="s">
        <v>190</v>
      </c>
      <c r="AA835" s="26" t="s">
        <v>190</v>
      </c>
      <c r="AB835" s="26" t="s">
        <v>190</v>
      </c>
      <c r="AC835" s="26" t="s">
        <v>190</v>
      </c>
      <c r="AD835" s="26" t="s">
        <v>190</v>
      </c>
      <c r="AE835" s="26" t="s">
        <v>55</v>
      </c>
      <c r="AF835" s="26" t="s">
        <v>159</v>
      </c>
      <c r="AG835" s="26" t="s">
        <v>59</v>
      </c>
      <c r="AH835" s="26" t="s">
        <v>59</v>
      </c>
      <c r="AI835" s="26" t="s">
        <v>59</v>
      </c>
      <c r="AJ835" s="26" t="s">
        <v>58</v>
      </c>
      <c r="AK835" s="26" t="s">
        <v>71</v>
      </c>
      <c r="AL835" s="26" t="s">
        <v>163</v>
      </c>
      <c r="AM835" s="26" t="s">
        <v>191</v>
      </c>
      <c r="AN835" s="26" t="s">
        <v>90</v>
      </c>
      <c r="AO835" s="26" t="s">
        <v>192</v>
      </c>
      <c r="AP835" s="26" t="s">
        <v>106</v>
      </c>
      <c r="AQ835" s="26" t="s">
        <v>106</v>
      </c>
      <c r="AR835" s="26" t="s">
        <v>106</v>
      </c>
      <c r="AS835" s="26" t="s">
        <v>106</v>
      </c>
      <c r="AT835" s="26" t="s">
        <v>113</v>
      </c>
      <c r="AU835" s="26" t="s">
        <v>193</v>
      </c>
      <c r="AX835" s="12">
        <f t="shared" ref="AX835:AX898" si="487">IFERROR(MATCH(C835,$C$2:$C$2000,0),"")</f>
        <v>834</v>
      </c>
      <c r="AY835" s="12">
        <f t="shared" si="481"/>
        <v>1</v>
      </c>
      <c r="AZ835" s="20" t="str">
        <f t="shared" ref="AZ835:AZ898" si="488">AM835</f>
        <v>Anticipatoria., Criterios y estándares (Rúbrica)., Autoevaluación., Retroalimentación.</v>
      </c>
      <c r="BA835" s="12" t="str">
        <f t="shared" si="483"/>
        <v>Anticipatoria.</v>
      </c>
      <c r="BB835" s="12" t="str">
        <f t="shared" si="484"/>
        <v>Criterios y estándares (Rúbrica).</v>
      </c>
      <c r="BC835" s="12" t="str">
        <f t="shared" si="485"/>
        <v>Autoevaluación.</v>
      </c>
      <c r="BD835" s="12" t="str">
        <f t="shared" si="486"/>
        <v>Retroalimentación.</v>
      </c>
      <c r="BF835" s="12">
        <f t="shared" ref="BF835:BF898" si="489">COUNTIF(BA835:BD835,"Anticipatoria.")</f>
        <v>1</v>
      </c>
      <c r="BG835" s="12">
        <f t="shared" ref="BG835:BG898" si="490">COUNTIF(BA835:BD835,"Criterios y estándares (Rúbrica).")</f>
        <v>1</v>
      </c>
      <c r="BH835" s="12">
        <f t="shared" ref="BH835:BH898" si="491">COUNTIF(BA835:BD835,"Autoevaluación.")</f>
        <v>1</v>
      </c>
      <c r="BI835" s="12">
        <f t="shared" ref="BI835:BI898" si="492">COUNTIF(BA835:BD835,"Retroalimentación.")</f>
        <v>1</v>
      </c>
      <c r="BJ835" s="12">
        <f t="shared" ref="BJ835:BJ898" si="493">COUNTIF(BA835:BD835,"No incluye los componentes enunciados.")</f>
        <v>0</v>
      </c>
      <c r="BK835" s="12">
        <f t="shared" ref="BK835:BK898" si="494">IF(BJ835=1,1,SUM(BF835:BI835))</f>
        <v>4</v>
      </c>
      <c r="BL835" s="20" t="str">
        <f t="shared" ref="BL835:BL898" si="495">AO835</f>
        <v>Reflexión, Diálogo, Claridad, Oportunidades de mejora, Retroalimentación al docente</v>
      </c>
      <c r="BM835" s="12" t="str">
        <f t="shared" ref="BM835:BM898" si="496">IFERROR(LEFT(BL835,FIND(",",BL835,1)-1),BL835)</f>
        <v>Reflexión</v>
      </c>
      <c r="BN835" s="12" t="str">
        <f t="shared" si="482"/>
        <v>Diálogo</v>
      </c>
      <c r="BO835" s="12" t="str">
        <f t="shared" ref="BO835:BO898" si="497">IF(OR(LEN(BL835)=28,LEN(BL835)=42,LEN(BL835)=43,LEN(BL835)=44,LEN(BL835)=47,LEN(BL835)=48,LEN(BL835)=49,LEN(BL835)=62,LEN(BL835)=63,LEN(BL835)=64),RIGHT(BL835,LEN(BL835)-FIND(",",BL835,11)-1),IFERROR(MID(BL835,FIND(",",BL835,11)+2,(FIND(",",BL835,21))-(FIND(",",BL835,11)+2)),""))</f>
        <v>Claridad</v>
      </c>
      <c r="BP835" s="12" t="str">
        <f t="shared" ref="BP835:BP898" si="498">IF(OR(LEN(BL835)=53,LEN(BL835)=58,LEN(BL835)=72,LEN(BL835)=73),RIGHT(BL835,LEN(BL835)-FIND(",",BL835,20)-1),IFERROR(MID(BL835,FIND(",",BL835,20)+2,(FIND(",",BL835,30))-(FIND(",",BL835,20)+2)),""))</f>
        <v>Oportunidades de mejora</v>
      </c>
      <c r="BQ835" s="12" t="str">
        <f t="shared" ref="BQ835:BQ898" si="499">IF(OR(LEN(BL835)=62,LEN(BL835)=63,LEN(BL835)=64,LEN(BL835)=72,LEN(BL835)=73),"",IFERROR(RIGHT(BL835,LEN(BL835)-(FIND(",",BL835,30)+1)),""))</f>
        <v>Retroalimentación al docente</v>
      </c>
      <c r="BS835" s="12">
        <f t="shared" ref="BS835:BS898" si="500">COUNTIF(BM835:BQ835,"Reflexión")</f>
        <v>1</v>
      </c>
      <c r="BT835" s="12">
        <f t="shared" ref="BT835:BT898" si="501">COUNTIF(BM835:BQ835,"Diálogo")</f>
        <v>1</v>
      </c>
      <c r="BU835" s="12">
        <f t="shared" ref="BU835:BU898" si="502">COUNTIF(BM835:BQ835,"Claridad")</f>
        <v>1</v>
      </c>
      <c r="BV835" s="12">
        <f t="shared" ref="BV835:BV898" si="503">COUNTIF(BM835:BQ835,"Oportunidades de mejora")</f>
        <v>1</v>
      </c>
      <c r="BW835" s="12">
        <f t="shared" ref="BW835:BW898" si="504">COUNTIF(BM835:BQ835,"Retroalimentación al docente")</f>
        <v>1</v>
      </c>
      <c r="BX835" s="12">
        <f t="shared" ref="BX835:BX898" si="505">COUNTIF(BM835:BQ835,"No incluye los principios enunciados")</f>
        <v>0</v>
      </c>
      <c r="BY835" s="12">
        <f t="shared" ref="BY835:BY898" si="506">IF(BX835=1,1,SUM(BS835:BX835))</f>
        <v>5</v>
      </c>
      <c r="BZ835" s="12" t="str">
        <f t="shared" ref="BZ835:BZ898" si="507">AU835</f>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35" s="12" t="str">
        <f t="shared" ref="CA835:CA898" si="508">IFERROR(LEFT(BZ835,FIND(".",BZ835,1)),"")</f>
        <v>La bibliografía básica propuesta se encuentra en la biblioteca "Juan Roa Vásquez".</v>
      </c>
      <c r="CB835" s="21" t="str">
        <f t="shared" ref="CB835:CB898" si="509">IFERROR(MID(BZ835,FIND(".",BZ835,1)+3,(FIND(".",BZ835,100))-(FIND(".",BZ835,1)+2)),"")</f>
        <v>La bibliografía propuesta contiene títulos de edición menor a 5 años.</v>
      </c>
      <c r="CC835" s="12" t="str">
        <f t="shared" ref="CC835:CC898" si="510">IFERROR(MID(BZ835,FIND(".",BZ835,83)+3,(FIND(".",BZ835,185))-(FIND(".",BZ835,83)+2)),"")</f>
        <v>La bibliografía se presenta con una sólo sistema de referenciación (APA, Vancouver, IEEE, etc).</v>
      </c>
      <c r="CD835" s="12" t="str">
        <f t="shared" ref="CD835:CD898" si="511">IFERROR(MID(BZ835,FIND(".",BZ835,185)+3,(FIND(".",BZ835,255))-(FIND(".",BZ835,185)+1)),"")</f>
        <v>La bibliografía incluye por lo menos dos títulos en una segunda lengua.</v>
      </c>
      <c r="CF835" s="12">
        <f t="shared" ref="CF835:CF898" si="512">COUNTIF(CA835:CD835,"La bibliografía básica propuesta se encuentra en la biblioteca ""Juan Roa Vásquez"".")</f>
        <v>1</v>
      </c>
      <c r="CG835" s="12">
        <f t="shared" ref="CG835:CG898" si="513">COUNTIF(CA835:CD835,"La bibliografía propuesta contiene títulos de edición menor a 5 años.")</f>
        <v>1</v>
      </c>
      <c r="CH835" s="12">
        <f t="shared" ref="CH835:CH898" si="514">COUNTIF(CA835:CD835,"La bibliografía se presenta con una sólo sistema de referenciación (APA, Vancouver, IEEE, etc).")</f>
        <v>1</v>
      </c>
      <c r="CI835" s="12">
        <f t="shared" ref="CI835:CI898" si="515">COUNTIF(CA835:CD835,"La bibliografía incluye por lo menos dos títulos en una segunda lengua.")</f>
        <v>1</v>
      </c>
      <c r="CJ835" s="12">
        <f t="shared" ref="CJ835:CJ898" si="516">COUNTIF(CA835:CD835,"No incluye bibliografía.")</f>
        <v>0</v>
      </c>
      <c r="CK835" s="12">
        <f t="shared" ref="CK835:CK898" si="517">IF(CJ835=1,1,SUM(CF835:CI835))</f>
        <v>4</v>
      </c>
    </row>
    <row r="836" spans="1:89" x14ac:dyDescent="0.25">
      <c r="A836" s="25">
        <v>43082.456860578706</v>
      </c>
      <c r="B836" s="26" t="s">
        <v>1707</v>
      </c>
      <c r="C836" s="26" t="s">
        <v>1708</v>
      </c>
      <c r="D836" s="26" t="s">
        <v>185</v>
      </c>
      <c r="E836" s="24"/>
      <c r="F836" s="26" t="s">
        <v>336</v>
      </c>
      <c r="G836" s="26" t="s">
        <v>1709</v>
      </c>
      <c r="H836" s="26" t="s">
        <v>188</v>
      </c>
      <c r="I836" s="26" t="s">
        <v>188</v>
      </c>
      <c r="J836" s="26" t="s">
        <v>188</v>
      </c>
      <c r="K836" s="26" t="s">
        <v>188</v>
      </c>
      <c r="L836" s="26" t="s">
        <v>188</v>
      </c>
      <c r="M836" s="26" t="s">
        <v>188</v>
      </c>
      <c r="N836" s="26" t="s">
        <v>189</v>
      </c>
      <c r="O836" s="26" t="s">
        <v>188</v>
      </c>
      <c r="P836" s="26" t="s">
        <v>189</v>
      </c>
      <c r="Q836" s="26" t="s">
        <v>189</v>
      </c>
      <c r="R836" s="26" t="s">
        <v>189</v>
      </c>
      <c r="S836" s="26" t="s">
        <v>188</v>
      </c>
      <c r="T836" s="26" t="s">
        <v>188</v>
      </c>
      <c r="U836" s="26" t="s">
        <v>188</v>
      </c>
      <c r="V836" s="26" t="s">
        <v>5</v>
      </c>
      <c r="W836" s="26" t="s">
        <v>36</v>
      </c>
      <c r="X836" s="26" t="s">
        <v>39</v>
      </c>
      <c r="Y836" s="26" t="s">
        <v>190</v>
      </c>
      <c r="Z836" s="26" t="s">
        <v>190</v>
      </c>
      <c r="AA836" s="26" t="s">
        <v>190</v>
      </c>
      <c r="AB836" s="26" t="s">
        <v>190</v>
      </c>
      <c r="AC836" s="26" t="s">
        <v>190</v>
      </c>
      <c r="AD836" s="26" t="s">
        <v>190</v>
      </c>
      <c r="AE836" s="26" t="s">
        <v>55</v>
      </c>
      <c r="AF836" s="26" t="s">
        <v>159</v>
      </c>
      <c r="AG836" s="26" t="s">
        <v>59</v>
      </c>
      <c r="AH836" s="26" t="s">
        <v>59</v>
      </c>
      <c r="AI836" s="26" t="s">
        <v>59</v>
      </c>
      <c r="AJ836" s="26" t="s">
        <v>59</v>
      </c>
      <c r="AK836" s="26" t="s">
        <v>71</v>
      </c>
      <c r="AL836" s="26" t="s">
        <v>160</v>
      </c>
      <c r="AM836" s="26" t="s">
        <v>259</v>
      </c>
      <c r="AN836" s="26" t="s">
        <v>89</v>
      </c>
      <c r="AO836" s="26" t="s">
        <v>192</v>
      </c>
      <c r="AP836" s="26" t="s">
        <v>106</v>
      </c>
      <c r="AQ836" s="26" t="s">
        <v>104</v>
      </c>
      <c r="AR836" s="26" t="s">
        <v>104</v>
      </c>
      <c r="AS836" s="26" t="s">
        <v>106</v>
      </c>
      <c r="AT836" s="26" t="s">
        <v>114</v>
      </c>
      <c r="AU836" s="26" t="s">
        <v>193</v>
      </c>
      <c r="AX836" s="12">
        <f t="shared" si="487"/>
        <v>835</v>
      </c>
      <c r="AY836" s="12">
        <f t="shared" si="481"/>
        <v>1</v>
      </c>
      <c r="AZ836" s="20" t="str">
        <f t="shared" si="488"/>
        <v>Criterios y estándares (Rúbrica)., Autoevaluación., Retroalimentación.</v>
      </c>
      <c r="BA836" s="12" t="str">
        <f t="shared" si="483"/>
        <v>Criterios y estándares (Rúbrica).</v>
      </c>
      <c r="BB836" s="12" t="str">
        <f t="shared" si="484"/>
        <v>Autoevaluación.</v>
      </c>
      <c r="BC836" s="12" t="str">
        <f t="shared" si="485"/>
        <v>Retroalimentación.</v>
      </c>
      <c r="BD836" s="12" t="str">
        <f t="shared" si="486"/>
        <v/>
      </c>
      <c r="BF836" s="12">
        <f t="shared" si="489"/>
        <v>0</v>
      </c>
      <c r="BG836" s="12">
        <f t="shared" si="490"/>
        <v>1</v>
      </c>
      <c r="BH836" s="12">
        <f t="shared" si="491"/>
        <v>1</v>
      </c>
      <c r="BI836" s="12">
        <f t="shared" si="492"/>
        <v>1</v>
      </c>
      <c r="BJ836" s="12">
        <f t="shared" si="493"/>
        <v>0</v>
      </c>
      <c r="BK836" s="12">
        <f t="shared" si="494"/>
        <v>3</v>
      </c>
      <c r="BL836" s="20" t="str">
        <f t="shared" si="495"/>
        <v>Reflexión, Diálogo, Claridad, Oportunidades de mejora, Retroalimentación al docente</v>
      </c>
      <c r="BM836" s="12" t="str">
        <f t="shared" si="496"/>
        <v>Reflexión</v>
      </c>
      <c r="BN836" s="12" t="str">
        <f t="shared" si="482"/>
        <v>Diálogo</v>
      </c>
      <c r="BO836" s="12" t="str">
        <f t="shared" si="497"/>
        <v>Claridad</v>
      </c>
      <c r="BP836" s="12" t="str">
        <f t="shared" si="498"/>
        <v>Oportunidades de mejora</v>
      </c>
      <c r="BQ836" s="12" t="str">
        <f t="shared" si="499"/>
        <v>Retroalimentación al docente</v>
      </c>
      <c r="BS836" s="12">
        <f t="shared" si="500"/>
        <v>1</v>
      </c>
      <c r="BT836" s="12">
        <f t="shared" si="501"/>
        <v>1</v>
      </c>
      <c r="BU836" s="12">
        <f t="shared" si="502"/>
        <v>1</v>
      </c>
      <c r="BV836" s="12">
        <f t="shared" si="503"/>
        <v>1</v>
      </c>
      <c r="BW836" s="12">
        <f t="shared" si="504"/>
        <v>1</v>
      </c>
      <c r="BX836" s="12">
        <f t="shared" si="505"/>
        <v>0</v>
      </c>
      <c r="BY836" s="12">
        <f t="shared" si="506"/>
        <v>5</v>
      </c>
      <c r="BZ836" s="12" t="str">
        <f t="shared" si="50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36" s="12" t="str">
        <f t="shared" si="508"/>
        <v>La bibliografía básica propuesta se encuentra en la biblioteca "Juan Roa Vásquez".</v>
      </c>
      <c r="CB836" s="21" t="str">
        <f t="shared" si="509"/>
        <v>La bibliografía propuesta contiene títulos de edición menor a 5 años.</v>
      </c>
      <c r="CC836" s="12" t="str">
        <f t="shared" si="510"/>
        <v>La bibliografía se presenta con una sólo sistema de referenciación (APA, Vancouver, IEEE, etc).</v>
      </c>
      <c r="CD836" s="12" t="str">
        <f t="shared" si="511"/>
        <v>La bibliografía incluye por lo menos dos títulos en una segunda lengua.</v>
      </c>
      <c r="CF836" s="12">
        <f t="shared" si="512"/>
        <v>1</v>
      </c>
      <c r="CG836" s="12">
        <f t="shared" si="513"/>
        <v>1</v>
      </c>
      <c r="CH836" s="12">
        <f t="shared" si="514"/>
        <v>1</v>
      </c>
      <c r="CI836" s="12">
        <f t="shared" si="515"/>
        <v>1</v>
      </c>
      <c r="CJ836" s="12">
        <f t="shared" si="516"/>
        <v>0</v>
      </c>
      <c r="CK836" s="12">
        <f t="shared" si="517"/>
        <v>4</v>
      </c>
    </row>
    <row r="837" spans="1:89" x14ac:dyDescent="0.25">
      <c r="A837" s="25">
        <v>43082.462754988424</v>
      </c>
      <c r="B837" s="26" t="s">
        <v>1710</v>
      </c>
      <c r="C837" s="26" t="s">
        <v>1711</v>
      </c>
      <c r="D837" s="26" t="s">
        <v>185</v>
      </c>
      <c r="E837" s="24"/>
      <c r="F837" s="26" t="s">
        <v>336</v>
      </c>
      <c r="G837" s="26" t="s">
        <v>1712</v>
      </c>
      <c r="H837" s="26" t="s">
        <v>188</v>
      </c>
      <c r="I837" s="26" t="s">
        <v>188</v>
      </c>
      <c r="J837" s="26" t="s">
        <v>188</v>
      </c>
      <c r="K837" s="26" t="s">
        <v>188</v>
      </c>
      <c r="L837" s="26" t="s">
        <v>188</v>
      </c>
      <c r="M837" s="26" t="s">
        <v>188</v>
      </c>
      <c r="N837" s="26" t="s">
        <v>189</v>
      </c>
      <c r="O837" s="26" t="s">
        <v>188</v>
      </c>
      <c r="P837" s="26" t="s">
        <v>188</v>
      </c>
      <c r="Q837" s="26" t="s">
        <v>188</v>
      </c>
      <c r="R837" s="26" t="s">
        <v>188</v>
      </c>
      <c r="S837" s="26" t="s">
        <v>188</v>
      </c>
      <c r="T837" s="26" t="s">
        <v>188</v>
      </c>
      <c r="U837" s="26" t="s">
        <v>188</v>
      </c>
      <c r="V837" s="26" t="s">
        <v>5</v>
      </c>
      <c r="W837" s="26" t="s">
        <v>162</v>
      </c>
      <c r="X837" s="26" t="s">
        <v>158</v>
      </c>
      <c r="Y837" s="26" t="s">
        <v>43</v>
      </c>
      <c r="Z837" s="26" t="s">
        <v>190</v>
      </c>
      <c r="AA837" s="26" t="s">
        <v>190</v>
      </c>
      <c r="AB837" s="26" t="s">
        <v>43</v>
      </c>
      <c r="AC837" s="26" t="s">
        <v>190</v>
      </c>
      <c r="AD837" s="26" t="s">
        <v>43</v>
      </c>
      <c r="AE837" s="26" t="s">
        <v>55</v>
      </c>
      <c r="AF837" s="26" t="s">
        <v>58</v>
      </c>
      <c r="AG837" s="26" t="s">
        <v>58</v>
      </c>
      <c r="AH837" s="26" t="s">
        <v>58</v>
      </c>
      <c r="AI837" s="26" t="s">
        <v>58</v>
      </c>
      <c r="AJ837" s="26" t="s">
        <v>58</v>
      </c>
      <c r="AK837" s="26" t="s">
        <v>69</v>
      </c>
      <c r="AL837" s="26" t="s">
        <v>75</v>
      </c>
      <c r="AM837" s="26" t="s">
        <v>85</v>
      </c>
      <c r="AN837" s="26" t="s">
        <v>89</v>
      </c>
      <c r="AO837" s="26" t="s">
        <v>192</v>
      </c>
      <c r="AP837" s="26" t="s">
        <v>105</v>
      </c>
      <c r="AQ837" s="26" t="s">
        <v>105</v>
      </c>
      <c r="AR837" s="26" t="s">
        <v>105</v>
      </c>
      <c r="AS837" s="26" t="s">
        <v>105</v>
      </c>
      <c r="AT837" s="26" t="s">
        <v>112</v>
      </c>
      <c r="AU837" s="26" t="s">
        <v>193</v>
      </c>
      <c r="AX837" s="12">
        <f t="shared" si="487"/>
        <v>836</v>
      </c>
      <c r="AY837" s="12">
        <f t="shared" si="481"/>
        <v>1</v>
      </c>
      <c r="AZ837" s="20" t="str">
        <f t="shared" si="488"/>
        <v>Criterios y estándares (Rúbrica).</v>
      </c>
      <c r="BA837" s="12" t="str">
        <f t="shared" si="483"/>
        <v>Criterios y estándares (Rúbrica).</v>
      </c>
      <c r="BB837" s="12" t="str">
        <f t="shared" si="484"/>
        <v/>
      </c>
      <c r="BC837" s="12" t="str">
        <f t="shared" si="485"/>
        <v/>
      </c>
      <c r="BD837" s="12" t="str">
        <f t="shared" si="486"/>
        <v/>
      </c>
      <c r="BF837" s="12">
        <f t="shared" si="489"/>
        <v>0</v>
      </c>
      <c r="BG837" s="12">
        <f t="shared" si="490"/>
        <v>1</v>
      </c>
      <c r="BH837" s="12">
        <f t="shared" si="491"/>
        <v>0</v>
      </c>
      <c r="BI837" s="12">
        <f t="shared" si="492"/>
        <v>0</v>
      </c>
      <c r="BJ837" s="12">
        <f t="shared" si="493"/>
        <v>0</v>
      </c>
      <c r="BK837" s="12">
        <f t="shared" si="494"/>
        <v>1</v>
      </c>
      <c r="BL837" s="20" t="str">
        <f t="shared" si="495"/>
        <v>Reflexión, Diálogo, Claridad, Oportunidades de mejora, Retroalimentación al docente</v>
      </c>
      <c r="BM837" s="12" t="str">
        <f t="shared" si="496"/>
        <v>Reflexión</v>
      </c>
      <c r="BN837" s="12" t="str">
        <f t="shared" si="482"/>
        <v>Diálogo</v>
      </c>
      <c r="BO837" s="12" t="str">
        <f t="shared" si="497"/>
        <v>Claridad</v>
      </c>
      <c r="BP837" s="12" t="str">
        <f t="shared" si="498"/>
        <v>Oportunidades de mejora</v>
      </c>
      <c r="BQ837" s="12" t="str">
        <f t="shared" si="499"/>
        <v>Retroalimentación al docente</v>
      </c>
      <c r="BS837" s="12">
        <f t="shared" si="500"/>
        <v>1</v>
      </c>
      <c r="BT837" s="12">
        <f t="shared" si="501"/>
        <v>1</v>
      </c>
      <c r="BU837" s="12">
        <f t="shared" si="502"/>
        <v>1</v>
      </c>
      <c r="BV837" s="12">
        <f t="shared" si="503"/>
        <v>1</v>
      </c>
      <c r="BW837" s="12">
        <f t="shared" si="504"/>
        <v>1</v>
      </c>
      <c r="BX837" s="12">
        <f t="shared" si="505"/>
        <v>0</v>
      </c>
      <c r="BY837" s="12">
        <f t="shared" si="506"/>
        <v>5</v>
      </c>
      <c r="BZ837" s="12" t="str">
        <f t="shared" si="50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37" s="12" t="str">
        <f t="shared" si="508"/>
        <v>La bibliografía básica propuesta se encuentra en la biblioteca "Juan Roa Vásquez".</v>
      </c>
      <c r="CB837" s="21" t="str">
        <f t="shared" si="509"/>
        <v>La bibliografía propuesta contiene títulos de edición menor a 5 años.</v>
      </c>
      <c r="CC837" s="12" t="str">
        <f t="shared" si="510"/>
        <v>La bibliografía se presenta con una sólo sistema de referenciación (APA, Vancouver, IEEE, etc).</v>
      </c>
      <c r="CD837" s="12" t="str">
        <f t="shared" si="511"/>
        <v>La bibliografía incluye por lo menos dos títulos en una segunda lengua.</v>
      </c>
      <c r="CF837" s="12">
        <f t="shared" si="512"/>
        <v>1</v>
      </c>
      <c r="CG837" s="12">
        <f t="shared" si="513"/>
        <v>1</v>
      </c>
      <c r="CH837" s="12">
        <f t="shared" si="514"/>
        <v>1</v>
      </c>
      <c r="CI837" s="12">
        <f t="shared" si="515"/>
        <v>1</v>
      </c>
      <c r="CJ837" s="12">
        <f t="shared" si="516"/>
        <v>0</v>
      </c>
      <c r="CK837" s="12">
        <f t="shared" si="517"/>
        <v>4</v>
      </c>
    </row>
    <row r="838" spans="1:89" x14ac:dyDescent="0.25">
      <c r="A838" s="25">
        <v>43082.478373078702</v>
      </c>
      <c r="B838" s="26" t="s">
        <v>1009</v>
      </c>
      <c r="C838" s="26" t="s">
        <v>1713</v>
      </c>
      <c r="D838" s="26" t="s">
        <v>185</v>
      </c>
      <c r="E838" s="24"/>
      <c r="F838" s="26" t="s">
        <v>621</v>
      </c>
      <c r="G838" s="26" t="s">
        <v>1714</v>
      </c>
      <c r="H838" s="26" t="s">
        <v>188</v>
      </c>
      <c r="I838" s="26" t="s">
        <v>188</v>
      </c>
      <c r="J838" s="26" t="s">
        <v>188</v>
      </c>
      <c r="K838" s="26" t="s">
        <v>188</v>
      </c>
      <c r="L838" s="26" t="s">
        <v>188</v>
      </c>
      <c r="M838" s="26" t="s">
        <v>188</v>
      </c>
      <c r="N838" s="26" t="s">
        <v>188</v>
      </c>
      <c r="O838" s="26" t="s">
        <v>188</v>
      </c>
      <c r="P838" s="26" t="s">
        <v>188</v>
      </c>
      <c r="Q838" s="26" t="s">
        <v>188</v>
      </c>
      <c r="R838" s="26" t="s">
        <v>188</v>
      </c>
      <c r="S838" s="26" t="s">
        <v>188</v>
      </c>
      <c r="T838" s="26" t="s">
        <v>188</v>
      </c>
      <c r="U838" s="26" t="s">
        <v>188</v>
      </c>
      <c r="V838" s="26" t="s">
        <v>5</v>
      </c>
      <c r="W838" s="26" t="s">
        <v>162</v>
      </c>
      <c r="X838" s="26" t="s">
        <v>158</v>
      </c>
      <c r="Y838" s="26" t="s">
        <v>190</v>
      </c>
      <c r="Z838" s="26" t="s">
        <v>190</v>
      </c>
      <c r="AA838" s="26" t="s">
        <v>190</v>
      </c>
      <c r="AB838" s="26" t="s">
        <v>190</v>
      </c>
      <c r="AC838" s="26" t="s">
        <v>190</v>
      </c>
      <c r="AD838" s="26" t="s">
        <v>190</v>
      </c>
      <c r="AE838" s="26" t="s">
        <v>55</v>
      </c>
      <c r="AF838" s="26" t="s">
        <v>159</v>
      </c>
      <c r="AG838" s="26" t="s">
        <v>59</v>
      </c>
      <c r="AH838" s="26" t="s">
        <v>59</v>
      </c>
      <c r="AI838" s="26" t="s">
        <v>59</v>
      </c>
      <c r="AJ838" s="26" t="s">
        <v>59</v>
      </c>
      <c r="AK838" s="26" t="s">
        <v>69</v>
      </c>
      <c r="AL838" s="26" t="s">
        <v>160</v>
      </c>
      <c r="AM838" s="26" t="s">
        <v>231</v>
      </c>
      <c r="AN838" s="26" t="s">
        <v>89</v>
      </c>
      <c r="AO838" s="26" t="s">
        <v>92</v>
      </c>
      <c r="AP838" s="26" t="s">
        <v>104</v>
      </c>
      <c r="AQ838" s="26" t="s">
        <v>106</v>
      </c>
      <c r="AR838" s="26" t="s">
        <v>104</v>
      </c>
      <c r="AS838" s="26" t="s">
        <v>106</v>
      </c>
      <c r="AT838" s="26" t="s">
        <v>114</v>
      </c>
      <c r="AU838" s="26" t="s">
        <v>193</v>
      </c>
      <c r="AX838" s="12">
        <f t="shared" si="487"/>
        <v>837</v>
      </c>
      <c r="AY838" s="12">
        <f t="shared" si="481"/>
        <v>1</v>
      </c>
      <c r="AZ838" s="20" t="str">
        <f t="shared" si="488"/>
        <v>Anticipatoria., Criterios y estándares (Rúbrica)., Retroalimentación.</v>
      </c>
      <c r="BA838" s="12" t="str">
        <f t="shared" si="483"/>
        <v>Anticipatoria.</v>
      </c>
      <c r="BB838" s="12" t="str">
        <f t="shared" si="484"/>
        <v>Criterios y estándares (Rúbrica).</v>
      </c>
      <c r="BC838" s="12" t="str">
        <f t="shared" si="485"/>
        <v>Retroalimentación.</v>
      </c>
      <c r="BD838" s="12" t="str">
        <f t="shared" si="486"/>
        <v/>
      </c>
      <c r="BF838" s="12">
        <f t="shared" si="489"/>
        <v>1</v>
      </c>
      <c r="BG838" s="12">
        <f t="shared" si="490"/>
        <v>1</v>
      </c>
      <c r="BH838" s="12">
        <f t="shared" si="491"/>
        <v>0</v>
      </c>
      <c r="BI838" s="12">
        <f t="shared" si="492"/>
        <v>1</v>
      </c>
      <c r="BJ838" s="12">
        <f t="shared" si="493"/>
        <v>0</v>
      </c>
      <c r="BK838" s="12">
        <f t="shared" si="494"/>
        <v>3</v>
      </c>
      <c r="BL838" s="20" t="str">
        <f t="shared" si="495"/>
        <v>Oportunidades de mejora</v>
      </c>
      <c r="BM838" s="12" t="str">
        <f t="shared" si="496"/>
        <v>Oportunidades de mejora</v>
      </c>
      <c r="BN838" s="12" t="str">
        <f t="shared" si="482"/>
        <v/>
      </c>
      <c r="BO838" s="12" t="str">
        <f t="shared" si="497"/>
        <v/>
      </c>
      <c r="BP838" s="12" t="str">
        <f t="shared" si="498"/>
        <v/>
      </c>
      <c r="BQ838" s="12" t="str">
        <f t="shared" si="499"/>
        <v/>
      </c>
      <c r="BS838" s="12">
        <f t="shared" si="500"/>
        <v>0</v>
      </c>
      <c r="BT838" s="12">
        <f t="shared" si="501"/>
        <v>0</v>
      </c>
      <c r="BU838" s="12">
        <f t="shared" si="502"/>
        <v>0</v>
      </c>
      <c r="BV838" s="12">
        <f t="shared" si="503"/>
        <v>1</v>
      </c>
      <c r="BW838" s="12">
        <f t="shared" si="504"/>
        <v>0</v>
      </c>
      <c r="BX838" s="12">
        <f t="shared" si="505"/>
        <v>0</v>
      </c>
      <c r="BY838" s="12">
        <f t="shared" si="506"/>
        <v>1</v>
      </c>
      <c r="BZ838" s="12" t="str">
        <f t="shared" si="50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38" s="12" t="str">
        <f t="shared" si="508"/>
        <v>La bibliografía básica propuesta se encuentra en la biblioteca "Juan Roa Vásquez".</v>
      </c>
      <c r="CB838" s="21" t="str">
        <f t="shared" si="509"/>
        <v>La bibliografía propuesta contiene títulos de edición menor a 5 años.</v>
      </c>
      <c r="CC838" s="12" t="str">
        <f t="shared" si="510"/>
        <v>La bibliografía se presenta con una sólo sistema de referenciación (APA, Vancouver, IEEE, etc).</v>
      </c>
      <c r="CD838" s="12" t="str">
        <f t="shared" si="511"/>
        <v>La bibliografía incluye por lo menos dos títulos en una segunda lengua.</v>
      </c>
      <c r="CF838" s="12">
        <f t="shared" si="512"/>
        <v>1</v>
      </c>
      <c r="CG838" s="12">
        <f t="shared" si="513"/>
        <v>1</v>
      </c>
      <c r="CH838" s="12">
        <f t="shared" si="514"/>
        <v>1</v>
      </c>
      <c r="CI838" s="12">
        <f t="shared" si="515"/>
        <v>1</v>
      </c>
      <c r="CJ838" s="12">
        <f t="shared" si="516"/>
        <v>0</v>
      </c>
      <c r="CK838" s="12">
        <f t="shared" si="517"/>
        <v>4</v>
      </c>
    </row>
    <row r="839" spans="1:89" x14ac:dyDescent="0.25">
      <c r="A839" s="25">
        <v>43082.479353668983</v>
      </c>
      <c r="B839" s="26" t="s">
        <v>1715</v>
      </c>
      <c r="C839" s="26" t="s">
        <v>1716</v>
      </c>
      <c r="D839" s="26" t="s">
        <v>185</v>
      </c>
      <c r="E839" s="24"/>
      <c r="F839" s="26" t="s">
        <v>336</v>
      </c>
      <c r="G839" s="26" t="s">
        <v>1717</v>
      </c>
      <c r="H839" s="26" t="s">
        <v>188</v>
      </c>
      <c r="I839" s="26" t="s">
        <v>188</v>
      </c>
      <c r="J839" s="26" t="s">
        <v>188</v>
      </c>
      <c r="K839" s="26" t="s">
        <v>188</v>
      </c>
      <c r="L839" s="26" t="s">
        <v>189</v>
      </c>
      <c r="M839" s="26" t="s">
        <v>188</v>
      </c>
      <c r="N839" s="26" t="s">
        <v>188</v>
      </c>
      <c r="O839" s="26" t="s">
        <v>188</v>
      </c>
      <c r="P839" s="26" t="s">
        <v>188</v>
      </c>
      <c r="Q839" s="26" t="s">
        <v>188</v>
      </c>
      <c r="R839" s="26" t="s">
        <v>188</v>
      </c>
      <c r="S839" s="26" t="s">
        <v>188</v>
      </c>
      <c r="T839" s="26" t="s">
        <v>188</v>
      </c>
      <c r="U839" s="26" t="s">
        <v>188</v>
      </c>
      <c r="V839" s="26" t="s">
        <v>5</v>
      </c>
      <c r="W839" s="26" t="s">
        <v>36</v>
      </c>
      <c r="X839" s="26" t="s">
        <v>158</v>
      </c>
      <c r="Y839" s="26" t="s">
        <v>43</v>
      </c>
      <c r="Z839" s="26" t="s">
        <v>45</v>
      </c>
      <c r="AA839" s="26" t="s">
        <v>43</v>
      </c>
      <c r="AB839" s="26" t="s">
        <v>190</v>
      </c>
      <c r="AC839" s="26" t="s">
        <v>43</v>
      </c>
      <c r="AD839" s="26" t="s">
        <v>190</v>
      </c>
      <c r="AE839" s="26" t="s">
        <v>53</v>
      </c>
      <c r="AF839" s="26" t="s">
        <v>159</v>
      </c>
      <c r="AG839" s="26" t="s">
        <v>59</v>
      </c>
      <c r="AH839" s="26" t="s">
        <v>59</v>
      </c>
      <c r="AI839" s="26" t="s">
        <v>59</v>
      </c>
      <c r="AJ839" s="26" t="s">
        <v>59</v>
      </c>
      <c r="AK839" s="26" t="s">
        <v>69</v>
      </c>
      <c r="AL839" s="26" t="s">
        <v>74</v>
      </c>
      <c r="AM839" s="26" t="s">
        <v>412</v>
      </c>
      <c r="AN839" s="26" t="s">
        <v>88</v>
      </c>
      <c r="AO839" s="26" t="s">
        <v>379</v>
      </c>
      <c r="AP839" s="26" t="s">
        <v>104</v>
      </c>
      <c r="AQ839" s="26" t="s">
        <v>107</v>
      </c>
      <c r="AR839" s="26" t="s">
        <v>104</v>
      </c>
      <c r="AS839" s="26" t="s">
        <v>106</v>
      </c>
      <c r="AT839" s="26" t="s">
        <v>114</v>
      </c>
      <c r="AU839" s="26" t="s">
        <v>164</v>
      </c>
      <c r="AX839" s="12">
        <f t="shared" si="487"/>
        <v>838</v>
      </c>
      <c r="AY839" s="12">
        <f t="shared" si="481"/>
        <v>1</v>
      </c>
      <c r="AZ839" s="20" t="str">
        <f t="shared" si="488"/>
        <v>Anticipatoria., Retroalimentación.</v>
      </c>
      <c r="BA839" s="12" t="str">
        <f t="shared" si="483"/>
        <v>Anticipatoria.</v>
      </c>
      <c r="BB839" s="12" t="str">
        <f t="shared" si="484"/>
        <v>Retroalimentación.</v>
      </c>
      <c r="BC839" s="12" t="str">
        <f t="shared" si="485"/>
        <v/>
      </c>
      <c r="BD839" s="12" t="str">
        <f t="shared" si="486"/>
        <v/>
      </c>
      <c r="BF839" s="12">
        <f t="shared" si="489"/>
        <v>1</v>
      </c>
      <c r="BG839" s="12">
        <f t="shared" si="490"/>
        <v>0</v>
      </c>
      <c r="BH839" s="12">
        <f t="shared" si="491"/>
        <v>0</v>
      </c>
      <c r="BI839" s="12">
        <f t="shared" si="492"/>
        <v>1</v>
      </c>
      <c r="BJ839" s="12">
        <f t="shared" si="493"/>
        <v>0</v>
      </c>
      <c r="BK839" s="12">
        <f t="shared" si="494"/>
        <v>2</v>
      </c>
      <c r="BL839" s="20" t="str">
        <f t="shared" si="495"/>
        <v>Reflexión, Claridad</v>
      </c>
      <c r="BM839" s="12" t="str">
        <f t="shared" si="496"/>
        <v>Reflexión</v>
      </c>
      <c r="BN839" s="12" t="str">
        <f t="shared" si="482"/>
        <v>Claridad</v>
      </c>
      <c r="BO839" s="12" t="str">
        <f t="shared" si="497"/>
        <v/>
      </c>
      <c r="BP839" s="12" t="str">
        <f t="shared" si="498"/>
        <v/>
      </c>
      <c r="BQ839" s="12" t="str">
        <f t="shared" si="499"/>
        <v/>
      </c>
      <c r="BS839" s="12">
        <f t="shared" si="500"/>
        <v>1</v>
      </c>
      <c r="BT839" s="12">
        <f t="shared" si="501"/>
        <v>0</v>
      </c>
      <c r="BU839" s="12">
        <f t="shared" si="502"/>
        <v>1</v>
      </c>
      <c r="BV839" s="12">
        <f t="shared" si="503"/>
        <v>0</v>
      </c>
      <c r="BW839" s="12">
        <f t="shared" si="504"/>
        <v>0</v>
      </c>
      <c r="BX839" s="12">
        <f t="shared" si="505"/>
        <v>0</v>
      </c>
      <c r="BY839" s="12">
        <f t="shared" si="506"/>
        <v>2</v>
      </c>
      <c r="BZ839" s="12" t="str">
        <f t="shared" si="507"/>
        <v>La bibliografía básica propuesta se encuentra en la biblioteca "Juan Roa Vásquez".</v>
      </c>
      <c r="CA839" s="12" t="str">
        <f t="shared" si="508"/>
        <v>La bibliografía básica propuesta se encuentra en la biblioteca "Juan Roa Vásquez".</v>
      </c>
      <c r="CB839" s="21" t="str">
        <f t="shared" si="509"/>
        <v/>
      </c>
      <c r="CC839" s="12" t="str">
        <f t="shared" si="510"/>
        <v/>
      </c>
      <c r="CD839" s="12" t="str">
        <f t="shared" si="511"/>
        <v/>
      </c>
      <c r="CF839" s="12">
        <f t="shared" si="512"/>
        <v>1</v>
      </c>
      <c r="CG839" s="12">
        <f t="shared" si="513"/>
        <v>0</v>
      </c>
      <c r="CH839" s="12">
        <f t="shared" si="514"/>
        <v>0</v>
      </c>
      <c r="CI839" s="12">
        <f t="shared" si="515"/>
        <v>0</v>
      </c>
      <c r="CJ839" s="12">
        <f t="shared" si="516"/>
        <v>0</v>
      </c>
      <c r="CK839" s="12">
        <f t="shared" si="517"/>
        <v>1</v>
      </c>
    </row>
    <row r="840" spans="1:89" x14ac:dyDescent="0.25">
      <c r="A840" s="25">
        <v>43082.485337546299</v>
      </c>
      <c r="B840" s="26" t="s">
        <v>1718</v>
      </c>
      <c r="C840" s="26" t="s">
        <v>1719</v>
      </c>
      <c r="D840" s="26" t="s">
        <v>185</v>
      </c>
      <c r="E840" s="24"/>
      <c r="F840" s="26" t="s">
        <v>336</v>
      </c>
      <c r="G840" s="26" t="s">
        <v>1720</v>
      </c>
      <c r="H840" s="26" t="s">
        <v>188</v>
      </c>
      <c r="I840" s="26" t="s">
        <v>188</v>
      </c>
      <c r="J840" s="26" t="s">
        <v>188</v>
      </c>
      <c r="K840" s="26" t="s">
        <v>188</v>
      </c>
      <c r="L840" s="26" t="s">
        <v>188</v>
      </c>
      <c r="M840" s="26" t="s">
        <v>188</v>
      </c>
      <c r="N840" s="26" t="s">
        <v>189</v>
      </c>
      <c r="O840" s="26" t="s">
        <v>188</v>
      </c>
      <c r="P840" s="26" t="s">
        <v>188</v>
      </c>
      <c r="Q840" s="26" t="s">
        <v>188</v>
      </c>
      <c r="R840" s="26" t="s">
        <v>189</v>
      </c>
      <c r="S840" s="26" t="s">
        <v>188</v>
      </c>
      <c r="T840" s="26" t="s">
        <v>188</v>
      </c>
      <c r="U840" s="26" t="s">
        <v>188</v>
      </c>
      <c r="V840" s="26" t="s">
        <v>4</v>
      </c>
      <c r="W840" s="26" t="s">
        <v>162</v>
      </c>
      <c r="X840" s="26" t="s">
        <v>158</v>
      </c>
      <c r="Y840" s="26" t="s">
        <v>43</v>
      </c>
      <c r="Z840" s="26" t="s">
        <v>43</v>
      </c>
      <c r="AA840" s="26" t="s">
        <v>43</v>
      </c>
      <c r="AB840" s="26" t="s">
        <v>190</v>
      </c>
      <c r="AC840" s="26" t="s">
        <v>190</v>
      </c>
      <c r="AD840" s="26" t="s">
        <v>43</v>
      </c>
      <c r="AE840" s="26" t="s">
        <v>53</v>
      </c>
      <c r="AF840" s="26" t="s">
        <v>58</v>
      </c>
      <c r="AG840" s="26" t="s">
        <v>58</v>
      </c>
      <c r="AH840" s="26" t="s">
        <v>54</v>
      </c>
      <c r="AI840" s="26" t="s">
        <v>59</v>
      </c>
      <c r="AJ840" s="26" t="s">
        <v>59</v>
      </c>
      <c r="AK840" s="26" t="s">
        <v>71</v>
      </c>
      <c r="AL840" s="26" t="s">
        <v>163</v>
      </c>
      <c r="AM840" s="26" t="s">
        <v>191</v>
      </c>
      <c r="AN840" s="26" t="s">
        <v>89</v>
      </c>
      <c r="AO840" s="26" t="s">
        <v>192</v>
      </c>
      <c r="AP840" s="26" t="s">
        <v>106</v>
      </c>
      <c r="AQ840" s="26" t="s">
        <v>106</v>
      </c>
      <c r="AR840" s="26" t="s">
        <v>105</v>
      </c>
      <c r="AS840" s="26" t="s">
        <v>104</v>
      </c>
      <c r="AT840" s="26" t="s">
        <v>113</v>
      </c>
      <c r="AU840" s="26" t="s">
        <v>260</v>
      </c>
      <c r="AX840" s="12">
        <f t="shared" si="487"/>
        <v>839</v>
      </c>
      <c r="AY840" s="12">
        <f t="shared" si="481"/>
        <v>1</v>
      </c>
      <c r="AZ840" s="20" t="str">
        <f t="shared" si="488"/>
        <v>Anticipatoria., Criterios y estándares (Rúbrica)., Autoevaluación., Retroalimentación.</v>
      </c>
      <c r="BA840" s="12" t="str">
        <f t="shared" si="483"/>
        <v>Anticipatoria.</v>
      </c>
      <c r="BB840" s="12" t="str">
        <f t="shared" si="484"/>
        <v>Criterios y estándares (Rúbrica).</v>
      </c>
      <c r="BC840" s="12" t="str">
        <f t="shared" si="485"/>
        <v>Autoevaluación.</v>
      </c>
      <c r="BD840" s="12" t="str">
        <f t="shared" si="486"/>
        <v>Retroalimentación.</v>
      </c>
      <c r="BF840" s="12">
        <f t="shared" si="489"/>
        <v>1</v>
      </c>
      <c r="BG840" s="12">
        <f t="shared" si="490"/>
        <v>1</v>
      </c>
      <c r="BH840" s="12">
        <f t="shared" si="491"/>
        <v>1</v>
      </c>
      <c r="BI840" s="12">
        <f t="shared" si="492"/>
        <v>1</v>
      </c>
      <c r="BJ840" s="12">
        <f t="shared" si="493"/>
        <v>0</v>
      </c>
      <c r="BK840" s="12">
        <f t="shared" si="494"/>
        <v>4</v>
      </c>
      <c r="BL840" s="20" t="str">
        <f t="shared" si="495"/>
        <v>Reflexión, Diálogo, Claridad, Oportunidades de mejora, Retroalimentación al docente</v>
      </c>
      <c r="BM840" s="12" t="str">
        <f t="shared" si="496"/>
        <v>Reflexión</v>
      </c>
      <c r="BN840" s="12" t="str">
        <f t="shared" si="482"/>
        <v>Diálogo</v>
      </c>
      <c r="BO840" s="12" t="str">
        <f t="shared" si="497"/>
        <v>Claridad</v>
      </c>
      <c r="BP840" s="12" t="str">
        <f t="shared" si="498"/>
        <v>Oportunidades de mejora</v>
      </c>
      <c r="BQ840" s="12" t="str">
        <f t="shared" si="499"/>
        <v>Retroalimentación al docente</v>
      </c>
      <c r="BS840" s="12">
        <f t="shared" si="500"/>
        <v>1</v>
      </c>
      <c r="BT840" s="12">
        <f t="shared" si="501"/>
        <v>1</v>
      </c>
      <c r="BU840" s="12">
        <f t="shared" si="502"/>
        <v>1</v>
      </c>
      <c r="BV840" s="12">
        <f t="shared" si="503"/>
        <v>1</v>
      </c>
      <c r="BW840" s="12">
        <f t="shared" si="504"/>
        <v>1</v>
      </c>
      <c r="BX840" s="12">
        <f t="shared" si="505"/>
        <v>0</v>
      </c>
      <c r="BY840" s="12">
        <f t="shared" si="506"/>
        <v>5</v>
      </c>
      <c r="BZ840" s="12" t="str">
        <f t="shared" si="507"/>
        <v>La bibliografía básica propuesta se encuentra en la biblioteca "Juan Roa Vásquez"., La bibliografía se presenta con una sólo sistema de referenciación (APA, Vancouver, IEEE, etc)., La bibliografía incluye por lo menos dos títulos en una segunda lengua.</v>
      </c>
      <c r="CA840" s="12" t="str">
        <f t="shared" si="508"/>
        <v>La bibliografía básica propuesta se encuentra en la biblioteca "Juan Roa Vásquez".</v>
      </c>
      <c r="CB840" s="21" t="str">
        <f t="shared" si="509"/>
        <v>La bibliografía se presenta con una sólo sistema de referenciación (APA, Vancouver, IEEE, etc).</v>
      </c>
      <c r="CC840" s="12" t="str">
        <f t="shared" si="510"/>
        <v>La bibliografía incluye por lo menos dos títulos en una segunda lengua.</v>
      </c>
      <c r="CD840" s="12" t="str">
        <f t="shared" si="511"/>
        <v/>
      </c>
      <c r="CF840" s="12">
        <f t="shared" si="512"/>
        <v>1</v>
      </c>
      <c r="CG840" s="12">
        <f t="shared" si="513"/>
        <v>0</v>
      </c>
      <c r="CH840" s="12">
        <f t="shared" si="514"/>
        <v>1</v>
      </c>
      <c r="CI840" s="12">
        <f t="shared" si="515"/>
        <v>1</v>
      </c>
      <c r="CJ840" s="12">
        <f t="shared" si="516"/>
        <v>0</v>
      </c>
      <c r="CK840" s="12">
        <f t="shared" si="517"/>
        <v>3</v>
      </c>
    </row>
    <row r="841" spans="1:89" x14ac:dyDescent="0.25">
      <c r="A841" s="25">
        <v>43082.487299710643</v>
      </c>
      <c r="B841" s="26" t="s">
        <v>1721</v>
      </c>
      <c r="C841" s="26" t="s">
        <v>1722</v>
      </c>
      <c r="D841" s="26" t="s">
        <v>185</v>
      </c>
      <c r="E841" s="24"/>
      <c r="F841" s="26" t="s">
        <v>336</v>
      </c>
      <c r="G841" s="26" t="s">
        <v>1723</v>
      </c>
      <c r="H841" s="26" t="s">
        <v>188</v>
      </c>
      <c r="I841" s="26" t="s">
        <v>188</v>
      </c>
      <c r="J841" s="26" t="s">
        <v>188</v>
      </c>
      <c r="K841" s="26" t="s">
        <v>188</v>
      </c>
      <c r="L841" s="26" t="s">
        <v>188</v>
      </c>
      <c r="M841" s="26" t="s">
        <v>188</v>
      </c>
      <c r="N841" s="26" t="s">
        <v>188</v>
      </c>
      <c r="O841" s="26" t="s">
        <v>188</v>
      </c>
      <c r="P841" s="26" t="s">
        <v>188</v>
      </c>
      <c r="Q841" s="26" t="s">
        <v>188</v>
      </c>
      <c r="R841" s="26" t="s">
        <v>188</v>
      </c>
      <c r="S841" s="26" t="s">
        <v>188</v>
      </c>
      <c r="T841" s="26" t="s">
        <v>188</v>
      </c>
      <c r="U841" s="26" t="s">
        <v>188</v>
      </c>
      <c r="V841" s="26" t="s">
        <v>4</v>
      </c>
      <c r="W841" s="26" t="s">
        <v>162</v>
      </c>
      <c r="X841" s="26" t="s">
        <v>158</v>
      </c>
      <c r="Y841" s="26" t="s">
        <v>190</v>
      </c>
      <c r="Z841" s="26" t="s">
        <v>190</v>
      </c>
      <c r="AA841" s="26" t="s">
        <v>190</v>
      </c>
      <c r="AB841" s="26" t="s">
        <v>190</v>
      </c>
      <c r="AC841" s="26" t="s">
        <v>190</v>
      </c>
      <c r="AD841" s="26" t="s">
        <v>190</v>
      </c>
      <c r="AE841" s="26" t="s">
        <v>55</v>
      </c>
      <c r="AF841" s="26" t="s">
        <v>159</v>
      </c>
      <c r="AG841" s="26" t="s">
        <v>59</v>
      </c>
      <c r="AH841" s="26" t="s">
        <v>59</v>
      </c>
      <c r="AI841" s="26" t="s">
        <v>59</v>
      </c>
      <c r="AJ841" s="26" t="s">
        <v>59</v>
      </c>
      <c r="AK841" s="26" t="s">
        <v>69</v>
      </c>
      <c r="AL841" s="26" t="s">
        <v>160</v>
      </c>
      <c r="AM841" s="26" t="s">
        <v>191</v>
      </c>
      <c r="AN841" s="26" t="s">
        <v>90</v>
      </c>
      <c r="AO841" s="26" t="s">
        <v>192</v>
      </c>
      <c r="AP841" s="26" t="s">
        <v>106</v>
      </c>
      <c r="AQ841" s="26" t="s">
        <v>106</v>
      </c>
      <c r="AR841" s="26" t="s">
        <v>106</v>
      </c>
      <c r="AS841" s="26" t="s">
        <v>106</v>
      </c>
      <c r="AT841" s="26" t="s">
        <v>114</v>
      </c>
      <c r="AU841" s="26" t="s">
        <v>207</v>
      </c>
      <c r="AX841" s="12">
        <f t="shared" si="487"/>
        <v>840</v>
      </c>
      <c r="AY841" s="12">
        <f t="shared" si="481"/>
        <v>1</v>
      </c>
      <c r="AZ841" s="20" t="str">
        <f t="shared" si="488"/>
        <v>Anticipatoria., Criterios y estándares (Rúbrica)., Autoevaluación., Retroalimentación.</v>
      </c>
      <c r="BA841" s="12" t="str">
        <f t="shared" si="483"/>
        <v>Anticipatoria.</v>
      </c>
      <c r="BB841" s="12" t="str">
        <f t="shared" si="484"/>
        <v>Criterios y estándares (Rúbrica).</v>
      </c>
      <c r="BC841" s="12" t="str">
        <f t="shared" si="485"/>
        <v>Autoevaluación.</v>
      </c>
      <c r="BD841" s="12" t="str">
        <f t="shared" si="486"/>
        <v>Retroalimentación.</v>
      </c>
      <c r="BF841" s="12">
        <f t="shared" si="489"/>
        <v>1</v>
      </c>
      <c r="BG841" s="12">
        <f t="shared" si="490"/>
        <v>1</v>
      </c>
      <c r="BH841" s="12">
        <f t="shared" si="491"/>
        <v>1</v>
      </c>
      <c r="BI841" s="12">
        <f t="shared" si="492"/>
        <v>1</v>
      </c>
      <c r="BJ841" s="12">
        <f t="shared" si="493"/>
        <v>0</v>
      </c>
      <c r="BK841" s="12">
        <f t="shared" si="494"/>
        <v>4</v>
      </c>
      <c r="BL841" s="20" t="str">
        <f t="shared" si="495"/>
        <v>Reflexión, Diálogo, Claridad, Oportunidades de mejora, Retroalimentación al docente</v>
      </c>
      <c r="BM841" s="12" t="str">
        <f t="shared" si="496"/>
        <v>Reflexión</v>
      </c>
      <c r="BN841" s="12" t="str">
        <f t="shared" si="482"/>
        <v>Diálogo</v>
      </c>
      <c r="BO841" s="12" t="str">
        <f t="shared" si="497"/>
        <v>Claridad</v>
      </c>
      <c r="BP841" s="12" t="str">
        <f t="shared" si="498"/>
        <v>Oportunidades de mejora</v>
      </c>
      <c r="BQ841" s="12" t="str">
        <f t="shared" si="499"/>
        <v>Retroalimentación al docente</v>
      </c>
      <c r="BS841" s="12">
        <f t="shared" si="500"/>
        <v>1</v>
      </c>
      <c r="BT841" s="12">
        <f t="shared" si="501"/>
        <v>1</v>
      </c>
      <c r="BU841" s="12">
        <f t="shared" si="502"/>
        <v>1</v>
      </c>
      <c r="BV841" s="12">
        <f t="shared" si="503"/>
        <v>1</v>
      </c>
      <c r="BW841" s="12">
        <f t="shared" si="504"/>
        <v>1</v>
      </c>
      <c r="BX841" s="12">
        <f t="shared" si="505"/>
        <v>0</v>
      </c>
      <c r="BY841" s="12">
        <f t="shared" si="506"/>
        <v>5</v>
      </c>
      <c r="BZ841" s="12" t="str">
        <f t="shared" si="507"/>
        <v>La bibliografía se presenta con una sólo sistema de referenciación (APA, Vancouver, IEEE, etc)., La bibliografía incluye por lo menos dos títulos en una segunda lengua.</v>
      </c>
      <c r="CA841" s="12" t="str">
        <f t="shared" si="508"/>
        <v>La bibliografía se presenta con una sólo sistema de referenciación (APA, Vancouver, IEEE, etc).</v>
      </c>
      <c r="CB841" s="21" t="str">
        <f t="shared" si="509"/>
        <v>La bibliografía incluye por lo menos dos títulos en una segunda lengua.</v>
      </c>
      <c r="CC841" s="12" t="str">
        <f t="shared" si="510"/>
        <v/>
      </c>
      <c r="CD841" s="12" t="str">
        <f t="shared" si="511"/>
        <v/>
      </c>
      <c r="CF841" s="12">
        <f t="shared" si="512"/>
        <v>0</v>
      </c>
      <c r="CG841" s="12">
        <f t="shared" si="513"/>
        <v>0</v>
      </c>
      <c r="CH841" s="12">
        <f t="shared" si="514"/>
        <v>1</v>
      </c>
      <c r="CI841" s="12">
        <f t="shared" si="515"/>
        <v>1</v>
      </c>
      <c r="CJ841" s="12">
        <f t="shared" si="516"/>
        <v>0</v>
      </c>
      <c r="CK841" s="12">
        <f t="shared" si="517"/>
        <v>2</v>
      </c>
    </row>
    <row r="842" spans="1:89" x14ac:dyDescent="0.25">
      <c r="A842" s="25">
        <v>43082.489104745371</v>
      </c>
      <c r="B842" s="26" t="s">
        <v>1421</v>
      </c>
      <c r="C842" s="26" t="s">
        <v>1422</v>
      </c>
      <c r="D842" s="26" t="s">
        <v>185</v>
      </c>
      <c r="E842" s="24"/>
      <c r="F842" s="26" t="s">
        <v>204</v>
      </c>
      <c r="G842" s="26" t="s">
        <v>1724</v>
      </c>
      <c r="H842" s="26" t="s">
        <v>188</v>
      </c>
      <c r="I842" s="26" t="s">
        <v>188</v>
      </c>
      <c r="J842" s="26" t="s">
        <v>188</v>
      </c>
      <c r="K842" s="26" t="s">
        <v>188</v>
      </c>
      <c r="L842" s="26" t="s">
        <v>188</v>
      </c>
      <c r="M842" s="26" t="s">
        <v>188</v>
      </c>
      <c r="N842" s="26" t="s">
        <v>188</v>
      </c>
      <c r="O842" s="26" t="s">
        <v>188</v>
      </c>
      <c r="P842" s="26" t="s">
        <v>188</v>
      </c>
      <c r="Q842" s="26" t="s">
        <v>188</v>
      </c>
      <c r="R842" s="26" t="s">
        <v>188</v>
      </c>
      <c r="S842" s="26" t="s">
        <v>188</v>
      </c>
      <c r="T842" s="26" t="s">
        <v>188</v>
      </c>
      <c r="U842" s="26" t="s">
        <v>188</v>
      </c>
      <c r="V842" s="26" t="s">
        <v>5</v>
      </c>
      <c r="W842" s="26" t="s">
        <v>162</v>
      </c>
      <c r="X842" s="26" t="s">
        <v>158</v>
      </c>
      <c r="Y842" s="26" t="s">
        <v>190</v>
      </c>
      <c r="Z842" s="26" t="s">
        <v>190</v>
      </c>
      <c r="AA842" s="26" t="s">
        <v>190</v>
      </c>
      <c r="AB842" s="26" t="s">
        <v>190</v>
      </c>
      <c r="AC842" s="26" t="s">
        <v>190</v>
      </c>
      <c r="AD842" s="26" t="s">
        <v>190</v>
      </c>
      <c r="AE842" s="26" t="s">
        <v>54</v>
      </c>
      <c r="AF842" s="26" t="s">
        <v>56</v>
      </c>
      <c r="AG842" s="26" t="s">
        <v>59</v>
      </c>
      <c r="AH842" s="26" t="s">
        <v>59</v>
      </c>
      <c r="AI842" s="26" t="s">
        <v>59</v>
      </c>
      <c r="AJ842" s="26" t="s">
        <v>67</v>
      </c>
      <c r="AK842" s="26" t="s">
        <v>71</v>
      </c>
      <c r="AL842" s="26" t="s">
        <v>163</v>
      </c>
      <c r="AM842" s="26" t="s">
        <v>231</v>
      </c>
      <c r="AN842" s="26" t="s">
        <v>88</v>
      </c>
      <c r="AO842" s="26" t="s">
        <v>192</v>
      </c>
      <c r="AP842" s="26" t="s">
        <v>106</v>
      </c>
      <c r="AQ842" s="26" t="s">
        <v>106</v>
      </c>
      <c r="AR842" s="26" t="s">
        <v>106</v>
      </c>
      <c r="AS842" s="26" t="s">
        <v>106</v>
      </c>
      <c r="AT842" s="26" t="s">
        <v>114</v>
      </c>
      <c r="AU842" s="26" t="s">
        <v>247</v>
      </c>
      <c r="AX842" s="12">
        <f t="shared" si="487"/>
        <v>702</v>
      </c>
      <c r="AY842" s="12">
        <f t="shared" si="481"/>
        <v>0.5</v>
      </c>
      <c r="AZ842" s="20" t="str">
        <f t="shared" si="488"/>
        <v>Anticipatoria., Criterios y estándares (Rúbrica)., Retroalimentación.</v>
      </c>
      <c r="BA842" s="12" t="str">
        <f t="shared" si="483"/>
        <v>Anticipatoria.</v>
      </c>
      <c r="BB842" s="12" t="str">
        <f t="shared" si="484"/>
        <v>Criterios y estándares (Rúbrica).</v>
      </c>
      <c r="BC842" s="12" t="str">
        <f t="shared" si="485"/>
        <v>Retroalimentación.</v>
      </c>
      <c r="BD842" s="12" t="str">
        <f t="shared" si="486"/>
        <v/>
      </c>
      <c r="BF842" s="12">
        <f t="shared" si="489"/>
        <v>1</v>
      </c>
      <c r="BG842" s="12">
        <f t="shared" si="490"/>
        <v>1</v>
      </c>
      <c r="BH842" s="12">
        <f t="shared" si="491"/>
        <v>0</v>
      </c>
      <c r="BI842" s="12">
        <f t="shared" si="492"/>
        <v>1</v>
      </c>
      <c r="BJ842" s="12">
        <f t="shared" si="493"/>
        <v>0</v>
      </c>
      <c r="BK842" s="12">
        <f t="shared" si="494"/>
        <v>3</v>
      </c>
      <c r="BL842" s="20" t="str">
        <f t="shared" si="495"/>
        <v>Reflexión, Diálogo, Claridad, Oportunidades de mejora, Retroalimentación al docente</v>
      </c>
      <c r="BM842" s="12" t="str">
        <f t="shared" si="496"/>
        <v>Reflexión</v>
      </c>
      <c r="BN842" s="12" t="str">
        <f t="shared" si="482"/>
        <v>Diálogo</v>
      </c>
      <c r="BO842" s="12" t="str">
        <f t="shared" si="497"/>
        <v>Claridad</v>
      </c>
      <c r="BP842" s="12" t="str">
        <f t="shared" si="498"/>
        <v>Oportunidades de mejora</v>
      </c>
      <c r="BQ842" s="12" t="str">
        <f t="shared" si="499"/>
        <v>Retroalimentación al docente</v>
      </c>
      <c r="BS842" s="12">
        <f t="shared" si="500"/>
        <v>1</v>
      </c>
      <c r="BT842" s="12">
        <f t="shared" si="501"/>
        <v>1</v>
      </c>
      <c r="BU842" s="12">
        <f t="shared" si="502"/>
        <v>1</v>
      </c>
      <c r="BV842" s="12">
        <f t="shared" si="503"/>
        <v>1</v>
      </c>
      <c r="BW842" s="12">
        <f t="shared" si="504"/>
        <v>1</v>
      </c>
      <c r="BX842" s="12">
        <f t="shared" si="505"/>
        <v>0</v>
      </c>
      <c r="BY842" s="12">
        <f t="shared" si="506"/>
        <v>5</v>
      </c>
      <c r="BZ842" s="12" t="str">
        <f t="shared" si="507"/>
        <v>La bibliografía básica propuesta se encuentra en la biblioteca "Juan Roa Vásquez"., La bibliografía propuesta contiene títulos de edición menor a 5 años., La bibliografía se presenta con una sólo sistema de referenciación (APA, Vancouver, IEEE, etc).</v>
      </c>
      <c r="CA842" s="12" t="str">
        <f t="shared" si="508"/>
        <v>La bibliografía básica propuesta se encuentra en la biblioteca "Juan Roa Vásquez".</v>
      </c>
      <c r="CB842" s="21" t="str">
        <f t="shared" si="509"/>
        <v>La bibliografía propuesta contiene títulos de edición menor a 5 años.</v>
      </c>
      <c r="CC842" s="12" t="str">
        <f t="shared" si="510"/>
        <v>La bibliografía se presenta con una sólo sistema de referenciación (APA, Vancouver, IEEE, etc).</v>
      </c>
      <c r="CD842" s="12" t="str">
        <f t="shared" si="511"/>
        <v/>
      </c>
      <c r="CF842" s="12">
        <f t="shared" si="512"/>
        <v>1</v>
      </c>
      <c r="CG842" s="12">
        <f t="shared" si="513"/>
        <v>1</v>
      </c>
      <c r="CH842" s="12">
        <f t="shared" si="514"/>
        <v>1</v>
      </c>
      <c r="CI842" s="12">
        <f t="shared" si="515"/>
        <v>0</v>
      </c>
      <c r="CJ842" s="12">
        <f t="shared" si="516"/>
        <v>0</v>
      </c>
      <c r="CK842" s="12">
        <f t="shared" si="517"/>
        <v>3</v>
      </c>
    </row>
    <row r="843" spans="1:89" x14ac:dyDescent="0.25">
      <c r="A843" s="25">
        <v>43082.489235312503</v>
      </c>
      <c r="B843" s="26" t="s">
        <v>1725</v>
      </c>
      <c r="C843" s="26" t="s">
        <v>1726</v>
      </c>
      <c r="D843" s="26" t="s">
        <v>185</v>
      </c>
      <c r="E843" s="24"/>
      <c r="F843" s="26" t="s">
        <v>336</v>
      </c>
      <c r="G843" s="26" t="s">
        <v>1727</v>
      </c>
      <c r="H843" s="26" t="s">
        <v>188</v>
      </c>
      <c r="I843" s="26" t="s">
        <v>188</v>
      </c>
      <c r="J843" s="26" t="s">
        <v>188</v>
      </c>
      <c r="K843" s="26" t="s">
        <v>188</v>
      </c>
      <c r="L843" s="26" t="s">
        <v>188</v>
      </c>
      <c r="M843" s="26" t="s">
        <v>188</v>
      </c>
      <c r="N843" s="26" t="s">
        <v>188</v>
      </c>
      <c r="O843" s="26" t="s">
        <v>188</v>
      </c>
      <c r="P843" s="26" t="s">
        <v>188</v>
      </c>
      <c r="Q843" s="26" t="s">
        <v>188</v>
      </c>
      <c r="R843" s="26" t="s">
        <v>188</v>
      </c>
      <c r="S843" s="26" t="s">
        <v>188</v>
      </c>
      <c r="T843" s="26" t="s">
        <v>188</v>
      </c>
      <c r="U843" s="26" t="s">
        <v>188</v>
      </c>
      <c r="V843" s="26" t="s">
        <v>4</v>
      </c>
      <c r="W843" s="26" t="s">
        <v>162</v>
      </c>
      <c r="X843" s="26" t="s">
        <v>158</v>
      </c>
      <c r="Y843" s="26" t="s">
        <v>190</v>
      </c>
      <c r="Z843" s="26" t="s">
        <v>190</v>
      </c>
      <c r="AA843" s="26" t="s">
        <v>190</v>
      </c>
      <c r="AB843" s="26" t="s">
        <v>190</v>
      </c>
      <c r="AC843" s="26" t="s">
        <v>190</v>
      </c>
      <c r="AD843" s="26" t="s">
        <v>190</v>
      </c>
      <c r="AE843" s="26" t="s">
        <v>55</v>
      </c>
      <c r="AF843" s="26" t="s">
        <v>159</v>
      </c>
      <c r="AG843" s="26" t="s">
        <v>59</v>
      </c>
      <c r="AH843" s="26" t="s">
        <v>59</v>
      </c>
      <c r="AI843" s="26" t="s">
        <v>59</v>
      </c>
      <c r="AJ843" s="26" t="s">
        <v>59</v>
      </c>
      <c r="AK843" s="26" t="s">
        <v>69</v>
      </c>
      <c r="AL843" s="26" t="s">
        <v>74</v>
      </c>
      <c r="AM843" s="26" t="s">
        <v>191</v>
      </c>
      <c r="AN843" s="26" t="s">
        <v>90</v>
      </c>
      <c r="AO843" s="26" t="s">
        <v>192</v>
      </c>
      <c r="AP843" s="26" t="s">
        <v>106</v>
      </c>
      <c r="AQ843" s="26" t="s">
        <v>104</v>
      </c>
      <c r="AR843" s="26" t="s">
        <v>104</v>
      </c>
      <c r="AS843" s="26" t="s">
        <v>106</v>
      </c>
      <c r="AT843" s="26" t="s">
        <v>114</v>
      </c>
      <c r="AU843" s="26" t="s">
        <v>247</v>
      </c>
      <c r="AX843" s="12">
        <f t="shared" si="487"/>
        <v>842</v>
      </c>
      <c r="AY843" s="12">
        <f t="shared" ref="AY843:AY906" si="518">IFERROR(1/(COUNTIF($AX$2:$AX$2000,MATCH(C843,$C$2:$C$2000,0))),"")</f>
        <v>0.5</v>
      </c>
      <c r="AZ843" s="20" t="str">
        <f t="shared" si="488"/>
        <v>Anticipatoria., Criterios y estándares (Rúbrica)., Autoevaluación., Retroalimentación.</v>
      </c>
      <c r="BA843" s="12" t="str">
        <f t="shared" si="483"/>
        <v>Anticipatoria.</v>
      </c>
      <c r="BB843" s="12" t="str">
        <f t="shared" si="484"/>
        <v>Criterios y estándares (Rúbrica).</v>
      </c>
      <c r="BC843" s="12" t="str">
        <f t="shared" si="485"/>
        <v>Autoevaluación.</v>
      </c>
      <c r="BD843" s="12" t="str">
        <f t="shared" si="486"/>
        <v>Retroalimentación.</v>
      </c>
      <c r="BF843" s="12">
        <f t="shared" si="489"/>
        <v>1</v>
      </c>
      <c r="BG843" s="12">
        <f t="shared" si="490"/>
        <v>1</v>
      </c>
      <c r="BH843" s="12">
        <f t="shared" si="491"/>
        <v>1</v>
      </c>
      <c r="BI843" s="12">
        <f t="shared" si="492"/>
        <v>1</v>
      </c>
      <c r="BJ843" s="12">
        <f t="shared" si="493"/>
        <v>0</v>
      </c>
      <c r="BK843" s="12">
        <f t="shared" si="494"/>
        <v>4</v>
      </c>
      <c r="BL843" s="20" t="str">
        <f t="shared" si="495"/>
        <v>Reflexión, Diálogo, Claridad, Oportunidades de mejora, Retroalimentación al docente</v>
      </c>
      <c r="BM843" s="12" t="str">
        <f t="shared" si="496"/>
        <v>Reflexión</v>
      </c>
      <c r="BN843" s="12" t="str">
        <f t="shared" si="482"/>
        <v>Diálogo</v>
      </c>
      <c r="BO843" s="12" t="str">
        <f t="shared" si="497"/>
        <v>Claridad</v>
      </c>
      <c r="BP843" s="12" t="str">
        <f t="shared" si="498"/>
        <v>Oportunidades de mejora</v>
      </c>
      <c r="BQ843" s="12" t="str">
        <f t="shared" si="499"/>
        <v>Retroalimentación al docente</v>
      </c>
      <c r="BS843" s="12">
        <f t="shared" si="500"/>
        <v>1</v>
      </c>
      <c r="BT843" s="12">
        <f t="shared" si="501"/>
        <v>1</v>
      </c>
      <c r="BU843" s="12">
        <f t="shared" si="502"/>
        <v>1</v>
      </c>
      <c r="BV843" s="12">
        <f t="shared" si="503"/>
        <v>1</v>
      </c>
      <c r="BW843" s="12">
        <f t="shared" si="504"/>
        <v>1</v>
      </c>
      <c r="BX843" s="12">
        <f t="shared" si="505"/>
        <v>0</v>
      </c>
      <c r="BY843" s="12">
        <f t="shared" si="506"/>
        <v>5</v>
      </c>
      <c r="BZ843" s="12" t="str">
        <f t="shared" si="507"/>
        <v>La bibliografía básica propuesta se encuentra en la biblioteca "Juan Roa Vásquez"., La bibliografía propuesta contiene títulos de edición menor a 5 años., La bibliografía se presenta con una sólo sistema de referenciación (APA, Vancouver, IEEE, etc).</v>
      </c>
      <c r="CA843" s="12" t="str">
        <f t="shared" si="508"/>
        <v>La bibliografía básica propuesta se encuentra en la biblioteca "Juan Roa Vásquez".</v>
      </c>
      <c r="CB843" s="21" t="str">
        <f t="shared" si="509"/>
        <v>La bibliografía propuesta contiene títulos de edición menor a 5 años.</v>
      </c>
      <c r="CC843" s="12" t="str">
        <f t="shared" si="510"/>
        <v>La bibliografía se presenta con una sólo sistema de referenciación (APA, Vancouver, IEEE, etc).</v>
      </c>
      <c r="CD843" s="12" t="str">
        <f t="shared" si="511"/>
        <v/>
      </c>
      <c r="CF843" s="12">
        <f t="shared" si="512"/>
        <v>1</v>
      </c>
      <c r="CG843" s="12">
        <f t="shared" si="513"/>
        <v>1</v>
      </c>
      <c r="CH843" s="12">
        <f t="shared" si="514"/>
        <v>1</v>
      </c>
      <c r="CI843" s="12">
        <f t="shared" si="515"/>
        <v>0</v>
      </c>
      <c r="CJ843" s="12">
        <f t="shared" si="516"/>
        <v>0</v>
      </c>
      <c r="CK843" s="12">
        <f t="shared" si="517"/>
        <v>3</v>
      </c>
    </row>
    <row r="844" spans="1:89" x14ac:dyDescent="0.25">
      <c r="A844" s="25">
        <v>43082.497657685184</v>
      </c>
      <c r="B844" s="26" t="s">
        <v>1229</v>
      </c>
      <c r="C844" s="26" t="s">
        <v>1230</v>
      </c>
      <c r="D844" s="26" t="s">
        <v>185</v>
      </c>
      <c r="E844" s="24"/>
      <c r="F844" s="26" t="s">
        <v>621</v>
      </c>
      <c r="G844" s="26" t="s">
        <v>1728</v>
      </c>
      <c r="H844" s="26" t="s">
        <v>188</v>
      </c>
      <c r="I844" s="26" t="s">
        <v>188</v>
      </c>
      <c r="J844" s="26" t="s">
        <v>188</v>
      </c>
      <c r="K844" s="26" t="s">
        <v>188</v>
      </c>
      <c r="L844" s="26" t="s">
        <v>188</v>
      </c>
      <c r="M844" s="26" t="s">
        <v>188</v>
      </c>
      <c r="N844" s="26" t="s">
        <v>188</v>
      </c>
      <c r="O844" s="26" t="s">
        <v>188</v>
      </c>
      <c r="P844" s="26" t="s">
        <v>188</v>
      </c>
      <c r="Q844" s="26" t="s">
        <v>188</v>
      </c>
      <c r="R844" s="26" t="s">
        <v>188</v>
      </c>
      <c r="S844" s="26" t="s">
        <v>188</v>
      </c>
      <c r="T844" s="26" t="s">
        <v>188</v>
      </c>
      <c r="U844" s="26" t="s">
        <v>188</v>
      </c>
      <c r="V844" s="26" t="s">
        <v>5</v>
      </c>
      <c r="W844" s="26" t="s">
        <v>162</v>
      </c>
      <c r="X844" s="26" t="s">
        <v>158</v>
      </c>
      <c r="Y844" s="26" t="s">
        <v>190</v>
      </c>
      <c r="Z844" s="26" t="s">
        <v>190</v>
      </c>
      <c r="AA844" s="26" t="s">
        <v>43</v>
      </c>
      <c r="AB844" s="26" t="s">
        <v>190</v>
      </c>
      <c r="AC844" s="26" t="s">
        <v>190</v>
      </c>
      <c r="AD844" s="26" t="s">
        <v>43</v>
      </c>
      <c r="AE844" s="26" t="s">
        <v>55</v>
      </c>
      <c r="AF844" s="26" t="s">
        <v>159</v>
      </c>
      <c r="AG844" s="26" t="s">
        <v>58</v>
      </c>
      <c r="AH844" s="26" t="s">
        <v>59</v>
      </c>
      <c r="AI844" s="26" t="s">
        <v>59</v>
      </c>
      <c r="AJ844" s="26" t="s">
        <v>58</v>
      </c>
      <c r="AK844" s="26" t="s">
        <v>71</v>
      </c>
      <c r="AL844" s="26" t="s">
        <v>160</v>
      </c>
      <c r="AM844" s="26" t="s">
        <v>206</v>
      </c>
      <c r="AN844" s="26" t="s">
        <v>89</v>
      </c>
      <c r="AO844" s="26" t="s">
        <v>268</v>
      </c>
      <c r="AP844" s="26" t="s">
        <v>106</v>
      </c>
      <c r="AQ844" s="26" t="s">
        <v>106</v>
      </c>
      <c r="AR844" s="26" t="s">
        <v>106</v>
      </c>
      <c r="AS844" s="26" t="s">
        <v>106</v>
      </c>
      <c r="AT844" s="26" t="s">
        <v>114</v>
      </c>
      <c r="AU844" s="26" t="s">
        <v>260</v>
      </c>
      <c r="AX844" s="12">
        <f t="shared" si="487"/>
        <v>607</v>
      </c>
      <c r="AY844" s="12">
        <f t="shared" si="518"/>
        <v>0.5</v>
      </c>
      <c r="AZ844" s="20" t="str">
        <f t="shared" si="488"/>
        <v>Anticipatoria., Autoevaluación., Retroalimentación.</v>
      </c>
      <c r="BA844" s="12" t="str">
        <f t="shared" si="483"/>
        <v>Anticipatoria.</v>
      </c>
      <c r="BB844" s="12" t="str">
        <f t="shared" si="484"/>
        <v>Autoevaluación.</v>
      </c>
      <c r="BC844" s="12" t="str">
        <f t="shared" si="485"/>
        <v>Retroalimentación.</v>
      </c>
      <c r="BD844" s="12" t="str">
        <f t="shared" si="486"/>
        <v/>
      </c>
      <c r="BF844" s="12">
        <f t="shared" si="489"/>
        <v>1</v>
      </c>
      <c r="BG844" s="12">
        <f t="shared" si="490"/>
        <v>0</v>
      </c>
      <c r="BH844" s="12">
        <f t="shared" si="491"/>
        <v>1</v>
      </c>
      <c r="BI844" s="12">
        <f t="shared" si="492"/>
        <v>1</v>
      </c>
      <c r="BJ844" s="12">
        <f t="shared" si="493"/>
        <v>0</v>
      </c>
      <c r="BK844" s="12">
        <f t="shared" si="494"/>
        <v>3</v>
      </c>
      <c r="BL844" s="20" t="str">
        <f t="shared" si="495"/>
        <v>Reflexión, Diálogo, Oportunidades de mejora, Retroalimentación al docente</v>
      </c>
      <c r="BM844" s="12" t="str">
        <f t="shared" si="496"/>
        <v>Reflexión</v>
      </c>
      <c r="BN844" s="12" t="str">
        <f t="shared" si="482"/>
        <v>Diálogo</v>
      </c>
      <c r="BO844" s="12" t="str">
        <f t="shared" si="497"/>
        <v>Oportunidades de mejora</v>
      </c>
      <c r="BP844" s="12" t="str">
        <f t="shared" si="498"/>
        <v>Retroalimentación al docente</v>
      </c>
      <c r="BQ844" s="12" t="str">
        <f t="shared" si="499"/>
        <v/>
      </c>
      <c r="BS844" s="12">
        <f t="shared" si="500"/>
        <v>1</v>
      </c>
      <c r="BT844" s="12">
        <f t="shared" si="501"/>
        <v>1</v>
      </c>
      <c r="BU844" s="12">
        <f t="shared" si="502"/>
        <v>0</v>
      </c>
      <c r="BV844" s="12">
        <f t="shared" si="503"/>
        <v>1</v>
      </c>
      <c r="BW844" s="12">
        <f t="shared" si="504"/>
        <v>1</v>
      </c>
      <c r="BX844" s="12">
        <f t="shared" si="505"/>
        <v>0</v>
      </c>
      <c r="BY844" s="12">
        <f t="shared" si="506"/>
        <v>4</v>
      </c>
      <c r="BZ844" s="12" t="str">
        <f t="shared" si="507"/>
        <v>La bibliografía básica propuesta se encuentra en la biblioteca "Juan Roa Vásquez"., La bibliografía se presenta con una sólo sistema de referenciación (APA, Vancouver, IEEE, etc)., La bibliografía incluye por lo menos dos títulos en una segunda lengua.</v>
      </c>
      <c r="CA844" s="12" t="str">
        <f t="shared" si="508"/>
        <v>La bibliografía básica propuesta se encuentra en la biblioteca "Juan Roa Vásquez".</v>
      </c>
      <c r="CB844" s="21" t="str">
        <f t="shared" si="509"/>
        <v>La bibliografía se presenta con una sólo sistema de referenciación (APA, Vancouver, IEEE, etc).</v>
      </c>
      <c r="CC844" s="12" t="str">
        <f t="shared" si="510"/>
        <v>La bibliografía incluye por lo menos dos títulos en una segunda lengua.</v>
      </c>
      <c r="CD844" s="12" t="str">
        <f t="shared" si="511"/>
        <v/>
      </c>
      <c r="CF844" s="12">
        <f t="shared" si="512"/>
        <v>1</v>
      </c>
      <c r="CG844" s="12">
        <f t="shared" si="513"/>
        <v>0</v>
      </c>
      <c r="CH844" s="12">
        <f t="shared" si="514"/>
        <v>1</v>
      </c>
      <c r="CI844" s="12">
        <f t="shared" si="515"/>
        <v>1</v>
      </c>
      <c r="CJ844" s="12">
        <f t="shared" si="516"/>
        <v>0</v>
      </c>
      <c r="CK844" s="12">
        <f t="shared" si="517"/>
        <v>3</v>
      </c>
    </row>
    <row r="845" spans="1:89" x14ac:dyDescent="0.25">
      <c r="A845" s="25">
        <v>43082.534101134261</v>
      </c>
      <c r="B845" s="26" t="s">
        <v>1729</v>
      </c>
      <c r="C845" s="26" t="s">
        <v>1730</v>
      </c>
      <c r="D845" s="26" t="s">
        <v>185</v>
      </c>
      <c r="E845" s="24"/>
      <c r="F845" s="26" t="s">
        <v>1007</v>
      </c>
      <c r="G845" s="26" t="s">
        <v>1731</v>
      </c>
      <c r="H845" s="26" t="s">
        <v>188</v>
      </c>
      <c r="I845" s="26" t="s">
        <v>188</v>
      </c>
      <c r="J845" s="26" t="s">
        <v>188</v>
      </c>
      <c r="K845" s="26" t="s">
        <v>188</v>
      </c>
      <c r="L845" s="26" t="s">
        <v>188</v>
      </c>
      <c r="M845" s="26" t="s">
        <v>188</v>
      </c>
      <c r="N845" s="26" t="s">
        <v>188</v>
      </c>
      <c r="O845" s="26" t="s">
        <v>188</v>
      </c>
      <c r="P845" s="26" t="s">
        <v>188</v>
      </c>
      <c r="Q845" s="26" t="s">
        <v>188</v>
      </c>
      <c r="R845" s="26" t="s">
        <v>188</v>
      </c>
      <c r="S845" s="26" t="s">
        <v>188</v>
      </c>
      <c r="T845" s="26" t="s">
        <v>188</v>
      </c>
      <c r="U845" s="26" t="s">
        <v>188</v>
      </c>
      <c r="V845" s="26" t="s">
        <v>5</v>
      </c>
      <c r="W845" s="26" t="s">
        <v>162</v>
      </c>
      <c r="X845" s="26" t="s">
        <v>158</v>
      </c>
      <c r="Y845" s="26" t="s">
        <v>190</v>
      </c>
      <c r="Z845" s="26" t="s">
        <v>190</v>
      </c>
      <c r="AA845" s="26" t="s">
        <v>190</v>
      </c>
      <c r="AB845" s="26" t="s">
        <v>190</v>
      </c>
      <c r="AC845" s="26" t="s">
        <v>190</v>
      </c>
      <c r="AD845" s="26" t="s">
        <v>190</v>
      </c>
      <c r="AE845" s="26" t="s">
        <v>55</v>
      </c>
      <c r="AF845" s="26" t="s">
        <v>159</v>
      </c>
      <c r="AG845" s="26" t="s">
        <v>59</v>
      </c>
      <c r="AH845" s="26" t="s">
        <v>58</v>
      </c>
      <c r="AI845" s="26" t="s">
        <v>58</v>
      </c>
      <c r="AJ845" s="26" t="s">
        <v>59</v>
      </c>
      <c r="AK845" s="26" t="s">
        <v>71</v>
      </c>
      <c r="AL845" s="26" t="s">
        <v>160</v>
      </c>
      <c r="AM845" s="26" t="s">
        <v>191</v>
      </c>
      <c r="AN845" s="26" t="s">
        <v>89</v>
      </c>
      <c r="AO845" s="26" t="s">
        <v>192</v>
      </c>
      <c r="AP845" s="26" t="s">
        <v>104</v>
      </c>
      <c r="AQ845" s="26" t="s">
        <v>104</v>
      </c>
      <c r="AR845" s="26" t="s">
        <v>104</v>
      </c>
      <c r="AS845" s="26" t="s">
        <v>104</v>
      </c>
      <c r="AT845" s="26" t="s">
        <v>114</v>
      </c>
      <c r="AU845" s="26" t="s">
        <v>260</v>
      </c>
      <c r="AX845" s="12">
        <f t="shared" si="487"/>
        <v>844</v>
      </c>
      <c r="AY845" s="12">
        <f t="shared" si="518"/>
        <v>1</v>
      </c>
      <c r="AZ845" s="20" t="str">
        <f t="shared" si="488"/>
        <v>Anticipatoria., Criterios y estándares (Rúbrica)., Autoevaluación., Retroalimentación.</v>
      </c>
      <c r="BA845" s="12" t="str">
        <f t="shared" si="483"/>
        <v>Anticipatoria.</v>
      </c>
      <c r="BB845" s="12" t="str">
        <f t="shared" si="484"/>
        <v>Criterios y estándares (Rúbrica).</v>
      </c>
      <c r="BC845" s="12" t="str">
        <f t="shared" si="485"/>
        <v>Autoevaluación.</v>
      </c>
      <c r="BD845" s="12" t="str">
        <f t="shared" si="486"/>
        <v>Retroalimentación.</v>
      </c>
      <c r="BF845" s="12">
        <f t="shared" si="489"/>
        <v>1</v>
      </c>
      <c r="BG845" s="12">
        <f t="shared" si="490"/>
        <v>1</v>
      </c>
      <c r="BH845" s="12">
        <f t="shared" si="491"/>
        <v>1</v>
      </c>
      <c r="BI845" s="12">
        <f t="shared" si="492"/>
        <v>1</v>
      </c>
      <c r="BJ845" s="12">
        <f t="shared" si="493"/>
        <v>0</v>
      </c>
      <c r="BK845" s="12">
        <f t="shared" si="494"/>
        <v>4</v>
      </c>
      <c r="BL845" s="20" t="str">
        <f t="shared" si="495"/>
        <v>Reflexión, Diálogo, Claridad, Oportunidades de mejora, Retroalimentación al docente</v>
      </c>
      <c r="BM845" s="12" t="str">
        <f t="shared" si="496"/>
        <v>Reflexión</v>
      </c>
      <c r="BN845" s="12" t="str">
        <f t="shared" si="482"/>
        <v>Diálogo</v>
      </c>
      <c r="BO845" s="12" t="str">
        <f t="shared" si="497"/>
        <v>Claridad</v>
      </c>
      <c r="BP845" s="12" t="str">
        <f t="shared" si="498"/>
        <v>Oportunidades de mejora</v>
      </c>
      <c r="BQ845" s="12" t="str">
        <f t="shared" si="499"/>
        <v>Retroalimentación al docente</v>
      </c>
      <c r="BS845" s="12">
        <f t="shared" si="500"/>
        <v>1</v>
      </c>
      <c r="BT845" s="12">
        <f t="shared" si="501"/>
        <v>1</v>
      </c>
      <c r="BU845" s="12">
        <f t="shared" si="502"/>
        <v>1</v>
      </c>
      <c r="BV845" s="12">
        <f t="shared" si="503"/>
        <v>1</v>
      </c>
      <c r="BW845" s="12">
        <f t="shared" si="504"/>
        <v>1</v>
      </c>
      <c r="BX845" s="12">
        <f t="shared" si="505"/>
        <v>0</v>
      </c>
      <c r="BY845" s="12">
        <f t="shared" si="506"/>
        <v>5</v>
      </c>
      <c r="BZ845" s="12" t="str">
        <f t="shared" si="507"/>
        <v>La bibliografía básica propuesta se encuentra en la biblioteca "Juan Roa Vásquez"., La bibliografía se presenta con una sólo sistema de referenciación (APA, Vancouver, IEEE, etc)., La bibliografía incluye por lo menos dos títulos en una segunda lengua.</v>
      </c>
      <c r="CA845" s="12" t="str">
        <f t="shared" si="508"/>
        <v>La bibliografía básica propuesta se encuentra en la biblioteca "Juan Roa Vásquez".</v>
      </c>
      <c r="CB845" s="21" t="str">
        <f t="shared" si="509"/>
        <v>La bibliografía se presenta con una sólo sistema de referenciación (APA, Vancouver, IEEE, etc).</v>
      </c>
      <c r="CC845" s="12" t="str">
        <f t="shared" si="510"/>
        <v>La bibliografía incluye por lo menos dos títulos en una segunda lengua.</v>
      </c>
      <c r="CD845" s="12" t="str">
        <f t="shared" si="511"/>
        <v/>
      </c>
      <c r="CF845" s="12">
        <f t="shared" si="512"/>
        <v>1</v>
      </c>
      <c r="CG845" s="12">
        <f t="shared" si="513"/>
        <v>0</v>
      </c>
      <c r="CH845" s="12">
        <f t="shared" si="514"/>
        <v>1</v>
      </c>
      <c r="CI845" s="12">
        <f t="shared" si="515"/>
        <v>1</v>
      </c>
      <c r="CJ845" s="12">
        <f t="shared" si="516"/>
        <v>0</v>
      </c>
      <c r="CK845" s="12">
        <f t="shared" si="517"/>
        <v>3</v>
      </c>
    </row>
    <row r="846" spans="1:89" x14ac:dyDescent="0.25">
      <c r="A846" s="25">
        <v>43082.547798449072</v>
      </c>
      <c r="B846" s="26" t="s">
        <v>1732</v>
      </c>
      <c r="C846" s="26" t="s">
        <v>1694</v>
      </c>
      <c r="D846" s="26" t="s">
        <v>185</v>
      </c>
      <c r="E846" s="24"/>
      <c r="F846" s="26" t="s">
        <v>235</v>
      </c>
      <c r="G846" s="26" t="s">
        <v>1733</v>
      </c>
      <c r="H846" s="26" t="s">
        <v>188</v>
      </c>
      <c r="I846" s="26" t="s">
        <v>188</v>
      </c>
      <c r="J846" s="26" t="s">
        <v>188</v>
      </c>
      <c r="K846" s="26" t="s">
        <v>188</v>
      </c>
      <c r="L846" s="26" t="s">
        <v>188</v>
      </c>
      <c r="M846" s="26" t="s">
        <v>188</v>
      </c>
      <c r="N846" s="26" t="s">
        <v>188</v>
      </c>
      <c r="O846" s="26" t="s">
        <v>188</v>
      </c>
      <c r="P846" s="26" t="s">
        <v>188</v>
      </c>
      <c r="Q846" s="26" t="s">
        <v>188</v>
      </c>
      <c r="R846" s="26" t="s">
        <v>188</v>
      </c>
      <c r="S846" s="26" t="s">
        <v>188</v>
      </c>
      <c r="T846" s="26" t="s">
        <v>188</v>
      </c>
      <c r="U846" s="26" t="s">
        <v>188</v>
      </c>
      <c r="V846" s="26" t="s">
        <v>5</v>
      </c>
      <c r="W846" s="26" t="s">
        <v>162</v>
      </c>
      <c r="X846" s="26" t="s">
        <v>158</v>
      </c>
      <c r="Y846" s="26" t="s">
        <v>43</v>
      </c>
      <c r="Z846" s="26" t="s">
        <v>43</v>
      </c>
      <c r="AA846" s="26" t="s">
        <v>43</v>
      </c>
      <c r="AB846" s="26" t="s">
        <v>43</v>
      </c>
      <c r="AC846" s="26" t="s">
        <v>43</v>
      </c>
      <c r="AD846" s="26" t="s">
        <v>43</v>
      </c>
      <c r="AE846" s="26" t="s">
        <v>55</v>
      </c>
      <c r="AF846" s="26" t="s">
        <v>58</v>
      </c>
      <c r="AG846" s="26" t="s">
        <v>58</v>
      </c>
      <c r="AH846" s="26" t="s">
        <v>58</v>
      </c>
      <c r="AI846" s="26" t="s">
        <v>58</v>
      </c>
      <c r="AJ846" s="26" t="s">
        <v>58</v>
      </c>
      <c r="AK846" s="26" t="s">
        <v>69</v>
      </c>
      <c r="AL846" s="26" t="s">
        <v>160</v>
      </c>
      <c r="AM846" s="26" t="s">
        <v>191</v>
      </c>
      <c r="AN846" s="26" t="s">
        <v>89</v>
      </c>
      <c r="AO846" s="26" t="s">
        <v>192</v>
      </c>
      <c r="AP846" s="26" t="s">
        <v>104</v>
      </c>
      <c r="AQ846" s="26" t="s">
        <v>104</v>
      </c>
      <c r="AR846" s="26" t="s">
        <v>104</v>
      </c>
      <c r="AS846" s="26" t="s">
        <v>104</v>
      </c>
      <c r="AT846" s="26" t="s">
        <v>114</v>
      </c>
      <c r="AU846" s="26" t="s">
        <v>193</v>
      </c>
      <c r="AX846" s="12">
        <f t="shared" si="487"/>
        <v>828</v>
      </c>
      <c r="AY846" s="12">
        <f t="shared" si="518"/>
        <v>0.5</v>
      </c>
      <c r="AZ846" s="20" t="str">
        <f t="shared" si="488"/>
        <v>Anticipatoria., Criterios y estándares (Rúbrica)., Autoevaluación., Retroalimentación.</v>
      </c>
      <c r="BA846" s="12" t="str">
        <f t="shared" si="483"/>
        <v>Anticipatoria.</v>
      </c>
      <c r="BB846" s="12" t="str">
        <f t="shared" si="484"/>
        <v>Criterios y estándares (Rúbrica).</v>
      </c>
      <c r="BC846" s="12" t="str">
        <f t="shared" si="485"/>
        <v>Autoevaluación.</v>
      </c>
      <c r="BD846" s="12" t="str">
        <f t="shared" si="486"/>
        <v>Retroalimentación.</v>
      </c>
      <c r="BF846" s="12">
        <f t="shared" si="489"/>
        <v>1</v>
      </c>
      <c r="BG846" s="12">
        <f t="shared" si="490"/>
        <v>1</v>
      </c>
      <c r="BH846" s="12">
        <f t="shared" si="491"/>
        <v>1</v>
      </c>
      <c r="BI846" s="12">
        <f t="shared" si="492"/>
        <v>1</v>
      </c>
      <c r="BJ846" s="12">
        <f t="shared" si="493"/>
        <v>0</v>
      </c>
      <c r="BK846" s="12">
        <f t="shared" si="494"/>
        <v>4</v>
      </c>
      <c r="BL846" s="20" t="str">
        <f t="shared" si="495"/>
        <v>Reflexión, Diálogo, Claridad, Oportunidades de mejora, Retroalimentación al docente</v>
      </c>
      <c r="BM846" s="12" t="str">
        <f t="shared" si="496"/>
        <v>Reflexión</v>
      </c>
      <c r="BN846" s="12" t="str">
        <f t="shared" si="482"/>
        <v>Diálogo</v>
      </c>
      <c r="BO846" s="12" t="str">
        <f t="shared" si="497"/>
        <v>Claridad</v>
      </c>
      <c r="BP846" s="12" t="str">
        <f t="shared" si="498"/>
        <v>Oportunidades de mejora</v>
      </c>
      <c r="BQ846" s="12" t="str">
        <f t="shared" si="499"/>
        <v>Retroalimentación al docente</v>
      </c>
      <c r="BS846" s="12">
        <f t="shared" si="500"/>
        <v>1</v>
      </c>
      <c r="BT846" s="12">
        <f t="shared" si="501"/>
        <v>1</v>
      </c>
      <c r="BU846" s="12">
        <f t="shared" si="502"/>
        <v>1</v>
      </c>
      <c r="BV846" s="12">
        <f t="shared" si="503"/>
        <v>1</v>
      </c>
      <c r="BW846" s="12">
        <f t="shared" si="504"/>
        <v>1</v>
      </c>
      <c r="BX846" s="12">
        <f t="shared" si="505"/>
        <v>0</v>
      </c>
      <c r="BY846" s="12">
        <f t="shared" si="506"/>
        <v>5</v>
      </c>
      <c r="BZ846" s="12" t="str">
        <f t="shared" si="50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46" s="12" t="str">
        <f t="shared" si="508"/>
        <v>La bibliografía básica propuesta se encuentra en la biblioteca "Juan Roa Vásquez".</v>
      </c>
      <c r="CB846" s="21" t="str">
        <f t="shared" si="509"/>
        <v>La bibliografía propuesta contiene títulos de edición menor a 5 años.</v>
      </c>
      <c r="CC846" s="12" t="str">
        <f t="shared" si="510"/>
        <v>La bibliografía se presenta con una sólo sistema de referenciación (APA, Vancouver, IEEE, etc).</v>
      </c>
      <c r="CD846" s="12" t="str">
        <f t="shared" si="511"/>
        <v>La bibliografía incluye por lo menos dos títulos en una segunda lengua.</v>
      </c>
      <c r="CF846" s="12">
        <f t="shared" si="512"/>
        <v>1</v>
      </c>
      <c r="CG846" s="12">
        <f t="shared" si="513"/>
        <v>1</v>
      </c>
      <c r="CH846" s="12">
        <f t="shared" si="514"/>
        <v>1</v>
      </c>
      <c r="CI846" s="12">
        <f t="shared" si="515"/>
        <v>1</v>
      </c>
      <c r="CJ846" s="12">
        <f t="shared" si="516"/>
        <v>0</v>
      </c>
      <c r="CK846" s="12">
        <f t="shared" si="517"/>
        <v>4</v>
      </c>
    </row>
    <row r="847" spans="1:89" x14ac:dyDescent="0.25">
      <c r="A847" s="25">
        <v>43082.555106527783</v>
      </c>
      <c r="B847" s="26" t="s">
        <v>1732</v>
      </c>
      <c r="C847" s="26" t="s">
        <v>1734</v>
      </c>
      <c r="D847" s="26" t="s">
        <v>185</v>
      </c>
      <c r="E847" s="24"/>
      <c r="F847" s="26" t="s">
        <v>235</v>
      </c>
      <c r="G847" s="26" t="s">
        <v>1735</v>
      </c>
      <c r="H847" s="26" t="s">
        <v>188</v>
      </c>
      <c r="I847" s="26" t="s">
        <v>188</v>
      </c>
      <c r="J847" s="26" t="s">
        <v>188</v>
      </c>
      <c r="K847" s="26" t="s">
        <v>188</v>
      </c>
      <c r="L847" s="26" t="s">
        <v>188</v>
      </c>
      <c r="M847" s="26" t="s">
        <v>188</v>
      </c>
      <c r="N847" s="26" t="s">
        <v>188</v>
      </c>
      <c r="O847" s="26" t="s">
        <v>188</v>
      </c>
      <c r="P847" s="26" t="s">
        <v>188</v>
      </c>
      <c r="Q847" s="26" t="s">
        <v>188</v>
      </c>
      <c r="R847" s="26" t="s">
        <v>188</v>
      </c>
      <c r="S847" s="26" t="s">
        <v>188</v>
      </c>
      <c r="T847" s="26" t="s">
        <v>188</v>
      </c>
      <c r="U847" s="26" t="s">
        <v>188</v>
      </c>
      <c r="V847" s="26" t="s">
        <v>5</v>
      </c>
      <c r="W847" s="26" t="s">
        <v>162</v>
      </c>
      <c r="X847" s="26" t="s">
        <v>158</v>
      </c>
      <c r="Y847" s="26" t="s">
        <v>43</v>
      </c>
      <c r="Z847" s="26" t="s">
        <v>43</v>
      </c>
      <c r="AA847" s="26" t="s">
        <v>43</v>
      </c>
      <c r="AB847" s="26" t="s">
        <v>43</v>
      </c>
      <c r="AC847" s="26" t="s">
        <v>43</v>
      </c>
      <c r="AD847" s="26" t="s">
        <v>43</v>
      </c>
      <c r="AE847" s="26" t="s">
        <v>55</v>
      </c>
      <c r="AF847" s="26" t="s">
        <v>58</v>
      </c>
      <c r="AG847" s="26" t="s">
        <v>58</v>
      </c>
      <c r="AH847" s="26" t="s">
        <v>58</v>
      </c>
      <c r="AI847" s="26" t="s">
        <v>58</v>
      </c>
      <c r="AJ847" s="26" t="s">
        <v>58</v>
      </c>
      <c r="AK847" s="26" t="s">
        <v>69</v>
      </c>
      <c r="AL847" s="26" t="s">
        <v>160</v>
      </c>
      <c r="AM847" s="26" t="s">
        <v>191</v>
      </c>
      <c r="AN847" s="26" t="s">
        <v>89</v>
      </c>
      <c r="AO847" s="26" t="s">
        <v>192</v>
      </c>
      <c r="AP847" s="26" t="s">
        <v>104</v>
      </c>
      <c r="AQ847" s="26" t="s">
        <v>104</v>
      </c>
      <c r="AR847" s="26" t="s">
        <v>104</v>
      </c>
      <c r="AS847" s="26" t="s">
        <v>104</v>
      </c>
      <c r="AT847" s="26" t="s">
        <v>114</v>
      </c>
      <c r="AU847" s="26" t="s">
        <v>193</v>
      </c>
      <c r="AX847" s="12">
        <f t="shared" si="487"/>
        <v>846</v>
      </c>
      <c r="AY847" s="12">
        <f t="shared" si="518"/>
        <v>1</v>
      </c>
      <c r="AZ847" s="20" t="str">
        <f t="shared" si="488"/>
        <v>Anticipatoria., Criterios y estándares (Rúbrica)., Autoevaluación., Retroalimentación.</v>
      </c>
      <c r="BA847" s="12" t="str">
        <f t="shared" si="483"/>
        <v>Anticipatoria.</v>
      </c>
      <c r="BB847" s="12" t="str">
        <f t="shared" si="484"/>
        <v>Criterios y estándares (Rúbrica).</v>
      </c>
      <c r="BC847" s="12" t="str">
        <f t="shared" si="485"/>
        <v>Autoevaluación.</v>
      </c>
      <c r="BD847" s="12" t="str">
        <f t="shared" si="486"/>
        <v>Retroalimentación.</v>
      </c>
      <c r="BF847" s="12">
        <f t="shared" si="489"/>
        <v>1</v>
      </c>
      <c r="BG847" s="12">
        <f t="shared" si="490"/>
        <v>1</v>
      </c>
      <c r="BH847" s="12">
        <f t="shared" si="491"/>
        <v>1</v>
      </c>
      <c r="BI847" s="12">
        <f t="shared" si="492"/>
        <v>1</v>
      </c>
      <c r="BJ847" s="12">
        <f t="shared" si="493"/>
        <v>0</v>
      </c>
      <c r="BK847" s="12">
        <f t="shared" si="494"/>
        <v>4</v>
      </c>
      <c r="BL847" s="20" t="str">
        <f t="shared" si="495"/>
        <v>Reflexión, Diálogo, Claridad, Oportunidades de mejora, Retroalimentación al docente</v>
      </c>
      <c r="BM847" s="12" t="str">
        <f t="shared" si="496"/>
        <v>Reflexión</v>
      </c>
      <c r="BN847" s="12" t="str">
        <f t="shared" si="482"/>
        <v>Diálogo</v>
      </c>
      <c r="BO847" s="12" t="str">
        <f t="shared" si="497"/>
        <v>Claridad</v>
      </c>
      <c r="BP847" s="12" t="str">
        <f t="shared" si="498"/>
        <v>Oportunidades de mejora</v>
      </c>
      <c r="BQ847" s="12" t="str">
        <f t="shared" si="499"/>
        <v>Retroalimentación al docente</v>
      </c>
      <c r="BS847" s="12">
        <f t="shared" si="500"/>
        <v>1</v>
      </c>
      <c r="BT847" s="12">
        <f t="shared" si="501"/>
        <v>1</v>
      </c>
      <c r="BU847" s="12">
        <f t="shared" si="502"/>
        <v>1</v>
      </c>
      <c r="BV847" s="12">
        <f t="shared" si="503"/>
        <v>1</v>
      </c>
      <c r="BW847" s="12">
        <f t="shared" si="504"/>
        <v>1</v>
      </c>
      <c r="BX847" s="12">
        <f t="shared" si="505"/>
        <v>0</v>
      </c>
      <c r="BY847" s="12">
        <f t="shared" si="506"/>
        <v>5</v>
      </c>
      <c r="BZ847" s="12" t="str">
        <f t="shared" si="50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47" s="12" t="str">
        <f t="shared" si="508"/>
        <v>La bibliografía básica propuesta se encuentra en la biblioteca "Juan Roa Vásquez".</v>
      </c>
      <c r="CB847" s="21" t="str">
        <f t="shared" si="509"/>
        <v>La bibliografía propuesta contiene títulos de edición menor a 5 años.</v>
      </c>
      <c r="CC847" s="12" t="str">
        <f t="shared" si="510"/>
        <v>La bibliografía se presenta con una sólo sistema de referenciación (APA, Vancouver, IEEE, etc).</v>
      </c>
      <c r="CD847" s="12" t="str">
        <f t="shared" si="511"/>
        <v>La bibliografía incluye por lo menos dos títulos en una segunda lengua.</v>
      </c>
      <c r="CF847" s="12">
        <f t="shared" si="512"/>
        <v>1</v>
      </c>
      <c r="CG847" s="12">
        <f t="shared" si="513"/>
        <v>1</v>
      </c>
      <c r="CH847" s="12">
        <f t="shared" si="514"/>
        <v>1</v>
      </c>
      <c r="CI847" s="12">
        <f t="shared" si="515"/>
        <v>1</v>
      </c>
      <c r="CJ847" s="12">
        <f t="shared" si="516"/>
        <v>0</v>
      </c>
      <c r="CK847" s="12">
        <f t="shared" si="517"/>
        <v>4</v>
      </c>
    </row>
    <row r="848" spans="1:89" x14ac:dyDescent="0.25">
      <c r="A848" s="25">
        <v>43082.61762532407</v>
      </c>
      <c r="B848" s="26" t="s">
        <v>1736</v>
      </c>
      <c r="C848" s="26" t="s">
        <v>1737</v>
      </c>
      <c r="D848" s="26" t="s">
        <v>185</v>
      </c>
      <c r="E848" s="24"/>
      <c r="F848" s="26" t="s">
        <v>1007</v>
      </c>
      <c r="G848" s="26" t="s">
        <v>1738</v>
      </c>
      <c r="H848" s="26" t="s">
        <v>188</v>
      </c>
      <c r="I848" s="26" t="s">
        <v>188</v>
      </c>
      <c r="J848" s="26" t="s">
        <v>188</v>
      </c>
      <c r="K848" s="26" t="s">
        <v>188</v>
      </c>
      <c r="L848" s="26" t="s">
        <v>188</v>
      </c>
      <c r="M848" s="26" t="s">
        <v>188</v>
      </c>
      <c r="N848" s="26" t="s">
        <v>189</v>
      </c>
      <c r="O848" s="26" t="s">
        <v>188</v>
      </c>
      <c r="P848" s="26" t="s">
        <v>188</v>
      </c>
      <c r="Q848" s="26" t="s">
        <v>188</v>
      </c>
      <c r="R848" s="26" t="s">
        <v>189</v>
      </c>
      <c r="S848" s="26" t="s">
        <v>188</v>
      </c>
      <c r="T848" s="26" t="s">
        <v>188</v>
      </c>
      <c r="U848" s="26" t="s">
        <v>188</v>
      </c>
      <c r="V848" s="26" t="s">
        <v>5</v>
      </c>
      <c r="W848" s="26" t="s">
        <v>162</v>
      </c>
      <c r="X848" s="26" t="s">
        <v>40</v>
      </c>
      <c r="Y848" s="26" t="s">
        <v>43</v>
      </c>
      <c r="Z848" s="26" t="s">
        <v>43</v>
      </c>
      <c r="AA848" s="26" t="s">
        <v>190</v>
      </c>
      <c r="AB848" s="26" t="s">
        <v>190</v>
      </c>
      <c r="AC848" s="26" t="s">
        <v>43</v>
      </c>
      <c r="AD848" s="26" t="s">
        <v>190</v>
      </c>
      <c r="AE848" s="26" t="s">
        <v>53</v>
      </c>
      <c r="AF848" s="26" t="s">
        <v>58</v>
      </c>
      <c r="AG848" s="26" t="s">
        <v>58</v>
      </c>
      <c r="AH848" s="26" t="s">
        <v>58</v>
      </c>
      <c r="AI848" s="26" t="s">
        <v>58</v>
      </c>
      <c r="AJ848" s="26" t="s">
        <v>59</v>
      </c>
      <c r="AK848" s="26" t="s">
        <v>69</v>
      </c>
      <c r="AL848" s="26" t="s">
        <v>74</v>
      </c>
      <c r="AM848" s="26" t="s">
        <v>797</v>
      </c>
      <c r="AN848" s="26" t="s">
        <v>87</v>
      </c>
      <c r="AO848" s="26" t="s">
        <v>102</v>
      </c>
      <c r="AP848" s="26" t="s">
        <v>104</v>
      </c>
      <c r="AQ848" s="26" t="s">
        <v>104</v>
      </c>
      <c r="AR848" s="26" t="s">
        <v>105</v>
      </c>
      <c r="AS848" s="26" t="s">
        <v>104</v>
      </c>
      <c r="AT848" s="26" t="s">
        <v>115</v>
      </c>
      <c r="AU848" s="26" t="s">
        <v>207</v>
      </c>
      <c r="AX848" s="12">
        <f t="shared" si="487"/>
        <v>847</v>
      </c>
      <c r="AY848" s="12">
        <f t="shared" si="518"/>
        <v>1</v>
      </c>
      <c r="AZ848" s="20" t="str">
        <f t="shared" si="488"/>
        <v>Anticipatoria., Criterios y estándares (Rúbrica).</v>
      </c>
      <c r="BA848" s="12" t="str">
        <f t="shared" si="483"/>
        <v>Anticipatoria.</v>
      </c>
      <c r="BB848" s="12" t="str">
        <f t="shared" si="484"/>
        <v>Criterios y estándares (Rúbrica).</v>
      </c>
      <c r="BC848" s="12" t="str">
        <f t="shared" si="485"/>
        <v/>
      </c>
      <c r="BD848" s="12" t="str">
        <f t="shared" si="486"/>
        <v/>
      </c>
      <c r="BF848" s="12">
        <f t="shared" si="489"/>
        <v>1</v>
      </c>
      <c r="BG848" s="12">
        <f t="shared" si="490"/>
        <v>1</v>
      </c>
      <c r="BH848" s="12">
        <f t="shared" si="491"/>
        <v>0</v>
      </c>
      <c r="BI848" s="12">
        <f t="shared" si="492"/>
        <v>0</v>
      </c>
      <c r="BJ848" s="12">
        <f t="shared" si="493"/>
        <v>0</v>
      </c>
      <c r="BK848" s="12">
        <f t="shared" si="494"/>
        <v>2</v>
      </c>
      <c r="BL848" s="20" t="str">
        <f t="shared" si="495"/>
        <v>No incluye los principios enunciados</v>
      </c>
      <c r="BM848" s="12" t="str">
        <f t="shared" si="496"/>
        <v>No incluye los principios enunciados</v>
      </c>
      <c r="BN848" s="12" t="str">
        <f t="shared" si="482"/>
        <v/>
      </c>
      <c r="BO848" s="12" t="str">
        <f t="shared" si="497"/>
        <v/>
      </c>
      <c r="BP848" s="12" t="str">
        <f t="shared" si="498"/>
        <v/>
      </c>
      <c r="BQ848" s="12" t="str">
        <f t="shared" si="499"/>
        <v/>
      </c>
      <c r="BS848" s="12">
        <f t="shared" si="500"/>
        <v>0</v>
      </c>
      <c r="BT848" s="12">
        <f t="shared" si="501"/>
        <v>0</v>
      </c>
      <c r="BU848" s="12">
        <f t="shared" si="502"/>
        <v>0</v>
      </c>
      <c r="BV848" s="12">
        <f t="shared" si="503"/>
        <v>0</v>
      </c>
      <c r="BW848" s="12">
        <f t="shared" si="504"/>
        <v>0</v>
      </c>
      <c r="BX848" s="12">
        <f t="shared" si="505"/>
        <v>1</v>
      </c>
      <c r="BY848" s="12">
        <f t="shared" si="506"/>
        <v>1</v>
      </c>
      <c r="BZ848" s="12" t="str">
        <f t="shared" si="507"/>
        <v>La bibliografía se presenta con una sólo sistema de referenciación (APA, Vancouver, IEEE, etc)., La bibliografía incluye por lo menos dos títulos en una segunda lengua.</v>
      </c>
      <c r="CA848" s="12" t="str">
        <f t="shared" si="508"/>
        <v>La bibliografía se presenta con una sólo sistema de referenciación (APA, Vancouver, IEEE, etc).</v>
      </c>
      <c r="CB848" s="21" t="str">
        <f t="shared" si="509"/>
        <v>La bibliografía incluye por lo menos dos títulos en una segunda lengua.</v>
      </c>
      <c r="CC848" s="12" t="str">
        <f t="shared" si="510"/>
        <v/>
      </c>
      <c r="CD848" s="12" t="str">
        <f t="shared" si="511"/>
        <v/>
      </c>
      <c r="CF848" s="12">
        <f t="shared" si="512"/>
        <v>0</v>
      </c>
      <c r="CG848" s="12">
        <f t="shared" si="513"/>
        <v>0</v>
      </c>
      <c r="CH848" s="12">
        <f t="shared" si="514"/>
        <v>1</v>
      </c>
      <c r="CI848" s="12">
        <f t="shared" si="515"/>
        <v>1</v>
      </c>
      <c r="CJ848" s="12">
        <f t="shared" si="516"/>
        <v>0</v>
      </c>
      <c r="CK848" s="12">
        <f t="shared" si="517"/>
        <v>2</v>
      </c>
    </row>
    <row r="849" spans="1:89" x14ac:dyDescent="0.25">
      <c r="A849" s="25">
        <v>43082.652320567126</v>
      </c>
      <c r="B849" s="26" t="s">
        <v>1739</v>
      </c>
      <c r="C849" s="26" t="s">
        <v>1740</v>
      </c>
      <c r="D849" s="26" t="s">
        <v>185</v>
      </c>
      <c r="E849" s="24"/>
      <c r="F849" s="26" t="s">
        <v>238</v>
      </c>
      <c r="G849" s="26" t="s">
        <v>1741</v>
      </c>
      <c r="H849" s="26" t="s">
        <v>188</v>
      </c>
      <c r="I849" s="26" t="s">
        <v>188</v>
      </c>
      <c r="J849" s="26" t="s">
        <v>188</v>
      </c>
      <c r="K849" s="26" t="s">
        <v>188</v>
      </c>
      <c r="L849" s="26" t="s">
        <v>188</v>
      </c>
      <c r="M849" s="26" t="s">
        <v>188</v>
      </c>
      <c r="N849" s="26" t="s">
        <v>188</v>
      </c>
      <c r="O849" s="26" t="s">
        <v>188</v>
      </c>
      <c r="P849" s="26" t="s">
        <v>188</v>
      </c>
      <c r="Q849" s="26" t="s">
        <v>188</v>
      </c>
      <c r="R849" s="26" t="s">
        <v>188</v>
      </c>
      <c r="S849" s="26" t="s">
        <v>188</v>
      </c>
      <c r="T849" s="26" t="s">
        <v>188</v>
      </c>
      <c r="U849" s="26" t="s">
        <v>188</v>
      </c>
      <c r="V849" s="26" t="s">
        <v>5</v>
      </c>
      <c r="W849" s="26" t="s">
        <v>162</v>
      </c>
      <c r="X849" s="26" t="s">
        <v>158</v>
      </c>
      <c r="Y849" s="26" t="s">
        <v>190</v>
      </c>
      <c r="Z849" s="26" t="s">
        <v>190</v>
      </c>
      <c r="AA849" s="26" t="s">
        <v>190</v>
      </c>
      <c r="AB849" s="26" t="s">
        <v>190</v>
      </c>
      <c r="AC849" s="26" t="s">
        <v>190</v>
      </c>
      <c r="AD849" s="26" t="s">
        <v>190</v>
      </c>
      <c r="AE849" s="26" t="s">
        <v>55</v>
      </c>
      <c r="AF849" s="26" t="s">
        <v>159</v>
      </c>
      <c r="AG849" s="26" t="s">
        <v>59</v>
      </c>
      <c r="AH849" s="26" t="s">
        <v>59</v>
      </c>
      <c r="AI849" s="26" t="s">
        <v>59</v>
      </c>
      <c r="AJ849" s="26" t="s">
        <v>59</v>
      </c>
      <c r="AK849" s="26" t="s">
        <v>71</v>
      </c>
      <c r="AL849" s="26" t="s">
        <v>163</v>
      </c>
      <c r="AM849" s="26" t="s">
        <v>191</v>
      </c>
      <c r="AN849" s="26" t="s">
        <v>90</v>
      </c>
      <c r="AO849" s="26" t="s">
        <v>192</v>
      </c>
      <c r="AP849" s="26" t="s">
        <v>106</v>
      </c>
      <c r="AQ849" s="26" t="s">
        <v>106</v>
      </c>
      <c r="AR849" s="26" t="s">
        <v>106</v>
      </c>
      <c r="AS849" s="26" t="s">
        <v>106</v>
      </c>
      <c r="AT849" s="26" t="s">
        <v>113</v>
      </c>
      <c r="AU849" s="26" t="s">
        <v>193</v>
      </c>
      <c r="AX849" s="12">
        <f t="shared" si="487"/>
        <v>848</v>
      </c>
      <c r="AY849" s="12">
        <f t="shared" si="518"/>
        <v>0.2</v>
      </c>
      <c r="AZ849" s="20" t="str">
        <f t="shared" si="488"/>
        <v>Anticipatoria., Criterios y estándares (Rúbrica)., Autoevaluación., Retroalimentación.</v>
      </c>
      <c r="BA849" s="12" t="str">
        <f t="shared" si="483"/>
        <v>Anticipatoria.</v>
      </c>
      <c r="BB849" s="12" t="str">
        <f t="shared" si="484"/>
        <v>Criterios y estándares (Rúbrica).</v>
      </c>
      <c r="BC849" s="12" t="str">
        <f t="shared" si="485"/>
        <v>Autoevaluación.</v>
      </c>
      <c r="BD849" s="12" t="str">
        <f t="shared" si="486"/>
        <v>Retroalimentación.</v>
      </c>
      <c r="BF849" s="12">
        <f t="shared" si="489"/>
        <v>1</v>
      </c>
      <c r="BG849" s="12">
        <f t="shared" si="490"/>
        <v>1</v>
      </c>
      <c r="BH849" s="12">
        <f t="shared" si="491"/>
        <v>1</v>
      </c>
      <c r="BI849" s="12">
        <f t="shared" si="492"/>
        <v>1</v>
      </c>
      <c r="BJ849" s="12">
        <f t="shared" si="493"/>
        <v>0</v>
      </c>
      <c r="BK849" s="12">
        <f t="shared" si="494"/>
        <v>4</v>
      </c>
      <c r="BL849" s="20" t="str">
        <f t="shared" si="495"/>
        <v>Reflexión, Diálogo, Claridad, Oportunidades de mejora, Retroalimentación al docente</v>
      </c>
      <c r="BM849" s="12" t="str">
        <f t="shared" si="496"/>
        <v>Reflexión</v>
      </c>
      <c r="BN849" s="12" t="str">
        <f t="shared" si="482"/>
        <v>Diálogo</v>
      </c>
      <c r="BO849" s="12" t="str">
        <f t="shared" si="497"/>
        <v>Claridad</v>
      </c>
      <c r="BP849" s="12" t="str">
        <f t="shared" si="498"/>
        <v>Oportunidades de mejora</v>
      </c>
      <c r="BQ849" s="12" t="str">
        <f t="shared" si="499"/>
        <v>Retroalimentación al docente</v>
      </c>
      <c r="BS849" s="12">
        <f t="shared" si="500"/>
        <v>1</v>
      </c>
      <c r="BT849" s="12">
        <f t="shared" si="501"/>
        <v>1</v>
      </c>
      <c r="BU849" s="12">
        <f t="shared" si="502"/>
        <v>1</v>
      </c>
      <c r="BV849" s="12">
        <f t="shared" si="503"/>
        <v>1</v>
      </c>
      <c r="BW849" s="12">
        <f t="shared" si="504"/>
        <v>1</v>
      </c>
      <c r="BX849" s="12">
        <f t="shared" si="505"/>
        <v>0</v>
      </c>
      <c r="BY849" s="12">
        <f t="shared" si="506"/>
        <v>5</v>
      </c>
      <c r="BZ849" s="12" t="str">
        <f t="shared" si="50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49" s="12" t="str">
        <f t="shared" si="508"/>
        <v>La bibliografía básica propuesta se encuentra en la biblioteca "Juan Roa Vásquez".</v>
      </c>
      <c r="CB849" s="21" t="str">
        <f t="shared" si="509"/>
        <v>La bibliografía propuesta contiene títulos de edición menor a 5 años.</v>
      </c>
      <c r="CC849" s="12" t="str">
        <f t="shared" si="510"/>
        <v>La bibliografía se presenta con una sólo sistema de referenciación (APA, Vancouver, IEEE, etc).</v>
      </c>
      <c r="CD849" s="12" t="str">
        <f t="shared" si="511"/>
        <v>La bibliografía incluye por lo menos dos títulos en una segunda lengua.</v>
      </c>
      <c r="CF849" s="12">
        <f t="shared" si="512"/>
        <v>1</v>
      </c>
      <c r="CG849" s="12">
        <f t="shared" si="513"/>
        <v>1</v>
      </c>
      <c r="CH849" s="12">
        <f t="shared" si="514"/>
        <v>1</v>
      </c>
      <c r="CI849" s="12">
        <f t="shared" si="515"/>
        <v>1</v>
      </c>
      <c r="CJ849" s="12">
        <f t="shared" si="516"/>
        <v>0</v>
      </c>
      <c r="CK849" s="12">
        <f t="shared" si="517"/>
        <v>4</v>
      </c>
    </row>
    <row r="850" spans="1:89" x14ac:dyDescent="0.25">
      <c r="A850" s="25">
        <v>43082.656750046299</v>
      </c>
      <c r="B850" s="26" t="s">
        <v>1739</v>
      </c>
      <c r="C850" s="26" t="s">
        <v>1740</v>
      </c>
      <c r="D850" s="26" t="s">
        <v>185</v>
      </c>
      <c r="E850" s="24"/>
      <c r="F850" s="26" t="s">
        <v>238</v>
      </c>
      <c r="G850" s="26" t="s">
        <v>1742</v>
      </c>
      <c r="H850" s="26" t="s">
        <v>188</v>
      </c>
      <c r="I850" s="26" t="s">
        <v>188</v>
      </c>
      <c r="J850" s="26" t="s">
        <v>188</v>
      </c>
      <c r="K850" s="26" t="s">
        <v>188</v>
      </c>
      <c r="L850" s="26" t="s">
        <v>188</v>
      </c>
      <c r="M850" s="26" t="s">
        <v>188</v>
      </c>
      <c r="N850" s="26" t="s">
        <v>188</v>
      </c>
      <c r="O850" s="26" t="s">
        <v>188</v>
      </c>
      <c r="P850" s="26" t="s">
        <v>188</v>
      </c>
      <c r="Q850" s="26" t="s">
        <v>188</v>
      </c>
      <c r="R850" s="26" t="s">
        <v>188</v>
      </c>
      <c r="S850" s="26" t="s">
        <v>188</v>
      </c>
      <c r="T850" s="26" t="s">
        <v>188</v>
      </c>
      <c r="U850" s="26" t="s">
        <v>188</v>
      </c>
      <c r="V850" s="26" t="s">
        <v>5</v>
      </c>
      <c r="W850" s="26" t="s">
        <v>162</v>
      </c>
      <c r="X850" s="26" t="s">
        <v>158</v>
      </c>
      <c r="Y850" s="26" t="s">
        <v>190</v>
      </c>
      <c r="Z850" s="26" t="s">
        <v>190</v>
      </c>
      <c r="AA850" s="26" t="s">
        <v>190</v>
      </c>
      <c r="AB850" s="26" t="s">
        <v>190</v>
      </c>
      <c r="AC850" s="26" t="s">
        <v>190</v>
      </c>
      <c r="AD850" s="26" t="s">
        <v>190</v>
      </c>
      <c r="AE850" s="26" t="s">
        <v>55</v>
      </c>
      <c r="AF850" s="26" t="s">
        <v>159</v>
      </c>
      <c r="AG850" s="26" t="s">
        <v>59</v>
      </c>
      <c r="AH850" s="26" t="s">
        <v>59</v>
      </c>
      <c r="AI850" s="26" t="s">
        <v>59</v>
      </c>
      <c r="AJ850" s="26" t="s">
        <v>59</v>
      </c>
      <c r="AK850" s="26" t="s">
        <v>71</v>
      </c>
      <c r="AL850" s="26" t="s">
        <v>163</v>
      </c>
      <c r="AM850" s="26" t="s">
        <v>191</v>
      </c>
      <c r="AN850" s="26" t="s">
        <v>90</v>
      </c>
      <c r="AO850" s="26" t="s">
        <v>192</v>
      </c>
      <c r="AP850" s="26" t="s">
        <v>106</v>
      </c>
      <c r="AQ850" s="26" t="s">
        <v>106</v>
      </c>
      <c r="AR850" s="26" t="s">
        <v>106</v>
      </c>
      <c r="AS850" s="26" t="s">
        <v>106</v>
      </c>
      <c r="AT850" s="26" t="s">
        <v>113</v>
      </c>
      <c r="AU850" s="26" t="s">
        <v>193</v>
      </c>
      <c r="AX850" s="12">
        <f t="shared" si="487"/>
        <v>848</v>
      </c>
      <c r="AY850" s="12">
        <f t="shared" si="518"/>
        <v>0.2</v>
      </c>
      <c r="AZ850" s="20" t="str">
        <f t="shared" si="488"/>
        <v>Anticipatoria., Criterios y estándares (Rúbrica)., Autoevaluación., Retroalimentación.</v>
      </c>
      <c r="BA850" s="12" t="str">
        <f t="shared" si="483"/>
        <v>Anticipatoria.</v>
      </c>
      <c r="BB850" s="12" t="str">
        <f t="shared" si="484"/>
        <v>Criterios y estándares (Rúbrica).</v>
      </c>
      <c r="BC850" s="12" t="str">
        <f t="shared" si="485"/>
        <v>Autoevaluación.</v>
      </c>
      <c r="BD850" s="12" t="str">
        <f t="shared" si="486"/>
        <v>Retroalimentación.</v>
      </c>
      <c r="BF850" s="12">
        <f t="shared" si="489"/>
        <v>1</v>
      </c>
      <c r="BG850" s="12">
        <f t="shared" si="490"/>
        <v>1</v>
      </c>
      <c r="BH850" s="12">
        <f t="shared" si="491"/>
        <v>1</v>
      </c>
      <c r="BI850" s="12">
        <f t="shared" si="492"/>
        <v>1</v>
      </c>
      <c r="BJ850" s="12">
        <f t="shared" si="493"/>
        <v>0</v>
      </c>
      <c r="BK850" s="12">
        <f t="shared" si="494"/>
        <v>4</v>
      </c>
      <c r="BL850" s="20" t="str">
        <f t="shared" si="495"/>
        <v>Reflexión, Diálogo, Claridad, Oportunidades de mejora, Retroalimentación al docente</v>
      </c>
      <c r="BM850" s="12" t="str">
        <f t="shared" si="496"/>
        <v>Reflexión</v>
      </c>
      <c r="BN850" s="12" t="str">
        <f t="shared" si="482"/>
        <v>Diálogo</v>
      </c>
      <c r="BO850" s="12" t="str">
        <f t="shared" si="497"/>
        <v>Claridad</v>
      </c>
      <c r="BP850" s="12" t="str">
        <f t="shared" si="498"/>
        <v>Oportunidades de mejora</v>
      </c>
      <c r="BQ850" s="12" t="str">
        <f t="shared" si="499"/>
        <v>Retroalimentación al docente</v>
      </c>
      <c r="BS850" s="12">
        <f t="shared" si="500"/>
        <v>1</v>
      </c>
      <c r="BT850" s="12">
        <f t="shared" si="501"/>
        <v>1</v>
      </c>
      <c r="BU850" s="12">
        <f t="shared" si="502"/>
        <v>1</v>
      </c>
      <c r="BV850" s="12">
        <f t="shared" si="503"/>
        <v>1</v>
      </c>
      <c r="BW850" s="12">
        <f t="shared" si="504"/>
        <v>1</v>
      </c>
      <c r="BX850" s="12">
        <f t="shared" si="505"/>
        <v>0</v>
      </c>
      <c r="BY850" s="12">
        <f t="shared" si="506"/>
        <v>5</v>
      </c>
      <c r="BZ850" s="12" t="str">
        <f t="shared" si="50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50" s="12" t="str">
        <f t="shared" si="508"/>
        <v>La bibliografía básica propuesta se encuentra en la biblioteca "Juan Roa Vásquez".</v>
      </c>
      <c r="CB850" s="21" t="str">
        <f t="shared" si="509"/>
        <v>La bibliografía propuesta contiene títulos de edición menor a 5 años.</v>
      </c>
      <c r="CC850" s="12" t="str">
        <f t="shared" si="510"/>
        <v>La bibliografía se presenta con una sólo sistema de referenciación (APA, Vancouver, IEEE, etc).</v>
      </c>
      <c r="CD850" s="12" t="str">
        <f t="shared" si="511"/>
        <v>La bibliografía incluye por lo menos dos títulos en una segunda lengua.</v>
      </c>
      <c r="CF850" s="12">
        <f t="shared" si="512"/>
        <v>1</v>
      </c>
      <c r="CG850" s="12">
        <f t="shared" si="513"/>
        <v>1</v>
      </c>
      <c r="CH850" s="12">
        <f t="shared" si="514"/>
        <v>1</v>
      </c>
      <c r="CI850" s="12">
        <f t="shared" si="515"/>
        <v>1</v>
      </c>
      <c r="CJ850" s="12">
        <f t="shared" si="516"/>
        <v>0</v>
      </c>
      <c r="CK850" s="12">
        <f t="shared" si="517"/>
        <v>4</v>
      </c>
    </row>
    <row r="851" spans="1:89" x14ac:dyDescent="0.25">
      <c r="A851" s="25">
        <v>43082.659137939816</v>
      </c>
      <c r="B851" s="26" t="s">
        <v>1743</v>
      </c>
      <c r="C851" s="26" t="s">
        <v>1744</v>
      </c>
      <c r="D851" s="26" t="s">
        <v>185</v>
      </c>
      <c r="E851" s="24"/>
      <c r="F851" s="26" t="s">
        <v>1007</v>
      </c>
      <c r="G851" s="26" t="s">
        <v>1745</v>
      </c>
      <c r="H851" s="26" t="s">
        <v>188</v>
      </c>
      <c r="I851" s="26" t="s">
        <v>188</v>
      </c>
      <c r="J851" s="26" t="s">
        <v>188</v>
      </c>
      <c r="K851" s="26" t="s">
        <v>188</v>
      </c>
      <c r="L851" s="26" t="s">
        <v>188</v>
      </c>
      <c r="M851" s="26" t="s">
        <v>188</v>
      </c>
      <c r="N851" s="26" t="s">
        <v>188</v>
      </c>
      <c r="O851" s="26" t="s">
        <v>188</v>
      </c>
      <c r="P851" s="26" t="s">
        <v>188</v>
      </c>
      <c r="Q851" s="26" t="s">
        <v>188</v>
      </c>
      <c r="R851" s="26" t="s">
        <v>188</v>
      </c>
      <c r="S851" s="26" t="s">
        <v>188</v>
      </c>
      <c r="T851" s="26" t="s">
        <v>188</v>
      </c>
      <c r="U851" s="26" t="s">
        <v>188</v>
      </c>
      <c r="V851" s="26" t="s">
        <v>4</v>
      </c>
      <c r="W851" s="26" t="s">
        <v>162</v>
      </c>
      <c r="X851" s="26" t="s">
        <v>158</v>
      </c>
      <c r="Y851" s="26" t="s">
        <v>43</v>
      </c>
      <c r="Z851" s="26" t="s">
        <v>43</v>
      </c>
      <c r="AA851" s="26" t="s">
        <v>43</v>
      </c>
      <c r="AB851" s="26" t="s">
        <v>43</v>
      </c>
      <c r="AC851" s="26" t="s">
        <v>43</v>
      </c>
      <c r="AD851" s="26" t="s">
        <v>43</v>
      </c>
      <c r="AE851" s="26" t="s">
        <v>55</v>
      </c>
      <c r="AF851" s="26" t="s">
        <v>159</v>
      </c>
      <c r="AG851" s="26" t="s">
        <v>58</v>
      </c>
      <c r="AH851" s="26" t="s">
        <v>58</v>
      </c>
      <c r="AI851" s="26" t="s">
        <v>58</v>
      </c>
      <c r="AJ851" s="26" t="s">
        <v>58</v>
      </c>
      <c r="AK851" s="26" t="s">
        <v>71</v>
      </c>
      <c r="AL851" s="26" t="s">
        <v>160</v>
      </c>
      <c r="AM851" s="26" t="s">
        <v>259</v>
      </c>
      <c r="AN851" s="26" t="s">
        <v>89</v>
      </c>
      <c r="AO851" s="26" t="s">
        <v>265</v>
      </c>
      <c r="AP851" s="26" t="s">
        <v>104</v>
      </c>
      <c r="AQ851" s="26" t="s">
        <v>104</v>
      </c>
      <c r="AR851" s="26" t="s">
        <v>104</v>
      </c>
      <c r="AS851" s="26" t="s">
        <v>104</v>
      </c>
      <c r="AT851" s="26" t="s">
        <v>114</v>
      </c>
      <c r="AU851" s="26" t="s">
        <v>266</v>
      </c>
      <c r="AX851" s="12">
        <f t="shared" si="487"/>
        <v>850</v>
      </c>
      <c r="AY851" s="12">
        <f t="shared" si="518"/>
        <v>0.5</v>
      </c>
      <c r="AZ851" s="20" t="str">
        <f t="shared" si="488"/>
        <v>Criterios y estándares (Rúbrica)., Autoevaluación., Retroalimentación.</v>
      </c>
      <c r="BA851" s="12" t="str">
        <f t="shared" si="483"/>
        <v>Criterios y estándares (Rúbrica).</v>
      </c>
      <c r="BB851" s="12" t="str">
        <f t="shared" si="484"/>
        <v>Autoevaluación.</v>
      </c>
      <c r="BC851" s="12" t="str">
        <f t="shared" si="485"/>
        <v>Retroalimentación.</v>
      </c>
      <c r="BD851" s="12" t="str">
        <f t="shared" si="486"/>
        <v/>
      </c>
      <c r="BF851" s="12">
        <f t="shared" si="489"/>
        <v>0</v>
      </c>
      <c r="BG851" s="12">
        <f t="shared" si="490"/>
        <v>1</v>
      </c>
      <c r="BH851" s="12">
        <f t="shared" si="491"/>
        <v>1</v>
      </c>
      <c r="BI851" s="12">
        <f t="shared" si="492"/>
        <v>1</v>
      </c>
      <c r="BJ851" s="12">
        <f t="shared" si="493"/>
        <v>0</v>
      </c>
      <c r="BK851" s="12">
        <f t="shared" si="494"/>
        <v>3</v>
      </c>
      <c r="BL851" s="20" t="str">
        <f t="shared" si="495"/>
        <v>Reflexión, Diálogo, Oportunidades de mejora</v>
      </c>
      <c r="BM851" s="12" t="str">
        <f t="shared" si="496"/>
        <v>Reflexión</v>
      </c>
      <c r="BN851" s="12" t="str">
        <f t="shared" si="482"/>
        <v>Diálogo</v>
      </c>
      <c r="BO851" s="12" t="str">
        <f t="shared" si="497"/>
        <v>Oportunidades de mejora</v>
      </c>
      <c r="BP851" s="12" t="str">
        <f t="shared" si="498"/>
        <v/>
      </c>
      <c r="BQ851" s="12" t="str">
        <f t="shared" si="499"/>
        <v/>
      </c>
      <c r="BS851" s="12">
        <f t="shared" si="500"/>
        <v>1</v>
      </c>
      <c r="BT851" s="12">
        <f t="shared" si="501"/>
        <v>1</v>
      </c>
      <c r="BU851" s="12">
        <f t="shared" si="502"/>
        <v>0</v>
      </c>
      <c r="BV851" s="12">
        <f t="shared" si="503"/>
        <v>1</v>
      </c>
      <c r="BW851" s="12">
        <f t="shared" si="504"/>
        <v>0</v>
      </c>
      <c r="BX851" s="12">
        <f t="shared" si="505"/>
        <v>0</v>
      </c>
      <c r="BY851" s="12">
        <f t="shared" si="506"/>
        <v>3</v>
      </c>
      <c r="BZ851" s="12" t="str">
        <f t="shared" si="507"/>
        <v>La bibliografía propuesta contiene títulos de edición menor a 5 años., La bibliografía se presenta con una sólo sistema de referenciación (APA, Vancouver, IEEE, etc)., La bibliografía incluye por lo menos dos títulos en una segunda lengua.</v>
      </c>
      <c r="CA851" s="12" t="str">
        <f t="shared" si="508"/>
        <v>La bibliografía propuesta contiene títulos de edición menor a 5 años.</v>
      </c>
      <c r="CB851" s="21" t="str">
        <f t="shared" si="509"/>
        <v>La bibliografía se presenta con una sólo sistema de referenciación (APA, Vancouver, IEEE, etc).</v>
      </c>
      <c r="CC851" s="12" t="str">
        <f t="shared" si="510"/>
        <v>La bibliografía incluye por lo menos dos títulos en una segunda lengua.</v>
      </c>
      <c r="CD851" s="12" t="str">
        <f t="shared" si="511"/>
        <v/>
      </c>
      <c r="CF851" s="12">
        <f t="shared" si="512"/>
        <v>0</v>
      </c>
      <c r="CG851" s="12">
        <f t="shared" si="513"/>
        <v>1</v>
      </c>
      <c r="CH851" s="12">
        <f t="shared" si="514"/>
        <v>1</v>
      </c>
      <c r="CI851" s="12">
        <f t="shared" si="515"/>
        <v>1</v>
      </c>
      <c r="CJ851" s="12">
        <f t="shared" si="516"/>
        <v>0</v>
      </c>
      <c r="CK851" s="12">
        <f t="shared" si="517"/>
        <v>3</v>
      </c>
    </row>
    <row r="852" spans="1:89" x14ac:dyDescent="0.25">
      <c r="A852" s="25">
        <v>43082.689213275458</v>
      </c>
      <c r="B852" s="26" t="s">
        <v>1743</v>
      </c>
      <c r="C852" s="26" t="s">
        <v>1744</v>
      </c>
      <c r="D852" s="26" t="s">
        <v>185</v>
      </c>
      <c r="E852" s="24"/>
      <c r="F852" s="26" t="s">
        <v>1007</v>
      </c>
      <c r="G852" s="26" t="s">
        <v>1746</v>
      </c>
      <c r="H852" s="26" t="s">
        <v>188</v>
      </c>
      <c r="I852" s="26" t="s">
        <v>188</v>
      </c>
      <c r="J852" s="26" t="s">
        <v>188</v>
      </c>
      <c r="K852" s="26" t="s">
        <v>188</v>
      </c>
      <c r="L852" s="26" t="s">
        <v>188</v>
      </c>
      <c r="M852" s="26" t="s">
        <v>188</v>
      </c>
      <c r="N852" s="26" t="s">
        <v>188</v>
      </c>
      <c r="O852" s="26" t="s">
        <v>188</v>
      </c>
      <c r="P852" s="26" t="s">
        <v>188</v>
      </c>
      <c r="Q852" s="26" t="s">
        <v>188</v>
      </c>
      <c r="R852" s="26" t="s">
        <v>188</v>
      </c>
      <c r="S852" s="26" t="s">
        <v>188</v>
      </c>
      <c r="T852" s="26" t="s">
        <v>188</v>
      </c>
      <c r="U852" s="26" t="s">
        <v>188</v>
      </c>
      <c r="V852" s="26" t="s">
        <v>4</v>
      </c>
      <c r="W852" s="26" t="s">
        <v>162</v>
      </c>
      <c r="X852" s="26" t="s">
        <v>158</v>
      </c>
      <c r="Y852" s="26" t="s">
        <v>43</v>
      </c>
      <c r="Z852" s="26" t="s">
        <v>43</v>
      </c>
      <c r="AA852" s="26" t="s">
        <v>43</v>
      </c>
      <c r="AB852" s="26" t="s">
        <v>43</v>
      </c>
      <c r="AC852" s="26" t="s">
        <v>43</v>
      </c>
      <c r="AD852" s="26" t="s">
        <v>43</v>
      </c>
      <c r="AE852" s="26" t="s">
        <v>53</v>
      </c>
      <c r="AF852" s="26" t="s">
        <v>159</v>
      </c>
      <c r="AG852" s="26" t="s">
        <v>58</v>
      </c>
      <c r="AH852" s="26" t="s">
        <v>58</v>
      </c>
      <c r="AI852" s="26" t="s">
        <v>58</v>
      </c>
      <c r="AJ852" s="26" t="s">
        <v>58</v>
      </c>
      <c r="AK852" s="26" t="s">
        <v>69</v>
      </c>
      <c r="AL852" s="26" t="s">
        <v>160</v>
      </c>
      <c r="AM852" s="26" t="s">
        <v>259</v>
      </c>
      <c r="AN852" s="26" t="s">
        <v>89</v>
      </c>
      <c r="AO852" s="26" t="s">
        <v>268</v>
      </c>
      <c r="AP852" s="26" t="s">
        <v>104</v>
      </c>
      <c r="AQ852" s="26" t="s">
        <v>104</v>
      </c>
      <c r="AR852" s="26" t="s">
        <v>104</v>
      </c>
      <c r="AS852" s="26" t="s">
        <v>104</v>
      </c>
      <c r="AT852" s="26" t="s">
        <v>114</v>
      </c>
      <c r="AU852" s="26" t="s">
        <v>266</v>
      </c>
      <c r="AX852" s="12">
        <f t="shared" si="487"/>
        <v>850</v>
      </c>
      <c r="AY852" s="12">
        <f t="shared" si="518"/>
        <v>0.5</v>
      </c>
      <c r="AZ852" s="20" t="str">
        <f t="shared" si="488"/>
        <v>Criterios y estándares (Rúbrica)., Autoevaluación., Retroalimentación.</v>
      </c>
      <c r="BA852" s="12" t="str">
        <f t="shared" si="483"/>
        <v>Criterios y estándares (Rúbrica).</v>
      </c>
      <c r="BB852" s="12" t="str">
        <f t="shared" si="484"/>
        <v>Autoevaluación.</v>
      </c>
      <c r="BC852" s="12" t="str">
        <f t="shared" si="485"/>
        <v>Retroalimentación.</v>
      </c>
      <c r="BD852" s="12" t="str">
        <f t="shared" si="486"/>
        <v/>
      </c>
      <c r="BF852" s="12">
        <f t="shared" si="489"/>
        <v>0</v>
      </c>
      <c r="BG852" s="12">
        <f t="shared" si="490"/>
        <v>1</v>
      </c>
      <c r="BH852" s="12">
        <f t="shared" si="491"/>
        <v>1</v>
      </c>
      <c r="BI852" s="12">
        <f t="shared" si="492"/>
        <v>1</v>
      </c>
      <c r="BJ852" s="12">
        <f t="shared" si="493"/>
        <v>0</v>
      </c>
      <c r="BK852" s="12">
        <f t="shared" si="494"/>
        <v>3</v>
      </c>
      <c r="BL852" s="20" t="str">
        <f t="shared" si="495"/>
        <v>Reflexión, Diálogo, Oportunidades de mejora, Retroalimentación al docente</v>
      </c>
      <c r="BM852" s="12" t="str">
        <f t="shared" si="496"/>
        <v>Reflexión</v>
      </c>
      <c r="BN852" s="12" t="str">
        <f t="shared" si="482"/>
        <v>Diálogo</v>
      </c>
      <c r="BO852" s="12" t="str">
        <f t="shared" si="497"/>
        <v>Oportunidades de mejora</v>
      </c>
      <c r="BP852" s="12" t="str">
        <f t="shared" si="498"/>
        <v>Retroalimentación al docente</v>
      </c>
      <c r="BQ852" s="12" t="str">
        <f t="shared" si="499"/>
        <v/>
      </c>
      <c r="BS852" s="12">
        <f t="shared" si="500"/>
        <v>1</v>
      </c>
      <c r="BT852" s="12">
        <f t="shared" si="501"/>
        <v>1</v>
      </c>
      <c r="BU852" s="12">
        <f t="shared" si="502"/>
        <v>0</v>
      </c>
      <c r="BV852" s="12">
        <f t="shared" si="503"/>
        <v>1</v>
      </c>
      <c r="BW852" s="12">
        <f t="shared" si="504"/>
        <v>1</v>
      </c>
      <c r="BX852" s="12">
        <f t="shared" si="505"/>
        <v>0</v>
      </c>
      <c r="BY852" s="12">
        <f t="shared" si="506"/>
        <v>4</v>
      </c>
      <c r="BZ852" s="12" t="str">
        <f t="shared" si="507"/>
        <v>La bibliografía propuesta contiene títulos de edición menor a 5 años., La bibliografía se presenta con una sólo sistema de referenciación (APA, Vancouver, IEEE, etc)., La bibliografía incluye por lo menos dos títulos en una segunda lengua.</v>
      </c>
      <c r="CA852" s="12" t="str">
        <f t="shared" si="508"/>
        <v>La bibliografía propuesta contiene títulos de edición menor a 5 años.</v>
      </c>
      <c r="CB852" s="21" t="str">
        <f t="shared" si="509"/>
        <v>La bibliografía se presenta con una sólo sistema de referenciación (APA, Vancouver, IEEE, etc).</v>
      </c>
      <c r="CC852" s="12" t="str">
        <f t="shared" si="510"/>
        <v>La bibliografía incluye por lo menos dos títulos en una segunda lengua.</v>
      </c>
      <c r="CD852" s="12" t="str">
        <f t="shared" si="511"/>
        <v/>
      </c>
      <c r="CF852" s="12">
        <f t="shared" si="512"/>
        <v>0</v>
      </c>
      <c r="CG852" s="12">
        <f t="shared" si="513"/>
        <v>1</v>
      </c>
      <c r="CH852" s="12">
        <f t="shared" si="514"/>
        <v>1</v>
      </c>
      <c r="CI852" s="12">
        <f t="shared" si="515"/>
        <v>1</v>
      </c>
      <c r="CJ852" s="12">
        <f t="shared" si="516"/>
        <v>0</v>
      </c>
      <c r="CK852" s="12">
        <f t="shared" si="517"/>
        <v>3</v>
      </c>
    </row>
    <row r="853" spans="1:89" x14ac:dyDescent="0.25">
      <c r="A853" s="25">
        <v>43082.702435069441</v>
      </c>
      <c r="B853" s="26" t="s">
        <v>1747</v>
      </c>
      <c r="C853" s="26" t="s">
        <v>1748</v>
      </c>
      <c r="D853" s="26" t="s">
        <v>185</v>
      </c>
      <c r="E853" s="24"/>
      <c r="F853" s="26" t="s">
        <v>235</v>
      </c>
      <c r="G853" s="26" t="s">
        <v>1749</v>
      </c>
      <c r="H853" s="26" t="s">
        <v>188</v>
      </c>
      <c r="I853" s="26" t="s">
        <v>188</v>
      </c>
      <c r="J853" s="26" t="s">
        <v>188</v>
      </c>
      <c r="K853" s="26" t="s">
        <v>188</v>
      </c>
      <c r="L853" s="26" t="s">
        <v>188</v>
      </c>
      <c r="M853" s="26" t="s">
        <v>188</v>
      </c>
      <c r="N853" s="26" t="s">
        <v>188</v>
      </c>
      <c r="O853" s="26" t="s">
        <v>188</v>
      </c>
      <c r="P853" s="26" t="s">
        <v>188</v>
      </c>
      <c r="Q853" s="26" t="s">
        <v>188</v>
      </c>
      <c r="R853" s="26" t="s">
        <v>188</v>
      </c>
      <c r="S853" s="26" t="s">
        <v>188</v>
      </c>
      <c r="T853" s="26" t="s">
        <v>188</v>
      </c>
      <c r="U853" s="26" t="s">
        <v>188</v>
      </c>
      <c r="V853" s="26" t="s">
        <v>5</v>
      </c>
      <c r="W853" s="26" t="s">
        <v>162</v>
      </c>
      <c r="X853" s="26" t="s">
        <v>158</v>
      </c>
      <c r="Y853" s="26" t="s">
        <v>46</v>
      </c>
      <c r="Z853" s="26" t="s">
        <v>46</v>
      </c>
      <c r="AA853" s="26" t="s">
        <v>46</v>
      </c>
      <c r="AB853" s="26" t="s">
        <v>46</v>
      </c>
      <c r="AC853" s="26" t="s">
        <v>46</v>
      </c>
      <c r="AD853" s="26" t="s">
        <v>46</v>
      </c>
      <c r="AE853" s="26" t="s">
        <v>55</v>
      </c>
      <c r="AF853" s="26" t="s">
        <v>159</v>
      </c>
      <c r="AG853" s="26" t="s">
        <v>59</v>
      </c>
      <c r="AH853" s="26" t="s">
        <v>59</v>
      </c>
      <c r="AI853" s="26" t="s">
        <v>59</v>
      </c>
      <c r="AJ853" s="26" t="s">
        <v>59</v>
      </c>
      <c r="AK853" s="26" t="s">
        <v>71</v>
      </c>
      <c r="AL853" s="26" t="s">
        <v>163</v>
      </c>
      <c r="AM853" s="26" t="s">
        <v>191</v>
      </c>
      <c r="AN853" s="26" t="s">
        <v>90</v>
      </c>
      <c r="AO853" s="26" t="s">
        <v>192</v>
      </c>
      <c r="AP853" s="26" t="s">
        <v>106</v>
      </c>
      <c r="AQ853" s="26" t="s">
        <v>106</v>
      </c>
      <c r="AR853" s="26" t="s">
        <v>106</v>
      </c>
      <c r="AS853" s="26" t="s">
        <v>106</v>
      </c>
      <c r="AT853" s="26" t="s">
        <v>113</v>
      </c>
      <c r="AU853" s="26" t="s">
        <v>207</v>
      </c>
      <c r="AX853" s="12">
        <f t="shared" si="487"/>
        <v>852</v>
      </c>
      <c r="AY853" s="12">
        <f t="shared" si="518"/>
        <v>0.5</v>
      </c>
      <c r="AZ853" s="20" t="str">
        <f t="shared" si="488"/>
        <v>Anticipatoria., Criterios y estándares (Rúbrica)., Autoevaluación., Retroalimentación.</v>
      </c>
      <c r="BA853" s="12" t="str">
        <f t="shared" si="483"/>
        <v>Anticipatoria.</v>
      </c>
      <c r="BB853" s="12" t="str">
        <f t="shared" si="484"/>
        <v>Criterios y estándares (Rúbrica).</v>
      </c>
      <c r="BC853" s="12" t="str">
        <f t="shared" si="485"/>
        <v>Autoevaluación.</v>
      </c>
      <c r="BD853" s="12" t="str">
        <f t="shared" si="486"/>
        <v>Retroalimentación.</v>
      </c>
      <c r="BF853" s="12">
        <f t="shared" si="489"/>
        <v>1</v>
      </c>
      <c r="BG853" s="12">
        <f t="shared" si="490"/>
        <v>1</v>
      </c>
      <c r="BH853" s="12">
        <f t="shared" si="491"/>
        <v>1</v>
      </c>
      <c r="BI853" s="12">
        <f t="shared" si="492"/>
        <v>1</v>
      </c>
      <c r="BJ853" s="12">
        <f t="shared" si="493"/>
        <v>0</v>
      </c>
      <c r="BK853" s="12">
        <f t="shared" si="494"/>
        <v>4</v>
      </c>
      <c r="BL853" s="20" t="str">
        <f t="shared" si="495"/>
        <v>Reflexión, Diálogo, Claridad, Oportunidades de mejora, Retroalimentación al docente</v>
      </c>
      <c r="BM853" s="12" t="str">
        <f t="shared" si="496"/>
        <v>Reflexión</v>
      </c>
      <c r="BN853" s="12" t="str">
        <f t="shared" si="482"/>
        <v>Diálogo</v>
      </c>
      <c r="BO853" s="12" t="str">
        <f t="shared" si="497"/>
        <v>Claridad</v>
      </c>
      <c r="BP853" s="12" t="str">
        <f t="shared" si="498"/>
        <v>Oportunidades de mejora</v>
      </c>
      <c r="BQ853" s="12" t="str">
        <f t="shared" si="499"/>
        <v>Retroalimentación al docente</v>
      </c>
      <c r="BS853" s="12">
        <f t="shared" si="500"/>
        <v>1</v>
      </c>
      <c r="BT853" s="12">
        <f t="shared" si="501"/>
        <v>1</v>
      </c>
      <c r="BU853" s="12">
        <f t="shared" si="502"/>
        <v>1</v>
      </c>
      <c r="BV853" s="12">
        <f t="shared" si="503"/>
        <v>1</v>
      </c>
      <c r="BW853" s="12">
        <f t="shared" si="504"/>
        <v>1</v>
      </c>
      <c r="BX853" s="12">
        <f t="shared" si="505"/>
        <v>0</v>
      </c>
      <c r="BY853" s="12">
        <f t="shared" si="506"/>
        <v>5</v>
      </c>
      <c r="BZ853" s="12" t="str">
        <f t="shared" si="507"/>
        <v>La bibliografía se presenta con una sólo sistema de referenciación (APA, Vancouver, IEEE, etc)., La bibliografía incluye por lo menos dos títulos en una segunda lengua.</v>
      </c>
      <c r="CA853" s="12" t="str">
        <f t="shared" si="508"/>
        <v>La bibliografía se presenta con una sólo sistema de referenciación (APA, Vancouver, IEEE, etc).</v>
      </c>
      <c r="CB853" s="21" t="str">
        <f t="shared" si="509"/>
        <v>La bibliografía incluye por lo menos dos títulos en una segunda lengua.</v>
      </c>
      <c r="CC853" s="12" t="str">
        <f t="shared" si="510"/>
        <v/>
      </c>
      <c r="CD853" s="12" t="str">
        <f t="shared" si="511"/>
        <v/>
      </c>
      <c r="CF853" s="12">
        <f t="shared" si="512"/>
        <v>0</v>
      </c>
      <c r="CG853" s="12">
        <f t="shared" si="513"/>
        <v>0</v>
      </c>
      <c r="CH853" s="12">
        <f t="shared" si="514"/>
        <v>1</v>
      </c>
      <c r="CI853" s="12">
        <f t="shared" si="515"/>
        <v>1</v>
      </c>
      <c r="CJ853" s="12">
        <f t="shared" si="516"/>
        <v>0</v>
      </c>
      <c r="CK853" s="12">
        <f t="shared" si="517"/>
        <v>2</v>
      </c>
    </row>
    <row r="854" spans="1:89" x14ac:dyDescent="0.25">
      <c r="A854" s="25">
        <v>43082.70680482639</v>
      </c>
      <c r="B854" s="26" t="s">
        <v>1750</v>
      </c>
      <c r="C854" s="26" t="s">
        <v>1751</v>
      </c>
      <c r="D854" s="26" t="s">
        <v>185</v>
      </c>
      <c r="E854" s="24"/>
      <c r="F854" s="26" t="s">
        <v>235</v>
      </c>
      <c r="G854" s="26" t="s">
        <v>1752</v>
      </c>
      <c r="H854" s="26" t="s">
        <v>188</v>
      </c>
      <c r="I854" s="26" t="s">
        <v>188</v>
      </c>
      <c r="J854" s="26" t="s">
        <v>188</v>
      </c>
      <c r="K854" s="26" t="s">
        <v>188</v>
      </c>
      <c r="L854" s="26" t="s">
        <v>188</v>
      </c>
      <c r="M854" s="26" t="s">
        <v>188</v>
      </c>
      <c r="N854" s="26" t="s">
        <v>188</v>
      </c>
      <c r="O854" s="26" t="s">
        <v>188</v>
      </c>
      <c r="P854" s="26" t="s">
        <v>188</v>
      </c>
      <c r="Q854" s="26" t="s">
        <v>188</v>
      </c>
      <c r="R854" s="26" t="s">
        <v>188</v>
      </c>
      <c r="S854" s="26" t="s">
        <v>188</v>
      </c>
      <c r="T854" s="26" t="s">
        <v>188</v>
      </c>
      <c r="U854" s="26" t="s">
        <v>188</v>
      </c>
      <c r="V854" s="26" t="s">
        <v>5</v>
      </c>
      <c r="W854" s="26" t="s">
        <v>162</v>
      </c>
      <c r="X854" s="26" t="s">
        <v>158</v>
      </c>
      <c r="Y854" s="26" t="s">
        <v>190</v>
      </c>
      <c r="Z854" s="26" t="s">
        <v>190</v>
      </c>
      <c r="AA854" s="26" t="s">
        <v>190</v>
      </c>
      <c r="AB854" s="26" t="s">
        <v>190</v>
      </c>
      <c r="AC854" s="26" t="s">
        <v>190</v>
      </c>
      <c r="AD854" s="26" t="s">
        <v>190</v>
      </c>
      <c r="AE854" s="26" t="s">
        <v>55</v>
      </c>
      <c r="AF854" s="26" t="s">
        <v>159</v>
      </c>
      <c r="AG854" s="26" t="s">
        <v>59</v>
      </c>
      <c r="AH854" s="26" t="s">
        <v>59</v>
      </c>
      <c r="AI854" s="26" t="s">
        <v>59</v>
      </c>
      <c r="AJ854" s="26" t="s">
        <v>59</v>
      </c>
      <c r="AK854" s="26" t="s">
        <v>71</v>
      </c>
      <c r="AL854" s="26" t="s">
        <v>163</v>
      </c>
      <c r="AM854" s="26" t="s">
        <v>191</v>
      </c>
      <c r="AN854" s="26" t="s">
        <v>90</v>
      </c>
      <c r="AO854" s="26" t="s">
        <v>192</v>
      </c>
      <c r="AP854" s="26" t="s">
        <v>106</v>
      </c>
      <c r="AQ854" s="26" t="s">
        <v>106</v>
      </c>
      <c r="AR854" s="26" t="s">
        <v>106</v>
      </c>
      <c r="AS854" s="26" t="s">
        <v>106</v>
      </c>
      <c r="AT854" s="26" t="s">
        <v>113</v>
      </c>
      <c r="AU854" s="26" t="s">
        <v>193</v>
      </c>
      <c r="AX854" s="12">
        <f t="shared" si="487"/>
        <v>853</v>
      </c>
      <c r="AY854" s="12">
        <f t="shared" si="518"/>
        <v>0.5</v>
      </c>
      <c r="AZ854" s="20" t="str">
        <f t="shared" si="488"/>
        <v>Anticipatoria., Criterios y estándares (Rúbrica)., Autoevaluación., Retroalimentación.</v>
      </c>
      <c r="BA854" s="12" t="str">
        <f t="shared" si="483"/>
        <v>Anticipatoria.</v>
      </c>
      <c r="BB854" s="12" t="str">
        <f t="shared" si="484"/>
        <v>Criterios y estándares (Rúbrica).</v>
      </c>
      <c r="BC854" s="12" t="str">
        <f t="shared" si="485"/>
        <v>Autoevaluación.</v>
      </c>
      <c r="BD854" s="12" t="str">
        <f t="shared" si="486"/>
        <v>Retroalimentación.</v>
      </c>
      <c r="BF854" s="12">
        <f t="shared" si="489"/>
        <v>1</v>
      </c>
      <c r="BG854" s="12">
        <f t="shared" si="490"/>
        <v>1</v>
      </c>
      <c r="BH854" s="12">
        <f t="shared" si="491"/>
        <v>1</v>
      </c>
      <c r="BI854" s="12">
        <f t="shared" si="492"/>
        <v>1</v>
      </c>
      <c r="BJ854" s="12">
        <f t="shared" si="493"/>
        <v>0</v>
      </c>
      <c r="BK854" s="12">
        <f t="shared" si="494"/>
        <v>4</v>
      </c>
      <c r="BL854" s="20" t="str">
        <f t="shared" si="495"/>
        <v>Reflexión, Diálogo, Claridad, Oportunidades de mejora, Retroalimentación al docente</v>
      </c>
      <c r="BM854" s="12" t="str">
        <f t="shared" si="496"/>
        <v>Reflexión</v>
      </c>
      <c r="BN854" s="12" t="str">
        <f t="shared" si="482"/>
        <v>Diálogo</v>
      </c>
      <c r="BO854" s="12" t="str">
        <f t="shared" si="497"/>
        <v>Claridad</v>
      </c>
      <c r="BP854" s="12" t="str">
        <f t="shared" si="498"/>
        <v>Oportunidades de mejora</v>
      </c>
      <c r="BQ854" s="12" t="str">
        <f t="shared" si="499"/>
        <v>Retroalimentación al docente</v>
      </c>
      <c r="BS854" s="12">
        <f t="shared" si="500"/>
        <v>1</v>
      </c>
      <c r="BT854" s="12">
        <f t="shared" si="501"/>
        <v>1</v>
      </c>
      <c r="BU854" s="12">
        <f t="shared" si="502"/>
        <v>1</v>
      </c>
      <c r="BV854" s="12">
        <f t="shared" si="503"/>
        <v>1</v>
      </c>
      <c r="BW854" s="12">
        <f t="shared" si="504"/>
        <v>1</v>
      </c>
      <c r="BX854" s="12">
        <f t="shared" si="505"/>
        <v>0</v>
      </c>
      <c r="BY854" s="12">
        <f t="shared" si="506"/>
        <v>5</v>
      </c>
      <c r="BZ854" s="12" t="str">
        <f t="shared" si="50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54" s="12" t="str">
        <f t="shared" si="508"/>
        <v>La bibliografía básica propuesta se encuentra en la biblioteca "Juan Roa Vásquez".</v>
      </c>
      <c r="CB854" s="21" t="str">
        <f t="shared" si="509"/>
        <v>La bibliografía propuesta contiene títulos de edición menor a 5 años.</v>
      </c>
      <c r="CC854" s="12" t="str">
        <f t="shared" si="510"/>
        <v>La bibliografía se presenta con una sólo sistema de referenciación (APA, Vancouver, IEEE, etc).</v>
      </c>
      <c r="CD854" s="12" t="str">
        <f t="shared" si="511"/>
        <v>La bibliografía incluye por lo menos dos títulos en una segunda lengua.</v>
      </c>
      <c r="CF854" s="12">
        <f t="shared" si="512"/>
        <v>1</v>
      </c>
      <c r="CG854" s="12">
        <f t="shared" si="513"/>
        <v>1</v>
      </c>
      <c r="CH854" s="12">
        <f t="shared" si="514"/>
        <v>1</v>
      </c>
      <c r="CI854" s="12">
        <f t="shared" si="515"/>
        <v>1</v>
      </c>
      <c r="CJ854" s="12">
        <f t="shared" si="516"/>
        <v>0</v>
      </c>
      <c r="CK854" s="12">
        <f t="shared" si="517"/>
        <v>4</v>
      </c>
    </row>
    <row r="855" spans="1:89" x14ac:dyDescent="0.25">
      <c r="A855" s="25">
        <v>43082.709106840281</v>
      </c>
      <c r="B855" s="26" t="s">
        <v>1747</v>
      </c>
      <c r="C855" s="26" t="s">
        <v>1753</v>
      </c>
      <c r="D855" s="26" t="s">
        <v>185</v>
      </c>
      <c r="E855" s="24"/>
      <c r="F855" s="26" t="s">
        <v>235</v>
      </c>
      <c r="G855" s="26" t="s">
        <v>1754</v>
      </c>
      <c r="H855" s="26" t="s">
        <v>188</v>
      </c>
      <c r="I855" s="26" t="s">
        <v>188</v>
      </c>
      <c r="J855" s="26" t="s">
        <v>188</v>
      </c>
      <c r="K855" s="26" t="s">
        <v>188</v>
      </c>
      <c r="L855" s="26" t="s">
        <v>188</v>
      </c>
      <c r="M855" s="26" t="s">
        <v>188</v>
      </c>
      <c r="N855" s="26" t="s">
        <v>188</v>
      </c>
      <c r="O855" s="26" t="s">
        <v>188</v>
      </c>
      <c r="P855" s="26" t="s">
        <v>188</v>
      </c>
      <c r="Q855" s="26" t="s">
        <v>188</v>
      </c>
      <c r="R855" s="26" t="s">
        <v>188</v>
      </c>
      <c r="S855" s="26" t="s">
        <v>188</v>
      </c>
      <c r="T855" s="26" t="s">
        <v>188</v>
      </c>
      <c r="U855" s="26" t="s">
        <v>188</v>
      </c>
      <c r="V855" s="26" t="s">
        <v>5</v>
      </c>
      <c r="W855" s="26" t="s">
        <v>162</v>
      </c>
      <c r="X855" s="26" t="s">
        <v>158</v>
      </c>
      <c r="Y855" s="26" t="s">
        <v>190</v>
      </c>
      <c r="Z855" s="26" t="s">
        <v>190</v>
      </c>
      <c r="AA855" s="26" t="s">
        <v>190</v>
      </c>
      <c r="AB855" s="26" t="s">
        <v>190</v>
      </c>
      <c r="AC855" s="26" t="s">
        <v>190</v>
      </c>
      <c r="AD855" s="26" t="s">
        <v>190</v>
      </c>
      <c r="AE855" s="26" t="s">
        <v>55</v>
      </c>
      <c r="AF855" s="26" t="s">
        <v>159</v>
      </c>
      <c r="AG855" s="26" t="s">
        <v>59</v>
      </c>
      <c r="AH855" s="26" t="s">
        <v>59</v>
      </c>
      <c r="AI855" s="26" t="s">
        <v>59</v>
      </c>
      <c r="AJ855" s="26" t="s">
        <v>59</v>
      </c>
      <c r="AK855" s="26" t="s">
        <v>71</v>
      </c>
      <c r="AL855" s="26" t="s">
        <v>163</v>
      </c>
      <c r="AM855" s="26" t="s">
        <v>191</v>
      </c>
      <c r="AN855" s="26" t="s">
        <v>90</v>
      </c>
      <c r="AO855" s="26" t="s">
        <v>192</v>
      </c>
      <c r="AP855" s="26" t="s">
        <v>106</v>
      </c>
      <c r="AQ855" s="26" t="s">
        <v>106</v>
      </c>
      <c r="AR855" s="26" t="s">
        <v>106</v>
      </c>
      <c r="AS855" s="26" t="s">
        <v>106</v>
      </c>
      <c r="AT855" s="26" t="s">
        <v>113</v>
      </c>
      <c r="AU855" s="26" t="s">
        <v>266</v>
      </c>
      <c r="AX855" s="12">
        <f t="shared" si="487"/>
        <v>854</v>
      </c>
      <c r="AY855" s="12">
        <f t="shared" si="518"/>
        <v>1</v>
      </c>
      <c r="AZ855" s="20" t="str">
        <f t="shared" si="488"/>
        <v>Anticipatoria., Criterios y estándares (Rúbrica)., Autoevaluación., Retroalimentación.</v>
      </c>
      <c r="BA855" s="12" t="str">
        <f t="shared" si="483"/>
        <v>Anticipatoria.</v>
      </c>
      <c r="BB855" s="12" t="str">
        <f t="shared" si="484"/>
        <v>Criterios y estándares (Rúbrica).</v>
      </c>
      <c r="BC855" s="12" t="str">
        <f t="shared" si="485"/>
        <v>Autoevaluación.</v>
      </c>
      <c r="BD855" s="12" t="str">
        <f t="shared" si="486"/>
        <v>Retroalimentación.</v>
      </c>
      <c r="BF855" s="12">
        <f t="shared" si="489"/>
        <v>1</v>
      </c>
      <c r="BG855" s="12">
        <f t="shared" si="490"/>
        <v>1</v>
      </c>
      <c r="BH855" s="12">
        <f t="shared" si="491"/>
        <v>1</v>
      </c>
      <c r="BI855" s="12">
        <f t="shared" si="492"/>
        <v>1</v>
      </c>
      <c r="BJ855" s="12">
        <f t="shared" si="493"/>
        <v>0</v>
      </c>
      <c r="BK855" s="12">
        <f t="shared" si="494"/>
        <v>4</v>
      </c>
      <c r="BL855" s="20" t="str">
        <f t="shared" si="495"/>
        <v>Reflexión, Diálogo, Claridad, Oportunidades de mejora, Retroalimentación al docente</v>
      </c>
      <c r="BM855" s="12" t="str">
        <f t="shared" si="496"/>
        <v>Reflexión</v>
      </c>
      <c r="BN855" s="12" t="str">
        <f t="shared" si="482"/>
        <v>Diálogo</v>
      </c>
      <c r="BO855" s="12" t="str">
        <f t="shared" si="497"/>
        <v>Claridad</v>
      </c>
      <c r="BP855" s="12" t="str">
        <f t="shared" si="498"/>
        <v>Oportunidades de mejora</v>
      </c>
      <c r="BQ855" s="12" t="str">
        <f t="shared" si="499"/>
        <v>Retroalimentación al docente</v>
      </c>
      <c r="BS855" s="12">
        <f t="shared" si="500"/>
        <v>1</v>
      </c>
      <c r="BT855" s="12">
        <f t="shared" si="501"/>
        <v>1</v>
      </c>
      <c r="BU855" s="12">
        <f t="shared" si="502"/>
        <v>1</v>
      </c>
      <c r="BV855" s="12">
        <f t="shared" si="503"/>
        <v>1</v>
      </c>
      <c r="BW855" s="12">
        <f t="shared" si="504"/>
        <v>1</v>
      </c>
      <c r="BX855" s="12">
        <f t="shared" si="505"/>
        <v>0</v>
      </c>
      <c r="BY855" s="12">
        <f t="shared" si="506"/>
        <v>5</v>
      </c>
      <c r="BZ855" s="12" t="str">
        <f t="shared" si="507"/>
        <v>La bibliografía propuesta contiene títulos de edición menor a 5 años., La bibliografía se presenta con una sólo sistema de referenciación (APA, Vancouver, IEEE, etc)., La bibliografía incluye por lo menos dos títulos en una segunda lengua.</v>
      </c>
      <c r="CA855" s="12" t="str">
        <f t="shared" si="508"/>
        <v>La bibliografía propuesta contiene títulos de edición menor a 5 años.</v>
      </c>
      <c r="CB855" s="21" t="str">
        <f t="shared" si="509"/>
        <v>La bibliografía se presenta con una sólo sistema de referenciación (APA, Vancouver, IEEE, etc).</v>
      </c>
      <c r="CC855" s="12" t="str">
        <f t="shared" si="510"/>
        <v>La bibliografía incluye por lo menos dos títulos en una segunda lengua.</v>
      </c>
      <c r="CD855" s="12" t="str">
        <f t="shared" si="511"/>
        <v/>
      </c>
      <c r="CF855" s="12">
        <f t="shared" si="512"/>
        <v>0</v>
      </c>
      <c r="CG855" s="12">
        <f t="shared" si="513"/>
        <v>1</v>
      </c>
      <c r="CH855" s="12">
        <f t="shared" si="514"/>
        <v>1</v>
      </c>
      <c r="CI855" s="12">
        <f t="shared" si="515"/>
        <v>1</v>
      </c>
      <c r="CJ855" s="12">
        <f t="shared" si="516"/>
        <v>0</v>
      </c>
      <c r="CK855" s="12">
        <f t="shared" si="517"/>
        <v>3</v>
      </c>
    </row>
    <row r="856" spans="1:89" x14ac:dyDescent="0.25">
      <c r="A856" s="25">
        <v>43082.712468900463</v>
      </c>
      <c r="B856" s="26" t="s">
        <v>1750</v>
      </c>
      <c r="C856" s="26" t="s">
        <v>1751</v>
      </c>
      <c r="D856" s="26" t="s">
        <v>185</v>
      </c>
      <c r="E856" s="24"/>
      <c r="F856" s="26" t="s">
        <v>235</v>
      </c>
      <c r="G856" s="26" t="s">
        <v>1755</v>
      </c>
      <c r="H856" s="26" t="s">
        <v>188</v>
      </c>
      <c r="I856" s="26" t="s">
        <v>188</v>
      </c>
      <c r="J856" s="26" t="s">
        <v>188</v>
      </c>
      <c r="K856" s="26" t="s">
        <v>188</v>
      </c>
      <c r="L856" s="26" t="s">
        <v>188</v>
      </c>
      <c r="M856" s="26" t="s">
        <v>188</v>
      </c>
      <c r="N856" s="26" t="s">
        <v>188</v>
      </c>
      <c r="O856" s="26" t="s">
        <v>188</v>
      </c>
      <c r="P856" s="26" t="s">
        <v>188</v>
      </c>
      <c r="Q856" s="26" t="s">
        <v>188</v>
      </c>
      <c r="R856" s="26" t="s">
        <v>188</v>
      </c>
      <c r="S856" s="26" t="s">
        <v>188</v>
      </c>
      <c r="T856" s="26" t="s">
        <v>188</v>
      </c>
      <c r="U856" s="26" t="s">
        <v>188</v>
      </c>
      <c r="V856" s="26" t="s">
        <v>5</v>
      </c>
      <c r="W856" s="26" t="s">
        <v>162</v>
      </c>
      <c r="X856" s="26" t="s">
        <v>158</v>
      </c>
      <c r="Y856" s="26" t="s">
        <v>190</v>
      </c>
      <c r="Z856" s="26" t="s">
        <v>190</v>
      </c>
      <c r="AA856" s="26" t="s">
        <v>190</v>
      </c>
      <c r="AB856" s="26" t="s">
        <v>190</v>
      </c>
      <c r="AC856" s="26" t="s">
        <v>190</v>
      </c>
      <c r="AD856" s="26" t="s">
        <v>190</v>
      </c>
      <c r="AE856" s="26" t="s">
        <v>55</v>
      </c>
      <c r="AF856" s="26" t="s">
        <v>159</v>
      </c>
      <c r="AG856" s="26" t="s">
        <v>59</v>
      </c>
      <c r="AH856" s="26" t="s">
        <v>59</v>
      </c>
      <c r="AI856" s="26" t="s">
        <v>59</v>
      </c>
      <c r="AJ856" s="26" t="s">
        <v>59</v>
      </c>
      <c r="AK856" s="26" t="s">
        <v>71</v>
      </c>
      <c r="AL856" s="26" t="s">
        <v>163</v>
      </c>
      <c r="AM856" s="26" t="s">
        <v>191</v>
      </c>
      <c r="AN856" s="26" t="s">
        <v>90</v>
      </c>
      <c r="AO856" s="26" t="s">
        <v>192</v>
      </c>
      <c r="AP856" s="26" t="s">
        <v>106</v>
      </c>
      <c r="AQ856" s="26" t="s">
        <v>106</v>
      </c>
      <c r="AR856" s="26" t="s">
        <v>106</v>
      </c>
      <c r="AS856" s="26" t="s">
        <v>106</v>
      </c>
      <c r="AT856" s="26" t="s">
        <v>113</v>
      </c>
      <c r="AU856" s="26" t="s">
        <v>193</v>
      </c>
      <c r="AX856" s="12">
        <f t="shared" si="487"/>
        <v>853</v>
      </c>
      <c r="AY856" s="12">
        <f t="shared" si="518"/>
        <v>0.5</v>
      </c>
      <c r="AZ856" s="20" t="str">
        <f t="shared" si="488"/>
        <v>Anticipatoria., Criterios y estándares (Rúbrica)., Autoevaluación., Retroalimentación.</v>
      </c>
      <c r="BA856" s="12" t="str">
        <f t="shared" si="483"/>
        <v>Anticipatoria.</v>
      </c>
      <c r="BB856" s="12" t="str">
        <f t="shared" si="484"/>
        <v>Criterios y estándares (Rúbrica).</v>
      </c>
      <c r="BC856" s="12" t="str">
        <f t="shared" si="485"/>
        <v>Autoevaluación.</v>
      </c>
      <c r="BD856" s="12" t="str">
        <f t="shared" si="486"/>
        <v>Retroalimentación.</v>
      </c>
      <c r="BF856" s="12">
        <f t="shared" si="489"/>
        <v>1</v>
      </c>
      <c r="BG856" s="12">
        <f t="shared" si="490"/>
        <v>1</v>
      </c>
      <c r="BH856" s="12">
        <f t="shared" si="491"/>
        <v>1</v>
      </c>
      <c r="BI856" s="12">
        <f t="shared" si="492"/>
        <v>1</v>
      </c>
      <c r="BJ856" s="12">
        <f t="shared" si="493"/>
        <v>0</v>
      </c>
      <c r="BK856" s="12">
        <f t="shared" si="494"/>
        <v>4</v>
      </c>
      <c r="BL856" s="20" t="str">
        <f t="shared" si="495"/>
        <v>Reflexión, Diálogo, Claridad, Oportunidades de mejora, Retroalimentación al docente</v>
      </c>
      <c r="BM856" s="12" t="str">
        <f t="shared" si="496"/>
        <v>Reflexión</v>
      </c>
      <c r="BN856" s="12" t="str">
        <f t="shared" si="482"/>
        <v>Diálogo</v>
      </c>
      <c r="BO856" s="12" t="str">
        <f t="shared" si="497"/>
        <v>Claridad</v>
      </c>
      <c r="BP856" s="12" t="str">
        <f t="shared" si="498"/>
        <v>Oportunidades de mejora</v>
      </c>
      <c r="BQ856" s="12" t="str">
        <f t="shared" si="499"/>
        <v>Retroalimentación al docente</v>
      </c>
      <c r="BS856" s="12">
        <f t="shared" si="500"/>
        <v>1</v>
      </c>
      <c r="BT856" s="12">
        <f t="shared" si="501"/>
        <v>1</v>
      </c>
      <c r="BU856" s="12">
        <f t="shared" si="502"/>
        <v>1</v>
      </c>
      <c r="BV856" s="12">
        <f t="shared" si="503"/>
        <v>1</v>
      </c>
      <c r="BW856" s="12">
        <f t="shared" si="504"/>
        <v>1</v>
      </c>
      <c r="BX856" s="12">
        <f t="shared" si="505"/>
        <v>0</v>
      </c>
      <c r="BY856" s="12">
        <f t="shared" si="506"/>
        <v>5</v>
      </c>
      <c r="BZ856" s="12" t="str">
        <f t="shared" si="50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56" s="12" t="str">
        <f t="shared" si="508"/>
        <v>La bibliografía básica propuesta se encuentra en la biblioteca "Juan Roa Vásquez".</v>
      </c>
      <c r="CB856" s="21" t="str">
        <f t="shared" si="509"/>
        <v>La bibliografía propuesta contiene títulos de edición menor a 5 años.</v>
      </c>
      <c r="CC856" s="12" t="str">
        <f t="shared" si="510"/>
        <v>La bibliografía se presenta con una sólo sistema de referenciación (APA, Vancouver, IEEE, etc).</v>
      </c>
      <c r="CD856" s="12" t="str">
        <f t="shared" si="511"/>
        <v>La bibliografía incluye por lo menos dos títulos en una segunda lengua.</v>
      </c>
      <c r="CF856" s="12">
        <f t="shared" si="512"/>
        <v>1</v>
      </c>
      <c r="CG856" s="12">
        <f t="shared" si="513"/>
        <v>1</v>
      </c>
      <c r="CH856" s="12">
        <f t="shared" si="514"/>
        <v>1</v>
      </c>
      <c r="CI856" s="12">
        <f t="shared" si="515"/>
        <v>1</v>
      </c>
      <c r="CJ856" s="12">
        <f t="shared" si="516"/>
        <v>0</v>
      </c>
      <c r="CK856" s="12">
        <f t="shared" si="517"/>
        <v>4</v>
      </c>
    </row>
    <row r="857" spans="1:89" x14ac:dyDescent="0.25">
      <c r="A857" s="25">
        <v>43082.712724074074</v>
      </c>
      <c r="B857" s="26" t="s">
        <v>1747</v>
      </c>
      <c r="C857" s="26" t="s">
        <v>1748</v>
      </c>
      <c r="D857" s="26" t="s">
        <v>185</v>
      </c>
      <c r="E857" s="24"/>
      <c r="F857" s="26" t="s">
        <v>235</v>
      </c>
      <c r="G857" s="26" t="s">
        <v>1756</v>
      </c>
      <c r="H857" s="26" t="s">
        <v>188</v>
      </c>
      <c r="I857" s="26" t="s">
        <v>188</v>
      </c>
      <c r="J857" s="26" t="s">
        <v>188</v>
      </c>
      <c r="K857" s="26" t="s">
        <v>188</v>
      </c>
      <c r="L857" s="26" t="s">
        <v>188</v>
      </c>
      <c r="M857" s="26" t="s">
        <v>188</v>
      </c>
      <c r="N857" s="26" t="s">
        <v>188</v>
      </c>
      <c r="O857" s="26" t="s">
        <v>188</v>
      </c>
      <c r="P857" s="26" t="s">
        <v>188</v>
      </c>
      <c r="Q857" s="26" t="s">
        <v>188</v>
      </c>
      <c r="R857" s="26" t="s">
        <v>188</v>
      </c>
      <c r="S857" s="26" t="s">
        <v>188</v>
      </c>
      <c r="T857" s="26" t="s">
        <v>188</v>
      </c>
      <c r="U857" s="26" t="s">
        <v>188</v>
      </c>
      <c r="V857" s="26" t="s">
        <v>5</v>
      </c>
      <c r="W857" s="26" t="s">
        <v>162</v>
      </c>
      <c r="X857" s="26" t="s">
        <v>158</v>
      </c>
      <c r="Y857" s="26" t="s">
        <v>190</v>
      </c>
      <c r="Z857" s="26" t="s">
        <v>190</v>
      </c>
      <c r="AA857" s="26" t="s">
        <v>190</v>
      </c>
      <c r="AB857" s="26" t="s">
        <v>190</v>
      </c>
      <c r="AC857" s="26" t="s">
        <v>190</v>
      </c>
      <c r="AD857" s="26" t="s">
        <v>190</v>
      </c>
      <c r="AE857" s="26" t="s">
        <v>55</v>
      </c>
      <c r="AF857" s="26" t="s">
        <v>159</v>
      </c>
      <c r="AG857" s="26" t="s">
        <v>59</v>
      </c>
      <c r="AH857" s="26" t="s">
        <v>59</v>
      </c>
      <c r="AI857" s="26" t="s">
        <v>59</v>
      </c>
      <c r="AJ857" s="26" t="s">
        <v>59</v>
      </c>
      <c r="AK857" s="26" t="s">
        <v>71</v>
      </c>
      <c r="AL857" s="26" t="s">
        <v>163</v>
      </c>
      <c r="AM857" s="26" t="s">
        <v>191</v>
      </c>
      <c r="AN857" s="26" t="s">
        <v>90</v>
      </c>
      <c r="AO857" s="26" t="s">
        <v>192</v>
      </c>
      <c r="AP857" s="26" t="s">
        <v>106</v>
      </c>
      <c r="AQ857" s="26" t="s">
        <v>106</v>
      </c>
      <c r="AR857" s="26" t="s">
        <v>106</v>
      </c>
      <c r="AS857" s="26" t="s">
        <v>106</v>
      </c>
      <c r="AT857" s="26" t="s">
        <v>113</v>
      </c>
      <c r="AU857" s="26" t="s">
        <v>193</v>
      </c>
      <c r="AX857" s="12">
        <f t="shared" si="487"/>
        <v>852</v>
      </c>
      <c r="AY857" s="12">
        <f t="shared" si="518"/>
        <v>0.5</v>
      </c>
      <c r="AZ857" s="20" t="str">
        <f t="shared" si="488"/>
        <v>Anticipatoria., Criterios y estándares (Rúbrica)., Autoevaluación., Retroalimentación.</v>
      </c>
      <c r="BA857" s="12" t="str">
        <f t="shared" si="483"/>
        <v>Anticipatoria.</v>
      </c>
      <c r="BB857" s="12" t="str">
        <f t="shared" si="484"/>
        <v>Criterios y estándares (Rúbrica).</v>
      </c>
      <c r="BC857" s="12" t="str">
        <f t="shared" si="485"/>
        <v>Autoevaluación.</v>
      </c>
      <c r="BD857" s="12" t="str">
        <f t="shared" si="486"/>
        <v>Retroalimentación.</v>
      </c>
      <c r="BF857" s="12">
        <f t="shared" si="489"/>
        <v>1</v>
      </c>
      <c r="BG857" s="12">
        <f t="shared" si="490"/>
        <v>1</v>
      </c>
      <c r="BH857" s="12">
        <f t="shared" si="491"/>
        <v>1</v>
      </c>
      <c r="BI857" s="12">
        <f t="shared" si="492"/>
        <v>1</v>
      </c>
      <c r="BJ857" s="12">
        <f t="shared" si="493"/>
        <v>0</v>
      </c>
      <c r="BK857" s="12">
        <f t="shared" si="494"/>
        <v>4</v>
      </c>
      <c r="BL857" s="20" t="str">
        <f t="shared" si="495"/>
        <v>Reflexión, Diálogo, Claridad, Oportunidades de mejora, Retroalimentación al docente</v>
      </c>
      <c r="BM857" s="12" t="str">
        <f t="shared" si="496"/>
        <v>Reflexión</v>
      </c>
      <c r="BN857" s="12" t="str">
        <f t="shared" si="482"/>
        <v>Diálogo</v>
      </c>
      <c r="BO857" s="12" t="str">
        <f t="shared" si="497"/>
        <v>Claridad</v>
      </c>
      <c r="BP857" s="12" t="str">
        <f t="shared" si="498"/>
        <v>Oportunidades de mejora</v>
      </c>
      <c r="BQ857" s="12" t="str">
        <f t="shared" si="499"/>
        <v>Retroalimentación al docente</v>
      </c>
      <c r="BS857" s="12">
        <f t="shared" si="500"/>
        <v>1</v>
      </c>
      <c r="BT857" s="12">
        <f t="shared" si="501"/>
        <v>1</v>
      </c>
      <c r="BU857" s="12">
        <f t="shared" si="502"/>
        <v>1</v>
      </c>
      <c r="BV857" s="12">
        <f t="shared" si="503"/>
        <v>1</v>
      </c>
      <c r="BW857" s="12">
        <f t="shared" si="504"/>
        <v>1</v>
      </c>
      <c r="BX857" s="12">
        <f t="shared" si="505"/>
        <v>0</v>
      </c>
      <c r="BY857" s="12">
        <f t="shared" si="506"/>
        <v>5</v>
      </c>
      <c r="BZ857" s="12" t="str">
        <f t="shared" si="50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57" s="12" t="str">
        <f t="shared" si="508"/>
        <v>La bibliografía básica propuesta se encuentra en la biblioteca "Juan Roa Vásquez".</v>
      </c>
      <c r="CB857" s="21" t="str">
        <f t="shared" si="509"/>
        <v>La bibliografía propuesta contiene títulos de edición menor a 5 años.</v>
      </c>
      <c r="CC857" s="12" t="str">
        <f t="shared" si="510"/>
        <v>La bibliografía se presenta con una sólo sistema de referenciación (APA, Vancouver, IEEE, etc).</v>
      </c>
      <c r="CD857" s="12" t="str">
        <f t="shared" si="511"/>
        <v>La bibliografía incluye por lo menos dos títulos en una segunda lengua.</v>
      </c>
      <c r="CF857" s="12">
        <f t="shared" si="512"/>
        <v>1</v>
      </c>
      <c r="CG857" s="12">
        <f t="shared" si="513"/>
        <v>1</v>
      </c>
      <c r="CH857" s="12">
        <f t="shared" si="514"/>
        <v>1</v>
      </c>
      <c r="CI857" s="12">
        <f t="shared" si="515"/>
        <v>1</v>
      </c>
      <c r="CJ857" s="12">
        <f t="shared" si="516"/>
        <v>0</v>
      </c>
      <c r="CK857" s="12">
        <f t="shared" si="517"/>
        <v>4</v>
      </c>
    </row>
    <row r="858" spans="1:89" x14ac:dyDescent="0.25">
      <c r="A858" s="25">
        <v>43082.776166157404</v>
      </c>
      <c r="B858" s="26" t="s">
        <v>1757</v>
      </c>
      <c r="C858" s="26" t="s">
        <v>1758</v>
      </c>
      <c r="D858" s="26" t="s">
        <v>185</v>
      </c>
      <c r="E858" s="24"/>
      <c r="F858" s="26" t="s">
        <v>1007</v>
      </c>
      <c r="G858" s="26" t="s">
        <v>1759</v>
      </c>
      <c r="H858" s="26" t="s">
        <v>188</v>
      </c>
      <c r="I858" s="26" t="s">
        <v>188</v>
      </c>
      <c r="J858" s="26" t="s">
        <v>188</v>
      </c>
      <c r="K858" s="26" t="s">
        <v>188</v>
      </c>
      <c r="L858" s="26" t="s">
        <v>188</v>
      </c>
      <c r="M858" s="26" t="s">
        <v>188</v>
      </c>
      <c r="N858" s="26" t="s">
        <v>188</v>
      </c>
      <c r="O858" s="26" t="s">
        <v>188</v>
      </c>
      <c r="P858" s="26" t="s">
        <v>188</v>
      </c>
      <c r="Q858" s="26" t="s">
        <v>188</v>
      </c>
      <c r="R858" s="26" t="s">
        <v>188</v>
      </c>
      <c r="S858" s="26" t="s">
        <v>188</v>
      </c>
      <c r="T858" s="26" t="s">
        <v>188</v>
      </c>
      <c r="U858" s="26" t="s">
        <v>188</v>
      </c>
      <c r="V858" s="26" t="s">
        <v>5</v>
      </c>
      <c r="W858" s="26" t="s">
        <v>162</v>
      </c>
      <c r="X858" s="26" t="s">
        <v>158</v>
      </c>
      <c r="Y858" s="26" t="s">
        <v>43</v>
      </c>
      <c r="Z858" s="26" t="s">
        <v>43</v>
      </c>
      <c r="AA858" s="26" t="s">
        <v>43</v>
      </c>
      <c r="AB858" s="26" t="s">
        <v>43</v>
      </c>
      <c r="AC858" s="26" t="s">
        <v>43</v>
      </c>
      <c r="AD858" s="26" t="s">
        <v>43</v>
      </c>
      <c r="AE858" s="26" t="s">
        <v>53</v>
      </c>
      <c r="AF858" s="26" t="s">
        <v>58</v>
      </c>
      <c r="AG858" s="26" t="s">
        <v>58</v>
      </c>
      <c r="AH858" s="26" t="s">
        <v>58</v>
      </c>
      <c r="AI858" s="26" t="s">
        <v>58</v>
      </c>
      <c r="AJ858" s="26" t="s">
        <v>58</v>
      </c>
      <c r="AK858" s="26" t="s">
        <v>70</v>
      </c>
      <c r="AL858" s="26" t="s">
        <v>74</v>
      </c>
      <c r="AM858" s="26" t="s">
        <v>412</v>
      </c>
      <c r="AN858" s="26" t="s">
        <v>90</v>
      </c>
      <c r="AO858" s="26" t="s">
        <v>421</v>
      </c>
      <c r="AP858" s="26" t="s">
        <v>104</v>
      </c>
      <c r="AQ858" s="26" t="s">
        <v>105</v>
      </c>
      <c r="AR858" s="26" t="s">
        <v>105</v>
      </c>
      <c r="AS858" s="26" t="s">
        <v>104</v>
      </c>
      <c r="AT858" s="26" t="s">
        <v>115</v>
      </c>
      <c r="AU858" s="26" t="s">
        <v>207</v>
      </c>
      <c r="AX858" s="12">
        <f t="shared" si="487"/>
        <v>857</v>
      </c>
      <c r="AY858" s="12">
        <f t="shared" si="518"/>
        <v>1</v>
      </c>
      <c r="AZ858" s="20" t="str">
        <f t="shared" si="488"/>
        <v>Anticipatoria., Retroalimentación.</v>
      </c>
      <c r="BA858" s="12" t="str">
        <f t="shared" si="483"/>
        <v>Anticipatoria.</v>
      </c>
      <c r="BB858" s="12" t="str">
        <f t="shared" si="484"/>
        <v>Retroalimentación.</v>
      </c>
      <c r="BC858" s="12" t="str">
        <f t="shared" si="485"/>
        <v/>
      </c>
      <c r="BD858" s="12" t="str">
        <f t="shared" si="486"/>
        <v/>
      </c>
      <c r="BF858" s="12">
        <f t="shared" si="489"/>
        <v>1</v>
      </c>
      <c r="BG858" s="12">
        <f t="shared" si="490"/>
        <v>0</v>
      </c>
      <c r="BH858" s="12">
        <f t="shared" si="491"/>
        <v>0</v>
      </c>
      <c r="BI858" s="12">
        <f t="shared" si="492"/>
        <v>1</v>
      </c>
      <c r="BJ858" s="12">
        <f t="shared" si="493"/>
        <v>0</v>
      </c>
      <c r="BK858" s="12">
        <f t="shared" si="494"/>
        <v>2</v>
      </c>
      <c r="BL858" s="20" t="str">
        <f t="shared" si="495"/>
        <v>Reflexión, Diálogo, Retroalimentación al docente</v>
      </c>
      <c r="BM858" s="12" t="str">
        <f t="shared" si="496"/>
        <v>Reflexión</v>
      </c>
      <c r="BN858" s="12" t="str">
        <f t="shared" si="482"/>
        <v>Diálogo</v>
      </c>
      <c r="BO858" s="12" t="str">
        <f t="shared" si="497"/>
        <v>Retroalimentación al docente</v>
      </c>
      <c r="BP858" s="12" t="str">
        <f t="shared" si="498"/>
        <v/>
      </c>
      <c r="BQ858" s="12" t="str">
        <f t="shared" si="499"/>
        <v/>
      </c>
      <c r="BS858" s="12">
        <f t="shared" si="500"/>
        <v>1</v>
      </c>
      <c r="BT858" s="12">
        <f t="shared" si="501"/>
        <v>1</v>
      </c>
      <c r="BU858" s="12">
        <f t="shared" si="502"/>
        <v>0</v>
      </c>
      <c r="BV858" s="12">
        <f t="shared" si="503"/>
        <v>0</v>
      </c>
      <c r="BW858" s="12">
        <f t="shared" si="504"/>
        <v>1</v>
      </c>
      <c r="BX858" s="12">
        <f t="shared" si="505"/>
        <v>0</v>
      </c>
      <c r="BY858" s="12">
        <f t="shared" si="506"/>
        <v>3</v>
      </c>
      <c r="BZ858" s="12" t="str">
        <f t="shared" si="507"/>
        <v>La bibliografía se presenta con una sólo sistema de referenciación (APA, Vancouver, IEEE, etc)., La bibliografía incluye por lo menos dos títulos en una segunda lengua.</v>
      </c>
      <c r="CA858" s="12" t="str">
        <f t="shared" si="508"/>
        <v>La bibliografía se presenta con una sólo sistema de referenciación (APA, Vancouver, IEEE, etc).</v>
      </c>
      <c r="CB858" s="21" t="str">
        <f t="shared" si="509"/>
        <v>La bibliografía incluye por lo menos dos títulos en una segunda lengua.</v>
      </c>
      <c r="CC858" s="12" t="str">
        <f t="shared" si="510"/>
        <v/>
      </c>
      <c r="CD858" s="12" t="str">
        <f t="shared" si="511"/>
        <v/>
      </c>
      <c r="CF858" s="12">
        <f t="shared" si="512"/>
        <v>0</v>
      </c>
      <c r="CG858" s="12">
        <f t="shared" si="513"/>
        <v>0</v>
      </c>
      <c r="CH858" s="12">
        <f t="shared" si="514"/>
        <v>1</v>
      </c>
      <c r="CI858" s="12">
        <f t="shared" si="515"/>
        <v>1</v>
      </c>
      <c r="CJ858" s="12">
        <f t="shared" si="516"/>
        <v>0</v>
      </c>
      <c r="CK858" s="12">
        <f t="shared" si="517"/>
        <v>2</v>
      </c>
    </row>
    <row r="859" spans="1:89" x14ac:dyDescent="0.25">
      <c r="A859" s="25">
        <v>43082.809724120365</v>
      </c>
      <c r="B859" s="26" t="s">
        <v>1045</v>
      </c>
      <c r="C859" s="26" t="s">
        <v>1046</v>
      </c>
      <c r="D859" s="26" t="s">
        <v>185</v>
      </c>
      <c r="E859" s="24"/>
      <c r="F859" s="26" t="s">
        <v>336</v>
      </c>
      <c r="G859" s="26" t="s">
        <v>1760</v>
      </c>
      <c r="H859" s="26" t="s">
        <v>188</v>
      </c>
      <c r="I859" s="26" t="s">
        <v>188</v>
      </c>
      <c r="J859" s="26" t="s">
        <v>188</v>
      </c>
      <c r="K859" s="26" t="s">
        <v>188</v>
      </c>
      <c r="L859" s="26" t="s">
        <v>188</v>
      </c>
      <c r="M859" s="26" t="s">
        <v>188</v>
      </c>
      <c r="N859" s="26" t="s">
        <v>188</v>
      </c>
      <c r="O859" s="26" t="s">
        <v>188</v>
      </c>
      <c r="P859" s="26" t="s">
        <v>188</v>
      </c>
      <c r="Q859" s="26" t="s">
        <v>188</v>
      </c>
      <c r="R859" s="26" t="s">
        <v>188</v>
      </c>
      <c r="S859" s="26" t="s">
        <v>188</v>
      </c>
      <c r="T859" s="26" t="s">
        <v>188</v>
      </c>
      <c r="U859" s="26" t="s">
        <v>188</v>
      </c>
      <c r="V859" s="26" t="s">
        <v>5</v>
      </c>
      <c r="W859" s="26" t="s">
        <v>36</v>
      </c>
      <c r="X859" s="26" t="s">
        <v>158</v>
      </c>
      <c r="Y859" s="26" t="s">
        <v>190</v>
      </c>
      <c r="Z859" s="26" t="s">
        <v>43</v>
      </c>
      <c r="AA859" s="26" t="s">
        <v>190</v>
      </c>
      <c r="AB859" s="26" t="s">
        <v>43</v>
      </c>
      <c r="AC859" s="26" t="s">
        <v>43</v>
      </c>
      <c r="AD859" s="26" t="s">
        <v>43</v>
      </c>
      <c r="AE859" s="26" t="s">
        <v>55</v>
      </c>
      <c r="AF859" s="26" t="s">
        <v>58</v>
      </c>
      <c r="AG859" s="26" t="s">
        <v>59</v>
      </c>
      <c r="AH859" s="26" t="s">
        <v>58</v>
      </c>
      <c r="AI859" s="26" t="s">
        <v>58</v>
      </c>
      <c r="AJ859" s="26" t="s">
        <v>58</v>
      </c>
      <c r="AK859" s="26" t="s">
        <v>69</v>
      </c>
      <c r="AL859" s="26" t="s">
        <v>163</v>
      </c>
      <c r="AM859" s="26" t="s">
        <v>191</v>
      </c>
      <c r="AN859" s="26" t="s">
        <v>89</v>
      </c>
      <c r="AO859" s="26" t="s">
        <v>192</v>
      </c>
      <c r="AP859" s="26" t="s">
        <v>106</v>
      </c>
      <c r="AQ859" s="26" t="s">
        <v>104</v>
      </c>
      <c r="AR859" s="26" t="s">
        <v>104</v>
      </c>
      <c r="AS859" s="26" t="s">
        <v>106</v>
      </c>
      <c r="AT859" s="26" t="s">
        <v>114</v>
      </c>
      <c r="AU859" s="26" t="s">
        <v>260</v>
      </c>
      <c r="AX859" s="12">
        <f t="shared" si="487"/>
        <v>514</v>
      </c>
      <c r="AY859" s="12">
        <f t="shared" si="518"/>
        <v>0.5</v>
      </c>
      <c r="AZ859" s="20" t="str">
        <f t="shared" si="488"/>
        <v>Anticipatoria., Criterios y estándares (Rúbrica)., Autoevaluación., Retroalimentación.</v>
      </c>
      <c r="BA859" s="12" t="str">
        <f t="shared" si="483"/>
        <v>Anticipatoria.</v>
      </c>
      <c r="BB859" s="12" t="str">
        <f t="shared" si="484"/>
        <v>Criterios y estándares (Rúbrica).</v>
      </c>
      <c r="BC859" s="12" t="str">
        <f t="shared" si="485"/>
        <v>Autoevaluación.</v>
      </c>
      <c r="BD859" s="12" t="str">
        <f t="shared" si="486"/>
        <v>Retroalimentación.</v>
      </c>
      <c r="BF859" s="12">
        <f t="shared" si="489"/>
        <v>1</v>
      </c>
      <c r="BG859" s="12">
        <f t="shared" si="490"/>
        <v>1</v>
      </c>
      <c r="BH859" s="12">
        <f t="shared" si="491"/>
        <v>1</v>
      </c>
      <c r="BI859" s="12">
        <f t="shared" si="492"/>
        <v>1</v>
      </c>
      <c r="BJ859" s="12">
        <f t="shared" si="493"/>
        <v>0</v>
      </c>
      <c r="BK859" s="12">
        <f t="shared" si="494"/>
        <v>4</v>
      </c>
      <c r="BL859" s="20" t="str">
        <f t="shared" si="495"/>
        <v>Reflexión, Diálogo, Claridad, Oportunidades de mejora, Retroalimentación al docente</v>
      </c>
      <c r="BM859" s="12" t="str">
        <f t="shared" si="496"/>
        <v>Reflexión</v>
      </c>
      <c r="BN859" s="12" t="str">
        <f t="shared" ref="BN859:BN922" si="519">IF(OR(LEN(BL859)&gt;35,MID(BL859,19,1)=",",MID(BL859,1,1)="0"),IFERROR(MID(BL859,FIND(",",BL859,1)+2,(FIND(",",BL859,11))-(FIND(",",BL859,1)+2)),""),IF(OR(MID(BL859,1,3)="Opo",MID(BL859,1,3)="Ret"),"",RIGHT(BL859,LEN(BL859)-FIND(",",BL859,1)-1)))</f>
        <v>Diálogo</v>
      </c>
      <c r="BO859" s="12" t="str">
        <f t="shared" si="497"/>
        <v>Claridad</v>
      </c>
      <c r="BP859" s="12" t="str">
        <f t="shared" si="498"/>
        <v>Oportunidades de mejora</v>
      </c>
      <c r="BQ859" s="12" t="str">
        <f t="shared" si="499"/>
        <v>Retroalimentación al docente</v>
      </c>
      <c r="BS859" s="12">
        <f t="shared" si="500"/>
        <v>1</v>
      </c>
      <c r="BT859" s="12">
        <f t="shared" si="501"/>
        <v>1</v>
      </c>
      <c r="BU859" s="12">
        <f t="shared" si="502"/>
        <v>1</v>
      </c>
      <c r="BV859" s="12">
        <f t="shared" si="503"/>
        <v>1</v>
      </c>
      <c r="BW859" s="12">
        <f t="shared" si="504"/>
        <v>1</v>
      </c>
      <c r="BX859" s="12">
        <f t="shared" si="505"/>
        <v>0</v>
      </c>
      <c r="BY859" s="12">
        <f t="shared" si="506"/>
        <v>5</v>
      </c>
      <c r="BZ859" s="12" t="str">
        <f t="shared" si="507"/>
        <v>La bibliografía básica propuesta se encuentra en la biblioteca "Juan Roa Vásquez"., La bibliografía se presenta con una sólo sistema de referenciación (APA, Vancouver, IEEE, etc)., La bibliografía incluye por lo menos dos títulos en una segunda lengua.</v>
      </c>
      <c r="CA859" s="12" t="str">
        <f t="shared" si="508"/>
        <v>La bibliografía básica propuesta se encuentra en la biblioteca "Juan Roa Vásquez".</v>
      </c>
      <c r="CB859" s="21" t="str">
        <f t="shared" si="509"/>
        <v>La bibliografía se presenta con una sólo sistema de referenciación (APA, Vancouver, IEEE, etc).</v>
      </c>
      <c r="CC859" s="12" t="str">
        <f t="shared" si="510"/>
        <v>La bibliografía incluye por lo menos dos títulos en una segunda lengua.</v>
      </c>
      <c r="CD859" s="12" t="str">
        <f t="shared" si="511"/>
        <v/>
      </c>
      <c r="CF859" s="12">
        <f t="shared" si="512"/>
        <v>1</v>
      </c>
      <c r="CG859" s="12">
        <f t="shared" si="513"/>
        <v>0</v>
      </c>
      <c r="CH859" s="12">
        <f t="shared" si="514"/>
        <v>1</v>
      </c>
      <c r="CI859" s="12">
        <f t="shared" si="515"/>
        <v>1</v>
      </c>
      <c r="CJ859" s="12">
        <f t="shared" si="516"/>
        <v>0</v>
      </c>
      <c r="CK859" s="12">
        <f t="shared" si="517"/>
        <v>3</v>
      </c>
    </row>
    <row r="860" spans="1:89" x14ac:dyDescent="0.25">
      <c r="A860" s="25">
        <v>43082.853566736114</v>
      </c>
      <c r="B860" s="26" t="s">
        <v>1761</v>
      </c>
      <c r="C860" s="26" t="s">
        <v>1762</v>
      </c>
      <c r="D860" s="26" t="s">
        <v>185</v>
      </c>
      <c r="E860" s="24"/>
      <c r="F860" s="26" t="s">
        <v>223</v>
      </c>
      <c r="G860" s="26" t="s">
        <v>495</v>
      </c>
      <c r="H860" s="26" t="s">
        <v>188</v>
      </c>
      <c r="I860" s="26" t="s">
        <v>188</v>
      </c>
      <c r="J860" s="26" t="s">
        <v>188</v>
      </c>
      <c r="K860" s="26" t="s">
        <v>188</v>
      </c>
      <c r="L860" s="26" t="s">
        <v>188</v>
      </c>
      <c r="M860" s="26" t="s">
        <v>188</v>
      </c>
      <c r="N860" s="26" t="s">
        <v>188</v>
      </c>
      <c r="O860" s="26" t="s">
        <v>188</v>
      </c>
      <c r="P860" s="26" t="s">
        <v>188</v>
      </c>
      <c r="Q860" s="26" t="s">
        <v>188</v>
      </c>
      <c r="R860" s="26" t="s">
        <v>188</v>
      </c>
      <c r="S860" s="26" t="s">
        <v>188</v>
      </c>
      <c r="T860" s="26" t="s">
        <v>188</v>
      </c>
      <c r="U860" s="26" t="s">
        <v>188</v>
      </c>
      <c r="V860" s="26" t="s">
        <v>5</v>
      </c>
      <c r="W860" s="26" t="s">
        <v>162</v>
      </c>
      <c r="X860" s="26" t="s">
        <v>158</v>
      </c>
      <c r="Y860" s="26" t="s">
        <v>190</v>
      </c>
      <c r="Z860" s="26" t="s">
        <v>190</v>
      </c>
      <c r="AA860" s="26" t="s">
        <v>190</v>
      </c>
      <c r="AB860" s="26" t="s">
        <v>190</v>
      </c>
      <c r="AC860" s="26" t="s">
        <v>190</v>
      </c>
      <c r="AD860" s="26" t="s">
        <v>190</v>
      </c>
      <c r="AE860" s="26" t="s">
        <v>55</v>
      </c>
      <c r="AF860" s="26" t="s">
        <v>159</v>
      </c>
      <c r="AG860" s="26" t="s">
        <v>59</v>
      </c>
      <c r="AH860" s="26" t="s">
        <v>59</v>
      </c>
      <c r="AI860" s="26" t="s">
        <v>59</v>
      </c>
      <c r="AJ860" s="26" t="s">
        <v>59</v>
      </c>
      <c r="AK860" s="26" t="s">
        <v>71</v>
      </c>
      <c r="AL860" s="26" t="s">
        <v>163</v>
      </c>
      <c r="AM860" s="26" t="s">
        <v>191</v>
      </c>
      <c r="AN860" s="26" t="s">
        <v>90</v>
      </c>
      <c r="AO860" s="26" t="s">
        <v>192</v>
      </c>
      <c r="AP860" s="26" t="s">
        <v>106</v>
      </c>
      <c r="AQ860" s="26" t="s">
        <v>106</v>
      </c>
      <c r="AR860" s="26" t="s">
        <v>106</v>
      </c>
      <c r="AS860" s="26" t="s">
        <v>106</v>
      </c>
      <c r="AT860" s="26" t="s">
        <v>114</v>
      </c>
      <c r="AU860" s="26" t="s">
        <v>164</v>
      </c>
      <c r="AX860" s="12">
        <f t="shared" si="487"/>
        <v>859</v>
      </c>
      <c r="AY860" s="12">
        <f t="shared" si="518"/>
        <v>1</v>
      </c>
      <c r="AZ860" s="20" t="str">
        <f t="shared" si="488"/>
        <v>Anticipatoria., Criterios y estándares (Rúbrica)., Autoevaluación., Retroalimentación.</v>
      </c>
      <c r="BA860" s="12" t="str">
        <f t="shared" si="483"/>
        <v>Anticipatoria.</v>
      </c>
      <c r="BB860" s="12" t="str">
        <f t="shared" si="484"/>
        <v>Criterios y estándares (Rúbrica).</v>
      </c>
      <c r="BC860" s="12" t="str">
        <f t="shared" si="485"/>
        <v>Autoevaluación.</v>
      </c>
      <c r="BD860" s="12" t="str">
        <f t="shared" si="486"/>
        <v>Retroalimentación.</v>
      </c>
      <c r="BF860" s="12">
        <f t="shared" si="489"/>
        <v>1</v>
      </c>
      <c r="BG860" s="12">
        <f t="shared" si="490"/>
        <v>1</v>
      </c>
      <c r="BH860" s="12">
        <f t="shared" si="491"/>
        <v>1</v>
      </c>
      <c r="BI860" s="12">
        <f t="shared" si="492"/>
        <v>1</v>
      </c>
      <c r="BJ860" s="12">
        <f t="shared" si="493"/>
        <v>0</v>
      </c>
      <c r="BK860" s="12">
        <f t="shared" si="494"/>
        <v>4</v>
      </c>
      <c r="BL860" s="20" t="str">
        <f t="shared" si="495"/>
        <v>Reflexión, Diálogo, Claridad, Oportunidades de mejora, Retroalimentación al docente</v>
      </c>
      <c r="BM860" s="12" t="str">
        <f t="shared" si="496"/>
        <v>Reflexión</v>
      </c>
      <c r="BN860" s="12" t="str">
        <f t="shared" si="519"/>
        <v>Diálogo</v>
      </c>
      <c r="BO860" s="12" t="str">
        <f t="shared" si="497"/>
        <v>Claridad</v>
      </c>
      <c r="BP860" s="12" t="str">
        <f t="shared" si="498"/>
        <v>Oportunidades de mejora</v>
      </c>
      <c r="BQ860" s="12" t="str">
        <f t="shared" si="499"/>
        <v>Retroalimentación al docente</v>
      </c>
      <c r="BS860" s="12">
        <f t="shared" si="500"/>
        <v>1</v>
      </c>
      <c r="BT860" s="12">
        <f t="shared" si="501"/>
        <v>1</v>
      </c>
      <c r="BU860" s="12">
        <f t="shared" si="502"/>
        <v>1</v>
      </c>
      <c r="BV860" s="12">
        <f t="shared" si="503"/>
        <v>1</v>
      </c>
      <c r="BW860" s="12">
        <f t="shared" si="504"/>
        <v>1</v>
      </c>
      <c r="BX860" s="12">
        <f t="shared" si="505"/>
        <v>0</v>
      </c>
      <c r="BY860" s="12">
        <f t="shared" si="506"/>
        <v>5</v>
      </c>
      <c r="BZ860" s="12" t="str">
        <f t="shared" si="507"/>
        <v>La bibliografía básica propuesta se encuentra en la biblioteca "Juan Roa Vásquez".</v>
      </c>
      <c r="CA860" s="12" t="str">
        <f t="shared" si="508"/>
        <v>La bibliografía básica propuesta se encuentra en la biblioteca "Juan Roa Vásquez".</v>
      </c>
      <c r="CB860" s="21" t="str">
        <f t="shared" si="509"/>
        <v/>
      </c>
      <c r="CC860" s="12" t="str">
        <f t="shared" si="510"/>
        <v/>
      </c>
      <c r="CD860" s="12" t="str">
        <f t="shared" si="511"/>
        <v/>
      </c>
      <c r="CF860" s="12">
        <f t="shared" si="512"/>
        <v>1</v>
      </c>
      <c r="CG860" s="12">
        <f t="shared" si="513"/>
        <v>0</v>
      </c>
      <c r="CH860" s="12">
        <f t="shared" si="514"/>
        <v>0</v>
      </c>
      <c r="CI860" s="12">
        <f t="shared" si="515"/>
        <v>0</v>
      </c>
      <c r="CJ860" s="12">
        <f t="shared" si="516"/>
        <v>0</v>
      </c>
      <c r="CK860" s="12">
        <f t="shared" si="517"/>
        <v>1</v>
      </c>
    </row>
    <row r="861" spans="1:89" x14ac:dyDescent="0.25">
      <c r="A861" s="25">
        <v>43082.856933414354</v>
      </c>
      <c r="B861" s="26" t="s">
        <v>1763</v>
      </c>
      <c r="C861" s="26" t="s">
        <v>1764</v>
      </c>
      <c r="D861" s="26" t="s">
        <v>185</v>
      </c>
      <c r="E861" s="24"/>
      <c r="F861" s="26" t="s">
        <v>357</v>
      </c>
      <c r="G861" s="26" t="s">
        <v>1765</v>
      </c>
      <c r="H861" s="26" t="s">
        <v>188</v>
      </c>
      <c r="I861" s="26" t="s">
        <v>188</v>
      </c>
      <c r="J861" s="26" t="s">
        <v>188</v>
      </c>
      <c r="K861" s="26" t="s">
        <v>188</v>
      </c>
      <c r="L861" s="26" t="s">
        <v>188</v>
      </c>
      <c r="M861" s="26" t="s">
        <v>188</v>
      </c>
      <c r="N861" s="26" t="s">
        <v>188</v>
      </c>
      <c r="O861" s="26" t="s">
        <v>188</v>
      </c>
      <c r="P861" s="26" t="s">
        <v>188</v>
      </c>
      <c r="Q861" s="26" t="s">
        <v>188</v>
      </c>
      <c r="R861" s="26" t="s">
        <v>188</v>
      </c>
      <c r="S861" s="26" t="s">
        <v>188</v>
      </c>
      <c r="T861" s="26" t="s">
        <v>188</v>
      </c>
      <c r="U861" s="26" t="s">
        <v>188</v>
      </c>
      <c r="V861" s="26" t="s">
        <v>5</v>
      </c>
      <c r="W861" s="26" t="s">
        <v>162</v>
      </c>
      <c r="X861" s="26" t="s">
        <v>158</v>
      </c>
      <c r="Y861" s="26" t="s">
        <v>190</v>
      </c>
      <c r="Z861" s="26" t="s">
        <v>190</v>
      </c>
      <c r="AA861" s="26" t="s">
        <v>190</v>
      </c>
      <c r="AB861" s="26" t="s">
        <v>190</v>
      </c>
      <c r="AC861" s="26" t="s">
        <v>190</v>
      </c>
      <c r="AD861" s="26" t="s">
        <v>190</v>
      </c>
      <c r="AE861" s="26" t="s">
        <v>55</v>
      </c>
      <c r="AF861" s="26" t="s">
        <v>159</v>
      </c>
      <c r="AG861" s="26" t="s">
        <v>59</v>
      </c>
      <c r="AH861" s="26" t="s">
        <v>59</v>
      </c>
      <c r="AI861" s="26" t="s">
        <v>59</v>
      </c>
      <c r="AJ861" s="26" t="s">
        <v>59</v>
      </c>
      <c r="AK861" s="26" t="s">
        <v>71</v>
      </c>
      <c r="AL861" s="26" t="s">
        <v>163</v>
      </c>
      <c r="AM861" s="26" t="s">
        <v>84</v>
      </c>
      <c r="AN861" s="26" t="s">
        <v>90</v>
      </c>
      <c r="AO861" s="26" t="s">
        <v>192</v>
      </c>
      <c r="AP861" s="26" t="s">
        <v>106</v>
      </c>
      <c r="AQ861" s="26" t="s">
        <v>106</v>
      </c>
      <c r="AR861" s="26" t="s">
        <v>106</v>
      </c>
      <c r="AS861" s="26" t="s">
        <v>106</v>
      </c>
      <c r="AT861" s="26" t="s">
        <v>113</v>
      </c>
      <c r="AU861" s="26" t="s">
        <v>164</v>
      </c>
      <c r="AX861" s="12">
        <f t="shared" si="487"/>
        <v>860</v>
      </c>
      <c r="AY861" s="12">
        <f t="shared" si="518"/>
        <v>1</v>
      </c>
      <c r="AZ861" s="20" t="str">
        <f t="shared" si="488"/>
        <v>Retroalimentación.</v>
      </c>
      <c r="BA861" s="12" t="str">
        <f t="shared" si="483"/>
        <v>Retroalimentación.</v>
      </c>
      <c r="BB861" s="12" t="str">
        <f t="shared" si="484"/>
        <v/>
      </c>
      <c r="BC861" s="12" t="str">
        <f t="shared" si="485"/>
        <v/>
      </c>
      <c r="BD861" s="12" t="str">
        <f t="shared" si="486"/>
        <v/>
      </c>
      <c r="BF861" s="12">
        <f t="shared" si="489"/>
        <v>0</v>
      </c>
      <c r="BG861" s="12">
        <f t="shared" si="490"/>
        <v>0</v>
      </c>
      <c r="BH861" s="12">
        <f t="shared" si="491"/>
        <v>0</v>
      </c>
      <c r="BI861" s="12">
        <f t="shared" si="492"/>
        <v>1</v>
      </c>
      <c r="BJ861" s="12">
        <f t="shared" si="493"/>
        <v>0</v>
      </c>
      <c r="BK861" s="12">
        <f t="shared" si="494"/>
        <v>1</v>
      </c>
      <c r="BL861" s="20" t="str">
        <f t="shared" si="495"/>
        <v>Reflexión, Diálogo, Claridad, Oportunidades de mejora, Retroalimentación al docente</v>
      </c>
      <c r="BM861" s="12" t="str">
        <f t="shared" si="496"/>
        <v>Reflexión</v>
      </c>
      <c r="BN861" s="12" t="str">
        <f t="shared" si="519"/>
        <v>Diálogo</v>
      </c>
      <c r="BO861" s="12" t="str">
        <f t="shared" si="497"/>
        <v>Claridad</v>
      </c>
      <c r="BP861" s="12" t="str">
        <f t="shared" si="498"/>
        <v>Oportunidades de mejora</v>
      </c>
      <c r="BQ861" s="12" t="str">
        <f t="shared" si="499"/>
        <v>Retroalimentación al docente</v>
      </c>
      <c r="BS861" s="12">
        <f t="shared" si="500"/>
        <v>1</v>
      </c>
      <c r="BT861" s="12">
        <f t="shared" si="501"/>
        <v>1</v>
      </c>
      <c r="BU861" s="12">
        <f t="shared" si="502"/>
        <v>1</v>
      </c>
      <c r="BV861" s="12">
        <f t="shared" si="503"/>
        <v>1</v>
      </c>
      <c r="BW861" s="12">
        <f t="shared" si="504"/>
        <v>1</v>
      </c>
      <c r="BX861" s="12">
        <f t="shared" si="505"/>
        <v>0</v>
      </c>
      <c r="BY861" s="12">
        <f t="shared" si="506"/>
        <v>5</v>
      </c>
      <c r="BZ861" s="12" t="str">
        <f t="shared" si="507"/>
        <v>La bibliografía básica propuesta se encuentra en la biblioteca "Juan Roa Vásquez".</v>
      </c>
      <c r="CA861" s="12" t="str">
        <f t="shared" si="508"/>
        <v>La bibliografía básica propuesta se encuentra en la biblioteca "Juan Roa Vásquez".</v>
      </c>
      <c r="CB861" s="21" t="str">
        <f t="shared" si="509"/>
        <v/>
      </c>
      <c r="CC861" s="12" t="str">
        <f t="shared" si="510"/>
        <v/>
      </c>
      <c r="CD861" s="12" t="str">
        <f t="shared" si="511"/>
        <v/>
      </c>
      <c r="CF861" s="12">
        <f t="shared" si="512"/>
        <v>1</v>
      </c>
      <c r="CG861" s="12">
        <f t="shared" si="513"/>
        <v>0</v>
      </c>
      <c r="CH861" s="12">
        <f t="shared" si="514"/>
        <v>0</v>
      </c>
      <c r="CI861" s="12">
        <f t="shared" si="515"/>
        <v>0</v>
      </c>
      <c r="CJ861" s="12">
        <f t="shared" si="516"/>
        <v>0</v>
      </c>
      <c r="CK861" s="12">
        <f t="shared" si="517"/>
        <v>1</v>
      </c>
    </row>
    <row r="862" spans="1:89" x14ac:dyDescent="0.25">
      <c r="A862" s="25">
        <v>43082.85721238426</v>
      </c>
      <c r="B862" s="26" t="s">
        <v>1761</v>
      </c>
      <c r="C862" s="26" t="s">
        <v>1766</v>
      </c>
      <c r="D862" s="26" t="s">
        <v>185</v>
      </c>
      <c r="E862" s="24"/>
      <c r="F862" s="26" t="s">
        <v>223</v>
      </c>
      <c r="G862" s="26" t="s">
        <v>1767</v>
      </c>
      <c r="H862" s="26" t="s">
        <v>188</v>
      </c>
      <c r="I862" s="26" t="s">
        <v>188</v>
      </c>
      <c r="J862" s="26" t="s">
        <v>188</v>
      </c>
      <c r="K862" s="26" t="s">
        <v>188</v>
      </c>
      <c r="L862" s="26" t="s">
        <v>188</v>
      </c>
      <c r="M862" s="26" t="s">
        <v>188</v>
      </c>
      <c r="N862" s="26" t="s">
        <v>188</v>
      </c>
      <c r="O862" s="26" t="s">
        <v>188</v>
      </c>
      <c r="P862" s="26" t="s">
        <v>188</v>
      </c>
      <c r="Q862" s="26" t="s">
        <v>188</v>
      </c>
      <c r="R862" s="26" t="s">
        <v>188</v>
      </c>
      <c r="S862" s="26" t="s">
        <v>188</v>
      </c>
      <c r="T862" s="26" t="s">
        <v>188</v>
      </c>
      <c r="U862" s="26" t="s">
        <v>188</v>
      </c>
      <c r="V862" s="26" t="s">
        <v>5</v>
      </c>
      <c r="W862" s="26" t="s">
        <v>162</v>
      </c>
      <c r="X862" s="26" t="s">
        <v>158</v>
      </c>
      <c r="Y862" s="26" t="s">
        <v>190</v>
      </c>
      <c r="Z862" s="26" t="s">
        <v>190</v>
      </c>
      <c r="AA862" s="26" t="s">
        <v>190</v>
      </c>
      <c r="AB862" s="26" t="s">
        <v>190</v>
      </c>
      <c r="AC862" s="26" t="s">
        <v>190</v>
      </c>
      <c r="AD862" s="26" t="s">
        <v>190</v>
      </c>
      <c r="AE862" s="26" t="s">
        <v>55</v>
      </c>
      <c r="AF862" s="26" t="s">
        <v>159</v>
      </c>
      <c r="AG862" s="26" t="s">
        <v>59</v>
      </c>
      <c r="AH862" s="26" t="s">
        <v>59</v>
      </c>
      <c r="AI862" s="26" t="s">
        <v>59</v>
      </c>
      <c r="AJ862" s="26" t="s">
        <v>59</v>
      </c>
      <c r="AK862" s="26" t="s">
        <v>71</v>
      </c>
      <c r="AL862" s="26" t="s">
        <v>163</v>
      </c>
      <c r="AM862" s="26" t="s">
        <v>191</v>
      </c>
      <c r="AN862" s="26" t="s">
        <v>90</v>
      </c>
      <c r="AO862" s="26" t="s">
        <v>192</v>
      </c>
      <c r="AP862" s="26" t="s">
        <v>106</v>
      </c>
      <c r="AQ862" s="26" t="s">
        <v>106</v>
      </c>
      <c r="AR862" s="26" t="s">
        <v>106</v>
      </c>
      <c r="AS862" s="26" t="s">
        <v>106</v>
      </c>
      <c r="AT862" s="26" t="s">
        <v>113</v>
      </c>
      <c r="AU862" s="26" t="s">
        <v>164</v>
      </c>
      <c r="AX862" s="12">
        <f t="shared" si="487"/>
        <v>861</v>
      </c>
      <c r="AY862" s="12">
        <f t="shared" si="518"/>
        <v>0.5</v>
      </c>
      <c r="AZ862" s="20" t="str">
        <f t="shared" si="488"/>
        <v>Anticipatoria., Criterios y estándares (Rúbrica)., Autoevaluación., Retroalimentación.</v>
      </c>
      <c r="BA862" s="12" t="str">
        <f t="shared" si="483"/>
        <v>Anticipatoria.</v>
      </c>
      <c r="BB862" s="12" t="str">
        <f t="shared" si="484"/>
        <v>Criterios y estándares (Rúbrica).</v>
      </c>
      <c r="BC862" s="12" t="str">
        <f t="shared" si="485"/>
        <v>Autoevaluación.</v>
      </c>
      <c r="BD862" s="12" t="str">
        <f t="shared" si="486"/>
        <v>Retroalimentación.</v>
      </c>
      <c r="BF862" s="12">
        <f t="shared" si="489"/>
        <v>1</v>
      </c>
      <c r="BG862" s="12">
        <f t="shared" si="490"/>
        <v>1</v>
      </c>
      <c r="BH862" s="12">
        <f t="shared" si="491"/>
        <v>1</v>
      </c>
      <c r="BI862" s="12">
        <f t="shared" si="492"/>
        <v>1</v>
      </c>
      <c r="BJ862" s="12">
        <f t="shared" si="493"/>
        <v>0</v>
      </c>
      <c r="BK862" s="12">
        <f t="shared" si="494"/>
        <v>4</v>
      </c>
      <c r="BL862" s="20" t="str">
        <f t="shared" si="495"/>
        <v>Reflexión, Diálogo, Claridad, Oportunidades de mejora, Retroalimentación al docente</v>
      </c>
      <c r="BM862" s="12" t="str">
        <f t="shared" si="496"/>
        <v>Reflexión</v>
      </c>
      <c r="BN862" s="12" t="str">
        <f t="shared" si="519"/>
        <v>Diálogo</v>
      </c>
      <c r="BO862" s="12" t="str">
        <f t="shared" si="497"/>
        <v>Claridad</v>
      </c>
      <c r="BP862" s="12" t="str">
        <f t="shared" si="498"/>
        <v>Oportunidades de mejora</v>
      </c>
      <c r="BQ862" s="12" t="str">
        <f t="shared" si="499"/>
        <v>Retroalimentación al docente</v>
      </c>
      <c r="BS862" s="12">
        <f t="shared" si="500"/>
        <v>1</v>
      </c>
      <c r="BT862" s="12">
        <f t="shared" si="501"/>
        <v>1</v>
      </c>
      <c r="BU862" s="12">
        <f t="shared" si="502"/>
        <v>1</v>
      </c>
      <c r="BV862" s="12">
        <f t="shared" si="503"/>
        <v>1</v>
      </c>
      <c r="BW862" s="12">
        <f t="shared" si="504"/>
        <v>1</v>
      </c>
      <c r="BX862" s="12">
        <f t="shared" si="505"/>
        <v>0</v>
      </c>
      <c r="BY862" s="12">
        <f t="shared" si="506"/>
        <v>5</v>
      </c>
      <c r="BZ862" s="12" t="str">
        <f t="shared" si="507"/>
        <v>La bibliografía básica propuesta se encuentra en la biblioteca "Juan Roa Vásquez".</v>
      </c>
      <c r="CA862" s="12" t="str">
        <f t="shared" si="508"/>
        <v>La bibliografía básica propuesta se encuentra en la biblioteca "Juan Roa Vásquez".</v>
      </c>
      <c r="CB862" s="21" t="str">
        <f t="shared" si="509"/>
        <v/>
      </c>
      <c r="CC862" s="12" t="str">
        <f t="shared" si="510"/>
        <v/>
      </c>
      <c r="CD862" s="12" t="str">
        <f t="shared" si="511"/>
        <v/>
      </c>
      <c r="CF862" s="12">
        <f t="shared" si="512"/>
        <v>1</v>
      </c>
      <c r="CG862" s="12">
        <f t="shared" si="513"/>
        <v>0</v>
      </c>
      <c r="CH862" s="12">
        <f t="shared" si="514"/>
        <v>0</v>
      </c>
      <c r="CI862" s="12">
        <f t="shared" si="515"/>
        <v>0</v>
      </c>
      <c r="CJ862" s="12">
        <f t="shared" si="516"/>
        <v>0</v>
      </c>
      <c r="CK862" s="12">
        <f t="shared" si="517"/>
        <v>1</v>
      </c>
    </row>
    <row r="863" spans="1:89" x14ac:dyDescent="0.25">
      <c r="A863" s="25">
        <v>43082.859106342592</v>
      </c>
      <c r="B863" s="26" t="s">
        <v>1045</v>
      </c>
      <c r="C863" s="26" t="s">
        <v>1768</v>
      </c>
      <c r="D863" s="26" t="s">
        <v>185</v>
      </c>
      <c r="E863" s="24"/>
      <c r="F863" s="26" t="s">
        <v>336</v>
      </c>
      <c r="G863" s="26" t="s">
        <v>1769</v>
      </c>
      <c r="H863" s="26" t="s">
        <v>188</v>
      </c>
      <c r="I863" s="26" t="s">
        <v>188</v>
      </c>
      <c r="J863" s="26" t="s">
        <v>188</v>
      </c>
      <c r="K863" s="26" t="s">
        <v>188</v>
      </c>
      <c r="L863" s="26" t="s">
        <v>188</v>
      </c>
      <c r="M863" s="26" t="s">
        <v>188</v>
      </c>
      <c r="N863" s="26" t="s">
        <v>188</v>
      </c>
      <c r="O863" s="26" t="s">
        <v>188</v>
      </c>
      <c r="P863" s="26" t="s">
        <v>188</v>
      </c>
      <c r="Q863" s="26" t="s">
        <v>188</v>
      </c>
      <c r="R863" s="26" t="s">
        <v>188</v>
      </c>
      <c r="S863" s="26" t="s">
        <v>188</v>
      </c>
      <c r="T863" s="26" t="s">
        <v>188</v>
      </c>
      <c r="U863" s="26" t="s">
        <v>188</v>
      </c>
      <c r="V863" s="26" t="s">
        <v>4</v>
      </c>
      <c r="W863" s="26" t="s">
        <v>36</v>
      </c>
      <c r="X863" s="26" t="s">
        <v>158</v>
      </c>
      <c r="Y863" s="26" t="s">
        <v>190</v>
      </c>
      <c r="Z863" s="26" t="s">
        <v>190</v>
      </c>
      <c r="AA863" s="26" t="s">
        <v>190</v>
      </c>
      <c r="AB863" s="26" t="s">
        <v>190</v>
      </c>
      <c r="AC863" s="26" t="s">
        <v>190</v>
      </c>
      <c r="AD863" s="26" t="s">
        <v>190</v>
      </c>
      <c r="AE863" s="26" t="s">
        <v>53</v>
      </c>
      <c r="AF863" s="26" t="s">
        <v>58</v>
      </c>
      <c r="AG863" s="26" t="s">
        <v>58</v>
      </c>
      <c r="AH863" s="26" t="s">
        <v>58</v>
      </c>
      <c r="AI863" s="26" t="s">
        <v>58</v>
      </c>
      <c r="AJ863" s="26" t="s">
        <v>58</v>
      </c>
      <c r="AK863" s="26" t="s">
        <v>69</v>
      </c>
      <c r="AL863" s="26" t="s">
        <v>160</v>
      </c>
      <c r="AM863" s="26" t="s">
        <v>191</v>
      </c>
      <c r="AN863" s="26" t="s">
        <v>89</v>
      </c>
      <c r="AO863" s="26" t="s">
        <v>684</v>
      </c>
      <c r="AP863" s="26" t="s">
        <v>104</v>
      </c>
      <c r="AQ863" s="26" t="s">
        <v>104</v>
      </c>
      <c r="AR863" s="26" t="s">
        <v>104</v>
      </c>
      <c r="AS863" s="26" t="s">
        <v>104</v>
      </c>
      <c r="AT863" s="26" t="s">
        <v>114</v>
      </c>
      <c r="AU863" s="26" t="s">
        <v>232</v>
      </c>
      <c r="AX863" s="12">
        <f t="shared" si="487"/>
        <v>862</v>
      </c>
      <c r="AY863" s="12">
        <f t="shared" si="518"/>
        <v>1</v>
      </c>
      <c r="AZ863" s="20" t="str">
        <f t="shared" si="488"/>
        <v>Anticipatoria., Criterios y estándares (Rúbrica)., Autoevaluación., Retroalimentación.</v>
      </c>
      <c r="BA863" s="12" t="str">
        <f t="shared" si="483"/>
        <v>Anticipatoria.</v>
      </c>
      <c r="BB863" s="12" t="str">
        <f t="shared" si="484"/>
        <v>Criterios y estándares (Rúbrica).</v>
      </c>
      <c r="BC863" s="12" t="str">
        <f t="shared" si="485"/>
        <v>Autoevaluación.</v>
      </c>
      <c r="BD863" s="12" t="str">
        <f t="shared" si="486"/>
        <v>Retroalimentación.</v>
      </c>
      <c r="BF863" s="12">
        <f t="shared" si="489"/>
        <v>1</v>
      </c>
      <c r="BG863" s="12">
        <f t="shared" si="490"/>
        <v>1</v>
      </c>
      <c r="BH863" s="12">
        <f t="shared" si="491"/>
        <v>1</v>
      </c>
      <c r="BI863" s="12">
        <f t="shared" si="492"/>
        <v>1</v>
      </c>
      <c r="BJ863" s="12">
        <f t="shared" si="493"/>
        <v>0</v>
      </c>
      <c r="BK863" s="12">
        <f t="shared" si="494"/>
        <v>4</v>
      </c>
      <c r="BL863" s="20" t="str">
        <f t="shared" si="495"/>
        <v>Reflexión, Diálogo, Claridad, Oportunidades de mejora, Retroalimentación al docente, No incluye los principios enunciados</v>
      </c>
      <c r="BM863" s="12" t="str">
        <f t="shared" si="496"/>
        <v>Reflexión</v>
      </c>
      <c r="BN863" s="12" t="str">
        <f t="shared" si="519"/>
        <v>Diálogo</v>
      </c>
      <c r="BO863" s="12" t="str">
        <f t="shared" si="497"/>
        <v>Claridad</v>
      </c>
      <c r="BP863" s="12" t="str">
        <f t="shared" si="498"/>
        <v>Oportunidades de mejora</v>
      </c>
      <c r="BQ863" s="12" t="str">
        <f t="shared" si="499"/>
        <v>Retroalimentación al docente, No incluye los principios enunciados</v>
      </c>
      <c r="BS863" s="12">
        <f t="shared" si="500"/>
        <v>1</v>
      </c>
      <c r="BT863" s="12">
        <f t="shared" si="501"/>
        <v>1</v>
      </c>
      <c r="BU863" s="12">
        <f t="shared" si="502"/>
        <v>1</v>
      </c>
      <c r="BV863" s="12">
        <f t="shared" si="503"/>
        <v>1</v>
      </c>
      <c r="BW863" s="12">
        <f t="shared" si="504"/>
        <v>0</v>
      </c>
      <c r="BX863" s="12">
        <f t="shared" si="505"/>
        <v>0</v>
      </c>
      <c r="BY863" s="12">
        <f t="shared" si="506"/>
        <v>4</v>
      </c>
      <c r="BZ863" s="12" t="str">
        <f t="shared" si="507"/>
        <v>La bibliografía básica propuesta se encuentra en la biblioteca "Juan Roa Vásquez"., La bibliografía propuesta contiene títulos de edición menor a 5 años., La bibliografía incluye por lo menos dos títulos en una segunda lengua.</v>
      </c>
      <c r="CA863" s="12" t="str">
        <f t="shared" si="508"/>
        <v>La bibliografía básica propuesta se encuentra en la biblioteca "Juan Roa Vásquez".</v>
      </c>
      <c r="CB863" s="21" t="str">
        <f t="shared" si="509"/>
        <v>La bibliografía propuesta contiene títulos de edición menor a 5 años.</v>
      </c>
      <c r="CC863" s="12" t="str">
        <f t="shared" si="510"/>
        <v>La bibliografía incluye por lo menos dos títulos en una segunda lengua.</v>
      </c>
      <c r="CD863" s="12" t="str">
        <f t="shared" si="511"/>
        <v/>
      </c>
      <c r="CF863" s="12">
        <f t="shared" si="512"/>
        <v>1</v>
      </c>
      <c r="CG863" s="12">
        <f t="shared" si="513"/>
        <v>1</v>
      </c>
      <c r="CH863" s="12">
        <f t="shared" si="514"/>
        <v>0</v>
      </c>
      <c r="CI863" s="12">
        <f t="shared" si="515"/>
        <v>1</v>
      </c>
      <c r="CJ863" s="12">
        <f t="shared" si="516"/>
        <v>0</v>
      </c>
      <c r="CK863" s="12">
        <f t="shared" si="517"/>
        <v>3</v>
      </c>
    </row>
    <row r="864" spans="1:89" x14ac:dyDescent="0.25">
      <c r="A864" s="25">
        <v>43082.861115347223</v>
      </c>
      <c r="B864" s="26" t="s">
        <v>1761</v>
      </c>
      <c r="C864" s="26" t="s">
        <v>1766</v>
      </c>
      <c r="D864" s="26" t="s">
        <v>185</v>
      </c>
      <c r="E864" s="24"/>
      <c r="F864" s="26" t="s">
        <v>223</v>
      </c>
      <c r="G864" s="26" t="s">
        <v>1770</v>
      </c>
      <c r="H864" s="26" t="s">
        <v>188</v>
      </c>
      <c r="I864" s="26" t="s">
        <v>188</v>
      </c>
      <c r="J864" s="26" t="s">
        <v>188</v>
      </c>
      <c r="K864" s="26" t="s">
        <v>188</v>
      </c>
      <c r="L864" s="26" t="s">
        <v>188</v>
      </c>
      <c r="M864" s="26" t="s">
        <v>188</v>
      </c>
      <c r="N864" s="26" t="s">
        <v>188</v>
      </c>
      <c r="O864" s="26" t="s">
        <v>188</v>
      </c>
      <c r="P864" s="26" t="s">
        <v>188</v>
      </c>
      <c r="Q864" s="26" t="s">
        <v>188</v>
      </c>
      <c r="R864" s="26" t="s">
        <v>188</v>
      </c>
      <c r="S864" s="26" t="s">
        <v>188</v>
      </c>
      <c r="T864" s="26" t="s">
        <v>188</v>
      </c>
      <c r="U864" s="26" t="s">
        <v>188</v>
      </c>
      <c r="V864" s="26" t="s">
        <v>5</v>
      </c>
      <c r="W864" s="26" t="s">
        <v>162</v>
      </c>
      <c r="X864" s="26" t="s">
        <v>158</v>
      </c>
      <c r="Y864" s="26" t="s">
        <v>190</v>
      </c>
      <c r="Z864" s="26" t="s">
        <v>190</v>
      </c>
      <c r="AA864" s="26" t="s">
        <v>190</v>
      </c>
      <c r="AB864" s="26" t="s">
        <v>190</v>
      </c>
      <c r="AC864" s="26" t="s">
        <v>190</v>
      </c>
      <c r="AD864" s="26" t="s">
        <v>190</v>
      </c>
      <c r="AE864" s="26" t="s">
        <v>55</v>
      </c>
      <c r="AF864" s="26" t="s">
        <v>159</v>
      </c>
      <c r="AG864" s="26" t="s">
        <v>59</v>
      </c>
      <c r="AH864" s="26" t="s">
        <v>59</v>
      </c>
      <c r="AI864" s="26" t="s">
        <v>59</v>
      </c>
      <c r="AJ864" s="26" t="s">
        <v>59</v>
      </c>
      <c r="AK864" s="26" t="s">
        <v>71</v>
      </c>
      <c r="AL864" s="26" t="s">
        <v>163</v>
      </c>
      <c r="AM864" s="26" t="s">
        <v>191</v>
      </c>
      <c r="AN864" s="26" t="s">
        <v>90</v>
      </c>
      <c r="AO864" s="26" t="s">
        <v>192</v>
      </c>
      <c r="AP864" s="26" t="s">
        <v>106</v>
      </c>
      <c r="AQ864" s="26" t="s">
        <v>106</v>
      </c>
      <c r="AR864" s="26" t="s">
        <v>106</v>
      </c>
      <c r="AS864" s="26" t="s">
        <v>106</v>
      </c>
      <c r="AT864" s="26" t="s">
        <v>113</v>
      </c>
      <c r="AU864" s="26" t="s">
        <v>164</v>
      </c>
      <c r="AX864" s="12">
        <f t="shared" si="487"/>
        <v>861</v>
      </c>
      <c r="AY864" s="12">
        <f t="shared" si="518"/>
        <v>0.5</v>
      </c>
      <c r="AZ864" s="20" t="str">
        <f t="shared" si="488"/>
        <v>Anticipatoria., Criterios y estándares (Rúbrica)., Autoevaluación., Retroalimentación.</v>
      </c>
      <c r="BA864" s="12" t="str">
        <f t="shared" si="483"/>
        <v>Anticipatoria.</v>
      </c>
      <c r="BB864" s="12" t="str">
        <f t="shared" si="484"/>
        <v>Criterios y estándares (Rúbrica).</v>
      </c>
      <c r="BC864" s="12" t="str">
        <f t="shared" si="485"/>
        <v>Autoevaluación.</v>
      </c>
      <c r="BD864" s="12" t="str">
        <f t="shared" si="486"/>
        <v>Retroalimentación.</v>
      </c>
      <c r="BF864" s="12">
        <f t="shared" si="489"/>
        <v>1</v>
      </c>
      <c r="BG864" s="12">
        <f t="shared" si="490"/>
        <v>1</v>
      </c>
      <c r="BH864" s="12">
        <f t="shared" si="491"/>
        <v>1</v>
      </c>
      <c r="BI864" s="12">
        <f t="shared" si="492"/>
        <v>1</v>
      </c>
      <c r="BJ864" s="12">
        <f t="shared" si="493"/>
        <v>0</v>
      </c>
      <c r="BK864" s="12">
        <f t="shared" si="494"/>
        <v>4</v>
      </c>
      <c r="BL864" s="20" t="str">
        <f t="shared" si="495"/>
        <v>Reflexión, Diálogo, Claridad, Oportunidades de mejora, Retroalimentación al docente</v>
      </c>
      <c r="BM864" s="12" t="str">
        <f t="shared" si="496"/>
        <v>Reflexión</v>
      </c>
      <c r="BN864" s="12" t="str">
        <f t="shared" si="519"/>
        <v>Diálogo</v>
      </c>
      <c r="BO864" s="12" t="str">
        <f t="shared" si="497"/>
        <v>Claridad</v>
      </c>
      <c r="BP864" s="12" t="str">
        <f t="shared" si="498"/>
        <v>Oportunidades de mejora</v>
      </c>
      <c r="BQ864" s="12" t="str">
        <f t="shared" si="499"/>
        <v>Retroalimentación al docente</v>
      </c>
      <c r="BS864" s="12">
        <f t="shared" si="500"/>
        <v>1</v>
      </c>
      <c r="BT864" s="12">
        <f t="shared" si="501"/>
        <v>1</v>
      </c>
      <c r="BU864" s="12">
        <f t="shared" si="502"/>
        <v>1</v>
      </c>
      <c r="BV864" s="12">
        <f t="shared" si="503"/>
        <v>1</v>
      </c>
      <c r="BW864" s="12">
        <f t="shared" si="504"/>
        <v>1</v>
      </c>
      <c r="BX864" s="12">
        <f t="shared" si="505"/>
        <v>0</v>
      </c>
      <c r="BY864" s="12">
        <f t="shared" si="506"/>
        <v>5</v>
      </c>
      <c r="BZ864" s="12" t="str">
        <f t="shared" si="507"/>
        <v>La bibliografía básica propuesta se encuentra en la biblioteca "Juan Roa Vásquez".</v>
      </c>
      <c r="CA864" s="12" t="str">
        <f t="shared" si="508"/>
        <v>La bibliografía básica propuesta se encuentra en la biblioteca "Juan Roa Vásquez".</v>
      </c>
      <c r="CB864" s="21" t="str">
        <f t="shared" si="509"/>
        <v/>
      </c>
      <c r="CC864" s="12" t="str">
        <f t="shared" si="510"/>
        <v/>
      </c>
      <c r="CD864" s="12" t="str">
        <f t="shared" si="511"/>
        <v/>
      </c>
      <c r="CF864" s="12">
        <f t="shared" si="512"/>
        <v>1</v>
      </c>
      <c r="CG864" s="12">
        <f t="shared" si="513"/>
        <v>0</v>
      </c>
      <c r="CH864" s="12">
        <f t="shared" si="514"/>
        <v>0</v>
      </c>
      <c r="CI864" s="12">
        <f t="shared" si="515"/>
        <v>0</v>
      </c>
      <c r="CJ864" s="12">
        <f t="shared" si="516"/>
        <v>0</v>
      </c>
      <c r="CK864" s="12">
        <f t="shared" si="517"/>
        <v>1</v>
      </c>
    </row>
    <row r="865" spans="1:89" x14ac:dyDescent="0.25">
      <c r="A865" s="25">
        <v>43082.887078449072</v>
      </c>
      <c r="B865" s="26" t="s">
        <v>1771</v>
      </c>
      <c r="C865" s="26" t="s">
        <v>1772</v>
      </c>
      <c r="D865" s="26" t="s">
        <v>185</v>
      </c>
      <c r="E865" s="24"/>
      <c r="F865" s="26" t="s">
        <v>204</v>
      </c>
      <c r="G865" s="26" t="s">
        <v>1773</v>
      </c>
      <c r="H865" s="26" t="s">
        <v>188</v>
      </c>
      <c r="I865" s="26" t="s">
        <v>188</v>
      </c>
      <c r="J865" s="26" t="s">
        <v>188</v>
      </c>
      <c r="K865" s="26" t="s">
        <v>188</v>
      </c>
      <c r="L865" s="26" t="s">
        <v>188</v>
      </c>
      <c r="M865" s="26" t="s">
        <v>188</v>
      </c>
      <c r="N865" s="26" t="s">
        <v>189</v>
      </c>
      <c r="O865" s="26" t="s">
        <v>188</v>
      </c>
      <c r="P865" s="26" t="s">
        <v>188</v>
      </c>
      <c r="Q865" s="26" t="s">
        <v>188</v>
      </c>
      <c r="R865" s="26" t="s">
        <v>188</v>
      </c>
      <c r="S865" s="26" t="s">
        <v>188</v>
      </c>
      <c r="T865" s="26" t="s">
        <v>188</v>
      </c>
      <c r="U865" s="26" t="s">
        <v>188</v>
      </c>
      <c r="V865" s="26" t="s">
        <v>5</v>
      </c>
      <c r="W865" s="26" t="s">
        <v>162</v>
      </c>
      <c r="X865" s="26" t="s">
        <v>158</v>
      </c>
      <c r="Y865" s="26" t="s">
        <v>190</v>
      </c>
      <c r="Z865" s="26" t="s">
        <v>190</v>
      </c>
      <c r="AA865" s="26" t="s">
        <v>190</v>
      </c>
      <c r="AB865" s="26" t="s">
        <v>190</v>
      </c>
      <c r="AC865" s="26" t="s">
        <v>190</v>
      </c>
      <c r="AD865" s="26" t="s">
        <v>190</v>
      </c>
      <c r="AE865" s="26" t="s">
        <v>55</v>
      </c>
      <c r="AF865" s="26" t="s">
        <v>159</v>
      </c>
      <c r="AG865" s="26" t="s">
        <v>58</v>
      </c>
      <c r="AH865" s="26" t="s">
        <v>58</v>
      </c>
      <c r="AI865" s="26" t="s">
        <v>58</v>
      </c>
      <c r="AJ865" s="26" t="s">
        <v>58</v>
      </c>
      <c r="AK865" s="26" t="s">
        <v>71</v>
      </c>
      <c r="AL865" s="26" t="s">
        <v>160</v>
      </c>
      <c r="AM865" s="26" t="s">
        <v>191</v>
      </c>
      <c r="AN865" s="26" t="s">
        <v>90</v>
      </c>
      <c r="AO865" s="26" t="s">
        <v>192</v>
      </c>
      <c r="AP865" s="26" t="s">
        <v>106</v>
      </c>
      <c r="AQ865" s="26" t="s">
        <v>106</v>
      </c>
      <c r="AR865" s="26" t="s">
        <v>106</v>
      </c>
      <c r="AS865" s="26" t="s">
        <v>106</v>
      </c>
      <c r="AT865" s="26" t="s">
        <v>114</v>
      </c>
      <c r="AU865" s="26" t="s">
        <v>193</v>
      </c>
      <c r="AX865" s="12">
        <f t="shared" si="487"/>
        <v>864</v>
      </c>
      <c r="AY865" s="12">
        <f t="shared" si="518"/>
        <v>1</v>
      </c>
      <c r="AZ865" s="20" t="str">
        <f t="shared" si="488"/>
        <v>Anticipatoria., Criterios y estándares (Rúbrica)., Autoevaluación., Retroalimentación.</v>
      </c>
      <c r="BA865" s="12" t="str">
        <f t="shared" si="483"/>
        <v>Anticipatoria.</v>
      </c>
      <c r="BB865" s="12" t="str">
        <f t="shared" si="484"/>
        <v>Criterios y estándares (Rúbrica).</v>
      </c>
      <c r="BC865" s="12" t="str">
        <f t="shared" si="485"/>
        <v>Autoevaluación.</v>
      </c>
      <c r="BD865" s="12" t="str">
        <f t="shared" si="486"/>
        <v>Retroalimentación.</v>
      </c>
      <c r="BF865" s="12">
        <f t="shared" si="489"/>
        <v>1</v>
      </c>
      <c r="BG865" s="12">
        <f t="shared" si="490"/>
        <v>1</v>
      </c>
      <c r="BH865" s="12">
        <f t="shared" si="491"/>
        <v>1</v>
      </c>
      <c r="BI865" s="12">
        <f t="shared" si="492"/>
        <v>1</v>
      </c>
      <c r="BJ865" s="12">
        <f t="shared" si="493"/>
        <v>0</v>
      </c>
      <c r="BK865" s="12">
        <f t="shared" si="494"/>
        <v>4</v>
      </c>
      <c r="BL865" s="20" t="str">
        <f t="shared" si="495"/>
        <v>Reflexión, Diálogo, Claridad, Oportunidades de mejora, Retroalimentación al docente</v>
      </c>
      <c r="BM865" s="12" t="str">
        <f t="shared" si="496"/>
        <v>Reflexión</v>
      </c>
      <c r="BN865" s="12" t="str">
        <f t="shared" si="519"/>
        <v>Diálogo</v>
      </c>
      <c r="BO865" s="12" t="str">
        <f t="shared" si="497"/>
        <v>Claridad</v>
      </c>
      <c r="BP865" s="12" t="str">
        <f t="shared" si="498"/>
        <v>Oportunidades de mejora</v>
      </c>
      <c r="BQ865" s="12" t="str">
        <f t="shared" si="499"/>
        <v>Retroalimentación al docente</v>
      </c>
      <c r="BS865" s="12">
        <f t="shared" si="500"/>
        <v>1</v>
      </c>
      <c r="BT865" s="12">
        <f t="shared" si="501"/>
        <v>1</v>
      </c>
      <c r="BU865" s="12">
        <f t="shared" si="502"/>
        <v>1</v>
      </c>
      <c r="BV865" s="12">
        <f t="shared" si="503"/>
        <v>1</v>
      </c>
      <c r="BW865" s="12">
        <f t="shared" si="504"/>
        <v>1</v>
      </c>
      <c r="BX865" s="12">
        <f t="shared" si="505"/>
        <v>0</v>
      </c>
      <c r="BY865" s="12">
        <f t="shared" si="506"/>
        <v>5</v>
      </c>
      <c r="BZ865" s="12" t="str">
        <f t="shared" si="50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65" s="12" t="str">
        <f t="shared" si="508"/>
        <v>La bibliografía básica propuesta se encuentra en la biblioteca "Juan Roa Vásquez".</v>
      </c>
      <c r="CB865" s="21" t="str">
        <f t="shared" si="509"/>
        <v>La bibliografía propuesta contiene títulos de edición menor a 5 años.</v>
      </c>
      <c r="CC865" s="12" t="str">
        <f t="shared" si="510"/>
        <v>La bibliografía se presenta con una sólo sistema de referenciación (APA, Vancouver, IEEE, etc).</v>
      </c>
      <c r="CD865" s="12" t="str">
        <f t="shared" si="511"/>
        <v>La bibliografía incluye por lo menos dos títulos en una segunda lengua.</v>
      </c>
      <c r="CF865" s="12">
        <f t="shared" si="512"/>
        <v>1</v>
      </c>
      <c r="CG865" s="12">
        <f t="shared" si="513"/>
        <v>1</v>
      </c>
      <c r="CH865" s="12">
        <f t="shared" si="514"/>
        <v>1</v>
      </c>
      <c r="CI865" s="12">
        <f t="shared" si="515"/>
        <v>1</v>
      </c>
      <c r="CJ865" s="12">
        <f t="shared" si="516"/>
        <v>0</v>
      </c>
      <c r="CK865" s="12">
        <f t="shared" si="517"/>
        <v>4</v>
      </c>
    </row>
    <row r="866" spans="1:89" x14ac:dyDescent="0.25">
      <c r="A866" s="25">
        <v>43082.899609907407</v>
      </c>
      <c r="B866" s="26" t="s">
        <v>1774</v>
      </c>
      <c r="C866" s="26" t="s">
        <v>1775</v>
      </c>
      <c r="D866" s="26" t="s">
        <v>185</v>
      </c>
      <c r="E866" s="24"/>
      <c r="F866" s="26" t="s">
        <v>357</v>
      </c>
      <c r="G866" s="26" t="s">
        <v>1776</v>
      </c>
      <c r="H866" s="26" t="s">
        <v>188</v>
      </c>
      <c r="I866" s="26" t="s">
        <v>188</v>
      </c>
      <c r="J866" s="26" t="s">
        <v>188</v>
      </c>
      <c r="K866" s="26" t="s">
        <v>188</v>
      </c>
      <c r="L866" s="26" t="s">
        <v>188</v>
      </c>
      <c r="M866" s="26" t="s">
        <v>188</v>
      </c>
      <c r="N866" s="26" t="s">
        <v>188</v>
      </c>
      <c r="O866" s="26" t="s">
        <v>188</v>
      </c>
      <c r="P866" s="26" t="s">
        <v>188</v>
      </c>
      <c r="Q866" s="26" t="s">
        <v>188</v>
      </c>
      <c r="R866" s="26" t="s">
        <v>188</v>
      </c>
      <c r="S866" s="26" t="s">
        <v>188</v>
      </c>
      <c r="T866" s="26" t="s">
        <v>188</v>
      </c>
      <c r="U866" s="26" t="s">
        <v>188</v>
      </c>
      <c r="V866" s="26" t="s">
        <v>5</v>
      </c>
      <c r="W866" s="26" t="s">
        <v>36</v>
      </c>
      <c r="X866" s="26" t="s">
        <v>158</v>
      </c>
      <c r="Y866" s="26" t="s">
        <v>43</v>
      </c>
      <c r="Z866" s="26" t="s">
        <v>190</v>
      </c>
      <c r="AA866" s="26" t="s">
        <v>190</v>
      </c>
      <c r="AB866" s="26" t="s">
        <v>190</v>
      </c>
      <c r="AC866" s="26" t="s">
        <v>190</v>
      </c>
      <c r="AD866" s="26" t="s">
        <v>43</v>
      </c>
      <c r="AE866" s="26" t="s">
        <v>55</v>
      </c>
      <c r="AF866" s="26" t="s">
        <v>159</v>
      </c>
      <c r="AG866" s="26" t="s">
        <v>59</v>
      </c>
      <c r="AH866" s="26" t="s">
        <v>59</v>
      </c>
      <c r="AI866" s="26" t="s">
        <v>59</v>
      </c>
      <c r="AJ866" s="26" t="s">
        <v>59</v>
      </c>
      <c r="AK866" s="26" t="s">
        <v>71</v>
      </c>
      <c r="AL866" s="26" t="s">
        <v>160</v>
      </c>
      <c r="AM866" s="26" t="s">
        <v>231</v>
      </c>
      <c r="AN866" s="26" t="s">
        <v>89</v>
      </c>
      <c r="AO866" s="26" t="s">
        <v>386</v>
      </c>
      <c r="AP866" s="26" t="s">
        <v>106</v>
      </c>
      <c r="AQ866" s="26" t="s">
        <v>106</v>
      </c>
      <c r="AR866" s="26" t="s">
        <v>106</v>
      </c>
      <c r="AS866" s="26" t="s">
        <v>106</v>
      </c>
      <c r="AT866" s="26" t="s">
        <v>114</v>
      </c>
      <c r="AU866" s="26" t="s">
        <v>247</v>
      </c>
      <c r="AX866" s="12">
        <f t="shared" si="487"/>
        <v>865</v>
      </c>
      <c r="AY866" s="12">
        <f t="shared" si="518"/>
        <v>0.5</v>
      </c>
      <c r="AZ866" s="20" t="str">
        <f t="shared" si="488"/>
        <v>Anticipatoria., Criterios y estándares (Rúbrica)., Retroalimentación.</v>
      </c>
      <c r="BA866" s="12" t="str">
        <f t="shared" si="483"/>
        <v>Anticipatoria.</v>
      </c>
      <c r="BB866" s="12" t="str">
        <f t="shared" si="484"/>
        <v>Criterios y estándares (Rúbrica).</v>
      </c>
      <c r="BC866" s="12" t="str">
        <f t="shared" si="485"/>
        <v>Retroalimentación.</v>
      </c>
      <c r="BD866" s="12" t="str">
        <f t="shared" si="486"/>
        <v/>
      </c>
      <c r="BF866" s="12">
        <f t="shared" si="489"/>
        <v>1</v>
      </c>
      <c r="BG866" s="12">
        <f t="shared" si="490"/>
        <v>1</v>
      </c>
      <c r="BH866" s="12">
        <f t="shared" si="491"/>
        <v>0</v>
      </c>
      <c r="BI866" s="12">
        <f t="shared" si="492"/>
        <v>1</v>
      </c>
      <c r="BJ866" s="12">
        <f t="shared" si="493"/>
        <v>0</v>
      </c>
      <c r="BK866" s="12">
        <f t="shared" si="494"/>
        <v>3</v>
      </c>
      <c r="BL866" s="20" t="str">
        <f t="shared" si="495"/>
        <v>Diálogo, Claridad, Retroalimentación al docente</v>
      </c>
      <c r="BM866" s="12" t="str">
        <f t="shared" si="496"/>
        <v>Diálogo</v>
      </c>
      <c r="BN866" s="12" t="str">
        <f t="shared" si="519"/>
        <v>Claridad</v>
      </c>
      <c r="BO866" s="12" t="str">
        <f t="shared" si="497"/>
        <v>Retroalimentación al docente</v>
      </c>
      <c r="BP866" s="12" t="str">
        <f t="shared" si="498"/>
        <v/>
      </c>
      <c r="BQ866" s="12" t="str">
        <f t="shared" si="499"/>
        <v/>
      </c>
      <c r="BS866" s="12">
        <f t="shared" si="500"/>
        <v>0</v>
      </c>
      <c r="BT866" s="12">
        <f t="shared" si="501"/>
        <v>1</v>
      </c>
      <c r="BU866" s="12">
        <f t="shared" si="502"/>
        <v>1</v>
      </c>
      <c r="BV866" s="12">
        <f t="shared" si="503"/>
        <v>0</v>
      </c>
      <c r="BW866" s="12">
        <f t="shared" si="504"/>
        <v>1</v>
      </c>
      <c r="BX866" s="12">
        <f t="shared" si="505"/>
        <v>0</v>
      </c>
      <c r="BY866" s="12">
        <f t="shared" si="506"/>
        <v>3</v>
      </c>
      <c r="BZ866" s="12" t="str">
        <f t="shared" si="507"/>
        <v>La bibliografía básica propuesta se encuentra en la biblioteca "Juan Roa Vásquez"., La bibliografía propuesta contiene títulos de edición menor a 5 años., La bibliografía se presenta con una sólo sistema de referenciación (APA, Vancouver, IEEE, etc).</v>
      </c>
      <c r="CA866" s="12" t="str">
        <f t="shared" si="508"/>
        <v>La bibliografía básica propuesta se encuentra en la biblioteca "Juan Roa Vásquez".</v>
      </c>
      <c r="CB866" s="21" t="str">
        <f t="shared" si="509"/>
        <v>La bibliografía propuesta contiene títulos de edición menor a 5 años.</v>
      </c>
      <c r="CC866" s="12" t="str">
        <f t="shared" si="510"/>
        <v>La bibliografía se presenta con una sólo sistema de referenciación (APA, Vancouver, IEEE, etc).</v>
      </c>
      <c r="CD866" s="12" t="str">
        <f t="shared" si="511"/>
        <v/>
      </c>
      <c r="CF866" s="12">
        <f t="shared" si="512"/>
        <v>1</v>
      </c>
      <c r="CG866" s="12">
        <f t="shared" si="513"/>
        <v>1</v>
      </c>
      <c r="CH866" s="12">
        <f t="shared" si="514"/>
        <v>1</v>
      </c>
      <c r="CI866" s="12">
        <f t="shared" si="515"/>
        <v>0</v>
      </c>
      <c r="CJ866" s="12">
        <f t="shared" si="516"/>
        <v>0</v>
      </c>
      <c r="CK866" s="12">
        <f t="shared" si="517"/>
        <v>3</v>
      </c>
    </row>
    <row r="867" spans="1:89" x14ac:dyDescent="0.25">
      <c r="A867" s="25">
        <v>43083.032337986107</v>
      </c>
      <c r="B867" s="26" t="s">
        <v>1777</v>
      </c>
      <c r="C867" s="26" t="s">
        <v>1778</v>
      </c>
      <c r="D867" s="26" t="s">
        <v>185</v>
      </c>
      <c r="E867" s="24"/>
      <c r="F867" s="26" t="s">
        <v>195</v>
      </c>
      <c r="G867" s="26" t="s">
        <v>1779</v>
      </c>
      <c r="H867" s="26" t="s">
        <v>188</v>
      </c>
      <c r="I867" s="26" t="s">
        <v>188</v>
      </c>
      <c r="J867" s="26" t="s">
        <v>188</v>
      </c>
      <c r="K867" s="26" t="s">
        <v>188</v>
      </c>
      <c r="L867" s="26" t="s">
        <v>188</v>
      </c>
      <c r="M867" s="26" t="s">
        <v>188</v>
      </c>
      <c r="N867" s="26" t="s">
        <v>188</v>
      </c>
      <c r="O867" s="26" t="s">
        <v>188</v>
      </c>
      <c r="P867" s="26" t="s">
        <v>188</v>
      </c>
      <c r="Q867" s="26" t="s">
        <v>188</v>
      </c>
      <c r="R867" s="26" t="s">
        <v>188</v>
      </c>
      <c r="S867" s="26" t="s">
        <v>188</v>
      </c>
      <c r="T867" s="26" t="s">
        <v>188</v>
      </c>
      <c r="U867" s="26" t="s">
        <v>188</v>
      </c>
      <c r="V867" s="26" t="s">
        <v>5</v>
      </c>
      <c r="W867" s="26" t="s">
        <v>162</v>
      </c>
      <c r="X867" s="26" t="s">
        <v>158</v>
      </c>
      <c r="Y867" s="26" t="s">
        <v>190</v>
      </c>
      <c r="Z867" s="26" t="s">
        <v>190</v>
      </c>
      <c r="AA867" s="26" t="s">
        <v>190</v>
      </c>
      <c r="AB867" s="26" t="s">
        <v>190</v>
      </c>
      <c r="AC867" s="26" t="s">
        <v>190</v>
      </c>
      <c r="AD867" s="26" t="s">
        <v>190</v>
      </c>
      <c r="AE867" s="26" t="s">
        <v>55</v>
      </c>
      <c r="AF867" s="26" t="s">
        <v>159</v>
      </c>
      <c r="AG867" s="26" t="s">
        <v>59</v>
      </c>
      <c r="AH867" s="26" t="s">
        <v>59</v>
      </c>
      <c r="AI867" s="26" t="s">
        <v>59</v>
      </c>
      <c r="AJ867" s="26" t="s">
        <v>59</v>
      </c>
      <c r="AK867" s="26" t="s">
        <v>71</v>
      </c>
      <c r="AL867" s="26" t="s">
        <v>163</v>
      </c>
      <c r="AM867" s="26" t="s">
        <v>191</v>
      </c>
      <c r="AN867" s="26" t="s">
        <v>90</v>
      </c>
      <c r="AO867" s="26" t="s">
        <v>192</v>
      </c>
      <c r="AP867" s="26" t="s">
        <v>106</v>
      </c>
      <c r="AQ867" s="26" t="s">
        <v>106</v>
      </c>
      <c r="AR867" s="26" t="s">
        <v>106</v>
      </c>
      <c r="AS867" s="26" t="s">
        <v>106</v>
      </c>
      <c r="AT867" s="26" t="s">
        <v>113</v>
      </c>
      <c r="AU867" s="26" t="s">
        <v>266</v>
      </c>
      <c r="AX867" s="12">
        <f t="shared" si="487"/>
        <v>866</v>
      </c>
      <c r="AY867" s="12">
        <f t="shared" si="518"/>
        <v>0.5</v>
      </c>
      <c r="AZ867" s="20" t="str">
        <f t="shared" si="488"/>
        <v>Anticipatoria., Criterios y estándares (Rúbrica)., Autoevaluación., Retroalimentación.</v>
      </c>
      <c r="BA867" s="12" t="str">
        <f t="shared" si="483"/>
        <v>Anticipatoria.</v>
      </c>
      <c r="BB867" s="12" t="str">
        <f t="shared" si="484"/>
        <v>Criterios y estándares (Rúbrica).</v>
      </c>
      <c r="BC867" s="12" t="str">
        <f t="shared" si="485"/>
        <v>Autoevaluación.</v>
      </c>
      <c r="BD867" s="12" t="str">
        <f t="shared" si="486"/>
        <v>Retroalimentación.</v>
      </c>
      <c r="BF867" s="12">
        <f t="shared" si="489"/>
        <v>1</v>
      </c>
      <c r="BG867" s="12">
        <f t="shared" si="490"/>
        <v>1</v>
      </c>
      <c r="BH867" s="12">
        <f t="shared" si="491"/>
        <v>1</v>
      </c>
      <c r="BI867" s="12">
        <f t="shared" si="492"/>
        <v>1</v>
      </c>
      <c r="BJ867" s="12">
        <f t="shared" si="493"/>
        <v>0</v>
      </c>
      <c r="BK867" s="12">
        <f t="shared" si="494"/>
        <v>4</v>
      </c>
      <c r="BL867" s="20" t="str">
        <f t="shared" si="495"/>
        <v>Reflexión, Diálogo, Claridad, Oportunidades de mejora, Retroalimentación al docente</v>
      </c>
      <c r="BM867" s="12" t="str">
        <f t="shared" si="496"/>
        <v>Reflexión</v>
      </c>
      <c r="BN867" s="12" t="str">
        <f t="shared" si="519"/>
        <v>Diálogo</v>
      </c>
      <c r="BO867" s="12" t="str">
        <f t="shared" si="497"/>
        <v>Claridad</v>
      </c>
      <c r="BP867" s="12" t="str">
        <f t="shared" si="498"/>
        <v>Oportunidades de mejora</v>
      </c>
      <c r="BQ867" s="12" t="str">
        <f t="shared" si="499"/>
        <v>Retroalimentación al docente</v>
      </c>
      <c r="BS867" s="12">
        <f t="shared" si="500"/>
        <v>1</v>
      </c>
      <c r="BT867" s="12">
        <f t="shared" si="501"/>
        <v>1</v>
      </c>
      <c r="BU867" s="12">
        <f t="shared" si="502"/>
        <v>1</v>
      </c>
      <c r="BV867" s="12">
        <f t="shared" si="503"/>
        <v>1</v>
      </c>
      <c r="BW867" s="12">
        <f t="shared" si="504"/>
        <v>1</v>
      </c>
      <c r="BX867" s="12">
        <f t="shared" si="505"/>
        <v>0</v>
      </c>
      <c r="BY867" s="12">
        <f t="shared" si="506"/>
        <v>5</v>
      </c>
      <c r="BZ867" s="12" t="str">
        <f t="shared" si="507"/>
        <v>La bibliografía propuesta contiene títulos de edición menor a 5 años., La bibliografía se presenta con una sólo sistema de referenciación (APA, Vancouver, IEEE, etc)., La bibliografía incluye por lo menos dos títulos en una segunda lengua.</v>
      </c>
      <c r="CA867" s="12" t="str">
        <f t="shared" si="508"/>
        <v>La bibliografía propuesta contiene títulos de edición menor a 5 años.</v>
      </c>
      <c r="CB867" s="21" t="str">
        <f t="shared" si="509"/>
        <v>La bibliografía se presenta con una sólo sistema de referenciación (APA, Vancouver, IEEE, etc).</v>
      </c>
      <c r="CC867" s="12" t="str">
        <f t="shared" si="510"/>
        <v>La bibliografía incluye por lo menos dos títulos en una segunda lengua.</v>
      </c>
      <c r="CD867" s="12" t="str">
        <f t="shared" si="511"/>
        <v/>
      </c>
      <c r="CF867" s="12">
        <f t="shared" si="512"/>
        <v>0</v>
      </c>
      <c r="CG867" s="12">
        <f t="shared" si="513"/>
        <v>1</v>
      </c>
      <c r="CH867" s="12">
        <f t="shared" si="514"/>
        <v>1</v>
      </c>
      <c r="CI867" s="12">
        <f t="shared" si="515"/>
        <v>1</v>
      </c>
      <c r="CJ867" s="12">
        <f t="shared" si="516"/>
        <v>0</v>
      </c>
      <c r="CK867" s="12">
        <f t="shared" si="517"/>
        <v>3</v>
      </c>
    </row>
    <row r="868" spans="1:89" x14ac:dyDescent="0.25">
      <c r="A868" s="25">
        <v>43083.040320034721</v>
      </c>
      <c r="B868" s="26" t="s">
        <v>1777</v>
      </c>
      <c r="C868" s="26" t="s">
        <v>1778</v>
      </c>
      <c r="D868" s="26" t="s">
        <v>185</v>
      </c>
      <c r="E868" s="24"/>
      <c r="F868" s="26" t="s">
        <v>195</v>
      </c>
      <c r="G868" s="26" t="s">
        <v>1780</v>
      </c>
      <c r="H868" s="26" t="s">
        <v>188</v>
      </c>
      <c r="I868" s="26" t="s">
        <v>188</v>
      </c>
      <c r="J868" s="26" t="s">
        <v>188</v>
      </c>
      <c r="K868" s="26" t="s">
        <v>188</v>
      </c>
      <c r="L868" s="26" t="s">
        <v>188</v>
      </c>
      <c r="M868" s="26" t="s">
        <v>188</v>
      </c>
      <c r="N868" s="26" t="s">
        <v>188</v>
      </c>
      <c r="O868" s="26" t="s">
        <v>188</v>
      </c>
      <c r="P868" s="26" t="s">
        <v>188</v>
      </c>
      <c r="Q868" s="26" t="s">
        <v>188</v>
      </c>
      <c r="R868" s="26" t="s">
        <v>188</v>
      </c>
      <c r="S868" s="26" t="s">
        <v>188</v>
      </c>
      <c r="T868" s="26" t="s">
        <v>188</v>
      </c>
      <c r="U868" s="26" t="s">
        <v>188</v>
      </c>
      <c r="V868" s="26" t="s">
        <v>5</v>
      </c>
      <c r="W868" s="26" t="s">
        <v>162</v>
      </c>
      <c r="X868" s="26" t="s">
        <v>158</v>
      </c>
      <c r="Y868" s="26" t="s">
        <v>190</v>
      </c>
      <c r="Z868" s="26" t="s">
        <v>190</v>
      </c>
      <c r="AA868" s="26" t="s">
        <v>190</v>
      </c>
      <c r="AB868" s="26" t="s">
        <v>190</v>
      </c>
      <c r="AC868" s="26" t="s">
        <v>190</v>
      </c>
      <c r="AD868" s="26" t="s">
        <v>190</v>
      </c>
      <c r="AE868" s="26" t="s">
        <v>55</v>
      </c>
      <c r="AF868" s="26" t="s">
        <v>159</v>
      </c>
      <c r="AG868" s="26" t="s">
        <v>59</v>
      </c>
      <c r="AH868" s="26" t="s">
        <v>59</v>
      </c>
      <c r="AI868" s="26" t="s">
        <v>59</v>
      </c>
      <c r="AJ868" s="26" t="s">
        <v>59</v>
      </c>
      <c r="AK868" s="26" t="s">
        <v>71</v>
      </c>
      <c r="AL868" s="26" t="s">
        <v>163</v>
      </c>
      <c r="AM868" s="26" t="s">
        <v>191</v>
      </c>
      <c r="AN868" s="26" t="s">
        <v>90</v>
      </c>
      <c r="AO868" s="26" t="s">
        <v>192</v>
      </c>
      <c r="AP868" s="26" t="s">
        <v>106</v>
      </c>
      <c r="AQ868" s="26" t="s">
        <v>106</v>
      </c>
      <c r="AR868" s="26" t="s">
        <v>106</v>
      </c>
      <c r="AS868" s="26" t="s">
        <v>106</v>
      </c>
      <c r="AT868" s="26" t="s">
        <v>113</v>
      </c>
      <c r="AU868" s="26" t="s">
        <v>266</v>
      </c>
      <c r="AX868" s="12">
        <f t="shared" si="487"/>
        <v>866</v>
      </c>
      <c r="AY868" s="12">
        <f t="shared" si="518"/>
        <v>0.5</v>
      </c>
      <c r="AZ868" s="20" t="str">
        <f t="shared" si="488"/>
        <v>Anticipatoria., Criterios y estándares (Rúbrica)., Autoevaluación., Retroalimentación.</v>
      </c>
      <c r="BA868" s="12" t="str">
        <f t="shared" si="483"/>
        <v>Anticipatoria.</v>
      </c>
      <c r="BB868" s="12" t="str">
        <f t="shared" si="484"/>
        <v>Criterios y estándares (Rúbrica).</v>
      </c>
      <c r="BC868" s="12" t="str">
        <f t="shared" si="485"/>
        <v>Autoevaluación.</v>
      </c>
      <c r="BD868" s="12" t="str">
        <f t="shared" si="486"/>
        <v>Retroalimentación.</v>
      </c>
      <c r="BF868" s="12">
        <f t="shared" si="489"/>
        <v>1</v>
      </c>
      <c r="BG868" s="12">
        <f t="shared" si="490"/>
        <v>1</v>
      </c>
      <c r="BH868" s="12">
        <f t="shared" si="491"/>
        <v>1</v>
      </c>
      <c r="BI868" s="12">
        <f t="shared" si="492"/>
        <v>1</v>
      </c>
      <c r="BJ868" s="12">
        <f t="shared" si="493"/>
        <v>0</v>
      </c>
      <c r="BK868" s="12">
        <f t="shared" si="494"/>
        <v>4</v>
      </c>
      <c r="BL868" s="20" t="str">
        <f t="shared" si="495"/>
        <v>Reflexión, Diálogo, Claridad, Oportunidades de mejora, Retroalimentación al docente</v>
      </c>
      <c r="BM868" s="12" t="str">
        <f t="shared" si="496"/>
        <v>Reflexión</v>
      </c>
      <c r="BN868" s="12" t="str">
        <f t="shared" si="519"/>
        <v>Diálogo</v>
      </c>
      <c r="BO868" s="12" t="str">
        <f t="shared" si="497"/>
        <v>Claridad</v>
      </c>
      <c r="BP868" s="12" t="str">
        <f t="shared" si="498"/>
        <v>Oportunidades de mejora</v>
      </c>
      <c r="BQ868" s="12" t="str">
        <f t="shared" si="499"/>
        <v>Retroalimentación al docente</v>
      </c>
      <c r="BS868" s="12">
        <f t="shared" si="500"/>
        <v>1</v>
      </c>
      <c r="BT868" s="12">
        <f t="shared" si="501"/>
        <v>1</v>
      </c>
      <c r="BU868" s="12">
        <f t="shared" si="502"/>
        <v>1</v>
      </c>
      <c r="BV868" s="12">
        <f t="shared" si="503"/>
        <v>1</v>
      </c>
      <c r="BW868" s="12">
        <f t="shared" si="504"/>
        <v>1</v>
      </c>
      <c r="BX868" s="12">
        <f t="shared" si="505"/>
        <v>0</v>
      </c>
      <c r="BY868" s="12">
        <f t="shared" si="506"/>
        <v>5</v>
      </c>
      <c r="BZ868" s="12" t="str">
        <f t="shared" si="507"/>
        <v>La bibliografía propuesta contiene títulos de edición menor a 5 años., La bibliografía se presenta con una sólo sistema de referenciación (APA, Vancouver, IEEE, etc)., La bibliografía incluye por lo menos dos títulos en una segunda lengua.</v>
      </c>
      <c r="CA868" s="12" t="str">
        <f t="shared" si="508"/>
        <v>La bibliografía propuesta contiene títulos de edición menor a 5 años.</v>
      </c>
      <c r="CB868" s="21" t="str">
        <f t="shared" si="509"/>
        <v>La bibliografía se presenta con una sólo sistema de referenciación (APA, Vancouver, IEEE, etc).</v>
      </c>
      <c r="CC868" s="12" t="str">
        <f t="shared" si="510"/>
        <v>La bibliografía incluye por lo menos dos títulos en una segunda lengua.</v>
      </c>
      <c r="CD868" s="12" t="str">
        <f t="shared" si="511"/>
        <v/>
      </c>
      <c r="CF868" s="12">
        <f t="shared" si="512"/>
        <v>0</v>
      </c>
      <c r="CG868" s="12">
        <f t="shared" si="513"/>
        <v>1</v>
      </c>
      <c r="CH868" s="12">
        <f t="shared" si="514"/>
        <v>1</v>
      </c>
      <c r="CI868" s="12">
        <f t="shared" si="515"/>
        <v>1</v>
      </c>
      <c r="CJ868" s="12">
        <f t="shared" si="516"/>
        <v>0</v>
      </c>
      <c r="CK868" s="12">
        <f t="shared" si="517"/>
        <v>3</v>
      </c>
    </row>
    <row r="869" spans="1:89" x14ac:dyDescent="0.25">
      <c r="A869" s="25">
        <v>43083.120533645837</v>
      </c>
      <c r="B869" s="26" t="s">
        <v>1781</v>
      </c>
      <c r="C869" s="26" t="s">
        <v>1782</v>
      </c>
      <c r="D869" s="26" t="s">
        <v>185</v>
      </c>
      <c r="E869" s="24"/>
      <c r="F869" s="26" t="s">
        <v>186</v>
      </c>
      <c r="G869" s="26" t="s">
        <v>1783</v>
      </c>
      <c r="H869" s="26" t="s">
        <v>188</v>
      </c>
      <c r="I869" s="26" t="s">
        <v>188</v>
      </c>
      <c r="J869" s="26" t="s">
        <v>188</v>
      </c>
      <c r="K869" s="26" t="s">
        <v>188</v>
      </c>
      <c r="L869" s="26" t="s">
        <v>189</v>
      </c>
      <c r="M869" s="26" t="s">
        <v>188</v>
      </c>
      <c r="N869" s="26" t="s">
        <v>189</v>
      </c>
      <c r="O869" s="26" t="s">
        <v>188</v>
      </c>
      <c r="P869" s="26" t="s">
        <v>188</v>
      </c>
      <c r="Q869" s="26" t="s">
        <v>188</v>
      </c>
      <c r="R869" s="26" t="s">
        <v>188</v>
      </c>
      <c r="S869" s="26" t="s">
        <v>188</v>
      </c>
      <c r="T869" s="26" t="s">
        <v>188</v>
      </c>
      <c r="U869" s="26" t="s">
        <v>188</v>
      </c>
      <c r="V869" s="26" t="s">
        <v>5</v>
      </c>
      <c r="W869" s="26" t="s">
        <v>162</v>
      </c>
      <c r="X869" s="26" t="s">
        <v>158</v>
      </c>
      <c r="Y869" s="26" t="s">
        <v>190</v>
      </c>
      <c r="Z869" s="26" t="s">
        <v>190</v>
      </c>
      <c r="AA869" s="26" t="s">
        <v>190</v>
      </c>
      <c r="AB869" s="26" t="s">
        <v>190</v>
      </c>
      <c r="AC869" s="26" t="s">
        <v>190</v>
      </c>
      <c r="AD869" s="26" t="s">
        <v>190</v>
      </c>
      <c r="AE869" s="26" t="s">
        <v>53</v>
      </c>
      <c r="AF869" s="26" t="s">
        <v>58</v>
      </c>
      <c r="AG869" s="26" t="s">
        <v>58</v>
      </c>
      <c r="AH869" s="26" t="s">
        <v>58</v>
      </c>
      <c r="AI869" s="26" t="s">
        <v>58</v>
      </c>
      <c r="AJ869" s="26" t="s">
        <v>58</v>
      </c>
      <c r="AK869" s="26" t="s">
        <v>69</v>
      </c>
      <c r="AL869" s="26" t="s">
        <v>160</v>
      </c>
      <c r="AM869" s="26" t="s">
        <v>259</v>
      </c>
      <c r="AN869" s="26" t="s">
        <v>89</v>
      </c>
      <c r="AO869" s="26" t="s">
        <v>192</v>
      </c>
      <c r="AP869" s="26" t="s">
        <v>104</v>
      </c>
      <c r="AQ869" s="26" t="s">
        <v>104</v>
      </c>
      <c r="AR869" s="26" t="s">
        <v>104</v>
      </c>
      <c r="AS869" s="26" t="s">
        <v>104</v>
      </c>
      <c r="AT869" s="26" t="s">
        <v>113</v>
      </c>
      <c r="AU869" s="26" t="s">
        <v>266</v>
      </c>
      <c r="AX869" s="12">
        <f t="shared" si="487"/>
        <v>868</v>
      </c>
      <c r="AY869" s="12">
        <f t="shared" si="518"/>
        <v>1</v>
      </c>
      <c r="AZ869" s="20" t="str">
        <f t="shared" si="488"/>
        <v>Criterios y estándares (Rúbrica)., Autoevaluación., Retroalimentación.</v>
      </c>
      <c r="BA869" s="12" t="str">
        <f t="shared" si="483"/>
        <v>Criterios y estándares (Rúbrica).</v>
      </c>
      <c r="BB869" s="12" t="str">
        <f t="shared" si="484"/>
        <v>Autoevaluación.</v>
      </c>
      <c r="BC869" s="12" t="str">
        <f t="shared" si="485"/>
        <v>Retroalimentación.</v>
      </c>
      <c r="BD869" s="12" t="str">
        <f t="shared" si="486"/>
        <v/>
      </c>
      <c r="BF869" s="12">
        <f t="shared" si="489"/>
        <v>0</v>
      </c>
      <c r="BG869" s="12">
        <f t="shared" si="490"/>
        <v>1</v>
      </c>
      <c r="BH869" s="12">
        <f t="shared" si="491"/>
        <v>1</v>
      </c>
      <c r="BI869" s="12">
        <f t="shared" si="492"/>
        <v>1</v>
      </c>
      <c r="BJ869" s="12">
        <f t="shared" si="493"/>
        <v>0</v>
      </c>
      <c r="BK869" s="12">
        <f t="shared" si="494"/>
        <v>3</v>
      </c>
      <c r="BL869" s="20" t="str">
        <f t="shared" si="495"/>
        <v>Reflexión, Diálogo, Claridad, Oportunidades de mejora, Retroalimentación al docente</v>
      </c>
      <c r="BM869" s="12" t="str">
        <f t="shared" si="496"/>
        <v>Reflexión</v>
      </c>
      <c r="BN869" s="12" t="str">
        <f t="shared" si="519"/>
        <v>Diálogo</v>
      </c>
      <c r="BO869" s="12" t="str">
        <f t="shared" si="497"/>
        <v>Claridad</v>
      </c>
      <c r="BP869" s="12" t="str">
        <f t="shared" si="498"/>
        <v>Oportunidades de mejora</v>
      </c>
      <c r="BQ869" s="12" t="str">
        <f t="shared" si="499"/>
        <v>Retroalimentación al docente</v>
      </c>
      <c r="BS869" s="12">
        <f t="shared" si="500"/>
        <v>1</v>
      </c>
      <c r="BT869" s="12">
        <f t="shared" si="501"/>
        <v>1</v>
      </c>
      <c r="BU869" s="12">
        <f t="shared" si="502"/>
        <v>1</v>
      </c>
      <c r="BV869" s="12">
        <f t="shared" si="503"/>
        <v>1</v>
      </c>
      <c r="BW869" s="12">
        <f t="shared" si="504"/>
        <v>1</v>
      </c>
      <c r="BX869" s="12">
        <f t="shared" si="505"/>
        <v>0</v>
      </c>
      <c r="BY869" s="12">
        <f t="shared" si="506"/>
        <v>5</v>
      </c>
      <c r="BZ869" s="12" t="str">
        <f t="shared" si="507"/>
        <v>La bibliografía propuesta contiene títulos de edición menor a 5 años., La bibliografía se presenta con una sólo sistema de referenciación (APA, Vancouver, IEEE, etc)., La bibliografía incluye por lo menos dos títulos en una segunda lengua.</v>
      </c>
      <c r="CA869" s="12" t="str">
        <f t="shared" si="508"/>
        <v>La bibliografía propuesta contiene títulos de edición menor a 5 años.</v>
      </c>
      <c r="CB869" s="21" t="str">
        <f t="shared" si="509"/>
        <v>La bibliografía se presenta con una sólo sistema de referenciación (APA, Vancouver, IEEE, etc).</v>
      </c>
      <c r="CC869" s="12" t="str">
        <f t="shared" si="510"/>
        <v>La bibliografía incluye por lo menos dos títulos en una segunda lengua.</v>
      </c>
      <c r="CD869" s="12" t="str">
        <f t="shared" si="511"/>
        <v/>
      </c>
      <c r="CF869" s="12">
        <f t="shared" si="512"/>
        <v>0</v>
      </c>
      <c r="CG869" s="12">
        <f t="shared" si="513"/>
        <v>1</v>
      </c>
      <c r="CH869" s="12">
        <f t="shared" si="514"/>
        <v>1</v>
      </c>
      <c r="CI869" s="12">
        <f t="shared" si="515"/>
        <v>1</v>
      </c>
      <c r="CJ869" s="12">
        <f t="shared" si="516"/>
        <v>0</v>
      </c>
      <c r="CK869" s="12">
        <f t="shared" si="517"/>
        <v>3</v>
      </c>
    </row>
    <row r="870" spans="1:89" x14ac:dyDescent="0.25">
      <c r="A870" s="25">
        <v>43083.124975682869</v>
      </c>
      <c r="B870" s="26" t="s">
        <v>1781</v>
      </c>
      <c r="C870" s="26" t="s">
        <v>1784</v>
      </c>
      <c r="D870" s="26" t="s">
        <v>185</v>
      </c>
      <c r="E870" s="24"/>
      <c r="F870" s="26" t="s">
        <v>186</v>
      </c>
      <c r="G870" s="26" t="s">
        <v>1785</v>
      </c>
      <c r="H870" s="26" t="s">
        <v>188</v>
      </c>
      <c r="I870" s="26" t="s">
        <v>188</v>
      </c>
      <c r="J870" s="26" t="s">
        <v>188</v>
      </c>
      <c r="K870" s="26" t="s">
        <v>188</v>
      </c>
      <c r="L870" s="26" t="s">
        <v>188</v>
      </c>
      <c r="M870" s="26" t="s">
        <v>188</v>
      </c>
      <c r="N870" s="26" t="s">
        <v>188</v>
      </c>
      <c r="O870" s="26" t="s">
        <v>188</v>
      </c>
      <c r="P870" s="26" t="s">
        <v>188</v>
      </c>
      <c r="Q870" s="26" t="s">
        <v>188</v>
      </c>
      <c r="R870" s="26" t="s">
        <v>188</v>
      </c>
      <c r="S870" s="26" t="s">
        <v>188</v>
      </c>
      <c r="T870" s="26" t="s">
        <v>188</v>
      </c>
      <c r="U870" s="26" t="s">
        <v>188</v>
      </c>
      <c r="V870" s="26" t="s">
        <v>5</v>
      </c>
      <c r="W870" s="26" t="s">
        <v>162</v>
      </c>
      <c r="X870" s="26" t="s">
        <v>158</v>
      </c>
      <c r="Y870" s="26" t="s">
        <v>43</v>
      </c>
      <c r="Z870" s="26" t="s">
        <v>43</v>
      </c>
      <c r="AA870" s="26" t="s">
        <v>43</v>
      </c>
      <c r="AB870" s="26" t="s">
        <v>43</v>
      </c>
      <c r="AC870" s="26" t="s">
        <v>43</v>
      </c>
      <c r="AD870" s="26" t="s">
        <v>43</v>
      </c>
      <c r="AE870" s="26" t="s">
        <v>55</v>
      </c>
      <c r="AF870" s="26" t="s">
        <v>58</v>
      </c>
      <c r="AG870" s="26" t="s">
        <v>58</v>
      </c>
      <c r="AH870" s="26" t="s">
        <v>58</v>
      </c>
      <c r="AI870" s="26" t="s">
        <v>58</v>
      </c>
      <c r="AJ870" s="26" t="s">
        <v>58</v>
      </c>
      <c r="AK870" s="26" t="s">
        <v>69</v>
      </c>
      <c r="AL870" s="26" t="s">
        <v>160</v>
      </c>
      <c r="AM870" s="26" t="s">
        <v>191</v>
      </c>
      <c r="AN870" s="26" t="s">
        <v>89</v>
      </c>
      <c r="AO870" s="26" t="s">
        <v>192</v>
      </c>
      <c r="AP870" s="26" t="s">
        <v>104</v>
      </c>
      <c r="AQ870" s="26" t="s">
        <v>104</v>
      </c>
      <c r="AR870" s="26" t="s">
        <v>104</v>
      </c>
      <c r="AS870" s="26" t="s">
        <v>104</v>
      </c>
      <c r="AT870" s="26" t="s">
        <v>113</v>
      </c>
      <c r="AU870" s="26" t="s">
        <v>193</v>
      </c>
      <c r="AX870" s="12">
        <f t="shared" si="487"/>
        <v>869</v>
      </c>
      <c r="AY870" s="12">
        <f t="shared" si="518"/>
        <v>0.5</v>
      </c>
      <c r="AZ870" s="20" t="str">
        <f t="shared" si="488"/>
        <v>Anticipatoria., Criterios y estándares (Rúbrica)., Autoevaluación., Retroalimentación.</v>
      </c>
      <c r="BA870" s="12" t="str">
        <f t="shared" si="483"/>
        <v>Anticipatoria.</v>
      </c>
      <c r="BB870" s="12" t="str">
        <f t="shared" si="484"/>
        <v>Criterios y estándares (Rúbrica).</v>
      </c>
      <c r="BC870" s="12" t="str">
        <f t="shared" si="485"/>
        <v>Autoevaluación.</v>
      </c>
      <c r="BD870" s="12" t="str">
        <f t="shared" si="486"/>
        <v>Retroalimentación.</v>
      </c>
      <c r="BF870" s="12">
        <f t="shared" si="489"/>
        <v>1</v>
      </c>
      <c r="BG870" s="12">
        <f t="shared" si="490"/>
        <v>1</v>
      </c>
      <c r="BH870" s="12">
        <f t="shared" si="491"/>
        <v>1</v>
      </c>
      <c r="BI870" s="12">
        <f t="shared" si="492"/>
        <v>1</v>
      </c>
      <c r="BJ870" s="12">
        <f t="shared" si="493"/>
        <v>0</v>
      </c>
      <c r="BK870" s="12">
        <f t="shared" si="494"/>
        <v>4</v>
      </c>
      <c r="BL870" s="20" t="str">
        <f t="shared" si="495"/>
        <v>Reflexión, Diálogo, Claridad, Oportunidades de mejora, Retroalimentación al docente</v>
      </c>
      <c r="BM870" s="12" t="str">
        <f t="shared" si="496"/>
        <v>Reflexión</v>
      </c>
      <c r="BN870" s="12" t="str">
        <f t="shared" si="519"/>
        <v>Diálogo</v>
      </c>
      <c r="BO870" s="12" t="str">
        <f t="shared" si="497"/>
        <v>Claridad</v>
      </c>
      <c r="BP870" s="12" t="str">
        <f t="shared" si="498"/>
        <v>Oportunidades de mejora</v>
      </c>
      <c r="BQ870" s="12" t="str">
        <f t="shared" si="499"/>
        <v>Retroalimentación al docente</v>
      </c>
      <c r="BS870" s="12">
        <f t="shared" si="500"/>
        <v>1</v>
      </c>
      <c r="BT870" s="12">
        <f t="shared" si="501"/>
        <v>1</v>
      </c>
      <c r="BU870" s="12">
        <f t="shared" si="502"/>
        <v>1</v>
      </c>
      <c r="BV870" s="12">
        <f t="shared" si="503"/>
        <v>1</v>
      </c>
      <c r="BW870" s="12">
        <f t="shared" si="504"/>
        <v>1</v>
      </c>
      <c r="BX870" s="12">
        <f t="shared" si="505"/>
        <v>0</v>
      </c>
      <c r="BY870" s="12">
        <f t="shared" si="506"/>
        <v>5</v>
      </c>
      <c r="BZ870" s="12" t="str">
        <f t="shared" si="50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70" s="12" t="str">
        <f t="shared" si="508"/>
        <v>La bibliografía básica propuesta se encuentra en la biblioteca "Juan Roa Vásquez".</v>
      </c>
      <c r="CB870" s="21" t="str">
        <f t="shared" si="509"/>
        <v>La bibliografía propuesta contiene títulos de edición menor a 5 años.</v>
      </c>
      <c r="CC870" s="12" t="str">
        <f t="shared" si="510"/>
        <v>La bibliografía se presenta con una sólo sistema de referenciación (APA, Vancouver, IEEE, etc).</v>
      </c>
      <c r="CD870" s="12" t="str">
        <f t="shared" si="511"/>
        <v>La bibliografía incluye por lo menos dos títulos en una segunda lengua.</v>
      </c>
      <c r="CF870" s="12">
        <f t="shared" si="512"/>
        <v>1</v>
      </c>
      <c r="CG870" s="12">
        <f t="shared" si="513"/>
        <v>1</v>
      </c>
      <c r="CH870" s="12">
        <f t="shared" si="514"/>
        <v>1</v>
      </c>
      <c r="CI870" s="12">
        <f t="shared" si="515"/>
        <v>1</v>
      </c>
      <c r="CJ870" s="12">
        <f t="shared" si="516"/>
        <v>0</v>
      </c>
      <c r="CK870" s="12">
        <f t="shared" si="517"/>
        <v>4</v>
      </c>
    </row>
    <row r="871" spans="1:89" x14ac:dyDescent="0.25">
      <c r="A871" s="25">
        <v>43083.129834004634</v>
      </c>
      <c r="B871" s="26" t="s">
        <v>1781</v>
      </c>
      <c r="C871" s="26" t="s">
        <v>1784</v>
      </c>
      <c r="D871" s="26" t="s">
        <v>185</v>
      </c>
      <c r="E871" s="24"/>
      <c r="F871" s="26" t="s">
        <v>186</v>
      </c>
      <c r="G871" s="26" t="s">
        <v>1786</v>
      </c>
      <c r="H871" s="26" t="s">
        <v>188</v>
      </c>
      <c r="I871" s="26" t="s">
        <v>188</v>
      </c>
      <c r="J871" s="26" t="s">
        <v>188</v>
      </c>
      <c r="K871" s="26" t="s">
        <v>188</v>
      </c>
      <c r="L871" s="26" t="s">
        <v>189</v>
      </c>
      <c r="M871" s="26" t="s">
        <v>188</v>
      </c>
      <c r="N871" s="26" t="s">
        <v>189</v>
      </c>
      <c r="O871" s="26" t="s">
        <v>188</v>
      </c>
      <c r="P871" s="26" t="s">
        <v>188</v>
      </c>
      <c r="Q871" s="26" t="s">
        <v>188</v>
      </c>
      <c r="R871" s="26" t="s">
        <v>188</v>
      </c>
      <c r="S871" s="26" t="s">
        <v>188</v>
      </c>
      <c r="T871" s="26" t="s">
        <v>188</v>
      </c>
      <c r="U871" s="26" t="s">
        <v>188</v>
      </c>
      <c r="V871" s="26" t="s">
        <v>5</v>
      </c>
      <c r="W871" s="26" t="s">
        <v>162</v>
      </c>
      <c r="X871" s="26" t="s">
        <v>158</v>
      </c>
      <c r="Y871" s="26" t="s">
        <v>43</v>
      </c>
      <c r="Z871" s="26" t="s">
        <v>43</v>
      </c>
      <c r="AA871" s="26" t="s">
        <v>43</v>
      </c>
      <c r="AB871" s="26" t="s">
        <v>43</v>
      </c>
      <c r="AC871" s="26" t="s">
        <v>43</v>
      </c>
      <c r="AD871" s="26" t="s">
        <v>43</v>
      </c>
      <c r="AE871" s="26" t="s">
        <v>53</v>
      </c>
      <c r="AF871" s="26" t="s">
        <v>58</v>
      </c>
      <c r="AG871" s="26" t="s">
        <v>58</v>
      </c>
      <c r="AH871" s="26" t="s">
        <v>58</v>
      </c>
      <c r="AI871" s="26" t="s">
        <v>58</v>
      </c>
      <c r="AJ871" s="26" t="s">
        <v>58</v>
      </c>
      <c r="AK871" s="26" t="s">
        <v>69</v>
      </c>
      <c r="AL871" s="26" t="s">
        <v>160</v>
      </c>
      <c r="AM871" s="26" t="s">
        <v>191</v>
      </c>
      <c r="AN871" s="26" t="s">
        <v>89</v>
      </c>
      <c r="AO871" s="26" t="s">
        <v>192</v>
      </c>
      <c r="AP871" s="26" t="s">
        <v>104</v>
      </c>
      <c r="AQ871" s="26" t="s">
        <v>104</v>
      </c>
      <c r="AR871" s="26" t="s">
        <v>104</v>
      </c>
      <c r="AS871" s="26" t="s">
        <v>104</v>
      </c>
      <c r="AT871" s="26" t="s">
        <v>113</v>
      </c>
      <c r="AU871" s="26" t="s">
        <v>193</v>
      </c>
      <c r="AX871" s="12">
        <f t="shared" si="487"/>
        <v>869</v>
      </c>
      <c r="AY871" s="12">
        <f t="shared" si="518"/>
        <v>0.5</v>
      </c>
      <c r="AZ871" s="20" t="str">
        <f t="shared" si="488"/>
        <v>Anticipatoria., Criterios y estándares (Rúbrica)., Autoevaluación., Retroalimentación.</v>
      </c>
      <c r="BA871" s="12" t="str">
        <f t="shared" si="483"/>
        <v>Anticipatoria.</v>
      </c>
      <c r="BB871" s="12" t="str">
        <f t="shared" si="484"/>
        <v>Criterios y estándares (Rúbrica).</v>
      </c>
      <c r="BC871" s="12" t="str">
        <f t="shared" si="485"/>
        <v>Autoevaluación.</v>
      </c>
      <c r="BD871" s="12" t="str">
        <f t="shared" si="486"/>
        <v>Retroalimentación.</v>
      </c>
      <c r="BF871" s="12">
        <f t="shared" si="489"/>
        <v>1</v>
      </c>
      <c r="BG871" s="12">
        <f t="shared" si="490"/>
        <v>1</v>
      </c>
      <c r="BH871" s="12">
        <f t="shared" si="491"/>
        <v>1</v>
      </c>
      <c r="BI871" s="12">
        <f t="shared" si="492"/>
        <v>1</v>
      </c>
      <c r="BJ871" s="12">
        <f t="shared" si="493"/>
        <v>0</v>
      </c>
      <c r="BK871" s="12">
        <f t="shared" si="494"/>
        <v>4</v>
      </c>
      <c r="BL871" s="20" t="str">
        <f t="shared" si="495"/>
        <v>Reflexión, Diálogo, Claridad, Oportunidades de mejora, Retroalimentación al docente</v>
      </c>
      <c r="BM871" s="12" t="str">
        <f t="shared" si="496"/>
        <v>Reflexión</v>
      </c>
      <c r="BN871" s="12" t="str">
        <f t="shared" si="519"/>
        <v>Diálogo</v>
      </c>
      <c r="BO871" s="12" t="str">
        <f t="shared" si="497"/>
        <v>Claridad</v>
      </c>
      <c r="BP871" s="12" t="str">
        <f t="shared" si="498"/>
        <v>Oportunidades de mejora</v>
      </c>
      <c r="BQ871" s="12" t="str">
        <f t="shared" si="499"/>
        <v>Retroalimentación al docente</v>
      </c>
      <c r="BS871" s="12">
        <f t="shared" si="500"/>
        <v>1</v>
      </c>
      <c r="BT871" s="12">
        <f t="shared" si="501"/>
        <v>1</v>
      </c>
      <c r="BU871" s="12">
        <f t="shared" si="502"/>
        <v>1</v>
      </c>
      <c r="BV871" s="12">
        <f t="shared" si="503"/>
        <v>1</v>
      </c>
      <c r="BW871" s="12">
        <f t="shared" si="504"/>
        <v>1</v>
      </c>
      <c r="BX871" s="12">
        <f t="shared" si="505"/>
        <v>0</v>
      </c>
      <c r="BY871" s="12">
        <f t="shared" si="506"/>
        <v>5</v>
      </c>
      <c r="BZ871" s="12" t="str">
        <f t="shared" si="50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71" s="12" t="str">
        <f t="shared" si="508"/>
        <v>La bibliografía básica propuesta se encuentra en la biblioteca "Juan Roa Vásquez".</v>
      </c>
      <c r="CB871" s="21" t="str">
        <f t="shared" si="509"/>
        <v>La bibliografía propuesta contiene títulos de edición menor a 5 años.</v>
      </c>
      <c r="CC871" s="12" t="str">
        <f t="shared" si="510"/>
        <v>La bibliografía se presenta con una sólo sistema de referenciación (APA, Vancouver, IEEE, etc).</v>
      </c>
      <c r="CD871" s="12" t="str">
        <f t="shared" si="511"/>
        <v>La bibliografía incluye por lo menos dos títulos en una segunda lengua.</v>
      </c>
      <c r="CF871" s="12">
        <f t="shared" si="512"/>
        <v>1</v>
      </c>
      <c r="CG871" s="12">
        <f t="shared" si="513"/>
        <v>1</v>
      </c>
      <c r="CH871" s="12">
        <f t="shared" si="514"/>
        <v>1</v>
      </c>
      <c r="CI871" s="12">
        <f t="shared" si="515"/>
        <v>1</v>
      </c>
      <c r="CJ871" s="12">
        <f t="shared" si="516"/>
        <v>0</v>
      </c>
      <c r="CK871" s="12">
        <f t="shared" si="517"/>
        <v>4</v>
      </c>
    </row>
    <row r="872" spans="1:89" x14ac:dyDescent="0.25">
      <c r="A872" s="25">
        <v>43083.133305243056</v>
      </c>
      <c r="B872" s="26" t="s">
        <v>1781</v>
      </c>
      <c r="C872" s="26" t="s">
        <v>1787</v>
      </c>
      <c r="D872" s="26" t="s">
        <v>185</v>
      </c>
      <c r="E872" s="24"/>
      <c r="F872" s="26" t="s">
        <v>201</v>
      </c>
      <c r="G872" s="26" t="s">
        <v>1788</v>
      </c>
      <c r="H872" s="26" t="s">
        <v>188</v>
      </c>
      <c r="I872" s="26" t="s">
        <v>188</v>
      </c>
      <c r="J872" s="26" t="s">
        <v>188</v>
      </c>
      <c r="K872" s="26" t="s">
        <v>188</v>
      </c>
      <c r="L872" s="26" t="s">
        <v>188</v>
      </c>
      <c r="M872" s="26" t="s">
        <v>188</v>
      </c>
      <c r="N872" s="26" t="s">
        <v>188</v>
      </c>
      <c r="O872" s="26" t="s">
        <v>188</v>
      </c>
      <c r="P872" s="26" t="s">
        <v>188</v>
      </c>
      <c r="Q872" s="26" t="s">
        <v>188</v>
      </c>
      <c r="R872" s="26" t="s">
        <v>188</v>
      </c>
      <c r="S872" s="26" t="s">
        <v>188</v>
      </c>
      <c r="T872" s="26" t="s">
        <v>188</v>
      </c>
      <c r="U872" s="26" t="s">
        <v>188</v>
      </c>
      <c r="V872" s="26" t="s">
        <v>5</v>
      </c>
      <c r="W872" s="26" t="s">
        <v>162</v>
      </c>
      <c r="X872" s="26" t="s">
        <v>158</v>
      </c>
      <c r="Y872" s="26" t="s">
        <v>190</v>
      </c>
      <c r="Z872" s="26" t="s">
        <v>190</v>
      </c>
      <c r="AA872" s="26" t="s">
        <v>190</v>
      </c>
      <c r="AB872" s="26" t="s">
        <v>190</v>
      </c>
      <c r="AC872" s="26" t="s">
        <v>190</v>
      </c>
      <c r="AD872" s="26" t="s">
        <v>190</v>
      </c>
      <c r="AE872" s="26" t="s">
        <v>55</v>
      </c>
      <c r="AF872" s="26" t="s">
        <v>58</v>
      </c>
      <c r="AG872" s="26" t="s">
        <v>58</v>
      </c>
      <c r="AH872" s="26" t="s">
        <v>58</v>
      </c>
      <c r="AI872" s="26" t="s">
        <v>58</v>
      </c>
      <c r="AJ872" s="26" t="s">
        <v>58</v>
      </c>
      <c r="AK872" s="26" t="s">
        <v>69</v>
      </c>
      <c r="AL872" s="26" t="s">
        <v>160</v>
      </c>
      <c r="AM872" s="26" t="s">
        <v>191</v>
      </c>
      <c r="AN872" s="26" t="s">
        <v>89</v>
      </c>
      <c r="AO872" s="26" t="s">
        <v>192</v>
      </c>
      <c r="AP872" s="26" t="s">
        <v>104</v>
      </c>
      <c r="AQ872" s="26" t="s">
        <v>104</v>
      </c>
      <c r="AR872" s="26" t="s">
        <v>104</v>
      </c>
      <c r="AS872" s="26" t="s">
        <v>104</v>
      </c>
      <c r="AT872" s="26" t="s">
        <v>113</v>
      </c>
      <c r="AU872" s="26" t="s">
        <v>266</v>
      </c>
      <c r="AX872" s="12">
        <f t="shared" si="487"/>
        <v>871</v>
      </c>
      <c r="AY872" s="12">
        <f t="shared" si="518"/>
        <v>1</v>
      </c>
      <c r="AZ872" s="20" t="str">
        <f t="shared" si="488"/>
        <v>Anticipatoria., Criterios y estándares (Rúbrica)., Autoevaluación., Retroalimentación.</v>
      </c>
      <c r="BA872" s="12" t="str">
        <f t="shared" si="483"/>
        <v>Anticipatoria.</v>
      </c>
      <c r="BB872" s="12" t="str">
        <f t="shared" si="484"/>
        <v>Criterios y estándares (Rúbrica).</v>
      </c>
      <c r="BC872" s="12" t="str">
        <f t="shared" si="485"/>
        <v>Autoevaluación.</v>
      </c>
      <c r="BD872" s="12" t="str">
        <f t="shared" si="486"/>
        <v>Retroalimentación.</v>
      </c>
      <c r="BF872" s="12">
        <f t="shared" si="489"/>
        <v>1</v>
      </c>
      <c r="BG872" s="12">
        <f t="shared" si="490"/>
        <v>1</v>
      </c>
      <c r="BH872" s="12">
        <f t="shared" si="491"/>
        <v>1</v>
      </c>
      <c r="BI872" s="12">
        <f t="shared" si="492"/>
        <v>1</v>
      </c>
      <c r="BJ872" s="12">
        <f t="shared" si="493"/>
        <v>0</v>
      </c>
      <c r="BK872" s="12">
        <f t="shared" si="494"/>
        <v>4</v>
      </c>
      <c r="BL872" s="20" t="str">
        <f t="shared" si="495"/>
        <v>Reflexión, Diálogo, Claridad, Oportunidades de mejora, Retroalimentación al docente</v>
      </c>
      <c r="BM872" s="12" t="str">
        <f t="shared" si="496"/>
        <v>Reflexión</v>
      </c>
      <c r="BN872" s="12" t="str">
        <f t="shared" si="519"/>
        <v>Diálogo</v>
      </c>
      <c r="BO872" s="12" t="str">
        <f t="shared" si="497"/>
        <v>Claridad</v>
      </c>
      <c r="BP872" s="12" t="str">
        <f t="shared" si="498"/>
        <v>Oportunidades de mejora</v>
      </c>
      <c r="BQ872" s="12" t="str">
        <f t="shared" si="499"/>
        <v>Retroalimentación al docente</v>
      </c>
      <c r="BS872" s="12">
        <f t="shared" si="500"/>
        <v>1</v>
      </c>
      <c r="BT872" s="12">
        <f t="shared" si="501"/>
        <v>1</v>
      </c>
      <c r="BU872" s="12">
        <f t="shared" si="502"/>
        <v>1</v>
      </c>
      <c r="BV872" s="12">
        <f t="shared" si="503"/>
        <v>1</v>
      </c>
      <c r="BW872" s="12">
        <f t="shared" si="504"/>
        <v>1</v>
      </c>
      <c r="BX872" s="12">
        <f t="shared" si="505"/>
        <v>0</v>
      </c>
      <c r="BY872" s="12">
        <f t="shared" si="506"/>
        <v>5</v>
      </c>
      <c r="BZ872" s="12" t="str">
        <f t="shared" si="507"/>
        <v>La bibliografía propuesta contiene títulos de edición menor a 5 años., La bibliografía se presenta con una sólo sistema de referenciación (APA, Vancouver, IEEE, etc)., La bibliografía incluye por lo menos dos títulos en una segunda lengua.</v>
      </c>
      <c r="CA872" s="12" t="str">
        <f t="shared" si="508"/>
        <v>La bibliografía propuesta contiene títulos de edición menor a 5 años.</v>
      </c>
      <c r="CB872" s="21" t="str">
        <f t="shared" si="509"/>
        <v>La bibliografía se presenta con una sólo sistema de referenciación (APA, Vancouver, IEEE, etc).</v>
      </c>
      <c r="CC872" s="12" t="str">
        <f t="shared" si="510"/>
        <v>La bibliografía incluye por lo menos dos títulos en una segunda lengua.</v>
      </c>
      <c r="CD872" s="12" t="str">
        <f t="shared" si="511"/>
        <v/>
      </c>
      <c r="CF872" s="12">
        <f t="shared" si="512"/>
        <v>0</v>
      </c>
      <c r="CG872" s="12">
        <f t="shared" si="513"/>
        <v>1</v>
      </c>
      <c r="CH872" s="12">
        <f t="shared" si="514"/>
        <v>1</v>
      </c>
      <c r="CI872" s="12">
        <f t="shared" si="515"/>
        <v>1</v>
      </c>
      <c r="CJ872" s="12">
        <f t="shared" si="516"/>
        <v>0</v>
      </c>
      <c r="CK872" s="12">
        <f t="shared" si="517"/>
        <v>3</v>
      </c>
    </row>
    <row r="873" spans="1:89" x14ac:dyDescent="0.25">
      <c r="A873" s="25">
        <v>43083.270400775466</v>
      </c>
      <c r="B873" s="26" t="s">
        <v>1774</v>
      </c>
      <c r="C873" s="26" t="s">
        <v>1775</v>
      </c>
      <c r="D873" s="26" t="s">
        <v>185</v>
      </c>
      <c r="E873" s="24"/>
      <c r="F873" s="26" t="s">
        <v>357</v>
      </c>
      <c r="G873" s="26" t="s">
        <v>1789</v>
      </c>
      <c r="H873" s="26" t="s">
        <v>188</v>
      </c>
      <c r="I873" s="26" t="s">
        <v>188</v>
      </c>
      <c r="J873" s="26" t="s">
        <v>188</v>
      </c>
      <c r="K873" s="26" t="s">
        <v>188</v>
      </c>
      <c r="L873" s="26" t="s">
        <v>188</v>
      </c>
      <c r="M873" s="26" t="s">
        <v>188</v>
      </c>
      <c r="N873" s="26" t="s">
        <v>188</v>
      </c>
      <c r="O873" s="26" t="s">
        <v>188</v>
      </c>
      <c r="P873" s="26" t="s">
        <v>188</v>
      </c>
      <c r="Q873" s="26" t="s">
        <v>188</v>
      </c>
      <c r="R873" s="26" t="s">
        <v>188</v>
      </c>
      <c r="S873" s="26" t="s">
        <v>188</v>
      </c>
      <c r="T873" s="26" t="s">
        <v>188</v>
      </c>
      <c r="U873" s="26" t="s">
        <v>188</v>
      </c>
      <c r="V873" s="26" t="s">
        <v>5</v>
      </c>
      <c r="W873" s="26" t="s">
        <v>162</v>
      </c>
      <c r="X873" s="26" t="s">
        <v>158</v>
      </c>
      <c r="Y873" s="26" t="s">
        <v>190</v>
      </c>
      <c r="Z873" s="26" t="s">
        <v>190</v>
      </c>
      <c r="AA873" s="26" t="s">
        <v>190</v>
      </c>
      <c r="AB873" s="26" t="s">
        <v>190</v>
      </c>
      <c r="AC873" s="26" t="s">
        <v>45</v>
      </c>
      <c r="AD873" s="26" t="s">
        <v>45</v>
      </c>
      <c r="AE873" s="26" t="s">
        <v>55</v>
      </c>
      <c r="AF873" s="26" t="s">
        <v>159</v>
      </c>
      <c r="AG873" s="26" t="s">
        <v>59</v>
      </c>
      <c r="AH873" s="26" t="s">
        <v>59</v>
      </c>
      <c r="AI873" s="26" t="s">
        <v>58</v>
      </c>
      <c r="AJ873" s="26" t="s">
        <v>58</v>
      </c>
      <c r="AK873" s="26" t="s">
        <v>69</v>
      </c>
      <c r="AL873" s="26" t="s">
        <v>163</v>
      </c>
      <c r="AM873" s="26" t="s">
        <v>259</v>
      </c>
      <c r="AN873" s="26" t="s">
        <v>90</v>
      </c>
      <c r="AO873" s="26" t="s">
        <v>386</v>
      </c>
      <c r="AP873" s="26" t="s">
        <v>106</v>
      </c>
      <c r="AQ873" s="26" t="s">
        <v>106</v>
      </c>
      <c r="AR873" s="26" t="s">
        <v>106</v>
      </c>
      <c r="AS873" s="26" t="s">
        <v>106</v>
      </c>
      <c r="AT873" s="26" t="s">
        <v>114</v>
      </c>
      <c r="AU873" s="26" t="s">
        <v>247</v>
      </c>
      <c r="AX873" s="12">
        <f t="shared" si="487"/>
        <v>865</v>
      </c>
      <c r="AY873" s="12">
        <f t="shared" si="518"/>
        <v>0.5</v>
      </c>
      <c r="AZ873" s="20" t="str">
        <f t="shared" si="488"/>
        <v>Criterios y estándares (Rúbrica)., Autoevaluación., Retroalimentación.</v>
      </c>
      <c r="BA873" s="12" t="str">
        <f t="shared" si="483"/>
        <v>Criterios y estándares (Rúbrica).</v>
      </c>
      <c r="BB873" s="12" t="str">
        <f t="shared" si="484"/>
        <v>Autoevaluación.</v>
      </c>
      <c r="BC873" s="12" t="str">
        <f t="shared" si="485"/>
        <v>Retroalimentación.</v>
      </c>
      <c r="BD873" s="12" t="str">
        <f t="shared" si="486"/>
        <v/>
      </c>
      <c r="BF873" s="12">
        <f t="shared" si="489"/>
        <v>0</v>
      </c>
      <c r="BG873" s="12">
        <f t="shared" si="490"/>
        <v>1</v>
      </c>
      <c r="BH873" s="12">
        <f t="shared" si="491"/>
        <v>1</v>
      </c>
      <c r="BI873" s="12">
        <f t="shared" si="492"/>
        <v>1</v>
      </c>
      <c r="BJ873" s="12">
        <f t="shared" si="493"/>
        <v>0</v>
      </c>
      <c r="BK873" s="12">
        <f t="shared" si="494"/>
        <v>3</v>
      </c>
      <c r="BL873" s="20" t="str">
        <f t="shared" si="495"/>
        <v>Diálogo, Claridad, Retroalimentación al docente</v>
      </c>
      <c r="BM873" s="12" t="str">
        <f t="shared" si="496"/>
        <v>Diálogo</v>
      </c>
      <c r="BN873" s="12" t="str">
        <f t="shared" si="519"/>
        <v>Claridad</v>
      </c>
      <c r="BO873" s="12" t="str">
        <f t="shared" si="497"/>
        <v>Retroalimentación al docente</v>
      </c>
      <c r="BP873" s="12" t="str">
        <f t="shared" si="498"/>
        <v/>
      </c>
      <c r="BQ873" s="12" t="str">
        <f t="shared" si="499"/>
        <v/>
      </c>
      <c r="BS873" s="12">
        <f t="shared" si="500"/>
        <v>0</v>
      </c>
      <c r="BT873" s="12">
        <f t="shared" si="501"/>
        <v>1</v>
      </c>
      <c r="BU873" s="12">
        <f t="shared" si="502"/>
        <v>1</v>
      </c>
      <c r="BV873" s="12">
        <f t="shared" si="503"/>
        <v>0</v>
      </c>
      <c r="BW873" s="12">
        <f t="shared" si="504"/>
        <v>1</v>
      </c>
      <c r="BX873" s="12">
        <f t="shared" si="505"/>
        <v>0</v>
      </c>
      <c r="BY873" s="12">
        <f t="shared" si="506"/>
        <v>3</v>
      </c>
      <c r="BZ873" s="12" t="str">
        <f t="shared" si="507"/>
        <v>La bibliografía básica propuesta se encuentra en la biblioteca "Juan Roa Vásquez"., La bibliografía propuesta contiene títulos de edición menor a 5 años., La bibliografía se presenta con una sólo sistema de referenciación (APA, Vancouver, IEEE, etc).</v>
      </c>
      <c r="CA873" s="12" t="str">
        <f t="shared" si="508"/>
        <v>La bibliografía básica propuesta se encuentra en la biblioteca "Juan Roa Vásquez".</v>
      </c>
      <c r="CB873" s="21" t="str">
        <f t="shared" si="509"/>
        <v>La bibliografía propuesta contiene títulos de edición menor a 5 años.</v>
      </c>
      <c r="CC873" s="12" t="str">
        <f t="shared" si="510"/>
        <v>La bibliografía se presenta con una sólo sistema de referenciación (APA, Vancouver, IEEE, etc).</v>
      </c>
      <c r="CD873" s="12" t="str">
        <f t="shared" si="511"/>
        <v/>
      </c>
      <c r="CF873" s="12">
        <f t="shared" si="512"/>
        <v>1</v>
      </c>
      <c r="CG873" s="12">
        <f t="shared" si="513"/>
        <v>1</v>
      </c>
      <c r="CH873" s="12">
        <f t="shared" si="514"/>
        <v>1</v>
      </c>
      <c r="CI873" s="12">
        <f t="shared" si="515"/>
        <v>0</v>
      </c>
      <c r="CJ873" s="12">
        <f t="shared" si="516"/>
        <v>0</v>
      </c>
      <c r="CK873" s="12">
        <f t="shared" si="517"/>
        <v>3</v>
      </c>
    </row>
    <row r="874" spans="1:89" x14ac:dyDescent="0.25">
      <c r="A874" s="25">
        <v>43083.315823217592</v>
      </c>
      <c r="B874" s="26" t="s">
        <v>1790</v>
      </c>
      <c r="C874" s="26" t="s">
        <v>1791</v>
      </c>
      <c r="D874" s="26" t="s">
        <v>185</v>
      </c>
      <c r="E874" s="24"/>
      <c r="F874" s="26" t="s">
        <v>320</v>
      </c>
      <c r="G874" s="26" t="s">
        <v>1792</v>
      </c>
      <c r="H874" s="26" t="s">
        <v>188</v>
      </c>
      <c r="I874" s="26" t="s">
        <v>188</v>
      </c>
      <c r="J874" s="26" t="s">
        <v>188</v>
      </c>
      <c r="K874" s="26" t="s">
        <v>188</v>
      </c>
      <c r="L874" s="26" t="s">
        <v>188</v>
      </c>
      <c r="M874" s="26" t="s">
        <v>188</v>
      </c>
      <c r="N874" s="26" t="s">
        <v>188</v>
      </c>
      <c r="O874" s="26" t="s">
        <v>188</v>
      </c>
      <c r="P874" s="26" t="s">
        <v>188</v>
      </c>
      <c r="Q874" s="26" t="s">
        <v>188</v>
      </c>
      <c r="R874" s="26" t="s">
        <v>188</v>
      </c>
      <c r="S874" s="26" t="s">
        <v>188</v>
      </c>
      <c r="T874" s="26" t="s">
        <v>188</v>
      </c>
      <c r="U874" s="26" t="s">
        <v>188</v>
      </c>
      <c r="V874" s="26" t="s">
        <v>5</v>
      </c>
      <c r="W874" s="26" t="s">
        <v>36</v>
      </c>
      <c r="X874" s="26" t="s">
        <v>158</v>
      </c>
      <c r="Y874" s="26" t="s">
        <v>190</v>
      </c>
      <c r="Z874" s="26" t="s">
        <v>190</v>
      </c>
      <c r="AA874" s="26" t="s">
        <v>190</v>
      </c>
      <c r="AB874" s="26" t="s">
        <v>43</v>
      </c>
      <c r="AC874" s="26" t="s">
        <v>43</v>
      </c>
      <c r="AD874" s="26" t="s">
        <v>190</v>
      </c>
      <c r="AE874" s="26" t="s">
        <v>55</v>
      </c>
      <c r="AF874" s="26" t="s">
        <v>159</v>
      </c>
      <c r="AG874" s="26" t="s">
        <v>58</v>
      </c>
      <c r="AH874" s="26" t="s">
        <v>58</v>
      </c>
      <c r="AI874" s="26" t="s">
        <v>58</v>
      </c>
      <c r="AJ874" s="26" t="s">
        <v>58</v>
      </c>
      <c r="AK874" s="26" t="s">
        <v>71</v>
      </c>
      <c r="AL874" s="26" t="s">
        <v>160</v>
      </c>
      <c r="AM874" s="26" t="s">
        <v>206</v>
      </c>
      <c r="AN874" s="26" t="s">
        <v>90</v>
      </c>
      <c r="AO874" s="26" t="s">
        <v>192</v>
      </c>
      <c r="AP874" s="26" t="s">
        <v>106</v>
      </c>
      <c r="AQ874" s="26" t="s">
        <v>106</v>
      </c>
      <c r="AR874" s="26" t="s">
        <v>106</v>
      </c>
      <c r="AS874" s="26" t="s">
        <v>106</v>
      </c>
      <c r="AT874" s="26" t="s">
        <v>114</v>
      </c>
      <c r="AU874" s="26" t="s">
        <v>193</v>
      </c>
      <c r="AX874" s="12">
        <f t="shared" si="487"/>
        <v>873</v>
      </c>
      <c r="AY874" s="12">
        <f t="shared" si="518"/>
        <v>0.5</v>
      </c>
      <c r="AZ874" s="20" t="str">
        <f t="shared" si="488"/>
        <v>Anticipatoria., Autoevaluación., Retroalimentación.</v>
      </c>
      <c r="BA874" s="12" t="str">
        <f t="shared" si="483"/>
        <v>Anticipatoria.</v>
      </c>
      <c r="BB874" s="12" t="str">
        <f t="shared" si="484"/>
        <v>Autoevaluación.</v>
      </c>
      <c r="BC874" s="12" t="str">
        <f t="shared" si="485"/>
        <v>Retroalimentación.</v>
      </c>
      <c r="BD874" s="12" t="str">
        <f t="shared" si="486"/>
        <v/>
      </c>
      <c r="BF874" s="12">
        <f t="shared" si="489"/>
        <v>1</v>
      </c>
      <c r="BG874" s="12">
        <f t="shared" si="490"/>
        <v>0</v>
      </c>
      <c r="BH874" s="12">
        <f t="shared" si="491"/>
        <v>1</v>
      </c>
      <c r="BI874" s="12">
        <f t="shared" si="492"/>
        <v>1</v>
      </c>
      <c r="BJ874" s="12">
        <f t="shared" si="493"/>
        <v>0</v>
      </c>
      <c r="BK874" s="12">
        <f t="shared" si="494"/>
        <v>3</v>
      </c>
      <c r="BL874" s="20" t="str">
        <f t="shared" si="495"/>
        <v>Reflexión, Diálogo, Claridad, Oportunidades de mejora, Retroalimentación al docente</v>
      </c>
      <c r="BM874" s="12" t="str">
        <f t="shared" si="496"/>
        <v>Reflexión</v>
      </c>
      <c r="BN874" s="12" t="str">
        <f t="shared" si="519"/>
        <v>Diálogo</v>
      </c>
      <c r="BO874" s="12" t="str">
        <f t="shared" si="497"/>
        <v>Claridad</v>
      </c>
      <c r="BP874" s="12" t="str">
        <f t="shared" si="498"/>
        <v>Oportunidades de mejora</v>
      </c>
      <c r="BQ874" s="12" t="str">
        <f t="shared" si="499"/>
        <v>Retroalimentación al docente</v>
      </c>
      <c r="BS874" s="12">
        <f t="shared" si="500"/>
        <v>1</v>
      </c>
      <c r="BT874" s="12">
        <f t="shared" si="501"/>
        <v>1</v>
      </c>
      <c r="BU874" s="12">
        <f t="shared" si="502"/>
        <v>1</v>
      </c>
      <c r="BV874" s="12">
        <f t="shared" si="503"/>
        <v>1</v>
      </c>
      <c r="BW874" s="12">
        <f t="shared" si="504"/>
        <v>1</v>
      </c>
      <c r="BX874" s="12">
        <f t="shared" si="505"/>
        <v>0</v>
      </c>
      <c r="BY874" s="12">
        <f t="shared" si="506"/>
        <v>5</v>
      </c>
      <c r="BZ874" s="12" t="str">
        <f t="shared" si="50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74" s="12" t="str">
        <f t="shared" si="508"/>
        <v>La bibliografía básica propuesta se encuentra en la biblioteca "Juan Roa Vásquez".</v>
      </c>
      <c r="CB874" s="21" t="str">
        <f t="shared" si="509"/>
        <v>La bibliografía propuesta contiene títulos de edición menor a 5 años.</v>
      </c>
      <c r="CC874" s="12" t="str">
        <f t="shared" si="510"/>
        <v>La bibliografía se presenta con una sólo sistema de referenciación (APA, Vancouver, IEEE, etc).</v>
      </c>
      <c r="CD874" s="12" t="str">
        <f t="shared" si="511"/>
        <v>La bibliografía incluye por lo menos dos títulos en una segunda lengua.</v>
      </c>
      <c r="CF874" s="12">
        <f t="shared" si="512"/>
        <v>1</v>
      </c>
      <c r="CG874" s="12">
        <f t="shared" si="513"/>
        <v>1</v>
      </c>
      <c r="CH874" s="12">
        <f t="shared" si="514"/>
        <v>1</v>
      </c>
      <c r="CI874" s="12">
        <f t="shared" si="515"/>
        <v>1</v>
      </c>
      <c r="CJ874" s="12">
        <f t="shared" si="516"/>
        <v>0</v>
      </c>
      <c r="CK874" s="12">
        <f t="shared" si="517"/>
        <v>4</v>
      </c>
    </row>
    <row r="875" spans="1:89" x14ac:dyDescent="0.25">
      <c r="A875" s="25">
        <v>43083.317847210652</v>
      </c>
      <c r="B875" s="26" t="s">
        <v>1790</v>
      </c>
      <c r="C875" s="26" t="s">
        <v>1791</v>
      </c>
      <c r="D875" s="26" t="s">
        <v>185</v>
      </c>
      <c r="E875" s="24"/>
      <c r="F875" s="26" t="s">
        <v>320</v>
      </c>
      <c r="G875" s="26" t="s">
        <v>1793</v>
      </c>
      <c r="H875" s="26" t="s">
        <v>188</v>
      </c>
      <c r="I875" s="26" t="s">
        <v>188</v>
      </c>
      <c r="J875" s="26" t="s">
        <v>188</v>
      </c>
      <c r="K875" s="26" t="s">
        <v>188</v>
      </c>
      <c r="L875" s="26" t="s">
        <v>188</v>
      </c>
      <c r="M875" s="26" t="s">
        <v>188</v>
      </c>
      <c r="N875" s="26" t="s">
        <v>188</v>
      </c>
      <c r="O875" s="26" t="s">
        <v>188</v>
      </c>
      <c r="P875" s="26" t="s">
        <v>188</v>
      </c>
      <c r="Q875" s="26" t="s">
        <v>188</v>
      </c>
      <c r="R875" s="26" t="s">
        <v>188</v>
      </c>
      <c r="S875" s="26" t="s">
        <v>188</v>
      </c>
      <c r="T875" s="26" t="s">
        <v>188</v>
      </c>
      <c r="U875" s="26" t="s">
        <v>188</v>
      </c>
      <c r="V875" s="26" t="s">
        <v>5</v>
      </c>
      <c r="W875" s="26" t="s">
        <v>162</v>
      </c>
      <c r="X875" s="26" t="s">
        <v>158</v>
      </c>
      <c r="Y875" s="26" t="s">
        <v>190</v>
      </c>
      <c r="Z875" s="26" t="s">
        <v>190</v>
      </c>
      <c r="AA875" s="26" t="s">
        <v>190</v>
      </c>
      <c r="AB875" s="26" t="s">
        <v>43</v>
      </c>
      <c r="AC875" s="26" t="s">
        <v>43</v>
      </c>
      <c r="AD875" s="26" t="s">
        <v>190</v>
      </c>
      <c r="AE875" s="26" t="s">
        <v>55</v>
      </c>
      <c r="AF875" s="26" t="s">
        <v>159</v>
      </c>
      <c r="AG875" s="26" t="s">
        <v>59</v>
      </c>
      <c r="AH875" s="26" t="s">
        <v>59</v>
      </c>
      <c r="AI875" s="26" t="s">
        <v>58</v>
      </c>
      <c r="AJ875" s="26" t="s">
        <v>59</v>
      </c>
      <c r="AK875" s="26" t="s">
        <v>71</v>
      </c>
      <c r="AL875" s="26" t="s">
        <v>160</v>
      </c>
      <c r="AM875" s="26" t="s">
        <v>206</v>
      </c>
      <c r="AN875" s="26" t="s">
        <v>90</v>
      </c>
      <c r="AO875" s="26" t="s">
        <v>192</v>
      </c>
      <c r="AP875" s="26" t="s">
        <v>106</v>
      </c>
      <c r="AQ875" s="26" t="s">
        <v>106</v>
      </c>
      <c r="AR875" s="26" t="s">
        <v>106</v>
      </c>
      <c r="AS875" s="26" t="s">
        <v>106</v>
      </c>
      <c r="AT875" s="26" t="s">
        <v>114</v>
      </c>
      <c r="AU875" s="26" t="s">
        <v>193</v>
      </c>
      <c r="AX875" s="12">
        <f t="shared" si="487"/>
        <v>873</v>
      </c>
      <c r="AY875" s="12">
        <f t="shared" si="518"/>
        <v>0.5</v>
      </c>
      <c r="AZ875" s="20" t="str">
        <f t="shared" si="488"/>
        <v>Anticipatoria., Autoevaluación., Retroalimentación.</v>
      </c>
      <c r="BA875" s="12" t="str">
        <f t="shared" si="483"/>
        <v>Anticipatoria.</v>
      </c>
      <c r="BB875" s="12" t="str">
        <f t="shared" si="484"/>
        <v>Autoevaluación.</v>
      </c>
      <c r="BC875" s="12" t="str">
        <f t="shared" si="485"/>
        <v>Retroalimentación.</v>
      </c>
      <c r="BD875" s="12" t="str">
        <f t="shared" si="486"/>
        <v/>
      </c>
      <c r="BF875" s="12">
        <f t="shared" si="489"/>
        <v>1</v>
      </c>
      <c r="BG875" s="12">
        <f t="shared" si="490"/>
        <v>0</v>
      </c>
      <c r="BH875" s="12">
        <f t="shared" si="491"/>
        <v>1</v>
      </c>
      <c r="BI875" s="12">
        <f t="shared" si="492"/>
        <v>1</v>
      </c>
      <c r="BJ875" s="12">
        <f t="shared" si="493"/>
        <v>0</v>
      </c>
      <c r="BK875" s="12">
        <f t="shared" si="494"/>
        <v>3</v>
      </c>
      <c r="BL875" s="20" t="str">
        <f t="shared" si="495"/>
        <v>Reflexión, Diálogo, Claridad, Oportunidades de mejora, Retroalimentación al docente</v>
      </c>
      <c r="BM875" s="12" t="str">
        <f t="shared" si="496"/>
        <v>Reflexión</v>
      </c>
      <c r="BN875" s="12" t="str">
        <f t="shared" si="519"/>
        <v>Diálogo</v>
      </c>
      <c r="BO875" s="12" t="str">
        <f t="shared" si="497"/>
        <v>Claridad</v>
      </c>
      <c r="BP875" s="12" t="str">
        <f t="shared" si="498"/>
        <v>Oportunidades de mejora</v>
      </c>
      <c r="BQ875" s="12" t="str">
        <f t="shared" si="499"/>
        <v>Retroalimentación al docente</v>
      </c>
      <c r="BS875" s="12">
        <f t="shared" si="500"/>
        <v>1</v>
      </c>
      <c r="BT875" s="12">
        <f t="shared" si="501"/>
        <v>1</v>
      </c>
      <c r="BU875" s="12">
        <f t="shared" si="502"/>
        <v>1</v>
      </c>
      <c r="BV875" s="12">
        <f t="shared" si="503"/>
        <v>1</v>
      </c>
      <c r="BW875" s="12">
        <f t="shared" si="504"/>
        <v>1</v>
      </c>
      <c r="BX875" s="12">
        <f t="shared" si="505"/>
        <v>0</v>
      </c>
      <c r="BY875" s="12">
        <f t="shared" si="506"/>
        <v>5</v>
      </c>
      <c r="BZ875" s="12" t="str">
        <f t="shared" si="50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75" s="12" t="str">
        <f t="shared" si="508"/>
        <v>La bibliografía básica propuesta se encuentra en la biblioteca "Juan Roa Vásquez".</v>
      </c>
      <c r="CB875" s="21" t="str">
        <f t="shared" si="509"/>
        <v>La bibliografía propuesta contiene títulos de edición menor a 5 años.</v>
      </c>
      <c r="CC875" s="12" t="str">
        <f t="shared" si="510"/>
        <v>La bibliografía se presenta con una sólo sistema de referenciación (APA, Vancouver, IEEE, etc).</v>
      </c>
      <c r="CD875" s="12" t="str">
        <f t="shared" si="511"/>
        <v>La bibliografía incluye por lo menos dos títulos en una segunda lengua.</v>
      </c>
      <c r="CF875" s="12">
        <f t="shared" si="512"/>
        <v>1</v>
      </c>
      <c r="CG875" s="12">
        <f t="shared" si="513"/>
        <v>1</v>
      </c>
      <c r="CH875" s="12">
        <f t="shared" si="514"/>
        <v>1</v>
      </c>
      <c r="CI875" s="12">
        <f t="shared" si="515"/>
        <v>1</v>
      </c>
      <c r="CJ875" s="12">
        <f t="shared" si="516"/>
        <v>0</v>
      </c>
      <c r="CK875" s="12">
        <f t="shared" si="517"/>
        <v>4</v>
      </c>
    </row>
    <row r="876" spans="1:89" x14ac:dyDescent="0.25">
      <c r="A876" s="25">
        <v>43083.388274571756</v>
      </c>
      <c r="B876" s="26" t="s">
        <v>1794</v>
      </c>
      <c r="C876" s="26" t="s">
        <v>1795</v>
      </c>
      <c r="D876" s="26" t="s">
        <v>185</v>
      </c>
      <c r="E876" s="24"/>
      <c r="F876" s="26" t="s">
        <v>223</v>
      </c>
      <c r="G876" s="26" t="s">
        <v>1796</v>
      </c>
      <c r="H876" s="26" t="s">
        <v>188</v>
      </c>
      <c r="I876" s="26" t="s">
        <v>188</v>
      </c>
      <c r="J876" s="26" t="s">
        <v>188</v>
      </c>
      <c r="K876" s="26" t="s">
        <v>188</v>
      </c>
      <c r="L876" s="26" t="s">
        <v>188</v>
      </c>
      <c r="M876" s="26" t="s">
        <v>188</v>
      </c>
      <c r="N876" s="26" t="s">
        <v>188</v>
      </c>
      <c r="O876" s="26" t="s">
        <v>188</v>
      </c>
      <c r="P876" s="26" t="s">
        <v>188</v>
      </c>
      <c r="Q876" s="26" t="s">
        <v>188</v>
      </c>
      <c r="R876" s="26" t="s">
        <v>188</v>
      </c>
      <c r="S876" s="26" t="s">
        <v>188</v>
      </c>
      <c r="T876" s="26" t="s">
        <v>188</v>
      </c>
      <c r="U876" s="26" t="s">
        <v>188</v>
      </c>
      <c r="V876" s="26" t="s">
        <v>5</v>
      </c>
      <c r="W876" s="26" t="s">
        <v>162</v>
      </c>
      <c r="X876" s="26" t="s">
        <v>158</v>
      </c>
      <c r="Y876" s="26" t="s">
        <v>190</v>
      </c>
      <c r="Z876" s="26" t="s">
        <v>190</v>
      </c>
      <c r="AA876" s="26" t="s">
        <v>190</v>
      </c>
      <c r="AB876" s="26" t="s">
        <v>190</v>
      </c>
      <c r="AC876" s="26" t="s">
        <v>190</v>
      </c>
      <c r="AD876" s="26" t="s">
        <v>190</v>
      </c>
      <c r="AE876" s="26" t="s">
        <v>55</v>
      </c>
      <c r="AF876" s="26" t="s">
        <v>159</v>
      </c>
      <c r="AG876" s="26" t="s">
        <v>59</v>
      </c>
      <c r="AH876" s="26" t="s">
        <v>59</v>
      </c>
      <c r="AI876" s="26" t="s">
        <v>59</v>
      </c>
      <c r="AJ876" s="26" t="s">
        <v>59</v>
      </c>
      <c r="AK876" s="26" t="s">
        <v>71</v>
      </c>
      <c r="AL876" s="26" t="s">
        <v>160</v>
      </c>
      <c r="AM876" s="26" t="s">
        <v>218</v>
      </c>
      <c r="AN876" s="26" t="s">
        <v>89</v>
      </c>
      <c r="AO876" s="26" t="s">
        <v>192</v>
      </c>
      <c r="AP876" s="26" t="s">
        <v>104</v>
      </c>
      <c r="AQ876" s="26" t="s">
        <v>104</v>
      </c>
      <c r="AR876" s="26" t="s">
        <v>104</v>
      </c>
      <c r="AS876" s="26" t="s">
        <v>104</v>
      </c>
      <c r="AT876" s="26" t="s">
        <v>115</v>
      </c>
      <c r="AU876" s="26" t="s">
        <v>232</v>
      </c>
      <c r="AX876" s="12">
        <f t="shared" si="487"/>
        <v>875</v>
      </c>
      <c r="AY876" s="12">
        <f t="shared" si="518"/>
        <v>0.5</v>
      </c>
      <c r="AZ876" s="20" t="str">
        <f t="shared" si="488"/>
        <v>Criterios y estándares (Rúbrica)., Retroalimentación.</v>
      </c>
      <c r="BA876" s="12" t="str">
        <f t="shared" si="483"/>
        <v>Criterios y estándares (Rúbrica).</v>
      </c>
      <c r="BB876" s="12" t="str">
        <f t="shared" si="484"/>
        <v>Retroalimentación.</v>
      </c>
      <c r="BC876" s="12" t="str">
        <f t="shared" si="485"/>
        <v/>
      </c>
      <c r="BD876" s="12" t="str">
        <f t="shared" si="486"/>
        <v/>
      </c>
      <c r="BF876" s="12">
        <f t="shared" si="489"/>
        <v>0</v>
      </c>
      <c r="BG876" s="12">
        <f t="shared" si="490"/>
        <v>1</v>
      </c>
      <c r="BH876" s="12">
        <f t="shared" si="491"/>
        <v>0</v>
      </c>
      <c r="BI876" s="12">
        <f t="shared" si="492"/>
        <v>1</v>
      </c>
      <c r="BJ876" s="12">
        <f t="shared" si="493"/>
        <v>0</v>
      </c>
      <c r="BK876" s="12">
        <f t="shared" si="494"/>
        <v>2</v>
      </c>
      <c r="BL876" s="20" t="str">
        <f t="shared" si="495"/>
        <v>Reflexión, Diálogo, Claridad, Oportunidades de mejora, Retroalimentación al docente</v>
      </c>
      <c r="BM876" s="12" t="str">
        <f t="shared" si="496"/>
        <v>Reflexión</v>
      </c>
      <c r="BN876" s="12" t="str">
        <f t="shared" si="519"/>
        <v>Diálogo</v>
      </c>
      <c r="BO876" s="12" t="str">
        <f t="shared" si="497"/>
        <v>Claridad</v>
      </c>
      <c r="BP876" s="12" t="str">
        <f t="shared" si="498"/>
        <v>Oportunidades de mejora</v>
      </c>
      <c r="BQ876" s="12" t="str">
        <f t="shared" si="499"/>
        <v>Retroalimentación al docente</v>
      </c>
      <c r="BS876" s="12">
        <f t="shared" si="500"/>
        <v>1</v>
      </c>
      <c r="BT876" s="12">
        <f t="shared" si="501"/>
        <v>1</v>
      </c>
      <c r="BU876" s="12">
        <f t="shared" si="502"/>
        <v>1</v>
      </c>
      <c r="BV876" s="12">
        <f t="shared" si="503"/>
        <v>1</v>
      </c>
      <c r="BW876" s="12">
        <f t="shared" si="504"/>
        <v>1</v>
      </c>
      <c r="BX876" s="12">
        <f t="shared" si="505"/>
        <v>0</v>
      </c>
      <c r="BY876" s="12">
        <f t="shared" si="506"/>
        <v>5</v>
      </c>
      <c r="BZ876" s="12" t="str">
        <f t="shared" si="507"/>
        <v>La bibliografía básica propuesta se encuentra en la biblioteca "Juan Roa Vásquez"., La bibliografía propuesta contiene títulos de edición menor a 5 años., La bibliografía incluye por lo menos dos títulos en una segunda lengua.</v>
      </c>
      <c r="CA876" s="12" t="str">
        <f t="shared" si="508"/>
        <v>La bibliografía básica propuesta se encuentra en la biblioteca "Juan Roa Vásquez".</v>
      </c>
      <c r="CB876" s="21" t="str">
        <f t="shared" si="509"/>
        <v>La bibliografía propuesta contiene títulos de edición menor a 5 años.</v>
      </c>
      <c r="CC876" s="12" t="str">
        <f t="shared" si="510"/>
        <v>La bibliografía incluye por lo menos dos títulos en una segunda lengua.</v>
      </c>
      <c r="CD876" s="12" t="str">
        <f t="shared" si="511"/>
        <v/>
      </c>
      <c r="CF876" s="12">
        <f t="shared" si="512"/>
        <v>1</v>
      </c>
      <c r="CG876" s="12">
        <f t="shared" si="513"/>
        <v>1</v>
      </c>
      <c r="CH876" s="12">
        <f t="shared" si="514"/>
        <v>0</v>
      </c>
      <c r="CI876" s="12">
        <f t="shared" si="515"/>
        <v>1</v>
      </c>
      <c r="CJ876" s="12">
        <f t="shared" si="516"/>
        <v>0</v>
      </c>
      <c r="CK876" s="12">
        <f t="shared" si="517"/>
        <v>3</v>
      </c>
    </row>
    <row r="877" spans="1:89" x14ac:dyDescent="0.25">
      <c r="A877" s="25">
        <v>43083.39467086806</v>
      </c>
      <c r="B877" s="26" t="s">
        <v>1794</v>
      </c>
      <c r="C877" s="26" t="s">
        <v>1795</v>
      </c>
      <c r="D877" s="26" t="s">
        <v>185</v>
      </c>
      <c r="E877" s="24"/>
      <c r="F877" s="26" t="s">
        <v>223</v>
      </c>
      <c r="G877" s="26" t="s">
        <v>1797</v>
      </c>
      <c r="H877" s="26" t="s">
        <v>188</v>
      </c>
      <c r="I877" s="26" t="s">
        <v>188</v>
      </c>
      <c r="J877" s="26" t="s">
        <v>188</v>
      </c>
      <c r="K877" s="26" t="s">
        <v>188</v>
      </c>
      <c r="L877" s="26" t="s">
        <v>188</v>
      </c>
      <c r="M877" s="26" t="s">
        <v>188</v>
      </c>
      <c r="N877" s="26" t="s">
        <v>188</v>
      </c>
      <c r="O877" s="26" t="s">
        <v>188</v>
      </c>
      <c r="P877" s="26" t="s">
        <v>188</v>
      </c>
      <c r="Q877" s="26" t="s">
        <v>188</v>
      </c>
      <c r="R877" s="26" t="s">
        <v>188</v>
      </c>
      <c r="S877" s="26" t="s">
        <v>188</v>
      </c>
      <c r="T877" s="26" t="s">
        <v>188</v>
      </c>
      <c r="U877" s="26" t="s">
        <v>188</v>
      </c>
      <c r="V877" s="26" t="s">
        <v>5</v>
      </c>
      <c r="W877" s="26" t="s">
        <v>162</v>
      </c>
      <c r="X877" s="26" t="s">
        <v>158</v>
      </c>
      <c r="Y877" s="26" t="s">
        <v>190</v>
      </c>
      <c r="Z877" s="26" t="s">
        <v>190</v>
      </c>
      <c r="AA877" s="26" t="s">
        <v>190</v>
      </c>
      <c r="AB877" s="26" t="s">
        <v>190</v>
      </c>
      <c r="AC877" s="26" t="s">
        <v>190</v>
      </c>
      <c r="AD877" s="26" t="s">
        <v>190</v>
      </c>
      <c r="AE877" s="26" t="s">
        <v>55</v>
      </c>
      <c r="AF877" s="26" t="s">
        <v>159</v>
      </c>
      <c r="AG877" s="26" t="s">
        <v>59</v>
      </c>
      <c r="AH877" s="26" t="s">
        <v>59</v>
      </c>
      <c r="AI877" s="26" t="s">
        <v>59</v>
      </c>
      <c r="AJ877" s="26" t="s">
        <v>59</v>
      </c>
      <c r="AK877" s="26" t="s">
        <v>71</v>
      </c>
      <c r="AL877" s="26" t="s">
        <v>163</v>
      </c>
      <c r="AM877" s="26" t="s">
        <v>218</v>
      </c>
      <c r="AN877" s="26" t="s">
        <v>89</v>
      </c>
      <c r="AO877" s="26" t="s">
        <v>192</v>
      </c>
      <c r="AP877" s="26" t="s">
        <v>105</v>
      </c>
      <c r="AQ877" s="26" t="s">
        <v>105</v>
      </c>
      <c r="AR877" s="26" t="s">
        <v>105</v>
      </c>
      <c r="AS877" s="26" t="s">
        <v>105</v>
      </c>
      <c r="AT877" s="26" t="s">
        <v>112</v>
      </c>
      <c r="AU877" s="26" t="s">
        <v>232</v>
      </c>
      <c r="AX877" s="12">
        <f t="shared" si="487"/>
        <v>875</v>
      </c>
      <c r="AY877" s="12">
        <f t="shared" si="518"/>
        <v>0.5</v>
      </c>
      <c r="AZ877" s="20" t="str">
        <f t="shared" si="488"/>
        <v>Criterios y estándares (Rúbrica)., Retroalimentación.</v>
      </c>
      <c r="BA877" s="12" t="str">
        <f t="shared" si="483"/>
        <v>Criterios y estándares (Rúbrica).</v>
      </c>
      <c r="BB877" s="12" t="str">
        <f t="shared" si="484"/>
        <v>Retroalimentación.</v>
      </c>
      <c r="BC877" s="12" t="str">
        <f t="shared" si="485"/>
        <v/>
      </c>
      <c r="BD877" s="12" t="str">
        <f t="shared" si="486"/>
        <v/>
      </c>
      <c r="BF877" s="12">
        <f t="shared" si="489"/>
        <v>0</v>
      </c>
      <c r="BG877" s="12">
        <f t="shared" si="490"/>
        <v>1</v>
      </c>
      <c r="BH877" s="12">
        <f t="shared" si="491"/>
        <v>0</v>
      </c>
      <c r="BI877" s="12">
        <f t="shared" si="492"/>
        <v>1</v>
      </c>
      <c r="BJ877" s="12">
        <f t="shared" si="493"/>
        <v>0</v>
      </c>
      <c r="BK877" s="12">
        <f t="shared" si="494"/>
        <v>2</v>
      </c>
      <c r="BL877" s="20" t="str">
        <f t="shared" si="495"/>
        <v>Reflexión, Diálogo, Claridad, Oportunidades de mejora, Retroalimentación al docente</v>
      </c>
      <c r="BM877" s="12" t="str">
        <f t="shared" si="496"/>
        <v>Reflexión</v>
      </c>
      <c r="BN877" s="12" t="str">
        <f t="shared" si="519"/>
        <v>Diálogo</v>
      </c>
      <c r="BO877" s="12" t="str">
        <f t="shared" si="497"/>
        <v>Claridad</v>
      </c>
      <c r="BP877" s="12" t="str">
        <f t="shared" si="498"/>
        <v>Oportunidades de mejora</v>
      </c>
      <c r="BQ877" s="12" t="str">
        <f t="shared" si="499"/>
        <v>Retroalimentación al docente</v>
      </c>
      <c r="BS877" s="12">
        <f t="shared" si="500"/>
        <v>1</v>
      </c>
      <c r="BT877" s="12">
        <f t="shared" si="501"/>
        <v>1</v>
      </c>
      <c r="BU877" s="12">
        <f t="shared" si="502"/>
        <v>1</v>
      </c>
      <c r="BV877" s="12">
        <f t="shared" si="503"/>
        <v>1</v>
      </c>
      <c r="BW877" s="12">
        <f t="shared" si="504"/>
        <v>1</v>
      </c>
      <c r="BX877" s="12">
        <f t="shared" si="505"/>
        <v>0</v>
      </c>
      <c r="BY877" s="12">
        <f t="shared" si="506"/>
        <v>5</v>
      </c>
      <c r="BZ877" s="12" t="str">
        <f t="shared" si="507"/>
        <v>La bibliografía básica propuesta se encuentra en la biblioteca "Juan Roa Vásquez"., La bibliografía propuesta contiene títulos de edición menor a 5 años., La bibliografía incluye por lo menos dos títulos en una segunda lengua.</v>
      </c>
      <c r="CA877" s="12" t="str">
        <f t="shared" si="508"/>
        <v>La bibliografía básica propuesta se encuentra en la biblioteca "Juan Roa Vásquez".</v>
      </c>
      <c r="CB877" s="21" t="str">
        <f t="shared" si="509"/>
        <v>La bibliografía propuesta contiene títulos de edición menor a 5 años.</v>
      </c>
      <c r="CC877" s="12" t="str">
        <f t="shared" si="510"/>
        <v>La bibliografía incluye por lo menos dos títulos en una segunda lengua.</v>
      </c>
      <c r="CD877" s="12" t="str">
        <f t="shared" si="511"/>
        <v/>
      </c>
      <c r="CF877" s="12">
        <f t="shared" si="512"/>
        <v>1</v>
      </c>
      <c r="CG877" s="12">
        <f t="shared" si="513"/>
        <v>1</v>
      </c>
      <c r="CH877" s="12">
        <f t="shared" si="514"/>
        <v>0</v>
      </c>
      <c r="CI877" s="12">
        <f t="shared" si="515"/>
        <v>1</v>
      </c>
      <c r="CJ877" s="12">
        <f t="shared" si="516"/>
        <v>0</v>
      </c>
      <c r="CK877" s="12">
        <f t="shared" si="517"/>
        <v>3</v>
      </c>
    </row>
    <row r="878" spans="1:89" x14ac:dyDescent="0.25">
      <c r="A878" s="25">
        <v>43083.416261261576</v>
      </c>
      <c r="B878" s="26" t="s">
        <v>1798</v>
      </c>
      <c r="C878" s="26" t="s">
        <v>335</v>
      </c>
      <c r="D878" s="26" t="s">
        <v>185</v>
      </c>
      <c r="E878" s="24"/>
      <c r="F878" s="26" t="s">
        <v>336</v>
      </c>
      <c r="G878" s="26" t="s">
        <v>337</v>
      </c>
      <c r="H878" s="26" t="s">
        <v>188</v>
      </c>
      <c r="I878" s="26" t="s">
        <v>188</v>
      </c>
      <c r="J878" s="26" t="s">
        <v>188</v>
      </c>
      <c r="K878" s="26" t="s">
        <v>188</v>
      </c>
      <c r="L878" s="26" t="s">
        <v>188</v>
      </c>
      <c r="M878" s="26" t="s">
        <v>188</v>
      </c>
      <c r="N878" s="26" t="s">
        <v>188</v>
      </c>
      <c r="O878" s="26" t="s">
        <v>188</v>
      </c>
      <c r="P878" s="26" t="s">
        <v>188</v>
      </c>
      <c r="Q878" s="26" t="s">
        <v>188</v>
      </c>
      <c r="R878" s="26" t="s">
        <v>188</v>
      </c>
      <c r="S878" s="26" t="s">
        <v>188</v>
      </c>
      <c r="T878" s="26" t="s">
        <v>188</v>
      </c>
      <c r="U878" s="26" t="s">
        <v>188</v>
      </c>
      <c r="V878" s="26" t="s">
        <v>5</v>
      </c>
      <c r="W878" s="26" t="s">
        <v>162</v>
      </c>
      <c r="X878" s="26" t="s">
        <v>158</v>
      </c>
      <c r="Y878" s="26" t="s">
        <v>190</v>
      </c>
      <c r="Z878" s="26" t="s">
        <v>190</v>
      </c>
      <c r="AA878" s="26" t="s">
        <v>190</v>
      </c>
      <c r="AB878" s="26" t="s">
        <v>190</v>
      </c>
      <c r="AC878" s="26" t="s">
        <v>190</v>
      </c>
      <c r="AD878" s="26" t="s">
        <v>190</v>
      </c>
      <c r="AE878" s="26" t="s">
        <v>55</v>
      </c>
      <c r="AF878" s="26" t="s">
        <v>159</v>
      </c>
      <c r="AG878" s="26" t="s">
        <v>59</v>
      </c>
      <c r="AH878" s="26" t="s">
        <v>59</v>
      </c>
      <c r="AI878" s="26" t="s">
        <v>59</v>
      </c>
      <c r="AJ878" s="26" t="s">
        <v>59</v>
      </c>
      <c r="AK878" s="26" t="s">
        <v>71</v>
      </c>
      <c r="AL878" s="26" t="s">
        <v>163</v>
      </c>
      <c r="AM878" s="26" t="s">
        <v>259</v>
      </c>
      <c r="AN878" s="26" t="s">
        <v>90</v>
      </c>
      <c r="AO878" s="26" t="s">
        <v>192</v>
      </c>
      <c r="AP878" s="26" t="s">
        <v>106</v>
      </c>
      <c r="AQ878" s="26" t="s">
        <v>106</v>
      </c>
      <c r="AR878" s="26" t="s">
        <v>106</v>
      </c>
      <c r="AS878" s="26" t="s">
        <v>106</v>
      </c>
      <c r="AT878" s="26" t="s">
        <v>112</v>
      </c>
      <c r="AU878" s="26" t="s">
        <v>193</v>
      </c>
      <c r="AX878" s="12">
        <f t="shared" si="487"/>
        <v>67</v>
      </c>
      <c r="AY878" s="12">
        <f t="shared" si="518"/>
        <v>0.33333333333333331</v>
      </c>
      <c r="AZ878" s="20" t="str">
        <f t="shared" si="488"/>
        <v>Criterios y estándares (Rúbrica)., Autoevaluación., Retroalimentación.</v>
      </c>
      <c r="BA878" s="12" t="str">
        <f t="shared" si="483"/>
        <v>Criterios y estándares (Rúbrica).</v>
      </c>
      <c r="BB878" s="12" t="str">
        <f t="shared" si="484"/>
        <v>Autoevaluación.</v>
      </c>
      <c r="BC878" s="12" t="str">
        <f t="shared" si="485"/>
        <v>Retroalimentación.</v>
      </c>
      <c r="BD878" s="12" t="str">
        <f t="shared" si="486"/>
        <v/>
      </c>
      <c r="BF878" s="12">
        <f t="shared" si="489"/>
        <v>0</v>
      </c>
      <c r="BG878" s="12">
        <f t="shared" si="490"/>
        <v>1</v>
      </c>
      <c r="BH878" s="12">
        <f t="shared" si="491"/>
        <v>1</v>
      </c>
      <c r="BI878" s="12">
        <f t="shared" si="492"/>
        <v>1</v>
      </c>
      <c r="BJ878" s="12">
        <f t="shared" si="493"/>
        <v>0</v>
      </c>
      <c r="BK878" s="12">
        <f t="shared" si="494"/>
        <v>3</v>
      </c>
      <c r="BL878" s="20" t="str">
        <f t="shared" si="495"/>
        <v>Reflexión, Diálogo, Claridad, Oportunidades de mejora, Retroalimentación al docente</v>
      </c>
      <c r="BM878" s="12" t="str">
        <f t="shared" si="496"/>
        <v>Reflexión</v>
      </c>
      <c r="BN878" s="12" t="str">
        <f t="shared" si="519"/>
        <v>Diálogo</v>
      </c>
      <c r="BO878" s="12" t="str">
        <f t="shared" si="497"/>
        <v>Claridad</v>
      </c>
      <c r="BP878" s="12" t="str">
        <f t="shared" si="498"/>
        <v>Oportunidades de mejora</v>
      </c>
      <c r="BQ878" s="12" t="str">
        <f t="shared" si="499"/>
        <v>Retroalimentación al docente</v>
      </c>
      <c r="BS878" s="12">
        <f t="shared" si="500"/>
        <v>1</v>
      </c>
      <c r="BT878" s="12">
        <f t="shared" si="501"/>
        <v>1</v>
      </c>
      <c r="BU878" s="12">
        <f t="shared" si="502"/>
        <v>1</v>
      </c>
      <c r="BV878" s="12">
        <f t="shared" si="503"/>
        <v>1</v>
      </c>
      <c r="BW878" s="12">
        <f t="shared" si="504"/>
        <v>1</v>
      </c>
      <c r="BX878" s="12">
        <f t="shared" si="505"/>
        <v>0</v>
      </c>
      <c r="BY878" s="12">
        <f t="shared" si="506"/>
        <v>5</v>
      </c>
      <c r="BZ878" s="12" t="str">
        <f t="shared" si="50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78" s="12" t="str">
        <f t="shared" si="508"/>
        <v>La bibliografía básica propuesta se encuentra en la biblioteca "Juan Roa Vásquez".</v>
      </c>
      <c r="CB878" s="21" t="str">
        <f t="shared" si="509"/>
        <v>La bibliografía propuesta contiene títulos de edición menor a 5 años.</v>
      </c>
      <c r="CC878" s="12" t="str">
        <f t="shared" si="510"/>
        <v>La bibliografía se presenta con una sólo sistema de referenciación (APA, Vancouver, IEEE, etc).</v>
      </c>
      <c r="CD878" s="12" t="str">
        <f t="shared" si="511"/>
        <v>La bibliografía incluye por lo menos dos títulos en una segunda lengua.</v>
      </c>
      <c r="CF878" s="12">
        <f t="shared" si="512"/>
        <v>1</v>
      </c>
      <c r="CG878" s="12">
        <f t="shared" si="513"/>
        <v>1</v>
      </c>
      <c r="CH878" s="12">
        <f t="shared" si="514"/>
        <v>1</v>
      </c>
      <c r="CI878" s="12">
        <f t="shared" si="515"/>
        <v>1</v>
      </c>
      <c r="CJ878" s="12">
        <f t="shared" si="516"/>
        <v>0</v>
      </c>
      <c r="CK878" s="12">
        <f t="shared" si="517"/>
        <v>4</v>
      </c>
    </row>
    <row r="879" spans="1:89" x14ac:dyDescent="0.25">
      <c r="A879" s="25">
        <v>43083.42833978009</v>
      </c>
      <c r="B879" s="26" t="s">
        <v>1799</v>
      </c>
      <c r="C879" s="26" t="s">
        <v>1800</v>
      </c>
      <c r="D879" s="26" t="s">
        <v>185</v>
      </c>
      <c r="E879" s="24"/>
      <c r="F879" s="26" t="s">
        <v>204</v>
      </c>
      <c r="G879" s="26" t="s">
        <v>1801</v>
      </c>
      <c r="H879" s="26" t="s">
        <v>188</v>
      </c>
      <c r="I879" s="26" t="s">
        <v>188</v>
      </c>
      <c r="J879" s="26" t="s">
        <v>188</v>
      </c>
      <c r="K879" s="26" t="s">
        <v>188</v>
      </c>
      <c r="L879" s="26" t="s">
        <v>188</v>
      </c>
      <c r="M879" s="26" t="s">
        <v>188</v>
      </c>
      <c r="N879" s="26" t="s">
        <v>188</v>
      </c>
      <c r="O879" s="26" t="s">
        <v>188</v>
      </c>
      <c r="P879" s="26" t="s">
        <v>188</v>
      </c>
      <c r="Q879" s="26" t="s">
        <v>188</v>
      </c>
      <c r="R879" s="26" t="s">
        <v>188</v>
      </c>
      <c r="S879" s="26" t="s">
        <v>188</v>
      </c>
      <c r="T879" s="26" t="s">
        <v>188</v>
      </c>
      <c r="U879" s="26" t="s">
        <v>188</v>
      </c>
      <c r="V879" s="26" t="s">
        <v>4</v>
      </c>
      <c r="W879" s="26" t="s">
        <v>162</v>
      </c>
      <c r="X879" s="26" t="s">
        <v>158</v>
      </c>
      <c r="Y879" s="26" t="s">
        <v>43</v>
      </c>
      <c r="Z879" s="26" t="s">
        <v>43</v>
      </c>
      <c r="AA879" s="26" t="s">
        <v>43</v>
      </c>
      <c r="AB879" s="26" t="s">
        <v>43</v>
      </c>
      <c r="AC879" s="26" t="s">
        <v>43</v>
      </c>
      <c r="AD879" s="26" t="s">
        <v>43</v>
      </c>
      <c r="AE879" s="26" t="s">
        <v>53</v>
      </c>
      <c r="AF879" s="26" t="s">
        <v>58</v>
      </c>
      <c r="AG879" s="26" t="s">
        <v>58</v>
      </c>
      <c r="AH879" s="26" t="s">
        <v>58</v>
      </c>
      <c r="AI879" s="26" t="s">
        <v>58</v>
      </c>
      <c r="AJ879" s="26" t="s">
        <v>58</v>
      </c>
      <c r="AK879" s="26" t="s">
        <v>69</v>
      </c>
      <c r="AL879" s="26" t="s">
        <v>160</v>
      </c>
      <c r="AM879" s="26" t="s">
        <v>264</v>
      </c>
      <c r="AN879" s="26" t="s">
        <v>89</v>
      </c>
      <c r="AO879" s="26" t="s">
        <v>192</v>
      </c>
      <c r="AP879" s="26" t="s">
        <v>104</v>
      </c>
      <c r="AQ879" s="26" t="s">
        <v>104</v>
      </c>
      <c r="AR879" s="26" t="s">
        <v>104</v>
      </c>
      <c r="AS879" s="26" t="s">
        <v>104</v>
      </c>
      <c r="AT879" s="26" t="s">
        <v>114</v>
      </c>
      <c r="AU879" s="26" t="s">
        <v>193</v>
      </c>
      <c r="AX879" s="12">
        <f t="shared" si="487"/>
        <v>878</v>
      </c>
      <c r="AY879" s="12">
        <f t="shared" si="518"/>
        <v>0.33333333333333331</v>
      </c>
      <c r="AZ879" s="20" t="str">
        <f t="shared" si="488"/>
        <v>Autoevaluación., Retroalimentación.</v>
      </c>
      <c r="BA879" s="12" t="str">
        <f t="shared" si="483"/>
        <v>Autoevaluación.</v>
      </c>
      <c r="BB879" s="12" t="str">
        <f t="shared" si="484"/>
        <v>Retroalimentación.</v>
      </c>
      <c r="BC879" s="12" t="str">
        <f t="shared" si="485"/>
        <v/>
      </c>
      <c r="BD879" s="12" t="str">
        <f t="shared" si="486"/>
        <v/>
      </c>
      <c r="BF879" s="12">
        <f t="shared" si="489"/>
        <v>0</v>
      </c>
      <c r="BG879" s="12">
        <f t="shared" si="490"/>
        <v>0</v>
      </c>
      <c r="BH879" s="12">
        <f t="shared" si="491"/>
        <v>1</v>
      </c>
      <c r="BI879" s="12">
        <f t="shared" si="492"/>
        <v>1</v>
      </c>
      <c r="BJ879" s="12">
        <f t="shared" si="493"/>
        <v>0</v>
      </c>
      <c r="BK879" s="12">
        <f t="shared" si="494"/>
        <v>2</v>
      </c>
      <c r="BL879" s="20" t="str">
        <f t="shared" si="495"/>
        <v>Reflexión, Diálogo, Claridad, Oportunidades de mejora, Retroalimentación al docente</v>
      </c>
      <c r="BM879" s="12" t="str">
        <f t="shared" si="496"/>
        <v>Reflexión</v>
      </c>
      <c r="BN879" s="12" t="str">
        <f t="shared" si="519"/>
        <v>Diálogo</v>
      </c>
      <c r="BO879" s="12" t="str">
        <f t="shared" si="497"/>
        <v>Claridad</v>
      </c>
      <c r="BP879" s="12" t="str">
        <f t="shared" si="498"/>
        <v>Oportunidades de mejora</v>
      </c>
      <c r="BQ879" s="12" t="str">
        <f t="shared" si="499"/>
        <v>Retroalimentación al docente</v>
      </c>
      <c r="BS879" s="12">
        <f t="shared" si="500"/>
        <v>1</v>
      </c>
      <c r="BT879" s="12">
        <f t="shared" si="501"/>
        <v>1</v>
      </c>
      <c r="BU879" s="12">
        <f t="shared" si="502"/>
        <v>1</v>
      </c>
      <c r="BV879" s="12">
        <f t="shared" si="503"/>
        <v>1</v>
      </c>
      <c r="BW879" s="12">
        <f t="shared" si="504"/>
        <v>1</v>
      </c>
      <c r="BX879" s="12">
        <f t="shared" si="505"/>
        <v>0</v>
      </c>
      <c r="BY879" s="12">
        <f t="shared" si="506"/>
        <v>5</v>
      </c>
      <c r="BZ879" s="12" t="str">
        <f t="shared" si="50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79" s="12" t="str">
        <f t="shared" si="508"/>
        <v>La bibliografía básica propuesta se encuentra en la biblioteca "Juan Roa Vásquez".</v>
      </c>
      <c r="CB879" s="21" t="str">
        <f t="shared" si="509"/>
        <v>La bibliografía propuesta contiene títulos de edición menor a 5 años.</v>
      </c>
      <c r="CC879" s="12" t="str">
        <f t="shared" si="510"/>
        <v>La bibliografía se presenta con una sólo sistema de referenciación (APA, Vancouver, IEEE, etc).</v>
      </c>
      <c r="CD879" s="12" t="str">
        <f t="shared" si="511"/>
        <v>La bibliografía incluye por lo menos dos títulos en una segunda lengua.</v>
      </c>
      <c r="CF879" s="12">
        <f t="shared" si="512"/>
        <v>1</v>
      </c>
      <c r="CG879" s="12">
        <f t="shared" si="513"/>
        <v>1</v>
      </c>
      <c r="CH879" s="12">
        <f t="shared" si="514"/>
        <v>1</v>
      </c>
      <c r="CI879" s="12">
        <f t="shared" si="515"/>
        <v>1</v>
      </c>
      <c r="CJ879" s="12">
        <f t="shared" si="516"/>
        <v>0</v>
      </c>
      <c r="CK879" s="12">
        <f t="shared" si="517"/>
        <v>4</v>
      </c>
    </row>
    <row r="880" spans="1:89" x14ac:dyDescent="0.25">
      <c r="A880" s="25">
        <v>43083.441748900463</v>
      </c>
      <c r="B880" s="26" t="s">
        <v>1802</v>
      </c>
      <c r="C880" s="26" t="s">
        <v>1803</v>
      </c>
      <c r="D880" s="26" t="s">
        <v>185</v>
      </c>
      <c r="E880" s="24"/>
      <c r="F880" s="26" t="s">
        <v>238</v>
      </c>
      <c r="G880" s="26" t="s">
        <v>1804</v>
      </c>
      <c r="H880" s="26" t="s">
        <v>188</v>
      </c>
      <c r="I880" s="26" t="s">
        <v>188</v>
      </c>
      <c r="J880" s="26" t="s">
        <v>188</v>
      </c>
      <c r="K880" s="26" t="s">
        <v>188</v>
      </c>
      <c r="L880" s="26" t="s">
        <v>188</v>
      </c>
      <c r="M880" s="26" t="s">
        <v>188</v>
      </c>
      <c r="N880" s="26" t="s">
        <v>188</v>
      </c>
      <c r="O880" s="26" t="s">
        <v>188</v>
      </c>
      <c r="P880" s="26" t="s">
        <v>188</v>
      </c>
      <c r="Q880" s="26" t="s">
        <v>188</v>
      </c>
      <c r="R880" s="26" t="s">
        <v>188</v>
      </c>
      <c r="S880" s="26" t="s">
        <v>188</v>
      </c>
      <c r="T880" s="26" t="s">
        <v>188</v>
      </c>
      <c r="U880" s="26" t="s">
        <v>188</v>
      </c>
      <c r="V880" s="26" t="s">
        <v>5</v>
      </c>
      <c r="W880" s="26" t="s">
        <v>162</v>
      </c>
      <c r="X880" s="26" t="s">
        <v>158</v>
      </c>
      <c r="Y880" s="26" t="s">
        <v>43</v>
      </c>
      <c r="Z880" s="26" t="s">
        <v>190</v>
      </c>
      <c r="AA880" s="26" t="s">
        <v>43</v>
      </c>
      <c r="AB880" s="26" t="s">
        <v>43</v>
      </c>
      <c r="AC880" s="26" t="s">
        <v>190</v>
      </c>
      <c r="AD880" s="26" t="s">
        <v>43</v>
      </c>
      <c r="AE880" s="26" t="s">
        <v>55</v>
      </c>
      <c r="AF880" s="26" t="s">
        <v>159</v>
      </c>
      <c r="AG880" s="26" t="s">
        <v>58</v>
      </c>
      <c r="AH880" s="26" t="s">
        <v>58</v>
      </c>
      <c r="AI880" s="26" t="s">
        <v>59</v>
      </c>
      <c r="AJ880" s="26" t="s">
        <v>58</v>
      </c>
      <c r="AK880" s="26" t="s">
        <v>69</v>
      </c>
      <c r="AL880" s="26" t="s">
        <v>160</v>
      </c>
      <c r="AM880" s="26" t="s">
        <v>259</v>
      </c>
      <c r="AN880" s="26" t="s">
        <v>89</v>
      </c>
      <c r="AO880" s="26" t="s">
        <v>192</v>
      </c>
      <c r="AP880" s="26" t="s">
        <v>106</v>
      </c>
      <c r="AQ880" s="26" t="s">
        <v>106</v>
      </c>
      <c r="AR880" s="26" t="s">
        <v>104</v>
      </c>
      <c r="AS880" s="26" t="s">
        <v>106</v>
      </c>
      <c r="AT880" s="26" t="s">
        <v>113</v>
      </c>
      <c r="AU880" s="26" t="s">
        <v>193</v>
      </c>
      <c r="AX880" s="12">
        <f t="shared" si="487"/>
        <v>879</v>
      </c>
      <c r="AY880" s="12">
        <f t="shared" si="518"/>
        <v>1</v>
      </c>
      <c r="AZ880" s="20" t="str">
        <f t="shared" si="488"/>
        <v>Criterios y estándares (Rúbrica)., Autoevaluación., Retroalimentación.</v>
      </c>
      <c r="BA880" s="12" t="str">
        <f t="shared" si="483"/>
        <v>Criterios y estándares (Rúbrica).</v>
      </c>
      <c r="BB880" s="12" t="str">
        <f t="shared" si="484"/>
        <v>Autoevaluación.</v>
      </c>
      <c r="BC880" s="12" t="str">
        <f t="shared" si="485"/>
        <v>Retroalimentación.</v>
      </c>
      <c r="BD880" s="12" t="str">
        <f t="shared" si="486"/>
        <v/>
      </c>
      <c r="BF880" s="12">
        <f t="shared" si="489"/>
        <v>0</v>
      </c>
      <c r="BG880" s="12">
        <f t="shared" si="490"/>
        <v>1</v>
      </c>
      <c r="BH880" s="12">
        <f t="shared" si="491"/>
        <v>1</v>
      </c>
      <c r="BI880" s="12">
        <f t="shared" si="492"/>
        <v>1</v>
      </c>
      <c r="BJ880" s="12">
        <f t="shared" si="493"/>
        <v>0</v>
      </c>
      <c r="BK880" s="12">
        <f t="shared" si="494"/>
        <v>3</v>
      </c>
      <c r="BL880" s="20" t="str">
        <f t="shared" si="495"/>
        <v>Reflexión, Diálogo, Claridad, Oportunidades de mejora, Retroalimentación al docente</v>
      </c>
      <c r="BM880" s="12" t="str">
        <f t="shared" si="496"/>
        <v>Reflexión</v>
      </c>
      <c r="BN880" s="12" t="str">
        <f t="shared" si="519"/>
        <v>Diálogo</v>
      </c>
      <c r="BO880" s="12" t="str">
        <f t="shared" si="497"/>
        <v>Claridad</v>
      </c>
      <c r="BP880" s="12" t="str">
        <f t="shared" si="498"/>
        <v>Oportunidades de mejora</v>
      </c>
      <c r="BQ880" s="12" t="str">
        <f t="shared" si="499"/>
        <v>Retroalimentación al docente</v>
      </c>
      <c r="BS880" s="12">
        <f t="shared" si="500"/>
        <v>1</v>
      </c>
      <c r="BT880" s="12">
        <f t="shared" si="501"/>
        <v>1</v>
      </c>
      <c r="BU880" s="12">
        <f t="shared" si="502"/>
        <v>1</v>
      </c>
      <c r="BV880" s="12">
        <f t="shared" si="503"/>
        <v>1</v>
      </c>
      <c r="BW880" s="12">
        <f t="shared" si="504"/>
        <v>1</v>
      </c>
      <c r="BX880" s="12">
        <f t="shared" si="505"/>
        <v>0</v>
      </c>
      <c r="BY880" s="12">
        <f t="shared" si="506"/>
        <v>5</v>
      </c>
      <c r="BZ880" s="12" t="str">
        <f t="shared" si="50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80" s="12" t="str">
        <f t="shared" si="508"/>
        <v>La bibliografía básica propuesta se encuentra en la biblioteca "Juan Roa Vásquez".</v>
      </c>
      <c r="CB880" s="21" t="str">
        <f t="shared" si="509"/>
        <v>La bibliografía propuesta contiene títulos de edición menor a 5 años.</v>
      </c>
      <c r="CC880" s="12" t="str">
        <f t="shared" si="510"/>
        <v>La bibliografía se presenta con una sólo sistema de referenciación (APA, Vancouver, IEEE, etc).</v>
      </c>
      <c r="CD880" s="12" t="str">
        <f t="shared" si="511"/>
        <v>La bibliografía incluye por lo menos dos títulos en una segunda lengua.</v>
      </c>
      <c r="CF880" s="12">
        <f t="shared" si="512"/>
        <v>1</v>
      </c>
      <c r="CG880" s="12">
        <f t="shared" si="513"/>
        <v>1</v>
      </c>
      <c r="CH880" s="12">
        <f t="shared" si="514"/>
        <v>1</v>
      </c>
      <c r="CI880" s="12">
        <f t="shared" si="515"/>
        <v>1</v>
      </c>
      <c r="CJ880" s="12">
        <f t="shared" si="516"/>
        <v>0</v>
      </c>
      <c r="CK880" s="12">
        <f t="shared" si="517"/>
        <v>4</v>
      </c>
    </row>
    <row r="881" spans="1:89" x14ac:dyDescent="0.25">
      <c r="A881" s="25">
        <v>43083.44744290509</v>
      </c>
      <c r="B881" s="26" t="s">
        <v>1799</v>
      </c>
      <c r="C881" s="26" t="s">
        <v>1800</v>
      </c>
      <c r="D881" s="26" t="s">
        <v>185</v>
      </c>
      <c r="E881" s="24"/>
      <c r="F881" s="26" t="s">
        <v>436</v>
      </c>
      <c r="G881" s="26" t="s">
        <v>1805</v>
      </c>
      <c r="H881" s="26" t="s">
        <v>188</v>
      </c>
      <c r="I881" s="26" t="s">
        <v>188</v>
      </c>
      <c r="J881" s="26" t="s">
        <v>188</v>
      </c>
      <c r="K881" s="26" t="s">
        <v>188</v>
      </c>
      <c r="L881" s="26" t="s">
        <v>188</v>
      </c>
      <c r="M881" s="26" t="s">
        <v>188</v>
      </c>
      <c r="N881" s="26" t="s">
        <v>188</v>
      </c>
      <c r="O881" s="26" t="s">
        <v>188</v>
      </c>
      <c r="P881" s="26" t="s">
        <v>188</v>
      </c>
      <c r="Q881" s="26" t="s">
        <v>188</v>
      </c>
      <c r="R881" s="26" t="s">
        <v>188</v>
      </c>
      <c r="S881" s="26" t="s">
        <v>188</v>
      </c>
      <c r="T881" s="26" t="s">
        <v>188</v>
      </c>
      <c r="U881" s="26" t="s">
        <v>188</v>
      </c>
      <c r="V881" s="26" t="s">
        <v>5</v>
      </c>
      <c r="W881" s="26" t="s">
        <v>36</v>
      </c>
      <c r="X881" s="26" t="s">
        <v>39</v>
      </c>
      <c r="Y881" s="26" t="s">
        <v>190</v>
      </c>
      <c r="Z881" s="26" t="s">
        <v>43</v>
      </c>
      <c r="AA881" s="26" t="s">
        <v>190</v>
      </c>
      <c r="AB881" s="26" t="s">
        <v>43</v>
      </c>
      <c r="AC881" s="26" t="s">
        <v>43</v>
      </c>
      <c r="AD881" s="26" t="s">
        <v>43</v>
      </c>
      <c r="AE881" s="26" t="s">
        <v>53</v>
      </c>
      <c r="AF881" s="26" t="s">
        <v>58</v>
      </c>
      <c r="AG881" s="26" t="s">
        <v>58</v>
      </c>
      <c r="AH881" s="26" t="s">
        <v>58</v>
      </c>
      <c r="AI881" s="26" t="s">
        <v>58</v>
      </c>
      <c r="AJ881" s="26" t="s">
        <v>58</v>
      </c>
      <c r="AK881" s="26" t="s">
        <v>70</v>
      </c>
      <c r="AL881" s="26" t="s">
        <v>74</v>
      </c>
      <c r="AM881" s="26" t="s">
        <v>206</v>
      </c>
      <c r="AN881" s="26" t="s">
        <v>89</v>
      </c>
      <c r="AO881" s="26" t="s">
        <v>268</v>
      </c>
      <c r="AP881" s="26" t="s">
        <v>104</v>
      </c>
      <c r="AQ881" s="26" t="s">
        <v>104</v>
      </c>
      <c r="AR881" s="26" t="s">
        <v>105</v>
      </c>
      <c r="AS881" s="26" t="s">
        <v>104</v>
      </c>
      <c r="AT881" s="26" t="s">
        <v>114</v>
      </c>
      <c r="AU881" s="26" t="s">
        <v>260</v>
      </c>
      <c r="AX881" s="12">
        <f t="shared" si="487"/>
        <v>878</v>
      </c>
      <c r="AY881" s="12">
        <f t="shared" si="518"/>
        <v>0.33333333333333331</v>
      </c>
      <c r="AZ881" s="20" t="str">
        <f t="shared" si="488"/>
        <v>Anticipatoria., Autoevaluación., Retroalimentación.</v>
      </c>
      <c r="BA881" s="12" t="str">
        <f t="shared" si="483"/>
        <v>Anticipatoria.</v>
      </c>
      <c r="BB881" s="12" t="str">
        <f t="shared" si="484"/>
        <v>Autoevaluación.</v>
      </c>
      <c r="BC881" s="12" t="str">
        <f t="shared" si="485"/>
        <v>Retroalimentación.</v>
      </c>
      <c r="BD881" s="12" t="str">
        <f t="shared" si="486"/>
        <v/>
      </c>
      <c r="BF881" s="12">
        <f t="shared" si="489"/>
        <v>1</v>
      </c>
      <c r="BG881" s="12">
        <f t="shared" si="490"/>
        <v>0</v>
      </c>
      <c r="BH881" s="12">
        <f t="shared" si="491"/>
        <v>1</v>
      </c>
      <c r="BI881" s="12">
        <f t="shared" si="492"/>
        <v>1</v>
      </c>
      <c r="BJ881" s="12">
        <f t="shared" si="493"/>
        <v>0</v>
      </c>
      <c r="BK881" s="12">
        <f t="shared" si="494"/>
        <v>3</v>
      </c>
      <c r="BL881" s="20" t="str">
        <f t="shared" si="495"/>
        <v>Reflexión, Diálogo, Oportunidades de mejora, Retroalimentación al docente</v>
      </c>
      <c r="BM881" s="12" t="str">
        <f t="shared" si="496"/>
        <v>Reflexión</v>
      </c>
      <c r="BN881" s="12" t="str">
        <f t="shared" si="519"/>
        <v>Diálogo</v>
      </c>
      <c r="BO881" s="12" t="str">
        <f t="shared" si="497"/>
        <v>Oportunidades de mejora</v>
      </c>
      <c r="BP881" s="12" t="str">
        <f t="shared" si="498"/>
        <v>Retroalimentación al docente</v>
      </c>
      <c r="BQ881" s="12" t="str">
        <f t="shared" si="499"/>
        <v/>
      </c>
      <c r="BS881" s="12">
        <f t="shared" si="500"/>
        <v>1</v>
      </c>
      <c r="BT881" s="12">
        <f t="shared" si="501"/>
        <v>1</v>
      </c>
      <c r="BU881" s="12">
        <f t="shared" si="502"/>
        <v>0</v>
      </c>
      <c r="BV881" s="12">
        <f t="shared" si="503"/>
        <v>1</v>
      </c>
      <c r="BW881" s="12">
        <f t="shared" si="504"/>
        <v>1</v>
      </c>
      <c r="BX881" s="12">
        <f t="shared" si="505"/>
        <v>0</v>
      </c>
      <c r="BY881" s="12">
        <f t="shared" si="506"/>
        <v>4</v>
      </c>
      <c r="BZ881" s="12" t="str">
        <f t="shared" si="507"/>
        <v>La bibliografía básica propuesta se encuentra en la biblioteca "Juan Roa Vásquez"., La bibliografía se presenta con una sólo sistema de referenciación (APA, Vancouver, IEEE, etc)., La bibliografía incluye por lo menos dos títulos en una segunda lengua.</v>
      </c>
      <c r="CA881" s="12" t="str">
        <f t="shared" si="508"/>
        <v>La bibliografía básica propuesta se encuentra en la biblioteca "Juan Roa Vásquez".</v>
      </c>
      <c r="CB881" s="21" t="str">
        <f t="shared" si="509"/>
        <v>La bibliografía se presenta con una sólo sistema de referenciación (APA, Vancouver, IEEE, etc).</v>
      </c>
      <c r="CC881" s="12" t="str">
        <f t="shared" si="510"/>
        <v>La bibliografía incluye por lo menos dos títulos en una segunda lengua.</v>
      </c>
      <c r="CD881" s="12" t="str">
        <f t="shared" si="511"/>
        <v/>
      </c>
      <c r="CF881" s="12">
        <f t="shared" si="512"/>
        <v>1</v>
      </c>
      <c r="CG881" s="12">
        <f t="shared" si="513"/>
        <v>0</v>
      </c>
      <c r="CH881" s="12">
        <f t="shared" si="514"/>
        <v>1</v>
      </c>
      <c r="CI881" s="12">
        <f t="shared" si="515"/>
        <v>1</v>
      </c>
      <c r="CJ881" s="12">
        <f t="shared" si="516"/>
        <v>0</v>
      </c>
      <c r="CK881" s="12">
        <f t="shared" si="517"/>
        <v>3</v>
      </c>
    </row>
    <row r="882" spans="1:89" x14ac:dyDescent="0.25">
      <c r="A882" s="25">
        <v>43083.449857685184</v>
      </c>
      <c r="B882" s="26" t="s">
        <v>1799</v>
      </c>
      <c r="C882" s="26" t="s">
        <v>1800</v>
      </c>
      <c r="D882" s="26" t="s">
        <v>185</v>
      </c>
      <c r="E882" s="24"/>
      <c r="F882" s="26" t="s">
        <v>436</v>
      </c>
      <c r="G882" s="26" t="s">
        <v>1806</v>
      </c>
      <c r="H882" s="26" t="s">
        <v>188</v>
      </c>
      <c r="I882" s="26" t="s">
        <v>188</v>
      </c>
      <c r="J882" s="26" t="s">
        <v>188</v>
      </c>
      <c r="K882" s="26" t="s">
        <v>188</v>
      </c>
      <c r="L882" s="26" t="s">
        <v>188</v>
      </c>
      <c r="M882" s="26" t="s">
        <v>188</v>
      </c>
      <c r="N882" s="26" t="s">
        <v>188</v>
      </c>
      <c r="O882" s="26" t="s">
        <v>188</v>
      </c>
      <c r="P882" s="26" t="s">
        <v>188</v>
      </c>
      <c r="Q882" s="26" t="s">
        <v>188</v>
      </c>
      <c r="R882" s="26" t="s">
        <v>188</v>
      </c>
      <c r="S882" s="26" t="s">
        <v>188</v>
      </c>
      <c r="T882" s="26" t="s">
        <v>188</v>
      </c>
      <c r="U882" s="26" t="s">
        <v>188</v>
      </c>
      <c r="V882" s="26" t="s">
        <v>4</v>
      </c>
      <c r="W882" s="26" t="s">
        <v>36</v>
      </c>
      <c r="X882" s="26" t="s">
        <v>158</v>
      </c>
      <c r="Y882" s="26" t="s">
        <v>43</v>
      </c>
      <c r="Z882" s="26" t="s">
        <v>43</v>
      </c>
      <c r="AA882" s="26" t="s">
        <v>43</v>
      </c>
      <c r="AB882" s="26" t="s">
        <v>43</v>
      </c>
      <c r="AC882" s="26" t="s">
        <v>43</v>
      </c>
      <c r="AD882" s="26" t="s">
        <v>43</v>
      </c>
      <c r="AE882" s="26" t="s">
        <v>53</v>
      </c>
      <c r="AF882" s="26" t="s">
        <v>58</v>
      </c>
      <c r="AG882" s="26" t="s">
        <v>58</v>
      </c>
      <c r="AH882" s="26" t="s">
        <v>58</v>
      </c>
      <c r="AI882" s="26" t="s">
        <v>58</v>
      </c>
      <c r="AJ882" s="26" t="s">
        <v>58</v>
      </c>
      <c r="AK882" s="26" t="s">
        <v>69</v>
      </c>
      <c r="AL882" s="26" t="s">
        <v>160</v>
      </c>
      <c r="AM882" s="26" t="s">
        <v>206</v>
      </c>
      <c r="AN882" s="26" t="s">
        <v>89</v>
      </c>
      <c r="AO882" s="26" t="s">
        <v>268</v>
      </c>
      <c r="AP882" s="26" t="s">
        <v>104</v>
      </c>
      <c r="AQ882" s="26" t="s">
        <v>104</v>
      </c>
      <c r="AR882" s="26" t="s">
        <v>105</v>
      </c>
      <c r="AS882" s="26" t="s">
        <v>104</v>
      </c>
      <c r="AT882" s="26" t="s">
        <v>114</v>
      </c>
      <c r="AU882" s="26" t="s">
        <v>260</v>
      </c>
      <c r="AX882" s="12">
        <f t="shared" si="487"/>
        <v>878</v>
      </c>
      <c r="AY882" s="12">
        <f t="shared" si="518"/>
        <v>0.33333333333333331</v>
      </c>
      <c r="AZ882" s="20" t="str">
        <f t="shared" si="488"/>
        <v>Anticipatoria., Autoevaluación., Retroalimentación.</v>
      </c>
      <c r="BA882" s="12" t="str">
        <f t="shared" si="483"/>
        <v>Anticipatoria.</v>
      </c>
      <c r="BB882" s="12" t="str">
        <f t="shared" si="484"/>
        <v>Autoevaluación.</v>
      </c>
      <c r="BC882" s="12" t="str">
        <f t="shared" si="485"/>
        <v>Retroalimentación.</v>
      </c>
      <c r="BD882" s="12" t="str">
        <f t="shared" si="486"/>
        <v/>
      </c>
      <c r="BF882" s="12">
        <f t="shared" si="489"/>
        <v>1</v>
      </c>
      <c r="BG882" s="12">
        <f t="shared" si="490"/>
        <v>0</v>
      </c>
      <c r="BH882" s="12">
        <f t="shared" si="491"/>
        <v>1</v>
      </c>
      <c r="BI882" s="12">
        <f t="shared" si="492"/>
        <v>1</v>
      </c>
      <c r="BJ882" s="12">
        <f t="shared" si="493"/>
        <v>0</v>
      </c>
      <c r="BK882" s="12">
        <f t="shared" si="494"/>
        <v>3</v>
      </c>
      <c r="BL882" s="20" t="str">
        <f t="shared" si="495"/>
        <v>Reflexión, Diálogo, Oportunidades de mejora, Retroalimentación al docente</v>
      </c>
      <c r="BM882" s="12" t="str">
        <f t="shared" si="496"/>
        <v>Reflexión</v>
      </c>
      <c r="BN882" s="12" t="str">
        <f t="shared" si="519"/>
        <v>Diálogo</v>
      </c>
      <c r="BO882" s="12" t="str">
        <f t="shared" si="497"/>
        <v>Oportunidades de mejora</v>
      </c>
      <c r="BP882" s="12" t="str">
        <f t="shared" si="498"/>
        <v>Retroalimentación al docente</v>
      </c>
      <c r="BQ882" s="12" t="str">
        <f t="shared" si="499"/>
        <v/>
      </c>
      <c r="BS882" s="12">
        <f t="shared" si="500"/>
        <v>1</v>
      </c>
      <c r="BT882" s="12">
        <f t="shared" si="501"/>
        <v>1</v>
      </c>
      <c r="BU882" s="12">
        <f t="shared" si="502"/>
        <v>0</v>
      </c>
      <c r="BV882" s="12">
        <f t="shared" si="503"/>
        <v>1</v>
      </c>
      <c r="BW882" s="12">
        <f t="shared" si="504"/>
        <v>1</v>
      </c>
      <c r="BX882" s="12">
        <f t="shared" si="505"/>
        <v>0</v>
      </c>
      <c r="BY882" s="12">
        <f t="shared" si="506"/>
        <v>4</v>
      </c>
      <c r="BZ882" s="12" t="str">
        <f t="shared" si="507"/>
        <v>La bibliografía básica propuesta se encuentra en la biblioteca "Juan Roa Vásquez"., La bibliografía se presenta con una sólo sistema de referenciación (APA, Vancouver, IEEE, etc)., La bibliografía incluye por lo menos dos títulos en una segunda lengua.</v>
      </c>
      <c r="CA882" s="12" t="str">
        <f t="shared" si="508"/>
        <v>La bibliografía básica propuesta se encuentra en la biblioteca "Juan Roa Vásquez".</v>
      </c>
      <c r="CB882" s="21" t="str">
        <f t="shared" si="509"/>
        <v>La bibliografía se presenta con una sólo sistema de referenciación (APA, Vancouver, IEEE, etc).</v>
      </c>
      <c r="CC882" s="12" t="str">
        <f t="shared" si="510"/>
        <v>La bibliografía incluye por lo menos dos títulos en una segunda lengua.</v>
      </c>
      <c r="CD882" s="12" t="str">
        <f t="shared" si="511"/>
        <v/>
      </c>
      <c r="CF882" s="12">
        <f t="shared" si="512"/>
        <v>1</v>
      </c>
      <c r="CG882" s="12">
        <f t="shared" si="513"/>
        <v>0</v>
      </c>
      <c r="CH882" s="12">
        <f t="shared" si="514"/>
        <v>1</v>
      </c>
      <c r="CI882" s="12">
        <f t="shared" si="515"/>
        <v>1</v>
      </c>
      <c r="CJ882" s="12">
        <f t="shared" si="516"/>
        <v>0</v>
      </c>
      <c r="CK882" s="12">
        <f t="shared" si="517"/>
        <v>3</v>
      </c>
    </row>
    <row r="883" spans="1:89" x14ac:dyDescent="0.25">
      <c r="A883" s="25">
        <v>43083.462995462964</v>
      </c>
      <c r="B883" s="26" t="s">
        <v>1807</v>
      </c>
      <c r="C883" s="26" t="s">
        <v>1003</v>
      </c>
      <c r="D883" s="26" t="s">
        <v>185</v>
      </c>
      <c r="E883" s="24"/>
      <c r="F883" s="26" t="s">
        <v>336</v>
      </c>
      <c r="G883" s="26" t="s">
        <v>1004</v>
      </c>
      <c r="H883" s="26" t="s">
        <v>188</v>
      </c>
      <c r="I883" s="26" t="s">
        <v>188</v>
      </c>
      <c r="J883" s="26" t="s">
        <v>188</v>
      </c>
      <c r="K883" s="26" t="s">
        <v>188</v>
      </c>
      <c r="L883" s="26" t="s">
        <v>188</v>
      </c>
      <c r="M883" s="26" t="s">
        <v>188</v>
      </c>
      <c r="N883" s="26" t="s">
        <v>188</v>
      </c>
      <c r="O883" s="26" t="s">
        <v>188</v>
      </c>
      <c r="P883" s="26" t="s">
        <v>188</v>
      </c>
      <c r="Q883" s="26" t="s">
        <v>188</v>
      </c>
      <c r="R883" s="26" t="s">
        <v>188</v>
      </c>
      <c r="S883" s="26" t="s">
        <v>188</v>
      </c>
      <c r="T883" s="26" t="s">
        <v>188</v>
      </c>
      <c r="U883" s="26" t="s">
        <v>188</v>
      </c>
      <c r="V883" s="26" t="s">
        <v>5</v>
      </c>
      <c r="W883" s="26" t="s">
        <v>162</v>
      </c>
      <c r="X883" s="26" t="s">
        <v>158</v>
      </c>
      <c r="Y883" s="26" t="s">
        <v>190</v>
      </c>
      <c r="Z883" s="26" t="s">
        <v>190</v>
      </c>
      <c r="AA883" s="26" t="s">
        <v>190</v>
      </c>
      <c r="AB883" s="26" t="s">
        <v>190</v>
      </c>
      <c r="AC883" s="26" t="s">
        <v>190</v>
      </c>
      <c r="AD883" s="26" t="s">
        <v>190</v>
      </c>
      <c r="AE883" s="26" t="s">
        <v>53</v>
      </c>
      <c r="AF883" s="26" t="s">
        <v>58</v>
      </c>
      <c r="AG883" s="26" t="s">
        <v>59</v>
      </c>
      <c r="AH883" s="26" t="s">
        <v>59</v>
      </c>
      <c r="AI883" s="26" t="s">
        <v>59</v>
      </c>
      <c r="AJ883" s="26" t="s">
        <v>59</v>
      </c>
      <c r="AK883" s="26" t="s">
        <v>69</v>
      </c>
      <c r="AL883" s="26" t="s">
        <v>160</v>
      </c>
      <c r="AM883" s="26" t="s">
        <v>214</v>
      </c>
      <c r="AN883" s="26" t="s">
        <v>90</v>
      </c>
      <c r="AO883" s="26" t="s">
        <v>210</v>
      </c>
      <c r="AP883" s="26" t="s">
        <v>104</v>
      </c>
      <c r="AQ883" s="26" t="s">
        <v>104</v>
      </c>
      <c r="AR883" s="26" t="s">
        <v>104</v>
      </c>
      <c r="AS883" s="26" t="s">
        <v>104</v>
      </c>
      <c r="AT883" s="26" t="s">
        <v>114</v>
      </c>
      <c r="AU883" s="26" t="s">
        <v>232</v>
      </c>
      <c r="AX883" s="12">
        <f t="shared" si="487"/>
        <v>494</v>
      </c>
      <c r="AY883" s="12">
        <f t="shared" si="518"/>
        <v>0.5</v>
      </c>
      <c r="AZ883" s="20" t="str">
        <f t="shared" si="488"/>
        <v>Criterios y estándares (Rúbrica)., Autoevaluación.</v>
      </c>
      <c r="BA883" s="12" t="str">
        <f t="shared" si="483"/>
        <v>Criterios y estándares (Rúbrica).</v>
      </c>
      <c r="BB883" s="12" t="str">
        <f t="shared" si="484"/>
        <v>Autoevaluación.</v>
      </c>
      <c r="BC883" s="12" t="str">
        <f t="shared" si="485"/>
        <v/>
      </c>
      <c r="BD883" s="12" t="str">
        <f t="shared" si="486"/>
        <v/>
      </c>
      <c r="BF883" s="12">
        <f t="shared" si="489"/>
        <v>0</v>
      </c>
      <c r="BG883" s="12">
        <f t="shared" si="490"/>
        <v>1</v>
      </c>
      <c r="BH883" s="12">
        <f t="shared" si="491"/>
        <v>1</v>
      </c>
      <c r="BI883" s="12">
        <f t="shared" si="492"/>
        <v>0</v>
      </c>
      <c r="BJ883" s="12">
        <f t="shared" si="493"/>
        <v>0</v>
      </c>
      <c r="BK883" s="12">
        <f t="shared" si="494"/>
        <v>2</v>
      </c>
      <c r="BL883" s="20" t="str">
        <f t="shared" si="495"/>
        <v>Reflexión, Diálogo, Claridad, Oportunidades de mejora</v>
      </c>
      <c r="BM883" s="12" t="str">
        <f t="shared" si="496"/>
        <v>Reflexión</v>
      </c>
      <c r="BN883" s="12" t="str">
        <f t="shared" si="519"/>
        <v>Diálogo</v>
      </c>
      <c r="BO883" s="12" t="str">
        <f t="shared" si="497"/>
        <v>Claridad</v>
      </c>
      <c r="BP883" s="12" t="str">
        <f t="shared" si="498"/>
        <v>Oportunidades de mejora</v>
      </c>
      <c r="BQ883" s="12" t="str">
        <f t="shared" si="499"/>
        <v/>
      </c>
      <c r="BS883" s="12">
        <f t="shared" si="500"/>
        <v>1</v>
      </c>
      <c r="BT883" s="12">
        <f t="shared" si="501"/>
        <v>1</v>
      </c>
      <c r="BU883" s="12">
        <f t="shared" si="502"/>
        <v>1</v>
      </c>
      <c r="BV883" s="12">
        <f t="shared" si="503"/>
        <v>1</v>
      </c>
      <c r="BW883" s="12">
        <f t="shared" si="504"/>
        <v>0</v>
      </c>
      <c r="BX883" s="12">
        <f t="shared" si="505"/>
        <v>0</v>
      </c>
      <c r="BY883" s="12">
        <f t="shared" si="506"/>
        <v>4</v>
      </c>
      <c r="BZ883" s="12" t="str">
        <f t="shared" si="507"/>
        <v>La bibliografía básica propuesta se encuentra en la biblioteca "Juan Roa Vásquez"., La bibliografía propuesta contiene títulos de edición menor a 5 años., La bibliografía incluye por lo menos dos títulos en una segunda lengua.</v>
      </c>
      <c r="CA883" s="12" t="str">
        <f t="shared" si="508"/>
        <v>La bibliografía básica propuesta se encuentra en la biblioteca "Juan Roa Vásquez".</v>
      </c>
      <c r="CB883" s="21" t="str">
        <f t="shared" si="509"/>
        <v>La bibliografía propuesta contiene títulos de edición menor a 5 años.</v>
      </c>
      <c r="CC883" s="12" t="str">
        <f t="shared" si="510"/>
        <v>La bibliografía incluye por lo menos dos títulos en una segunda lengua.</v>
      </c>
      <c r="CD883" s="12" t="str">
        <f t="shared" si="511"/>
        <v/>
      </c>
      <c r="CF883" s="12">
        <f t="shared" si="512"/>
        <v>1</v>
      </c>
      <c r="CG883" s="12">
        <f t="shared" si="513"/>
        <v>1</v>
      </c>
      <c r="CH883" s="12">
        <f t="shared" si="514"/>
        <v>0</v>
      </c>
      <c r="CI883" s="12">
        <f t="shared" si="515"/>
        <v>1</v>
      </c>
      <c r="CJ883" s="12">
        <f t="shared" si="516"/>
        <v>0</v>
      </c>
      <c r="CK883" s="12">
        <f t="shared" si="517"/>
        <v>3</v>
      </c>
    </row>
    <row r="884" spans="1:89" x14ac:dyDescent="0.25">
      <c r="A884" s="25">
        <v>43083.491266319441</v>
      </c>
      <c r="B884" s="26" t="s">
        <v>1808</v>
      </c>
      <c r="C884" s="26" t="s">
        <v>1027</v>
      </c>
      <c r="D884" s="26" t="s">
        <v>185</v>
      </c>
      <c r="E884" s="24"/>
      <c r="F884" s="26" t="s">
        <v>621</v>
      </c>
      <c r="G884" s="26" t="s">
        <v>1809</v>
      </c>
      <c r="H884" s="26" t="s">
        <v>188</v>
      </c>
      <c r="I884" s="26" t="s">
        <v>188</v>
      </c>
      <c r="J884" s="26" t="s">
        <v>188</v>
      </c>
      <c r="K884" s="26" t="s">
        <v>188</v>
      </c>
      <c r="L884" s="26" t="s">
        <v>188</v>
      </c>
      <c r="M884" s="26" t="s">
        <v>188</v>
      </c>
      <c r="N884" s="26" t="s">
        <v>188</v>
      </c>
      <c r="O884" s="26" t="s">
        <v>188</v>
      </c>
      <c r="P884" s="26" t="s">
        <v>188</v>
      </c>
      <c r="Q884" s="26" t="s">
        <v>188</v>
      </c>
      <c r="R884" s="26" t="s">
        <v>188</v>
      </c>
      <c r="S884" s="26" t="s">
        <v>188</v>
      </c>
      <c r="T884" s="26" t="s">
        <v>188</v>
      </c>
      <c r="U884" s="26" t="s">
        <v>188</v>
      </c>
      <c r="V884" s="26" t="s">
        <v>5</v>
      </c>
      <c r="W884" s="26" t="s">
        <v>162</v>
      </c>
      <c r="X884" s="26" t="s">
        <v>158</v>
      </c>
      <c r="Y884" s="26" t="s">
        <v>190</v>
      </c>
      <c r="Z884" s="26" t="s">
        <v>190</v>
      </c>
      <c r="AA884" s="26" t="s">
        <v>190</v>
      </c>
      <c r="AB884" s="26" t="s">
        <v>190</v>
      </c>
      <c r="AC884" s="26" t="s">
        <v>190</v>
      </c>
      <c r="AD884" s="26" t="s">
        <v>190</v>
      </c>
      <c r="AE884" s="26" t="s">
        <v>55</v>
      </c>
      <c r="AF884" s="26" t="s">
        <v>159</v>
      </c>
      <c r="AG884" s="26" t="s">
        <v>59</v>
      </c>
      <c r="AH884" s="26" t="s">
        <v>59</v>
      </c>
      <c r="AI884" s="26" t="s">
        <v>59</v>
      </c>
      <c r="AJ884" s="26" t="s">
        <v>59</v>
      </c>
      <c r="AK884" s="26" t="s">
        <v>71</v>
      </c>
      <c r="AL884" s="26" t="s">
        <v>163</v>
      </c>
      <c r="AM884" s="26" t="s">
        <v>191</v>
      </c>
      <c r="AN884" s="26" t="s">
        <v>90</v>
      </c>
      <c r="AO884" s="26" t="s">
        <v>192</v>
      </c>
      <c r="AP884" s="26" t="s">
        <v>106</v>
      </c>
      <c r="AQ884" s="26" t="s">
        <v>106</v>
      </c>
      <c r="AR884" s="26" t="s">
        <v>106</v>
      </c>
      <c r="AS884" s="26" t="s">
        <v>106</v>
      </c>
      <c r="AT884" s="26" t="s">
        <v>114</v>
      </c>
      <c r="AU884" s="26" t="s">
        <v>193</v>
      </c>
      <c r="AX884" s="12">
        <f t="shared" si="487"/>
        <v>504</v>
      </c>
      <c r="AY884" s="12">
        <f t="shared" si="518"/>
        <v>0.5</v>
      </c>
      <c r="AZ884" s="20" t="str">
        <f t="shared" si="488"/>
        <v>Anticipatoria., Criterios y estándares (Rúbrica)., Autoevaluación., Retroalimentación.</v>
      </c>
      <c r="BA884" s="12" t="str">
        <f t="shared" si="483"/>
        <v>Anticipatoria.</v>
      </c>
      <c r="BB884" s="12" t="str">
        <f t="shared" si="484"/>
        <v>Criterios y estándares (Rúbrica).</v>
      </c>
      <c r="BC884" s="12" t="str">
        <f t="shared" si="485"/>
        <v>Autoevaluación.</v>
      </c>
      <c r="BD884" s="12" t="str">
        <f t="shared" si="486"/>
        <v>Retroalimentación.</v>
      </c>
      <c r="BF884" s="12">
        <f t="shared" si="489"/>
        <v>1</v>
      </c>
      <c r="BG884" s="12">
        <f t="shared" si="490"/>
        <v>1</v>
      </c>
      <c r="BH884" s="12">
        <f t="shared" si="491"/>
        <v>1</v>
      </c>
      <c r="BI884" s="12">
        <f t="shared" si="492"/>
        <v>1</v>
      </c>
      <c r="BJ884" s="12">
        <f t="shared" si="493"/>
        <v>0</v>
      </c>
      <c r="BK884" s="12">
        <f t="shared" si="494"/>
        <v>4</v>
      </c>
      <c r="BL884" s="20" t="str">
        <f t="shared" si="495"/>
        <v>Reflexión, Diálogo, Claridad, Oportunidades de mejora, Retroalimentación al docente</v>
      </c>
      <c r="BM884" s="12" t="str">
        <f t="shared" si="496"/>
        <v>Reflexión</v>
      </c>
      <c r="BN884" s="12" t="str">
        <f t="shared" si="519"/>
        <v>Diálogo</v>
      </c>
      <c r="BO884" s="12" t="str">
        <f t="shared" si="497"/>
        <v>Claridad</v>
      </c>
      <c r="BP884" s="12" t="str">
        <f t="shared" si="498"/>
        <v>Oportunidades de mejora</v>
      </c>
      <c r="BQ884" s="12" t="str">
        <f t="shared" si="499"/>
        <v>Retroalimentación al docente</v>
      </c>
      <c r="BS884" s="12">
        <f t="shared" si="500"/>
        <v>1</v>
      </c>
      <c r="BT884" s="12">
        <f t="shared" si="501"/>
        <v>1</v>
      </c>
      <c r="BU884" s="12">
        <f t="shared" si="502"/>
        <v>1</v>
      </c>
      <c r="BV884" s="12">
        <f t="shared" si="503"/>
        <v>1</v>
      </c>
      <c r="BW884" s="12">
        <f t="shared" si="504"/>
        <v>1</v>
      </c>
      <c r="BX884" s="12">
        <f t="shared" si="505"/>
        <v>0</v>
      </c>
      <c r="BY884" s="12">
        <f t="shared" si="506"/>
        <v>5</v>
      </c>
      <c r="BZ884" s="12" t="str">
        <f t="shared" si="50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84" s="12" t="str">
        <f t="shared" si="508"/>
        <v>La bibliografía básica propuesta se encuentra en la biblioteca "Juan Roa Vásquez".</v>
      </c>
      <c r="CB884" s="21" t="str">
        <f t="shared" si="509"/>
        <v>La bibliografía propuesta contiene títulos de edición menor a 5 años.</v>
      </c>
      <c r="CC884" s="12" t="str">
        <f t="shared" si="510"/>
        <v>La bibliografía se presenta con una sólo sistema de referenciación (APA, Vancouver, IEEE, etc).</v>
      </c>
      <c r="CD884" s="12" t="str">
        <f t="shared" si="511"/>
        <v>La bibliografía incluye por lo menos dos títulos en una segunda lengua.</v>
      </c>
      <c r="CF884" s="12">
        <f t="shared" si="512"/>
        <v>1</v>
      </c>
      <c r="CG884" s="12">
        <f t="shared" si="513"/>
        <v>1</v>
      </c>
      <c r="CH884" s="12">
        <f t="shared" si="514"/>
        <v>1</v>
      </c>
      <c r="CI884" s="12">
        <f t="shared" si="515"/>
        <v>1</v>
      </c>
      <c r="CJ884" s="12">
        <f t="shared" si="516"/>
        <v>0</v>
      </c>
      <c r="CK884" s="12">
        <f t="shared" si="517"/>
        <v>4</v>
      </c>
    </row>
    <row r="885" spans="1:89" x14ac:dyDescent="0.25">
      <c r="A885" s="25">
        <v>43083.515172395833</v>
      </c>
      <c r="B885" s="26" t="s">
        <v>1810</v>
      </c>
      <c r="C885" s="26" t="s">
        <v>1811</v>
      </c>
      <c r="D885" s="26" t="s">
        <v>185</v>
      </c>
      <c r="E885" s="24"/>
      <c r="F885" s="26" t="s">
        <v>621</v>
      </c>
      <c r="G885" s="26" t="s">
        <v>1812</v>
      </c>
      <c r="H885" s="26" t="s">
        <v>188</v>
      </c>
      <c r="I885" s="26" t="s">
        <v>188</v>
      </c>
      <c r="J885" s="26" t="s">
        <v>188</v>
      </c>
      <c r="K885" s="26" t="s">
        <v>188</v>
      </c>
      <c r="L885" s="26" t="s">
        <v>188</v>
      </c>
      <c r="M885" s="26" t="s">
        <v>188</v>
      </c>
      <c r="N885" s="26" t="s">
        <v>188</v>
      </c>
      <c r="O885" s="26" t="s">
        <v>188</v>
      </c>
      <c r="P885" s="26" t="s">
        <v>188</v>
      </c>
      <c r="Q885" s="26" t="s">
        <v>188</v>
      </c>
      <c r="R885" s="26" t="s">
        <v>188</v>
      </c>
      <c r="S885" s="26" t="s">
        <v>188</v>
      </c>
      <c r="T885" s="26" t="s">
        <v>188</v>
      </c>
      <c r="U885" s="26" t="s">
        <v>188</v>
      </c>
      <c r="V885" s="26" t="s">
        <v>5</v>
      </c>
      <c r="W885" s="26" t="s">
        <v>36</v>
      </c>
      <c r="X885" s="26" t="s">
        <v>39</v>
      </c>
      <c r="Y885" s="26" t="s">
        <v>190</v>
      </c>
      <c r="Z885" s="26" t="s">
        <v>190</v>
      </c>
      <c r="AA885" s="26" t="s">
        <v>190</v>
      </c>
      <c r="AB885" s="26" t="s">
        <v>190</v>
      </c>
      <c r="AC885" s="26" t="s">
        <v>190</v>
      </c>
      <c r="AD885" s="26" t="s">
        <v>190</v>
      </c>
      <c r="AE885" s="26" t="s">
        <v>55</v>
      </c>
      <c r="AF885" s="26" t="s">
        <v>159</v>
      </c>
      <c r="AG885" s="26" t="s">
        <v>59</v>
      </c>
      <c r="AH885" s="26" t="s">
        <v>59</v>
      </c>
      <c r="AI885" s="26" t="s">
        <v>59</v>
      </c>
      <c r="AJ885" s="26" t="s">
        <v>59</v>
      </c>
      <c r="AK885" s="26" t="s">
        <v>69</v>
      </c>
      <c r="AL885" s="26" t="s">
        <v>160</v>
      </c>
      <c r="AM885" s="26" t="s">
        <v>218</v>
      </c>
      <c r="AN885" s="26" t="s">
        <v>90</v>
      </c>
      <c r="AO885" s="26" t="s">
        <v>789</v>
      </c>
      <c r="AP885" s="26" t="s">
        <v>105</v>
      </c>
      <c r="AQ885" s="26" t="s">
        <v>105</v>
      </c>
      <c r="AR885" s="26" t="s">
        <v>105</v>
      </c>
      <c r="AS885" s="26" t="s">
        <v>105</v>
      </c>
      <c r="AT885" s="26" t="s">
        <v>114</v>
      </c>
      <c r="AU885" s="26" t="s">
        <v>193</v>
      </c>
      <c r="AX885" s="12">
        <f t="shared" si="487"/>
        <v>884</v>
      </c>
      <c r="AY885" s="12">
        <f t="shared" si="518"/>
        <v>1</v>
      </c>
      <c r="AZ885" s="20" t="str">
        <f t="shared" si="488"/>
        <v>Criterios y estándares (Rúbrica)., Retroalimentación.</v>
      </c>
      <c r="BA885" s="12" t="str">
        <f t="shared" si="483"/>
        <v>Criterios y estándares (Rúbrica).</v>
      </c>
      <c r="BB885" s="12" t="str">
        <f t="shared" si="484"/>
        <v>Retroalimentación.</v>
      </c>
      <c r="BC885" s="12" t="str">
        <f t="shared" si="485"/>
        <v/>
      </c>
      <c r="BD885" s="12" t="str">
        <f t="shared" si="486"/>
        <v/>
      </c>
      <c r="BF885" s="12">
        <f t="shared" si="489"/>
        <v>0</v>
      </c>
      <c r="BG885" s="12">
        <f t="shared" si="490"/>
        <v>1</v>
      </c>
      <c r="BH885" s="12">
        <f t="shared" si="491"/>
        <v>0</v>
      </c>
      <c r="BI885" s="12">
        <f t="shared" si="492"/>
        <v>1</v>
      </c>
      <c r="BJ885" s="12">
        <f t="shared" si="493"/>
        <v>0</v>
      </c>
      <c r="BK885" s="12">
        <f t="shared" si="494"/>
        <v>2</v>
      </c>
      <c r="BL885" s="20" t="str">
        <f t="shared" si="495"/>
        <v>Claridad, Oportunidades de mejora</v>
      </c>
      <c r="BM885" s="12" t="str">
        <f t="shared" si="496"/>
        <v>Claridad</v>
      </c>
      <c r="BN885" s="12" t="str">
        <f t="shared" si="519"/>
        <v>Oportunidades de mejora</v>
      </c>
      <c r="BO885" s="12" t="str">
        <f t="shared" si="497"/>
        <v/>
      </c>
      <c r="BP885" s="12" t="str">
        <f t="shared" si="498"/>
        <v/>
      </c>
      <c r="BQ885" s="12" t="str">
        <f t="shared" si="499"/>
        <v/>
      </c>
      <c r="BS885" s="12">
        <f t="shared" si="500"/>
        <v>0</v>
      </c>
      <c r="BT885" s="12">
        <f t="shared" si="501"/>
        <v>0</v>
      </c>
      <c r="BU885" s="12">
        <f t="shared" si="502"/>
        <v>1</v>
      </c>
      <c r="BV885" s="12">
        <f t="shared" si="503"/>
        <v>1</v>
      </c>
      <c r="BW885" s="12">
        <f t="shared" si="504"/>
        <v>0</v>
      </c>
      <c r="BX885" s="12">
        <f t="shared" si="505"/>
        <v>0</v>
      </c>
      <c r="BY885" s="12">
        <f t="shared" si="506"/>
        <v>2</v>
      </c>
      <c r="BZ885" s="12" t="str">
        <f t="shared" si="50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85" s="12" t="str">
        <f t="shared" si="508"/>
        <v>La bibliografía básica propuesta se encuentra en la biblioteca "Juan Roa Vásquez".</v>
      </c>
      <c r="CB885" s="21" t="str">
        <f t="shared" si="509"/>
        <v>La bibliografía propuesta contiene títulos de edición menor a 5 años.</v>
      </c>
      <c r="CC885" s="12" t="str">
        <f t="shared" si="510"/>
        <v>La bibliografía se presenta con una sólo sistema de referenciación (APA, Vancouver, IEEE, etc).</v>
      </c>
      <c r="CD885" s="12" t="str">
        <f t="shared" si="511"/>
        <v>La bibliografía incluye por lo menos dos títulos en una segunda lengua.</v>
      </c>
      <c r="CF885" s="12">
        <f t="shared" si="512"/>
        <v>1</v>
      </c>
      <c r="CG885" s="12">
        <f t="shared" si="513"/>
        <v>1</v>
      </c>
      <c r="CH885" s="12">
        <f t="shared" si="514"/>
        <v>1</v>
      </c>
      <c r="CI885" s="12">
        <f t="shared" si="515"/>
        <v>1</v>
      </c>
      <c r="CJ885" s="12">
        <f t="shared" si="516"/>
        <v>0</v>
      </c>
      <c r="CK885" s="12">
        <f t="shared" si="517"/>
        <v>4</v>
      </c>
    </row>
    <row r="886" spans="1:89" x14ac:dyDescent="0.25">
      <c r="A886" s="25">
        <v>43083.533793287032</v>
      </c>
      <c r="B886" s="26" t="s">
        <v>1813</v>
      </c>
      <c r="C886" s="26" t="s">
        <v>1814</v>
      </c>
      <c r="D886" s="26" t="s">
        <v>185</v>
      </c>
      <c r="E886" s="24"/>
      <c r="F886" s="26" t="s">
        <v>297</v>
      </c>
      <c r="G886" s="26" t="s">
        <v>1815</v>
      </c>
      <c r="H886" s="26" t="s">
        <v>188</v>
      </c>
      <c r="I886" s="26" t="s">
        <v>188</v>
      </c>
      <c r="J886" s="26" t="s">
        <v>188</v>
      </c>
      <c r="K886" s="26" t="s">
        <v>188</v>
      </c>
      <c r="L886" s="26" t="s">
        <v>188</v>
      </c>
      <c r="M886" s="26" t="s">
        <v>188</v>
      </c>
      <c r="N886" s="26" t="s">
        <v>188</v>
      </c>
      <c r="O886" s="26" t="s">
        <v>188</v>
      </c>
      <c r="P886" s="26" t="s">
        <v>188</v>
      </c>
      <c r="Q886" s="26" t="s">
        <v>188</v>
      </c>
      <c r="R886" s="26" t="s">
        <v>188</v>
      </c>
      <c r="S886" s="26" t="s">
        <v>188</v>
      </c>
      <c r="T886" s="26" t="s">
        <v>188</v>
      </c>
      <c r="U886" s="26" t="s">
        <v>188</v>
      </c>
      <c r="V886" s="26" t="s">
        <v>5</v>
      </c>
      <c r="W886" s="26" t="s">
        <v>162</v>
      </c>
      <c r="X886" s="26" t="s">
        <v>158</v>
      </c>
      <c r="Y886" s="26" t="s">
        <v>43</v>
      </c>
      <c r="Z886" s="26" t="s">
        <v>43</v>
      </c>
      <c r="AA886" s="26" t="s">
        <v>190</v>
      </c>
      <c r="AB886" s="26" t="s">
        <v>190</v>
      </c>
      <c r="AC886" s="26" t="s">
        <v>190</v>
      </c>
      <c r="AD886" s="26" t="s">
        <v>190</v>
      </c>
      <c r="AE886" s="26" t="s">
        <v>53</v>
      </c>
      <c r="AF886" s="26" t="s">
        <v>58</v>
      </c>
      <c r="AG886" s="26" t="s">
        <v>59</v>
      </c>
      <c r="AH886" s="26" t="s">
        <v>59</v>
      </c>
      <c r="AI886" s="26" t="s">
        <v>59</v>
      </c>
      <c r="AJ886" s="26" t="s">
        <v>59</v>
      </c>
      <c r="AK886" s="26" t="s">
        <v>71</v>
      </c>
      <c r="AL886" s="26" t="s">
        <v>160</v>
      </c>
      <c r="AM886" s="26" t="s">
        <v>191</v>
      </c>
      <c r="AN886" s="26" t="s">
        <v>89</v>
      </c>
      <c r="AO886" s="26" t="s">
        <v>268</v>
      </c>
      <c r="AP886" s="26" t="s">
        <v>104</v>
      </c>
      <c r="AQ886" s="26" t="s">
        <v>104</v>
      </c>
      <c r="AR886" s="26" t="s">
        <v>104</v>
      </c>
      <c r="AS886" s="26" t="s">
        <v>104</v>
      </c>
      <c r="AT886" s="26" t="s">
        <v>115</v>
      </c>
      <c r="AU886" s="26" t="s">
        <v>122</v>
      </c>
      <c r="AX886" s="12">
        <f t="shared" si="487"/>
        <v>885</v>
      </c>
      <c r="AY886" s="12">
        <f t="shared" si="518"/>
        <v>0.33333333333333331</v>
      </c>
      <c r="AZ886" s="20" t="str">
        <f t="shared" si="488"/>
        <v>Anticipatoria., Criterios y estándares (Rúbrica)., Autoevaluación., Retroalimentación.</v>
      </c>
      <c r="BA886" s="12" t="str">
        <f t="shared" si="483"/>
        <v>Anticipatoria.</v>
      </c>
      <c r="BB886" s="12" t="str">
        <f t="shared" si="484"/>
        <v>Criterios y estándares (Rúbrica).</v>
      </c>
      <c r="BC886" s="12" t="str">
        <f t="shared" si="485"/>
        <v>Autoevaluación.</v>
      </c>
      <c r="BD886" s="12" t="str">
        <f t="shared" si="486"/>
        <v>Retroalimentación.</v>
      </c>
      <c r="BF886" s="12">
        <f t="shared" si="489"/>
        <v>1</v>
      </c>
      <c r="BG886" s="12">
        <f t="shared" si="490"/>
        <v>1</v>
      </c>
      <c r="BH886" s="12">
        <f t="shared" si="491"/>
        <v>1</v>
      </c>
      <c r="BI886" s="12">
        <f t="shared" si="492"/>
        <v>1</v>
      </c>
      <c r="BJ886" s="12">
        <f t="shared" si="493"/>
        <v>0</v>
      </c>
      <c r="BK886" s="12">
        <f t="shared" si="494"/>
        <v>4</v>
      </c>
      <c r="BL886" s="20" t="str">
        <f t="shared" si="495"/>
        <v>Reflexión, Diálogo, Oportunidades de mejora, Retroalimentación al docente</v>
      </c>
      <c r="BM886" s="12" t="str">
        <f t="shared" si="496"/>
        <v>Reflexión</v>
      </c>
      <c r="BN886" s="12" t="str">
        <f t="shared" si="519"/>
        <v>Diálogo</v>
      </c>
      <c r="BO886" s="12" t="str">
        <f t="shared" si="497"/>
        <v>Oportunidades de mejora</v>
      </c>
      <c r="BP886" s="12" t="str">
        <f t="shared" si="498"/>
        <v>Retroalimentación al docente</v>
      </c>
      <c r="BQ886" s="12" t="str">
        <f t="shared" si="499"/>
        <v/>
      </c>
      <c r="BS886" s="12">
        <f t="shared" si="500"/>
        <v>1</v>
      </c>
      <c r="BT886" s="12">
        <f t="shared" si="501"/>
        <v>1</v>
      </c>
      <c r="BU886" s="12">
        <f t="shared" si="502"/>
        <v>0</v>
      </c>
      <c r="BV886" s="12">
        <f t="shared" si="503"/>
        <v>1</v>
      </c>
      <c r="BW886" s="12">
        <f t="shared" si="504"/>
        <v>1</v>
      </c>
      <c r="BX886" s="12">
        <f t="shared" si="505"/>
        <v>0</v>
      </c>
      <c r="BY886" s="12">
        <f t="shared" si="506"/>
        <v>4</v>
      </c>
      <c r="BZ886" s="12" t="str">
        <f t="shared" si="507"/>
        <v>No incluye bibliografía.</v>
      </c>
      <c r="CA886" s="12" t="str">
        <f t="shared" si="508"/>
        <v>No incluye bibliografía.</v>
      </c>
      <c r="CB886" s="21" t="str">
        <f t="shared" si="509"/>
        <v/>
      </c>
      <c r="CC886" s="12" t="str">
        <f t="shared" si="510"/>
        <v/>
      </c>
      <c r="CD886" s="12" t="str">
        <f t="shared" si="511"/>
        <v/>
      </c>
      <c r="CF886" s="12">
        <f t="shared" si="512"/>
        <v>0</v>
      </c>
      <c r="CG886" s="12">
        <f t="shared" si="513"/>
        <v>0</v>
      </c>
      <c r="CH886" s="12">
        <f t="shared" si="514"/>
        <v>0</v>
      </c>
      <c r="CI886" s="12">
        <f t="shared" si="515"/>
        <v>0</v>
      </c>
      <c r="CJ886" s="12">
        <f t="shared" si="516"/>
        <v>1</v>
      </c>
      <c r="CK886" s="12">
        <f t="shared" si="517"/>
        <v>1</v>
      </c>
    </row>
    <row r="887" spans="1:89" x14ac:dyDescent="0.25">
      <c r="A887" s="25">
        <v>43083.537139490742</v>
      </c>
      <c r="B887" s="26" t="s">
        <v>1813</v>
      </c>
      <c r="C887" s="26" t="s">
        <v>1814</v>
      </c>
      <c r="D887" s="26" t="s">
        <v>185</v>
      </c>
      <c r="E887" s="24"/>
      <c r="F887" s="26" t="s">
        <v>436</v>
      </c>
      <c r="G887" s="26" t="s">
        <v>1816</v>
      </c>
      <c r="H887" s="26" t="s">
        <v>188</v>
      </c>
      <c r="I887" s="26" t="s">
        <v>188</v>
      </c>
      <c r="J887" s="26" t="s">
        <v>188</v>
      </c>
      <c r="K887" s="26" t="s">
        <v>188</v>
      </c>
      <c r="L887" s="26" t="s">
        <v>188</v>
      </c>
      <c r="M887" s="26" t="s">
        <v>188</v>
      </c>
      <c r="N887" s="26" t="s">
        <v>188</v>
      </c>
      <c r="O887" s="26" t="s">
        <v>188</v>
      </c>
      <c r="P887" s="26" t="s">
        <v>188</v>
      </c>
      <c r="Q887" s="26" t="s">
        <v>188</v>
      </c>
      <c r="R887" s="26" t="s">
        <v>188</v>
      </c>
      <c r="S887" s="26" t="s">
        <v>188</v>
      </c>
      <c r="T887" s="26" t="s">
        <v>188</v>
      </c>
      <c r="U887" s="26" t="s">
        <v>188</v>
      </c>
      <c r="V887" s="26" t="s">
        <v>5</v>
      </c>
      <c r="W887" s="26" t="s">
        <v>36</v>
      </c>
      <c r="X887" s="26" t="s">
        <v>158</v>
      </c>
      <c r="Y887" s="26" t="s">
        <v>43</v>
      </c>
      <c r="Z887" s="26" t="s">
        <v>43</v>
      </c>
      <c r="AA887" s="26" t="s">
        <v>43</v>
      </c>
      <c r="AB887" s="26" t="s">
        <v>43</v>
      </c>
      <c r="AC887" s="26" t="s">
        <v>43</v>
      </c>
      <c r="AD887" s="26" t="s">
        <v>43</v>
      </c>
      <c r="AE887" s="26" t="s">
        <v>53</v>
      </c>
      <c r="AF887" s="26" t="s">
        <v>159</v>
      </c>
      <c r="AG887" s="26" t="s">
        <v>58</v>
      </c>
      <c r="AH887" s="26" t="s">
        <v>59</v>
      </c>
      <c r="AI887" s="26" t="s">
        <v>59</v>
      </c>
      <c r="AJ887" s="26" t="s">
        <v>59</v>
      </c>
      <c r="AK887" s="26" t="s">
        <v>71</v>
      </c>
      <c r="AL887" s="26" t="s">
        <v>163</v>
      </c>
      <c r="AM887" s="26" t="s">
        <v>191</v>
      </c>
      <c r="AN887" s="26" t="s">
        <v>89</v>
      </c>
      <c r="AO887" s="26" t="s">
        <v>268</v>
      </c>
      <c r="AP887" s="26" t="s">
        <v>104</v>
      </c>
      <c r="AQ887" s="26" t="s">
        <v>104</v>
      </c>
      <c r="AR887" s="26" t="s">
        <v>106</v>
      </c>
      <c r="AS887" s="26" t="s">
        <v>106</v>
      </c>
      <c r="AT887" s="26" t="s">
        <v>113</v>
      </c>
      <c r="AU887" s="26" t="s">
        <v>164</v>
      </c>
      <c r="AX887" s="12">
        <f t="shared" si="487"/>
        <v>885</v>
      </c>
      <c r="AY887" s="12">
        <f t="shared" si="518"/>
        <v>0.33333333333333331</v>
      </c>
      <c r="AZ887" s="20" t="str">
        <f t="shared" si="488"/>
        <v>Anticipatoria., Criterios y estándares (Rúbrica)., Autoevaluación., Retroalimentación.</v>
      </c>
      <c r="BA887" s="12" t="str">
        <f t="shared" si="483"/>
        <v>Anticipatoria.</v>
      </c>
      <c r="BB887" s="12" t="str">
        <f t="shared" si="484"/>
        <v>Criterios y estándares (Rúbrica).</v>
      </c>
      <c r="BC887" s="12" t="str">
        <f t="shared" si="485"/>
        <v>Autoevaluación.</v>
      </c>
      <c r="BD887" s="12" t="str">
        <f t="shared" si="486"/>
        <v>Retroalimentación.</v>
      </c>
      <c r="BF887" s="12">
        <f t="shared" si="489"/>
        <v>1</v>
      </c>
      <c r="BG887" s="12">
        <f t="shared" si="490"/>
        <v>1</v>
      </c>
      <c r="BH887" s="12">
        <f t="shared" si="491"/>
        <v>1</v>
      </c>
      <c r="BI887" s="12">
        <f t="shared" si="492"/>
        <v>1</v>
      </c>
      <c r="BJ887" s="12">
        <f t="shared" si="493"/>
        <v>0</v>
      </c>
      <c r="BK887" s="12">
        <f t="shared" si="494"/>
        <v>4</v>
      </c>
      <c r="BL887" s="20" t="str">
        <f t="shared" si="495"/>
        <v>Reflexión, Diálogo, Oportunidades de mejora, Retroalimentación al docente</v>
      </c>
      <c r="BM887" s="12" t="str">
        <f t="shared" si="496"/>
        <v>Reflexión</v>
      </c>
      <c r="BN887" s="12" t="str">
        <f t="shared" si="519"/>
        <v>Diálogo</v>
      </c>
      <c r="BO887" s="12" t="str">
        <f t="shared" si="497"/>
        <v>Oportunidades de mejora</v>
      </c>
      <c r="BP887" s="12" t="str">
        <f t="shared" si="498"/>
        <v>Retroalimentación al docente</v>
      </c>
      <c r="BQ887" s="12" t="str">
        <f t="shared" si="499"/>
        <v/>
      </c>
      <c r="BS887" s="12">
        <f t="shared" si="500"/>
        <v>1</v>
      </c>
      <c r="BT887" s="12">
        <f t="shared" si="501"/>
        <v>1</v>
      </c>
      <c r="BU887" s="12">
        <f t="shared" si="502"/>
        <v>0</v>
      </c>
      <c r="BV887" s="12">
        <f t="shared" si="503"/>
        <v>1</v>
      </c>
      <c r="BW887" s="12">
        <f t="shared" si="504"/>
        <v>1</v>
      </c>
      <c r="BX887" s="12">
        <f t="shared" si="505"/>
        <v>0</v>
      </c>
      <c r="BY887" s="12">
        <f t="shared" si="506"/>
        <v>4</v>
      </c>
      <c r="BZ887" s="12" t="str">
        <f t="shared" si="507"/>
        <v>La bibliografía básica propuesta se encuentra en la biblioteca "Juan Roa Vásquez".</v>
      </c>
      <c r="CA887" s="12" t="str">
        <f t="shared" si="508"/>
        <v>La bibliografía básica propuesta se encuentra en la biblioteca "Juan Roa Vásquez".</v>
      </c>
      <c r="CB887" s="21" t="str">
        <f t="shared" si="509"/>
        <v/>
      </c>
      <c r="CC887" s="12" t="str">
        <f t="shared" si="510"/>
        <v/>
      </c>
      <c r="CD887" s="12" t="str">
        <f t="shared" si="511"/>
        <v/>
      </c>
      <c r="CF887" s="12">
        <f t="shared" si="512"/>
        <v>1</v>
      </c>
      <c r="CG887" s="12">
        <f t="shared" si="513"/>
        <v>0</v>
      </c>
      <c r="CH887" s="12">
        <f t="shared" si="514"/>
        <v>0</v>
      </c>
      <c r="CI887" s="12">
        <f t="shared" si="515"/>
        <v>0</v>
      </c>
      <c r="CJ887" s="12">
        <f t="shared" si="516"/>
        <v>0</v>
      </c>
      <c r="CK887" s="12">
        <f t="shared" si="517"/>
        <v>1</v>
      </c>
    </row>
    <row r="888" spans="1:89" x14ac:dyDescent="0.25">
      <c r="A888" s="25">
        <v>43083.541012789356</v>
      </c>
      <c r="B888" s="26" t="s">
        <v>1813</v>
      </c>
      <c r="C888" s="26" t="s">
        <v>1814</v>
      </c>
      <c r="D888" s="26" t="s">
        <v>185</v>
      </c>
      <c r="E888" s="24"/>
      <c r="F888" s="26" t="s">
        <v>436</v>
      </c>
      <c r="G888" s="26" t="s">
        <v>1817</v>
      </c>
      <c r="H888" s="26" t="s">
        <v>188</v>
      </c>
      <c r="I888" s="26" t="s">
        <v>188</v>
      </c>
      <c r="J888" s="26" t="s">
        <v>188</v>
      </c>
      <c r="K888" s="26" t="s">
        <v>188</v>
      </c>
      <c r="L888" s="26" t="s">
        <v>188</v>
      </c>
      <c r="M888" s="26" t="s">
        <v>188</v>
      </c>
      <c r="N888" s="26" t="s">
        <v>188</v>
      </c>
      <c r="O888" s="26" t="s">
        <v>188</v>
      </c>
      <c r="P888" s="26" t="s">
        <v>188</v>
      </c>
      <c r="Q888" s="26" t="s">
        <v>188</v>
      </c>
      <c r="R888" s="26" t="s">
        <v>188</v>
      </c>
      <c r="S888" s="26" t="s">
        <v>188</v>
      </c>
      <c r="T888" s="26" t="s">
        <v>188</v>
      </c>
      <c r="U888" s="26" t="s">
        <v>188</v>
      </c>
      <c r="V888" s="26" t="s">
        <v>5</v>
      </c>
      <c r="W888" s="26" t="s">
        <v>162</v>
      </c>
      <c r="X888" s="26" t="s">
        <v>158</v>
      </c>
      <c r="Y888" s="26" t="s">
        <v>190</v>
      </c>
      <c r="Z888" s="26" t="s">
        <v>190</v>
      </c>
      <c r="AA888" s="26" t="s">
        <v>190</v>
      </c>
      <c r="AB888" s="26" t="s">
        <v>190</v>
      </c>
      <c r="AC888" s="26" t="s">
        <v>190</v>
      </c>
      <c r="AD888" s="26" t="s">
        <v>190</v>
      </c>
      <c r="AE888" s="26" t="s">
        <v>55</v>
      </c>
      <c r="AF888" s="26" t="s">
        <v>159</v>
      </c>
      <c r="AG888" s="26" t="s">
        <v>58</v>
      </c>
      <c r="AH888" s="26" t="s">
        <v>58</v>
      </c>
      <c r="AI888" s="26" t="s">
        <v>58</v>
      </c>
      <c r="AJ888" s="26" t="s">
        <v>58</v>
      </c>
      <c r="AK888" s="26" t="s">
        <v>71</v>
      </c>
      <c r="AL888" s="26" t="s">
        <v>160</v>
      </c>
      <c r="AM888" s="26" t="s">
        <v>191</v>
      </c>
      <c r="AN888" s="26" t="s">
        <v>89</v>
      </c>
      <c r="AO888" s="26" t="s">
        <v>268</v>
      </c>
      <c r="AP888" s="26" t="s">
        <v>104</v>
      </c>
      <c r="AQ888" s="26" t="s">
        <v>106</v>
      </c>
      <c r="AR888" s="26" t="s">
        <v>104</v>
      </c>
      <c r="AS888" s="26" t="s">
        <v>106</v>
      </c>
      <c r="AT888" s="26" t="s">
        <v>114</v>
      </c>
      <c r="AU888" s="26" t="s">
        <v>122</v>
      </c>
      <c r="AX888" s="12">
        <f t="shared" si="487"/>
        <v>885</v>
      </c>
      <c r="AY888" s="12">
        <f t="shared" si="518"/>
        <v>0.33333333333333331</v>
      </c>
      <c r="AZ888" s="20" t="str">
        <f t="shared" si="488"/>
        <v>Anticipatoria., Criterios y estándares (Rúbrica)., Autoevaluación., Retroalimentación.</v>
      </c>
      <c r="BA888" s="12" t="str">
        <f t="shared" si="483"/>
        <v>Anticipatoria.</v>
      </c>
      <c r="BB888" s="12" t="str">
        <f t="shared" si="484"/>
        <v>Criterios y estándares (Rúbrica).</v>
      </c>
      <c r="BC888" s="12" t="str">
        <f t="shared" si="485"/>
        <v>Autoevaluación.</v>
      </c>
      <c r="BD888" s="12" t="str">
        <f t="shared" si="486"/>
        <v>Retroalimentación.</v>
      </c>
      <c r="BF888" s="12">
        <f t="shared" si="489"/>
        <v>1</v>
      </c>
      <c r="BG888" s="12">
        <f t="shared" si="490"/>
        <v>1</v>
      </c>
      <c r="BH888" s="12">
        <f t="shared" si="491"/>
        <v>1</v>
      </c>
      <c r="BI888" s="12">
        <f t="shared" si="492"/>
        <v>1</v>
      </c>
      <c r="BJ888" s="12">
        <f t="shared" si="493"/>
        <v>0</v>
      </c>
      <c r="BK888" s="12">
        <f t="shared" si="494"/>
        <v>4</v>
      </c>
      <c r="BL888" s="20" t="str">
        <f t="shared" si="495"/>
        <v>Reflexión, Diálogo, Oportunidades de mejora, Retroalimentación al docente</v>
      </c>
      <c r="BM888" s="12" t="str">
        <f t="shared" si="496"/>
        <v>Reflexión</v>
      </c>
      <c r="BN888" s="12" t="str">
        <f t="shared" si="519"/>
        <v>Diálogo</v>
      </c>
      <c r="BO888" s="12" t="str">
        <f t="shared" si="497"/>
        <v>Oportunidades de mejora</v>
      </c>
      <c r="BP888" s="12" t="str">
        <f t="shared" si="498"/>
        <v>Retroalimentación al docente</v>
      </c>
      <c r="BQ888" s="12" t="str">
        <f t="shared" si="499"/>
        <v/>
      </c>
      <c r="BS888" s="12">
        <f t="shared" si="500"/>
        <v>1</v>
      </c>
      <c r="BT888" s="12">
        <f t="shared" si="501"/>
        <v>1</v>
      </c>
      <c r="BU888" s="12">
        <f t="shared" si="502"/>
        <v>0</v>
      </c>
      <c r="BV888" s="12">
        <f t="shared" si="503"/>
        <v>1</v>
      </c>
      <c r="BW888" s="12">
        <f t="shared" si="504"/>
        <v>1</v>
      </c>
      <c r="BX888" s="12">
        <f t="shared" si="505"/>
        <v>0</v>
      </c>
      <c r="BY888" s="12">
        <f t="shared" si="506"/>
        <v>4</v>
      </c>
      <c r="BZ888" s="12" t="str">
        <f t="shared" si="507"/>
        <v>No incluye bibliografía.</v>
      </c>
      <c r="CA888" s="12" t="str">
        <f t="shared" si="508"/>
        <v>No incluye bibliografía.</v>
      </c>
      <c r="CB888" s="21" t="str">
        <f t="shared" si="509"/>
        <v/>
      </c>
      <c r="CC888" s="12" t="str">
        <f t="shared" si="510"/>
        <v/>
      </c>
      <c r="CD888" s="12" t="str">
        <f t="shared" si="511"/>
        <v/>
      </c>
      <c r="CF888" s="12">
        <f t="shared" si="512"/>
        <v>0</v>
      </c>
      <c r="CG888" s="12">
        <f t="shared" si="513"/>
        <v>0</v>
      </c>
      <c r="CH888" s="12">
        <f t="shared" si="514"/>
        <v>0</v>
      </c>
      <c r="CI888" s="12">
        <f t="shared" si="515"/>
        <v>0</v>
      </c>
      <c r="CJ888" s="12">
        <f t="shared" si="516"/>
        <v>1</v>
      </c>
      <c r="CK888" s="12">
        <f t="shared" si="517"/>
        <v>1</v>
      </c>
    </row>
    <row r="889" spans="1:89" x14ac:dyDescent="0.25">
      <c r="A889" s="25">
        <v>43083.546328530094</v>
      </c>
      <c r="B889" s="26" t="s">
        <v>1818</v>
      </c>
      <c r="C889" s="26" t="s">
        <v>1819</v>
      </c>
      <c r="D889" s="26" t="s">
        <v>185</v>
      </c>
      <c r="E889" s="24"/>
      <c r="F889" s="26" t="s">
        <v>621</v>
      </c>
      <c r="G889" s="26" t="s">
        <v>1820</v>
      </c>
      <c r="H889" s="26" t="s">
        <v>188</v>
      </c>
      <c r="I889" s="26" t="s">
        <v>188</v>
      </c>
      <c r="J889" s="26" t="s">
        <v>188</v>
      </c>
      <c r="K889" s="26" t="s">
        <v>188</v>
      </c>
      <c r="L889" s="26" t="s">
        <v>188</v>
      </c>
      <c r="M889" s="26" t="s">
        <v>188</v>
      </c>
      <c r="N889" s="26" t="s">
        <v>188</v>
      </c>
      <c r="O889" s="26" t="s">
        <v>188</v>
      </c>
      <c r="P889" s="26" t="s">
        <v>188</v>
      </c>
      <c r="Q889" s="26" t="s">
        <v>188</v>
      </c>
      <c r="R889" s="26" t="s">
        <v>188</v>
      </c>
      <c r="S889" s="26" t="s">
        <v>188</v>
      </c>
      <c r="T889" s="26" t="s">
        <v>188</v>
      </c>
      <c r="U889" s="26" t="s">
        <v>188</v>
      </c>
      <c r="V889" s="26" t="s">
        <v>5</v>
      </c>
      <c r="W889" s="26" t="s">
        <v>36</v>
      </c>
      <c r="X889" s="26" t="s">
        <v>158</v>
      </c>
      <c r="Y889" s="26" t="s">
        <v>190</v>
      </c>
      <c r="Z889" s="26" t="s">
        <v>190</v>
      </c>
      <c r="AA889" s="26" t="s">
        <v>190</v>
      </c>
      <c r="AB889" s="26" t="s">
        <v>190</v>
      </c>
      <c r="AC889" s="26" t="s">
        <v>190</v>
      </c>
      <c r="AD889" s="26" t="s">
        <v>190</v>
      </c>
      <c r="AE889" s="26" t="s">
        <v>53</v>
      </c>
      <c r="AF889" s="26" t="s">
        <v>58</v>
      </c>
      <c r="AG889" s="26" t="s">
        <v>58</v>
      </c>
      <c r="AH889" s="26" t="s">
        <v>58</v>
      </c>
      <c r="AI889" s="26" t="s">
        <v>58</v>
      </c>
      <c r="AJ889" s="26" t="s">
        <v>58</v>
      </c>
      <c r="AK889" s="26" t="s">
        <v>69</v>
      </c>
      <c r="AL889" s="26" t="s">
        <v>160</v>
      </c>
      <c r="AM889" s="26" t="s">
        <v>231</v>
      </c>
      <c r="AN889" s="26" t="s">
        <v>89</v>
      </c>
      <c r="AO889" s="26" t="s">
        <v>192</v>
      </c>
      <c r="AP889" s="26" t="s">
        <v>104</v>
      </c>
      <c r="AQ889" s="26" t="s">
        <v>104</v>
      </c>
      <c r="AR889" s="26" t="s">
        <v>104</v>
      </c>
      <c r="AS889" s="26" t="s">
        <v>104</v>
      </c>
      <c r="AT889" s="26" t="s">
        <v>113</v>
      </c>
      <c r="AU889" s="26" t="s">
        <v>249</v>
      </c>
      <c r="AX889" s="12">
        <f t="shared" si="487"/>
        <v>888</v>
      </c>
      <c r="AY889" s="12">
        <f t="shared" si="518"/>
        <v>1</v>
      </c>
      <c r="AZ889" s="20" t="str">
        <f t="shared" si="488"/>
        <v>Anticipatoria., Criterios y estándares (Rúbrica)., Retroalimentación.</v>
      </c>
      <c r="BA889" s="12" t="str">
        <f t="shared" si="483"/>
        <v>Anticipatoria.</v>
      </c>
      <c r="BB889" s="12" t="str">
        <f t="shared" si="484"/>
        <v>Criterios y estándares (Rúbrica).</v>
      </c>
      <c r="BC889" s="12" t="str">
        <f t="shared" si="485"/>
        <v>Retroalimentación.</v>
      </c>
      <c r="BD889" s="12" t="str">
        <f t="shared" si="486"/>
        <v/>
      </c>
      <c r="BF889" s="12">
        <f t="shared" si="489"/>
        <v>1</v>
      </c>
      <c r="BG889" s="12">
        <f t="shared" si="490"/>
        <v>1</v>
      </c>
      <c r="BH889" s="12">
        <f t="shared" si="491"/>
        <v>0</v>
      </c>
      <c r="BI889" s="12">
        <f t="shared" si="492"/>
        <v>1</v>
      </c>
      <c r="BJ889" s="12">
        <f t="shared" si="493"/>
        <v>0</v>
      </c>
      <c r="BK889" s="12">
        <f t="shared" si="494"/>
        <v>3</v>
      </c>
      <c r="BL889" s="20" t="str">
        <f t="shared" si="495"/>
        <v>Reflexión, Diálogo, Claridad, Oportunidades de mejora, Retroalimentación al docente</v>
      </c>
      <c r="BM889" s="12" t="str">
        <f t="shared" si="496"/>
        <v>Reflexión</v>
      </c>
      <c r="BN889" s="12" t="str">
        <f t="shared" si="519"/>
        <v>Diálogo</v>
      </c>
      <c r="BO889" s="12" t="str">
        <f t="shared" si="497"/>
        <v>Claridad</v>
      </c>
      <c r="BP889" s="12" t="str">
        <f t="shared" si="498"/>
        <v>Oportunidades de mejora</v>
      </c>
      <c r="BQ889" s="12" t="str">
        <f t="shared" si="499"/>
        <v>Retroalimentación al docente</v>
      </c>
      <c r="BS889" s="12">
        <f t="shared" si="500"/>
        <v>1</v>
      </c>
      <c r="BT889" s="12">
        <f t="shared" si="501"/>
        <v>1</v>
      </c>
      <c r="BU889" s="12">
        <f t="shared" si="502"/>
        <v>1</v>
      </c>
      <c r="BV889" s="12">
        <f t="shared" si="503"/>
        <v>1</v>
      </c>
      <c r="BW889" s="12">
        <f t="shared" si="504"/>
        <v>1</v>
      </c>
      <c r="BX889" s="12">
        <f t="shared" si="505"/>
        <v>0</v>
      </c>
      <c r="BY889" s="12">
        <f t="shared" si="506"/>
        <v>5</v>
      </c>
      <c r="BZ889" s="12" t="str">
        <f t="shared" si="507"/>
        <v>La bibliografía básica propuesta se encuentra en la biblioteca "Juan Roa Vásquez"., La bibliografía incluye por lo menos dos títulos en una segunda lengua.</v>
      </c>
      <c r="CA889" s="12" t="str">
        <f t="shared" si="508"/>
        <v>La bibliografía básica propuesta se encuentra en la biblioteca "Juan Roa Vásquez".</v>
      </c>
      <c r="CB889" s="21" t="str">
        <f t="shared" si="509"/>
        <v>La bibliografía incluye por lo menos dos títulos en una segunda lengua.</v>
      </c>
      <c r="CC889" s="12" t="str">
        <f t="shared" si="510"/>
        <v/>
      </c>
      <c r="CD889" s="12" t="str">
        <f t="shared" si="511"/>
        <v/>
      </c>
      <c r="CF889" s="12">
        <f t="shared" si="512"/>
        <v>1</v>
      </c>
      <c r="CG889" s="12">
        <f t="shared" si="513"/>
        <v>0</v>
      </c>
      <c r="CH889" s="12">
        <f t="shared" si="514"/>
        <v>0</v>
      </c>
      <c r="CI889" s="12">
        <f t="shared" si="515"/>
        <v>1</v>
      </c>
      <c r="CJ889" s="12">
        <f t="shared" si="516"/>
        <v>0</v>
      </c>
      <c r="CK889" s="12">
        <f t="shared" si="517"/>
        <v>2</v>
      </c>
    </row>
    <row r="890" spans="1:89" x14ac:dyDescent="0.25">
      <c r="A890" s="25">
        <v>43083.556784965273</v>
      </c>
      <c r="B890" s="26" t="s">
        <v>1821</v>
      </c>
      <c r="C890" s="26" t="s">
        <v>1822</v>
      </c>
      <c r="D890" s="26" t="s">
        <v>185</v>
      </c>
      <c r="E890" s="24"/>
      <c r="F890" s="26" t="s">
        <v>226</v>
      </c>
      <c r="G890" s="26" t="s">
        <v>1823</v>
      </c>
      <c r="H890" s="26" t="s">
        <v>188</v>
      </c>
      <c r="I890" s="26" t="s">
        <v>188</v>
      </c>
      <c r="J890" s="26" t="s">
        <v>188</v>
      </c>
      <c r="K890" s="26" t="s">
        <v>188</v>
      </c>
      <c r="L890" s="26" t="s">
        <v>188</v>
      </c>
      <c r="M890" s="26" t="s">
        <v>188</v>
      </c>
      <c r="N890" s="26" t="s">
        <v>188</v>
      </c>
      <c r="O890" s="26" t="s">
        <v>188</v>
      </c>
      <c r="P890" s="26" t="s">
        <v>188</v>
      </c>
      <c r="Q890" s="26" t="s">
        <v>188</v>
      </c>
      <c r="R890" s="26" t="s">
        <v>188</v>
      </c>
      <c r="S890" s="26" t="s">
        <v>188</v>
      </c>
      <c r="T890" s="26" t="s">
        <v>188</v>
      </c>
      <c r="U890" s="26" t="s">
        <v>188</v>
      </c>
      <c r="V890" s="26" t="s">
        <v>5</v>
      </c>
      <c r="W890" s="26" t="s">
        <v>162</v>
      </c>
      <c r="X890" s="26" t="s">
        <v>158</v>
      </c>
      <c r="Y890" s="26" t="s">
        <v>190</v>
      </c>
      <c r="Z890" s="26" t="s">
        <v>190</v>
      </c>
      <c r="AA890" s="26" t="s">
        <v>190</v>
      </c>
      <c r="AB890" s="26" t="s">
        <v>190</v>
      </c>
      <c r="AC890" s="26" t="s">
        <v>190</v>
      </c>
      <c r="AD890" s="26" t="s">
        <v>190</v>
      </c>
      <c r="AE890" s="26" t="s">
        <v>55</v>
      </c>
      <c r="AF890" s="26" t="s">
        <v>159</v>
      </c>
      <c r="AG890" s="26" t="s">
        <v>59</v>
      </c>
      <c r="AH890" s="26" t="s">
        <v>59</v>
      </c>
      <c r="AI890" s="26" t="s">
        <v>59</v>
      </c>
      <c r="AJ890" s="26" t="s">
        <v>59</v>
      </c>
      <c r="AK890" s="26" t="s">
        <v>71</v>
      </c>
      <c r="AL890" s="26" t="s">
        <v>160</v>
      </c>
      <c r="AM890" s="26" t="s">
        <v>206</v>
      </c>
      <c r="AN890" s="26" t="s">
        <v>89</v>
      </c>
      <c r="AO890" s="26" t="s">
        <v>192</v>
      </c>
      <c r="AP890" s="26" t="s">
        <v>106</v>
      </c>
      <c r="AQ890" s="26" t="s">
        <v>106</v>
      </c>
      <c r="AR890" s="26" t="s">
        <v>106</v>
      </c>
      <c r="AS890" s="26" t="s">
        <v>106</v>
      </c>
      <c r="AT890" s="26" t="s">
        <v>113</v>
      </c>
      <c r="AU890" s="26" t="s">
        <v>260</v>
      </c>
      <c r="AX890" s="12">
        <f t="shared" si="487"/>
        <v>889</v>
      </c>
      <c r="AY890" s="12">
        <f t="shared" si="518"/>
        <v>0.33333333333333331</v>
      </c>
      <c r="AZ890" s="20" t="str">
        <f t="shared" si="488"/>
        <v>Anticipatoria., Autoevaluación., Retroalimentación.</v>
      </c>
      <c r="BA890" s="12" t="str">
        <f t="shared" si="483"/>
        <v>Anticipatoria.</v>
      </c>
      <c r="BB890" s="12" t="str">
        <f t="shared" si="484"/>
        <v>Autoevaluación.</v>
      </c>
      <c r="BC890" s="12" t="str">
        <f t="shared" si="485"/>
        <v>Retroalimentación.</v>
      </c>
      <c r="BD890" s="12" t="str">
        <f t="shared" si="486"/>
        <v/>
      </c>
      <c r="BF890" s="12">
        <f t="shared" si="489"/>
        <v>1</v>
      </c>
      <c r="BG890" s="12">
        <f t="shared" si="490"/>
        <v>0</v>
      </c>
      <c r="BH890" s="12">
        <f t="shared" si="491"/>
        <v>1</v>
      </c>
      <c r="BI890" s="12">
        <f t="shared" si="492"/>
        <v>1</v>
      </c>
      <c r="BJ890" s="12">
        <f t="shared" si="493"/>
        <v>0</v>
      </c>
      <c r="BK890" s="12">
        <f t="shared" si="494"/>
        <v>3</v>
      </c>
      <c r="BL890" s="20" t="str">
        <f t="shared" si="495"/>
        <v>Reflexión, Diálogo, Claridad, Oportunidades de mejora, Retroalimentación al docente</v>
      </c>
      <c r="BM890" s="12" t="str">
        <f t="shared" si="496"/>
        <v>Reflexión</v>
      </c>
      <c r="BN890" s="12" t="str">
        <f t="shared" si="519"/>
        <v>Diálogo</v>
      </c>
      <c r="BO890" s="12" t="str">
        <f t="shared" si="497"/>
        <v>Claridad</v>
      </c>
      <c r="BP890" s="12" t="str">
        <f t="shared" si="498"/>
        <v>Oportunidades de mejora</v>
      </c>
      <c r="BQ890" s="12" t="str">
        <f t="shared" si="499"/>
        <v>Retroalimentación al docente</v>
      </c>
      <c r="BS890" s="12">
        <f t="shared" si="500"/>
        <v>1</v>
      </c>
      <c r="BT890" s="12">
        <f t="shared" si="501"/>
        <v>1</v>
      </c>
      <c r="BU890" s="12">
        <f t="shared" si="502"/>
        <v>1</v>
      </c>
      <c r="BV890" s="12">
        <f t="shared" si="503"/>
        <v>1</v>
      </c>
      <c r="BW890" s="12">
        <f t="shared" si="504"/>
        <v>1</v>
      </c>
      <c r="BX890" s="12">
        <f t="shared" si="505"/>
        <v>0</v>
      </c>
      <c r="BY890" s="12">
        <f t="shared" si="506"/>
        <v>5</v>
      </c>
      <c r="BZ890" s="12" t="str">
        <f t="shared" si="507"/>
        <v>La bibliografía básica propuesta se encuentra en la biblioteca "Juan Roa Vásquez"., La bibliografía se presenta con una sólo sistema de referenciación (APA, Vancouver, IEEE, etc)., La bibliografía incluye por lo menos dos títulos en una segunda lengua.</v>
      </c>
      <c r="CA890" s="12" t="str">
        <f t="shared" si="508"/>
        <v>La bibliografía básica propuesta se encuentra en la biblioteca "Juan Roa Vásquez".</v>
      </c>
      <c r="CB890" s="21" t="str">
        <f t="shared" si="509"/>
        <v>La bibliografía se presenta con una sólo sistema de referenciación (APA, Vancouver, IEEE, etc).</v>
      </c>
      <c r="CC890" s="12" t="str">
        <f t="shared" si="510"/>
        <v>La bibliografía incluye por lo menos dos títulos en una segunda lengua.</v>
      </c>
      <c r="CD890" s="12" t="str">
        <f t="shared" si="511"/>
        <v/>
      </c>
      <c r="CF890" s="12">
        <f t="shared" si="512"/>
        <v>1</v>
      </c>
      <c r="CG890" s="12">
        <f t="shared" si="513"/>
        <v>0</v>
      </c>
      <c r="CH890" s="12">
        <f t="shared" si="514"/>
        <v>1</v>
      </c>
      <c r="CI890" s="12">
        <f t="shared" si="515"/>
        <v>1</v>
      </c>
      <c r="CJ890" s="12">
        <f t="shared" si="516"/>
        <v>0</v>
      </c>
      <c r="CK890" s="12">
        <f t="shared" si="517"/>
        <v>3</v>
      </c>
    </row>
    <row r="891" spans="1:89" x14ac:dyDescent="0.25">
      <c r="A891" s="25">
        <v>43083.567521354169</v>
      </c>
      <c r="B891" s="26" t="s">
        <v>1821</v>
      </c>
      <c r="C891" s="26" t="s">
        <v>1824</v>
      </c>
      <c r="D891" s="26" t="s">
        <v>185</v>
      </c>
      <c r="E891" s="24"/>
      <c r="F891" s="26" t="s">
        <v>235</v>
      </c>
      <c r="G891" s="26" t="s">
        <v>1825</v>
      </c>
      <c r="H891" s="26" t="s">
        <v>188</v>
      </c>
      <c r="I891" s="26" t="s">
        <v>188</v>
      </c>
      <c r="J891" s="26" t="s">
        <v>188</v>
      </c>
      <c r="K891" s="26" t="s">
        <v>188</v>
      </c>
      <c r="L891" s="26" t="s">
        <v>188</v>
      </c>
      <c r="M891" s="26" t="s">
        <v>188</v>
      </c>
      <c r="N891" s="26" t="s">
        <v>188</v>
      </c>
      <c r="O891" s="26" t="s">
        <v>188</v>
      </c>
      <c r="P891" s="26" t="s">
        <v>188</v>
      </c>
      <c r="Q891" s="26" t="s">
        <v>188</v>
      </c>
      <c r="R891" s="26" t="s">
        <v>188</v>
      </c>
      <c r="S891" s="26" t="s">
        <v>188</v>
      </c>
      <c r="T891" s="26" t="s">
        <v>188</v>
      </c>
      <c r="U891" s="26" t="s">
        <v>188</v>
      </c>
      <c r="V891" s="26" t="s">
        <v>5</v>
      </c>
      <c r="W891" s="26" t="s">
        <v>162</v>
      </c>
      <c r="X891" s="26" t="s">
        <v>158</v>
      </c>
      <c r="Y891" s="26" t="s">
        <v>190</v>
      </c>
      <c r="Z891" s="26" t="s">
        <v>190</v>
      </c>
      <c r="AA891" s="26" t="s">
        <v>190</v>
      </c>
      <c r="AB891" s="26" t="s">
        <v>190</v>
      </c>
      <c r="AC891" s="26" t="s">
        <v>190</v>
      </c>
      <c r="AD891" s="26" t="s">
        <v>190</v>
      </c>
      <c r="AE891" s="26" t="s">
        <v>55</v>
      </c>
      <c r="AF891" s="26" t="s">
        <v>159</v>
      </c>
      <c r="AG891" s="26" t="s">
        <v>59</v>
      </c>
      <c r="AH891" s="26" t="s">
        <v>59</v>
      </c>
      <c r="AI891" s="26" t="s">
        <v>59</v>
      </c>
      <c r="AJ891" s="26" t="s">
        <v>59</v>
      </c>
      <c r="AK891" s="26" t="s">
        <v>71</v>
      </c>
      <c r="AL891" s="26" t="s">
        <v>160</v>
      </c>
      <c r="AM891" s="26" t="s">
        <v>206</v>
      </c>
      <c r="AN891" s="26" t="s">
        <v>89</v>
      </c>
      <c r="AO891" s="26" t="s">
        <v>197</v>
      </c>
      <c r="AP891" s="26" t="s">
        <v>106</v>
      </c>
      <c r="AQ891" s="26" t="s">
        <v>106</v>
      </c>
      <c r="AR891" s="26" t="s">
        <v>106</v>
      </c>
      <c r="AS891" s="26" t="s">
        <v>106</v>
      </c>
      <c r="AT891" s="26" t="s">
        <v>113</v>
      </c>
      <c r="AU891" s="26" t="s">
        <v>193</v>
      </c>
      <c r="AX891" s="12">
        <f t="shared" si="487"/>
        <v>890</v>
      </c>
      <c r="AY891" s="12">
        <f t="shared" si="518"/>
        <v>0.5</v>
      </c>
      <c r="AZ891" s="20" t="str">
        <f t="shared" si="488"/>
        <v>Anticipatoria., Autoevaluación., Retroalimentación.</v>
      </c>
      <c r="BA891" s="12" t="str">
        <f t="shared" si="483"/>
        <v>Anticipatoria.</v>
      </c>
      <c r="BB891" s="12" t="str">
        <f t="shared" si="484"/>
        <v>Autoevaluación.</v>
      </c>
      <c r="BC891" s="12" t="str">
        <f t="shared" si="485"/>
        <v>Retroalimentación.</v>
      </c>
      <c r="BD891" s="12" t="str">
        <f t="shared" si="486"/>
        <v/>
      </c>
      <c r="BF891" s="12">
        <f t="shared" si="489"/>
        <v>1</v>
      </c>
      <c r="BG891" s="12">
        <f t="shared" si="490"/>
        <v>0</v>
      </c>
      <c r="BH891" s="12">
        <f t="shared" si="491"/>
        <v>1</v>
      </c>
      <c r="BI891" s="12">
        <f t="shared" si="492"/>
        <v>1</v>
      </c>
      <c r="BJ891" s="12">
        <f t="shared" si="493"/>
        <v>0</v>
      </c>
      <c r="BK891" s="12">
        <f t="shared" si="494"/>
        <v>3</v>
      </c>
      <c r="BL891" s="20" t="str">
        <f t="shared" si="495"/>
        <v>Reflexión, Diálogo, Claridad, Retroalimentación al docente</v>
      </c>
      <c r="BM891" s="12" t="str">
        <f t="shared" si="496"/>
        <v>Reflexión</v>
      </c>
      <c r="BN891" s="12" t="str">
        <f t="shared" si="519"/>
        <v>Diálogo</v>
      </c>
      <c r="BO891" s="12" t="str">
        <f t="shared" si="497"/>
        <v>Claridad</v>
      </c>
      <c r="BP891" s="12" t="str">
        <f t="shared" si="498"/>
        <v>Retroalimentación al docente</v>
      </c>
      <c r="BQ891" s="12" t="str">
        <f t="shared" si="499"/>
        <v/>
      </c>
      <c r="BS891" s="12">
        <f t="shared" si="500"/>
        <v>1</v>
      </c>
      <c r="BT891" s="12">
        <f t="shared" si="501"/>
        <v>1</v>
      </c>
      <c r="BU891" s="12">
        <f t="shared" si="502"/>
        <v>1</v>
      </c>
      <c r="BV891" s="12">
        <f t="shared" si="503"/>
        <v>0</v>
      </c>
      <c r="BW891" s="12">
        <f t="shared" si="504"/>
        <v>1</v>
      </c>
      <c r="BX891" s="12">
        <f t="shared" si="505"/>
        <v>0</v>
      </c>
      <c r="BY891" s="12">
        <f t="shared" si="506"/>
        <v>4</v>
      </c>
      <c r="BZ891" s="12" t="str">
        <f t="shared" si="50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91" s="12" t="str">
        <f t="shared" si="508"/>
        <v>La bibliografía básica propuesta se encuentra en la biblioteca "Juan Roa Vásquez".</v>
      </c>
      <c r="CB891" s="21" t="str">
        <f t="shared" si="509"/>
        <v>La bibliografía propuesta contiene títulos de edición menor a 5 años.</v>
      </c>
      <c r="CC891" s="12" t="str">
        <f t="shared" si="510"/>
        <v>La bibliografía se presenta con una sólo sistema de referenciación (APA, Vancouver, IEEE, etc).</v>
      </c>
      <c r="CD891" s="12" t="str">
        <f t="shared" si="511"/>
        <v>La bibliografía incluye por lo menos dos títulos en una segunda lengua.</v>
      </c>
      <c r="CF891" s="12">
        <f t="shared" si="512"/>
        <v>1</v>
      </c>
      <c r="CG891" s="12">
        <f t="shared" si="513"/>
        <v>1</v>
      </c>
      <c r="CH891" s="12">
        <f t="shared" si="514"/>
        <v>1</v>
      </c>
      <c r="CI891" s="12">
        <f t="shared" si="515"/>
        <v>1</v>
      </c>
      <c r="CJ891" s="12">
        <f t="shared" si="516"/>
        <v>0</v>
      </c>
      <c r="CK891" s="12">
        <f t="shared" si="517"/>
        <v>4</v>
      </c>
    </row>
    <row r="892" spans="1:89" x14ac:dyDescent="0.25">
      <c r="A892" s="25">
        <v>43083.574363090273</v>
      </c>
      <c r="B892" s="26" t="s">
        <v>1821</v>
      </c>
      <c r="C892" s="26" t="s">
        <v>1824</v>
      </c>
      <c r="D892" s="26" t="s">
        <v>185</v>
      </c>
      <c r="E892" s="24"/>
      <c r="F892" s="26" t="s">
        <v>235</v>
      </c>
      <c r="G892" s="26" t="s">
        <v>1826</v>
      </c>
      <c r="H892" s="26" t="s">
        <v>188</v>
      </c>
      <c r="I892" s="26" t="s">
        <v>188</v>
      </c>
      <c r="J892" s="26" t="s">
        <v>188</v>
      </c>
      <c r="K892" s="26" t="s">
        <v>188</v>
      </c>
      <c r="L892" s="26" t="s">
        <v>188</v>
      </c>
      <c r="M892" s="26" t="s">
        <v>188</v>
      </c>
      <c r="N892" s="26" t="s">
        <v>188</v>
      </c>
      <c r="O892" s="26" t="s">
        <v>188</v>
      </c>
      <c r="P892" s="26" t="s">
        <v>188</v>
      </c>
      <c r="Q892" s="26" t="s">
        <v>188</v>
      </c>
      <c r="R892" s="26" t="s">
        <v>188</v>
      </c>
      <c r="S892" s="26" t="s">
        <v>188</v>
      </c>
      <c r="T892" s="26" t="s">
        <v>188</v>
      </c>
      <c r="U892" s="26" t="s">
        <v>188</v>
      </c>
      <c r="V892" s="26" t="s">
        <v>5</v>
      </c>
      <c r="W892" s="26" t="s">
        <v>162</v>
      </c>
      <c r="X892" s="26" t="s">
        <v>158</v>
      </c>
      <c r="Y892" s="26" t="s">
        <v>190</v>
      </c>
      <c r="Z892" s="26" t="s">
        <v>190</v>
      </c>
      <c r="AA892" s="26" t="s">
        <v>190</v>
      </c>
      <c r="AB892" s="26" t="s">
        <v>190</v>
      </c>
      <c r="AC892" s="26" t="s">
        <v>190</v>
      </c>
      <c r="AD892" s="26" t="s">
        <v>190</v>
      </c>
      <c r="AE892" s="26" t="s">
        <v>55</v>
      </c>
      <c r="AF892" s="26" t="s">
        <v>159</v>
      </c>
      <c r="AG892" s="26" t="s">
        <v>59</v>
      </c>
      <c r="AH892" s="26" t="s">
        <v>59</v>
      </c>
      <c r="AI892" s="26" t="s">
        <v>59</v>
      </c>
      <c r="AJ892" s="26" t="s">
        <v>59</v>
      </c>
      <c r="AK892" s="26" t="s">
        <v>71</v>
      </c>
      <c r="AL892" s="26" t="s">
        <v>160</v>
      </c>
      <c r="AM892" s="26" t="s">
        <v>191</v>
      </c>
      <c r="AN892" s="26" t="s">
        <v>89</v>
      </c>
      <c r="AO892" s="26" t="s">
        <v>197</v>
      </c>
      <c r="AP892" s="26" t="s">
        <v>106</v>
      </c>
      <c r="AQ892" s="26" t="s">
        <v>106</v>
      </c>
      <c r="AR892" s="26" t="s">
        <v>106</v>
      </c>
      <c r="AS892" s="26" t="s">
        <v>106</v>
      </c>
      <c r="AT892" s="26" t="s">
        <v>113</v>
      </c>
      <c r="AU892" s="26" t="s">
        <v>232</v>
      </c>
      <c r="AX892" s="12">
        <f t="shared" si="487"/>
        <v>890</v>
      </c>
      <c r="AY892" s="12">
        <f t="shared" si="518"/>
        <v>0.5</v>
      </c>
      <c r="AZ892" s="20" t="str">
        <f t="shared" si="488"/>
        <v>Anticipatoria., Criterios y estándares (Rúbrica)., Autoevaluación., Retroalimentación.</v>
      </c>
      <c r="BA892" s="12" t="str">
        <f t="shared" si="483"/>
        <v>Anticipatoria.</v>
      </c>
      <c r="BB892" s="12" t="str">
        <f t="shared" si="484"/>
        <v>Criterios y estándares (Rúbrica).</v>
      </c>
      <c r="BC892" s="12" t="str">
        <f t="shared" si="485"/>
        <v>Autoevaluación.</v>
      </c>
      <c r="BD892" s="12" t="str">
        <f t="shared" si="486"/>
        <v>Retroalimentación.</v>
      </c>
      <c r="BF892" s="12">
        <f t="shared" si="489"/>
        <v>1</v>
      </c>
      <c r="BG892" s="12">
        <f t="shared" si="490"/>
        <v>1</v>
      </c>
      <c r="BH892" s="12">
        <f t="shared" si="491"/>
        <v>1</v>
      </c>
      <c r="BI892" s="12">
        <f t="shared" si="492"/>
        <v>1</v>
      </c>
      <c r="BJ892" s="12">
        <f t="shared" si="493"/>
        <v>0</v>
      </c>
      <c r="BK892" s="12">
        <f t="shared" si="494"/>
        <v>4</v>
      </c>
      <c r="BL892" s="20" t="str">
        <f t="shared" si="495"/>
        <v>Reflexión, Diálogo, Claridad, Retroalimentación al docente</v>
      </c>
      <c r="BM892" s="12" t="str">
        <f t="shared" si="496"/>
        <v>Reflexión</v>
      </c>
      <c r="BN892" s="12" t="str">
        <f t="shared" si="519"/>
        <v>Diálogo</v>
      </c>
      <c r="BO892" s="12" t="str">
        <f t="shared" si="497"/>
        <v>Claridad</v>
      </c>
      <c r="BP892" s="12" t="str">
        <f t="shared" si="498"/>
        <v>Retroalimentación al docente</v>
      </c>
      <c r="BQ892" s="12" t="str">
        <f t="shared" si="499"/>
        <v/>
      </c>
      <c r="BS892" s="12">
        <f t="shared" si="500"/>
        <v>1</v>
      </c>
      <c r="BT892" s="12">
        <f t="shared" si="501"/>
        <v>1</v>
      </c>
      <c r="BU892" s="12">
        <f t="shared" si="502"/>
        <v>1</v>
      </c>
      <c r="BV892" s="12">
        <f t="shared" si="503"/>
        <v>0</v>
      </c>
      <c r="BW892" s="12">
        <f t="shared" si="504"/>
        <v>1</v>
      </c>
      <c r="BX892" s="12">
        <f t="shared" si="505"/>
        <v>0</v>
      </c>
      <c r="BY892" s="12">
        <f t="shared" si="506"/>
        <v>4</v>
      </c>
      <c r="BZ892" s="12" t="str">
        <f t="shared" si="507"/>
        <v>La bibliografía básica propuesta se encuentra en la biblioteca "Juan Roa Vásquez"., La bibliografía propuesta contiene títulos de edición menor a 5 años., La bibliografía incluye por lo menos dos títulos en una segunda lengua.</v>
      </c>
      <c r="CA892" s="12" t="str">
        <f t="shared" si="508"/>
        <v>La bibliografía básica propuesta se encuentra en la biblioteca "Juan Roa Vásquez".</v>
      </c>
      <c r="CB892" s="21" t="str">
        <f t="shared" si="509"/>
        <v>La bibliografía propuesta contiene títulos de edición menor a 5 años.</v>
      </c>
      <c r="CC892" s="12" t="str">
        <f t="shared" si="510"/>
        <v>La bibliografía incluye por lo menos dos títulos en una segunda lengua.</v>
      </c>
      <c r="CD892" s="12" t="str">
        <f t="shared" si="511"/>
        <v/>
      </c>
      <c r="CF892" s="12">
        <f t="shared" si="512"/>
        <v>1</v>
      </c>
      <c r="CG892" s="12">
        <f t="shared" si="513"/>
        <v>1</v>
      </c>
      <c r="CH892" s="12">
        <f t="shared" si="514"/>
        <v>0</v>
      </c>
      <c r="CI892" s="12">
        <f t="shared" si="515"/>
        <v>1</v>
      </c>
      <c r="CJ892" s="12">
        <f t="shared" si="516"/>
        <v>0</v>
      </c>
      <c r="CK892" s="12">
        <f t="shared" si="517"/>
        <v>3</v>
      </c>
    </row>
    <row r="893" spans="1:89" x14ac:dyDescent="0.25">
      <c r="A893" s="25">
        <v>43083.579902418976</v>
      </c>
      <c r="B893" s="26" t="s">
        <v>1821</v>
      </c>
      <c r="C893" s="26" t="s">
        <v>1822</v>
      </c>
      <c r="D893" s="26" t="s">
        <v>185</v>
      </c>
      <c r="E893" s="24"/>
      <c r="F893" s="26" t="s">
        <v>235</v>
      </c>
      <c r="G893" s="26" t="s">
        <v>1827</v>
      </c>
      <c r="H893" s="26" t="s">
        <v>188</v>
      </c>
      <c r="I893" s="26" t="s">
        <v>188</v>
      </c>
      <c r="J893" s="26" t="s">
        <v>188</v>
      </c>
      <c r="K893" s="26" t="s">
        <v>188</v>
      </c>
      <c r="L893" s="26" t="s">
        <v>188</v>
      </c>
      <c r="M893" s="26" t="s">
        <v>188</v>
      </c>
      <c r="N893" s="26" t="s">
        <v>188</v>
      </c>
      <c r="O893" s="26" t="s">
        <v>188</v>
      </c>
      <c r="P893" s="26" t="s">
        <v>188</v>
      </c>
      <c r="Q893" s="26" t="s">
        <v>188</v>
      </c>
      <c r="R893" s="26" t="s">
        <v>188</v>
      </c>
      <c r="S893" s="26" t="s">
        <v>188</v>
      </c>
      <c r="T893" s="26" t="s">
        <v>188</v>
      </c>
      <c r="U893" s="26" t="s">
        <v>188</v>
      </c>
      <c r="V893" s="26" t="s">
        <v>5</v>
      </c>
      <c r="W893" s="26" t="s">
        <v>162</v>
      </c>
      <c r="X893" s="26" t="s">
        <v>158</v>
      </c>
      <c r="Y893" s="26" t="s">
        <v>190</v>
      </c>
      <c r="Z893" s="26" t="s">
        <v>190</v>
      </c>
      <c r="AA893" s="26" t="s">
        <v>190</v>
      </c>
      <c r="AB893" s="26" t="s">
        <v>190</v>
      </c>
      <c r="AC893" s="26" t="s">
        <v>190</v>
      </c>
      <c r="AD893" s="26" t="s">
        <v>190</v>
      </c>
      <c r="AE893" s="26" t="s">
        <v>55</v>
      </c>
      <c r="AF893" s="26" t="s">
        <v>159</v>
      </c>
      <c r="AG893" s="26" t="s">
        <v>59</v>
      </c>
      <c r="AH893" s="26" t="s">
        <v>59</v>
      </c>
      <c r="AI893" s="26" t="s">
        <v>59</v>
      </c>
      <c r="AJ893" s="26" t="s">
        <v>59</v>
      </c>
      <c r="AK893" s="26" t="s">
        <v>71</v>
      </c>
      <c r="AL893" s="26" t="s">
        <v>160</v>
      </c>
      <c r="AM893" s="26" t="s">
        <v>191</v>
      </c>
      <c r="AN893" s="26" t="s">
        <v>89</v>
      </c>
      <c r="AO893" s="26" t="s">
        <v>197</v>
      </c>
      <c r="AP893" s="26" t="s">
        <v>106</v>
      </c>
      <c r="AQ893" s="26" t="s">
        <v>106</v>
      </c>
      <c r="AR893" s="26" t="s">
        <v>106</v>
      </c>
      <c r="AS893" s="26" t="s">
        <v>106</v>
      </c>
      <c r="AT893" s="26" t="s">
        <v>113</v>
      </c>
      <c r="AU893" s="26" t="s">
        <v>193</v>
      </c>
      <c r="AX893" s="12">
        <f t="shared" si="487"/>
        <v>889</v>
      </c>
      <c r="AY893" s="12">
        <f t="shared" si="518"/>
        <v>0.33333333333333331</v>
      </c>
      <c r="AZ893" s="20" t="str">
        <f t="shared" si="488"/>
        <v>Anticipatoria., Criterios y estándares (Rúbrica)., Autoevaluación., Retroalimentación.</v>
      </c>
      <c r="BA893" s="12" t="str">
        <f t="shared" si="483"/>
        <v>Anticipatoria.</v>
      </c>
      <c r="BB893" s="12" t="str">
        <f t="shared" si="484"/>
        <v>Criterios y estándares (Rúbrica).</v>
      </c>
      <c r="BC893" s="12" t="str">
        <f t="shared" si="485"/>
        <v>Autoevaluación.</v>
      </c>
      <c r="BD893" s="12" t="str">
        <f t="shared" si="486"/>
        <v>Retroalimentación.</v>
      </c>
      <c r="BF893" s="12">
        <f t="shared" si="489"/>
        <v>1</v>
      </c>
      <c r="BG893" s="12">
        <f t="shared" si="490"/>
        <v>1</v>
      </c>
      <c r="BH893" s="12">
        <f t="shared" si="491"/>
        <v>1</v>
      </c>
      <c r="BI893" s="12">
        <f t="shared" si="492"/>
        <v>1</v>
      </c>
      <c r="BJ893" s="12">
        <f t="shared" si="493"/>
        <v>0</v>
      </c>
      <c r="BK893" s="12">
        <f t="shared" si="494"/>
        <v>4</v>
      </c>
      <c r="BL893" s="20" t="str">
        <f t="shared" si="495"/>
        <v>Reflexión, Diálogo, Claridad, Retroalimentación al docente</v>
      </c>
      <c r="BM893" s="12" t="str">
        <f t="shared" si="496"/>
        <v>Reflexión</v>
      </c>
      <c r="BN893" s="12" t="str">
        <f t="shared" si="519"/>
        <v>Diálogo</v>
      </c>
      <c r="BO893" s="12" t="str">
        <f t="shared" si="497"/>
        <v>Claridad</v>
      </c>
      <c r="BP893" s="12" t="str">
        <f t="shared" si="498"/>
        <v>Retroalimentación al docente</v>
      </c>
      <c r="BQ893" s="12" t="str">
        <f t="shared" si="499"/>
        <v/>
      </c>
      <c r="BS893" s="12">
        <f t="shared" si="500"/>
        <v>1</v>
      </c>
      <c r="BT893" s="12">
        <f t="shared" si="501"/>
        <v>1</v>
      </c>
      <c r="BU893" s="12">
        <f t="shared" si="502"/>
        <v>1</v>
      </c>
      <c r="BV893" s="12">
        <f t="shared" si="503"/>
        <v>0</v>
      </c>
      <c r="BW893" s="12">
        <f t="shared" si="504"/>
        <v>1</v>
      </c>
      <c r="BX893" s="12">
        <f t="shared" si="505"/>
        <v>0</v>
      </c>
      <c r="BY893" s="12">
        <f t="shared" si="506"/>
        <v>4</v>
      </c>
      <c r="BZ893" s="12" t="str">
        <f t="shared" si="50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93" s="12" t="str">
        <f t="shared" si="508"/>
        <v>La bibliografía básica propuesta se encuentra en la biblioteca "Juan Roa Vásquez".</v>
      </c>
      <c r="CB893" s="21" t="str">
        <f t="shared" si="509"/>
        <v>La bibliografía propuesta contiene títulos de edición menor a 5 años.</v>
      </c>
      <c r="CC893" s="12" t="str">
        <f t="shared" si="510"/>
        <v>La bibliografía se presenta con una sólo sistema de referenciación (APA, Vancouver, IEEE, etc).</v>
      </c>
      <c r="CD893" s="12" t="str">
        <f t="shared" si="511"/>
        <v>La bibliografía incluye por lo menos dos títulos en una segunda lengua.</v>
      </c>
      <c r="CF893" s="12">
        <f t="shared" si="512"/>
        <v>1</v>
      </c>
      <c r="CG893" s="12">
        <f t="shared" si="513"/>
        <v>1</v>
      </c>
      <c r="CH893" s="12">
        <f t="shared" si="514"/>
        <v>1</v>
      </c>
      <c r="CI893" s="12">
        <f t="shared" si="515"/>
        <v>1</v>
      </c>
      <c r="CJ893" s="12">
        <f t="shared" si="516"/>
        <v>0</v>
      </c>
      <c r="CK893" s="12">
        <f t="shared" si="517"/>
        <v>4</v>
      </c>
    </row>
    <row r="894" spans="1:89" x14ac:dyDescent="0.25">
      <c r="A894" s="25">
        <v>43083.584515196759</v>
      </c>
      <c r="B894" s="26" t="s">
        <v>1821</v>
      </c>
      <c r="C894" s="26" t="s">
        <v>1822</v>
      </c>
      <c r="D894" s="26" t="s">
        <v>185</v>
      </c>
      <c r="E894" s="24"/>
      <c r="F894" s="26" t="s">
        <v>235</v>
      </c>
      <c r="G894" s="26" t="s">
        <v>1825</v>
      </c>
      <c r="H894" s="26" t="s">
        <v>188</v>
      </c>
      <c r="I894" s="26" t="s">
        <v>188</v>
      </c>
      <c r="J894" s="26" t="s">
        <v>188</v>
      </c>
      <c r="K894" s="26" t="s">
        <v>188</v>
      </c>
      <c r="L894" s="26" t="s">
        <v>188</v>
      </c>
      <c r="M894" s="26" t="s">
        <v>188</v>
      </c>
      <c r="N894" s="26" t="s">
        <v>188</v>
      </c>
      <c r="O894" s="26" t="s">
        <v>188</v>
      </c>
      <c r="P894" s="26" t="s">
        <v>188</v>
      </c>
      <c r="Q894" s="26" t="s">
        <v>188</v>
      </c>
      <c r="R894" s="26" t="s">
        <v>188</v>
      </c>
      <c r="S894" s="26" t="s">
        <v>188</v>
      </c>
      <c r="T894" s="26" t="s">
        <v>188</v>
      </c>
      <c r="U894" s="26" t="s">
        <v>188</v>
      </c>
      <c r="V894" s="26" t="s">
        <v>5</v>
      </c>
      <c r="W894" s="26" t="s">
        <v>162</v>
      </c>
      <c r="X894" s="26" t="s">
        <v>158</v>
      </c>
      <c r="Y894" s="26" t="s">
        <v>190</v>
      </c>
      <c r="Z894" s="26" t="s">
        <v>190</v>
      </c>
      <c r="AA894" s="26" t="s">
        <v>190</v>
      </c>
      <c r="AB894" s="26" t="s">
        <v>190</v>
      </c>
      <c r="AC894" s="26" t="s">
        <v>190</v>
      </c>
      <c r="AD894" s="26" t="s">
        <v>190</v>
      </c>
      <c r="AE894" s="26" t="s">
        <v>55</v>
      </c>
      <c r="AF894" s="26" t="s">
        <v>159</v>
      </c>
      <c r="AG894" s="26" t="s">
        <v>59</v>
      </c>
      <c r="AH894" s="26" t="s">
        <v>59</v>
      </c>
      <c r="AI894" s="26" t="s">
        <v>59</v>
      </c>
      <c r="AJ894" s="26" t="s">
        <v>59</v>
      </c>
      <c r="AK894" s="26" t="s">
        <v>71</v>
      </c>
      <c r="AL894" s="26" t="s">
        <v>163</v>
      </c>
      <c r="AM894" s="26" t="s">
        <v>191</v>
      </c>
      <c r="AN894" s="26" t="s">
        <v>90</v>
      </c>
      <c r="AO894" s="26" t="s">
        <v>197</v>
      </c>
      <c r="AP894" s="26" t="s">
        <v>106</v>
      </c>
      <c r="AQ894" s="26" t="s">
        <v>106</v>
      </c>
      <c r="AR894" s="26" t="s">
        <v>106</v>
      </c>
      <c r="AS894" s="26" t="s">
        <v>106</v>
      </c>
      <c r="AT894" s="26" t="s">
        <v>113</v>
      </c>
      <c r="AU894" s="26" t="s">
        <v>193</v>
      </c>
      <c r="AX894" s="12">
        <f t="shared" si="487"/>
        <v>889</v>
      </c>
      <c r="AY894" s="12">
        <f t="shared" si="518"/>
        <v>0.33333333333333331</v>
      </c>
      <c r="AZ894" s="20" t="str">
        <f t="shared" si="488"/>
        <v>Anticipatoria., Criterios y estándares (Rúbrica)., Autoevaluación., Retroalimentación.</v>
      </c>
      <c r="BA894" s="12" t="str">
        <f t="shared" si="483"/>
        <v>Anticipatoria.</v>
      </c>
      <c r="BB894" s="12" t="str">
        <f t="shared" si="484"/>
        <v>Criterios y estándares (Rúbrica).</v>
      </c>
      <c r="BC894" s="12" t="str">
        <f t="shared" si="485"/>
        <v>Autoevaluación.</v>
      </c>
      <c r="BD894" s="12" t="str">
        <f t="shared" si="486"/>
        <v>Retroalimentación.</v>
      </c>
      <c r="BF894" s="12">
        <f t="shared" si="489"/>
        <v>1</v>
      </c>
      <c r="BG894" s="12">
        <f t="shared" si="490"/>
        <v>1</v>
      </c>
      <c r="BH894" s="12">
        <f t="shared" si="491"/>
        <v>1</v>
      </c>
      <c r="BI894" s="12">
        <f t="shared" si="492"/>
        <v>1</v>
      </c>
      <c r="BJ894" s="12">
        <f t="shared" si="493"/>
        <v>0</v>
      </c>
      <c r="BK894" s="12">
        <f t="shared" si="494"/>
        <v>4</v>
      </c>
      <c r="BL894" s="20" t="str">
        <f t="shared" si="495"/>
        <v>Reflexión, Diálogo, Claridad, Retroalimentación al docente</v>
      </c>
      <c r="BM894" s="12" t="str">
        <f t="shared" si="496"/>
        <v>Reflexión</v>
      </c>
      <c r="BN894" s="12" t="str">
        <f t="shared" si="519"/>
        <v>Diálogo</v>
      </c>
      <c r="BO894" s="12" t="str">
        <f t="shared" si="497"/>
        <v>Claridad</v>
      </c>
      <c r="BP894" s="12" t="str">
        <f t="shared" si="498"/>
        <v>Retroalimentación al docente</v>
      </c>
      <c r="BQ894" s="12" t="str">
        <f t="shared" si="499"/>
        <v/>
      </c>
      <c r="BS894" s="12">
        <f t="shared" si="500"/>
        <v>1</v>
      </c>
      <c r="BT894" s="12">
        <f t="shared" si="501"/>
        <v>1</v>
      </c>
      <c r="BU894" s="12">
        <f t="shared" si="502"/>
        <v>1</v>
      </c>
      <c r="BV894" s="12">
        <f t="shared" si="503"/>
        <v>0</v>
      </c>
      <c r="BW894" s="12">
        <f t="shared" si="504"/>
        <v>1</v>
      </c>
      <c r="BX894" s="12">
        <f t="shared" si="505"/>
        <v>0</v>
      </c>
      <c r="BY894" s="12">
        <f t="shared" si="506"/>
        <v>4</v>
      </c>
      <c r="BZ894" s="12" t="str">
        <f t="shared" si="507"/>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894" s="12" t="str">
        <f t="shared" si="508"/>
        <v>La bibliografía básica propuesta se encuentra en la biblioteca "Juan Roa Vásquez".</v>
      </c>
      <c r="CB894" s="21" t="str">
        <f t="shared" si="509"/>
        <v>La bibliografía propuesta contiene títulos de edición menor a 5 años.</v>
      </c>
      <c r="CC894" s="12" t="str">
        <f t="shared" si="510"/>
        <v>La bibliografía se presenta con una sólo sistema de referenciación (APA, Vancouver, IEEE, etc).</v>
      </c>
      <c r="CD894" s="12" t="str">
        <f t="shared" si="511"/>
        <v>La bibliografía incluye por lo menos dos títulos en una segunda lengua.</v>
      </c>
      <c r="CF894" s="12">
        <f t="shared" si="512"/>
        <v>1</v>
      </c>
      <c r="CG894" s="12">
        <f t="shared" si="513"/>
        <v>1</v>
      </c>
      <c r="CH894" s="12">
        <f t="shared" si="514"/>
        <v>1</v>
      </c>
      <c r="CI894" s="12">
        <f t="shared" si="515"/>
        <v>1</v>
      </c>
      <c r="CJ894" s="12">
        <f t="shared" si="516"/>
        <v>0</v>
      </c>
      <c r="CK894" s="12">
        <f t="shared" si="517"/>
        <v>4</v>
      </c>
    </row>
    <row r="895" spans="1:89" x14ac:dyDescent="0.25">
      <c r="A895" s="25">
        <v>43083.604026400462</v>
      </c>
      <c r="B895" s="26" t="s">
        <v>1828</v>
      </c>
      <c r="C895" s="26" t="s">
        <v>1829</v>
      </c>
      <c r="D895" s="26" t="s">
        <v>185</v>
      </c>
      <c r="E895" s="24"/>
      <c r="F895" s="26" t="s">
        <v>235</v>
      </c>
      <c r="G895" s="26" t="s">
        <v>1830</v>
      </c>
      <c r="H895" s="26" t="s">
        <v>188</v>
      </c>
      <c r="I895" s="26" t="s">
        <v>188</v>
      </c>
      <c r="J895" s="26" t="s">
        <v>188</v>
      </c>
      <c r="K895" s="26" t="s">
        <v>188</v>
      </c>
      <c r="L895" s="26" t="s">
        <v>188</v>
      </c>
      <c r="M895" s="26" t="s">
        <v>188</v>
      </c>
      <c r="N895" s="26" t="s">
        <v>188</v>
      </c>
      <c r="O895" s="26" t="s">
        <v>188</v>
      </c>
      <c r="P895" s="26" t="s">
        <v>188</v>
      </c>
      <c r="Q895" s="26" t="s">
        <v>188</v>
      </c>
      <c r="R895" s="26" t="s">
        <v>188</v>
      </c>
      <c r="S895" s="26" t="s">
        <v>188</v>
      </c>
      <c r="T895" s="26" t="s">
        <v>188</v>
      </c>
      <c r="U895" s="26" t="s">
        <v>188</v>
      </c>
      <c r="V895" s="26" t="s">
        <v>5</v>
      </c>
      <c r="W895" s="26" t="s">
        <v>162</v>
      </c>
      <c r="X895" s="26" t="s">
        <v>158</v>
      </c>
      <c r="Y895" s="26" t="s">
        <v>190</v>
      </c>
      <c r="Z895" s="26" t="s">
        <v>190</v>
      </c>
      <c r="AA895" s="26" t="s">
        <v>190</v>
      </c>
      <c r="AB895" s="26" t="s">
        <v>190</v>
      </c>
      <c r="AC895" s="26" t="s">
        <v>190</v>
      </c>
      <c r="AD895" s="26" t="s">
        <v>190</v>
      </c>
      <c r="AE895" s="26" t="s">
        <v>55</v>
      </c>
      <c r="AF895" s="26" t="s">
        <v>159</v>
      </c>
      <c r="AG895" s="26" t="s">
        <v>59</v>
      </c>
      <c r="AH895" s="26" t="s">
        <v>59</v>
      </c>
      <c r="AI895" s="26" t="s">
        <v>59</v>
      </c>
      <c r="AJ895" s="26" t="s">
        <v>59</v>
      </c>
      <c r="AK895" s="26" t="s">
        <v>71</v>
      </c>
      <c r="AL895" s="26" t="s">
        <v>163</v>
      </c>
      <c r="AM895" s="26" t="s">
        <v>259</v>
      </c>
      <c r="AN895" s="26" t="s">
        <v>90</v>
      </c>
      <c r="AO895" s="26" t="s">
        <v>192</v>
      </c>
      <c r="AP895" s="26" t="s">
        <v>106</v>
      </c>
      <c r="AQ895" s="26" t="s">
        <v>106</v>
      </c>
      <c r="AR895" s="26" t="s">
        <v>106</v>
      </c>
      <c r="AS895" s="26" t="s">
        <v>106</v>
      </c>
      <c r="AT895" s="26" t="s">
        <v>114</v>
      </c>
      <c r="AU895" s="26" t="s">
        <v>164</v>
      </c>
      <c r="AX895" s="12">
        <f t="shared" si="487"/>
        <v>894</v>
      </c>
      <c r="AY895" s="12">
        <f t="shared" si="518"/>
        <v>0.33333333333333331</v>
      </c>
      <c r="AZ895" s="20" t="str">
        <f t="shared" si="488"/>
        <v>Criterios y estándares (Rúbrica)., Autoevaluación., Retroalimentación.</v>
      </c>
      <c r="BA895" s="12" t="str">
        <f t="shared" si="483"/>
        <v>Criterios y estándares (Rúbrica).</v>
      </c>
      <c r="BB895" s="12" t="str">
        <f t="shared" si="484"/>
        <v>Autoevaluación.</v>
      </c>
      <c r="BC895" s="12" t="str">
        <f t="shared" si="485"/>
        <v>Retroalimentación.</v>
      </c>
      <c r="BD895" s="12" t="str">
        <f t="shared" si="486"/>
        <v/>
      </c>
      <c r="BF895" s="12">
        <f t="shared" si="489"/>
        <v>0</v>
      </c>
      <c r="BG895" s="12">
        <f t="shared" si="490"/>
        <v>1</v>
      </c>
      <c r="BH895" s="12">
        <f t="shared" si="491"/>
        <v>1</v>
      </c>
      <c r="BI895" s="12">
        <f t="shared" si="492"/>
        <v>1</v>
      </c>
      <c r="BJ895" s="12">
        <f t="shared" si="493"/>
        <v>0</v>
      </c>
      <c r="BK895" s="12">
        <f t="shared" si="494"/>
        <v>3</v>
      </c>
      <c r="BL895" s="20" t="str">
        <f t="shared" si="495"/>
        <v>Reflexión, Diálogo, Claridad, Oportunidades de mejora, Retroalimentación al docente</v>
      </c>
      <c r="BM895" s="12" t="str">
        <f t="shared" si="496"/>
        <v>Reflexión</v>
      </c>
      <c r="BN895" s="12" t="str">
        <f t="shared" si="519"/>
        <v>Diálogo</v>
      </c>
      <c r="BO895" s="12" t="str">
        <f t="shared" si="497"/>
        <v>Claridad</v>
      </c>
      <c r="BP895" s="12" t="str">
        <f t="shared" si="498"/>
        <v>Oportunidades de mejora</v>
      </c>
      <c r="BQ895" s="12" t="str">
        <f t="shared" si="499"/>
        <v>Retroalimentación al docente</v>
      </c>
      <c r="BS895" s="12">
        <f t="shared" si="500"/>
        <v>1</v>
      </c>
      <c r="BT895" s="12">
        <f t="shared" si="501"/>
        <v>1</v>
      </c>
      <c r="BU895" s="12">
        <f t="shared" si="502"/>
        <v>1</v>
      </c>
      <c r="BV895" s="12">
        <f t="shared" si="503"/>
        <v>1</v>
      </c>
      <c r="BW895" s="12">
        <f t="shared" si="504"/>
        <v>1</v>
      </c>
      <c r="BX895" s="12">
        <f t="shared" si="505"/>
        <v>0</v>
      </c>
      <c r="BY895" s="12">
        <f t="shared" si="506"/>
        <v>5</v>
      </c>
      <c r="BZ895" s="12" t="str">
        <f t="shared" si="507"/>
        <v>La bibliografía básica propuesta se encuentra en la biblioteca "Juan Roa Vásquez".</v>
      </c>
      <c r="CA895" s="12" t="str">
        <f t="shared" si="508"/>
        <v>La bibliografía básica propuesta se encuentra en la biblioteca "Juan Roa Vásquez".</v>
      </c>
      <c r="CB895" s="21" t="str">
        <f t="shared" si="509"/>
        <v/>
      </c>
      <c r="CC895" s="12" t="str">
        <f t="shared" si="510"/>
        <v/>
      </c>
      <c r="CD895" s="12" t="str">
        <f t="shared" si="511"/>
        <v/>
      </c>
      <c r="CF895" s="12">
        <f t="shared" si="512"/>
        <v>1</v>
      </c>
      <c r="CG895" s="12">
        <f t="shared" si="513"/>
        <v>0</v>
      </c>
      <c r="CH895" s="12">
        <f t="shared" si="514"/>
        <v>0</v>
      </c>
      <c r="CI895" s="12">
        <f t="shared" si="515"/>
        <v>0</v>
      </c>
      <c r="CJ895" s="12">
        <f t="shared" si="516"/>
        <v>0</v>
      </c>
      <c r="CK895" s="12">
        <f t="shared" si="517"/>
        <v>1</v>
      </c>
    </row>
    <row r="896" spans="1:89" x14ac:dyDescent="0.25">
      <c r="A896" s="25">
        <v>43083.60658644676</v>
      </c>
      <c r="B896" s="26" t="s">
        <v>1828</v>
      </c>
      <c r="C896" s="26" t="s">
        <v>1829</v>
      </c>
      <c r="D896" s="26" t="s">
        <v>185</v>
      </c>
      <c r="E896" s="24"/>
      <c r="F896" s="26" t="s">
        <v>235</v>
      </c>
      <c r="G896" s="26" t="s">
        <v>1831</v>
      </c>
      <c r="H896" s="26" t="s">
        <v>188</v>
      </c>
      <c r="I896" s="26" t="s">
        <v>188</v>
      </c>
      <c r="J896" s="26" t="s">
        <v>188</v>
      </c>
      <c r="K896" s="26" t="s">
        <v>188</v>
      </c>
      <c r="L896" s="26" t="s">
        <v>188</v>
      </c>
      <c r="M896" s="26" t="s">
        <v>188</v>
      </c>
      <c r="N896" s="26" t="s">
        <v>188</v>
      </c>
      <c r="O896" s="26" t="s">
        <v>188</v>
      </c>
      <c r="P896" s="26" t="s">
        <v>188</v>
      </c>
      <c r="Q896" s="26" t="s">
        <v>188</v>
      </c>
      <c r="R896" s="26" t="s">
        <v>188</v>
      </c>
      <c r="S896" s="26" t="s">
        <v>188</v>
      </c>
      <c r="T896" s="26" t="s">
        <v>188</v>
      </c>
      <c r="U896" s="26" t="s">
        <v>188</v>
      </c>
      <c r="V896" s="26" t="s">
        <v>5</v>
      </c>
      <c r="W896" s="26" t="s">
        <v>162</v>
      </c>
      <c r="X896" s="26" t="s">
        <v>158</v>
      </c>
      <c r="Y896" s="26" t="s">
        <v>190</v>
      </c>
      <c r="Z896" s="26" t="s">
        <v>190</v>
      </c>
      <c r="AA896" s="26" t="s">
        <v>190</v>
      </c>
      <c r="AB896" s="26" t="s">
        <v>190</v>
      </c>
      <c r="AC896" s="26" t="s">
        <v>190</v>
      </c>
      <c r="AD896" s="26" t="s">
        <v>190</v>
      </c>
      <c r="AE896" s="26" t="s">
        <v>55</v>
      </c>
      <c r="AF896" s="26" t="s">
        <v>159</v>
      </c>
      <c r="AG896" s="26" t="s">
        <v>59</v>
      </c>
      <c r="AH896" s="26" t="s">
        <v>59</v>
      </c>
      <c r="AI896" s="26" t="s">
        <v>59</v>
      </c>
      <c r="AJ896" s="26" t="s">
        <v>59</v>
      </c>
      <c r="AK896" s="26" t="s">
        <v>71</v>
      </c>
      <c r="AL896" s="26" t="s">
        <v>163</v>
      </c>
      <c r="AM896" s="26" t="s">
        <v>191</v>
      </c>
      <c r="AN896" s="26" t="s">
        <v>90</v>
      </c>
      <c r="AO896" s="26" t="s">
        <v>192</v>
      </c>
      <c r="AP896" s="26" t="s">
        <v>106</v>
      </c>
      <c r="AQ896" s="26" t="s">
        <v>106</v>
      </c>
      <c r="AR896" s="26" t="s">
        <v>106</v>
      </c>
      <c r="AS896" s="26" t="s">
        <v>106</v>
      </c>
      <c r="AT896" s="26" t="s">
        <v>114</v>
      </c>
      <c r="AU896" s="26" t="s">
        <v>164</v>
      </c>
      <c r="AX896" s="12">
        <f t="shared" si="487"/>
        <v>894</v>
      </c>
      <c r="AY896" s="12">
        <f t="shared" si="518"/>
        <v>0.33333333333333331</v>
      </c>
      <c r="AZ896" s="20" t="str">
        <f t="shared" si="488"/>
        <v>Anticipatoria., Criterios y estándares (Rúbrica)., Autoevaluación., Retroalimentación.</v>
      </c>
      <c r="BA896" s="12" t="str">
        <f t="shared" si="483"/>
        <v>Anticipatoria.</v>
      </c>
      <c r="BB896" s="12" t="str">
        <f t="shared" si="484"/>
        <v>Criterios y estándares (Rúbrica).</v>
      </c>
      <c r="BC896" s="12" t="str">
        <f t="shared" si="485"/>
        <v>Autoevaluación.</v>
      </c>
      <c r="BD896" s="12" t="str">
        <f t="shared" si="486"/>
        <v>Retroalimentación.</v>
      </c>
      <c r="BF896" s="12">
        <f t="shared" si="489"/>
        <v>1</v>
      </c>
      <c r="BG896" s="12">
        <f t="shared" si="490"/>
        <v>1</v>
      </c>
      <c r="BH896" s="12">
        <f t="shared" si="491"/>
        <v>1</v>
      </c>
      <c r="BI896" s="12">
        <f t="shared" si="492"/>
        <v>1</v>
      </c>
      <c r="BJ896" s="12">
        <f t="shared" si="493"/>
        <v>0</v>
      </c>
      <c r="BK896" s="12">
        <f t="shared" si="494"/>
        <v>4</v>
      </c>
      <c r="BL896" s="20" t="str">
        <f t="shared" si="495"/>
        <v>Reflexión, Diálogo, Claridad, Oportunidades de mejora, Retroalimentación al docente</v>
      </c>
      <c r="BM896" s="12" t="str">
        <f t="shared" si="496"/>
        <v>Reflexión</v>
      </c>
      <c r="BN896" s="12" t="str">
        <f t="shared" si="519"/>
        <v>Diálogo</v>
      </c>
      <c r="BO896" s="12" t="str">
        <f t="shared" si="497"/>
        <v>Claridad</v>
      </c>
      <c r="BP896" s="12" t="str">
        <f t="shared" si="498"/>
        <v>Oportunidades de mejora</v>
      </c>
      <c r="BQ896" s="12" t="str">
        <f t="shared" si="499"/>
        <v>Retroalimentación al docente</v>
      </c>
      <c r="BS896" s="12">
        <f t="shared" si="500"/>
        <v>1</v>
      </c>
      <c r="BT896" s="12">
        <f t="shared" si="501"/>
        <v>1</v>
      </c>
      <c r="BU896" s="12">
        <f t="shared" si="502"/>
        <v>1</v>
      </c>
      <c r="BV896" s="12">
        <f t="shared" si="503"/>
        <v>1</v>
      </c>
      <c r="BW896" s="12">
        <f t="shared" si="504"/>
        <v>1</v>
      </c>
      <c r="BX896" s="12">
        <f t="shared" si="505"/>
        <v>0</v>
      </c>
      <c r="BY896" s="12">
        <f t="shared" si="506"/>
        <v>5</v>
      </c>
      <c r="BZ896" s="12" t="str">
        <f t="shared" si="507"/>
        <v>La bibliografía básica propuesta se encuentra en la biblioteca "Juan Roa Vásquez".</v>
      </c>
      <c r="CA896" s="12" t="str">
        <f t="shared" si="508"/>
        <v>La bibliografía básica propuesta se encuentra en la biblioteca "Juan Roa Vásquez".</v>
      </c>
      <c r="CB896" s="21" t="str">
        <f t="shared" si="509"/>
        <v/>
      </c>
      <c r="CC896" s="12" t="str">
        <f t="shared" si="510"/>
        <v/>
      </c>
      <c r="CD896" s="12" t="str">
        <f t="shared" si="511"/>
        <v/>
      </c>
      <c r="CF896" s="12">
        <f t="shared" si="512"/>
        <v>1</v>
      </c>
      <c r="CG896" s="12">
        <f t="shared" si="513"/>
        <v>0</v>
      </c>
      <c r="CH896" s="12">
        <f t="shared" si="514"/>
        <v>0</v>
      </c>
      <c r="CI896" s="12">
        <f t="shared" si="515"/>
        <v>0</v>
      </c>
      <c r="CJ896" s="12">
        <f t="shared" si="516"/>
        <v>0</v>
      </c>
      <c r="CK896" s="12">
        <f t="shared" si="517"/>
        <v>1</v>
      </c>
    </row>
    <row r="897" spans="1:89" x14ac:dyDescent="0.25">
      <c r="A897" s="25">
        <v>43083.609158692125</v>
      </c>
      <c r="B897" s="26" t="s">
        <v>1828</v>
      </c>
      <c r="C897" s="26" t="s">
        <v>1832</v>
      </c>
      <c r="D897" s="26" t="s">
        <v>185</v>
      </c>
      <c r="E897" s="24"/>
      <c r="F897" s="26" t="s">
        <v>235</v>
      </c>
      <c r="G897" s="26" t="s">
        <v>1833</v>
      </c>
      <c r="H897" s="26" t="s">
        <v>188</v>
      </c>
      <c r="I897" s="26" t="s">
        <v>188</v>
      </c>
      <c r="J897" s="26" t="s">
        <v>188</v>
      </c>
      <c r="K897" s="26" t="s">
        <v>188</v>
      </c>
      <c r="L897" s="26" t="s">
        <v>188</v>
      </c>
      <c r="M897" s="26" t="s">
        <v>188</v>
      </c>
      <c r="N897" s="26" t="s">
        <v>188</v>
      </c>
      <c r="O897" s="26" t="s">
        <v>188</v>
      </c>
      <c r="P897" s="26" t="s">
        <v>188</v>
      </c>
      <c r="Q897" s="26" t="s">
        <v>188</v>
      </c>
      <c r="R897" s="26" t="s">
        <v>188</v>
      </c>
      <c r="S897" s="26" t="s">
        <v>188</v>
      </c>
      <c r="T897" s="26" t="s">
        <v>188</v>
      </c>
      <c r="U897" s="26" t="s">
        <v>188</v>
      </c>
      <c r="V897" s="26" t="s">
        <v>5</v>
      </c>
      <c r="W897" s="26" t="s">
        <v>162</v>
      </c>
      <c r="X897" s="26" t="s">
        <v>158</v>
      </c>
      <c r="Y897" s="26" t="s">
        <v>190</v>
      </c>
      <c r="Z897" s="26" t="s">
        <v>190</v>
      </c>
      <c r="AA897" s="26" t="s">
        <v>190</v>
      </c>
      <c r="AB897" s="26" t="s">
        <v>190</v>
      </c>
      <c r="AC897" s="26" t="s">
        <v>190</v>
      </c>
      <c r="AD897" s="26" t="s">
        <v>190</v>
      </c>
      <c r="AE897" s="26" t="s">
        <v>55</v>
      </c>
      <c r="AF897" s="26" t="s">
        <v>159</v>
      </c>
      <c r="AG897" s="26" t="s">
        <v>59</v>
      </c>
      <c r="AH897" s="26" t="s">
        <v>59</v>
      </c>
      <c r="AI897" s="26" t="s">
        <v>59</v>
      </c>
      <c r="AJ897" s="26" t="s">
        <v>59</v>
      </c>
      <c r="AK897" s="26" t="s">
        <v>71</v>
      </c>
      <c r="AL897" s="26" t="s">
        <v>163</v>
      </c>
      <c r="AM897" s="26" t="s">
        <v>191</v>
      </c>
      <c r="AN897" s="26" t="s">
        <v>90</v>
      </c>
      <c r="AO897" s="26" t="s">
        <v>192</v>
      </c>
      <c r="AP897" s="26" t="s">
        <v>106</v>
      </c>
      <c r="AQ897" s="26" t="s">
        <v>106</v>
      </c>
      <c r="AR897" s="26" t="s">
        <v>106</v>
      </c>
      <c r="AS897" s="26" t="s">
        <v>106</v>
      </c>
      <c r="AT897" s="26" t="s">
        <v>113</v>
      </c>
      <c r="AU897" s="26" t="s">
        <v>164</v>
      </c>
      <c r="AX897" s="12">
        <f t="shared" si="487"/>
        <v>896</v>
      </c>
      <c r="AY897" s="12">
        <f t="shared" si="518"/>
        <v>1</v>
      </c>
      <c r="AZ897" s="20" t="str">
        <f t="shared" si="488"/>
        <v>Anticipatoria., Criterios y estándares (Rúbrica)., Autoevaluación., Retroalimentación.</v>
      </c>
      <c r="BA897" s="12" t="str">
        <f t="shared" si="483"/>
        <v>Anticipatoria.</v>
      </c>
      <c r="BB897" s="12" t="str">
        <f t="shared" si="484"/>
        <v>Criterios y estándares (Rúbrica).</v>
      </c>
      <c r="BC897" s="12" t="str">
        <f t="shared" si="485"/>
        <v>Autoevaluación.</v>
      </c>
      <c r="BD897" s="12" t="str">
        <f t="shared" si="486"/>
        <v>Retroalimentación.</v>
      </c>
      <c r="BF897" s="12">
        <f t="shared" si="489"/>
        <v>1</v>
      </c>
      <c r="BG897" s="12">
        <f t="shared" si="490"/>
        <v>1</v>
      </c>
      <c r="BH897" s="12">
        <f t="shared" si="491"/>
        <v>1</v>
      </c>
      <c r="BI897" s="12">
        <f t="shared" si="492"/>
        <v>1</v>
      </c>
      <c r="BJ897" s="12">
        <f t="shared" si="493"/>
        <v>0</v>
      </c>
      <c r="BK897" s="12">
        <f t="shared" si="494"/>
        <v>4</v>
      </c>
      <c r="BL897" s="20" t="str">
        <f t="shared" si="495"/>
        <v>Reflexión, Diálogo, Claridad, Oportunidades de mejora, Retroalimentación al docente</v>
      </c>
      <c r="BM897" s="12" t="str">
        <f t="shared" si="496"/>
        <v>Reflexión</v>
      </c>
      <c r="BN897" s="12" t="str">
        <f t="shared" si="519"/>
        <v>Diálogo</v>
      </c>
      <c r="BO897" s="12" t="str">
        <f t="shared" si="497"/>
        <v>Claridad</v>
      </c>
      <c r="BP897" s="12" t="str">
        <f t="shared" si="498"/>
        <v>Oportunidades de mejora</v>
      </c>
      <c r="BQ897" s="12" t="str">
        <f t="shared" si="499"/>
        <v>Retroalimentación al docente</v>
      </c>
      <c r="BS897" s="12">
        <f t="shared" si="500"/>
        <v>1</v>
      </c>
      <c r="BT897" s="12">
        <f t="shared" si="501"/>
        <v>1</v>
      </c>
      <c r="BU897" s="12">
        <f t="shared" si="502"/>
        <v>1</v>
      </c>
      <c r="BV897" s="12">
        <f t="shared" si="503"/>
        <v>1</v>
      </c>
      <c r="BW897" s="12">
        <f t="shared" si="504"/>
        <v>1</v>
      </c>
      <c r="BX897" s="12">
        <f t="shared" si="505"/>
        <v>0</v>
      </c>
      <c r="BY897" s="12">
        <f t="shared" si="506"/>
        <v>5</v>
      </c>
      <c r="BZ897" s="12" t="str">
        <f t="shared" si="507"/>
        <v>La bibliografía básica propuesta se encuentra en la biblioteca "Juan Roa Vásquez".</v>
      </c>
      <c r="CA897" s="12" t="str">
        <f t="shared" si="508"/>
        <v>La bibliografía básica propuesta se encuentra en la biblioteca "Juan Roa Vásquez".</v>
      </c>
      <c r="CB897" s="21" t="str">
        <f t="shared" si="509"/>
        <v/>
      </c>
      <c r="CC897" s="12" t="str">
        <f t="shared" si="510"/>
        <v/>
      </c>
      <c r="CD897" s="12" t="str">
        <f t="shared" si="511"/>
        <v/>
      </c>
      <c r="CF897" s="12">
        <f t="shared" si="512"/>
        <v>1</v>
      </c>
      <c r="CG897" s="12">
        <f t="shared" si="513"/>
        <v>0</v>
      </c>
      <c r="CH897" s="12">
        <f t="shared" si="514"/>
        <v>0</v>
      </c>
      <c r="CI897" s="12">
        <f t="shared" si="515"/>
        <v>0</v>
      </c>
      <c r="CJ897" s="12">
        <f t="shared" si="516"/>
        <v>0</v>
      </c>
      <c r="CK897" s="12">
        <f t="shared" si="517"/>
        <v>1</v>
      </c>
    </row>
    <row r="898" spans="1:89" x14ac:dyDescent="0.25">
      <c r="A898" s="25">
        <v>43083.611302002319</v>
      </c>
      <c r="B898" s="26" t="s">
        <v>1828</v>
      </c>
      <c r="C898" s="26" t="s">
        <v>1829</v>
      </c>
      <c r="D898" s="26" t="s">
        <v>185</v>
      </c>
      <c r="E898" s="24"/>
      <c r="F898" s="26" t="s">
        <v>235</v>
      </c>
      <c r="G898" s="26" t="s">
        <v>1834</v>
      </c>
      <c r="H898" s="26" t="s">
        <v>188</v>
      </c>
      <c r="I898" s="26" t="s">
        <v>188</v>
      </c>
      <c r="J898" s="26" t="s">
        <v>188</v>
      </c>
      <c r="K898" s="26" t="s">
        <v>188</v>
      </c>
      <c r="L898" s="26" t="s">
        <v>188</v>
      </c>
      <c r="M898" s="26" t="s">
        <v>188</v>
      </c>
      <c r="N898" s="26" t="s">
        <v>188</v>
      </c>
      <c r="O898" s="26" t="s">
        <v>188</v>
      </c>
      <c r="P898" s="26" t="s">
        <v>188</v>
      </c>
      <c r="Q898" s="26" t="s">
        <v>188</v>
      </c>
      <c r="R898" s="26" t="s">
        <v>188</v>
      </c>
      <c r="S898" s="26" t="s">
        <v>188</v>
      </c>
      <c r="T898" s="26" t="s">
        <v>188</v>
      </c>
      <c r="U898" s="26" t="s">
        <v>188</v>
      </c>
      <c r="V898" s="26" t="s">
        <v>5</v>
      </c>
      <c r="W898" s="26" t="s">
        <v>162</v>
      </c>
      <c r="X898" s="26" t="s">
        <v>158</v>
      </c>
      <c r="Y898" s="26" t="s">
        <v>190</v>
      </c>
      <c r="Z898" s="26" t="s">
        <v>190</v>
      </c>
      <c r="AA898" s="26" t="s">
        <v>190</v>
      </c>
      <c r="AB898" s="26" t="s">
        <v>190</v>
      </c>
      <c r="AC898" s="26" t="s">
        <v>190</v>
      </c>
      <c r="AD898" s="26" t="s">
        <v>190</v>
      </c>
      <c r="AE898" s="26" t="s">
        <v>55</v>
      </c>
      <c r="AF898" s="26" t="s">
        <v>159</v>
      </c>
      <c r="AG898" s="26" t="s">
        <v>59</v>
      </c>
      <c r="AH898" s="26" t="s">
        <v>59</v>
      </c>
      <c r="AI898" s="26" t="s">
        <v>59</v>
      </c>
      <c r="AJ898" s="26" t="s">
        <v>59</v>
      </c>
      <c r="AK898" s="26" t="s">
        <v>71</v>
      </c>
      <c r="AL898" s="26" t="s">
        <v>163</v>
      </c>
      <c r="AM898" s="26" t="s">
        <v>191</v>
      </c>
      <c r="AN898" s="26" t="s">
        <v>90</v>
      </c>
      <c r="AO898" s="26" t="s">
        <v>268</v>
      </c>
      <c r="AP898" s="26" t="s">
        <v>106</v>
      </c>
      <c r="AQ898" s="26" t="s">
        <v>106</v>
      </c>
      <c r="AR898" s="26" t="s">
        <v>106</v>
      </c>
      <c r="AS898" s="26" t="s">
        <v>106</v>
      </c>
      <c r="AT898" s="26" t="s">
        <v>113</v>
      </c>
      <c r="AU898" s="26" t="s">
        <v>164</v>
      </c>
      <c r="AX898" s="12">
        <f t="shared" si="487"/>
        <v>894</v>
      </c>
      <c r="AY898" s="12">
        <f t="shared" si="518"/>
        <v>0.33333333333333331</v>
      </c>
      <c r="AZ898" s="20" t="str">
        <f t="shared" si="488"/>
        <v>Anticipatoria., Criterios y estándares (Rúbrica)., Autoevaluación., Retroalimentación.</v>
      </c>
      <c r="BA898" s="12" t="str">
        <f t="shared" ref="BA898:BA961" si="520">IFERROR(LEFT(AZ898,FIND(".",AZ898,1)),"")</f>
        <v>Anticipatoria.</v>
      </c>
      <c r="BB898" s="12" t="str">
        <f t="shared" ref="BB898:BB961" si="521">IFERROR(MID(AZ898,FIND(",",AZ898,1)+2,FIND(".",AZ898,FIND(".",AZ898,1)+1)-(FIND(".",AZ898,1)+2)),"")</f>
        <v>Criterios y estándares (Rúbrica).</v>
      </c>
      <c r="BC898" s="12" t="str">
        <f t="shared" ref="BC898:BC961" si="522">IFERROR(MID(AZ898,FIND(".",AZ898,FIND(".",AZ898,1)+1)+3,FIND(".",AZ898,FIND(".",AZ898,FIND(".",AZ898,1)+1)+3)-(FIND(".",AZ898,FIND(".",AZ898,1)+1)+2)),"")</f>
        <v>Autoevaluación.</v>
      </c>
      <c r="BD898" s="12" t="str">
        <f t="shared" ref="BD898:BD961" si="523">IFERROR(MID(AZ898,FIND(".",AZ898,FIND(".",AZ898,FIND(".",AZ898,1)+1)+2)+3,FIND(".",AZ898,FIND(".",AZ898,FIND(".",AZ898,FIND(".",AZ898,1)+1)+2)+3+1)),"")</f>
        <v>Retroalimentación.</v>
      </c>
      <c r="BF898" s="12">
        <f t="shared" si="489"/>
        <v>1</v>
      </c>
      <c r="BG898" s="12">
        <f t="shared" si="490"/>
        <v>1</v>
      </c>
      <c r="BH898" s="12">
        <f t="shared" si="491"/>
        <v>1</v>
      </c>
      <c r="BI898" s="12">
        <f t="shared" si="492"/>
        <v>1</v>
      </c>
      <c r="BJ898" s="12">
        <f t="shared" si="493"/>
        <v>0</v>
      </c>
      <c r="BK898" s="12">
        <f t="shared" si="494"/>
        <v>4</v>
      </c>
      <c r="BL898" s="20" t="str">
        <f t="shared" si="495"/>
        <v>Reflexión, Diálogo, Oportunidades de mejora, Retroalimentación al docente</v>
      </c>
      <c r="BM898" s="12" t="str">
        <f t="shared" si="496"/>
        <v>Reflexión</v>
      </c>
      <c r="BN898" s="12" t="str">
        <f t="shared" si="519"/>
        <v>Diálogo</v>
      </c>
      <c r="BO898" s="12" t="str">
        <f t="shared" si="497"/>
        <v>Oportunidades de mejora</v>
      </c>
      <c r="BP898" s="12" t="str">
        <f t="shared" si="498"/>
        <v>Retroalimentación al docente</v>
      </c>
      <c r="BQ898" s="12" t="str">
        <f t="shared" si="499"/>
        <v/>
      </c>
      <c r="BS898" s="12">
        <f t="shared" si="500"/>
        <v>1</v>
      </c>
      <c r="BT898" s="12">
        <f t="shared" si="501"/>
        <v>1</v>
      </c>
      <c r="BU898" s="12">
        <f t="shared" si="502"/>
        <v>0</v>
      </c>
      <c r="BV898" s="12">
        <f t="shared" si="503"/>
        <v>1</v>
      </c>
      <c r="BW898" s="12">
        <f t="shared" si="504"/>
        <v>1</v>
      </c>
      <c r="BX898" s="12">
        <f t="shared" si="505"/>
        <v>0</v>
      </c>
      <c r="BY898" s="12">
        <f t="shared" si="506"/>
        <v>4</v>
      </c>
      <c r="BZ898" s="12" t="str">
        <f t="shared" si="507"/>
        <v>La bibliografía básica propuesta se encuentra en la biblioteca "Juan Roa Vásquez".</v>
      </c>
      <c r="CA898" s="12" t="str">
        <f t="shared" si="508"/>
        <v>La bibliografía básica propuesta se encuentra en la biblioteca "Juan Roa Vásquez".</v>
      </c>
      <c r="CB898" s="21" t="str">
        <f t="shared" si="509"/>
        <v/>
      </c>
      <c r="CC898" s="12" t="str">
        <f t="shared" si="510"/>
        <v/>
      </c>
      <c r="CD898" s="12" t="str">
        <f t="shared" si="511"/>
        <v/>
      </c>
      <c r="CF898" s="12">
        <f t="shared" si="512"/>
        <v>1</v>
      </c>
      <c r="CG898" s="12">
        <f t="shared" si="513"/>
        <v>0</v>
      </c>
      <c r="CH898" s="12">
        <f t="shared" si="514"/>
        <v>0</v>
      </c>
      <c r="CI898" s="12">
        <f t="shared" si="515"/>
        <v>0</v>
      </c>
      <c r="CJ898" s="12">
        <f t="shared" si="516"/>
        <v>0</v>
      </c>
      <c r="CK898" s="12">
        <f t="shared" si="517"/>
        <v>1</v>
      </c>
    </row>
    <row r="899" spans="1:89" x14ac:dyDescent="0.25">
      <c r="A899" s="25">
        <v>43083.614438993056</v>
      </c>
      <c r="B899" s="26" t="s">
        <v>1835</v>
      </c>
      <c r="C899" s="26" t="s">
        <v>1836</v>
      </c>
      <c r="D899" s="26" t="s">
        <v>185</v>
      </c>
      <c r="E899" s="24"/>
      <c r="F899" s="26" t="s">
        <v>621</v>
      </c>
      <c r="G899" s="26" t="s">
        <v>1837</v>
      </c>
      <c r="H899" s="26" t="s">
        <v>188</v>
      </c>
      <c r="I899" s="26" t="s">
        <v>188</v>
      </c>
      <c r="J899" s="26" t="s">
        <v>188</v>
      </c>
      <c r="K899" s="26" t="s">
        <v>188</v>
      </c>
      <c r="L899" s="26" t="s">
        <v>188</v>
      </c>
      <c r="M899" s="26" t="s">
        <v>188</v>
      </c>
      <c r="N899" s="26" t="s">
        <v>188</v>
      </c>
      <c r="O899" s="26" t="s">
        <v>188</v>
      </c>
      <c r="P899" s="26" t="s">
        <v>188</v>
      </c>
      <c r="Q899" s="26" t="s">
        <v>188</v>
      </c>
      <c r="R899" s="26" t="s">
        <v>188</v>
      </c>
      <c r="S899" s="26" t="s">
        <v>188</v>
      </c>
      <c r="T899" s="26" t="s">
        <v>188</v>
      </c>
      <c r="U899" s="26" t="s">
        <v>188</v>
      </c>
      <c r="V899" s="26" t="s">
        <v>5</v>
      </c>
      <c r="W899" s="26" t="s">
        <v>165</v>
      </c>
      <c r="X899" s="26" t="s">
        <v>39</v>
      </c>
      <c r="Y899" s="26" t="s">
        <v>43</v>
      </c>
      <c r="Z899" s="26" t="s">
        <v>190</v>
      </c>
      <c r="AA899" s="26" t="s">
        <v>43</v>
      </c>
      <c r="AB899" s="26" t="s">
        <v>43</v>
      </c>
      <c r="AC899" s="26" t="s">
        <v>190</v>
      </c>
      <c r="AD899" s="26" t="s">
        <v>43</v>
      </c>
      <c r="AE899" s="26" t="s">
        <v>54</v>
      </c>
      <c r="AF899" s="26" t="s">
        <v>54</v>
      </c>
      <c r="AG899" s="26" t="s">
        <v>58</v>
      </c>
      <c r="AH899" s="26" t="s">
        <v>58</v>
      </c>
      <c r="AI899" s="26" t="s">
        <v>58</v>
      </c>
      <c r="AJ899" s="26" t="s">
        <v>54</v>
      </c>
      <c r="AK899" s="26" t="s">
        <v>69</v>
      </c>
      <c r="AL899" s="26" t="s">
        <v>160</v>
      </c>
      <c r="AM899" s="26" t="s">
        <v>85</v>
      </c>
      <c r="AN899" s="26" t="s">
        <v>89</v>
      </c>
      <c r="AO899" s="26" t="s">
        <v>94</v>
      </c>
      <c r="AP899" s="26" t="s">
        <v>104</v>
      </c>
      <c r="AQ899" s="26" t="s">
        <v>104</v>
      </c>
      <c r="AR899" s="26" t="s">
        <v>104</v>
      </c>
      <c r="AS899" s="26" t="s">
        <v>104</v>
      </c>
      <c r="AT899" s="26" t="s">
        <v>112</v>
      </c>
      <c r="AU899" s="26" t="s">
        <v>166</v>
      </c>
      <c r="AX899" s="12">
        <f t="shared" ref="AX899:AX962" si="524">IFERROR(MATCH(C899,$C$2:$C$2000,0),"")</f>
        <v>898</v>
      </c>
      <c r="AY899" s="12">
        <f t="shared" si="518"/>
        <v>1</v>
      </c>
      <c r="AZ899" s="20" t="str">
        <f t="shared" ref="AZ899:AZ962" si="525">AM899</f>
        <v>Criterios y estándares (Rúbrica).</v>
      </c>
      <c r="BA899" s="12" t="str">
        <f t="shared" si="520"/>
        <v>Criterios y estándares (Rúbrica).</v>
      </c>
      <c r="BB899" s="12" t="str">
        <f t="shared" si="521"/>
        <v/>
      </c>
      <c r="BC899" s="12" t="str">
        <f t="shared" si="522"/>
        <v/>
      </c>
      <c r="BD899" s="12" t="str">
        <f t="shared" si="523"/>
        <v/>
      </c>
      <c r="BF899" s="12">
        <f t="shared" ref="BF899:BF962" si="526">COUNTIF(BA899:BD899,"Anticipatoria.")</f>
        <v>0</v>
      </c>
      <c r="BG899" s="12">
        <f t="shared" ref="BG899:BG962" si="527">COUNTIF(BA899:BD899,"Criterios y estándares (Rúbrica).")</f>
        <v>1</v>
      </c>
      <c r="BH899" s="12">
        <f t="shared" ref="BH899:BH962" si="528">COUNTIF(BA899:BD899,"Autoevaluación.")</f>
        <v>0</v>
      </c>
      <c r="BI899" s="12">
        <f t="shared" ref="BI899:BI962" si="529">COUNTIF(BA899:BD899,"Retroalimentación.")</f>
        <v>0</v>
      </c>
      <c r="BJ899" s="12">
        <f t="shared" ref="BJ899:BJ962" si="530">COUNTIF(BA899:BD899,"No incluye los componentes enunciados.")</f>
        <v>0</v>
      </c>
      <c r="BK899" s="12">
        <f t="shared" ref="BK899:BK962" si="531">IF(BJ899=1,1,SUM(BF899:BI899))</f>
        <v>1</v>
      </c>
      <c r="BL899" s="20" t="str">
        <f t="shared" ref="BL899:BL962" si="532">AO899</f>
        <v>Claridad</v>
      </c>
      <c r="BM899" s="12" t="str">
        <f t="shared" ref="BM899:BM962" si="533">IFERROR(LEFT(BL899,FIND(",",BL899,1)-1),BL899)</f>
        <v>Claridad</v>
      </c>
      <c r="BN899" s="12" t="e">
        <f t="shared" si="519"/>
        <v>#VALUE!</v>
      </c>
      <c r="BO899" s="12" t="str">
        <f t="shared" ref="BO899:BO962" si="534">IF(OR(LEN(BL899)=28,LEN(BL899)=42,LEN(BL899)=43,LEN(BL899)=44,LEN(BL899)=47,LEN(BL899)=48,LEN(BL899)=49,LEN(BL899)=62,LEN(BL899)=63,LEN(BL899)=64),RIGHT(BL899,LEN(BL899)-FIND(",",BL899,11)-1),IFERROR(MID(BL899,FIND(",",BL899,11)+2,(FIND(",",BL899,21))-(FIND(",",BL899,11)+2)),""))</f>
        <v/>
      </c>
      <c r="BP899" s="12" t="str">
        <f t="shared" ref="BP899:BP962" si="535">IF(OR(LEN(BL899)=53,LEN(BL899)=58,LEN(BL899)=72,LEN(BL899)=73),RIGHT(BL899,LEN(BL899)-FIND(",",BL899,20)-1),IFERROR(MID(BL899,FIND(",",BL899,20)+2,(FIND(",",BL899,30))-(FIND(",",BL899,20)+2)),""))</f>
        <v/>
      </c>
      <c r="BQ899" s="12" t="str">
        <f t="shared" ref="BQ899:BQ962" si="536">IF(OR(LEN(BL899)=62,LEN(BL899)=63,LEN(BL899)=64,LEN(BL899)=72,LEN(BL899)=73),"",IFERROR(RIGHT(BL899,LEN(BL899)-(FIND(",",BL899,30)+1)),""))</f>
        <v/>
      </c>
      <c r="BS899" s="12">
        <f t="shared" ref="BS899:BS962" si="537">COUNTIF(BM899:BQ899,"Reflexión")</f>
        <v>0</v>
      </c>
      <c r="BT899" s="12">
        <f t="shared" ref="BT899:BT962" si="538">COUNTIF(BM899:BQ899,"Diálogo")</f>
        <v>0</v>
      </c>
      <c r="BU899" s="12">
        <f t="shared" ref="BU899:BU962" si="539">COUNTIF(BM899:BQ899,"Claridad")</f>
        <v>1</v>
      </c>
      <c r="BV899" s="12">
        <f t="shared" ref="BV899:BV962" si="540">COUNTIF(BM899:BQ899,"Oportunidades de mejora")</f>
        <v>0</v>
      </c>
      <c r="BW899" s="12">
        <f t="shared" ref="BW899:BW962" si="541">COUNTIF(BM899:BQ899,"Retroalimentación al docente")</f>
        <v>0</v>
      </c>
      <c r="BX899" s="12">
        <f t="shared" ref="BX899:BX962" si="542">COUNTIF(BM899:BQ899,"No incluye los principios enunciados")</f>
        <v>0</v>
      </c>
      <c r="BY899" s="12">
        <f t="shared" ref="BY899:BY962" si="543">IF(BX899=1,1,SUM(BS899:BX899))</f>
        <v>1</v>
      </c>
      <c r="BZ899" s="12" t="str">
        <f t="shared" ref="BZ899:BZ962" si="544">AU899</f>
        <v>La bibliografía propuesta contiene títulos de edición menor a 5 años.</v>
      </c>
      <c r="CA899" s="12" t="str">
        <f t="shared" ref="CA899:CA962" si="545">IFERROR(LEFT(BZ899,FIND(".",BZ899,1)),"")</f>
        <v>La bibliografía propuesta contiene títulos de edición menor a 5 años.</v>
      </c>
      <c r="CB899" s="21" t="str">
        <f t="shared" ref="CB899:CB962" si="546">IFERROR(MID(BZ899,FIND(".",BZ899,1)+3,(FIND(".",BZ899,100))-(FIND(".",BZ899,1)+2)),"")</f>
        <v/>
      </c>
      <c r="CC899" s="12" t="str">
        <f t="shared" ref="CC899:CC962" si="547">IFERROR(MID(BZ899,FIND(".",BZ899,83)+3,(FIND(".",BZ899,185))-(FIND(".",BZ899,83)+2)),"")</f>
        <v/>
      </c>
      <c r="CD899" s="12" t="str">
        <f t="shared" ref="CD899:CD962" si="548">IFERROR(MID(BZ899,FIND(".",BZ899,185)+3,(FIND(".",BZ899,255))-(FIND(".",BZ899,185)+1)),"")</f>
        <v/>
      </c>
      <c r="CF899" s="12">
        <f t="shared" ref="CF899:CF962" si="549">COUNTIF(CA899:CD899,"La bibliografía básica propuesta se encuentra en la biblioteca ""Juan Roa Vásquez"".")</f>
        <v>0</v>
      </c>
      <c r="CG899" s="12">
        <f t="shared" ref="CG899:CG962" si="550">COUNTIF(CA899:CD899,"La bibliografía propuesta contiene títulos de edición menor a 5 años.")</f>
        <v>1</v>
      </c>
      <c r="CH899" s="12">
        <f t="shared" ref="CH899:CH962" si="551">COUNTIF(CA899:CD899,"La bibliografía se presenta con una sólo sistema de referenciación (APA, Vancouver, IEEE, etc).")</f>
        <v>0</v>
      </c>
      <c r="CI899" s="12">
        <f t="shared" ref="CI899:CI962" si="552">COUNTIF(CA899:CD899,"La bibliografía incluye por lo menos dos títulos en una segunda lengua.")</f>
        <v>0</v>
      </c>
      <c r="CJ899" s="12">
        <f t="shared" ref="CJ899:CJ962" si="553">COUNTIF(CA899:CD899,"No incluye bibliografía.")</f>
        <v>0</v>
      </c>
      <c r="CK899" s="12">
        <f t="shared" ref="CK899:CK962" si="554">IF(CJ899=1,1,SUM(CF899:CI899))</f>
        <v>1</v>
      </c>
    </row>
    <row r="900" spans="1:89" x14ac:dyDescent="0.25">
      <c r="A900" s="25">
        <v>43083.618374965277</v>
      </c>
      <c r="B900" s="26" t="s">
        <v>1838</v>
      </c>
      <c r="C900" s="26" t="s">
        <v>1839</v>
      </c>
      <c r="D900" s="26" t="s">
        <v>185</v>
      </c>
      <c r="E900" s="24"/>
      <c r="F900" s="26" t="s">
        <v>357</v>
      </c>
      <c r="G900" s="26" t="s">
        <v>1399</v>
      </c>
      <c r="H900" s="26" t="s">
        <v>188</v>
      </c>
      <c r="I900" s="26" t="s">
        <v>188</v>
      </c>
      <c r="J900" s="26" t="s">
        <v>188</v>
      </c>
      <c r="K900" s="26" t="s">
        <v>188</v>
      </c>
      <c r="L900" s="26" t="s">
        <v>188</v>
      </c>
      <c r="M900" s="26" t="s">
        <v>188</v>
      </c>
      <c r="N900" s="26" t="s">
        <v>189</v>
      </c>
      <c r="O900" s="26" t="s">
        <v>188</v>
      </c>
      <c r="P900" s="26" t="s">
        <v>188</v>
      </c>
      <c r="Q900" s="26" t="s">
        <v>188</v>
      </c>
      <c r="R900" s="26" t="s">
        <v>189</v>
      </c>
      <c r="S900" s="26" t="s">
        <v>188</v>
      </c>
      <c r="T900" s="26" t="s">
        <v>188</v>
      </c>
      <c r="U900" s="26" t="s">
        <v>188</v>
      </c>
      <c r="V900" s="26" t="s">
        <v>5</v>
      </c>
      <c r="W900" s="26" t="s">
        <v>162</v>
      </c>
      <c r="X900" s="26" t="s">
        <v>158</v>
      </c>
      <c r="Y900" s="26" t="s">
        <v>190</v>
      </c>
      <c r="Z900" s="26" t="s">
        <v>190</v>
      </c>
      <c r="AA900" s="26" t="s">
        <v>190</v>
      </c>
      <c r="AB900" s="26" t="s">
        <v>190</v>
      </c>
      <c r="AC900" s="26" t="s">
        <v>46</v>
      </c>
      <c r="AD900" s="26" t="s">
        <v>190</v>
      </c>
      <c r="AE900" s="26" t="s">
        <v>55</v>
      </c>
      <c r="AF900" s="26" t="s">
        <v>159</v>
      </c>
      <c r="AG900" s="26" t="s">
        <v>59</v>
      </c>
      <c r="AH900" s="26" t="s">
        <v>59</v>
      </c>
      <c r="AI900" s="26" t="s">
        <v>59</v>
      </c>
      <c r="AJ900" s="26" t="s">
        <v>59</v>
      </c>
      <c r="AK900" s="26" t="s">
        <v>71</v>
      </c>
      <c r="AL900" s="26" t="s">
        <v>163</v>
      </c>
      <c r="AM900" s="26" t="s">
        <v>85</v>
      </c>
      <c r="AN900" s="26" t="s">
        <v>90</v>
      </c>
      <c r="AO900" s="26" t="s">
        <v>210</v>
      </c>
      <c r="AP900" s="26" t="s">
        <v>106</v>
      </c>
      <c r="AQ900" s="26" t="s">
        <v>106</v>
      </c>
      <c r="AR900" s="26" t="s">
        <v>106</v>
      </c>
      <c r="AS900" s="26" t="s">
        <v>106</v>
      </c>
      <c r="AT900" s="26" t="s">
        <v>113</v>
      </c>
      <c r="AU900" s="26" t="s">
        <v>219</v>
      </c>
      <c r="AX900" s="12">
        <f t="shared" si="524"/>
        <v>899</v>
      </c>
      <c r="AY900" s="12">
        <f t="shared" si="518"/>
        <v>1</v>
      </c>
      <c r="AZ900" s="20" t="str">
        <f t="shared" si="525"/>
        <v>Criterios y estándares (Rúbrica).</v>
      </c>
      <c r="BA900" s="12" t="str">
        <f t="shared" si="520"/>
        <v>Criterios y estándares (Rúbrica).</v>
      </c>
      <c r="BB900" s="12" t="str">
        <f t="shared" si="521"/>
        <v/>
      </c>
      <c r="BC900" s="12" t="str">
        <f t="shared" si="522"/>
        <v/>
      </c>
      <c r="BD900" s="12" t="str">
        <f t="shared" si="523"/>
        <v/>
      </c>
      <c r="BF900" s="12">
        <f t="shared" si="526"/>
        <v>0</v>
      </c>
      <c r="BG900" s="12">
        <f t="shared" si="527"/>
        <v>1</v>
      </c>
      <c r="BH900" s="12">
        <f t="shared" si="528"/>
        <v>0</v>
      </c>
      <c r="BI900" s="12">
        <f t="shared" si="529"/>
        <v>0</v>
      </c>
      <c r="BJ900" s="12">
        <f t="shared" si="530"/>
        <v>0</v>
      </c>
      <c r="BK900" s="12">
        <f t="shared" si="531"/>
        <v>1</v>
      </c>
      <c r="BL900" s="20" t="str">
        <f t="shared" si="532"/>
        <v>Reflexión, Diálogo, Claridad, Oportunidades de mejora</v>
      </c>
      <c r="BM900" s="12" t="str">
        <f t="shared" si="533"/>
        <v>Reflexión</v>
      </c>
      <c r="BN900" s="12" t="str">
        <f t="shared" si="519"/>
        <v>Diálogo</v>
      </c>
      <c r="BO900" s="12" t="str">
        <f t="shared" si="534"/>
        <v>Claridad</v>
      </c>
      <c r="BP900" s="12" t="str">
        <f t="shared" si="535"/>
        <v>Oportunidades de mejora</v>
      </c>
      <c r="BQ900" s="12" t="str">
        <f t="shared" si="536"/>
        <v/>
      </c>
      <c r="BS900" s="12">
        <f t="shared" si="537"/>
        <v>1</v>
      </c>
      <c r="BT900" s="12">
        <f t="shared" si="538"/>
        <v>1</v>
      </c>
      <c r="BU900" s="12">
        <f t="shared" si="539"/>
        <v>1</v>
      </c>
      <c r="BV900" s="12">
        <f t="shared" si="540"/>
        <v>1</v>
      </c>
      <c r="BW900" s="12">
        <f t="shared" si="541"/>
        <v>0</v>
      </c>
      <c r="BX900" s="12">
        <f t="shared" si="542"/>
        <v>0</v>
      </c>
      <c r="BY900" s="12">
        <f t="shared" si="543"/>
        <v>4</v>
      </c>
      <c r="BZ900" s="12" t="str">
        <f t="shared" si="544"/>
        <v>La bibliografía propuesta contiene títulos de edición menor a 5 años., La bibliografía se presenta con una sólo sistema de referenciación (APA, Vancouver, IEEE, etc).</v>
      </c>
      <c r="CA900" s="12" t="str">
        <f t="shared" si="545"/>
        <v>La bibliografía propuesta contiene títulos de edición menor a 5 años.</v>
      </c>
      <c r="CB900" s="21" t="str">
        <f t="shared" si="546"/>
        <v>La bibliografía se presenta con una sólo sistema de referenciación (APA, Vancouver, IEEE, etc).</v>
      </c>
      <c r="CC900" s="12" t="str">
        <f t="shared" si="547"/>
        <v/>
      </c>
      <c r="CD900" s="12" t="str">
        <f t="shared" si="548"/>
        <v/>
      </c>
      <c r="CF900" s="12">
        <f t="shared" si="549"/>
        <v>0</v>
      </c>
      <c r="CG900" s="12">
        <f t="shared" si="550"/>
        <v>1</v>
      </c>
      <c r="CH900" s="12">
        <f t="shared" si="551"/>
        <v>1</v>
      </c>
      <c r="CI900" s="12">
        <f t="shared" si="552"/>
        <v>0</v>
      </c>
      <c r="CJ900" s="12">
        <f t="shared" si="553"/>
        <v>0</v>
      </c>
      <c r="CK900" s="12">
        <f t="shared" si="554"/>
        <v>2</v>
      </c>
    </row>
    <row r="901" spans="1:89" x14ac:dyDescent="0.25">
      <c r="A901" s="25">
        <v>43083.630229652779</v>
      </c>
      <c r="B901" s="26" t="s">
        <v>1840</v>
      </c>
      <c r="C901" s="26" t="s">
        <v>1841</v>
      </c>
      <c r="D901" s="26" t="s">
        <v>185</v>
      </c>
      <c r="E901" s="24"/>
      <c r="F901" s="26" t="s">
        <v>204</v>
      </c>
      <c r="G901" s="26" t="s">
        <v>1842</v>
      </c>
      <c r="H901" s="26" t="s">
        <v>188</v>
      </c>
      <c r="I901" s="26" t="s">
        <v>188</v>
      </c>
      <c r="J901" s="26" t="s">
        <v>188</v>
      </c>
      <c r="K901" s="26" t="s">
        <v>188</v>
      </c>
      <c r="L901" s="26" t="s">
        <v>188</v>
      </c>
      <c r="M901" s="26" t="s">
        <v>188</v>
      </c>
      <c r="N901" s="26" t="s">
        <v>188</v>
      </c>
      <c r="O901" s="26" t="s">
        <v>188</v>
      </c>
      <c r="P901" s="26" t="s">
        <v>188</v>
      </c>
      <c r="Q901" s="26" t="s">
        <v>188</v>
      </c>
      <c r="R901" s="26" t="s">
        <v>188</v>
      </c>
      <c r="S901" s="26" t="s">
        <v>188</v>
      </c>
      <c r="T901" s="26" t="s">
        <v>188</v>
      </c>
      <c r="U901" s="26" t="s">
        <v>188</v>
      </c>
      <c r="V901" s="26" t="s">
        <v>5</v>
      </c>
      <c r="W901" s="26" t="s">
        <v>162</v>
      </c>
      <c r="X901" s="26" t="s">
        <v>158</v>
      </c>
      <c r="Y901" s="26" t="s">
        <v>190</v>
      </c>
      <c r="Z901" s="26" t="s">
        <v>190</v>
      </c>
      <c r="AA901" s="26" t="s">
        <v>43</v>
      </c>
      <c r="AB901" s="26" t="s">
        <v>190</v>
      </c>
      <c r="AC901" s="26" t="s">
        <v>190</v>
      </c>
      <c r="AD901" s="26" t="s">
        <v>190</v>
      </c>
      <c r="AE901" s="26" t="s">
        <v>55</v>
      </c>
      <c r="AF901" s="26" t="s">
        <v>58</v>
      </c>
      <c r="AG901" s="26" t="s">
        <v>58</v>
      </c>
      <c r="AH901" s="26" t="s">
        <v>59</v>
      </c>
      <c r="AI901" s="26" t="s">
        <v>58</v>
      </c>
      <c r="AJ901" s="26" t="s">
        <v>58</v>
      </c>
      <c r="AK901" s="26" t="s">
        <v>69</v>
      </c>
      <c r="AL901" s="26" t="s">
        <v>160</v>
      </c>
      <c r="AM901" s="26" t="s">
        <v>206</v>
      </c>
      <c r="AN901" s="26" t="s">
        <v>89</v>
      </c>
      <c r="AO901" s="26" t="s">
        <v>210</v>
      </c>
      <c r="AP901" s="26" t="s">
        <v>104</v>
      </c>
      <c r="AQ901" s="26" t="s">
        <v>104</v>
      </c>
      <c r="AR901" s="26" t="s">
        <v>104</v>
      </c>
      <c r="AS901" s="26" t="s">
        <v>106</v>
      </c>
      <c r="AT901" s="26" t="s">
        <v>113</v>
      </c>
      <c r="AU901" s="26" t="s">
        <v>266</v>
      </c>
      <c r="AX901" s="12">
        <f t="shared" si="524"/>
        <v>900</v>
      </c>
      <c r="AY901" s="12">
        <f t="shared" si="518"/>
        <v>1</v>
      </c>
      <c r="AZ901" s="20" t="str">
        <f t="shared" si="525"/>
        <v>Anticipatoria., Autoevaluación., Retroalimentación.</v>
      </c>
      <c r="BA901" s="12" t="str">
        <f t="shared" si="520"/>
        <v>Anticipatoria.</v>
      </c>
      <c r="BB901" s="12" t="str">
        <f t="shared" si="521"/>
        <v>Autoevaluación.</v>
      </c>
      <c r="BC901" s="12" t="str">
        <f t="shared" si="522"/>
        <v>Retroalimentación.</v>
      </c>
      <c r="BD901" s="12" t="str">
        <f t="shared" si="523"/>
        <v/>
      </c>
      <c r="BF901" s="12">
        <f t="shared" si="526"/>
        <v>1</v>
      </c>
      <c r="BG901" s="12">
        <f t="shared" si="527"/>
        <v>0</v>
      </c>
      <c r="BH901" s="12">
        <f t="shared" si="528"/>
        <v>1</v>
      </c>
      <c r="BI901" s="12">
        <f t="shared" si="529"/>
        <v>1</v>
      </c>
      <c r="BJ901" s="12">
        <f t="shared" si="530"/>
        <v>0</v>
      </c>
      <c r="BK901" s="12">
        <f t="shared" si="531"/>
        <v>3</v>
      </c>
      <c r="BL901" s="20" t="str">
        <f t="shared" si="532"/>
        <v>Reflexión, Diálogo, Claridad, Oportunidades de mejora</v>
      </c>
      <c r="BM901" s="12" t="str">
        <f t="shared" si="533"/>
        <v>Reflexión</v>
      </c>
      <c r="BN901" s="12" t="str">
        <f t="shared" si="519"/>
        <v>Diálogo</v>
      </c>
      <c r="BO901" s="12" t="str">
        <f t="shared" si="534"/>
        <v>Claridad</v>
      </c>
      <c r="BP901" s="12" t="str">
        <f t="shared" si="535"/>
        <v>Oportunidades de mejora</v>
      </c>
      <c r="BQ901" s="12" t="str">
        <f t="shared" si="536"/>
        <v/>
      </c>
      <c r="BS901" s="12">
        <f t="shared" si="537"/>
        <v>1</v>
      </c>
      <c r="BT901" s="12">
        <f t="shared" si="538"/>
        <v>1</v>
      </c>
      <c r="BU901" s="12">
        <f t="shared" si="539"/>
        <v>1</v>
      </c>
      <c r="BV901" s="12">
        <f t="shared" si="540"/>
        <v>1</v>
      </c>
      <c r="BW901" s="12">
        <f t="shared" si="541"/>
        <v>0</v>
      </c>
      <c r="BX901" s="12">
        <f t="shared" si="542"/>
        <v>0</v>
      </c>
      <c r="BY901" s="12">
        <f t="shared" si="543"/>
        <v>4</v>
      </c>
      <c r="BZ901" s="12" t="str">
        <f t="shared" si="544"/>
        <v>La bibliografía propuesta contiene títulos de edición menor a 5 años., La bibliografía se presenta con una sólo sistema de referenciación (APA, Vancouver, IEEE, etc)., La bibliografía incluye por lo menos dos títulos en una segunda lengua.</v>
      </c>
      <c r="CA901" s="12" t="str">
        <f t="shared" si="545"/>
        <v>La bibliografía propuesta contiene títulos de edición menor a 5 años.</v>
      </c>
      <c r="CB901" s="21" t="str">
        <f t="shared" si="546"/>
        <v>La bibliografía se presenta con una sólo sistema de referenciación (APA, Vancouver, IEEE, etc).</v>
      </c>
      <c r="CC901" s="12" t="str">
        <f t="shared" si="547"/>
        <v>La bibliografía incluye por lo menos dos títulos en una segunda lengua.</v>
      </c>
      <c r="CD901" s="12" t="str">
        <f t="shared" si="548"/>
        <v/>
      </c>
      <c r="CF901" s="12">
        <f t="shared" si="549"/>
        <v>0</v>
      </c>
      <c r="CG901" s="12">
        <f t="shared" si="550"/>
        <v>1</v>
      </c>
      <c r="CH901" s="12">
        <f t="shared" si="551"/>
        <v>1</v>
      </c>
      <c r="CI901" s="12">
        <f t="shared" si="552"/>
        <v>1</v>
      </c>
      <c r="CJ901" s="12">
        <f t="shared" si="553"/>
        <v>0</v>
      </c>
      <c r="CK901" s="12">
        <f t="shared" si="554"/>
        <v>3</v>
      </c>
    </row>
    <row r="902" spans="1:89" x14ac:dyDescent="0.25">
      <c r="A902" s="25">
        <v>43083.630852071758</v>
      </c>
      <c r="B902" s="26" t="s">
        <v>1843</v>
      </c>
      <c r="C902" s="26" t="s">
        <v>1844</v>
      </c>
      <c r="D902" s="26" t="s">
        <v>185</v>
      </c>
      <c r="E902" s="24"/>
      <c r="F902" s="26" t="s">
        <v>204</v>
      </c>
      <c r="G902" s="26" t="s">
        <v>1845</v>
      </c>
      <c r="H902" s="26" t="s">
        <v>188</v>
      </c>
      <c r="I902" s="26" t="s">
        <v>188</v>
      </c>
      <c r="J902" s="26" t="s">
        <v>188</v>
      </c>
      <c r="K902" s="26" t="s">
        <v>188</v>
      </c>
      <c r="L902" s="26" t="s">
        <v>188</v>
      </c>
      <c r="M902" s="26" t="s">
        <v>188</v>
      </c>
      <c r="N902" s="26" t="s">
        <v>188</v>
      </c>
      <c r="O902" s="26" t="s">
        <v>188</v>
      </c>
      <c r="P902" s="26" t="s">
        <v>188</v>
      </c>
      <c r="Q902" s="26" t="s">
        <v>188</v>
      </c>
      <c r="R902" s="26" t="s">
        <v>188</v>
      </c>
      <c r="S902" s="26" t="s">
        <v>188</v>
      </c>
      <c r="T902" s="26" t="s">
        <v>188</v>
      </c>
      <c r="U902" s="26" t="s">
        <v>188</v>
      </c>
      <c r="V902" s="26" t="s">
        <v>5</v>
      </c>
      <c r="W902" s="26" t="s">
        <v>162</v>
      </c>
      <c r="X902" s="26" t="s">
        <v>158</v>
      </c>
      <c r="Y902" s="26" t="s">
        <v>43</v>
      </c>
      <c r="Z902" s="26" t="s">
        <v>43</v>
      </c>
      <c r="AA902" s="26" t="s">
        <v>43</v>
      </c>
      <c r="AB902" s="26" t="s">
        <v>43</v>
      </c>
      <c r="AC902" s="26" t="s">
        <v>43</v>
      </c>
      <c r="AD902" s="26" t="s">
        <v>43</v>
      </c>
      <c r="AE902" s="26" t="s">
        <v>53</v>
      </c>
      <c r="AF902" s="26" t="s">
        <v>58</v>
      </c>
      <c r="AG902" s="26" t="s">
        <v>58</v>
      </c>
      <c r="AH902" s="26" t="s">
        <v>58</v>
      </c>
      <c r="AI902" s="26" t="s">
        <v>58</v>
      </c>
      <c r="AJ902" s="26" t="s">
        <v>58</v>
      </c>
      <c r="AK902" s="26" t="s">
        <v>69</v>
      </c>
      <c r="AL902" s="26" t="s">
        <v>160</v>
      </c>
      <c r="AM902" s="26" t="s">
        <v>191</v>
      </c>
      <c r="AN902" s="26" t="s">
        <v>90</v>
      </c>
      <c r="AO902" s="26" t="s">
        <v>192</v>
      </c>
      <c r="AP902" s="26" t="s">
        <v>104</v>
      </c>
      <c r="AQ902" s="26" t="s">
        <v>104</v>
      </c>
      <c r="AR902" s="26" t="s">
        <v>104</v>
      </c>
      <c r="AS902" s="26" t="s">
        <v>104</v>
      </c>
      <c r="AT902" s="26" t="s">
        <v>114</v>
      </c>
      <c r="AU902" s="26" t="s">
        <v>249</v>
      </c>
      <c r="AX902" s="12">
        <f t="shared" si="524"/>
        <v>901</v>
      </c>
      <c r="AY902" s="12">
        <f t="shared" si="518"/>
        <v>0.5</v>
      </c>
      <c r="AZ902" s="20" t="str">
        <f t="shared" si="525"/>
        <v>Anticipatoria., Criterios y estándares (Rúbrica)., Autoevaluación., Retroalimentación.</v>
      </c>
      <c r="BA902" s="12" t="str">
        <f t="shared" si="520"/>
        <v>Anticipatoria.</v>
      </c>
      <c r="BB902" s="12" t="str">
        <f t="shared" si="521"/>
        <v>Criterios y estándares (Rúbrica).</v>
      </c>
      <c r="BC902" s="12" t="str">
        <f t="shared" si="522"/>
        <v>Autoevaluación.</v>
      </c>
      <c r="BD902" s="12" t="str">
        <f t="shared" si="523"/>
        <v>Retroalimentación.</v>
      </c>
      <c r="BF902" s="12">
        <f t="shared" si="526"/>
        <v>1</v>
      </c>
      <c r="BG902" s="12">
        <f t="shared" si="527"/>
        <v>1</v>
      </c>
      <c r="BH902" s="12">
        <f t="shared" si="528"/>
        <v>1</v>
      </c>
      <c r="BI902" s="12">
        <f t="shared" si="529"/>
        <v>1</v>
      </c>
      <c r="BJ902" s="12">
        <f t="shared" si="530"/>
        <v>0</v>
      </c>
      <c r="BK902" s="12">
        <f t="shared" si="531"/>
        <v>4</v>
      </c>
      <c r="BL902" s="20" t="str">
        <f t="shared" si="532"/>
        <v>Reflexión, Diálogo, Claridad, Oportunidades de mejora, Retroalimentación al docente</v>
      </c>
      <c r="BM902" s="12" t="str">
        <f t="shared" si="533"/>
        <v>Reflexión</v>
      </c>
      <c r="BN902" s="12" t="str">
        <f t="shared" si="519"/>
        <v>Diálogo</v>
      </c>
      <c r="BO902" s="12" t="str">
        <f t="shared" si="534"/>
        <v>Claridad</v>
      </c>
      <c r="BP902" s="12" t="str">
        <f t="shared" si="535"/>
        <v>Oportunidades de mejora</v>
      </c>
      <c r="BQ902" s="12" t="str">
        <f t="shared" si="536"/>
        <v>Retroalimentación al docente</v>
      </c>
      <c r="BS902" s="12">
        <f t="shared" si="537"/>
        <v>1</v>
      </c>
      <c r="BT902" s="12">
        <f t="shared" si="538"/>
        <v>1</v>
      </c>
      <c r="BU902" s="12">
        <f t="shared" si="539"/>
        <v>1</v>
      </c>
      <c r="BV902" s="12">
        <f t="shared" si="540"/>
        <v>1</v>
      </c>
      <c r="BW902" s="12">
        <f t="shared" si="541"/>
        <v>1</v>
      </c>
      <c r="BX902" s="12">
        <f t="shared" si="542"/>
        <v>0</v>
      </c>
      <c r="BY902" s="12">
        <f t="shared" si="543"/>
        <v>5</v>
      </c>
      <c r="BZ902" s="12" t="str">
        <f t="shared" si="544"/>
        <v>La bibliografía básica propuesta se encuentra en la biblioteca "Juan Roa Vásquez"., La bibliografía incluye por lo menos dos títulos en una segunda lengua.</v>
      </c>
      <c r="CA902" s="12" t="str">
        <f t="shared" si="545"/>
        <v>La bibliografía básica propuesta se encuentra en la biblioteca "Juan Roa Vásquez".</v>
      </c>
      <c r="CB902" s="21" t="str">
        <f t="shared" si="546"/>
        <v>La bibliografía incluye por lo menos dos títulos en una segunda lengua.</v>
      </c>
      <c r="CC902" s="12" t="str">
        <f t="shared" si="547"/>
        <v/>
      </c>
      <c r="CD902" s="12" t="str">
        <f t="shared" si="548"/>
        <v/>
      </c>
      <c r="CF902" s="12">
        <f t="shared" si="549"/>
        <v>1</v>
      </c>
      <c r="CG902" s="12">
        <f t="shared" si="550"/>
        <v>0</v>
      </c>
      <c r="CH902" s="12">
        <f t="shared" si="551"/>
        <v>0</v>
      </c>
      <c r="CI902" s="12">
        <f t="shared" si="552"/>
        <v>1</v>
      </c>
      <c r="CJ902" s="12">
        <f t="shared" si="553"/>
        <v>0</v>
      </c>
      <c r="CK902" s="12">
        <f t="shared" si="554"/>
        <v>2</v>
      </c>
    </row>
    <row r="903" spans="1:89" x14ac:dyDescent="0.25">
      <c r="A903" s="25">
        <v>43083.634589560184</v>
      </c>
      <c r="B903" s="26" t="s">
        <v>1843</v>
      </c>
      <c r="C903" s="26" t="s">
        <v>1844</v>
      </c>
      <c r="D903" s="26" t="s">
        <v>185</v>
      </c>
      <c r="E903" s="24"/>
      <c r="F903" s="26" t="s">
        <v>204</v>
      </c>
      <c r="G903" s="26" t="s">
        <v>1846</v>
      </c>
      <c r="H903" s="26" t="s">
        <v>188</v>
      </c>
      <c r="I903" s="26" t="s">
        <v>188</v>
      </c>
      <c r="J903" s="26" t="s">
        <v>188</v>
      </c>
      <c r="K903" s="26" t="s">
        <v>188</v>
      </c>
      <c r="L903" s="26" t="s">
        <v>188</v>
      </c>
      <c r="M903" s="26" t="s">
        <v>188</v>
      </c>
      <c r="N903" s="26" t="s">
        <v>188</v>
      </c>
      <c r="O903" s="26" t="s">
        <v>188</v>
      </c>
      <c r="P903" s="26" t="s">
        <v>188</v>
      </c>
      <c r="Q903" s="26" t="s">
        <v>188</v>
      </c>
      <c r="R903" s="26" t="s">
        <v>188</v>
      </c>
      <c r="S903" s="26" t="s">
        <v>188</v>
      </c>
      <c r="T903" s="26" t="s">
        <v>188</v>
      </c>
      <c r="U903" s="26" t="s">
        <v>188</v>
      </c>
      <c r="V903" s="26" t="s">
        <v>5</v>
      </c>
      <c r="W903" s="26" t="s">
        <v>162</v>
      </c>
      <c r="X903" s="26" t="s">
        <v>158</v>
      </c>
      <c r="Y903" s="26" t="s">
        <v>43</v>
      </c>
      <c r="Z903" s="26" t="s">
        <v>43</v>
      </c>
      <c r="AA903" s="26" t="s">
        <v>43</v>
      </c>
      <c r="AB903" s="26" t="s">
        <v>43</v>
      </c>
      <c r="AC903" s="26" t="s">
        <v>43</v>
      </c>
      <c r="AD903" s="26" t="s">
        <v>43</v>
      </c>
      <c r="AE903" s="26" t="s">
        <v>55</v>
      </c>
      <c r="AF903" s="26" t="s">
        <v>58</v>
      </c>
      <c r="AG903" s="26" t="s">
        <v>58</v>
      </c>
      <c r="AH903" s="26" t="s">
        <v>58</v>
      </c>
      <c r="AI903" s="26" t="s">
        <v>58</v>
      </c>
      <c r="AJ903" s="26" t="s">
        <v>58</v>
      </c>
      <c r="AK903" s="26" t="s">
        <v>71</v>
      </c>
      <c r="AL903" s="26" t="s">
        <v>160</v>
      </c>
      <c r="AM903" s="26" t="s">
        <v>191</v>
      </c>
      <c r="AN903" s="26" t="s">
        <v>90</v>
      </c>
      <c r="AO903" s="26" t="s">
        <v>192</v>
      </c>
      <c r="AP903" s="26" t="s">
        <v>104</v>
      </c>
      <c r="AQ903" s="26" t="s">
        <v>104</v>
      </c>
      <c r="AR903" s="26" t="s">
        <v>104</v>
      </c>
      <c r="AS903" s="26" t="s">
        <v>104</v>
      </c>
      <c r="AT903" s="26" t="s">
        <v>114</v>
      </c>
      <c r="AU903" s="26" t="s">
        <v>249</v>
      </c>
      <c r="AX903" s="12">
        <f t="shared" si="524"/>
        <v>901</v>
      </c>
      <c r="AY903" s="12">
        <f t="shared" si="518"/>
        <v>0.5</v>
      </c>
      <c r="AZ903" s="20" t="str">
        <f t="shared" si="525"/>
        <v>Anticipatoria., Criterios y estándares (Rúbrica)., Autoevaluación., Retroalimentación.</v>
      </c>
      <c r="BA903" s="12" t="str">
        <f t="shared" si="520"/>
        <v>Anticipatoria.</v>
      </c>
      <c r="BB903" s="12" t="str">
        <f t="shared" si="521"/>
        <v>Criterios y estándares (Rúbrica).</v>
      </c>
      <c r="BC903" s="12" t="str">
        <f t="shared" si="522"/>
        <v>Autoevaluación.</v>
      </c>
      <c r="BD903" s="12" t="str">
        <f t="shared" si="523"/>
        <v>Retroalimentación.</v>
      </c>
      <c r="BF903" s="12">
        <f t="shared" si="526"/>
        <v>1</v>
      </c>
      <c r="BG903" s="12">
        <f t="shared" si="527"/>
        <v>1</v>
      </c>
      <c r="BH903" s="12">
        <f t="shared" si="528"/>
        <v>1</v>
      </c>
      <c r="BI903" s="12">
        <f t="shared" si="529"/>
        <v>1</v>
      </c>
      <c r="BJ903" s="12">
        <f t="shared" si="530"/>
        <v>0</v>
      </c>
      <c r="BK903" s="12">
        <f t="shared" si="531"/>
        <v>4</v>
      </c>
      <c r="BL903" s="20" t="str">
        <f t="shared" si="532"/>
        <v>Reflexión, Diálogo, Claridad, Oportunidades de mejora, Retroalimentación al docente</v>
      </c>
      <c r="BM903" s="12" t="str">
        <f t="shared" si="533"/>
        <v>Reflexión</v>
      </c>
      <c r="BN903" s="12" t="str">
        <f t="shared" si="519"/>
        <v>Diálogo</v>
      </c>
      <c r="BO903" s="12" t="str">
        <f t="shared" si="534"/>
        <v>Claridad</v>
      </c>
      <c r="BP903" s="12" t="str">
        <f t="shared" si="535"/>
        <v>Oportunidades de mejora</v>
      </c>
      <c r="BQ903" s="12" t="str">
        <f t="shared" si="536"/>
        <v>Retroalimentación al docente</v>
      </c>
      <c r="BS903" s="12">
        <f t="shared" si="537"/>
        <v>1</v>
      </c>
      <c r="BT903" s="12">
        <f t="shared" si="538"/>
        <v>1</v>
      </c>
      <c r="BU903" s="12">
        <f t="shared" si="539"/>
        <v>1</v>
      </c>
      <c r="BV903" s="12">
        <f t="shared" si="540"/>
        <v>1</v>
      </c>
      <c r="BW903" s="12">
        <f t="shared" si="541"/>
        <v>1</v>
      </c>
      <c r="BX903" s="12">
        <f t="shared" si="542"/>
        <v>0</v>
      </c>
      <c r="BY903" s="12">
        <f t="shared" si="543"/>
        <v>5</v>
      </c>
      <c r="BZ903" s="12" t="str">
        <f t="shared" si="544"/>
        <v>La bibliografía básica propuesta se encuentra en la biblioteca "Juan Roa Vásquez"., La bibliografía incluye por lo menos dos títulos en una segunda lengua.</v>
      </c>
      <c r="CA903" s="12" t="str">
        <f t="shared" si="545"/>
        <v>La bibliografía básica propuesta se encuentra en la biblioteca "Juan Roa Vásquez".</v>
      </c>
      <c r="CB903" s="21" t="str">
        <f t="shared" si="546"/>
        <v>La bibliografía incluye por lo menos dos títulos en una segunda lengua.</v>
      </c>
      <c r="CC903" s="12" t="str">
        <f t="shared" si="547"/>
        <v/>
      </c>
      <c r="CD903" s="12" t="str">
        <f t="shared" si="548"/>
        <v/>
      </c>
      <c r="CF903" s="12">
        <f t="shared" si="549"/>
        <v>1</v>
      </c>
      <c r="CG903" s="12">
        <f t="shared" si="550"/>
        <v>0</v>
      </c>
      <c r="CH903" s="12">
        <f t="shared" si="551"/>
        <v>0</v>
      </c>
      <c r="CI903" s="12">
        <f t="shared" si="552"/>
        <v>1</v>
      </c>
      <c r="CJ903" s="12">
        <f t="shared" si="553"/>
        <v>0</v>
      </c>
      <c r="CK903" s="12">
        <f t="shared" si="554"/>
        <v>2</v>
      </c>
    </row>
    <row r="904" spans="1:89" x14ac:dyDescent="0.25">
      <c r="A904" s="25">
        <v>43083.646191990745</v>
      </c>
      <c r="B904" s="26" t="s">
        <v>1847</v>
      </c>
      <c r="C904" s="26" t="s">
        <v>1848</v>
      </c>
      <c r="D904" s="26" t="s">
        <v>185</v>
      </c>
      <c r="E904" s="24"/>
      <c r="F904" s="26" t="s">
        <v>720</v>
      </c>
      <c r="G904" s="26" t="s">
        <v>1849</v>
      </c>
      <c r="H904" s="26" t="s">
        <v>188</v>
      </c>
      <c r="I904" s="26" t="s">
        <v>188</v>
      </c>
      <c r="J904" s="26" t="s">
        <v>188</v>
      </c>
      <c r="K904" s="26" t="s">
        <v>188</v>
      </c>
      <c r="L904" s="26" t="s">
        <v>188</v>
      </c>
      <c r="M904" s="26" t="s">
        <v>188</v>
      </c>
      <c r="N904" s="26" t="s">
        <v>188</v>
      </c>
      <c r="O904" s="26" t="s">
        <v>188</v>
      </c>
      <c r="P904" s="26" t="s">
        <v>188</v>
      </c>
      <c r="Q904" s="26" t="s">
        <v>188</v>
      </c>
      <c r="R904" s="26" t="s">
        <v>188</v>
      </c>
      <c r="S904" s="26" t="s">
        <v>188</v>
      </c>
      <c r="T904" s="26" t="s">
        <v>188</v>
      </c>
      <c r="U904" s="26" t="s">
        <v>188</v>
      </c>
      <c r="V904" s="26" t="s">
        <v>5</v>
      </c>
      <c r="W904" s="26" t="s">
        <v>36</v>
      </c>
      <c r="X904" s="26" t="s">
        <v>158</v>
      </c>
      <c r="Y904" s="26" t="s">
        <v>43</v>
      </c>
      <c r="Z904" s="26" t="s">
        <v>43</v>
      </c>
      <c r="AA904" s="26" t="s">
        <v>43</v>
      </c>
      <c r="AB904" s="26" t="s">
        <v>43</v>
      </c>
      <c r="AC904" s="26" t="s">
        <v>43</v>
      </c>
      <c r="AD904" s="26" t="s">
        <v>43</v>
      </c>
      <c r="AE904" s="26" t="s">
        <v>53</v>
      </c>
      <c r="AF904" s="26" t="s">
        <v>58</v>
      </c>
      <c r="AG904" s="26" t="s">
        <v>58</v>
      </c>
      <c r="AH904" s="26" t="s">
        <v>58</v>
      </c>
      <c r="AI904" s="26" t="s">
        <v>58</v>
      </c>
      <c r="AJ904" s="26" t="s">
        <v>58</v>
      </c>
      <c r="AK904" s="26" t="s">
        <v>69</v>
      </c>
      <c r="AL904" s="26" t="s">
        <v>160</v>
      </c>
      <c r="AM904" s="26" t="s">
        <v>84</v>
      </c>
      <c r="AN904" s="26" t="s">
        <v>89</v>
      </c>
      <c r="AO904" s="26" t="s">
        <v>101</v>
      </c>
      <c r="AP904" s="26" t="s">
        <v>105</v>
      </c>
      <c r="AQ904" s="26" t="s">
        <v>105</v>
      </c>
      <c r="AR904" s="26" t="s">
        <v>105</v>
      </c>
      <c r="AS904" s="26" t="s">
        <v>105</v>
      </c>
      <c r="AT904" s="26" t="s">
        <v>114</v>
      </c>
      <c r="AU904" s="26" t="s">
        <v>161</v>
      </c>
      <c r="AX904" s="12">
        <f t="shared" si="524"/>
        <v>903</v>
      </c>
      <c r="AY904" s="12">
        <f t="shared" si="518"/>
        <v>0.25</v>
      </c>
      <c r="AZ904" s="20" t="str">
        <f t="shared" si="525"/>
        <v>Retroalimentación.</v>
      </c>
      <c r="BA904" s="12" t="str">
        <f t="shared" si="520"/>
        <v>Retroalimentación.</v>
      </c>
      <c r="BB904" s="12" t="str">
        <f t="shared" si="521"/>
        <v/>
      </c>
      <c r="BC904" s="12" t="str">
        <f t="shared" si="522"/>
        <v/>
      </c>
      <c r="BD904" s="12" t="str">
        <f t="shared" si="523"/>
        <v/>
      </c>
      <c r="BF904" s="12">
        <f t="shared" si="526"/>
        <v>0</v>
      </c>
      <c r="BG904" s="12">
        <f t="shared" si="527"/>
        <v>0</v>
      </c>
      <c r="BH904" s="12">
        <f t="shared" si="528"/>
        <v>0</v>
      </c>
      <c r="BI904" s="12">
        <f t="shared" si="529"/>
        <v>1</v>
      </c>
      <c r="BJ904" s="12">
        <f t="shared" si="530"/>
        <v>0</v>
      </c>
      <c r="BK904" s="12">
        <f t="shared" si="531"/>
        <v>1</v>
      </c>
      <c r="BL904" s="20" t="str">
        <f t="shared" si="532"/>
        <v>Diálogo</v>
      </c>
      <c r="BM904" s="12" t="str">
        <f t="shared" si="533"/>
        <v>Diálogo</v>
      </c>
      <c r="BN904" s="12" t="e">
        <f t="shared" si="519"/>
        <v>#VALUE!</v>
      </c>
      <c r="BO904" s="12" t="str">
        <f t="shared" si="534"/>
        <v/>
      </c>
      <c r="BP904" s="12" t="str">
        <f t="shared" si="535"/>
        <v/>
      </c>
      <c r="BQ904" s="12" t="str">
        <f t="shared" si="536"/>
        <v/>
      </c>
      <c r="BS904" s="12">
        <f t="shared" si="537"/>
        <v>0</v>
      </c>
      <c r="BT904" s="12">
        <f t="shared" si="538"/>
        <v>1</v>
      </c>
      <c r="BU904" s="12">
        <f t="shared" si="539"/>
        <v>0</v>
      </c>
      <c r="BV904" s="12">
        <f t="shared" si="540"/>
        <v>0</v>
      </c>
      <c r="BW904" s="12">
        <f t="shared" si="541"/>
        <v>0</v>
      </c>
      <c r="BX904" s="12">
        <f t="shared" si="542"/>
        <v>0</v>
      </c>
      <c r="BY904" s="12">
        <f t="shared" si="543"/>
        <v>1</v>
      </c>
      <c r="BZ904" s="12" t="str">
        <f t="shared" si="544"/>
        <v>La bibliografía incluye por lo menos dos títulos en una segunda lengua.</v>
      </c>
      <c r="CA904" s="12" t="str">
        <f t="shared" si="545"/>
        <v>La bibliografía incluye por lo menos dos títulos en una segunda lengua.</v>
      </c>
      <c r="CB904" s="21" t="str">
        <f t="shared" si="546"/>
        <v/>
      </c>
      <c r="CC904" s="12" t="str">
        <f t="shared" si="547"/>
        <v/>
      </c>
      <c r="CD904" s="12" t="str">
        <f t="shared" si="548"/>
        <v/>
      </c>
      <c r="CF904" s="12">
        <f t="shared" si="549"/>
        <v>0</v>
      </c>
      <c r="CG904" s="12">
        <f t="shared" si="550"/>
        <v>0</v>
      </c>
      <c r="CH904" s="12">
        <f t="shared" si="551"/>
        <v>0</v>
      </c>
      <c r="CI904" s="12">
        <f t="shared" si="552"/>
        <v>1</v>
      </c>
      <c r="CJ904" s="12">
        <f t="shared" si="553"/>
        <v>0</v>
      </c>
      <c r="CK904" s="12">
        <f t="shared" si="554"/>
        <v>1</v>
      </c>
    </row>
    <row r="905" spans="1:89" x14ac:dyDescent="0.25">
      <c r="A905" s="25">
        <v>43083.648752303241</v>
      </c>
      <c r="B905" s="26" t="s">
        <v>1847</v>
      </c>
      <c r="C905" s="26" t="s">
        <v>1848</v>
      </c>
      <c r="D905" s="26" t="s">
        <v>185</v>
      </c>
      <c r="E905" s="24"/>
      <c r="F905" s="26" t="s">
        <v>720</v>
      </c>
      <c r="G905" s="26" t="s">
        <v>1850</v>
      </c>
      <c r="H905" s="26" t="s">
        <v>188</v>
      </c>
      <c r="I905" s="26" t="s">
        <v>188</v>
      </c>
      <c r="J905" s="26" t="s">
        <v>188</v>
      </c>
      <c r="K905" s="26" t="s">
        <v>188</v>
      </c>
      <c r="L905" s="26" t="s">
        <v>188</v>
      </c>
      <c r="M905" s="26" t="s">
        <v>188</v>
      </c>
      <c r="N905" s="26" t="s">
        <v>188</v>
      </c>
      <c r="O905" s="26" t="s">
        <v>188</v>
      </c>
      <c r="P905" s="26" t="s">
        <v>188</v>
      </c>
      <c r="Q905" s="26" t="s">
        <v>188</v>
      </c>
      <c r="R905" s="26" t="s">
        <v>188</v>
      </c>
      <c r="S905" s="26" t="s">
        <v>188</v>
      </c>
      <c r="T905" s="26" t="s">
        <v>188</v>
      </c>
      <c r="U905" s="26" t="s">
        <v>188</v>
      </c>
      <c r="V905" s="26" t="s">
        <v>5</v>
      </c>
      <c r="W905" s="26" t="s">
        <v>162</v>
      </c>
      <c r="X905" s="26" t="s">
        <v>158</v>
      </c>
      <c r="Y905" s="26" t="s">
        <v>43</v>
      </c>
      <c r="Z905" s="26" t="s">
        <v>43</v>
      </c>
      <c r="AA905" s="26" t="s">
        <v>43</v>
      </c>
      <c r="AB905" s="26" t="s">
        <v>43</v>
      </c>
      <c r="AC905" s="26" t="s">
        <v>43</v>
      </c>
      <c r="AD905" s="26" t="s">
        <v>43</v>
      </c>
      <c r="AE905" s="26" t="s">
        <v>53</v>
      </c>
      <c r="AF905" s="26" t="s">
        <v>58</v>
      </c>
      <c r="AG905" s="26" t="s">
        <v>58</v>
      </c>
      <c r="AH905" s="26" t="s">
        <v>58</v>
      </c>
      <c r="AI905" s="26" t="s">
        <v>58</v>
      </c>
      <c r="AJ905" s="26" t="s">
        <v>58</v>
      </c>
      <c r="AK905" s="26" t="s">
        <v>69</v>
      </c>
      <c r="AL905" s="26" t="s">
        <v>160</v>
      </c>
      <c r="AM905" s="26" t="s">
        <v>84</v>
      </c>
      <c r="AN905" s="26" t="s">
        <v>89</v>
      </c>
      <c r="AO905" s="26" t="s">
        <v>101</v>
      </c>
      <c r="AP905" s="26" t="s">
        <v>105</v>
      </c>
      <c r="AQ905" s="26" t="s">
        <v>105</v>
      </c>
      <c r="AR905" s="26" t="s">
        <v>105</v>
      </c>
      <c r="AS905" s="26" t="s">
        <v>105</v>
      </c>
      <c r="AT905" s="26" t="s">
        <v>114</v>
      </c>
      <c r="AU905" s="26" t="s">
        <v>161</v>
      </c>
      <c r="AX905" s="12">
        <f t="shared" si="524"/>
        <v>903</v>
      </c>
      <c r="AY905" s="12">
        <f t="shared" si="518"/>
        <v>0.25</v>
      </c>
      <c r="AZ905" s="20" t="str">
        <f t="shared" si="525"/>
        <v>Retroalimentación.</v>
      </c>
      <c r="BA905" s="12" t="str">
        <f t="shared" si="520"/>
        <v>Retroalimentación.</v>
      </c>
      <c r="BB905" s="12" t="str">
        <f t="shared" si="521"/>
        <v/>
      </c>
      <c r="BC905" s="12" t="str">
        <f t="shared" si="522"/>
        <v/>
      </c>
      <c r="BD905" s="12" t="str">
        <f t="shared" si="523"/>
        <v/>
      </c>
      <c r="BF905" s="12">
        <f t="shared" si="526"/>
        <v>0</v>
      </c>
      <c r="BG905" s="12">
        <f t="shared" si="527"/>
        <v>0</v>
      </c>
      <c r="BH905" s="12">
        <f t="shared" si="528"/>
        <v>0</v>
      </c>
      <c r="BI905" s="12">
        <f t="shared" si="529"/>
        <v>1</v>
      </c>
      <c r="BJ905" s="12">
        <f t="shared" si="530"/>
        <v>0</v>
      </c>
      <c r="BK905" s="12">
        <f t="shared" si="531"/>
        <v>1</v>
      </c>
      <c r="BL905" s="20" t="str">
        <f t="shared" si="532"/>
        <v>Diálogo</v>
      </c>
      <c r="BM905" s="12" t="str">
        <f t="shared" si="533"/>
        <v>Diálogo</v>
      </c>
      <c r="BN905" s="12" t="e">
        <f t="shared" si="519"/>
        <v>#VALUE!</v>
      </c>
      <c r="BO905" s="12" t="str">
        <f t="shared" si="534"/>
        <v/>
      </c>
      <c r="BP905" s="12" t="str">
        <f t="shared" si="535"/>
        <v/>
      </c>
      <c r="BQ905" s="12" t="str">
        <f t="shared" si="536"/>
        <v/>
      </c>
      <c r="BS905" s="12">
        <f t="shared" si="537"/>
        <v>0</v>
      </c>
      <c r="BT905" s="12">
        <f t="shared" si="538"/>
        <v>1</v>
      </c>
      <c r="BU905" s="12">
        <f t="shared" si="539"/>
        <v>0</v>
      </c>
      <c r="BV905" s="12">
        <f t="shared" si="540"/>
        <v>0</v>
      </c>
      <c r="BW905" s="12">
        <f t="shared" si="541"/>
        <v>0</v>
      </c>
      <c r="BX905" s="12">
        <f t="shared" si="542"/>
        <v>0</v>
      </c>
      <c r="BY905" s="12">
        <f t="shared" si="543"/>
        <v>1</v>
      </c>
      <c r="BZ905" s="12" t="str">
        <f t="shared" si="544"/>
        <v>La bibliografía incluye por lo menos dos títulos en una segunda lengua.</v>
      </c>
      <c r="CA905" s="12" t="str">
        <f t="shared" si="545"/>
        <v>La bibliografía incluye por lo menos dos títulos en una segunda lengua.</v>
      </c>
      <c r="CB905" s="21" t="str">
        <f t="shared" si="546"/>
        <v/>
      </c>
      <c r="CC905" s="12" t="str">
        <f t="shared" si="547"/>
        <v/>
      </c>
      <c r="CD905" s="12" t="str">
        <f t="shared" si="548"/>
        <v/>
      </c>
      <c r="CF905" s="12">
        <f t="shared" si="549"/>
        <v>0</v>
      </c>
      <c r="CG905" s="12">
        <f t="shared" si="550"/>
        <v>0</v>
      </c>
      <c r="CH905" s="12">
        <f t="shared" si="551"/>
        <v>0</v>
      </c>
      <c r="CI905" s="12">
        <f t="shared" si="552"/>
        <v>1</v>
      </c>
      <c r="CJ905" s="12">
        <f t="shared" si="553"/>
        <v>0</v>
      </c>
      <c r="CK905" s="12">
        <f t="shared" si="554"/>
        <v>1</v>
      </c>
    </row>
    <row r="906" spans="1:89" x14ac:dyDescent="0.25">
      <c r="A906" s="25">
        <v>43083.650514456021</v>
      </c>
      <c r="B906" s="26" t="s">
        <v>1847</v>
      </c>
      <c r="C906" s="26" t="s">
        <v>1848</v>
      </c>
      <c r="D906" s="26" t="s">
        <v>185</v>
      </c>
      <c r="E906" s="24"/>
      <c r="F906" s="26" t="s">
        <v>720</v>
      </c>
      <c r="G906" s="26" t="s">
        <v>1851</v>
      </c>
      <c r="H906" s="26" t="s">
        <v>188</v>
      </c>
      <c r="I906" s="26" t="s">
        <v>188</v>
      </c>
      <c r="J906" s="26" t="s">
        <v>188</v>
      </c>
      <c r="K906" s="26" t="s">
        <v>188</v>
      </c>
      <c r="L906" s="26" t="s">
        <v>188</v>
      </c>
      <c r="M906" s="26" t="s">
        <v>188</v>
      </c>
      <c r="N906" s="26" t="s">
        <v>188</v>
      </c>
      <c r="O906" s="26" t="s">
        <v>188</v>
      </c>
      <c r="P906" s="26" t="s">
        <v>188</v>
      </c>
      <c r="Q906" s="26" t="s">
        <v>188</v>
      </c>
      <c r="R906" s="26" t="s">
        <v>188</v>
      </c>
      <c r="S906" s="26" t="s">
        <v>188</v>
      </c>
      <c r="T906" s="26" t="s">
        <v>188</v>
      </c>
      <c r="U906" s="26" t="s">
        <v>188</v>
      </c>
      <c r="V906" s="26" t="s">
        <v>5</v>
      </c>
      <c r="W906" s="26" t="s">
        <v>36</v>
      </c>
      <c r="X906" s="26" t="s">
        <v>158</v>
      </c>
      <c r="Y906" s="26" t="s">
        <v>43</v>
      </c>
      <c r="Z906" s="26" t="s">
        <v>43</v>
      </c>
      <c r="AA906" s="26" t="s">
        <v>43</v>
      </c>
      <c r="AB906" s="26" t="s">
        <v>43</v>
      </c>
      <c r="AC906" s="26" t="s">
        <v>43</v>
      </c>
      <c r="AD906" s="26" t="s">
        <v>43</v>
      </c>
      <c r="AE906" s="26" t="s">
        <v>53</v>
      </c>
      <c r="AF906" s="26" t="s">
        <v>58</v>
      </c>
      <c r="AG906" s="26" t="s">
        <v>58</v>
      </c>
      <c r="AH906" s="26" t="s">
        <v>58</v>
      </c>
      <c r="AI906" s="26" t="s">
        <v>58</v>
      </c>
      <c r="AJ906" s="26" t="s">
        <v>58</v>
      </c>
      <c r="AK906" s="26" t="s">
        <v>69</v>
      </c>
      <c r="AL906" s="26" t="s">
        <v>160</v>
      </c>
      <c r="AM906" s="26" t="s">
        <v>84</v>
      </c>
      <c r="AN906" s="26" t="s">
        <v>89</v>
      </c>
      <c r="AO906" s="26" t="s">
        <v>101</v>
      </c>
      <c r="AP906" s="26" t="s">
        <v>105</v>
      </c>
      <c r="AQ906" s="26" t="s">
        <v>105</v>
      </c>
      <c r="AR906" s="26" t="s">
        <v>105</v>
      </c>
      <c r="AS906" s="26" t="s">
        <v>105</v>
      </c>
      <c r="AT906" s="26" t="s">
        <v>114</v>
      </c>
      <c r="AU906" s="26" t="s">
        <v>161</v>
      </c>
      <c r="AX906" s="12">
        <f t="shared" si="524"/>
        <v>903</v>
      </c>
      <c r="AY906" s="12">
        <f t="shared" si="518"/>
        <v>0.25</v>
      </c>
      <c r="AZ906" s="20" t="str">
        <f t="shared" si="525"/>
        <v>Retroalimentación.</v>
      </c>
      <c r="BA906" s="12" t="str">
        <f t="shared" si="520"/>
        <v>Retroalimentación.</v>
      </c>
      <c r="BB906" s="12" t="str">
        <f t="shared" si="521"/>
        <v/>
      </c>
      <c r="BC906" s="12" t="str">
        <f t="shared" si="522"/>
        <v/>
      </c>
      <c r="BD906" s="12" t="str">
        <f t="shared" si="523"/>
        <v/>
      </c>
      <c r="BF906" s="12">
        <f t="shared" si="526"/>
        <v>0</v>
      </c>
      <c r="BG906" s="12">
        <f t="shared" si="527"/>
        <v>0</v>
      </c>
      <c r="BH906" s="12">
        <f t="shared" si="528"/>
        <v>0</v>
      </c>
      <c r="BI906" s="12">
        <f t="shared" si="529"/>
        <v>1</v>
      </c>
      <c r="BJ906" s="12">
        <f t="shared" si="530"/>
        <v>0</v>
      </c>
      <c r="BK906" s="12">
        <f t="shared" si="531"/>
        <v>1</v>
      </c>
      <c r="BL906" s="20" t="str">
        <f t="shared" si="532"/>
        <v>Diálogo</v>
      </c>
      <c r="BM906" s="12" t="str">
        <f t="shared" si="533"/>
        <v>Diálogo</v>
      </c>
      <c r="BN906" s="12" t="e">
        <f t="shared" si="519"/>
        <v>#VALUE!</v>
      </c>
      <c r="BO906" s="12" t="str">
        <f t="shared" si="534"/>
        <v/>
      </c>
      <c r="BP906" s="12" t="str">
        <f t="shared" si="535"/>
        <v/>
      </c>
      <c r="BQ906" s="12" t="str">
        <f t="shared" si="536"/>
        <v/>
      </c>
      <c r="BS906" s="12">
        <f t="shared" si="537"/>
        <v>0</v>
      </c>
      <c r="BT906" s="12">
        <f t="shared" si="538"/>
        <v>1</v>
      </c>
      <c r="BU906" s="12">
        <f t="shared" si="539"/>
        <v>0</v>
      </c>
      <c r="BV906" s="12">
        <f t="shared" si="540"/>
        <v>0</v>
      </c>
      <c r="BW906" s="12">
        <f t="shared" si="541"/>
        <v>0</v>
      </c>
      <c r="BX906" s="12">
        <f t="shared" si="542"/>
        <v>0</v>
      </c>
      <c r="BY906" s="12">
        <f t="shared" si="543"/>
        <v>1</v>
      </c>
      <c r="BZ906" s="12" t="str">
        <f t="shared" si="544"/>
        <v>La bibliografía incluye por lo menos dos títulos en una segunda lengua.</v>
      </c>
      <c r="CA906" s="12" t="str">
        <f t="shared" si="545"/>
        <v>La bibliografía incluye por lo menos dos títulos en una segunda lengua.</v>
      </c>
      <c r="CB906" s="21" t="str">
        <f t="shared" si="546"/>
        <v/>
      </c>
      <c r="CC906" s="12" t="str">
        <f t="shared" si="547"/>
        <v/>
      </c>
      <c r="CD906" s="12" t="str">
        <f t="shared" si="548"/>
        <v/>
      </c>
      <c r="CF906" s="12">
        <f t="shared" si="549"/>
        <v>0</v>
      </c>
      <c r="CG906" s="12">
        <f t="shared" si="550"/>
        <v>0</v>
      </c>
      <c r="CH906" s="12">
        <f t="shared" si="551"/>
        <v>0</v>
      </c>
      <c r="CI906" s="12">
        <f t="shared" si="552"/>
        <v>1</v>
      </c>
      <c r="CJ906" s="12">
        <f t="shared" si="553"/>
        <v>0</v>
      </c>
      <c r="CK906" s="12">
        <f t="shared" si="554"/>
        <v>1</v>
      </c>
    </row>
    <row r="907" spans="1:89" x14ac:dyDescent="0.25">
      <c r="A907" s="25">
        <v>43083.652057534724</v>
      </c>
      <c r="B907" s="26" t="s">
        <v>1847</v>
      </c>
      <c r="C907" s="26" t="s">
        <v>1848</v>
      </c>
      <c r="D907" s="26" t="s">
        <v>185</v>
      </c>
      <c r="E907" s="24"/>
      <c r="F907" s="26" t="s">
        <v>720</v>
      </c>
      <c r="G907" s="26" t="s">
        <v>1852</v>
      </c>
      <c r="H907" s="26" t="s">
        <v>188</v>
      </c>
      <c r="I907" s="26" t="s">
        <v>188</v>
      </c>
      <c r="J907" s="26" t="s">
        <v>188</v>
      </c>
      <c r="K907" s="26" t="s">
        <v>188</v>
      </c>
      <c r="L907" s="26" t="s">
        <v>188</v>
      </c>
      <c r="M907" s="26" t="s">
        <v>188</v>
      </c>
      <c r="N907" s="26" t="s">
        <v>188</v>
      </c>
      <c r="O907" s="26" t="s">
        <v>188</v>
      </c>
      <c r="P907" s="26" t="s">
        <v>188</v>
      </c>
      <c r="Q907" s="26" t="s">
        <v>188</v>
      </c>
      <c r="R907" s="26" t="s">
        <v>188</v>
      </c>
      <c r="S907" s="26" t="s">
        <v>188</v>
      </c>
      <c r="T907" s="26" t="s">
        <v>188</v>
      </c>
      <c r="U907" s="26" t="s">
        <v>188</v>
      </c>
      <c r="V907" s="26" t="s">
        <v>5</v>
      </c>
      <c r="W907" s="26" t="s">
        <v>162</v>
      </c>
      <c r="X907" s="26" t="s">
        <v>158</v>
      </c>
      <c r="Y907" s="26" t="s">
        <v>43</v>
      </c>
      <c r="Z907" s="26" t="s">
        <v>43</v>
      </c>
      <c r="AA907" s="26" t="s">
        <v>43</v>
      </c>
      <c r="AB907" s="26" t="s">
        <v>43</v>
      </c>
      <c r="AC907" s="26" t="s">
        <v>43</v>
      </c>
      <c r="AD907" s="26" t="s">
        <v>43</v>
      </c>
      <c r="AE907" s="26" t="s">
        <v>53</v>
      </c>
      <c r="AF907" s="26" t="s">
        <v>58</v>
      </c>
      <c r="AG907" s="26" t="s">
        <v>58</v>
      </c>
      <c r="AH907" s="26" t="s">
        <v>58</v>
      </c>
      <c r="AI907" s="26" t="s">
        <v>58</v>
      </c>
      <c r="AJ907" s="26" t="s">
        <v>58</v>
      </c>
      <c r="AK907" s="26" t="s">
        <v>69</v>
      </c>
      <c r="AL907" s="26" t="s">
        <v>160</v>
      </c>
      <c r="AM907" s="26" t="s">
        <v>84</v>
      </c>
      <c r="AN907" s="26" t="s">
        <v>89</v>
      </c>
      <c r="AO907" s="26" t="s">
        <v>101</v>
      </c>
      <c r="AP907" s="26" t="s">
        <v>105</v>
      </c>
      <c r="AQ907" s="26" t="s">
        <v>105</v>
      </c>
      <c r="AR907" s="26" t="s">
        <v>105</v>
      </c>
      <c r="AS907" s="26" t="s">
        <v>105</v>
      </c>
      <c r="AT907" s="26" t="s">
        <v>114</v>
      </c>
      <c r="AU907" s="26" t="s">
        <v>161</v>
      </c>
      <c r="AX907" s="12">
        <f t="shared" si="524"/>
        <v>903</v>
      </c>
      <c r="AY907" s="12">
        <f t="shared" ref="AY907:AY970" si="555">IFERROR(1/(COUNTIF($AX$2:$AX$2000,MATCH(C907,$C$2:$C$2000,0))),"")</f>
        <v>0.25</v>
      </c>
      <c r="AZ907" s="20" t="str">
        <f t="shared" si="525"/>
        <v>Retroalimentación.</v>
      </c>
      <c r="BA907" s="12" t="str">
        <f t="shared" si="520"/>
        <v>Retroalimentación.</v>
      </c>
      <c r="BB907" s="12" t="str">
        <f t="shared" si="521"/>
        <v/>
      </c>
      <c r="BC907" s="12" t="str">
        <f t="shared" si="522"/>
        <v/>
      </c>
      <c r="BD907" s="12" t="str">
        <f t="shared" si="523"/>
        <v/>
      </c>
      <c r="BF907" s="12">
        <f t="shared" si="526"/>
        <v>0</v>
      </c>
      <c r="BG907" s="12">
        <f t="shared" si="527"/>
        <v>0</v>
      </c>
      <c r="BH907" s="12">
        <f t="shared" si="528"/>
        <v>0</v>
      </c>
      <c r="BI907" s="12">
        <f t="shared" si="529"/>
        <v>1</v>
      </c>
      <c r="BJ907" s="12">
        <f t="shared" si="530"/>
        <v>0</v>
      </c>
      <c r="BK907" s="12">
        <f t="shared" si="531"/>
        <v>1</v>
      </c>
      <c r="BL907" s="20" t="str">
        <f t="shared" si="532"/>
        <v>Diálogo</v>
      </c>
      <c r="BM907" s="12" t="str">
        <f t="shared" si="533"/>
        <v>Diálogo</v>
      </c>
      <c r="BN907" s="12" t="e">
        <f t="shared" si="519"/>
        <v>#VALUE!</v>
      </c>
      <c r="BO907" s="12" t="str">
        <f t="shared" si="534"/>
        <v/>
      </c>
      <c r="BP907" s="12" t="str">
        <f t="shared" si="535"/>
        <v/>
      </c>
      <c r="BQ907" s="12" t="str">
        <f t="shared" si="536"/>
        <v/>
      </c>
      <c r="BS907" s="12">
        <f t="shared" si="537"/>
        <v>0</v>
      </c>
      <c r="BT907" s="12">
        <f t="shared" si="538"/>
        <v>1</v>
      </c>
      <c r="BU907" s="12">
        <f t="shared" si="539"/>
        <v>0</v>
      </c>
      <c r="BV907" s="12">
        <f t="shared" si="540"/>
        <v>0</v>
      </c>
      <c r="BW907" s="12">
        <f t="shared" si="541"/>
        <v>0</v>
      </c>
      <c r="BX907" s="12">
        <f t="shared" si="542"/>
        <v>0</v>
      </c>
      <c r="BY907" s="12">
        <f t="shared" si="543"/>
        <v>1</v>
      </c>
      <c r="BZ907" s="12" t="str">
        <f t="shared" si="544"/>
        <v>La bibliografía incluye por lo menos dos títulos en una segunda lengua.</v>
      </c>
      <c r="CA907" s="12" t="str">
        <f t="shared" si="545"/>
        <v>La bibliografía incluye por lo menos dos títulos en una segunda lengua.</v>
      </c>
      <c r="CB907" s="21" t="str">
        <f t="shared" si="546"/>
        <v/>
      </c>
      <c r="CC907" s="12" t="str">
        <f t="shared" si="547"/>
        <v/>
      </c>
      <c r="CD907" s="12" t="str">
        <f t="shared" si="548"/>
        <v/>
      </c>
      <c r="CF907" s="12">
        <f t="shared" si="549"/>
        <v>0</v>
      </c>
      <c r="CG907" s="12">
        <f t="shared" si="550"/>
        <v>0</v>
      </c>
      <c r="CH907" s="12">
        <f t="shared" si="551"/>
        <v>0</v>
      </c>
      <c r="CI907" s="12">
        <f t="shared" si="552"/>
        <v>1</v>
      </c>
      <c r="CJ907" s="12">
        <f t="shared" si="553"/>
        <v>0</v>
      </c>
      <c r="CK907" s="12">
        <f t="shared" si="554"/>
        <v>1</v>
      </c>
    </row>
    <row r="908" spans="1:89" x14ac:dyDescent="0.25">
      <c r="A908" s="25">
        <v>43083.660374479165</v>
      </c>
      <c r="B908" s="26" t="s">
        <v>1853</v>
      </c>
      <c r="C908" s="26" t="s">
        <v>1854</v>
      </c>
      <c r="D908" s="26" t="s">
        <v>185</v>
      </c>
      <c r="E908" s="24"/>
      <c r="F908" s="26" t="s">
        <v>223</v>
      </c>
      <c r="G908" s="26" t="s">
        <v>906</v>
      </c>
      <c r="H908" s="26" t="s">
        <v>188</v>
      </c>
      <c r="I908" s="26" t="s">
        <v>188</v>
      </c>
      <c r="J908" s="26" t="s">
        <v>188</v>
      </c>
      <c r="K908" s="26" t="s">
        <v>188</v>
      </c>
      <c r="L908" s="26" t="s">
        <v>188</v>
      </c>
      <c r="M908" s="26" t="s">
        <v>188</v>
      </c>
      <c r="N908" s="26" t="s">
        <v>188</v>
      </c>
      <c r="O908" s="26" t="s">
        <v>188</v>
      </c>
      <c r="P908" s="26" t="s">
        <v>188</v>
      </c>
      <c r="Q908" s="26" t="s">
        <v>188</v>
      </c>
      <c r="R908" s="26" t="s">
        <v>188</v>
      </c>
      <c r="S908" s="26" t="s">
        <v>188</v>
      </c>
      <c r="T908" s="26" t="s">
        <v>188</v>
      </c>
      <c r="U908" s="26" t="s">
        <v>188</v>
      </c>
      <c r="V908" s="26" t="s">
        <v>5</v>
      </c>
      <c r="W908" s="26" t="s">
        <v>162</v>
      </c>
      <c r="X908" s="26" t="s">
        <v>158</v>
      </c>
      <c r="Y908" s="26" t="s">
        <v>190</v>
      </c>
      <c r="Z908" s="26" t="s">
        <v>190</v>
      </c>
      <c r="AA908" s="26" t="s">
        <v>190</v>
      </c>
      <c r="AB908" s="26" t="s">
        <v>190</v>
      </c>
      <c r="AC908" s="26" t="s">
        <v>190</v>
      </c>
      <c r="AD908" s="26" t="s">
        <v>190</v>
      </c>
      <c r="AE908" s="26" t="s">
        <v>55</v>
      </c>
      <c r="AF908" s="26" t="s">
        <v>159</v>
      </c>
      <c r="AG908" s="26" t="s">
        <v>59</v>
      </c>
      <c r="AH908" s="26" t="s">
        <v>59</v>
      </c>
      <c r="AI908" s="26" t="s">
        <v>59</v>
      </c>
      <c r="AJ908" s="26" t="s">
        <v>59</v>
      </c>
      <c r="AK908" s="26" t="s">
        <v>71</v>
      </c>
      <c r="AL908" s="26" t="s">
        <v>163</v>
      </c>
      <c r="AM908" s="26" t="s">
        <v>85</v>
      </c>
      <c r="AN908" s="26" t="s">
        <v>90</v>
      </c>
      <c r="AO908" s="26" t="s">
        <v>210</v>
      </c>
      <c r="AP908" s="26" t="s">
        <v>106</v>
      </c>
      <c r="AQ908" s="26" t="s">
        <v>106</v>
      </c>
      <c r="AR908" s="26" t="s">
        <v>106</v>
      </c>
      <c r="AS908" s="26" t="s">
        <v>106</v>
      </c>
      <c r="AT908" s="26" t="s">
        <v>114</v>
      </c>
      <c r="AU908" s="26" t="s">
        <v>193</v>
      </c>
      <c r="AX908" s="12">
        <f t="shared" si="524"/>
        <v>907</v>
      </c>
      <c r="AY908" s="12">
        <f t="shared" si="555"/>
        <v>1</v>
      </c>
      <c r="AZ908" s="20" t="str">
        <f t="shared" si="525"/>
        <v>Criterios y estándares (Rúbrica).</v>
      </c>
      <c r="BA908" s="12" t="str">
        <f t="shared" si="520"/>
        <v>Criterios y estándares (Rúbrica).</v>
      </c>
      <c r="BB908" s="12" t="str">
        <f t="shared" si="521"/>
        <v/>
      </c>
      <c r="BC908" s="12" t="str">
        <f t="shared" si="522"/>
        <v/>
      </c>
      <c r="BD908" s="12" t="str">
        <f t="shared" si="523"/>
        <v/>
      </c>
      <c r="BF908" s="12">
        <f t="shared" si="526"/>
        <v>0</v>
      </c>
      <c r="BG908" s="12">
        <f t="shared" si="527"/>
        <v>1</v>
      </c>
      <c r="BH908" s="12">
        <f t="shared" si="528"/>
        <v>0</v>
      </c>
      <c r="BI908" s="12">
        <f t="shared" si="529"/>
        <v>0</v>
      </c>
      <c r="BJ908" s="12">
        <f t="shared" si="530"/>
        <v>0</v>
      </c>
      <c r="BK908" s="12">
        <f t="shared" si="531"/>
        <v>1</v>
      </c>
      <c r="BL908" s="20" t="str">
        <f t="shared" si="532"/>
        <v>Reflexión, Diálogo, Claridad, Oportunidades de mejora</v>
      </c>
      <c r="BM908" s="12" t="str">
        <f t="shared" si="533"/>
        <v>Reflexión</v>
      </c>
      <c r="BN908" s="12" t="str">
        <f t="shared" si="519"/>
        <v>Diálogo</v>
      </c>
      <c r="BO908" s="12" t="str">
        <f t="shared" si="534"/>
        <v>Claridad</v>
      </c>
      <c r="BP908" s="12" t="str">
        <f t="shared" si="535"/>
        <v>Oportunidades de mejora</v>
      </c>
      <c r="BQ908" s="12" t="str">
        <f t="shared" si="536"/>
        <v/>
      </c>
      <c r="BS908" s="12">
        <f t="shared" si="537"/>
        <v>1</v>
      </c>
      <c r="BT908" s="12">
        <f t="shared" si="538"/>
        <v>1</v>
      </c>
      <c r="BU908" s="12">
        <f t="shared" si="539"/>
        <v>1</v>
      </c>
      <c r="BV908" s="12">
        <f t="shared" si="540"/>
        <v>1</v>
      </c>
      <c r="BW908" s="12">
        <f t="shared" si="541"/>
        <v>0</v>
      </c>
      <c r="BX908" s="12">
        <f t="shared" si="542"/>
        <v>0</v>
      </c>
      <c r="BY908" s="12">
        <f t="shared" si="543"/>
        <v>4</v>
      </c>
      <c r="BZ908"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08" s="12" t="str">
        <f t="shared" si="545"/>
        <v>La bibliografía básica propuesta se encuentra en la biblioteca "Juan Roa Vásquez".</v>
      </c>
      <c r="CB908" s="21" t="str">
        <f t="shared" si="546"/>
        <v>La bibliografía propuesta contiene títulos de edición menor a 5 años.</v>
      </c>
      <c r="CC908" s="12" t="str">
        <f t="shared" si="547"/>
        <v>La bibliografía se presenta con una sólo sistema de referenciación (APA, Vancouver, IEEE, etc).</v>
      </c>
      <c r="CD908" s="12" t="str">
        <f t="shared" si="548"/>
        <v>La bibliografía incluye por lo menos dos títulos en una segunda lengua.</v>
      </c>
      <c r="CF908" s="12">
        <f t="shared" si="549"/>
        <v>1</v>
      </c>
      <c r="CG908" s="12">
        <f t="shared" si="550"/>
        <v>1</v>
      </c>
      <c r="CH908" s="12">
        <f t="shared" si="551"/>
        <v>1</v>
      </c>
      <c r="CI908" s="12">
        <f t="shared" si="552"/>
        <v>1</v>
      </c>
      <c r="CJ908" s="12">
        <f t="shared" si="553"/>
        <v>0</v>
      </c>
      <c r="CK908" s="12">
        <f t="shared" si="554"/>
        <v>4</v>
      </c>
    </row>
    <row r="909" spans="1:89" x14ac:dyDescent="0.25">
      <c r="A909" s="25">
        <v>43083.694343032403</v>
      </c>
      <c r="B909" s="26" t="s">
        <v>1512</v>
      </c>
      <c r="C909" s="26" t="s">
        <v>1855</v>
      </c>
      <c r="D909" s="26" t="s">
        <v>185</v>
      </c>
      <c r="E909" s="24"/>
      <c r="F909" s="26" t="s">
        <v>297</v>
      </c>
      <c r="G909" s="26" t="s">
        <v>1856</v>
      </c>
      <c r="H909" s="26" t="s">
        <v>188</v>
      </c>
      <c r="I909" s="26" t="s">
        <v>188</v>
      </c>
      <c r="J909" s="26" t="s">
        <v>188</v>
      </c>
      <c r="K909" s="26" t="s">
        <v>188</v>
      </c>
      <c r="L909" s="26" t="s">
        <v>188</v>
      </c>
      <c r="M909" s="26" t="s">
        <v>188</v>
      </c>
      <c r="N909" s="26" t="s">
        <v>188</v>
      </c>
      <c r="O909" s="26" t="s">
        <v>188</v>
      </c>
      <c r="P909" s="26" t="s">
        <v>188</v>
      </c>
      <c r="Q909" s="26" t="s">
        <v>188</v>
      </c>
      <c r="R909" s="26" t="s">
        <v>188</v>
      </c>
      <c r="S909" s="26" t="s">
        <v>188</v>
      </c>
      <c r="T909" s="26" t="s">
        <v>188</v>
      </c>
      <c r="U909" s="26" t="s">
        <v>188</v>
      </c>
      <c r="V909" s="26" t="s">
        <v>5</v>
      </c>
      <c r="W909" s="26" t="s">
        <v>162</v>
      </c>
      <c r="X909" s="26" t="s">
        <v>158</v>
      </c>
      <c r="Y909" s="26" t="s">
        <v>43</v>
      </c>
      <c r="Z909" s="26" t="s">
        <v>190</v>
      </c>
      <c r="AA909" s="26" t="s">
        <v>43</v>
      </c>
      <c r="AB909" s="26" t="s">
        <v>190</v>
      </c>
      <c r="AC909" s="26" t="s">
        <v>43</v>
      </c>
      <c r="AD909" s="26" t="s">
        <v>43</v>
      </c>
      <c r="AE909" s="26" t="s">
        <v>55</v>
      </c>
      <c r="AF909" s="26" t="s">
        <v>58</v>
      </c>
      <c r="AG909" s="26" t="s">
        <v>59</v>
      </c>
      <c r="AH909" s="26" t="s">
        <v>58</v>
      </c>
      <c r="AI909" s="26" t="s">
        <v>59</v>
      </c>
      <c r="AJ909" s="26" t="s">
        <v>59</v>
      </c>
      <c r="AK909" s="26" t="s">
        <v>71</v>
      </c>
      <c r="AL909" s="26" t="s">
        <v>163</v>
      </c>
      <c r="AM909" s="26" t="s">
        <v>206</v>
      </c>
      <c r="AN909" s="26" t="s">
        <v>90</v>
      </c>
      <c r="AO909" s="26" t="s">
        <v>392</v>
      </c>
      <c r="AP909" s="26" t="s">
        <v>106</v>
      </c>
      <c r="AQ909" s="26" t="s">
        <v>106</v>
      </c>
      <c r="AR909" s="26" t="s">
        <v>106</v>
      </c>
      <c r="AS909" s="26" t="s">
        <v>106</v>
      </c>
      <c r="AT909" s="26" t="s">
        <v>113</v>
      </c>
      <c r="AU909" s="26" t="s">
        <v>161</v>
      </c>
      <c r="AX909" s="12">
        <f t="shared" si="524"/>
        <v>908</v>
      </c>
      <c r="AY909" s="12">
        <f t="shared" si="555"/>
        <v>1</v>
      </c>
      <c r="AZ909" s="20" t="str">
        <f t="shared" si="525"/>
        <v>Anticipatoria., Autoevaluación., Retroalimentación.</v>
      </c>
      <c r="BA909" s="12" t="str">
        <f t="shared" si="520"/>
        <v>Anticipatoria.</v>
      </c>
      <c r="BB909" s="12" t="str">
        <f t="shared" si="521"/>
        <v>Autoevaluación.</v>
      </c>
      <c r="BC909" s="12" t="str">
        <f t="shared" si="522"/>
        <v>Retroalimentación.</v>
      </c>
      <c r="BD909" s="12" t="str">
        <f t="shared" si="523"/>
        <v/>
      </c>
      <c r="BF909" s="12">
        <f t="shared" si="526"/>
        <v>1</v>
      </c>
      <c r="BG909" s="12">
        <f t="shared" si="527"/>
        <v>0</v>
      </c>
      <c r="BH909" s="12">
        <f t="shared" si="528"/>
        <v>1</v>
      </c>
      <c r="BI909" s="12">
        <f t="shared" si="529"/>
        <v>1</v>
      </c>
      <c r="BJ909" s="12">
        <f t="shared" si="530"/>
        <v>0</v>
      </c>
      <c r="BK909" s="12">
        <f t="shared" si="531"/>
        <v>3</v>
      </c>
      <c r="BL909" s="20" t="str">
        <f t="shared" si="532"/>
        <v>Reflexión, Claridad, Oportunidades de mejora</v>
      </c>
      <c r="BM909" s="12" t="str">
        <f t="shared" si="533"/>
        <v>Reflexión</v>
      </c>
      <c r="BN909" s="12" t="str">
        <f t="shared" si="519"/>
        <v>Claridad</v>
      </c>
      <c r="BO909" s="12" t="str">
        <f t="shared" si="534"/>
        <v>Oportunidades de mejora</v>
      </c>
      <c r="BP909" s="12" t="str">
        <f t="shared" si="535"/>
        <v/>
      </c>
      <c r="BQ909" s="12" t="str">
        <f t="shared" si="536"/>
        <v/>
      </c>
      <c r="BS909" s="12">
        <f t="shared" si="537"/>
        <v>1</v>
      </c>
      <c r="BT909" s="12">
        <f t="shared" si="538"/>
        <v>0</v>
      </c>
      <c r="BU909" s="12">
        <f t="shared" si="539"/>
        <v>1</v>
      </c>
      <c r="BV909" s="12">
        <f t="shared" si="540"/>
        <v>1</v>
      </c>
      <c r="BW909" s="12">
        <f t="shared" si="541"/>
        <v>0</v>
      </c>
      <c r="BX909" s="12">
        <f t="shared" si="542"/>
        <v>0</v>
      </c>
      <c r="BY909" s="12">
        <f t="shared" si="543"/>
        <v>3</v>
      </c>
      <c r="BZ909" s="12" t="str">
        <f t="shared" si="544"/>
        <v>La bibliografía incluye por lo menos dos títulos en una segunda lengua.</v>
      </c>
      <c r="CA909" s="12" t="str">
        <f t="shared" si="545"/>
        <v>La bibliografía incluye por lo menos dos títulos en una segunda lengua.</v>
      </c>
      <c r="CB909" s="21" t="str">
        <f t="shared" si="546"/>
        <v/>
      </c>
      <c r="CC909" s="12" t="str">
        <f t="shared" si="547"/>
        <v/>
      </c>
      <c r="CD909" s="12" t="str">
        <f t="shared" si="548"/>
        <v/>
      </c>
      <c r="CF909" s="12">
        <f t="shared" si="549"/>
        <v>0</v>
      </c>
      <c r="CG909" s="12">
        <f t="shared" si="550"/>
        <v>0</v>
      </c>
      <c r="CH909" s="12">
        <f t="shared" si="551"/>
        <v>0</v>
      </c>
      <c r="CI909" s="12">
        <f t="shared" si="552"/>
        <v>1</v>
      </c>
      <c r="CJ909" s="12">
        <f t="shared" si="553"/>
        <v>0</v>
      </c>
      <c r="CK909" s="12">
        <f t="shared" si="554"/>
        <v>1</v>
      </c>
    </row>
    <row r="910" spans="1:89" x14ac:dyDescent="0.25">
      <c r="A910" s="25">
        <v>43083.724398969905</v>
      </c>
      <c r="B910" s="26" t="s">
        <v>1857</v>
      </c>
      <c r="C910" s="26" t="s">
        <v>1858</v>
      </c>
      <c r="D910" s="26" t="s">
        <v>185</v>
      </c>
      <c r="E910" s="24"/>
      <c r="F910" s="26" t="s">
        <v>204</v>
      </c>
      <c r="G910" s="26" t="s">
        <v>1622</v>
      </c>
      <c r="H910" s="26" t="s">
        <v>188</v>
      </c>
      <c r="I910" s="26" t="s">
        <v>188</v>
      </c>
      <c r="J910" s="26" t="s">
        <v>188</v>
      </c>
      <c r="K910" s="26" t="s">
        <v>188</v>
      </c>
      <c r="L910" s="26" t="s">
        <v>188</v>
      </c>
      <c r="M910" s="26" t="s">
        <v>188</v>
      </c>
      <c r="N910" s="26" t="s">
        <v>188</v>
      </c>
      <c r="O910" s="26" t="s">
        <v>188</v>
      </c>
      <c r="P910" s="26" t="s">
        <v>188</v>
      </c>
      <c r="Q910" s="26" t="s">
        <v>188</v>
      </c>
      <c r="R910" s="26" t="s">
        <v>188</v>
      </c>
      <c r="S910" s="26" t="s">
        <v>188</v>
      </c>
      <c r="T910" s="26" t="s">
        <v>188</v>
      </c>
      <c r="U910" s="26" t="s">
        <v>188</v>
      </c>
      <c r="V910" s="26" t="s">
        <v>5</v>
      </c>
      <c r="W910" s="26" t="s">
        <v>162</v>
      </c>
      <c r="X910" s="26" t="s">
        <v>158</v>
      </c>
      <c r="Y910" s="26" t="s">
        <v>190</v>
      </c>
      <c r="Z910" s="26" t="s">
        <v>190</v>
      </c>
      <c r="AA910" s="26" t="s">
        <v>190</v>
      </c>
      <c r="AB910" s="26" t="s">
        <v>190</v>
      </c>
      <c r="AC910" s="26" t="s">
        <v>190</v>
      </c>
      <c r="AD910" s="26" t="s">
        <v>190</v>
      </c>
      <c r="AE910" s="26" t="s">
        <v>55</v>
      </c>
      <c r="AF910" s="26" t="s">
        <v>159</v>
      </c>
      <c r="AG910" s="26" t="s">
        <v>59</v>
      </c>
      <c r="AH910" s="26" t="s">
        <v>59</v>
      </c>
      <c r="AI910" s="26" t="s">
        <v>59</v>
      </c>
      <c r="AJ910" s="26" t="s">
        <v>59</v>
      </c>
      <c r="AK910" s="26" t="s">
        <v>71</v>
      </c>
      <c r="AL910" s="26" t="s">
        <v>163</v>
      </c>
      <c r="AM910" s="26" t="s">
        <v>191</v>
      </c>
      <c r="AN910" s="26" t="s">
        <v>90</v>
      </c>
      <c r="AO910" s="26" t="s">
        <v>192</v>
      </c>
      <c r="AP910" s="26" t="s">
        <v>106</v>
      </c>
      <c r="AQ910" s="26" t="s">
        <v>106</v>
      </c>
      <c r="AR910" s="26" t="s">
        <v>106</v>
      </c>
      <c r="AS910" s="26" t="s">
        <v>106</v>
      </c>
      <c r="AT910" s="26" t="s">
        <v>113</v>
      </c>
      <c r="AU910" s="26" t="s">
        <v>193</v>
      </c>
      <c r="AX910" s="12">
        <f t="shared" si="524"/>
        <v>909</v>
      </c>
      <c r="AY910" s="12">
        <f t="shared" si="555"/>
        <v>1</v>
      </c>
      <c r="AZ910" s="20" t="str">
        <f t="shared" si="525"/>
        <v>Anticipatoria., Criterios y estándares (Rúbrica)., Autoevaluación., Retroalimentación.</v>
      </c>
      <c r="BA910" s="12" t="str">
        <f t="shared" si="520"/>
        <v>Anticipatoria.</v>
      </c>
      <c r="BB910" s="12" t="str">
        <f t="shared" si="521"/>
        <v>Criterios y estándares (Rúbrica).</v>
      </c>
      <c r="BC910" s="12" t="str">
        <f t="shared" si="522"/>
        <v>Autoevaluación.</v>
      </c>
      <c r="BD910" s="12" t="str">
        <f t="shared" si="523"/>
        <v>Retroalimentación.</v>
      </c>
      <c r="BF910" s="12">
        <f t="shared" si="526"/>
        <v>1</v>
      </c>
      <c r="BG910" s="12">
        <f t="shared" si="527"/>
        <v>1</v>
      </c>
      <c r="BH910" s="12">
        <f t="shared" si="528"/>
        <v>1</v>
      </c>
      <c r="BI910" s="12">
        <f t="shared" si="529"/>
        <v>1</v>
      </c>
      <c r="BJ910" s="12">
        <f t="shared" si="530"/>
        <v>0</v>
      </c>
      <c r="BK910" s="12">
        <f t="shared" si="531"/>
        <v>4</v>
      </c>
      <c r="BL910" s="20" t="str">
        <f t="shared" si="532"/>
        <v>Reflexión, Diálogo, Claridad, Oportunidades de mejora, Retroalimentación al docente</v>
      </c>
      <c r="BM910" s="12" t="str">
        <f t="shared" si="533"/>
        <v>Reflexión</v>
      </c>
      <c r="BN910" s="12" t="str">
        <f t="shared" si="519"/>
        <v>Diálogo</v>
      </c>
      <c r="BO910" s="12" t="str">
        <f t="shared" si="534"/>
        <v>Claridad</v>
      </c>
      <c r="BP910" s="12" t="str">
        <f t="shared" si="535"/>
        <v>Oportunidades de mejora</v>
      </c>
      <c r="BQ910" s="12" t="str">
        <f t="shared" si="536"/>
        <v>Retroalimentación al docente</v>
      </c>
      <c r="BS910" s="12">
        <f t="shared" si="537"/>
        <v>1</v>
      </c>
      <c r="BT910" s="12">
        <f t="shared" si="538"/>
        <v>1</v>
      </c>
      <c r="BU910" s="12">
        <f t="shared" si="539"/>
        <v>1</v>
      </c>
      <c r="BV910" s="12">
        <f t="shared" si="540"/>
        <v>1</v>
      </c>
      <c r="BW910" s="12">
        <f t="shared" si="541"/>
        <v>1</v>
      </c>
      <c r="BX910" s="12">
        <f t="shared" si="542"/>
        <v>0</v>
      </c>
      <c r="BY910" s="12">
        <f t="shared" si="543"/>
        <v>5</v>
      </c>
      <c r="BZ910"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10" s="12" t="str">
        <f t="shared" si="545"/>
        <v>La bibliografía básica propuesta se encuentra en la biblioteca "Juan Roa Vásquez".</v>
      </c>
      <c r="CB910" s="21" t="str">
        <f t="shared" si="546"/>
        <v>La bibliografía propuesta contiene títulos de edición menor a 5 años.</v>
      </c>
      <c r="CC910" s="12" t="str">
        <f t="shared" si="547"/>
        <v>La bibliografía se presenta con una sólo sistema de referenciación (APA, Vancouver, IEEE, etc).</v>
      </c>
      <c r="CD910" s="12" t="str">
        <f t="shared" si="548"/>
        <v>La bibliografía incluye por lo menos dos títulos en una segunda lengua.</v>
      </c>
      <c r="CF910" s="12">
        <f t="shared" si="549"/>
        <v>1</v>
      </c>
      <c r="CG910" s="12">
        <f t="shared" si="550"/>
        <v>1</v>
      </c>
      <c r="CH910" s="12">
        <f t="shared" si="551"/>
        <v>1</v>
      </c>
      <c r="CI910" s="12">
        <f t="shared" si="552"/>
        <v>1</v>
      </c>
      <c r="CJ910" s="12">
        <f t="shared" si="553"/>
        <v>0</v>
      </c>
      <c r="CK910" s="12">
        <f t="shared" si="554"/>
        <v>4</v>
      </c>
    </row>
    <row r="911" spans="1:89" x14ac:dyDescent="0.25">
      <c r="A911" s="25">
        <v>43083.725726203702</v>
      </c>
      <c r="B911" s="26" t="s">
        <v>1857</v>
      </c>
      <c r="C911" s="26" t="s">
        <v>1859</v>
      </c>
      <c r="D911" s="26" t="s">
        <v>185</v>
      </c>
      <c r="E911" s="24"/>
      <c r="F911" s="26" t="s">
        <v>204</v>
      </c>
      <c r="G911" s="26" t="s">
        <v>1620</v>
      </c>
      <c r="H911" s="26" t="s">
        <v>188</v>
      </c>
      <c r="I911" s="26" t="s">
        <v>188</v>
      </c>
      <c r="J911" s="26" t="s">
        <v>188</v>
      </c>
      <c r="K911" s="26" t="s">
        <v>188</v>
      </c>
      <c r="L911" s="26" t="s">
        <v>188</v>
      </c>
      <c r="M911" s="26" t="s">
        <v>188</v>
      </c>
      <c r="N911" s="26" t="s">
        <v>188</v>
      </c>
      <c r="O911" s="26" t="s">
        <v>188</v>
      </c>
      <c r="P911" s="26" t="s">
        <v>188</v>
      </c>
      <c r="Q911" s="26" t="s">
        <v>188</v>
      </c>
      <c r="R911" s="26" t="s">
        <v>188</v>
      </c>
      <c r="S911" s="26" t="s">
        <v>188</v>
      </c>
      <c r="T911" s="26" t="s">
        <v>188</v>
      </c>
      <c r="U911" s="26" t="s">
        <v>188</v>
      </c>
      <c r="V911" s="26" t="s">
        <v>5</v>
      </c>
      <c r="W911" s="26" t="s">
        <v>162</v>
      </c>
      <c r="X911" s="26" t="s">
        <v>158</v>
      </c>
      <c r="Y911" s="26" t="s">
        <v>190</v>
      </c>
      <c r="Z911" s="26" t="s">
        <v>190</v>
      </c>
      <c r="AA911" s="26" t="s">
        <v>190</v>
      </c>
      <c r="AB911" s="26" t="s">
        <v>190</v>
      </c>
      <c r="AC911" s="26" t="s">
        <v>190</v>
      </c>
      <c r="AD911" s="26" t="s">
        <v>190</v>
      </c>
      <c r="AE911" s="26" t="s">
        <v>55</v>
      </c>
      <c r="AF911" s="26" t="s">
        <v>159</v>
      </c>
      <c r="AG911" s="26" t="s">
        <v>59</v>
      </c>
      <c r="AH911" s="26" t="s">
        <v>59</v>
      </c>
      <c r="AI911" s="26" t="s">
        <v>59</v>
      </c>
      <c r="AJ911" s="26" t="s">
        <v>59</v>
      </c>
      <c r="AK911" s="26" t="s">
        <v>71</v>
      </c>
      <c r="AL911" s="26" t="s">
        <v>163</v>
      </c>
      <c r="AM911" s="26" t="s">
        <v>191</v>
      </c>
      <c r="AN911" s="26" t="s">
        <v>90</v>
      </c>
      <c r="AO911" s="26" t="s">
        <v>192</v>
      </c>
      <c r="AP911" s="26" t="s">
        <v>106</v>
      </c>
      <c r="AQ911" s="26" t="s">
        <v>106</v>
      </c>
      <c r="AR911" s="26" t="s">
        <v>106</v>
      </c>
      <c r="AS911" s="26" t="s">
        <v>106</v>
      </c>
      <c r="AT911" s="26" t="s">
        <v>113</v>
      </c>
      <c r="AU911" s="26" t="s">
        <v>193</v>
      </c>
      <c r="AX911" s="12">
        <f t="shared" si="524"/>
        <v>910</v>
      </c>
      <c r="AY911" s="12">
        <f t="shared" si="555"/>
        <v>1</v>
      </c>
      <c r="AZ911" s="20" t="str">
        <f t="shared" si="525"/>
        <v>Anticipatoria., Criterios y estándares (Rúbrica)., Autoevaluación., Retroalimentación.</v>
      </c>
      <c r="BA911" s="12" t="str">
        <f t="shared" si="520"/>
        <v>Anticipatoria.</v>
      </c>
      <c r="BB911" s="12" t="str">
        <f t="shared" si="521"/>
        <v>Criterios y estándares (Rúbrica).</v>
      </c>
      <c r="BC911" s="12" t="str">
        <f t="shared" si="522"/>
        <v>Autoevaluación.</v>
      </c>
      <c r="BD911" s="12" t="str">
        <f t="shared" si="523"/>
        <v>Retroalimentación.</v>
      </c>
      <c r="BF911" s="12">
        <f t="shared" si="526"/>
        <v>1</v>
      </c>
      <c r="BG911" s="12">
        <f t="shared" si="527"/>
        <v>1</v>
      </c>
      <c r="BH911" s="12">
        <f t="shared" si="528"/>
        <v>1</v>
      </c>
      <c r="BI911" s="12">
        <f t="shared" si="529"/>
        <v>1</v>
      </c>
      <c r="BJ911" s="12">
        <f t="shared" si="530"/>
        <v>0</v>
      </c>
      <c r="BK911" s="12">
        <f t="shared" si="531"/>
        <v>4</v>
      </c>
      <c r="BL911" s="20" t="str">
        <f t="shared" si="532"/>
        <v>Reflexión, Diálogo, Claridad, Oportunidades de mejora, Retroalimentación al docente</v>
      </c>
      <c r="BM911" s="12" t="str">
        <f t="shared" si="533"/>
        <v>Reflexión</v>
      </c>
      <c r="BN911" s="12" t="str">
        <f t="shared" si="519"/>
        <v>Diálogo</v>
      </c>
      <c r="BO911" s="12" t="str">
        <f t="shared" si="534"/>
        <v>Claridad</v>
      </c>
      <c r="BP911" s="12" t="str">
        <f t="shared" si="535"/>
        <v>Oportunidades de mejora</v>
      </c>
      <c r="BQ911" s="12" t="str">
        <f t="shared" si="536"/>
        <v>Retroalimentación al docente</v>
      </c>
      <c r="BS911" s="12">
        <f t="shared" si="537"/>
        <v>1</v>
      </c>
      <c r="BT911" s="12">
        <f t="shared" si="538"/>
        <v>1</v>
      </c>
      <c r="BU911" s="12">
        <f t="shared" si="539"/>
        <v>1</v>
      </c>
      <c r="BV911" s="12">
        <f t="shared" si="540"/>
        <v>1</v>
      </c>
      <c r="BW911" s="12">
        <f t="shared" si="541"/>
        <v>1</v>
      </c>
      <c r="BX911" s="12">
        <f t="shared" si="542"/>
        <v>0</v>
      </c>
      <c r="BY911" s="12">
        <f t="shared" si="543"/>
        <v>5</v>
      </c>
      <c r="BZ911"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11" s="12" t="str">
        <f t="shared" si="545"/>
        <v>La bibliografía básica propuesta se encuentra en la biblioteca "Juan Roa Vásquez".</v>
      </c>
      <c r="CB911" s="21" t="str">
        <f t="shared" si="546"/>
        <v>La bibliografía propuesta contiene títulos de edición menor a 5 años.</v>
      </c>
      <c r="CC911" s="12" t="str">
        <f t="shared" si="547"/>
        <v>La bibliografía se presenta con una sólo sistema de referenciación (APA, Vancouver, IEEE, etc).</v>
      </c>
      <c r="CD911" s="12" t="str">
        <f t="shared" si="548"/>
        <v>La bibliografía incluye por lo menos dos títulos en una segunda lengua.</v>
      </c>
      <c r="CF911" s="12">
        <f t="shared" si="549"/>
        <v>1</v>
      </c>
      <c r="CG911" s="12">
        <f t="shared" si="550"/>
        <v>1</v>
      </c>
      <c r="CH911" s="12">
        <f t="shared" si="551"/>
        <v>1</v>
      </c>
      <c r="CI911" s="12">
        <f t="shared" si="552"/>
        <v>1</v>
      </c>
      <c r="CJ911" s="12">
        <f t="shared" si="553"/>
        <v>0</v>
      </c>
      <c r="CK911" s="12">
        <f t="shared" si="554"/>
        <v>4</v>
      </c>
    </row>
    <row r="912" spans="1:89" x14ac:dyDescent="0.25">
      <c r="A912" s="25">
        <v>43083.733795821754</v>
      </c>
      <c r="B912" s="26" t="s">
        <v>1860</v>
      </c>
      <c r="C912" s="26" t="s">
        <v>1861</v>
      </c>
      <c r="D912" s="26" t="s">
        <v>185</v>
      </c>
      <c r="E912" s="24"/>
      <c r="F912" s="26" t="s">
        <v>320</v>
      </c>
      <c r="G912" s="26" t="s">
        <v>1862</v>
      </c>
      <c r="H912" s="26" t="s">
        <v>188</v>
      </c>
      <c r="I912" s="26" t="s">
        <v>188</v>
      </c>
      <c r="J912" s="26" t="s">
        <v>188</v>
      </c>
      <c r="K912" s="26" t="s">
        <v>188</v>
      </c>
      <c r="L912" s="26" t="s">
        <v>188</v>
      </c>
      <c r="M912" s="26" t="s">
        <v>188</v>
      </c>
      <c r="N912" s="26" t="s">
        <v>188</v>
      </c>
      <c r="O912" s="26" t="s">
        <v>188</v>
      </c>
      <c r="P912" s="26" t="s">
        <v>188</v>
      </c>
      <c r="Q912" s="26" t="s">
        <v>188</v>
      </c>
      <c r="R912" s="26" t="s">
        <v>188</v>
      </c>
      <c r="S912" s="26" t="s">
        <v>188</v>
      </c>
      <c r="T912" s="26" t="s">
        <v>188</v>
      </c>
      <c r="U912" s="26" t="s">
        <v>188</v>
      </c>
      <c r="V912" s="26" t="s">
        <v>5</v>
      </c>
      <c r="W912" s="26" t="s">
        <v>162</v>
      </c>
      <c r="X912" s="26" t="s">
        <v>158</v>
      </c>
      <c r="Y912" s="26" t="s">
        <v>190</v>
      </c>
      <c r="Z912" s="26" t="s">
        <v>190</v>
      </c>
      <c r="AA912" s="26" t="s">
        <v>190</v>
      </c>
      <c r="AB912" s="26" t="s">
        <v>190</v>
      </c>
      <c r="AC912" s="26" t="s">
        <v>190</v>
      </c>
      <c r="AD912" s="26" t="s">
        <v>190</v>
      </c>
      <c r="AE912" s="26" t="s">
        <v>55</v>
      </c>
      <c r="AF912" s="26" t="s">
        <v>58</v>
      </c>
      <c r="AG912" s="26" t="s">
        <v>58</v>
      </c>
      <c r="AH912" s="26" t="s">
        <v>58</v>
      </c>
      <c r="AI912" s="26" t="s">
        <v>58</v>
      </c>
      <c r="AJ912" s="26" t="s">
        <v>58</v>
      </c>
      <c r="AK912" s="26" t="s">
        <v>69</v>
      </c>
      <c r="AL912" s="26" t="s">
        <v>74</v>
      </c>
      <c r="AM912" s="26" t="s">
        <v>206</v>
      </c>
      <c r="AN912" s="26" t="s">
        <v>89</v>
      </c>
      <c r="AO912" s="26" t="s">
        <v>192</v>
      </c>
      <c r="AP912" s="26" t="s">
        <v>104</v>
      </c>
      <c r="AQ912" s="26" t="s">
        <v>106</v>
      </c>
      <c r="AR912" s="26" t="s">
        <v>105</v>
      </c>
      <c r="AS912" s="26" t="s">
        <v>106</v>
      </c>
      <c r="AT912" s="26" t="s">
        <v>112</v>
      </c>
      <c r="AU912" s="26" t="s">
        <v>266</v>
      </c>
      <c r="AX912" s="12">
        <f t="shared" si="524"/>
        <v>911</v>
      </c>
      <c r="AY912" s="12">
        <f t="shared" si="555"/>
        <v>1</v>
      </c>
      <c r="AZ912" s="20" t="str">
        <f t="shared" si="525"/>
        <v>Anticipatoria., Autoevaluación., Retroalimentación.</v>
      </c>
      <c r="BA912" s="12" t="str">
        <f t="shared" si="520"/>
        <v>Anticipatoria.</v>
      </c>
      <c r="BB912" s="12" t="str">
        <f t="shared" si="521"/>
        <v>Autoevaluación.</v>
      </c>
      <c r="BC912" s="12" t="str">
        <f t="shared" si="522"/>
        <v>Retroalimentación.</v>
      </c>
      <c r="BD912" s="12" t="str">
        <f t="shared" si="523"/>
        <v/>
      </c>
      <c r="BF912" s="12">
        <f t="shared" si="526"/>
        <v>1</v>
      </c>
      <c r="BG912" s="12">
        <f t="shared" si="527"/>
        <v>0</v>
      </c>
      <c r="BH912" s="12">
        <f t="shared" si="528"/>
        <v>1</v>
      </c>
      <c r="BI912" s="12">
        <f t="shared" si="529"/>
        <v>1</v>
      </c>
      <c r="BJ912" s="12">
        <f t="shared" si="530"/>
        <v>0</v>
      </c>
      <c r="BK912" s="12">
        <f t="shared" si="531"/>
        <v>3</v>
      </c>
      <c r="BL912" s="20" t="str">
        <f t="shared" si="532"/>
        <v>Reflexión, Diálogo, Claridad, Oportunidades de mejora, Retroalimentación al docente</v>
      </c>
      <c r="BM912" s="12" t="str">
        <f t="shared" si="533"/>
        <v>Reflexión</v>
      </c>
      <c r="BN912" s="12" t="str">
        <f t="shared" si="519"/>
        <v>Diálogo</v>
      </c>
      <c r="BO912" s="12" t="str">
        <f t="shared" si="534"/>
        <v>Claridad</v>
      </c>
      <c r="BP912" s="12" t="str">
        <f t="shared" si="535"/>
        <v>Oportunidades de mejora</v>
      </c>
      <c r="BQ912" s="12" t="str">
        <f t="shared" si="536"/>
        <v>Retroalimentación al docente</v>
      </c>
      <c r="BS912" s="12">
        <f t="shared" si="537"/>
        <v>1</v>
      </c>
      <c r="BT912" s="12">
        <f t="shared" si="538"/>
        <v>1</v>
      </c>
      <c r="BU912" s="12">
        <f t="shared" si="539"/>
        <v>1</v>
      </c>
      <c r="BV912" s="12">
        <f t="shared" si="540"/>
        <v>1</v>
      </c>
      <c r="BW912" s="12">
        <f t="shared" si="541"/>
        <v>1</v>
      </c>
      <c r="BX912" s="12">
        <f t="shared" si="542"/>
        <v>0</v>
      </c>
      <c r="BY912" s="12">
        <f t="shared" si="543"/>
        <v>5</v>
      </c>
      <c r="BZ912" s="12" t="str">
        <f t="shared" si="544"/>
        <v>La bibliografía propuesta contiene títulos de edición menor a 5 años., La bibliografía se presenta con una sólo sistema de referenciación (APA, Vancouver, IEEE, etc)., La bibliografía incluye por lo menos dos títulos en una segunda lengua.</v>
      </c>
      <c r="CA912" s="12" t="str">
        <f t="shared" si="545"/>
        <v>La bibliografía propuesta contiene títulos de edición menor a 5 años.</v>
      </c>
      <c r="CB912" s="21" t="str">
        <f t="shared" si="546"/>
        <v>La bibliografía se presenta con una sólo sistema de referenciación (APA, Vancouver, IEEE, etc).</v>
      </c>
      <c r="CC912" s="12" t="str">
        <f t="shared" si="547"/>
        <v>La bibliografía incluye por lo menos dos títulos en una segunda lengua.</v>
      </c>
      <c r="CD912" s="12" t="str">
        <f t="shared" si="548"/>
        <v/>
      </c>
      <c r="CF912" s="12">
        <f t="shared" si="549"/>
        <v>0</v>
      </c>
      <c r="CG912" s="12">
        <f t="shared" si="550"/>
        <v>1</v>
      </c>
      <c r="CH912" s="12">
        <f t="shared" si="551"/>
        <v>1</v>
      </c>
      <c r="CI912" s="12">
        <f t="shared" si="552"/>
        <v>1</v>
      </c>
      <c r="CJ912" s="12">
        <f t="shared" si="553"/>
        <v>0</v>
      </c>
      <c r="CK912" s="12">
        <f t="shared" si="554"/>
        <v>3</v>
      </c>
    </row>
    <row r="913" spans="1:89" x14ac:dyDescent="0.25">
      <c r="A913" s="25">
        <v>43083.746372430556</v>
      </c>
      <c r="B913" s="26" t="s">
        <v>1863</v>
      </c>
      <c r="C913" s="26" t="s">
        <v>1864</v>
      </c>
      <c r="D913" s="26" t="s">
        <v>185</v>
      </c>
      <c r="E913" s="24"/>
      <c r="F913" s="26" t="s">
        <v>204</v>
      </c>
      <c r="G913" s="26" t="s">
        <v>1865</v>
      </c>
      <c r="H913" s="26" t="s">
        <v>188</v>
      </c>
      <c r="I913" s="26" t="s">
        <v>188</v>
      </c>
      <c r="J913" s="26" t="s">
        <v>188</v>
      </c>
      <c r="K913" s="26" t="s">
        <v>188</v>
      </c>
      <c r="L913" s="26" t="s">
        <v>188</v>
      </c>
      <c r="M913" s="26" t="s">
        <v>188</v>
      </c>
      <c r="N913" s="26" t="s">
        <v>188</v>
      </c>
      <c r="O913" s="26" t="s">
        <v>188</v>
      </c>
      <c r="P913" s="26" t="s">
        <v>188</v>
      </c>
      <c r="Q913" s="26" t="s">
        <v>188</v>
      </c>
      <c r="R913" s="26" t="s">
        <v>188</v>
      </c>
      <c r="S913" s="26" t="s">
        <v>188</v>
      </c>
      <c r="T913" s="26" t="s">
        <v>188</v>
      </c>
      <c r="U913" s="26" t="s">
        <v>188</v>
      </c>
      <c r="V913" s="26" t="s">
        <v>5</v>
      </c>
      <c r="W913" s="26" t="s">
        <v>162</v>
      </c>
      <c r="X913" s="26" t="s">
        <v>158</v>
      </c>
      <c r="Y913" s="26" t="s">
        <v>190</v>
      </c>
      <c r="Z913" s="26" t="s">
        <v>43</v>
      </c>
      <c r="AA913" s="26" t="s">
        <v>43</v>
      </c>
      <c r="AB913" s="26" t="s">
        <v>190</v>
      </c>
      <c r="AC913" s="26" t="s">
        <v>190</v>
      </c>
      <c r="AD913" s="26" t="s">
        <v>43</v>
      </c>
      <c r="AE913" s="26" t="s">
        <v>55</v>
      </c>
      <c r="AF913" s="26" t="s">
        <v>58</v>
      </c>
      <c r="AG913" s="26" t="s">
        <v>59</v>
      </c>
      <c r="AH913" s="26" t="s">
        <v>58</v>
      </c>
      <c r="AI913" s="26" t="s">
        <v>59</v>
      </c>
      <c r="AJ913" s="26" t="s">
        <v>58</v>
      </c>
      <c r="AK913" s="26" t="s">
        <v>71</v>
      </c>
      <c r="AL913" s="26" t="s">
        <v>160</v>
      </c>
      <c r="AM913" s="26" t="s">
        <v>259</v>
      </c>
      <c r="AN913" s="26" t="s">
        <v>89</v>
      </c>
      <c r="AO913" s="26" t="s">
        <v>192</v>
      </c>
      <c r="AP913" s="26" t="s">
        <v>107</v>
      </c>
      <c r="AQ913" s="26" t="s">
        <v>107</v>
      </c>
      <c r="AR913" s="26" t="s">
        <v>105</v>
      </c>
      <c r="AS913" s="26" t="s">
        <v>107</v>
      </c>
      <c r="AT913" s="26" t="s">
        <v>113</v>
      </c>
      <c r="AU913" s="26" t="s">
        <v>232</v>
      </c>
      <c r="AX913" s="12">
        <f t="shared" si="524"/>
        <v>912</v>
      </c>
      <c r="AY913" s="12">
        <f t="shared" si="555"/>
        <v>1</v>
      </c>
      <c r="AZ913" s="20" t="str">
        <f t="shared" si="525"/>
        <v>Criterios y estándares (Rúbrica)., Autoevaluación., Retroalimentación.</v>
      </c>
      <c r="BA913" s="12" t="str">
        <f t="shared" si="520"/>
        <v>Criterios y estándares (Rúbrica).</v>
      </c>
      <c r="BB913" s="12" t="str">
        <f t="shared" si="521"/>
        <v>Autoevaluación.</v>
      </c>
      <c r="BC913" s="12" t="str">
        <f t="shared" si="522"/>
        <v>Retroalimentación.</v>
      </c>
      <c r="BD913" s="12" t="str">
        <f t="shared" si="523"/>
        <v/>
      </c>
      <c r="BF913" s="12">
        <f t="shared" si="526"/>
        <v>0</v>
      </c>
      <c r="BG913" s="12">
        <f t="shared" si="527"/>
        <v>1</v>
      </c>
      <c r="BH913" s="12">
        <f t="shared" si="528"/>
        <v>1</v>
      </c>
      <c r="BI913" s="12">
        <f t="shared" si="529"/>
        <v>1</v>
      </c>
      <c r="BJ913" s="12">
        <f t="shared" si="530"/>
        <v>0</v>
      </c>
      <c r="BK913" s="12">
        <f t="shared" si="531"/>
        <v>3</v>
      </c>
      <c r="BL913" s="20" t="str">
        <f t="shared" si="532"/>
        <v>Reflexión, Diálogo, Claridad, Oportunidades de mejora, Retroalimentación al docente</v>
      </c>
      <c r="BM913" s="12" t="str">
        <f t="shared" si="533"/>
        <v>Reflexión</v>
      </c>
      <c r="BN913" s="12" t="str">
        <f t="shared" si="519"/>
        <v>Diálogo</v>
      </c>
      <c r="BO913" s="12" t="str">
        <f t="shared" si="534"/>
        <v>Claridad</v>
      </c>
      <c r="BP913" s="12" t="str">
        <f t="shared" si="535"/>
        <v>Oportunidades de mejora</v>
      </c>
      <c r="BQ913" s="12" t="str">
        <f t="shared" si="536"/>
        <v>Retroalimentación al docente</v>
      </c>
      <c r="BS913" s="12">
        <f t="shared" si="537"/>
        <v>1</v>
      </c>
      <c r="BT913" s="12">
        <f t="shared" si="538"/>
        <v>1</v>
      </c>
      <c r="BU913" s="12">
        <f t="shared" si="539"/>
        <v>1</v>
      </c>
      <c r="BV913" s="12">
        <f t="shared" si="540"/>
        <v>1</v>
      </c>
      <c r="BW913" s="12">
        <f t="shared" si="541"/>
        <v>1</v>
      </c>
      <c r="BX913" s="12">
        <f t="shared" si="542"/>
        <v>0</v>
      </c>
      <c r="BY913" s="12">
        <f t="shared" si="543"/>
        <v>5</v>
      </c>
      <c r="BZ913" s="12" t="str">
        <f t="shared" si="544"/>
        <v>La bibliografía básica propuesta se encuentra en la biblioteca "Juan Roa Vásquez"., La bibliografía propuesta contiene títulos de edición menor a 5 años., La bibliografía incluye por lo menos dos títulos en una segunda lengua.</v>
      </c>
      <c r="CA913" s="12" t="str">
        <f t="shared" si="545"/>
        <v>La bibliografía básica propuesta se encuentra en la biblioteca "Juan Roa Vásquez".</v>
      </c>
      <c r="CB913" s="21" t="str">
        <f t="shared" si="546"/>
        <v>La bibliografía propuesta contiene títulos de edición menor a 5 años.</v>
      </c>
      <c r="CC913" s="12" t="str">
        <f t="shared" si="547"/>
        <v>La bibliografía incluye por lo menos dos títulos en una segunda lengua.</v>
      </c>
      <c r="CD913" s="12" t="str">
        <f t="shared" si="548"/>
        <v/>
      </c>
      <c r="CF913" s="12">
        <f t="shared" si="549"/>
        <v>1</v>
      </c>
      <c r="CG913" s="12">
        <f t="shared" si="550"/>
        <v>1</v>
      </c>
      <c r="CH913" s="12">
        <f t="shared" si="551"/>
        <v>0</v>
      </c>
      <c r="CI913" s="12">
        <f t="shared" si="552"/>
        <v>1</v>
      </c>
      <c r="CJ913" s="12">
        <f t="shared" si="553"/>
        <v>0</v>
      </c>
      <c r="CK913" s="12">
        <f t="shared" si="554"/>
        <v>3</v>
      </c>
    </row>
    <row r="914" spans="1:89" x14ac:dyDescent="0.25">
      <c r="A914" s="25">
        <v>43083.87267996528</v>
      </c>
      <c r="B914" s="26" t="s">
        <v>1866</v>
      </c>
      <c r="C914" s="26" t="s">
        <v>1867</v>
      </c>
      <c r="D914" s="26" t="s">
        <v>185</v>
      </c>
      <c r="E914" s="24"/>
      <c r="F914" s="26" t="s">
        <v>204</v>
      </c>
      <c r="G914" s="26" t="s">
        <v>1868</v>
      </c>
      <c r="H914" s="26" t="s">
        <v>188</v>
      </c>
      <c r="I914" s="26" t="s">
        <v>188</v>
      </c>
      <c r="J914" s="26" t="s">
        <v>188</v>
      </c>
      <c r="K914" s="26" t="s">
        <v>188</v>
      </c>
      <c r="L914" s="26" t="s">
        <v>188</v>
      </c>
      <c r="M914" s="26" t="s">
        <v>188</v>
      </c>
      <c r="N914" s="26" t="s">
        <v>188</v>
      </c>
      <c r="O914" s="26" t="s">
        <v>188</v>
      </c>
      <c r="P914" s="26" t="s">
        <v>188</v>
      </c>
      <c r="Q914" s="26" t="s">
        <v>188</v>
      </c>
      <c r="R914" s="26" t="s">
        <v>188</v>
      </c>
      <c r="S914" s="26" t="s">
        <v>188</v>
      </c>
      <c r="T914" s="26" t="s">
        <v>188</v>
      </c>
      <c r="U914" s="26" t="s">
        <v>188</v>
      </c>
      <c r="V914" s="26" t="s">
        <v>5</v>
      </c>
      <c r="W914" s="26" t="s">
        <v>162</v>
      </c>
      <c r="X914" s="26" t="s">
        <v>158</v>
      </c>
      <c r="Y914" s="26" t="s">
        <v>190</v>
      </c>
      <c r="Z914" s="26" t="s">
        <v>190</v>
      </c>
      <c r="AA914" s="26" t="s">
        <v>190</v>
      </c>
      <c r="AB914" s="26" t="s">
        <v>190</v>
      </c>
      <c r="AC914" s="26" t="s">
        <v>190</v>
      </c>
      <c r="AD914" s="26" t="s">
        <v>190</v>
      </c>
      <c r="AE914" s="26" t="s">
        <v>55</v>
      </c>
      <c r="AF914" s="26" t="s">
        <v>159</v>
      </c>
      <c r="AG914" s="26" t="s">
        <v>59</v>
      </c>
      <c r="AH914" s="26" t="s">
        <v>59</v>
      </c>
      <c r="AI914" s="26" t="s">
        <v>59</v>
      </c>
      <c r="AJ914" s="26" t="s">
        <v>59</v>
      </c>
      <c r="AK914" s="26" t="s">
        <v>71</v>
      </c>
      <c r="AL914" s="26" t="s">
        <v>160</v>
      </c>
      <c r="AM914" s="26" t="s">
        <v>259</v>
      </c>
      <c r="AN914" s="26" t="s">
        <v>89</v>
      </c>
      <c r="AO914" s="26" t="s">
        <v>192</v>
      </c>
      <c r="AP914" s="26" t="s">
        <v>106</v>
      </c>
      <c r="AQ914" s="26" t="s">
        <v>106</v>
      </c>
      <c r="AR914" s="26" t="s">
        <v>106</v>
      </c>
      <c r="AS914" s="26" t="s">
        <v>106</v>
      </c>
      <c r="AT914" s="26" t="s">
        <v>114</v>
      </c>
      <c r="AU914" s="26" t="s">
        <v>284</v>
      </c>
      <c r="AX914" s="12">
        <f t="shared" si="524"/>
        <v>913</v>
      </c>
      <c r="AY914" s="12">
        <f t="shared" si="555"/>
        <v>1</v>
      </c>
      <c r="AZ914" s="20" t="str">
        <f t="shared" si="525"/>
        <v>Criterios y estándares (Rúbrica)., Autoevaluación., Retroalimentación.</v>
      </c>
      <c r="BA914" s="12" t="str">
        <f t="shared" si="520"/>
        <v>Criterios y estándares (Rúbrica).</v>
      </c>
      <c r="BB914" s="12" t="str">
        <f t="shared" si="521"/>
        <v>Autoevaluación.</v>
      </c>
      <c r="BC914" s="12" t="str">
        <f t="shared" si="522"/>
        <v>Retroalimentación.</v>
      </c>
      <c r="BD914" s="12" t="str">
        <f t="shared" si="523"/>
        <v/>
      </c>
      <c r="BF914" s="12">
        <f t="shared" si="526"/>
        <v>0</v>
      </c>
      <c r="BG914" s="12">
        <f t="shared" si="527"/>
        <v>1</v>
      </c>
      <c r="BH914" s="12">
        <f t="shared" si="528"/>
        <v>1</v>
      </c>
      <c r="BI914" s="12">
        <f t="shared" si="529"/>
        <v>1</v>
      </c>
      <c r="BJ914" s="12">
        <f t="shared" si="530"/>
        <v>0</v>
      </c>
      <c r="BK914" s="12">
        <f t="shared" si="531"/>
        <v>3</v>
      </c>
      <c r="BL914" s="20" t="str">
        <f t="shared" si="532"/>
        <v>Reflexión, Diálogo, Claridad, Oportunidades de mejora, Retroalimentación al docente</v>
      </c>
      <c r="BM914" s="12" t="str">
        <f t="shared" si="533"/>
        <v>Reflexión</v>
      </c>
      <c r="BN914" s="12" t="str">
        <f t="shared" si="519"/>
        <v>Diálogo</v>
      </c>
      <c r="BO914" s="12" t="str">
        <f t="shared" si="534"/>
        <v>Claridad</v>
      </c>
      <c r="BP914" s="12" t="str">
        <f t="shared" si="535"/>
        <v>Oportunidades de mejora</v>
      </c>
      <c r="BQ914" s="12" t="str">
        <f t="shared" si="536"/>
        <v>Retroalimentación al docente</v>
      </c>
      <c r="BS914" s="12">
        <f t="shared" si="537"/>
        <v>1</v>
      </c>
      <c r="BT914" s="12">
        <f t="shared" si="538"/>
        <v>1</v>
      </c>
      <c r="BU914" s="12">
        <f t="shared" si="539"/>
        <v>1</v>
      </c>
      <c r="BV914" s="12">
        <f t="shared" si="540"/>
        <v>1</v>
      </c>
      <c r="BW914" s="12">
        <f t="shared" si="541"/>
        <v>1</v>
      </c>
      <c r="BX914" s="12">
        <f t="shared" si="542"/>
        <v>0</v>
      </c>
      <c r="BY914" s="12">
        <f t="shared" si="543"/>
        <v>5</v>
      </c>
      <c r="BZ914" s="12" t="str">
        <f t="shared" si="544"/>
        <v>La bibliografía básica propuesta se encuentra en la biblioteca "Juan Roa Vásquez"., La bibliografía se presenta con una sólo sistema de referenciación (APA, Vancouver, IEEE, etc).</v>
      </c>
      <c r="CA914" s="12" t="str">
        <f t="shared" si="545"/>
        <v>La bibliografía básica propuesta se encuentra en la biblioteca "Juan Roa Vásquez".</v>
      </c>
      <c r="CB914" s="21" t="str">
        <f t="shared" si="546"/>
        <v>La bibliografía se presenta con una sólo sistema de referenciación (APA, Vancouver, IEEE, etc).</v>
      </c>
      <c r="CC914" s="12" t="str">
        <f t="shared" si="547"/>
        <v/>
      </c>
      <c r="CD914" s="12" t="str">
        <f t="shared" si="548"/>
        <v/>
      </c>
      <c r="CF914" s="12">
        <f t="shared" si="549"/>
        <v>1</v>
      </c>
      <c r="CG914" s="12">
        <f t="shared" si="550"/>
        <v>0</v>
      </c>
      <c r="CH914" s="12">
        <f t="shared" si="551"/>
        <v>1</v>
      </c>
      <c r="CI914" s="12">
        <f t="shared" si="552"/>
        <v>0</v>
      </c>
      <c r="CJ914" s="12">
        <f t="shared" si="553"/>
        <v>0</v>
      </c>
      <c r="CK914" s="12">
        <f t="shared" si="554"/>
        <v>2</v>
      </c>
    </row>
    <row r="915" spans="1:89" x14ac:dyDescent="0.25">
      <c r="A915" s="25">
        <v>43083.883616724532</v>
      </c>
      <c r="B915" s="26" t="s">
        <v>1866</v>
      </c>
      <c r="C915" s="26" t="s">
        <v>1869</v>
      </c>
      <c r="D915" s="26" t="s">
        <v>185</v>
      </c>
      <c r="E915" s="24"/>
      <c r="F915" s="26" t="s">
        <v>204</v>
      </c>
      <c r="G915" s="26" t="s">
        <v>1870</v>
      </c>
      <c r="H915" s="26" t="s">
        <v>188</v>
      </c>
      <c r="I915" s="26" t="s">
        <v>188</v>
      </c>
      <c r="J915" s="26" t="s">
        <v>188</v>
      </c>
      <c r="K915" s="26" t="s">
        <v>188</v>
      </c>
      <c r="L915" s="26" t="s">
        <v>188</v>
      </c>
      <c r="M915" s="26" t="s">
        <v>188</v>
      </c>
      <c r="N915" s="26" t="s">
        <v>188</v>
      </c>
      <c r="O915" s="26" t="s">
        <v>188</v>
      </c>
      <c r="P915" s="26" t="s">
        <v>188</v>
      </c>
      <c r="Q915" s="26" t="s">
        <v>188</v>
      </c>
      <c r="R915" s="26" t="s">
        <v>188</v>
      </c>
      <c r="S915" s="26" t="s">
        <v>188</v>
      </c>
      <c r="T915" s="26" t="s">
        <v>188</v>
      </c>
      <c r="U915" s="26" t="s">
        <v>188</v>
      </c>
      <c r="V915" s="26" t="s">
        <v>5</v>
      </c>
      <c r="W915" s="26" t="s">
        <v>162</v>
      </c>
      <c r="X915" s="26" t="s">
        <v>158</v>
      </c>
      <c r="Y915" s="26" t="s">
        <v>190</v>
      </c>
      <c r="Z915" s="26" t="s">
        <v>190</v>
      </c>
      <c r="AA915" s="26" t="s">
        <v>190</v>
      </c>
      <c r="AB915" s="26" t="s">
        <v>190</v>
      </c>
      <c r="AC915" s="26" t="s">
        <v>190</v>
      </c>
      <c r="AD915" s="26" t="s">
        <v>190</v>
      </c>
      <c r="AE915" s="26" t="s">
        <v>55</v>
      </c>
      <c r="AF915" s="26" t="s">
        <v>159</v>
      </c>
      <c r="AG915" s="26" t="s">
        <v>59</v>
      </c>
      <c r="AH915" s="26" t="s">
        <v>59</v>
      </c>
      <c r="AI915" s="26" t="s">
        <v>59</v>
      </c>
      <c r="AJ915" s="26" t="s">
        <v>59</v>
      </c>
      <c r="AK915" s="26" t="s">
        <v>71</v>
      </c>
      <c r="AL915" s="26" t="s">
        <v>74</v>
      </c>
      <c r="AM915" s="26" t="s">
        <v>191</v>
      </c>
      <c r="AN915" s="26" t="s">
        <v>89</v>
      </c>
      <c r="AO915" s="26" t="s">
        <v>192</v>
      </c>
      <c r="AP915" s="26" t="s">
        <v>106</v>
      </c>
      <c r="AQ915" s="26" t="s">
        <v>106</v>
      </c>
      <c r="AR915" s="26" t="s">
        <v>106</v>
      </c>
      <c r="AS915" s="26" t="s">
        <v>106</v>
      </c>
      <c r="AT915" s="26" t="s">
        <v>114</v>
      </c>
      <c r="AU915" s="26" t="s">
        <v>247</v>
      </c>
      <c r="AX915" s="12">
        <f t="shared" si="524"/>
        <v>914</v>
      </c>
      <c r="AY915" s="12">
        <f t="shared" si="555"/>
        <v>1</v>
      </c>
      <c r="AZ915" s="20" t="str">
        <f t="shared" si="525"/>
        <v>Anticipatoria., Criterios y estándares (Rúbrica)., Autoevaluación., Retroalimentación.</v>
      </c>
      <c r="BA915" s="12" t="str">
        <f t="shared" si="520"/>
        <v>Anticipatoria.</v>
      </c>
      <c r="BB915" s="12" t="str">
        <f t="shared" si="521"/>
        <v>Criterios y estándares (Rúbrica).</v>
      </c>
      <c r="BC915" s="12" t="str">
        <f t="shared" si="522"/>
        <v>Autoevaluación.</v>
      </c>
      <c r="BD915" s="12" t="str">
        <f t="shared" si="523"/>
        <v>Retroalimentación.</v>
      </c>
      <c r="BF915" s="12">
        <f t="shared" si="526"/>
        <v>1</v>
      </c>
      <c r="BG915" s="12">
        <f t="shared" si="527"/>
        <v>1</v>
      </c>
      <c r="BH915" s="12">
        <f t="shared" si="528"/>
        <v>1</v>
      </c>
      <c r="BI915" s="12">
        <f t="shared" si="529"/>
        <v>1</v>
      </c>
      <c r="BJ915" s="12">
        <f t="shared" si="530"/>
        <v>0</v>
      </c>
      <c r="BK915" s="12">
        <f t="shared" si="531"/>
        <v>4</v>
      </c>
      <c r="BL915" s="20" t="str">
        <f t="shared" si="532"/>
        <v>Reflexión, Diálogo, Claridad, Oportunidades de mejora, Retroalimentación al docente</v>
      </c>
      <c r="BM915" s="12" t="str">
        <f t="shared" si="533"/>
        <v>Reflexión</v>
      </c>
      <c r="BN915" s="12" t="str">
        <f t="shared" si="519"/>
        <v>Diálogo</v>
      </c>
      <c r="BO915" s="12" t="str">
        <f t="shared" si="534"/>
        <v>Claridad</v>
      </c>
      <c r="BP915" s="12" t="str">
        <f t="shared" si="535"/>
        <v>Oportunidades de mejora</v>
      </c>
      <c r="BQ915" s="12" t="str">
        <f t="shared" si="536"/>
        <v>Retroalimentación al docente</v>
      </c>
      <c r="BS915" s="12">
        <f t="shared" si="537"/>
        <v>1</v>
      </c>
      <c r="BT915" s="12">
        <f t="shared" si="538"/>
        <v>1</v>
      </c>
      <c r="BU915" s="12">
        <f t="shared" si="539"/>
        <v>1</v>
      </c>
      <c r="BV915" s="12">
        <f t="shared" si="540"/>
        <v>1</v>
      </c>
      <c r="BW915" s="12">
        <f t="shared" si="541"/>
        <v>1</v>
      </c>
      <c r="BX915" s="12">
        <f t="shared" si="542"/>
        <v>0</v>
      </c>
      <c r="BY915" s="12">
        <f t="shared" si="543"/>
        <v>5</v>
      </c>
      <c r="BZ915" s="12" t="str">
        <f t="shared" si="544"/>
        <v>La bibliografía básica propuesta se encuentra en la biblioteca "Juan Roa Vásquez"., La bibliografía propuesta contiene títulos de edición menor a 5 años., La bibliografía se presenta con una sólo sistema de referenciación (APA, Vancouver, IEEE, etc).</v>
      </c>
      <c r="CA915" s="12" t="str">
        <f t="shared" si="545"/>
        <v>La bibliografía básica propuesta se encuentra en la biblioteca "Juan Roa Vásquez".</v>
      </c>
      <c r="CB915" s="21" t="str">
        <f t="shared" si="546"/>
        <v>La bibliografía propuesta contiene títulos de edición menor a 5 años.</v>
      </c>
      <c r="CC915" s="12" t="str">
        <f t="shared" si="547"/>
        <v>La bibliografía se presenta con una sólo sistema de referenciación (APA, Vancouver, IEEE, etc).</v>
      </c>
      <c r="CD915" s="12" t="str">
        <f t="shared" si="548"/>
        <v/>
      </c>
      <c r="CF915" s="12">
        <f t="shared" si="549"/>
        <v>1</v>
      </c>
      <c r="CG915" s="12">
        <f t="shared" si="550"/>
        <v>1</v>
      </c>
      <c r="CH915" s="12">
        <f t="shared" si="551"/>
        <v>1</v>
      </c>
      <c r="CI915" s="12">
        <f t="shared" si="552"/>
        <v>0</v>
      </c>
      <c r="CJ915" s="12">
        <f t="shared" si="553"/>
        <v>0</v>
      </c>
      <c r="CK915" s="12">
        <f t="shared" si="554"/>
        <v>3</v>
      </c>
    </row>
    <row r="916" spans="1:89" x14ac:dyDescent="0.25">
      <c r="A916" s="25">
        <v>43083.894444108795</v>
      </c>
      <c r="B916" s="26" t="s">
        <v>1871</v>
      </c>
      <c r="C916" s="26" t="s">
        <v>1872</v>
      </c>
      <c r="D916" s="26" t="s">
        <v>185</v>
      </c>
      <c r="E916" s="24"/>
      <c r="F916" s="26" t="s">
        <v>1007</v>
      </c>
      <c r="G916" s="26" t="s">
        <v>1873</v>
      </c>
      <c r="H916" s="26" t="s">
        <v>188</v>
      </c>
      <c r="I916" s="26" t="s">
        <v>188</v>
      </c>
      <c r="J916" s="26" t="s">
        <v>188</v>
      </c>
      <c r="K916" s="26" t="s">
        <v>188</v>
      </c>
      <c r="L916" s="26" t="s">
        <v>188</v>
      </c>
      <c r="M916" s="26" t="s">
        <v>188</v>
      </c>
      <c r="N916" s="26" t="s">
        <v>188</v>
      </c>
      <c r="O916" s="26" t="s">
        <v>188</v>
      </c>
      <c r="P916" s="26" t="s">
        <v>188</v>
      </c>
      <c r="Q916" s="26" t="s">
        <v>188</v>
      </c>
      <c r="R916" s="26" t="s">
        <v>188</v>
      </c>
      <c r="S916" s="26" t="s">
        <v>188</v>
      </c>
      <c r="T916" s="26" t="s">
        <v>188</v>
      </c>
      <c r="U916" s="26" t="s">
        <v>188</v>
      </c>
      <c r="V916" s="26" t="s">
        <v>5</v>
      </c>
      <c r="W916" s="26" t="s">
        <v>162</v>
      </c>
      <c r="X916" s="26" t="s">
        <v>158</v>
      </c>
      <c r="Y916" s="26" t="s">
        <v>190</v>
      </c>
      <c r="Z916" s="26" t="s">
        <v>190</v>
      </c>
      <c r="AA916" s="26" t="s">
        <v>190</v>
      </c>
      <c r="AB916" s="26" t="s">
        <v>190</v>
      </c>
      <c r="AC916" s="26" t="s">
        <v>190</v>
      </c>
      <c r="AD916" s="26" t="s">
        <v>190</v>
      </c>
      <c r="AE916" s="26" t="s">
        <v>55</v>
      </c>
      <c r="AF916" s="26" t="s">
        <v>159</v>
      </c>
      <c r="AG916" s="26" t="s">
        <v>59</v>
      </c>
      <c r="AH916" s="26" t="s">
        <v>59</v>
      </c>
      <c r="AI916" s="26" t="s">
        <v>59</v>
      </c>
      <c r="AJ916" s="26" t="s">
        <v>59</v>
      </c>
      <c r="AK916" s="26" t="s">
        <v>71</v>
      </c>
      <c r="AL916" s="26" t="s">
        <v>163</v>
      </c>
      <c r="AM916" s="26" t="s">
        <v>259</v>
      </c>
      <c r="AN916" s="26" t="s">
        <v>90</v>
      </c>
      <c r="AO916" s="26" t="s">
        <v>92</v>
      </c>
      <c r="AP916" s="26" t="s">
        <v>106</v>
      </c>
      <c r="AQ916" s="26" t="s">
        <v>106</v>
      </c>
      <c r="AR916" s="26" t="s">
        <v>106</v>
      </c>
      <c r="AS916" s="26" t="s">
        <v>106</v>
      </c>
      <c r="AT916" s="26" t="s">
        <v>113</v>
      </c>
      <c r="AU916" s="26" t="s">
        <v>161</v>
      </c>
      <c r="AX916" s="12">
        <f t="shared" si="524"/>
        <v>915</v>
      </c>
      <c r="AY916" s="12">
        <f t="shared" si="555"/>
        <v>1</v>
      </c>
      <c r="AZ916" s="20" t="str">
        <f t="shared" si="525"/>
        <v>Criterios y estándares (Rúbrica)., Autoevaluación., Retroalimentación.</v>
      </c>
      <c r="BA916" s="12" t="str">
        <f t="shared" si="520"/>
        <v>Criterios y estándares (Rúbrica).</v>
      </c>
      <c r="BB916" s="12" t="str">
        <f t="shared" si="521"/>
        <v>Autoevaluación.</v>
      </c>
      <c r="BC916" s="12" t="str">
        <f t="shared" si="522"/>
        <v>Retroalimentación.</v>
      </c>
      <c r="BD916" s="12" t="str">
        <f t="shared" si="523"/>
        <v/>
      </c>
      <c r="BF916" s="12">
        <f t="shared" si="526"/>
        <v>0</v>
      </c>
      <c r="BG916" s="12">
        <f t="shared" si="527"/>
        <v>1</v>
      </c>
      <c r="BH916" s="12">
        <f t="shared" si="528"/>
        <v>1</v>
      </c>
      <c r="BI916" s="12">
        <f t="shared" si="529"/>
        <v>1</v>
      </c>
      <c r="BJ916" s="12">
        <f t="shared" si="530"/>
        <v>0</v>
      </c>
      <c r="BK916" s="12">
        <f t="shared" si="531"/>
        <v>3</v>
      </c>
      <c r="BL916" s="20" t="str">
        <f t="shared" si="532"/>
        <v>Oportunidades de mejora</v>
      </c>
      <c r="BM916" s="12" t="str">
        <f t="shared" si="533"/>
        <v>Oportunidades de mejora</v>
      </c>
      <c r="BN916" s="12" t="str">
        <f t="shared" si="519"/>
        <v/>
      </c>
      <c r="BO916" s="12" t="str">
        <f t="shared" si="534"/>
        <v/>
      </c>
      <c r="BP916" s="12" t="str">
        <f t="shared" si="535"/>
        <v/>
      </c>
      <c r="BQ916" s="12" t="str">
        <f t="shared" si="536"/>
        <v/>
      </c>
      <c r="BS916" s="12">
        <f t="shared" si="537"/>
        <v>0</v>
      </c>
      <c r="BT916" s="12">
        <f t="shared" si="538"/>
        <v>0</v>
      </c>
      <c r="BU916" s="12">
        <f t="shared" si="539"/>
        <v>0</v>
      </c>
      <c r="BV916" s="12">
        <f t="shared" si="540"/>
        <v>1</v>
      </c>
      <c r="BW916" s="12">
        <f t="shared" si="541"/>
        <v>0</v>
      </c>
      <c r="BX916" s="12">
        <f t="shared" si="542"/>
        <v>0</v>
      </c>
      <c r="BY916" s="12">
        <f t="shared" si="543"/>
        <v>1</v>
      </c>
      <c r="BZ916" s="12" t="str">
        <f t="shared" si="544"/>
        <v>La bibliografía incluye por lo menos dos títulos en una segunda lengua.</v>
      </c>
      <c r="CA916" s="12" t="str">
        <f t="shared" si="545"/>
        <v>La bibliografía incluye por lo menos dos títulos en una segunda lengua.</v>
      </c>
      <c r="CB916" s="21" t="str">
        <f t="shared" si="546"/>
        <v/>
      </c>
      <c r="CC916" s="12" t="str">
        <f t="shared" si="547"/>
        <v/>
      </c>
      <c r="CD916" s="12" t="str">
        <f t="shared" si="548"/>
        <v/>
      </c>
      <c r="CF916" s="12">
        <f t="shared" si="549"/>
        <v>0</v>
      </c>
      <c r="CG916" s="12">
        <f t="shared" si="550"/>
        <v>0</v>
      </c>
      <c r="CH916" s="12">
        <f t="shared" si="551"/>
        <v>0</v>
      </c>
      <c r="CI916" s="12">
        <f t="shared" si="552"/>
        <v>1</v>
      </c>
      <c r="CJ916" s="12">
        <f t="shared" si="553"/>
        <v>0</v>
      </c>
      <c r="CK916" s="12">
        <f t="shared" si="554"/>
        <v>1</v>
      </c>
    </row>
    <row r="917" spans="1:89" x14ac:dyDescent="0.25">
      <c r="A917" s="25">
        <v>43083.895293078705</v>
      </c>
      <c r="B917" s="26" t="s">
        <v>1874</v>
      </c>
      <c r="C917" s="26" t="s">
        <v>1875</v>
      </c>
      <c r="D917" s="26" t="s">
        <v>185</v>
      </c>
      <c r="E917" s="24"/>
      <c r="F917" s="26" t="s">
        <v>621</v>
      </c>
      <c r="G917" s="26" t="s">
        <v>1876</v>
      </c>
      <c r="H917" s="26" t="s">
        <v>188</v>
      </c>
      <c r="I917" s="26" t="s">
        <v>188</v>
      </c>
      <c r="J917" s="26" t="s">
        <v>188</v>
      </c>
      <c r="K917" s="26" t="s">
        <v>188</v>
      </c>
      <c r="L917" s="26" t="s">
        <v>188</v>
      </c>
      <c r="M917" s="26" t="s">
        <v>188</v>
      </c>
      <c r="N917" s="26" t="s">
        <v>188</v>
      </c>
      <c r="O917" s="26" t="s">
        <v>188</v>
      </c>
      <c r="P917" s="26" t="s">
        <v>188</v>
      </c>
      <c r="Q917" s="26" t="s">
        <v>188</v>
      </c>
      <c r="R917" s="26" t="s">
        <v>188</v>
      </c>
      <c r="S917" s="26" t="s">
        <v>188</v>
      </c>
      <c r="T917" s="26" t="s">
        <v>188</v>
      </c>
      <c r="U917" s="26" t="s">
        <v>188</v>
      </c>
      <c r="V917" s="26" t="s">
        <v>5</v>
      </c>
      <c r="W917" s="26" t="s">
        <v>162</v>
      </c>
      <c r="X917" s="26" t="s">
        <v>158</v>
      </c>
      <c r="Y917" s="26" t="s">
        <v>190</v>
      </c>
      <c r="Z917" s="26" t="s">
        <v>190</v>
      </c>
      <c r="AA917" s="26" t="s">
        <v>190</v>
      </c>
      <c r="AB917" s="26" t="s">
        <v>190</v>
      </c>
      <c r="AC917" s="26" t="s">
        <v>190</v>
      </c>
      <c r="AD917" s="26" t="s">
        <v>190</v>
      </c>
      <c r="AE917" s="26" t="s">
        <v>55</v>
      </c>
      <c r="AF917" s="26" t="s">
        <v>159</v>
      </c>
      <c r="AG917" s="26" t="s">
        <v>59</v>
      </c>
      <c r="AH917" s="26" t="s">
        <v>59</v>
      </c>
      <c r="AI917" s="26" t="s">
        <v>59</v>
      </c>
      <c r="AJ917" s="26" t="s">
        <v>59</v>
      </c>
      <c r="AK917" s="26" t="s">
        <v>71</v>
      </c>
      <c r="AL917" s="26" t="s">
        <v>163</v>
      </c>
      <c r="AM917" s="26" t="s">
        <v>218</v>
      </c>
      <c r="AN917" s="26" t="s">
        <v>90</v>
      </c>
      <c r="AO917" s="26" t="s">
        <v>276</v>
      </c>
      <c r="AP917" s="26" t="s">
        <v>106</v>
      </c>
      <c r="AQ917" s="26" t="s">
        <v>106</v>
      </c>
      <c r="AR917" s="26" t="s">
        <v>106</v>
      </c>
      <c r="AS917" s="26" t="s">
        <v>106</v>
      </c>
      <c r="AT917" s="26" t="s">
        <v>114</v>
      </c>
      <c r="AU917" s="26" t="s">
        <v>198</v>
      </c>
      <c r="AX917" s="12">
        <f t="shared" si="524"/>
        <v>916</v>
      </c>
      <c r="AY917" s="12">
        <f t="shared" si="555"/>
        <v>1</v>
      </c>
      <c r="AZ917" s="20" t="str">
        <f t="shared" si="525"/>
        <v>Criterios y estándares (Rúbrica)., Retroalimentación.</v>
      </c>
      <c r="BA917" s="12" t="str">
        <f t="shared" si="520"/>
        <v>Criterios y estándares (Rúbrica).</v>
      </c>
      <c r="BB917" s="12" t="str">
        <f t="shared" si="521"/>
        <v>Retroalimentación.</v>
      </c>
      <c r="BC917" s="12" t="str">
        <f t="shared" si="522"/>
        <v/>
      </c>
      <c r="BD917" s="12" t="str">
        <f t="shared" si="523"/>
        <v/>
      </c>
      <c r="BF917" s="12">
        <f t="shared" si="526"/>
        <v>0</v>
      </c>
      <c r="BG917" s="12">
        <f t="shared" si="527"/>
        <v>1</v>
      </c>
      <c r="BH917" s="12">
        <f t="shared" si="528"/>
        <v>0</v>
      </c>
      <c r="BI917" s="12">
        <f t="shared" si="529"/>
        <v>1</v>
      </c>
      <c r="BJ917" s="12">
        <f t="shared" si="530"/>
        <v>0</v>
      </c>
      <c r="BK917" s="12">
        <f t="shared" si="531"/>
        <v>2</v>
      </c>
      <c r="BL917" s="20" t="str">
        <f t="shared" si="532"/>
        <v>Reflexión, Diálogo, Claridad</v>
      </c>
      <c r="BM917" s="12" t="str">
        <f t="shared" si="533"/>
        <v>Reflexión</v>
      </c>
      <c r="BN917" s="12" t="str">
        <f t="shared" si="519"/>
        <v>Diálogo</v>
      </c>
      <c r="BO917" s="12" t="str">
        <f t="shared" si="534"/>
        <v>Claridad</v>
      </c>
      <c r="BP917" s="12" t="str">
        <f t="shared" si="535"/>
        <v/>
      </c>
      <c r="BQ917" s="12" t="str">
        <f t="shared" si="536"/>
        <v/>
      </c>
      <c r="BS917" s="12">
        <f t="shared" si="537"/>
        <v>1</v>
      </c>
      <c r="BT917" s="12">
        <f t="shared" si="538"/>
        <v>1</v>
      </c>
      <c r="BU917" s="12">
        <f t="shared" si="539"/>
        <v>1</v>
      </c>
      <c r="BV917" s="12">
        <f t="shared" si="540"/>
        <v>0</v>
      </c>
      <c r="BW917" s="12">
        <f t="shared" si="541"/>
        <v>0</v>
      </c>
      <c r="BX917" s="12">
        <f t="shared" si="542"/>
        <v>0</v>
      </c>
      <c r="BY917" s="12">
        <f t="shared" si="543"/>
        <v>3</v>
      </c>
      <c r="BZ917" s="12" t="str">
        <f t="shared" si="544"/>
        <v>La bibliografía propuesta contiene títulos de edición menor a 5 años., La bibliografía incluye por lo menos dos títulos en una segunda lengua.</v>
      </c>
      <c r="CA917" s="12" t="str">
        <f t="shared" si="545"/>
        <v>La bibliografía propuesta contiene títulos de edición menor a 5 años.</v>
      </c>
      <c r="CB917" s="21" t="str">
        <f t="shared" si="546"/>
        <v>La bibliografía incluye por lo menos dos títulos en una segunda lengua.</v>
      </c>
      <c r="CC917" s="12" t="str">
        <f t="shared" si="547"/>
        <v/>
      </c>
      <c r="CD917" s="12" t="str">
        <f t="shared" si="548"/>
        <v/>
      </c>
      <c r="CF917" s="12">
        <f t="shared" si="549"/>
        <v>0</v>
      </c>
      <c r="CG917" s="12">
        <f t="shared" si="550"/>
        <v>1</v>
      </c>
      <c r="CH917" s="12">
        <f t="shared" si="551"/>
        <v>0</v>
      </c>
      <c r="CI917" s="12">
        <f t="shared" si="552"/>
        <v>1</v>
      </c>
      <c r="CJ917" s="12">
        <f t="shared" si="553"/>
        <v>0</v>
      </c>
      <c r="CK917" s="12">
        <f t="shared" si="554"/>
        <v>2</v>
      </c>
    </row>
    <row r="918" spans="1:89" x14ac:dyDescent="0.25">
      <c r="A918" s="25">
        <v>43083.900671377312</v>
      </c>
      <c r="B918" s="26" t="s">
        <v>1877</v>
      </c>
      <c r="C918" s="26" t="s">
        <v>1878</v>
      </c>
      <c r="D918" s="26" t="s">
        <v>185</v>
      </c>
      <c r="E918" s="24"/>
      <c r="F918" s="26" t="s">
        <v>223</v>
      </c>
      <c r="G918" s="26" t="s">
        <v>1879</v>
      </c>
      <c r="H918" s="26" t="s">
        <v>188</v>
      </c>
      <c r="I918" s="26" t="s">
        <v>188</v>
      </c>
      <c r="J918" s="26" t="s">
        <v>188</v>
      </c>
      <c r="K918" s="26" t="s">
        <v>188</v>
      </c>
      <c r="L918" s="26" t="s">
        <v>188</v>
      </c>
      <c r="M918" s="26" t="s">
        <v>188</v>
      </c>
      <c r="N918" s="26" t="s">
        <v>188</v>
      </c>
      <c r="O918" s="26" t="s">
        <v>188</v>
      </c>
      <c r="P918" s="26" t="s">
        <v>188</v>
      </c>
      <c r="Q918" s="26" t="s">
        <v>188</v>
      </c>
      <c r="R918" s="26" t="s">
        <v>188</v>
      </c>
      <c r="S918" s="26" t="s">
        <v>188</v>
      </c>
      <c r="T918" s="26" t="s">
        <v>188</v>
      </c>
      <c r="U918" s="26" t="s">
        <v>188</v>
      </c>
      <c r="V918" s="26" t="s">
        <v>5</v>
      </c>
      <c r="W918" s="26" t="s">
        <v>162</v>
      </c>
      <c r="X918" s="26" t="s">
        <v>158</v>
      </c>
      <c r="Y918" s="26" t="s">
        <v>190</v>
      </c>
      <c r="Z918" s="26" t="s">
        <v>190</v>
      </c>
      <c r="AA918" s="26" t="s">
        <v>190</v>
      </c>
      <c r="AB918" s="26" t="s">
        <v>190</v>
      </c>
      <c r="AC918" s="26" t="s">
        <v>190</v>
      </c>
      <c r="AD918" s="26" t="s">
        <v>190</v>
      </c>
      <c r="AE918" s="26" t="s">
        <v>55</v>
      </c>
      <c r="AF918" s="26" t="s">
        <v>159</v>
      </c>
      <c r="AG918" s="26" t="s">
        <v>59</v>
      </c>
      <c r="AH918" s="26" t="s">
        <v>59</v>
      </c>
      <c r="AI918" s="26" t="s">
        <v>59</v>
      </c>
      <c r="AJ918" s="26" t="s">
        <v>59</v>
      </c>
      <c r="AK918" s="26" t="s">
        <v>71</v>
      </c>
      <c r="AL918" s="26" t="s">
        <v>160</v>
      </c>
      <c r="AM918" s="26" t="s">
        <v>191</v>
      </c>
      <c r="AN918" s="26" t="s">
        <v>90</v>
      </c>
      <c r="AO918" s="26" t="s">
        <v>192</v>
      </c>
      <c r="AP918" s="26" t="s">
        <v>106</v>
      </c>
      <c r="AQ918" s="26" t="s">
        <v>106</v>
      </c>
      <c r="AR918" s="26" t="s">
        <v>106</v>
      </c>
      <c r="AS918" s="26" t="s">
        <v>106</v>
      </c>
      <c r="AT918" s="26" t="s">
        <v>114</v>
      </c>
      <c r="AU918" s="26" t="s">
        <v>164</v>
      </c>
      <c r="AX918" s="12">
        <f t="shared" si="524"/>
        <v>917</v>
      </c>
      <c r="AY918" s="12">
        <f t="shared" si="555"/>
        <v>0.33333333333333331</v>
      </c>
      <c r="AZ918" s="20" t="str">
        <f t="shared" si="525"/>
        <v>Anticipatoria., Criterios y estándares (Rúbrica)., Autoevaluación., Retroalimentación.</v>
      </c>
      <c r="BA918" s="12" t="str">
        <f t="shared" si="520"/>
        <v>Anticipatoria.</v>
      </c>
      <c r="BB918" s="12" t="str">
        <f t="shared" si="521"/>
        <v>Criterios y estándares (Rúbrica).</v>
      </c>
      <c r="BC918" s="12" t="str">
        <f t="shared" si="522"/>
        <v>Autoevaluación.</v>
      </c>
      <c r="BD918" s="12" t="str">
        <f t="shared" si="523"/>
        <v>Retroalimentación.</v>
      </c>
      <c r="BF918" s="12">
        <f t="shared" si="526"/>
        <v>1</v>
      </c>
      <c r="BG918" s="12">
        <f t="shared" si="527"/>
        <v>1</v>
      </c>
      <c r="BH918" s="12">
        <f t="shared" si="528"/>
        <v>1</v>
      </c>
      <c r="BI918" s="12">
        <f t="shared" si="529"/>
        <v>1</v>
      </c>
      <c r="BJ918" s="12">
        <f t="shared" si="530"/>
        <v>0</v>
      </c>
      <c r="BK918" s="12">
        <f t="shared" si="531"/>
        <v>4</v>
      </c>
      <c r="BL918" s="20" t="str">
        <f t="shared" si="532"/>
        <v>Reflexión, Diálogo, Claridad, Oportunidades de mejora, Retroalimentación al docente</v>
      </c>
      <c r="BM918" s="12" t="str">
        <f t="shared" si="533"/>
        <v>Reflexión</v>
      </c>
      <c r="BN918" s="12" t="str">
        <f t="shared" si="519"/>
        <v>Diálogo</v>
      </c>
      <c r="BO918" s="12" t="str">
        <f t="shared" si="534"/>
        <v>Claridad</v>
      </c>
      <c r="BP918" s="12" t="str">
        <f t="shared" si="535"/>
        <v>Oportunidades de mejora</v>
      </c>
      <c r="BQ918" s="12" t="str">
        <f t="shared" si="536"/>
        <v>Retroalimentación al docente</v>
      </c>
      <c r="BS918" s="12">
        <f t="shared" si="537"/>
        <v>1</v>
      </c>
      <c r="BT918" s="12">
        <f t="shared" si="538"/>
        <v>1</v>
      </c>
      <c r="BU918" s="12">
        <f t="shared" si="539"/>
        <v>1</v>
      </c>
      <c r="BV918" s="12">
        <f t="shared" si="540"/>
        <v>1</v>
      </c>
      <c r="BW918" s="12">
        <f t="shared" si="541"/>
        <v>1</v>
      </c>
      <c r="BX918" s="12">
        <f t="shared" si="542"/>
        <v>0</v>
      </c>
      <c r="BY918" s="12">
        <f t="shared" si="543"/>
        <v>5</v>
      </c>
      <c r="BZ918" s="12" t="str">
        <f t="shared" si="544"/>
        <v>La bibliografía básica propuesta se encuentra en la biblioteca "Juan Roa Vásquez".</v>
      </c>
      <c r="CA918" s="12" t="str">
        <f t="shared" si="545"/>
        <v>La bibliografía básica propuesta se encuentra en la biblioteca "Juan Roa Vásquez".</v>
      </c>
      <c r="CB918" s="21" t="str">
        <f t="shared" si="546"/>
        <v/>
      </c>
      <c r="CC918" s="12" t="str">
        <f t="shared" si="547"/>
        <v/>
      </c>
      <c r="CD918" s="12" t="str">
        <f t="shared" si="548"/>
        <v/>
      </c>
      <c r="CF918" s="12">
        <f t="shared" si="549"/>
        <v>1</v>
      </c>
      <c r="CG918" s="12">
        <f t="shared" si="550"/>
        <v>0</v>
      </c>
      <c r="CH918" s="12">
        <f t="shared" si="551"/>
        <v>0</v>
      </c>
      <c r="CI918" s="12">
        <f t="shared" si="552"/>
        <v>0</v>
      </c>
      <c r="CJ918" s="12">
        <f t="shared" si="553"/>
        <v>0</v>
      </c>
      <c r="CK918" s="12">
        <f t="shared" si="554"/>
        <v>1</v>
      </c>
    </row>
    <row r="919" spans="1:89" x14ac:dyDescent="0.25">
      <c r="A919" s="25">
        <v>43083.904322905088</v>
      </c>
      <c r="B919" s="26" t="s">
        <v>1877</v>
      </c>
      <c r="C919" s="26" t="s">
        <v>1878</v>
      </c>
      <c r="D919" s="26" t="s">
        <v>185</v>
      </c>
      <c r="E919" s="24"/>
      <c r="F919" s="26" t="s">
        <v>223</v>
      </c>
      <c r="G919" s="26" t="s">
        <v>1880</v>
      </c>
      <c r="H919" s="26" t="s">
        <v>188</v>
      </c>
      <c r="I919" s="26" t="s">
        <v>188</v>
      </c>
      <c r="J919" s="26" t="s">
        <v>188</v>
      </c>
      <c r="K919" s="26" t="s">
        <v>188</v>
      </c>
      <c r="L919" s="26" t="s">
        <v>188</v>
      </c>
      <c r="M919" s="26" t="s">
        <v>188</v>
      </c>
      <c r="N919" s="26" t="s">
        <v>188</v>
      </c>
      <c r="O919" s="26" t="s">
        <v>188</v>
      </c>
      <c r="P919" s="26" t="s">
        <v>188</v>
      </c>
      <c r="Q919" s="26" t="s">
        <v>188</v>
      </c>
      <c r="R919" s="26" t="s">
        <v>188</v>
      </c>
      <c r="S919" s="26" t="s">
        <v>188</v>
      </c>
      <c r="T919" s="26" t="s">
        <v>188</v>
      </c>
      <c r="U919" s="26" t="s">
        <v>188</v>
      </c>
      <c r="V919" s="26" t="s">
        <v>5</v>
      </c>
      <c r="W919" s="26" t="s">
        <v>162</v>
      </c>
      <c r="X919" s="26" t="s">
        <v>158</v>
      </c>
      <c r="Y919" s="26" t="s">
        <v>190</v>
      </c>
      <c r="Z919" s="26" t="s">
        <v>190</v>
      </c>
      <c r="AA919" s="26" t="s">
        <v>190</v>
      </c>
      <c r="AB919" s="26" t="s">
        <v>190</v>
      </c>
      <c r="AC919" s="26" t="s">
        <v>190</v>
      </c>
      <c r="AD919" s="26" t="s">
        <v>190</v>
      </c>
      <c r="AE919" s="26" t="s">
        <v>55</v>
      </c>
      <c r="AF919" s="26" t="s">
        <v>159</v>
      </c>
      <c r="AG919" s="26" t="s">
        <v>59</v>
      </c>
      <c r="AH919" s="26" t="s">
        <v>59</v>
      </c>
      <c r="AI919" s="26" t="s">
        <v>59</v>
      </c>
      <c r="AJ919" s="26" t="s">
        <v>59</v>
      </c>
      <c r="AK919" s="26" t="s">
        <v>71</v>
      </c>
      <c r="AL919" s="26" t="s">
        <v>160</v>
      </c>
      <c r="AM919" s="26" t="s">
        <v>1053</v>
      </c>
      <c r="AN919" s="26" t="s">
        <v>90</v>
      </c>
      <c r="AO919" s="26" t="s">
        <v>684</v>
      </c>
      <c r="AP919" s="26" t="s">
        <v>106</v>
      </c>
      <c r="AQ919" s="26" t="s">
        <v>106</v>
      </c>
      <c r="AR919" s="26" t="s">
        <v>106</v>
      </c>
      <c r="AS919" s="26" t="s">
        <v>106</v>
      </c>
      <c r="AT919" s="26" t="s">
        <v>114</v>
      </c>
      <c r="AU919" s="26" t="s">
        <v>193</v>
      </c>
      <c r="AX919" s="12">
        <f t="shared" si="524"/>
        <v>917</v>
      </c>
      <c r="AY919" s="12">
        <f t="shared" si="555"/>
        <v>0.33333333333333331</v>
      </c>
      <c r="AZ919" s="20" t="str">
        <f t="shared" si="525"/>
        <v>Anticipatoria., Criterios y estándares (Rúbrica)., Autoevaluación., Retroalimentación., No incluye los componentes enunciados.</v>
      </c>
      <c r="BA919" s="12" t="str">
        <f t="shared" si="520"/>
        <v>Anticipatoria.</v>
      </c>
      <c r="BB919" s="12" t="str">
        <f t="shared" si="521"/>
        <v>Criterios y estándares (Rúbrica).</v>
      </c>
      <c r="BC919" s="12" t="str">
        <f t="shared" si="522"/>
        <v>Autoevaluación.</v>
      </c>
      <c r="BD919" s="12" t="str">
        <f t="shared" si="523"/>
        <v>Retroalimentación., No incluye los componentes enunciados.</v>
      </c>
      <c r="BF919" s="12">
        <f t="shared" si="526"/>
        <v>1</v>
      </c>
      <c r="BG919" s="12">
        <f t="shared" si="527"/>
        <v>1</v>
      </c>
      <c r="BH919" s="12">
        <f t="shared" si="528"/>
        <v>1</v>
      </c>
      <c r="BI919" s="12">
        <f t="shared" si="529"/>
        <v>0</v>
      </c>
      <c r="BJ919" s="12">
        <f t="shared" si="530"/>
        <v>0</v>
      </c>
      <c r="BK919" s="12">
        <f t="shared" si="531"/>
        <v>3</v>
      </c>
      <c r="BL919" s="20" t="str">
        <f t="shared" si="532"/>
        <v>Reflexión, Diálogo, Claridad, Oportunidades de mejora, Retroalimentación al docente, No incluye los principios enunciados</v>
      </c>
      <c r="BM919" s="12" t="str">
        <f t="shared" si="533"/>
        <v>Reflexión</v>
      </c>
      <c r="BN919" s="12" t="str">
        <f t="shared" si="519"/>
        <v>Diálogo</v>
      </c>
      <c r="BO919" s="12" t="str">
        <f t="shared" si="534"/>
        <v>Claridad</v>
      </c>
      <c r="BP919" s="12" t="str">
        <f t="shared" si="535"/>
        <v>Oportunidades de mejora</v>
      </c>
      <c r="BQ919" s="12" t="str">
        <f t="shared" si="536"/>
        <v>Retroalimentación al docente, No incluye los principios enunciados</v>
      </c>
      <c r="BS919" s="12">
        <f t="shared" si="537"/>
        <v>1</v>
      </c>
      <c r="BT919" s="12">
        <f t="shared" si="538"/>
        <v>1</v>
      </c>
      <c r="BU919" s="12">
        <f t="shared" si="539"/>
        <v>1</v>
      </c>
      <c r="BV919" s="12">
        <f t="shared" si="540"/>
        <v>1</v>
      </c>
      <c r="BW919" s="12">
        <f t="shared" si="541"/>
        <v>0</v>
      </c>
      <c r="BX919" s="12">
        <f t="shared" si="542"/>
        <v>0</v>
      </c>
      <c r="BY919" s="12">
        <f t="shared" si="543"/>
        <v>4</v>
      </c>
      <c r="BZ919"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19" s="12" t="str">
        <f t="shared" si="545"/>
        <v>La bibliografía básica propuesta se encuentra en la biblioteca "Juan Roa Vásquez".</v>
      </c>
      <c r="CB919" s="21" t="str">
        <f t="shared" si="546"/>
        <v>La bibliografía propuesta contiene títulos de edición menor a 5 años.</v>
      </c>
      <c r="CC919" s="12" t="str">
        <f t="shared" si="547"/>
        <v>La bibliografía se presenta con una sólo sistema de referenciación (APA, Vancouver, IEEE, etc).</v>
      </c>
      <c r="CD919" s="12" t="str">
        <f t="shared" si="548"/>
        <v>La bibliografía incluye por lo menos dos títulos en una segunda lengua.</v>
      </c>
      <c r="CF919" s="12">
        <f t="shared" si="549"/>
        <v>1</v>
      </c>
      <c r="CG919" s="12">
        <f t="shared" si="550"/>
        <v>1</v>
      </c>
      <c r="CH919" s="12">
        <f t="shared" si="551"/>
        <v>1</v>
      </c>
      <c r="CI919" s="12">
        <f t="shared" si="552"/>
        <v>1</v>
      </c>
      <c r="CJ919" s="12">
        <f t="shared" si="553"/>
        <v>0</v>
      </c>
      <c r="CK919" s="12">
        <f t="shared" si="554"/>
        <v>4</v>
      </c>
    </row>
    <row r="920" spans="1:89" x14ac:dyDescent="0.25">
      <c r="A920" s="25">
        <v>43083.907483263887</v>
      </c>
      <c r="B920" s="26" t="s">
        <v>1877</v>
      </c>
      <c r="C920" s="26" t="s">
        <v>1878</v>
      </c>
      <c r="D920" s="26" t="s">
        <v>185</v>
      </c>
      <c r="E920" s="24"/>
      <c r="F920" s="26" t="s">
        <v>223</v>
      </c>
      <c r="G920" s="26" t="s">
        <v>1881</v>
      </c>
      <c r="H920" s="26" t="s">
        <v>188</v>
      </c>
      <c r="I920" s="26" t="s">
        <v>188</v>
      </c>
      <c r="J920" s="26" t="s">
        <v>188</v>
      </c>
      <c r="K920" s="26" t="s">
        <v>188</v>
      </c>
      <c r="L920" s="26" t="s">
        <v>188</v>
      </c>
      <c r="M920" s="26" t="s">
        <v>188</v>
      </c>
      <c r="N920" s="26" t="s">
        <v>188</v>
      </c>
      <c r="O920" s="26" t="s">
        <v>188</v>
      </c>
      <c r="P920" s="26" t="s">
        <v>188</v>
      </c>
      <c r="Q920" s="26" t="s">
        <v>188</v>
      </c>
      <c r="R920" s="26" t="s">
        <v>188</v>
      </c>
      <c r="S920" s="26" t="s">
        <v>188</v>
      </c>
      <c r="T920" s="26" t="s">
        <v>188</v>
      </c>
      <c r="U920" s="26" t="s">
        <v>188</v>
      </c>
      <c r="V920" s="26" t="s">
        <v>5</v>
      </c>
      <c r="W920" s="26" t="s">
        <v>162</v>
      </c>
      <c r="X920" s="26" t="s">
        <v>158</v>
      </c>
      <c r="Y920" s="26" t="s">
        <v>190</v>
      </c>
      <c r="Z920" s="26" t="s">
        <v>190</v>
      </c>
      <c r="AA920" s="26" t="s">
        <v>190</v>
      </c>
      <c r="AB920" s="26" t="s">
        <v>190</v>
      </c>
      <c r="AC920" s="26" t="s">
        <v>190</v>
      </c>
      <c r="AD920" s="26" t="s">
        <v>190</v>
      </c>
      <c r="AE920" s="26" t="s">
        <v>55</v>
      </c>
      <c r="AF920" s="26" t="s">
        <v>159</v>
      </c>
      <c r="AG920" s="26" t="s">
        <v>59</v>
      </c>
      <c r="AH920" s="26" t="s">
        <v>59</v>
      </c>
      <c r="AI920" s="26" t="s">
        <v>59</v>
      </c>
      <c r="AJ920" s="26" t="s">
        <v>59</v>
      </c>
      <c r="AK920" s="26" t="s">
        <v>71</v>
      </c>
      <c r="AL920" s="26" t="s">
        <v>160</v>
      </c>
      <c r="AM920" s="26" t="s">
        <v>191</v>
      </c>
      <c r="AN920" s="26" t="s">
        <v>90</v>
      </c>
      <c r="AO920" s="26" t="s">
        <v>192</v>
      </c>
      <c r="AP920" s="26" t="s">
        <v>106</v>
      </c>
      <c r="AQ920" s="26" t="s">
        <v>106</v>
      </c>
      <c r="AR920" s="26" t="s">
        <v>106</v>
      </c>
      <c r="AS920" s="26" t="s">
        <v>106</v>
      </c>
      <c r="AT920" s="26" t="s">
        <v>114</v>
      </c>
      <c r="AU920" s="26" t="s">
        <v>193</v>
      </c>
      <c r="AX920" s="12">
        <f t="shared" si="524"/>
        <v>917</v>
      </c>
      <c r="AY920" s="12">
        <f t="shared" si="555"/>
        <v>0.33333333333333331</v>
      </c>
      <c r="AZ920" s="20" t="str">
        <f t="shared" si="525"/>
        <v>Anticipatoria., Criterios y estándares (Rúbrica)., Autoevaluación., Retroalimentación.</v>
      </c>
      <c r="BA920" s="12" t="str">
        <f t="shared" si="520"/>
        <v>Anticipatoria.</v>
      </c>
      <c r="BB920" s="12" t="str">
        <f t="shared" si="521"/>
        <v>Criterios y estándares (Rúbrica).</v>
      </c>
      <c r="BC920" s="12" t="str">
        <f t="shared" si="522"/>
        <v>Autoevaluación.</v>
      </c>
      <c r="BD920" s="12" t="str">
        <f t="shared" si="523"/>
        <v>Retroalimentación.</v>
      </c>
      <c r="BF920" s="12">
        <f t="shared" si="526"/>
        <v>1</v>
      </c>
      <c r="BG920" s="12">
        <f t="shared" si="527"/>
        <v>1</v>
      </c>
      <c r="BH920" s="12">
        <f t="shared" si="528"/>
        <v>1</v>
      </c>
      <c r="BI920" s="12">
        <f t="shared" si="529"/>
        <v>1</v>
      </c>
      <c r="BJ920" s="12">
        <f t="shared" si="530"/>
        <v>0</v>
      </c>
      <c r="BK920" s="12">
        <f t="shared" si="531"/>
        <v>4</v>
      </c>
      <c r="BL920" s="20" t="str">
        <f t="shared" si="532"/>
        <v>Reflexión, Diálogo, Claridad, Oportunidades de mejora, Retroalimentación al docente</v>
      </c>
      <c r="BM920" s="12" t="str">
        <f t="shared" si="533"/>
        <v>Reflexión</v>
      </c>
      <c r="BN920" s="12" t="str">
        <f t="shared" si="519"/>
        <v>Diálogo</v>
      </c>
      <c r="BO920" s="12" t="str">
        <f t="shared" si="534"/>
        <v>Claridad</v>
      </c>
      <c r="BP920" s="12" t="str">
        <f t="shared" si="535"/>
        <v>Oportunidades de mejora</v>
      </c>
      <c r="BQ920" s="12" t="str">
        <f t="shared" si="536"/>
        <v>Retroalimentación al docente</v>
      </c>
      <c r="BS920" s="12">
        <f t="shared" si="537"/>
        <v>1</v>
      </c>
      <c r="BT920" s="12">
        <f t="shared" si="538"/>
        <v>1</v>
      </c>
      <c r="BU920" s="12">
        <f t="shared" si="539"/>
        <v>1</v>
      </c>
      <c r="BV920" s="12">
        <f t="shared" si="540"/>
        <v>1</v>
      </c>
      <c r="BW920" s="12">
        <f t="shared" si="541"/>
        <v>1</v>
      </c>
      <c r="BX920" s="12">
        <f t="shared" si="542"/>
        <v>0</v>
      </c>
      <c r="BY920" s="12">
        <f t="shared" si="543"/>
        <v>5</v>
      </c>
      <c r="BZ920"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20" s="12" t="str">
        <f t="shared" si="545"/>
        <v>La bibliografía básica propuesta se encuentra en la biblioteca "Juan Roa Vásquez".</v>
      </c>
      <c r="CB920" s="21" t="str">
        <f t="shared" si="546"/>
        <v>La bibliografía propuesta contiene títulos de edición menor a 5 años.</v>
      </c>
      <c r="CC920" s="12" t="str">
        <f t="shared" si="547"/>
        <v>La bibliografía se presenta con una sólo sistema de referenciación (APA, Vancouver, IEEE, etc).</v>
      </c>
      <c r="CD920" s="12" t="str">
        <f t="shared" si="548"/>
        <v>La bibliografía incluye por lo menos dos títulos en una segunda lengua.</v>
      </c>
      <c r="CF920" s="12">
        <f t="shared" si="549"/>
        <v>1</v>
      </c>
      <c r="CG920" s="12">
        <f t="shared" si="550"/>
        <v>1</v>
      </c>
      <c r="CH920" s="12">
        <f t="shared" si="551"/>
        <v>1</v>
      </c>
      <c r="CI920" s="12">
        <f t="shared" si="552"/>
        <v>1</v>
      </c>
      <c r="CJ920" s="12">
        <f t="shared" si="553"/>
        <v>0</v>
      </c>
      <c r="CK920" s="12">
        <f t="shared" si="554"/>
        <v>4</v>
      </c>
    </row>
    <row r="921" spans="1:89" x14ac:dyDescent="0.25">
      <c r="A921" s="25">
        <v>43083.931600150463</v>
      </c>
      <c r="B921" s="26" t="s">
        <v>1882</v>
      </c>
      <c r="C921" s="26" t="s">
        <v>1883</v>
      </c>
      <c r="D921" s="26" t="s">
        <v>185</v>
      </c>
      <c r="E921" s="24"/>
      <c r="F921" s="26" t="s">
        <v>357</v>
      </c>
      <c r="G921" s="26" t="s">
        <v>1884</v>
      </c>
      <c r="H921" s="26" t="s">
        <v>188</v>
      </c>
      <c r="I921" s="26" t="s">
        <v>188</v>
      </c>
      <c r="J921" s="26" t="s">
        <v>188</v>
      </c>
      <c r="K921" s="26" t="s">
        <v>188</v>
      </c>
      <c r="L921" s="26" t="s">
        <v>188</v>
      </c>
      <c r="M921" s="26" t="s">
        <v>188</v>
      </c>
      <c r="N921" s="26" t="s">
        <v>188</v>
      </c>
      <c r="O921" s="26" t="s">
        <v>188</v>
      </c>
      <c r="P921" s="26" t="s">
        <v>188</v>
      </c>
      <c r="Q921" s="26" t="s">
        <v>188</v>
      </c>
      <c r="R921" s="26" t="s">
        <v>188</v>
      </c>
      <c r="S921" s="26" t="s">
        <v>188</v>
      </c>
      <c r="T921" s="26" t="s">
        <v>188</v>
      </c>
      <c r="U921" s="26" t="s">
        <v>188</v>
      </c>
      <c r="V921" s="26" t="s">
        <v>5</v>
      </c>
      <c r="W921" s="26" t="s">
        <v>36</v>
      </c>
      <c r="X921" s="26" t="s">
        <v>41</v>
      </c>
      <c r="Y921" s="26" t="s">
        <v>43</v>
      </c>
      <c r="Z921" s="26" t="s">
        <v>43</v>
      </c>
      <c r="AA921" s="26" t="s">
        <v>43</v>
      </c>
      <c r="AB921" s="26" t="s">
        <v>43</v>
      </c>
      <c r="AC921" s="26" t="s">
        <v>43</v>
      </c>
      <c r="AD921" s="26" t="s">
        <v>43</v>
      </c>
      <c r="AE921" s="26" t="s">
        <v>53</v>
      </c>
      <c r="AF921" s="26" t="s">
        <v>159</v>
      </c>
      <c r="AG921" s="26" t="s">
        <v>58</v>
      </c>
      <c r="AH921" s="26" t="s">
        <v>58</v>
      </c>
      <c r="AI921" s="26" t="s">
        <v>58</v>
      </c>
      <c r="AJ921" s="26" t="s">
        <v>58</v>
      </c>
      <c r="AK921" s="26" t="s">
        <v>69</v>
      </c>
      <c r="AL921" s="26" t="s">
        <v>163</v>
      </c>
      <c r="AM921" s="26" t="s">
        <v>231</v>
      </c>
      <c r="AN921" s="26" t="s">
        <v>89</v>
      </c>
      <c r="AO921" s="26" t="s">
        <v>386</v>
      </c>
      <c r="AP921" s="26" t="s">
        <v>104</v>
      </c>
      <c r="AQ921" s="26" t="s">
        <v>104</v>
      </c>
      <c r="AR921" s="26" t="s">
        <v>104</v>
      </c>
      <c r="AS921" s="26" t="s">
        <v>104</v>
      </c>
      <c r="AT921" s="26" t="s">
        <v>114</v>
      </c>
      <c r="AU921" s="26" t="s">
        <v>193</v>
      </c>
      <c r="AX921" s="12">
        <f t="shared" si="524"/>
        <v>920</v>
      </c>
      <c r="AY921" s="12">
        <f t="shared" si="555"/>
        <v>1</v>
      </c>
      <c r="AZ921" s="20" t="str">
        <f t="shared" si="525"/>
        <v>Anticipatoria., Criterios y estándares (Rúbrica)., Retroalimentación.</v>
      </c>
      <c r="BA921" s="12" t="str">
        <f t="shared" si="520"/>
        <v>Anticipatoria.</v>
      </c>
      <c r="BB921" s="12" t="str">
        <f t="shared" si="521"/>
        <v>Criterios y estándares (Rúbrica).</v>
      </c>
      <c r="BC921" s="12" t="str">
        <f t="shared" si="522"/>
        <v>Retroalimentación.</v>
      </c>
      <c r="BD921" s="12" t="str">
        <f t="shared" si="523"/>
        <v/>
      </c>
      <c r="BF921" s="12">
        <f t="shared" si="526"/>
        <v>1</v>
      </c>
      <c r="BG921" s="12">
        <f t="shared" si="527"/>
        <v>1</v>
      </c>
      <c r="BH921" s="12">
        <f t="shared" si="528"/>
        <v>0</v>
      </c>
      <c r="BI921" s="12">
        <f t="shared" si="529"/>
        <v>1</v>
      </c>
      <c r="BJ921" s="12">
        <f t="shared" si="530"/>
        <v>0</v>
      </c>
      <c r="BK921" s="12">
        <f t="shared" si="531"/>
        <v>3</v>
      </c>
      <c r="BL921" s="20" t="str">
        <f t="shared" si="532"/>
        <v>Diálogo, Claridad, Retroalimentación al docente</v>
      </c>
      <c r="BM921" s="12" t="str">
        <f t="shared" si="533"/>
        <v>Diálogo</v>
      </c>
      <c r="BN921" s="12" t="str">
        <f t="shared" si="519"/>
        <v>Claridad</v>
      </c>
      <c r="BO921" s="12" t="str">
        <f t="shared" si="534"/>
        <v>Retroalimentación al docente</v>
      </c>
      <c r="BP921" s="12" t="str">
        <f t="shared" si="535"/>
        <v/>
      </c>
      <c r="BQ921" s="12" t="str">
        <f t="shared" si="536"/>
        <v/>
      </c>
      <c r="BS921" s="12">
        <f t="shared" si="537"/>
        <v>0</v>
      </c>
      <c r="BT921" s="12">
        <f t="shared" si="538"/>
        <v>1</v>
      </c>
      <c r="BU921" s="12">
        <f t="shared" si="539"/>
        <v>1</v>
      </c>
      <c r="BV921" s="12">
        <f t="shared" si="540"/>
        <v>0</v>
      </c>
      <c r="BW921" s="12">
        <f t="shared" si="541"/>
        <v>1</v>
      </c>
      <c r="BX921" s="12">
        <f t="shared" si="542"/>
        <v>0</v>
      </c>
      <c r="BY921" s="12">
        <f t="shared" si="543"/>
        <v>3</v>
      </c>
      <c r="BZ921"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21" s="12" t="str">
        <f t="shared" si="545"/>
        <v>La bibliografía básica propuesta se encuentra en la biblioteca "Juan Roa Vásquez".</v>
      </c>
      <c r="CB921" s="21" t="str">
        <f t="shared" si="546"/>
        <v>La bibliografía propuesta contiene títulos de edición menor a 5 años.</v>
      </c>
      <c r="CC921" s="12" t="str">
        <f t="shared" si="547"/>
        <v>La bibliografía se presenta con una sólo sistema de referenciación (APA, Vancouver, IEEE, etc).</v>
      </c>
      <c r="CD921" s="12" t="str">
        <f t="shared" si="548"/>
        <v>La bibliografía incluye por lo menos dos títulos en una segunda lengua.</v>
      </c>
      <c r="CF921" s="12">
        <f t="shared" si="549"/>
        <v>1</v>
      </c>
      <c r="CG921" s="12">
        <f t="shared" si="550"/>
        <v>1</v>
      </c>
      <c r="CH921" s="12">
        <f t="shared" si="551"/>
        <v>1</v>
      </c>
      <c r="CI921" s="12">
        <f t="shared" si="552"/>
        <v>1</v>
      </c>
      <c r="CJ921" s="12">
        <f t="shared" si="553"/>
        <v>0</v>
      </c>
      <c r="CK921" s="12">
        <f t="shared" si="554"/>
        <v>4</v>
      </c>
    </row>
    <row r="922" spans="1:89" x14ac:dyDescent="0.25">
      <c r="A922" s="25">
        <v>43083.937856481483</v>
      </c>
      <c r="B922" s="26" t="s">
        <v>1885</v>
      </c>
      <c r="C922" s="26" t="s">
        <v>1886</v>
      </c>
      <c r="D922" s="26" t="s">
        <v>185</v>
      </c>
      <c r="E922" s="24"/>
      <c r="F922" s="26" t="s">
        <v>621</v>
      </c>
      <c r="G922" s="26" t="s">
        <v>1887</v>
      </c>
      <c r="H922" s="26" t="s">
        <v>188</v>
      </c>
      <c r="I922" s="26" t="s">
        <v>188</v>
      </c>
      <c r="J922" s="26" t="s">
        <v>188</v>
      </c>
      <c r="K922" s="26" t="s">
        <v>188</v>
      </c>
      <c r="L922" s="26" t="s">
        <v>188</v>
      </c>
      <c r="M922" s="26" t="s">
        <v>188</v>
      </c>
      <c r="N922" s="26" t="s">
        <v>188</v>
      </c>
      <c r="O922" s="26" t="s">
        <v>188</v>
      </c>
      <c r="P922" s="26" t="s">
        <v>188</v>
      </c>
      <c r="Q922" s="26" t="s">
        <v>188</v>
      </c>
      <c r="R922" s="26" t="s">
        <v>188</v>
      </c>
      <c r="S922" s="26" t="s">
        <v>188</v>
      </c>
      <c r="T922" s="26" t="s">
        <v>188</v>
      </c>
      <c r="U922" s="26" t="s">
        <v>188</v>
      </c>
      <c r="V922" s="26" t="s">
        <v>5</v>
      </c>
      <c r="W922" s="26" t="s">
        <v>162</v>
      </c>
      <c r="X922" s="26" t="s">
        <v>158</v>
      </c>
      <c r="Y922" s="26" t="s">
        <v>190</v>
      </c>
      <c r="Z922" s="26" t="s">
        <v>190</v>
      </c>
      <c r="AA922" s="26" t="s">
        <v>190</v>
      </c>
      <c r="AB922" s="26" t="s">
        <v>190</v>
      </c>
      <c r="AC922" s="26" t="s">
        <v>190</v>
      </c>
      <c r="AD922" s="26" t="s">
        <v>190</v>
      </c>
      <c r="AE922" s="26" t="s">
        <v>55</v>
      </c>
      <c r="AF922" s="26" t="s">
        <v>159</v>
      </c>
      <c r="AG922" s="26" t="s">
        <v>59</v>
      </c>
      <c r="AH922" s="26" t="s">
        <v>59</v>
      </c>
      <c r="AI922" s="26" t="s">
        <v>59</v>
      </c>
      <c r="AJ922" s="26" t="s">
        <v>59</v>
      </c>
      <c r="AK922" s="26" t="s">
        <v>71</v>
      </c>
      <c r="AL922" s="26" t="s">
        <v>74</v>
      </c>
      <c r="AM922" s="26" t="s">
        <v>191</v>
      </c>
      <c r="AN922" s="26" t="s">
        <v>90</v>
      </c>
      <c r="AO922" s="26" t="s">
        <v>192</v>
      </c>
      <c r="AP922" s="26" t="s">
        <v>106</v>
      </c>
      <c r="AQ922" s="26" t="s">
        <v>106</v>
      </c>
      <c r="AR922" s="26" t="s">
        <v>106</v>
      </c>
      <c r="AS922" s="26" t="s">
        <v>106</v>
      </c>
      <c r="AT922" s="26" t="s">
        <v>114</v>
      </c>
      <c r="AU922" s="26" t="s">
        <v>193</v>
      </c>
      <c r="AX922" s="12">
        <f t="shared" si="524"/>
        <v>921</v>
      </c>
      <c r="AY922" s="12">
        <f t="shared" si="555"/>
        <v>1</v>
      </c>
      <c r="AZ922" s="20" t="str">
        <f t="shared" si="525"/>
        <v>Anticipatoria., Criterios y estándares (Rúbrica)., Autoevaluación., Retroalimentación.</v>
      </c>
      <c r="BA922" s="12" t="str">
        <f t="shared" si="520"/>
        <v>Anticipatoria.</v>
      </c>
      <c r="BB922" s="12" t="str">
        <f t="shared" si="521"/>
        <v>Criterios y estándares (Rúbrica).</v>
      </c>
      <c r="BC922" s="12" t="str">
        <f t="shared" si="522"/>
        <v>Autoevaluación.</v>
      </c>
      <c r="BD922" s="12" t="str">
        <f t="shared" si="523"/>
        <v>Retroalimentación.</v>
      </c>
      <c r="BF922" s="12">
        <f t="shared" si="526"/>
        <v>1</v>
      </c>
      <c r="BG922" s="12">
        <f t="shared" si="527"/>
        <v>1</v>
      </c>
      <c r="BH922" s="12">
        <f t="shared" si="528"/>
        <v>1</v>
      </c>
      <c r="BI922" s="12">
        <f t="shared" si="529"/>
        <v>1</v>
      </c>
      <c r="BJ922" s="12">
        <f t="shared" si="530"/>
        <v>0</v>
      </c>
      <c r="BK922" s="12">
        <f t="shared" si="531"/>
        <v>4</v>
      </c>
      <c r="BL922" s="20" t="str">
        <f t="shared" si="532"/>
        <v>Reflexión, Diálogo, Claridad, Oportunidades de mejora, Retroalimentación al docente</v>
      </c>
      <c r="BM922" s="12" t="str">
        <f t="shared" si="533"/>
        <v>Reflexión</v>
      </c>
      <c r="BN922" s="12" t="str">
        <f t="shared" si="519"/>
        <v>Diálogo</v>
      </c>
      <c r="BO922" s="12" t="str">
        <f t="shared" si="534"/>
        <v>Claridad</v>
      </c>
      <c r="BP922" s="12" t="str">
        <f t="shared" si="535"/>
        <v>Oportunidades de mejora</v>
      </c>
      <c r="BQ922" s="12" t="str">
        <f t="shared" si="536"/>
        <v>Retroalimentación al docente</v>
      </c>
      <c r="BS922" s="12">
        <f t="shared" si="537"/>
        <v>1</v>
      </c>
      <c r="BT922" s="12">
        <f t="shared" si="538"/>
        <v>1</v>
      </c>
      <c r="BU922" s="12">
        <f t="shared" si="539"/>
        <v>1</v>
      </c>
      <c r="BV922" s="12">
        <f t="shared" si="540"/>
        <v>1</v>
      </c>
      <c r="BW922" s="12">
        <f t="shared" si="541"/>
        <v>1</v>
      </c>
      <c r="BX922" s="12">
        <f t="shared" si="542"/>
        <v>0</v>
      </c>
      <c r="BY922" s="12">
        <f t="shared" si="543"/>
        <v>5</v>
      </c>
      <c r="BZ922"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22" s="12" t="str">
        <f t="shared" si="545"/>
        <v>La bibliografía básica propuesta se encuentra en la biblioteca "Juan Roa Vásquez".</v>
      </c>
      <c r="CB922" s="21" t="str">
        <f t="shared" si="546"/>
        <v>La bibliografía propuesta contiene títulos de edición menor a 5 años.</v>
      </c>
      <c r="CC922" s="12" t="str">
        <f t="shared" si="547"/>
        <v>La bibliografía se presenta con una sólo sistema de referenciación (APA, Vancouver, IEEE, etc).</v>
      </c>
      <c r="CD922" s="12" t="str">
        <f t="shared" si="548"/>
        <v>La bibliografía incluye por lo menos dos títulos en una segunda lengua.</v>
      </c>
      <c r="CF922" s="12">
        <f t="shared" si="549"/>
        <v>1</v>
      </c>
      <c r="CG922" s="12">
        <f t="shared" si="550"/>
        <v>1</v>
      </c>
      <c r="CH922" s="12">
        <f t="shared" si="551"/>
        <v>1</v>
      </c>
      <c r="CI922" s="12">
        <f t="shared" si="552"/>
        <v>1</v>
      </c>
      <c r="CJ922" s="12">
        <f t="shared" si="553"/>
        <v>0</v>
      </c>
      <c r="CK922" s="12">
        <f t="shared" si="554"/>
        <v>4</v>
      </c>
    </row>
    <row r="923" spans="1:89" x14ac:dyDescent="0.25">
      <c r="A923" s="25">
        <v>43083.959549722218</v>
      </c>
      <c r="B923" s="26" t="s">
        <v>1888</v>
      </c>
      <c r="C923" s="26" t="s">
        <v>1889</v>
      </c>
      <c r="D923" s="26" t="s">
        <v>185</v>
      </c>
      <c r="E923" s="24"/>
      <c r="F923" s="26" t="s">
        <v>204</v>
      </c>
      <c r="G923" s="26" t="s">
        <v>1890</v>
      </c>
      <c r="H923" s="26" t="s">
        <v>188</v>
      </c>
      <c r="I923" s="26" t="s">
        <v>188</v>
      </c>
      <c r="J923" s="26" t="s">
        <v>188</v>
      </c>
      <c r="K923" s="26" t="s">
        <v>188</v>
      </c>
      <c r="L923" s="26" t="s">
        <v>188</v>
      </c>
      <c r="M923" s="26" t="s">
        <v>188</v>
      </c>
      <c r="N923" s="26" t="s">
        <v>188</v>
      </c>
      <c r="O923" s="26" t="s">
        <v>188</v>
      </c>
      <c r="P923" s="26" t="s">
        <v>188</v>
      </c>
      <c r="Q923" s="26" t="s">
        <v>188</v>
      </c>
      <c r="R923" s="26" t="s">
        <v>188</v>
      </c>
      <c r="S923" s="26" t="s">
        <v>188</v>
      </c>
      <c r="T923" s="26" t="s">
        <v>188</v>
      </c>
      <c r="U923" s="26" t="s">
        <v>188</v>
      </c>
      <c r="V923" s="26" t="s">
        <v>5</v>
      </c>
      <c r="W923" s="26" t="s">
        <v>162</v>
      </c>
      <c r="X923" s="26" t="s">
        <v>158</v>
      </c>
      <c r="Y923" s="26" t="s">
        <v>190</v>
      </c>
      <c r="Z923" s="26" t="s">
        <v>190</v>
      </c>
      <c r="AA923" s="26" t="s">
        <v>43</v>
      </c>
      <c r="AB923" s="26" t="s">
        <v>43</v>
      </c>
      <c r="AC923" s="26" t="s">
        <v>43</v>
      </c>
      <c r="AD923" s="26" t="s">
        <v>43</v>
      </c>
      <c r="AE923" s="26" t="s">
        <v>55</v>
      </c>
      <c r="AF923" s="26" t="s">
        <v>58</v>
      </c>
      <c r="AG923" s="26" t="s">
        <v>58</v>
      </c>
      <c r="AH923" s="26" t="s">
        <v>58</v>
      </c>
      <c r="AI923" s="26" t="s">
        <v>58</v>
      </c>
      <c r="AJ923" s="26" t="s">
        <v>58</v>
      </c>
      <c r="AK923" s="26" t="s">
        <v>71</v>
      </c>
      <c r="AL923" s="26" t="s">
        <v>160</v>
      </c>
      <c r="AM923" s="26" t="s">
        <v>797</v>
      </c>
      <c r="AN923" s="26" t="s">
        <v>90</v>
      </c>
      <c r="AO923" s="26" t="s">
        <v>192</v>
      </c>
      <c r="AP923" s="26" t="s">
        <v>104</v>
      </c>
      <c r="AQ923" s="26" t="s">
        <v>104</v>
      </c>
      <c r="AR923" s="26" t="s">
        <v>104</v>
      </c>
      <c r="AS923" s="26" t="s">
        <v>104</v>
      </c>
      <c r="AT923" s="26" t="s">
        <v>114</v>
      </c>
      <c r="AU923" s="26" t="s">
        <v>193</v>
      </c>
      <c r="AX923" s="12">
        <f t="shared" si="524"/>
        <v>922</v>
      </c>
      <c r="AY923" s="12">
        <f t="shared" si="555"/>
        <v>0.33333333333333331</v>
      </c>
      <c r="AZ923" s="20" t="str">
        <f t="shared" si="525"/>
        <v>Anticipatoria., Criterios y estándares (Rúbrica).</v>
      </c>
      <c r="BA923" s="12" t="str">
        <f t="shared" si="520"/>
        <v>Anticipatoria.</v>
      </c>
      <c r="BB923" s="12" t="str">
        <f t="shared" si="521"/>
        <v>Criterios y estándares (Rúbrica).</v>
      </c>
      <c r="BC923" s="12" t="str">
        <f t="shared" si="522"/>
        <v/>
      </c>
      <c r="BD923" s="12" t="str">
        <f t="shared" si="523"/>
        <v/>
      </c>
      <c r="BF923" s="12">
        <f t="shared" si="526"/>
        <v>1</v>
      </c>
      <c r="BG923" s="12">
        <f t="shared" si="527"/>
        <v>1</v>
      </c>
      <c r="BH923" s="12">
        <f t="shared" si="528"/>
        <v>0</v>
      </c>
      <c r="BI923" s="12">
        <f t="shared" si="529"/>
        <v>0</v>
      </c>
      <c r="BJ923" s="12">
        <f t="shared" si="530"/>
        <v>0</v>
      </c>
      <c r="BK923" s="12">
        <f t="shared" si="531"/>
        <v>2</v>
      </c>
      <c r="BL923" s="20" t="str">
        <f t="shared" si="532"/>
        <v>Reflexión, Diálogo, Claridad, Oportunidades de mejora, Retroalimentación al docente</v>
      </c>
      <c r="BM923" s="12" t="str">
        <f t="shared" si="533"/>
        <v>Reflexión</v>
      </c>
      <c r="BN923" s="12" t="str">
        <f t="shared" ref="BN923:BN986" si="556">IF(OR(LEN(BL923)&gt;35,MID(BL923,19,1)=",",MID(BL923,1,1)="0"),IFERROR(MID(BL923,FIND(",",BL923,1)+2,(FIND(",",BL923,11))-(FIND(",",BL923,1)+2)),""),IF(OR(MID(BL923,1,3)="Opo",MID(BL923,1,3)="Ret"),"",RIGHT(BL923,LEN(BL923)-FIND(",",BL923,1)-1)))</f>
        <v>Diálogo</v>
      </c>
      <c r="BO923" s="12" t="str">
        <f t="shared" si="534"/>
        <v>Claridad</v>
      </c>
      <c r="BP923" s="12" t="str">
        <f t="shared" si="535"/>
        <v>Oportunidades de mejora</v>
      </c>
      <c r="BQ923" s="12" t="str">
        <f t="shared" si="536"/>
        <v>Retroalimentación al docente</v>
      </c>
      <c r="BS923" s="12">
        <f t="shared" si="537"/>
        <v>1</v>
      </c>
      <c r="BT923" s="12">
        <f t="shared" si="538"/>
        <v>1</v>
      </c>
      <c r="BU923" s="12">
        <f t="shared" si="539"/>
        <v>1</v>
      </c>
      <c r="BV923" s="12">
        <f t="shared" si="540"/>
        <v>1</v>
      </c>
      <c r="BW923" s="12">
        <f t="shared" si="541"/>
        <v>1</v>
      </c>
      <c r="BX923" s="12">
        <f t="shared" si="542"/>
        <v>0</v>
      </c>
      <c r="BY923" s="12">
        <f t="shared" si="543"/>
        <v>5</v>
      </c>
      <c r="BZ923"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23" s="12" t="str">
        <f t="shared" si="545"/>
        <v>La bibliografía básica propuesta se encuentra en la biblioteca "Juan Roa Vásquez".</v>
      </c>
      <c r="CB923" s="21" t="str">
        <f t="shared" si="546"/>
        <v>La bibliografía propuesta contiene títulos de edición menor a 5 años.</v>
      </c>
      <c r="CC923" s="12" t="str">
        <f t="shared" si="547"/>
        <v>La bibliografía se presenta con una sólo sistema de referenciación (APA, Vancouver, IEEE, etc).</v>
      </c>
      <c r="CD923" s="12" t="str">
        <f t="shared" si="548"/>
        <v>La bibliografía incluye por lo menos dos títulos en una segunda lengua.</v>
      </c>
      <c r="CF923" s="12">
        <f t="shared" si="549"/>
        <v>1</v>
      </c>
      <c r="CG923" s="12">
        <f t="shared" si="550"/>
        <v>1</v>
      </c>
      <c r="CH923" s="12">
        <f t="shared" si="551"/>
        <v>1</v>
      </c>
      <c r="CI923" s="12">
        <f t="shared" si="552"/>
        <v>1</v>
      </c>
      <c r="CJ923" s="12">
        <f t="shared" si="553"/>
        <v>0</v>
      </c>
      <c r="CK923" s="12">
        <f t="shared" si="554"/>
        <v>4</v>
      </c>
    </row>
    <row r="924" spans="1:89" x14ac:dyDescent="0.25">
      <c r="A924" s="25">
        <v>43083.962981076387</v>
      </c>
      <c r="B924" s="26" t="s">
        <v>1725</v>
      </c>
      <c r="C924" s="26" t="s">
        <v>1726</v>
      </c>
      <c r="D924" s="26" t="s">
        <v>185</v>
      </c>
      <c r="E924" s="24"/>
      <c r="F924" s="26" t="s">
        <v>336</v>
      </c>
      <c r="G924" s="26" t="s">
        <v>1891</v>
      </c>
      <c r="H924" s="26" t="s">
        <v>188</v>
      </c>
      <c r="I924" s="26" t="s">
        <v>188</v>
      </c>
      <c r="J924" s="26" t="s">
        <v>188</v>
      </c>
      <c r="K924" s="26" t="s">
        <v>188</v>
      </c>
      <c r="L924" s="26" t="s">
        <v>188</v>
      </c>
      <c r="M924" s="26" t="s">
        <v>188</v>
      </c>
      <c r="N924" s="26" t="s">
        <v>188</v>
      </c>
      <c r="O924" s="26" t="s">
        <v>188</v>
      </c>
      <c r="P924" s="26" t="s">
        <v>188</v>
      </c>
      <c r="Q924" s="26" t="s">
        <v>188</v>
      </c>
      <c r="R924" s="26" t="s">
        <v>188</v>
      </c>
      <c r="S924" s="26" t="s">
        <v>188</v>
      </c>
      <c r="T924" s="26" t="s">
        <v>188</v>
      </c>
      <c r="U924" s="26" t="s">
        <v>188</v>
      </c>
      <c r="V924" s="26" t="s">
        <v>5</v>
      </c>
      <c r="W924" s="26" t="s">
        <v>162</v>
      </c>
      <c r="X924" s="26" t="s">
        <v>158</v>
      </c>
      <c r="Y924" s="26" t="s">
        <v>190</v>
      </c>
      <c r="Z924" s="26" t="s">
        <v>190</v>
      </c>
      <c r="AA924" s="26" t="s">
        <v>190</v>
      </c>
      <c r="AB924" s="26" t="s">
        <v>190</v>
      </c>
      <c r="AC924" s="26" t="s">
        <v>190</v>
      </c>
      <c r="AD924" s="26" t="s">
        <v>190</v>
      </c>
      <c r="AE924" s="26" t="s">
        <v>55</v>
      </c>
      <c r="AF924" s="26" t="s">
        <v>159</v>
      </c>
      <c r="AG924" s="26" t="s">
        <v>59</v>
      </c>
      <c r="AH924" s="26" t="s">
        <v>59</v>
      </c>
      <c r="AI924" s="26" t="s">
        <v>59</v>
      </c>
      <c r="AJ924" s="26" t="s">
        <v>59</v>
      </c>
      <c r="AK924" s="26" t="s">
        <v>69</v>
      </c>
      <c r="AL924" s="26" t="s">
        <v>160</v>
      </c>
      <c r="AM924" s="26" t="s">
        <v>412</v>
      </c>
      <c r="AN924" s="26" t="s">
        <v>90</v>
      </c>
      <c r="AO924" s="26" t="s">
        <v>192</v>
      </c>
      <c r="AP924" s="26" t="s">
        <v>106</v>
      </c>
      <c r="AQ924" s="26" t="s">
        <v>106</v>
      </c>
      <c r="AR924" s="26" t="s">
        <v>106</v>
      </c>
      <c r="AS924" s="26" t="s">
        <v>106</v>
      </c>
      <c r="AT924" s="26" t="s">
        <v>112</v>
      </c>
      <c r="AU924" s="26" t="s">
        <v>247</v>
      </c>
      <c r="AX924" s="12">
        <f t="shared" si="524"/>
        <v>842</v>
      </c>
      <c r="AY924" s="12">
        <f t="shared" si="555"/>
        <v>0.5</v>
      </c>
      <c r="AZ924" s="20" t="str">
        <f t="shared" si="525"/>
        <v>Anticipatoria., Retroalimentación.</v>
      </c>
      <c r="BA924" s="12" t="str">
        <f t="shared" si="520"/>
        <v>Anticipatoria.</v>
      </c>
      <c r="BB924" s="12" t="str">
        <f t="shared" si="521"/>
        <v>Retroalimentación.</v>
      </c>
      <c r="BC924" s="12" t="str">
        <f t="shared" si="522"/>
        <v/>
      </c>
      <c r="BD924" s="12" t="str">
        <f t="shared" si="523"/>
        <v/>
      </c>
      <c r="BF924" s="12">
        <f t="shared" si="526"/>
        <v>1</v>
      </c>
      <c r="BG924" s="12">
        <f t="shared" si="527"/>
        <v>0</v>
      </c>
      <c r="BH924" s="12">
        <f t="shared" si="528"/>
        <v>0</v>
      </c>
      <c r="BI924" s="12">
        <f t="shared" si="529"/>
        <v>1</v>
      </c>
      <c r="BJ924" s="12">
        <f t="shared" si="530"/>
        <v>0</v>
      </c>
      <c r="BK924" s="12">
        <f t="shared" si="531"/>
        <v>2</v>
      </c>
      <c r="BL924" s="20" t="str">
        <f t="shared" si="532"/>
        <v>Reflexión, Diálogo, Claridad, Oportunidades de mejora, Retroalimentación al docente</v>
      </c>
      <c r="BM924" s="12" t="str">
        <f t="shared" si="533"/>
        <v>Reflexión</v>
      </c>
      <c r="BN924" s="12" t="str">
        <f t="shared" si="556"/>
        <v>Diálogo</v>
      </c>
      <c r="BO924" s="12" t="str">
        <f t="shared" si="534"/>
        <v>Claridad</v>
      </c>
      <c r="BP924" s="12" t="str">
        <f t="shared" si="535"/>
        <v>Oportunidades de mejora</v>
      </c>
      <c r="BQ924" s="12" t="str">
        <f t="shared" si="536"/>
        <v>Retroalimentación al docente</v>
      </c>
      <c r="BS924" s="12">
        <f t="shared" si="537"/>
        <v>1</v>
      </c>
      <c r="BT924" s="12">
        <f t="shared" si="538"/>
        <v>1</v>
      </c>
      <c r="BU924" s="12">
        <f t="shared" si="539"/>
        <v>1</v>
      </c>
      <c r="BV924" s="12">
        <f t="shared" si="540"/>
        <v>1</v>
      </c>
      <c r="BW924" s="12">
        <f t="shared" si="541"/>
        <v>1</v>
      </c>
      <c r="BX924" s="12">
        <f t="shared" si="542"/>
        <v>0</v>
      </c>
      <c r="BY924" s="12">
        <f t="shared" si="543"/>
        <v>5</v>
      </c>
      <c r="BZ924" s="12" t="str">
        <f t="shared" si="544"/>
        <v>La bibliografía básica propuesta se encuentra en la biblioteca "Juan Roa Vásquez"., La bibliografía propuesta contiene títulos de edición menor a 5 años., La bibliografía se presenta con una sólo sistema de referenciación (APA, Vancouver, IEEE, etc).</v>
      </c>
      <c r="CA924" s="12" t="str">
        <f t="shared" si="545"/>
        <v>La bibliografía básica propuesta se encuentra en la biblioteca "Juan Roa Vásquez".</v>
      </c>
      <c r="CB924" s="21" t="str">
        <f t="shared" si="546"/>
        <v>La bibliografía propuesta contiene títulos de edición menor a 5 años.</v>
      </c>
      <c r="CC924" s="12" t="str">
        <f t="shared" si="547"/>
        <v>La bibliografía se presenta con una sólo sistema de referenciación (APA, Vancouver, IEEE, etc).</v>
      </c>
      <c r="CD924" s="12" t="str">
        <f t="shared" si="548"/>
        <v/>
      </c>
      <c r="CF924" s="12">
        <f t="shared" si="549"/>
        <v>1</v>
      </c>
      <c r="CG924" s="12">
        <f t="shared" si="550"/>
        <v>1</v>
      </c>
      <c r="CH924" s="12">
        <f t="shared" si="551"/>
        <v>1</v>
      </c>
      <c r="CI924" s="12">
        <f t="shared" si="552"/>
        <v>0</v>
      </c>
      <c r="CJ924" s="12">
        <f t="shared" si="553"/>
        <v>0</v>
      </c>
      <c r="CK924" s="12">
        <f t="shared" si="554"/>
        <v>3</v>
      </c>
    </row>
    <row r="925" spans="1:89" x14ac:dyDescent="0.25">
      <c r="A925" s="25">
        <v>43083.965000798613</v>
      </c>
      <c r="B925" s="26" t="s">
        <v>1888</v>
      </c>
      <c r="C925" s="26" t="s">
        <v>1889</v>
      </c>
      <c r="D925" s="26" t="s">
        <v>185</v>
      </c>
      <c r="E925" s="24"/>
      <c r="F925" s="26" t="s">
        <v>204</v>
      </c>
      <c r="G925" s="26" t="s">
        <v>1892</v>
      </c>
      <c r="H925" s="26" t="s">
        <v>188</v>
      </c>
      <c r="I925" s="26" t="s">
        <v>188</v>
      </c>
      <c r="J925" s="26" t="s">
        <v>188</v>
      </c>
      <c r="K925" s="26" t="s">
        <v>188</v>
      </c>
      <c r="L925" s="26" t="s">
        <v>188</v>
      </c>
      <c r="M925" s="26" t="s">
        <v>188</v>
      </c>
      <c r="N925" s="26" t="s">
        <v>188</v>
      </c>
      <c r="O925" s="26" t="s">
        <v>188</v>
      </c>
      <c r="P925" s="26" t="s">
        <v>188</v>
      </c>
      <c r="Q925" s="26" t="s">
        <v>188</v>
      </c>
      <c r="R925" s="26" t="s">
        <v>188</v>
      </c>
      <c r="S925" s="26" t="s">
        <v>188</v>
      </c>
      <c r="T925" s="26" t="s">
        <v>188</v>
      </c>
      <c r="U925" s="26" t="s">
        <v>188</v>
      </c>
      <c r="V925" s="26" t="s">
        <v>5</v>
      </c>
      <c r="W925" s="26" t="s">
        <v>162</v>
      </c>
      <c r="X925" s="26" t="s">
        <v>158</v>
      </c>
      <c r="Y925" s="26" t="s">
        <v>190</v>
      </c>
      <c r="Z925" s="26" t="s">
        <v>190</v>
      </c>
      <c r="AA925" s="26" t="s">
        <v>43</v>
      </c>
      <c r="AB925" s="26" t="s">
        <v>43</v>
      </c>
      <c r="AC925" s="26" t="s">
        <v>43</v>
      </c>
      <c r="AD925" s="26" t="s">
        <v>43</v>
      </c>
      <c r="AE925" s="26" t="s">
        <v>55</v>
      </c>
      <c r="AF925" s="26" t="s">
        <v>58</v>
      </c>
      <c r="AG925" s="26" t="s">
        <v>58</v>
      </c>
      <c r="AH925" s="26" t="s">
        <v>58</v>
      </c>
      <c r="AI925" s="26" t="s">
        <v>58</v>
      </c>
      <c r="AJ925" s="26" t="s">
        <v>58</v>
      </c>
      <c r="AK925" s="26" t="s">
        <v>69</v>
      </c>
      <c r="AL925" s="26" t="s">
        <v>160</v>
      </c>
      <c r="AM925" s="26" t="s">
        <v>231</v>
      </c>
      <c r="AN925" s="26" t="s">
        <v>89</v>
      </c>
      <c r="AO925" s="26" t="s">
        <v>192</v>
      </c>
      <c r="AP925" s="26" t="s">
        <v>104</v>
      </c>
      <c r="AQ925" s="26" t="s">
        <v>104</v>
      </c>
      <c r="AR925" s="26" t="s">
        <v>104</v>
      </c>
      <c r="AS925" s="26" t="s">
        <v>104</v>
      </c>
      <c r="AT925" s="26" t="s">
        <v>114</v>
      </c>
      <c r="AU925" s="26" t="s">
        <v>193</v>
      </c>
      <c r="AX925" s="12">
        <f t="shared" si="524"/>
        <v>922</v>
      </c>
      <c r="AY925" s="12">
        <f t="shared" si="555"/>
        <v>0.33333333333333331</v>
      </c>
      <c r="AZ925" s="20" t="str">
        <f t="shared" si="525"/>
        <v>Anticipatoria., Criterios y estándares (Rúbrica)., Retroalimentación.</v>
      </c>
      <c r="BA925" s="12" t="str">
        <f t="shared" si="520"/>
        <v>Anticipatoria.</v>
      </c>
      <c r="BB925" s="12" t="str">
        <f t="shared" si="521"/>
        <v>Criterios y estándares (Rúbrica).</v>
      </c>
      <c r="BC925" s="12" t="str">
        <f t="shared" si="522"/>
        <v>Retroalimentación.</v>
      </c>
      <c r="BD925" s="12" t="str">
        <f t="shared" si="523"/>
        <v/>
      </c>
      <c r="BF925" s="12">
        <f t="shared" si="526"/>
        <v>1</v>
      </c>
      <c r="BG925" s="12">
        <f t="shared" si="527"/>
        <v>1</v>
      </c>
      <c r="BH925" s="12">
        <f t="shared" si="528"/>
        <v>0</v>
      </c>
      <c r="BI925" s="12">
        <f t="shared" si="529"/>
        <v>1</v>
      </c>
      <c r="BJ925" s="12">
        <f t="shared" si="530"/>
        <v>0</v>
      </c>
      <c r="BK925" s="12">
        <f t="shared" si="531"/>
        <v>3</v>
      </c>
      <c r="BL925" s="20" t="str">
        <f t="shared" si="532"/>
        <v>Reflexión, Diálogo, Claridad, Oportunidades de mejora, Retroalimentación al docente</v>
      </c>
      <c r="BM925" s="12" t="str">
        <f t="shared" si="533"/>
        <v>Reflexión</v>
      </c>
      <c r="BN925" s="12" t="str">
        <f t="shared" si="556"/>
        <v>Diálogo</v>
      </c>
      <c r="BO925" s="12" t="str">
        <f t="shared" si="534"/>
        <v>Claridad</v>
      </c>
      <c r="BP925" s="12" t="str">
        <f t="shared" si="535"/>
        <v>Oportunidades de mejora</v>
      </c>
      <c r="BQ925" s="12" t="str">
        <f t="shared" si="536"/>
        <v>Retroalimentación al docente</v>
      </c>
      <c r="BS925" s="12">
        <f t="shared" si="537"/>
        <v>1</v>
      </c>
      <c r="BT925" s="12">
        <f t="shared" si="538"/>
        <v>1</v>
      </c>
      <c r="BU925" s="12">
        <f t="shared" si="539"/>
        <v>1</v>
      </c>
      <c r="BV925" s="12">
        <f t="shared" si="540"/>
        <v>1</v>
      </c>
      <c r="BW925" s="12">
        <f t="shared" si="541"/>
        <v>1</v>
      </c>
      <c r="BX925" s="12">
        <f t="shared" si="542"/>
        <v>0</v>
      </c>
      <c r="BY925" s="12">
        <f t="shared" si="543"/>
        <v>5</v>
      </c>
      <c r="BZ925"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25" s="12" t="str">
        <f t="shared" si="545"/>
        <v>La bibliografía básica propuesta se encuentra en la biblioteca "Juan Roa Vásquez".</v>
      </c>
      <c r="CB925" s="21" t="str">
        <f t="shared" si="546"/>
        <v>La bibliografía propuesta contiene títulos de edición menor a 5 años.</v>
      </c>
      <c r="CC925" s="12" t="str">
        <f t="shared" si="547"/>
        <v>La bibliografía se presenta con una sólo sistema de referenciación (APA, Vancouver, IEEE, etc).</v>
      </c>
      <c r="CD925" s="12" t="str">
        <f t="shared" si="548"/>
        <v>La bibliografía incluye por lo menos dos títulos en una segunda lengua.</v>
      </c>
      <c r="CF925" s="12">
        <f t="shared" si="549"/>
        <v>1</v>
      </c>
      <c r="CG925" s="12">
        <f t="shared" si="550"/>
        <v>1</v>
      </c>
      <c r="CH925" s="12">
        <f t="shared" si="551"/>
        <v>1</v>
      </c>
      <c r="CI925" s="12">
        <f t="shared" si="552"/>
        <v>1</v>
      </c>
      <c r="CJ925" s="12">
        <f t="shared" si="553"/>
        <v>0</v>
      </c>
      <c r="CK925" s="12">
        <f t="shared" si="554"/>
        <v>4</v>
      </c>
    </row>
    <row r="926" spans="1:89" x14ac:dyDescent="0.25">
      <c r="A926" s="25">
        <v>43083.969032303241</v>
      </c>
      <c r="B926" s="26" t="s">
        <v>1888</v>
      </c>
      <c r="C926" s="26" t="s">
        <v>1889</v>
      </c>
      <c r="D926" s="26" t="s">
        <v>185</v>
      </c>
      <c r="E926" s="24"/>
      <c r="F926" s="26" t="s">
        <v>204</v>
      </c>
      <c r="G926" s="26" t="s">
        <v>1893</v>
      </c>
      <c r="H926" s="26" t="s">
        <v>188</v>
      </c>
      <c r="I926" s="26" t="s">
        <v>188</v>
      </c>
      <c r="J926" s="26" t="s">
        <v>188</v>
      </c>
      <c r="K926" s="26" t="s">
        <v>188</v>
      </c>
      <c r="L926" s="26" t="s">
        <v>188</v>
      </c>
      <c r="M926" s="26" t="s">
        <v>188</v>
      </c>
      <c r="N926" s="26" t="s">
        <v>188</v>
      </c>
      <c r="O926" s="26" t="s">
        <v>188</v>
      </c>
      <c r="P926" s="26" t="s">
        <v>188</v>
      </c>
      <c r="Q926" s="26" t="s">
        <v>188</v>
      </c>
      <c r="R926" s="26" t="s">
        <v>188</v>
      </c>
      <c r="S926" s="26" t="s">
        <v>188</v>
      </c>
      <c r="T926" s="26" t="s">
        <v>188</v>
      </c>
      <c r="U926" s="26" t="s">
        <v>188</v>
      </c>
      <c r="V926" s="26" t="s">
        <v>5</v>
      </c>
      <c r="W926" s="26" t="s">
        <v>162</v>
      </c>
      <c r="X926" s="26" t="s">
        <v>158</v>
      </c>
      <c r="Y926" s="26" t="s">
        <v>190</v>
      </c>
      <c r="Z926" s="26" t="s">
        <v>190</v>
      </c>
      <c r="AA926" s="26" t="s">
        <v>43</v>
      </c>
      <c r="AB926" s="26" t="s">
        <v>43</v>
      </c>
      <c r="AC926" s="26" t="s">
        <v>43</v>
      </c>
      <c r="AD926" s="26" t="s">
        <v>43</v>
      </c>
      <c r="AE926" s="26" t="s">
        <v>55</v>
      </c>
      <c r="AF926" s="26" t="s">
        <v>58</v>
      </c>
      <c r="AG926" s="26" t="s">
        <v>58</v>
      </c>
      <c r="AH926" s="26" t="s">
        <v>58</v>
      </c>
      <c r="AI926" s="26" t="s">
        <v>58</v>
      </c>
      <c r="AJ926" s="26" t="s">
        <v>58</v>
      </c>
      <c r="AK926" s="26" t="s">
        <v>69</v>
      </c>
      <c r="AL926" s="26" t="s">
        <v>160</v>
      </c>
      <c r="AM926" s="26" t="s">
        <v>231</v>
      </c>
      <c r="AN926" s="26" t="s">
        <v>90</v>
      </c>
      <c r="AO926" s="26" t="s">
        <v>192</v>
      </c>
      <c r="AP926" s="26" t="s">
        <v>104</v>
      </c>
      <c r="AQ926" s="26" t="s">
        <v>104</v>
      </c>
      <c r="AR926" s="26" t="s">
        <v>104</v>
      </c>
      <c r="AS926" s="26" t="s">
        <v>104</v>
      </c>
      <c r="AT926" s="26" t="s">
        <v>114</v>
      </c>
      <c r="AU926" s="26" t="s">
        <v>193</v>
      </c>
      <c r="AX926" s="12">
        <f t="shared" si="524"/>
        <v>922</v>
      </c>
      <c r="AY926" s="12">
        <f t="shared" si="555"/>
        <v>0.33333333333333331</v>
      </c>
      <c r="AZ926" s="20" t="str">
        <f t="shared" si="525"/>
        <v>Anticipatoria., Criterios y estándares (Rúbrica)., Retroalimentación.</v>
      </c>
      <c r="BA926" s="12" t="str">
        <f t="shared" si="520"/>
        <v>Anticipatoria.</v>
      </c>
      <c r="BB926" s="12" t="str">
        <f t="shared" si="521"/>
        <v>Criterios y estándares (Rúbrica).</v>
      </c>
      <c r="BC926" s="12" t="str">
        <f t="shared" si="522"/>
        <v>Retroalimentación.</v>
      </c>
      <c r="BD926" s="12" t="str">
        <f t="shared" si="523"/>
        <v/>
      </c>
      <c r="BF926" s="12">
        <f t="shared" si="526"/>
        <v>1</v>
      </c>
      <c r="BG926" s="12">
        <f t="shared" si="527"/>
        <v>1</v>
      </c>
      <c r="BH926" s="12">
        <f t="shared" si="528"/>
        <v>0</v>
      </c>
      <c r="BI926" s="12">
        <f t="shared" si="529"/>
        <v>1</v>
      </c>
      <c r="BJ926" s="12">
        <f t="shared" si="530"/>
        <v>0</v>
      </c>
      <c r="BK926" s="12">
        <f t="shared" si="531"/>
        <v>3</v>
      </c>
      <c r="BL926" s="20" t="str">
        <f t="shared" si="532"/>
        <v>Reflexión, Diálogo, Claridad, Oportunidades de mejora, Retroalimentación al docente</v>
      </c>
      <c r="BM926" s="12" t="str">
        <f t="shared" si="533"/>
        <v>Reflexión</v>
      </c>
      <c r="BN926" s="12" t="str">
        <f t="shared" si="556"/>
        <v>Diálogo</v>
      </c>
      <c r="BO926" s="12" t="str">
        <f t="shared" si="534"/>
        <v>Claridad</v>
      </c>
      <c r="BP926" s="12" t="str">
        <f t="shared" si="535"/>
        <v>Oportunidades de mejora</v>
      </c>
      <c r="BQ926" s="12" t="str">
        <f t="shared" si="536"/>
        <v>Retroalimentación al docente</v>
      </c>
      <c r="BS926" s="12">
        <f t="shared" si="537"/>
        <v>1</v>
      </c>
      <c r="BT926" s="12">
        <f t="shared" si="538"/>
        <v>1</v>
      </c>
      <c r="BU926" s="12">
        <f t="shared" si="539"/>
        <v>1</v>
      </c>
      <c r="BV926" s="12">
        <f t="shared" si="540"/>
        <v>1</v>
      </c>
      <c r="BW926" s="12">
        <f t="shared" si="541"/>
        <v>1</v>
      </c>
      <c r="BX926" s="12">
        <f t="shared" si="542"/>
        <v>0</v>
      </c>
      <c r="BY926" s="12">
        <f t="shared" si="543"/>
        <v>5</v>
      </c>
      <c r="BZ926"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26" s="12" t="str">
        <f t="shared" si="545"/>
        <v>La bibliografía básica propuesta se encuentra en la biblioteca "Juan Roa Vásquez".</v>
      </c>
      <c r="CB926" s="21" t="str">
        <f t="shared" si="546"/>
        <v>La bibliografía propuesta contiene títulos de edición menor a 5 años.</v>
      </c>
      <c r="CC926" s="12" t="str">
        <f t="shared" si="547"/>
        <v>La bibliografía se presenta con una sólo sistema de referenciación (APA, Vancouver, IEEE, etc).</v>
      </c>
      <c r="CD926" s="12" t="str">
        <f t="shared" si="548"/>
        <v>La bibliografía incluye por lo menos dos títulos en una segunda lengua.</v>
      </c>
      <c r="CF926" s="12">
        <f t="shared" si="549"/>
        <v>1</v>
      </c>
      <c r="CG926" s="12">
        <f t="shared" si="550"/>
        <v>1</v>
      </c>
      <c r="CH926" s="12">
        <f t="shared" si="551"/>
        <v>1</v>
      </c>
      <c r="CI926" s="12">
        <f t="shared" si="552"/>
        <v>1</v>
      </c>
      <c r="CJ926" s="12">
        <f t="shared" si="553"/>
        <v>0</v>
      </c>
      <c r="CK926" s="12">
        <f t="shared" si="554"/>
        <v>4</v>
      </c>
    </row>
    <row r="927" spans="1:89" x14ac:dyDescent="0.25">
      <c r="A927" s="25">
        <v>43083.980901944444</v>
      </c>
      <c r="B927" s="26" t="s">
        <v>1894</v>
      </c>
      <c r="C927" s="26" t="s">
        <v>1895</v>
      </c>
      <c r="D927" s="26" t="s">
        <v>185</v>
      </c>
      <c r="E927" s="24"/>
      <c r="F927" s="26" t="s">
        <v>1007</v>
      </c>
      <c r="G927" s="26" t="s">
        <v>1896</v>
      </c>
      <c r="H927" s="26" t="s">
        <v>188</v>
      </c>
      <c r="I927" s="26" t="s">
        <v>188</v>
      </c>
      <c r="J927" s="26" t="s">
        <v>188</v>
      </c>
      <c r="K927" s="26" t="s">
        <v>188</v>
      </c>
      <c r="L927" s="26" t="s">
        <v>188</v>
      </c>
      <c r="M927" s="26" t="s">
        <v>188</v>
      </c>
      <c r="N927" s="26" t="s">
        <v>188</v>
      </c>
      <c r="O927" s="26" t="s">
        <v>188</v>
      </c>
      <c r="P927" s="26" t="s">
        <v>188</v>
      </c>
      <c r="Q927" s="26" t="s">
        <v>188</v>
      </c>
      <c r="R927" s="26" t="s">
        <v>188</v>
      </c>
      <c r="S927" s="26" t="s">
        <v>188</v>
      </c>
      <c r="T927" s="26" t="s">
        <v>188</v>
      </c>
      <c r="U927" s="26" t="s">
        <v>188</v>
      </c>
      <c r="V927" s="26" t="s">
        <v>5</v>
      </c>
      <c r="W927" s="26" t="s">
        <v>162</v>
      </c>
      <c r="X927" s="26" t="s">
        <v>158</v>
      </c>
      <c r="Y927" s="26" t="s">
        <v>190</v>
      </c>
      <c r="Z927" s="26" t="s">
        <v>190</v>
      </c>
      <c r="AA927" s="26" t="s">
        <v>190</v>
      </c>
      <c r="AB927" s="26" t="s">
        <v>190</v>
      </c>
      <c r="AC927" s="26" t="s">
        <v>190</v>
      </c>
      <c r="AD927" s="26" t="s">
        <v>190</v>
      </c>
      <c r="AE927" s="26" t="s">
        <v>55</v>
      </c>
      <c r="AF927" s="26" t="s">
        <v>159</v>
      </c>
      <c r="AG927" s="26" t="s">
        <v>59</v>
      </c>
      <c r="AH927" s="26" t="s">
        <v>59</v>
      </c>
      <c r="AI927" s="26" t="s">
        <v>58</v>
      </c>
      <c r="AJ927" s="26" t="s">
        <v>58</v>
      </c>
      <c r="AK927" s="26" t="s">
        <v>71</v>
      </c>
      <c r="AL927" s="26" t="s">
        <v>163</v>
      </c>
      <c r="AM927" s="26" t="s">
        <v>231</v>
      </c>
      <c r="AN927" s="26" t="s">
        <v>89</v>
      </c>
      <c r="AO927" s="26" t="s">
        <v>192</v>
      </c>
      <c r="AP927" s="26" t="s">
        <v>106</v>
      </c>
      <c r="AQ927" s="26" t="s">
        <v>106</v>
      </c>
      <c r="AR927" s="26" t="s">
        <v>106</v>
      </c>
      <c r="AS927" s="26" t="s">
        <v>106</v>
      </c>
      <c r="AT927" s="26" t="s">
        <v>114</v>
      </c>
      <c r="AU927" s="26" t="s">
        <v>1897</v>
      </c>
      <c r="AX927" s="12">
        <f t="shared" si="524"/>
        <v>926</v>
      </c>
      <c r="AY927" s="12">
        <f t="shared" si="555"/>
        <v>0.33333333333333331</v>
      </c>
      <c r="AZ927" s="20" t="str">
        <f t="shared" si="525"/>
        <v>Anticipatoria., Criterios y estándares (Rúbrica)., Retroalimentación.</v>
      </c>
      <c r="BA927" s="12" t="str">
        <f t="shared" si="520"/>
        <v>Anticipatoria.</v>
      </c>
      <c r="BB927" s="12" t="str">
        <f t="shared" si="521"/>
        <v>Criterios y estándares (Rúbrica).</v>
      </c>
      <c r="BC927" s="12" t="str">
        <f t="shared" si="522"/>
        <v>Retroalimentación.</v>
      </c>
      <c r="BD927" s="12" t="str">
        <f t="shared" si="523"/>
        <v/>
      </c>
      <c r="BF927" s="12">
        <f t="shared" si="526"/>
        <v>1</v>
      </c>
      <c r="BG927" s="12">
        <f t="shared" si="527"/>
        <v>1</v>
      </c>
      <c r="BH927" s="12">
        <f t="shared" si="528"/>
        <v>0</v>
      </c>
      <c r="BI927" s="12">
        <f t="shared" si="529"/>
        <v>1</v>
      </c>
      <c r="BJ927" s="12">
        <f t="shared" si="530"/>
        <v>0</v>
      </c>
      <c r="BK927" s="12">
        <f t="shared" si="531"/>
        <v>3</v>
      </c>
      <c r="BL927" s="20" t="str">
        <f t="shared" si="532"/>
        <v>Reflexión, Diálogo, Claridad, Oportunidades de mejora, Retroalimentación al docente</v>
      </c>
      <c r="BM927" s="12" t="str">
        <f t="shared" si="533"/>
        <v>Reflexión</v>
      </c>
      <c r="BN927" s="12" t="str">
        <f t="shared" si="556"/>
        <v>Diálogo</v>
      </c>
      <c r="BO927" s="12" t="str">
        <f t="shared" si="534"/>
        <v>Claridad</v>
      </c>
      <c r="BP927" s="12" t="str">
        <f t="shared" si="535"/>
        <v>Oportunidades de mejora</v>
      </c>
      <c r="BQ927" s="12" t="str">
        <f t="shared" si="536"/>
        <v>Retroalimentación al docente</v>
      </c>
      <c r="BS927" s="12">
        <f t="shared" si="537"/>
        <v>1</v>
      </c>
      <c r="BT927" s="12">
        <f t="shared" si="538"/>
        <v>1</v>
      </c>
      <c r="BU927" s="12">
        <f t="shared" si="539"/>
        <v>1</v>
      </c>
      <c r="BV927" s="12">
        <f t="shared" si="540"/>
        <v>1</v>
      </c>
      <c r="BW927" s="12">
        <f t="shared" si="541"/>
        <v>1</v>
      </c>
      <c r="BX927" s="12">
        <f t="shared" si="542"/>
        <v>0</v>
      </c>
      <c r="BY927" s="12">
        <f t="shared" si="543"/>
        <v>5</v>
      </c>
      <c r="BZ927" s="12" t="str">
        <f t="shared" si="544"/>
        <v>La bibliografía incluye por lo menos dos títulos en una segunda lengua., No incluye bibliografía.</v>
      </c>
      <c r="CA927" s="12" t="str">
        <f t="shared" si="545"/>
        <v>La bibliografía incluye por lo menos dos títulos en una segunda lengua.</v>
      </c>
      <c r="CB927" s="21" t="str">
        <f t="shared" si="546"/>
        <v/>
      </c>
      <c r="CC927" s="12" t="str">
        <f t="shared" si="547"/>
        <v/>
      </c>
      <c r="CD927" s="12" t="str">
        <f t="shared" si="548"/>
        <v/>
      </c>
      <c r="CF927" s="12">
        <f t="shared" si="549"/>
        <v>0</v>
      </c>
      <c r="CG927" s="12">
        <f t="shared" si="550"/>
        <v>0</v>
      </c>
      <c r="CH927" s="12">
        <f t="shared" si="551"/>
        <v>0</v>
      </c>
      <c r="CI927" s="12">
        <f t="shared" si="552"/>
        <v>1</v>
      </c>
      <c r="CJ927" s="12">
        <f t="shared" si="553"/>
        <v>0</v>
      </c>
      <c r="CK927" s="12">
        <f t="shared" si="554"/>
        <v>1</v>
      </c>
    </row>
    <row r="928" spans="1:89" x14ac:dyDescent="0.25">
      <c r="A928" s="25">
        <v>43083.985320787033</v>
      </c>
      <c r="B928" s="26" t="s">
        <v>1894</v>
      </c>
      <c r="C928" s="26" t="s">
        <v>1895</v>
      </c>
      <c r="D928" s="26" t="s">
        <v>185</v>
      </c>
      <c r="E928" s="24"/>
      <c r="F928" s="26" t="s">
        <v>1007</v>
      </c>
      <c r="G928" s="26" t="s">
        <v>1898</v>
      </c>
      <c r="H928" s="26" t="s">
        <v>188</v>
      </c>
      <c r="I928" s="26" t="s">
        <v>188</v>
      </c>
      <c r="J928" s="26" t="s">
        <v>188</v>
      </c>
      <c r="K928" s="26" t="s">
        <v>188</v>
      </c>
      <c r="L928" s="26" t="s">
        <v>188</v>
      </c>
      <c r="M928" s="26" t="s">
        <v>188</v>
      </c>
      <c r="N928" s="26" t="s">
        <v>188</v>
      </c>
      <c r="O928" s="26" t="s">
        <v>188</v>
      </c>
      <c r="P928" s="26" t="s">
        <v>188</v>
      </c>
      <c r="Q928" s="26" t="s">
        <v>188</v>
      </c>
      <c r="R928" s="26" t="s">
        <v>188</v>
      </c>
      <c r="S928" s="26" t="s">
        <v>188</v>
      </c>
      <c r="T928" s="26" t="s">
        <v>188</v>
      </c>
      <c r="U928" s="26" t="s">
        <v>188</v>
      </c>
      <c r="V928" s="26" t="s">
        <v>5</v>
      </c>
      <c r="W928" s="26" t="s">
        <v>162</v>
      </c>
      <c r="X928" s="26" t="s">
        <v>158</v>
      </c>
      <c r="Y928" s="26" t="s">
        <v>190</v>
      </c>
      <c r="Z928" s="26" t="s">
        <v>190</v>
      </c>
      <c r="AA928" s="26" t="s">
        <v>190</v>
      </c>
      <c r="AB928" s="26" t="s">
        <v>190</v>
      </c>
      <c r="AC928" s="26" t="s">
        <v>190</v>
      </c>
      <c r="AD928" s="26" t="s">
        <v>190</v>
      </c>
      <c r="AE928" s="26" t="s">
        <v>55</v>
      </c>
      <c r="AF928" s="26" t="s">
        <v>159</v>
      </c>
      <c r="AG928" s="26" t="s">
        <v>59</v>
      </c>
      <c r="AH928" s="26" t="s">
        <v>59</v>
      </c>
      <c r="AI928" s="26" t="s">
        <v>58</v>
      </c>
      <c r="AJ928" s="26" t="s">
        <v>58</v>
      </c>
      <c r="AK928" s="26" t="s">
        <v>71</v>
      </c>
      <c r="AL928" s="26" t="s">
        <v>163</v>
      </c>
      <c r="AM928" s="26" t="s">
        <v>231</v>
      </c>
      <c r="AN928" s="26" t="s">
        <v>89</v>
      </c>
      <c r="AO928" s="26" t="s">
        <v>192</v>
      </c>
      <c r="AP928" s="26" t="s">
        <v>106</v>
      </c>
      <c r="AQ928" s="26" t="s">
        <v>106</v>
      </c>
      <c r="AR928" s="26" t="s">
        <v>106</v>
      </c>
      <c r="AS928" s="26" t="s">
        <v>106</v>
      </c>
      <c r="AT928" s="26" t="s">
        <v>114</v>
      </c>
      <c r="AU928" s="26" t="s">
        <v>1897</v>
      </c>
      <c r="AX928" s="12">
        <f t="shared" si="524"/>
        <v>926</v>
      </c>
      <c r="AY928" s="12">
        <f t="shared" si="555"/>
        <v>0.33333333333333331</v>
      </c>
      <c r="AZ928" s="20" t="str">
        <f t="shared" si="525"/>
        <v>Anticipatoria., Criterios y estándares (Rúbrica)., Retroalimentación.</v>
      </c>
      <c r="BA928" s="12" t="str">
        <f t="shared" si="520"/>
        <v>Anticipatoria.</v>
      </c>
      <c r="BB928" s="12" t="str">
        <f t="shared" si="521"/>
        <v>Criterios y estándares (Rúbrica).</v>
      </c>
      <c r="BC928" s="12" t="str">
        <f t="shared" si="522"/>
        <v>Retroalimentación.</v>
      </c>
      <c r="BD928" s="12" t="str">
        <f t="shared" si="523"/>
        <v/>
      </c>
      <c r="BF928" s="12">
        <f t="shared" si="526"/>
        <v>1</v>
      </c>
      <c r="BG928" s="12">
        <f t="shared" si="527"/>
        <v>1</v>
      </c>
      <c r="BH928" s="12">
        <f t="shared" si="528"/>
        <v>0</v>
      </c>
      <c r="BI928" s="12">
        <f t="shared" si="529"/>
        <v>1</v>
      </c>
      <c r="BJ928" s="12">
        <f t="shared" si="530"/>
        <v>0</v>
      </c>
      <c r="BK928" s="12">
        <f t="shared" si="531"/>
        <v>3</v>
      </c>
      <c r="BL928" s="20" t="str">
        <f t="shared" si="532"/>
        <v>Reflexión, Diálogo, Claridad, Oportunidades de mejora, Retroalimentación al docente</v>
      </c>
      <c r="BM928" s="12" t="str">
        <f t="shared" si="533"/>
        <v>Reflexión</v>
      </c>
      <c r="BN928" s="12" t="str">
        <f t="shared" si="556"/>
        <v>Diálogo</v>
      </c>
      <c r="BO928" s="12" t="str">
        <f t="shared" si="534"/>
        <v>Claridad</v>
      </c>
      <c r="BP928" s="12" t="str">
        <f t="shared" si="535"/>
        <v>Oportunidades de mejora</v>
      </c>
      <c r="BQ928" s="12" t="str">
        <f t="shared" si="536"/>
        <v>Retroalimentación al docente</v>
      </c>
      <c r="BS928" s="12">
        <f t="shared" si="537"/>
        <v>1</v>
      </c>
      <c r="BT928" s="12">
        <f t="shared" si="538"/>
        <v>1</v>
      </c>
      <c r="BU928" s="12">
        <f t="shared" si="539"/>
        <v>1</v>
      </c>
      <c r="BV928" s="12">
        <f t="shared" si="540"/>
        <v>1</v>
      </c>
      <c r="BW928" s="12">
        <f t="shared" si="541"/>
        <v>1</v>
      </c>
      <c r="BX928" s="12">
        <f t="shared" si="542"/>
        <v>0</v>
      </c>
      <c r="BY928" s="12">
        <f t="shared" si="543"/>
        <v>5</v>
      </c>
      <c r="BZ928" s="12" t="str">
        <f t="shared" si="544"/>
        <v>La bibliografía incluye por lo menos dos títulos en una segunda lengua., No incluye bibliografía.</v>
      </c>
      <c r="CA928" s="12" t="str">
        <f t="shared" si="545"/>
        <v>La bibliografía incluye por lo menos dos títulos en una segunda lengua.</v>
      </c>
      <c r="CB928" s="21" t="str">
        <f t="shared" si="546"/>
        <v/>
      </c>
      <c r="CC928" s="12" t="str">
        <f t="shared" si="547"/>
        <v/>
      </c>
      <c r="CD928" s="12" t="str">
        <f t="shared" si="548"/>
        <v/>
      </c>
      <c r="CF928" s="12">
        <f t="shared" si="549"/>
        <v>0</v>
      </c>
      <c r="CG928" s="12">
        <f t="shared" si="550"/>
        <v>0</v>
      </c>
      <c r="CH928" s="12">
        <f t="shared" si="551"/>
        <v>0</v>
      </c>
      <c r="CI928" s="12">
        <f t="shared" si="552"/>
        <v>1</v>
      </c>
      <c r="CJ928" s="12">
        <f t="shared" si="553"/>
        <v>0</v>
      </c>
      <c r="CK928" s="12">
        <f t="shared" si="554"/>
        <v>1</v>
      </c>
    </row>
    <row r="929" spans="1:89" x14ac:dyDescent="0.25">
      <c r="A929" s="25">
        <v>43083.998667199077</v>
      </c>
      <c r="B929" s="26" t="s">
        <v>1894</v>
      </c>
      <c r="C929" s="26" t="s">
        <v>1895</v>
      </c>
      <c r="D929" s="26" t="s">
        <v>185</v>
      </c>
      <c r="E929" s="24"/>
      <c r="F929" s="26" t="s">
        <v>1007</v>
      </c>
      <c r="G929" s="26" t="s">
        <v>1899</v>
      </c>
      <c r="H929" s="26" t="s">
        <v>188</v>
      </c>
      <c r="I929" s="26" t="s">
        <v>188</v>
      </c>
      <c r="J929" s="26" t="s">
        <v>188</v>
      </c>
      <c r="K929" s="26" t="s">
        <v>188</v>
      </c>
      <c r="L929" s="26" t="s">
        <v>188</v>
      </c>
      <c r="M929" s="26" t="s">
        <v>188</v>
      </c>
      <c r="N929" s="26" t="s">
        <v>188</v>
      </c>
      <c r="O929" s="26" t="s">
        <v>188</v>
      </c>
      <c r="P929" s="26" t="s">
        <v>188</v>
      </c>
      <c r="Q929" s="26" t="s">
        <v>188</v>
      </c>
      <c r="R929" s="26" t="s">
        <v>188</v>
      </c>
      <c r="S929" s="26" t="s">
        <v>188</v>
      </c>
      <c r="T929" s="26" t="s">
        <v>188</v>
      </c>
      <c r="U929" s="26" t="s">
        <v>188</v>
      </c>
      <c r="V929" s="26" t="s">
        <v>5</v>
      </c>
      <c r="W929" s="26" t="s">
        <v>162</v>
      </c>
      <c r="X929" s="26" t="s">
        <v>158</v>
      </c>
      <c r="Y929" s="26" t="s">
        <v>190</v>
      </c>
      <c r="Z929" s="26" t="s">
        <v>190</v>
      </c>
      <c r="AA929" s="26" t="s">
        <v>190</v>
      </c>
      <c r="AB929" s="26" t="s">
        <v>190</v>
      </c>
      <c r="AC929" s="26" t="s">
        <v>190</v>
      </c>
      <c r="AD929" s="26" t="s">
        <v>190</v>
      </c>
      <c r="AE929" s="26" t="s">
        <v>55</v>
      </c>
      <c r="AF929" s="26" t="s">
        <v>159</v>
      </c>
      <c r="AG929" s="26" t="s">
        <v>59</v>
      </c>
      <c r="AH929" s="26" t="s">
        <v>59</v>
      </c>
      <c r="AI929" s="26" t="s">
        <v>59</v>
      </c>
      <c r="AJ929" s="26" t="s">
        <v>58</v>
      </c>
      <c r="AK929" s="26" t="s">
        <v>69</v>
      </c>
      <c r="AL929" s="26" t="s">
        <v>163</v>
      </c>
      <c r="AM929" s="26" t="s">
        <v>191</v>
      </c>
      <c r="AN929" s="26" t="s">
        <v>89</v>
      </c>
      <c r="AO929" s="26" t="s">
        <v>192</v>
      </c>
      <c r="AP929" s="26" t="s">
        <v>106</v>
      </c>
      <c r="AQ929" s="26" t="s">
        <v>106</v>
      </c>
      <c r="AR929" s="26" t="s">
        <v>104</v>
      </c>
      <c r="AS929" s="26" t="s">
        <v>106</v>
      </c>
      <c r="AT929" s="26" t="s">
        <v>114</v>
      </c>
      <c r="AU929" s="26" t="s">
        <v>198</v>
      </c>
      <c r="AX929" s="12">
        <f t="shared" si="524"/>
        <v>926</v>
      </c>
      <c r="AY929" s="12">
        <f t="shared" si="555"/>
        <v>0.33333333333333331</v>
      </c>
      <c r="AZ929" s="20" t="str">
        <f t="shared" si="525"/>
        <v>Anticipatoria., Criterios y estándares (Rúbrica)., Autoevaluación., Retroalimentación.</v>
      </c>
      <c r="BA929" s="12" t="str">
        <f t="shared" si="520"/>
        <v>Anticipatoria.</v>
      </c>
      <c r="BB929" s="12" t="str">
        <f t="shared" si="521"/>
        <v>Criterios y estándares (Rúbrica).</v>
      </c>
      <c r="BC929" s="12" t="str">
        <f t="shared" si="522"/>
        <v>Autoevaluación.</v>
      </c>
      <c r="BD929" s="12" t="str">
        <f t="shared" si="523"/>
        <v>Retroalimentación.</v>
      </c>
      <c r="BF929" s="12">
        <f t="shared" si="526"/>
        <v>1</v>
      </c>
      <c r="BG929" s="12">
        <f t="shared" si="527"/>
        <v>1</v>
      </c>
      <c r="BH929" s="12">
        <f t="shared" si="528"/>
        <v>1</v>
      </c>
      <c r="BI929" s="12">
        <f t="shared" si="529"/>
        <v>1</v>
      </c>
      <c r="BJ929" s="12">
        <f t="shared" si="530"/>
        <v>0</v>
      </c>
      <c r="BK929" s="12">
        <f t="shared" si="531"/>
        <v>4</v>
      </c>
      <c r="BL929" s="20" t="str">
        <f t="shared" si="532"/>
        <v>Reflexión, Diálogo, Claridad, Oportunidades de mejora, Retroalimentación al docente</v>
      </c>
      <c r="BM929" s="12" t="str">
        <f t="shared" si="533"/>
        <v>Reflexión</v>
      </c>
      <c r="BN929" s="12" t="str">
        <f t="shared" si="556"/>
        <v>Diálogo</v>
      </c>
      <c r="BO929" s="12" t="str">
        <f t="shared" si="534"/>
        <v>Claridad</v>
      </c>
      <c r="BP929" s="12" t="str">
        <f t="shared" si="535"/>
        <v>Oportunidades de mejora</v>
      </c>
      <c r="BQ929" s="12" t="str">
        <f t="shared" si="536"/>
        <v>Retroalimentación al docente</v>
      </c>
      <c r="BS929" s="12">
        <f t="shared" si="537"/>
        <v>1</v>
      </c>
      <c r="BT929" s="12">
        <f t="shared" si="538"/>
        <v>1</v>
      </c>
      <c r="BU929" s="12">
        <f t="shared" si="539"/>
        <v>1</v>
      </c>
      <c r="BV929" s="12">
        <f t="shared" si="540"/>
        <v>1</v>
      </c>
      <c r="BW929" s="12">
        <f t="shared" si="541"/>
        <v>1</v>
      </c>
      <c r="BX929" s="12">
        <f t="shared" si="542"/>
        <v>0</v>
      </c>
      <c r="BY929" s="12">
        <f t="shared" si="543"/>
        <v>5</v>
      </c>
      <c r="BZ929" s="12" t="str">
        <f t="shared" si="544"/>
        <v>La bibliografía propuesta contiene títulos de edición menor a 5 años., La bibliografía incluye por lo menos dos títulos en una segunda lengua.</v>
      </c>
      <c r="CA929" s="12" t="str">
        <f t="shared" si="545"/>
        <v>La bibliografía propuesta contiene títulos de edición menor a 5 años.</v>
      </c>
      <c r="CB929" s="21" t="str">
        <f t="shared" si="546"/>
        <v>La bibliografía incluye por lo menos dos títulos en una segunda lengua.</v>
      </c>
      <c r="CC929" s="12" t="str">
        <f t="shared" si="547"/>
        <v/>
      </c>
      <c r="CD929" s="12" t="str">
        <f t="shared" si="548"/>
        <v/>
      </c>
      <c r="CF929" s="12">
        <f t="shared" si="549"/>
        <v>0</v>
      </c>
      <c r="CG929" s="12">
        <f t="shared" si="550"/>
        <v>1</v>
      </c>
      <c r="CH929" s="12">
        <f t="shared" si="551"/>
        <v>0</v>
      </c>
      <c r="CI929" s="12">
        <f t="shared" si="552"/>
        <v>1</v>
      </c>
      <c r="CJ929" s="12">
        <f t="shared" si="553"/>
        <v>0</v>
      </c>
      <c r="CK929" s="12">
        <f t="shared" si="554"/>
        <v>2</v>
      </c>
    </row>
    <row r="930" spans="1:89" x14ac:dyDescent="0.25">
      <c r="A930" s="25">
        <v>43084.260567662037</v>
      </c>
      <c r="B930" s="26" t="s">
        <v>1900</v>
      </c>
      <c r="C930" s="26" t="s">
        <v>1901</v>
      </c>
      <c r="D930" s="26" t="s">
        <v>185</v>
      </c>
      <c r="E930" s="24"/>
      <c r="F930" s="26" t="s">
        <v>1007</v>
      </c>
      <c r="G930" s="26" t="s">
        <v>1902</v>
      </c>
      <c r="H930" s="26" t="s">
        <v>188</v>
      </c>
      <c r="I930" s="26" t="s">
        <v>188</v>
      </c>
      <c r="J930" s="26" t="s">
        <v>188</v>
      </c>
      <c r="K930" s="26" t="s">
        <v>188</v>
      </c>
      <c r="L930" s="26" t="s">
        <v>188</v>
      </c>
      <c r="M930" s="26" t="s">
        <v>188</v>
      </c>
      <c r="N930" s="26" t="s">
        <v>188</v>
      </c>
      <c r="O930" s="26" t="s">
        <v>188</v>
      </c>
      <c r="P930" s="26" t="s">
        <v>188</v>
      </c>
      <c r="Q930" s="26" t="s">
        <v>188</v>
      </c>
      <c r="R930" s="26" t="s">
        <v>188</v>
      </c>
      <c r="S930" s="26" t="s">
        <v>188</v>
      </c>
      <c r="T930" s="26" t="s">
        <v>188</v>
      </c>
      <c r="U930" s="26" t="s">
        <v>188</v>
      </c>
      <c r="V930" s="26" t="s">
        <v>5</v>
      </c>
      <c r="W930" s="26" t="s">
        <v>162</v>
      </c>
      <c r="X930" s="26" t="s">
        <v>158</v>
      </c>
      <c r="Y930" s="26" t="s">
        <v>190</v>
      </c>
      <c r="Z930" s="26" t="s">
        <v>190</v>
      </c>
      <c r="AA930" s="26" t="s">
        <v>190</v>
      </c>
      <c r="AB930" s="26" t="s">
        <v>190</v>
      </c>
      <c r="AC930" s="26" t="s">
        <v>190</v>
      </c>
      <c r="AD930" s="26" t="s">
        <v>190</v>
      </c>
      <c r="AE930" s="26" t="s">
        <v>55</v>
      </c>
      <c r="AF930" s="26" t="s">
        <v>159</v>
      </c>
      <c r="AG930" s="26" t="s">
        <v>59</v>
      </c>
      <c r="AH930" s="26" t="s">
        <v>59</v>
      </c>
      <c r="AI930" s="26" t="s">
        <v>59</v>
      </c>
      <c r="AJ930" s="26" t="s">
        <v>59</v>
      </c>
      <c r="AK930" s="26" t="s">
        <v>71</v>
      </c>
      <c r="AL930" s="26" t="s">
        <v>163</v>
      </c>
      <c r="AM930" s="26" t="s">
        <v>214</v>
      </c>
      <c r="AN930" s="26" t="s">
        <v>88</v>
      </c>
      <c r="AO930" s="26" t="s">
        <v>786</v>
      </c>
      <c r="AP930" s="26" t="s">
        <v>106</v>
      </c>
      <c r="AQ930" s="26" t="s">
        <v>106</v>
      </c>
      <c r="AR930" s="26" t="s">
        <v>106</v>
      </c>
      <c r="AS930" s="26" t="s">
        <v>106</v>
      </c>
      <c r="AT930" s="26" t="s">
        <v>112</v>
      </c>
      <c r="AU930" s="26" t="s">
        <v>193</v>
      </c>
      <c r="AX930" s="12">
        <f t="shared" si="524"/>
        <v>929</v>
      </c>
      <c r="AY930" s="12">
        <f t="shared" si="555"/>
        <v>0.2</v>
      </c>
      <c r="AZ930" s="20" t="str">
        <f t="shared" si="525"/>
        <v>Criterios y estándares (Rúbrica)., Autoevaluación.</v>
      </c>
      <c r="BA930" s="12" t="str">
        <f t="shared" si="520"/>
        <v>Criterios y estándares (Rúbrica).</v>
      </c>
      <c r="BB930" s="12" t="str">
        <f t="shared" si="521"/>
        <v>Autoevaluación.</v>
      </c>
      <c r="BC930" s="12" t="str">
        <f t="shared" si="522"/>
        <v/>
      </c>
      <c r="BD930" s="12" t="str">
        <f t="shared" si="523"/>
        <v/>
      </c>
      <c r="BF930" s="12">
        <f t="shared" si="526"/>
        <v>0</v>
      </c>
      <c r="BG930" s="12">
        <f t="shared" si="527"/>
        <v>1</v>
      </c>
      <c r="BH930" s="12">
        <f t="shared" si="528"/>
        <v>1</v>
      </c>
      <c r="BI930" s="12">
        <f t="shared" si="529"/>
        <v>0</v>
      </c>
      <c r="BJ930" s="12">
        <f t="shared" si="530"/>
        <v>0</v>
      </c>
      <c r="BK930" s="12">
        <f t="shared" si="531"/>
        <v>2</v>
      </c>
      <c r="BL930" s="20" t="str">
        <f t="shared" si="532"/>
        <v>Diálogo, Claridad</v>
      </c>
      <c r="BM930" s="12" t="str">
        <f t="shared" si="533"/>
        <v>Diálogo</v>
      </c>
      <c r="BN930" s="12" t="str">
        <f t="shared" si="556"/>
        <v>Claridad</v>
      </c>
      <c r="BO930" s="12" t="str">
        <f t="shared" si="534"/>
        <v/>
      </c>
      <c r="BP930" s="12" t="str">
        <f t="shared" si="535"/>
        <v/>
      </c>
      <c r="BQ930" s="12" t="str">
        <f t="shared" si="536"/>
        <v/>
      </c>
      <c r="BS930" s="12">
        <f t="shared" si="537"/>
        <v>0</v>
      </c>
      <c r="BT930" s="12">
        <f t="shared" si="538"/>
        <v>1</v>
      </c>
      <c r="BU930" s="12">
        <f t="shared" si="539"/>
        <v>1</v>
      </c>
      <c r="BV930" s="12">
        <f t="shared" si="540"/>
        <v>0</v>
      </c>
      <c r="BW930" s="12">
        <f t="shared" si="541"/>
        <v>0</v>
      </c>
      <c r="BX930" s="12">
        <f t="shared" si="542"/>
        <v>0</v>
      </c>
      <c r="BY930" s="12">
        <f t="shared" si="543"/>
        <v>2</v>
      </c>
      <c r="BZ930"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30" s="12" t="str">
        <f t="shared" si="545"/>
        <v>La bibliografía básica propuesta se encuentra en la biblioteca "Juan Roa Vásquez".</v>
      </c>
      <c r="CB930" s="21" t="str">
        <f t="shared" si="546"/>
        <v>La bibliografía propuesta contiene títulos de edición menor a 5 años.</v>
      </c>
      <c r="CC930" s="12" t="str">
        <f t="shared" si="547"/>
        <v>La bibliografía se presenta con una sólo sistema de referenciación (APA, Vancouver, IEEE, etc).</v>
      </c>
      <c r="CD930" s="12" t="str">
        <f t="shared" si="548"/>
        <v>La bibliografía incluye por lo menos dos títulos en una segunda lengua.</v>
      </c>
      <c r="CF930" s="12">
        <f t="shared" si="549"/>
        <v>1</v>
      </c>
      <c r="CG930" s="12">
        <f t="shared" si="550"/>
        <v>1</v>
      </c>
      <c r="CH930" s="12">
        <f t="shared" si="551"/>
        <v>1</v>
      </c>
      <c r="CI930" s="12">
        <f t="shared" si="552"/>
        <v>1</v>
      </c>
      <c r="CJ930" s="12">
        <f t="shared" si="553"/>
        <v>0</v>
      </c>
      <c r="CK930" s="12">
        <f t="shared" si="554"/>
        <v>4</v>
      </c>
    </row>
    <row r="931" spans="1:89" x14ac:dyDescent="0.25">
      <c r="A931" s="25">
        <v>43084.26316376157</v>
      </c>
      <c r="B931" s="26" t="s">
        <v>1900</v>
      </c>
      <c r="C931" s="26" t="s">
        <v>1901</v>
      </c>
      <c r="D931" s="26" t="s">
        <v>185</v>
      </c>
      <c r="E931" s="24"/>
      <c r="F931" s="26" t="s">
        <v>1007</v>
      </c>
      <c r="G931" s="26" t="s">
        <v>1903</v>
      </c>
      <c r="H931" s="26" t="s">
        <v>188</v>
      </c>
      <c r="I931" s="26" t="s">
        <v>188</v>
      </c>
      <c r="J931" s="26" t="s">
        <v>188</v>
      </c>
      <c r="K931" s="26" t="s">
        <v>188</v>
      </c>
      <c r="L931" s="26" t="s">
        <v>188</v>
      </c>
      <c r="M931" s="26" t="s">
        <v>188</v>
      </c>
      <c r="N931" s="26" t="s">
        <v>188</v>
      </c>
      <c r="O931" s="26" t="s">
        <v>188</v>
      </c>
      <c r="P931" s="26" t="s">
        <v>188</v>
      </c>
      <c r="Q931" s="26" t="s">
        <v>188</v>
      </c>
      <c r="R931" s="26" t="s">
        <v>188</v>
      </c>
      <c r="S931" s="26" t="s">
        <v>188</v>
      </c>
      <c r="T931" s="26" t="s">
        <v>188</v>
      </c>
      <c r="U931" s="26" t="s">
        <v>188</v>
      </c>
      <c r="V931" s="26" t="s">
        <v>5</v>
      </c>
      <c r="W931" s="26" t="s">
        <v>162</v>
      </c>
      <c r="X931" s="26" t="s">
        <v>158</v>
      </c>
      <c r="Y931" s="26" t="s">
        <v>190</v>
      </c>
      <c r="Z931" s="26" t="s">
        <v>190</v>
      </c>
      <c r="AA931" s="26" t="s">
        <v>190</v>
      </c>
      <c r="AB931" s="26" t="s">
        <v>190</v>
      </c>
      <c r="AC931" s="26" t="s">
        <v>190</v>
      </c>
      <c r="AD931" s="26" t="s">
        <v>190</v>
      </c>
      <c r="AE931" s="26" t="s">
        <v>55</v>
      </c>
      <c r="AF931" s="26" t="s">
        <v>159</v>
      </c>
      <c r="AG931" s="26" t="s">
        <v>59</v>
      </c>
      <c r="AH931" s="26" t="s">
        <v>59</v>
      </c>
      <c r="AI931" s="26" t="s">
        <v>59</v>
      </c>
      <c r="AJ931" s="26" t="s">
        <v>59</v>
      </c>
      <c r="AK931" s="26" t="s">
        <v>71</v>
      </c>
      <c r="AL931" s="26" t="s">
        <v>74</v>
      </c>
      <c r="AM931" s="26" t="s">
        <v>214</v>
      </c>
      <c r="AN931" s="26" t="s">
        <v>89</v>
      </c>
      <c r="AO931" s="26" t="s">
        <v>708</v>
      </c>
      <c r="AP931" s="26" t="s">
        <v>106</v>
      </c>
      <c r="AQ931" s="26" t="s">
        <v>106</v>
      </c>
      <c r="AR931" s="26" t="s">
        <v>106</v>
      </c>
      <c r="AS931" s="26" t="s">
        <v>106</v>
      </c>
      <c r="AT931" s="26" t="s">
        <v>114</v>
      </c>
      <c r="AU931" s="26" t="s">
        <v>193</v>
      </c>
      <c r="AX931" s="12">
        <f t="shared" si="524"/>
        <v>929</v>
      </c>
      <c r="AY931" s="12">
        <f t="shared" si="555"/>
        <v>0.2</v>
      </c>
      <c r="AZ931" s="20" t="str">
        <f t="shared" si="525"/>
        <v>Criterios y estándares (Rúbrica)., Autoevaluación.</v>
      </c>
      <c r="BA931" s="12" t="str">
        <f t="shared" si="520"/>
        <v>Criterios y estándares (Rúbrica).</v>
      </c>
      <c r="BB931" s="12" t="str">
        <f t="shared" si="521"/>
        <v>Autoevaluación.</v>
      </c>
      <c r="BC931" s="12" t="str">
        <f t="shared" si="522"/>
        <v/>
      </c>
      <c r="BD931" s="12" t="str">
        <f t="shared" si="523"/>
        <v/>
      </c>
      <c r="BF931" s="12">
        <f t="shared" si="526"/>
        <v>0</v>
      </c>
      <c r="BG931" s="12">
        <f t="shared" si="527"/>
        <v>1</v>
      </c>
      <c r="BH931" s="12">
        <f t="shared" si="528"/>
        <v>1</v>
      </c>
      <c r="BI931" s="12">
        <f t="shared" si="529"/>
        <v>0</v>
      </c>
      <c r="BJ931" s="12">
        <f t="shared" si="530"/>
        <v>0</v>
      </c>
      <c r="BK931" s="12">
        <f t="shared" si="531"/>
        <v>2</v>
      </c>
      <c r="BL931" s="20" t="str">
        <f t="shared" si="532"/>
        <v>Reflexión, Claridad, Retroalimentación al docente</v>
      </c>
      <c r="BM931" s="12" t="str">
        <f t="shared" si="533"/>
        <v>Reflexión</v>
      </c>
      <c r="BN931" s="12" t="str">
        <f t="shared" si="556"/>
        <v>Claridad</v>
      </c>
      <c r="BO931" s="12" t="str">
        <f t="shared" si="534"/>
        <v>Retroalimentación al docente</v>
      </c>
      <c r="BP931" s="12" t="str">
        <f t="shared" si="535"/>
        <v/>
      </c>
      <c r="BQ931" s="12" t="str">
        <f t="shared" si="536"/>
        <v/>
      </c>
      <c r="BS931" s="12">
        <f t="shared" si="537"/>
        <v>1</v>
      </c>
      <c r="BT931" s="12">
        <f t="shared" si="538"/>
        <v>0</v>
      </c>
      <c r="BU931" s="12">
        <f t="shared" si="539"/>
        <v>1</v>
      </c>
      <c r="BV931" s="12">
        <f t="shared" si="540"/>
        <v>0</v>
      </c>
      <c r="BW931" s="12">
        <f t="shared" si="541"/>
        <v>1</v>
      </c>
      <c r="BX931" s="12">
        <f t="shared" si="542"/>
        <v>0</v>
      </c>
      <c r="BY931" s="12">
        <f t="shared" si="543"/>
        <v>3</v>
      </c>
      <c r="BZ931"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31" s="12" t="str">
        <f t="shared" si="545"/>
        <v>La bibliografía básica propuesta se encuentra en la biblioteca "Juan Roa Vásquez".</v>
      </c>
      <c r="CB931" s="21" t="str">
        <f t="shared" si="546"/>
        <v>La bibliografía propuesta contiene títulos de edición menor a 5 años.</v>
      </c>
      <c r="CC931" s="12" t="str">
        <f t="shared" si="547"/>
        <v>La bibliografía se presenta con una sólo sistema de referenciación (APA, Vancouver, IEEE, etc).</v>
      </c>
      <c r="CD931" s="12" t="str">
        <f t="shared" si="548"/>
        <v>La bibliografía incluye por lo menos dos títulos en una segunda lengua.</v>
      </c>
      <c r="CF931" s="12">
        <f t="shared" si="549"/>
        <v>1</v>
      </c>
      <c r="CG931" s="12">
        <f t="shared" si="550"/>
        <v>1</v>
      </c>
      <c r="CH931" s="12">
        <f t="shared" si="551"/>
        <v>1</v>
      </c>
      <c r="CI931" s="12">
        <f t="shared" si="552"/>
        <v>1</v>
      </c>
      <c r="CJ931" s="12">
        <f t="shared" si="553"/>
        <v>0</v>
      </c>
      <c r="CK931" s="12">
        <f t="shared" si="554"/>
        <v>4</v>
      </c>
    </row>
    <row r="932" spans="1:89" x14ac:dyDescent="0.25">
      <c r="A932" s="25">
        <v>43084.265600439816</v>
      </c>
      <c r="B932" s="26" t="s">
        <v>1900</v>
      </c>
      <c r="C932" s="26" t="s">
        <v>1901</v>
      </c>
      <c r="D932" s="26" t="s">
        <v>185</v>
      </c>
      <c r="E932" s="24"/>
      <c r="F932" s="26" t="s">
        <v>1007</v>
      </c>
      <c r="G932" s="26" t="s">
        <v>1904</v>
      </c>
      <c r="H932" s="26" t="s">
        <v>188</v>
      </c>
      <c r="I932" s="26" t="s">
        <v>188</v>
      </c>
      <c r="J932" s="26" t="s">
        <v>188</v>
      </c>
      <c r="K932" s="26" t="s">
        <v>188</v>
      </c>
      <c r="L932" s="26" t="s">
        <v>188</v>
      </c>
      <c r="M932" s="26" t="s">
        <v>188</v>
      </c>
      <c r="N932" s="26" t="s">
        <v>188</v>
      </c>
      <c r="O932" s="26" t="s">
        <v>188</v>
      </c>
      <c r="P932" s="26" t="s">
        <v>188</v>
      </c>
      <c r="Q932" s="26" t="s">
        <v>188</v>
      </c>
      <c r="R932" s="26" t="s">
        <v>188</v>
      </c>
      <c r="S932" s="26" t="s">
        <v>188</v>
      </c>
      <c r="T932" s="26" t="s">
        <v>188</v>
      </c>
      <c r="U932" s="26" t="s">
        <v>188</v>
      </c>
      <c r="V932" s="26" t="s">
        <v>5</v>
      </c>
      <c r="W932" s="26" t="s">
        <v>162</v>
      </c>
      <c r="X932" s="26" t="s">
        <v>158</v>
      </c>
      <c r="Y932" s="26" t="s">
        <v>190</v>
      </c>
      <c r="Z932" s="26" t="s">
        <v>190</v>
      </c>
      <c r="AA932" s="26" t="s">
        <v>190</v>
      </c>
      <c r="AB932" s="26" t="s">
        <v>190</v>
      </c>
      <c r="AC932" s="26" t="s">
        <v>190</v>
      </c>
      <c r="AD932" s="26" t="s">
        <v>190</v>
      </c>
      <c r="AE932" s="26" t="s">
        <v>55</v>
      </c>
      <c r="AF932" s="26" t="s">
        <v>159</v>
      </c>
      <c r="AG932" s="26" t="s">
        <v>59</v>
      </c>
      <c r="AH932" s="26" t="s">
        <v>59</v>
      </c>
      <c r="AI932" s="26" t="s">
        <v>59</v>
      </c>
      <c r="AJ932" s="26" t="s">
        <v>59</v>
      </c>
      <c r="AK932" s="26" t="s">
        <v>71</v>
      </c>
      <c r="AL932" s="26" t="s">
        <v>74</v>
      </c>
      <c r="AM932" s="26" t="s">
        <v>259</v>
      </c>
      <c r="AN932" s="26" t="s">
        <v>88</v>
      </c>
      <c r="AO932" s="26" t="s">
        <v>197</v>
      </c>
      <c r="AP932" s="26" t="s">
        <v>106</v>
      </c>
      <c r="AQ932" s="26" t="s">
        <v>106</v>
      </c>
      <c r="AR932" s="26" t="s">
        <v>106</v>
      </c>
      <c r="AS932" s="26" t="s">
        <v>106</v>
      </c>
      <c r="AT932" s="26" t="s">
        <v>112</v>
      </c>
      <c r="AU932" s="26" t="s">
        <v>193</v>
      </c>
      <c r="AX932" s="12">
        <f t="shared" si="524"/>
        <v>929</v>
      </c>
      <c r="AY932" s="12">
        <f t="shared" si="555"/>
        <v>0.2</v>
      </c>
      <c r="AZ932" s="20" t="str">
        <f t="shared" si="525"/>
        <v>Criterios y estándares (Rúbrica)., Autoevaluación., Retroalimentación.</v>
      </c>
      <c r="BA932" s="12" t="str">
        <f t="shared" si="520"/>
        <v>Criterios y estándares (Rúbrica).</v>
      </c>
      <c r="BB932" s="12" t="str">
        <f t="shared" si="521"/>
        <v>Autoevaluación.</v>
      </c>
      <c r="BC932" s="12" t="str">
        <f t="shared" si="522"/>
        <v>Retroalimentación.</v>
      </c>
      <c r="BD932" s="12" t="str">
        <f t="shared" si="523"/>
        <v/>
      </c>
      <c r="BF932" s="12">
        <f t="shared" si="526"/>
        <v>0</v>
      </c>
      <c r="BG932" s="12">
        <f t="shared" si="527"/>
        <v>1</v>
      </c>
      <c r="BH932" s="12">
        <f t="shared" si="528"/>
        <v>1</v>
      </c>
      <c r="BI932" s="12">
        <f t="shared" si="529"/>
        <v>1</v>
      </c>
      <c r="BJ932" s="12">
        <f t="shared" si="530"/>
        <v>0</v>
      </c>
      <c r="BK932" s="12">
        <f t="shared" si="531"/>
        <v>3</v>
      </c>
      <c r="BL932" s="20" t="str">
        <f t="shared" si="532"/>
        <v>Reflexión, Diálogo, Claridad, Retroalimentación al docente</v>
      </c>
      <c r="BM932" s="12" t="str">
        <f t="shared" si="533"/>
        <v>Reflexión</v>
      </c>
      <c r="BN932" s="12" t="str">
        <f t="shared" si="556"/>
        <v>Diálogo</v>
      </c>
      <c r="BO932" s="12" t="str">
        <f t="shared" si="534"/>
        <v>Claridad</v>
      </c>
      <c r="BP932" s="12" t="str">
        <f t="shared" si="535"/>
        <v>Retroalimentación al docente</v>
      </c>
      <c r="BQ932" s="12" t="str">
        <f t="shared" si="536"/>
        <v/>
      </c>
      <c r="BS932" s="12">
        <f t="shared" si="537"/>
        <v>1</v>
      </c>
      <c r="BT932" s="12">
        <f t="shared" si="538"/>
        <v>1</v>
      </c>
      <c r="BU932" s="12">
        <f t="shared" si="539"/>
        <v>1</v>
      </c>
      <c r="BV932" s="12">
        <f t="shared" si="540"/>
        <v>0</v>
      </c>
      <c r="BW932" s="12">
        <f t="shared" si="541"/>
        <v>1</v>
      </c>
      <c r="BX932" s="12">
        <f t="shared" si="542"/>
        <v>0</v>
      </c>
      <c r="BY932" s="12">
        <f t="shared" si="543"/>
        <v>4</v>
      </c>
      <c r="BZ932"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32" s="12" t="str">
        <f t="shared" si="545"/>
        <v>La bibliografía básica propuesta se encuentra en la biblioteca "Juan Roa Vásquez".</v>
      </c>
      <c r="CB932" s="21" t="str">
        <f t="shared" si="546"/>
        <v>La bibliografía propuesta contiene títulos de edición menor a 5 años.</v>
      </c>
      <c r="CC932" s="12" t="str">
        <f t="shared" si="547"/>
        <v>La bibliografía se presenta con una sólo sistema de referenciación (APA, Vancouver, IEEE, etc).</v>
      </c>
      <c r="CD932" s="12" t="str">
        <f t="shared" si="548"/>
        <v>La bibliografía incluye por lo menos dos títulos en una segunda lengua.</v>
      </c>
      <c r="CF932" s="12">
        <f t="shared" si="549"/>
        <v>1</v>
      </c>
      <c r="CG932" s="12">
        <f t="shared" si="550"/>
        <v>1</v>
      </c>
      <c r="CH932" s="12">
        <f t="shared" si="551"/>
        <v>1</v>
      </c>
      <c r="CI932" s="12">
        <f t="shared" si="552"/>
        <v>1</v>
      </c>
      <c r="CJ932" s="12">
        <f t="shared" si="553"/>
        <v>0</v>
      </c>
      <c r="CK932" s="12">
        <f t="shared" si="554"/>
        <v>4</v>
      </c>
    </row>
    <row r="933" spans="1:89" x14ac:dyDescent="0.25">
      <c r="A933" s="25">
        <v>43084.268621446754</v>
      </c>
      <c r="B933" s="26" t="s">
        <v>1853</v>
      </c>
      <c r="C933" s="26" t="s">
        <v>1905</v>
      </c>
      <c r="D933" s="26" t="s">
        <v>185</v>
      </c>
      <c r="E933" s="24"/>
      <c r="F933" s="26" t="s">
        <v>223</v>
      </c>
      <c r="G933" s="26" t="s">
        <v>906</v>
      </c>
      <c r="H933" s="26" t="s">
        <v>188</v>
      </c>
      <c r="I933" s="26" t="s">
        <v>188</v>
      </c>
      <c r="J933" s="26" t="s">
        <v>188</v>
      </c>
      <c r="K933" s="26" t="s">
        <v>188</v>
      </c>
      <c r="L933" s="26" t="s">
        <v>188</v>
      </c>
      <c r="M933" s="26" t="s">
        <v>188</v>
      </c>
      <c r="N933" s="26" t="s">
        <v>188</v>
      </c>
      <c r="O933" s="26" t="s">
        <v>188</v>
      </c>
      <c r="P933" s="26" t="s">
        <v>188</v>
      </c>
      <c r="Q933" s="26" t="s">
        <v>188</v>
      </c>
      <c r="R933" s="26" t="s">
        <v>189</v>
      </c>
      <c r="S933" s="26" t="s">
        <v>188</v>
      </c>
      <c r="T933" s="26" t="s">
        <v>188</v>
      </c>
      <c r="U933" s="26" t="s">
        <v>188</v>
      </c>
      <c r="V933" s="26" t="s">
        <v>4</v>
      </c>
      <c r="W933" s="26" t="s">
        <v>162</v>
      </c>
      <c r="X933" s="26" t="s">
        <v>158</v>
      </c>
      <c r="Y933" s="26" t="s">
        <v>190</v>
      </c>
      <c r="Z933" s="26" t="s">
        <v>190</v>
      </c>
      <c r="AA933" s="26" t="s">
        <v>190</v>
      </c>
      <c r="AB933" s="26" t="s">
        <v>190</v>
      </c>
      <c r="AC933" s="26" t="s">
        <v>190</v>
      </c>
      <c r="AD933" s="26" t="s">
        <v>190</v>
      </c>
      <c r="AE933" s="26" t="s">
        <v>55</v>
      </c>
      <c r="AF933" s="26" t="s">
        <v>159</v>
      </c>
      <c r="AG933" s="26" t="s">
        <v>59</v>
      </c>
      <c r="AH933" s="26" t="s">
        <v>59</v>
      </c>
      <c r="AI933" s="26" t="s">
        <v>59</v>
      </c>
      <c r="AJ933" s="26" t="s">
        <v>59</v>
      </c>
      <c r="AK933" s="26" t="s">
        <v>69</v>
      </c>
      <c r="AL933" s="26" t="s">
        <v>160</v>
      </c>
      <c r="AM933" s="26" t="s">
        <v>218</v>
      </c>
      <c r="AN933" s="26" t="s">
        <v>90</v>
      </c>
      <c r="AO933" s="26" t="s">
        <v>192</v>
      </c>
      <c r="AP933" s="26" t="s">
        <v>106</v>
      </c>
      <c r="AQ933" s="26" t="s">
        <v>106</v>
      </c>
      <c r="AR933" s="26" t="s">
        <v>106</v>
      </c>
      <c r="AS933" s="26" t="s">
        <v>106</v>
      </c>
      <c r="AT933" s="26" t="s">
        <v>114</v>
      </c>
      <c r="AU933" s="26" t="s">
        <v>193</v>
      </c>
      <c r="AX933" s="12">
        <f t="shared" si="524"/>
        <v>932</v>
      </c>
      <c r="AY933" s="12">
        <f t="shared" si="555"/>
        <v>1</v>
      </c>
      <c r="AZ933" s="20" t="str">
        <f t="shared" si="525"/>
        <v>Criterios y estándares (Rúbrica)., Retroalimentación.</v>
      </c>
      <c r="BA933" s="12" t="str">
        <f t="shared" si="520"/>
        <v>Criterios y estándares (Rúbrica).</v>
      </c>
      <c r="BB933" s="12" t="str">
        <f t="shared" si="521"/>
        <v>Retroalimentación.</v>
      </c>
      <c r="BC933" s="12" t="str">
        <f t="shared" si="522"/>
        <v/>
      </c>
      <c r="BD933" s="12" t="str">
        <f t="shared" si="523"/>
        <v/>
      </c>
      <c r="BF933" s="12">
        <f t="shared" si="526"/>
        <v>0</v>
      </c>
      <c r="BG933" s="12">
        <f t="shared" si="527"/>
        <v>1</v>
      </c>
      <c r="BH933" s="12">
        <f t="shared" si="528"/>
        <v>0</v>
      </c>
      <c r="BI933" s="12">
        <f t="shared" si="529"/>
        <v>1</v>
      </c>
      <c r="BJ933" s="12">
        <f t="shared" si="530"/>
        <v>0</v>
      </c>
      <c r="BK933" s="12">
        <f t="shared" si="531"/>
        <v>2</v>
      </c>
      <c r="BL933" s="20" t="str">
        <f t="shared" si="532"/>
        <v>Reflexión, Diálogo, Claridad, Oportunidades de mejora, Retroalimentación al docente</v>
      </c>
      <c r="BM933" s="12" t="str">
        <f t="shared" si="533"/>
        <v>Reflexión</v>
      </c>
      <c r="BN933" s="12" t="str">
        <f t="shared" si="556"/>
        <v>Diálogo</v>
      </c>
      <c r="BO933" s="12" t="str">
        <f t="shared" si="534"/>
        <v>Claridad</v>
      </c>
      <c r="BP933" s="12" t="str">
        <f t="shared" si="535"/>
        <v>Oportunidades de mejora</v>
      </c>
      <c r="BQ933" s="12" t="str">
        <f t="shared" si="536"/>
        <v>Retroalimentación al docente</v>
      </c>
      <c r="BS933" s="12">
        <f t="shared" si="537"/>
        <v>1</v>
      </c>
      <c r="BT933" s="12">
        <f t="shared" si="538"/>
        <v>1</v>
      </c>
      <c r="BU933" s="12">
        <f t="shared" si="539"/>
        <v>1</v>
      </c>
      <c r="BV933" s="12">
        <f t="shared" si="540"/>
        <v>1</v>
      </c>
      <c r="BW933" s="12">
        <f t="shared" si="541"/>
        <v>1</v>
      </c>
      <c r="BX933" s="12">
        <f t="shared" si="542"/>
        <v>0</v>
      </c>
      <c r="BY933" s="12">
        <f t="shared" si="543"/>
        <v>5</v>
      </c>
      <c r="BZ933"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33" s="12" t="str">
        <f t="shared" si="545"/>
        <v>La bibliografía básica propuesta se encuentra en la biblioteca "Juan Roa Vásquez".</v>
      </c>
      <c r="CB933" s="21" t="str">
        <f t="shared" si="546"/>
        <v>La bibliografía propuesta contiene títulos de edición menor a 5 años.</v>
      </c>
      <c r="CC933" s="12" t="str">
        <f t="shared" si="547"/>
        <v>La bibliografía se presenta con una sólo sistema de referenciación (APA, Vancouver, IEEE, etc).</v>
      </c>
      <c r="CD933" s="12" t="str">
        <f t="shared" si="548"/>
        <v>La bibliografía incluye por lo menos dos títulos en una segunda lengua.</v>
      </c>
      <c r="CF933" s="12">
        <f t="shared" si="549"/>
        <v>1</v>
      </c>
      <c r="CG933" s="12">
        <f t="shared" si="550"/>
        <v>1</v>
      </c>
      <c r="CH933" s="12">
        <f t="shared" si="551"/>
        <v>1</v>
      </c>
      <c r="CI933" s="12">
        <f t="shared" si="552"/>
        <v>1</v>
      </c>
      <c r="CJ933" s="12">
        <f t="shared" si="553"/>
        <v>0</v>
      </c>
      <c r="CK933" s="12">
        <f t="shared" si="554"/>
        <v>4</v>
      </c>
    </row>
    <row r="934" spans="1:89" x14ac:dyDescent="0.25">
      <c r="A934" s="25">
        <v>43084.286045763889</v>
      </c>
      <c r="B934" s="26" t="s">
        <v>1900</v>
      </c>
      <c r="C934" s="26" t="s">
        <v>1901</v>
      </c>
      <c r="D934" s="26" t="s">
        <v>185</v>
      </c>
      <c r="E934" s="24"/>
      <c r="F934" s="26" t="s">
        <v>1007</v>
      </c>
      <c r="G934" s="26" t="s">
        <v>1906</v>
      </c>
      <c r="H934" s="26" t="s">
        <v>188</v>
      </c>
      <c r="I934" s="26" t="s">
        <v>188</v>
      </c>
      <c r="J934" s="26" t="s">
        <v>188</v>
      </c>
      <c r="K934" s="26" t="s">
        <v>188</v>
      </c>
      <c r="L934" s="26" t="s">
        <v>188</v>
      </c>
      <c r="M934" s="26" t="s">
        <v>188</v>
      </c>
      <c r="N934" s="26" t="s">
        <v>188</v>
      </c>
      <c r="O934" s="26" t="s">
        <v>188</v>
      </c>
      <c r="P934" s="26" t="s">
        <v>188</v>
      </c>
      <c r="Q934" s="26" t="s">
        <v>188</v>
      </c>
      <c r="R934" s="26" t="s">
        <v>188</v>
      </c>
      <c r="S934" s="26" t="s">
        <v>188</v>
      </c>
      <c r="T934" s="26" t="s">
        <v>188</v>
      </c>
      <c r="U934" s="26" t="s">
        <v>188</v>
      </c>
      <c r="V934" s="26" t="s">
        <v>5</v>
      </c>
      <c r="W934" s="26" t="s">
        <v>162</v>
      </c>
      <c r="X934" s="26" t="s">
        <v>158</v>
      </c>
      <c r="Y934" s="26" t="s">
        <v>190</v>
      </c>
      <c r="Z934" s="26" t="s">
        <v>190</v>
      </c>
      <c r="AA934" s="26" t="s">
        <v>190</v>
      </c>
      <c r="AB934" s="26" t="s">
        <v>190</v>
      </c>
      <c r="AC934" s="26" t="s">
        <v>190</v>
      </c>
      <c r="AD934" s="26" t="s">
        <v>190</v>
      </c>
      <c r="AE934" s="26" t="s">
        <v>55</v>
      </c>
      <c r="AF934" s="26" t="s">
        <v>58</v>
      </c>
      <c r="AG934" s="26" t="s">
        <v>59</v>
      </c>
      <c r="AH934" s="26" t="s">
        <v>59</v>
      </c>
      <c r="AI934" s="26" t="s">
        <v>59</v>
      </c>
      <c r="AJ934" s="26" t="s">
        <v>59</v>
      </c>
      <c r="AK934" s="26" t="s">
        <v>69</v>
      </c>
      <c r="AL934" s="26" t="s">
        <v>74</v>
      </c>
      <c r="AM934" s="26" t="s">
        <v>259</v>
      </c>
      <c r="AN934" s="26" t="s">
        <v>88</v>
      </c>
      <c r="AO934" s="26" t="s">
        <v>197</v>
      </c>
      <c r="AP934" s="26" t="s">
        <v>106</v>
      </c>
      <c r="AQ934" s="26" t="s">
        <v>106</v>
      </c>
      <c r="AR934" s="26" t="s">
        <v>106</v>
      </c>
      <c r="AS934" s="26" t="s">
        <v>106</v>
      </c>
      <c r="AT934" s="26" t="s">
        <v>114</v>
      </c>
      <c r="AU934" s="26" t="s">
        <v>193</v>
      </c>
      <c r="AX934" s="12">
        <f t="shared" si="524"/>
        <v>929</v>
      </c>
      <c r="AY934" s="12">
        <f t="shared" si="555"/>
        <v>0.2</v>
      </c>
      <c r="AZ934" s="20" t="str">
        <f t="shared" si="525"/>
        <v>Criterios y estándares (Rúbrica)., Autoevaluación., Retroalimentación.</v>
      </c>
      <c r="BA934" s="12" t="str">
        <f t="shared" si="520"/>
        <v>Criterios y estándares (Rúbrica).</v>
      </c>
      <c r="BB934" s="12" t="str">
        <f t="shared" si="521"/>
        <v>Autoevaluación.</v>
      </c>
      <c r="BC934" s="12" t="str">
        <f t="shared" si="522"/>
        <v>Retroalimentación.</v>
      </c>
      <c r="BD934" s="12" t="str">
        <f t="shared" si="523"/>
        <v/>
      </c>
      <c r="BF934" s="12">
        <f t="shared" si="526"/>
        <v>0</v>
      </c>
      <c r="BG934" s="12">
        <f t="shared" si="527"/>
        <v>1</v>
      </c>
      <c r="BH934" s="12">
        <f t="shared" si="528"/>
        <v>1</v>
      </c>
      <c r="BI934" s="12">
        <f t="shared" si="529"/>
        <v>1</v>
      </c>
      <c r="BJ934" s="12">
        <f t="shared" si="530"/>
        <v>0</v>
      </c>
      <c r="BK934" s="12">
        <f t="shared" si="531"/>
        <v>3</v>
      </c>
      <c r="BL934" s="20" t="str">
        <f t="shared" si="532"/>
        <v>Reflexión, Diálogo, Claridad, Retroalimentación al docente</v>
      </c>
      <c r="BM934" s="12" t="str">
        <f t="shared" si="533"/>
        <v>Reflexión</v>
      </c>
      <c r="BN934" s="12" t="str">
        <f t="shared" si="556"/>
        <v>Diálogo</v>
      </c>
      <c r="BO934" s="12" t="str">
        <f t="shared" si="534"/>
        <v>Claridad</v>
      </c>
      <c r="BP934" s="12" t="str">
        <f t="shared" si="535"/>
        <v>Retroalimentación al docente</v>
      </c>
      <c r="BQ934" s="12" t="str">
        <f t="shared" si="536"/>
        <v/>
      </c>
      <c r="BS934" s="12">
        <f t="shared" si="537"/>
        <v>1</v>
      </c>
      <c r="BT934" s="12">
        <f t="shared" si="538"/>
        <v>1</v>
      </c>
      <c r="BU934" s="12">
        <f t="shared" si="539"/>
        <v>1</v>
      </c>
      <c r="BV934" s="12">
        <f t="shared" si="540"/>
        <v>0</v>
      </c>
      <c r="BW934" s="12">
        <f t="shared" si="541"/>
        <v>1</v>
      </c>
      <c r="BX934" s="12">
        <f t="shared" si="542"/>
        <v>0</v>
      </c>
      <c r="BY934" s="12">
        <f t="shared" si="543"/>
        <v>4</v>
      </c>
      <c r="BZ934"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34" s="12" t="str">
        <f t="shared" si="545"/>
        <v>La bibliografía básica propuesta se encuentra en la biblioteca "Juan Roa Vásquez".</v>
      </c>
      <c r="CB934" s="21" t="str">
        <f t="shared" si="546"/>
        <v>La bibliografía propuesta contiene títulos de edición menor a 5 años.</v>
      </c>
      <c r="CC934" s="12" t="str">
        <f t="shared" si="547"/>
        <v>La bibliografía se presenta con una sólo sistema de referenciación (APA, Vancouver, IEEE, etc).</v>
      </c>
      <c r="CD934" s="12" t="str">
        <f t="shared" si="548"/>
        <v>La bibliografía incluye por lo menos dos títulos en una segunda lengua.</v>
      </c>
      <c r="CF934" s="12">
        <f t="shared" si="549"/>
        <v>1</v>
      </c>
      <c r="CG934" s="12">
        <f t="shared" si="550"/>
        <v>1</v>
      </c>
      <c r="CH934" s="12">
        <f t="shared" si="551"/>
        <v>1</v>
      </c>
      <c r="CI934" s="12">
        <f t="shared" si="552"/>
        <v>1</v>
      </c>
      <c r="CJ934" s="12">
        <f t="shared" si="553"/>
        <v>0</v>
      </c>
      <c r="CK934" s="12">
        <f t="shared" si="554"/>
        <v>4</v>
      </c>
    </row>
    <row r="935" spans="1:89" x14ac:dyDescent="0.25">
      <c r="A935" s="25">
        <v>43084.290016157407</v>
      </c>
      <c r="B935" s="26" t="s">
        <v>1900</v>
      </c>
      <c r="C935" s="26" t="s">
        <v>1901</v>
      </c>
      <c r="D935" s="26" t="s">
        <v>185</v>
      </c>
      <c r="E935" s="24"/>
      <c r="F935" s="26" t="s">
        <v>1007</v>
      </c>
      <c r="G935" s="26" t="s">
        <v>1907</v>
      </c>
      <c r="H935" s="26" t="s">
        <v>188</v>
      </c>
      <c r="I935" s="26" t="s">
        <v>188</v>
      </c>
      <c r="J935" s="26" t="s">
        <v>188</v>
      </c>
      <c r="K935" s="26" t="s">
        <v>188</v>
      </c>
      <c r="L935" s="26" t="s">
        <v>188</v>
      </c>
      <c r="M935" s="26" t="s">
        <v>188</v>
      </c>
      <c r="N935" s="26" t="s">
        <v>188</v>
      </c>
      <c r="O935" s="26" t="s">
        <v>188</v>
      </c>
      <c r="P935" s="26" t="s">
        <v>188</v>
      </c>
      <c r="Q935" s="26" t="s">
        <v>188</v>
      </c>
      <c r="R935" s="26" t="s">
        <v>188</v>
      </c>
      <c r="S935" s="26" t="s">
        <v>188</v>
      </c>
      <c r="T935" s="26" t="s">
        <v>188</v>
      </c>
      <c r="U935" s="26" t="s">
        <v>188</v>
      </c>
      <c r="V935" s="26" t="s">
        <v>5</v>
      </c>
      <c r="W935" s="26" t="s">
        <v>162</v>
      </c>
      <c r="X935" s="26" t="s">
        <v>158</v>
      </c>
      <c r="Y935" s="26" t="s">
        <v>190</v>
      </c>
      <c r="Z935" s="26" t="s">
        <v>190</v>
      </c>
      <c r="AA935" s="26" t="s">
        <v>190</v>
      </c>
      <c r="AB935" s="26" t="s">
        <v>190</v>
      </c>
      <c r="AC935" s="26" t="s">
        <v>190</v>
      </c>
      <c r="AD935" s="26" t="s">
        <v>190</v>
      </c>
      <c r="AE935" s="26" t="s">
        <v>55</v>
      </c>
      <c r="AF935" s="26" t="s">
        <v>159</v>
      </c>
      <c r="AG935" s="26" t="s">
        <v>59</v>
      </c>
      <c r="AH935" s="26" t="s">
        <v>59</v>
      </c>
      <c r="AI935" s="26" t="s">
        <v>59</v>
      </c>
      <c r="AJ935" s="26" t="s">
        <v>59</v>
      </c>
      <c r="AK935" s="26" t="s">
        <v>71</v>
      </c>
      <c r="AL935" s="26" t="s">
        <v>74</v>
      </c>
      <c r="AM935" s="26" t="s">
        <v>259</v>
      </c>
      <c r="AN935" s="26" t="s">
        <v>88</v>
      </c>
      <c r="AO935" s="26" t="s">
        <v>197</v>
      </c>
      <c r="AP935" s="26" t="s">
        <v>106</v>
      </c>
      <c r="AQ935" s="26" t="s">
        <v>106</v>
      </c>
      <c r="AR935" s="26" t="s">
        <v>106</v>
      </c>
      <c r="AS935" s="26" t="s">
        <v>106</v>
      </c>
      <c r="AT935" s="26" t="s">
        <v>114</v>
      </c>
      <c r="AU935" s="26" t="s">
        <v>193</v>
      </c>
      <c r="AX935" s="12">
        <f t="shared" si="524"/>
        <v>929</v>
      </c>
      <c r="AY935" s="12">
        <f t="shared" si="555"/>
        <v>0.2</v>
      </c>
      <c r="AZ935" s="20" t="str">
        <f t="shared" si="525"/>
        <v>Criterios y estándares (Rúbrica)., Autoevaluación., Retroalimentación.</v>
      </c>
      <c r="BA935" s="12" t="str">
        <f t="shared" si="520"/>
        <v>Criterios y estándares (Rúbrica).</v>
      </c>
      <c r="BB935" s="12" t="str">
        <f t="shared" si="521"/>
        <v>Autoevaluación.</v>
      </c>
      <c r="BC935" s="12" t="str">
        <f t="shared" si="522"/>
        <v>Retroalimentación.</v>
      </c>
      <c r="BD935" s="12" t="str">
        <f t="shared" si="523"/>
        <v/>
      </c>
      <c r="BF935" s="12">
        <f t="shared" si="526"/>
        <v>0</v>
      </c>
      <c r="BG935" s="12">
        <f t="shared" si="527"/>
        <v>1</v>
      </c>
      <c r="BH935" s="12">
        <f t="shared" si="528"/>
        <v>1</v>
      </c>
      <c r="BI935" s="12">
        <f t="shared" si="529"/>
        <v>1</v>
      </c>
      <c r="BJ935" s="12">
        <f t="shared" si="530"/>
        <v>0</v>
      </c>
      <c r="BK935" s="12">
        <f t="shared" si="531"/>
        <v>3</v>
      </c>
      <c r="BL935" s="20" t="str">
        <f t="shared" si="532"/>
        <v>Reflexión, Diálogo, Claridad, Retroalimentación al docente</v>
      </c>
      <c r="BM935" s="12" t="str">
        <f t="shared" si="533"/>
        <v>Reflexión</v>
      </c>
      <c r="BN935" s="12" t="str">
        <f t="shared" si="556"/>
        <v>Diálogo</v>
      </c>
      <c r="BO935" s="12" t="str">
        <f t="shared" si="534"/>
        <v>Claridad</v>
      </c>
      <c r="BP935" s="12" t="str">
        <f t="shared" si="535"/>
        <v>Retroalimentación al docente</v>
      </c>
      <c r="BQ935" s="12" t="str">
        <f t="shared" si="536"/>
        <v/>
      </c>
      <c r="BS935" s="12">
        <f t="shared" si="537"/>
        <v>1</v>
      </c>
      <c r="BT935" s="12">
        <f t="shared" si="538"/>
        <v>1</v>
      </c>
      <c r="BU935" s="12">
        <f t="shared" si="539"/>
        <v>1</v>
      </c>
      <c r="BV935" s="12">
        <f t="shared" si="540"/>
        <v>0</v>
      </c>
      <c r="BW935" s="12">
        <f t="shared" si="541"/>
        <v>1</v>
      </c>
      <c r="BX935" s="12">
        <f t="shared" si="542"/>
        <v>0</v>
      </c>
      <c r="BY935" s="12">
        <f t="shared" si="543"/>
        <v>4</v>
      </c>
      <c r="BZ935"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35" s="12" t="str">
        <f t="shared" si="545"/>
        <v>La bibliografía básica propuesta se encuentra en la biblioteca "Juan Roa Vásquez".</v>
      </c>
      <c r="CB935" s="21" t="str">
        <f t="shared" si="546"/>
        <v>La bibliografía propuesta contiene títulos de edición menor a 5 años.</v>
      </c>
      <c r="CC935" s="12" t="str">
        <f t="shared" si="547"/>
        <v>La bibliografía se presenta con una sólo sistema de referenciación (APA, Vancouver, IEEE, etc).</v>
      </c>
      <c r="CD935" s="12" t="str">
        <f t="shared" si="548"/>
        <v>La bibliografía incluye por lo menos dos títulos en una segunda lengua.</v>
      </c>
      <c r="CF935" s="12">
        <f t="shared" si="549"/>
        <v>1</v>
      </c>
      <c r="CG935" s="12">
        <f t="shared" si="550"/>
        <v>1</v>
      </c>
      <c r="CH935" s="12">
        <f t="shared" si="551"/>
        <v>1</v>
      </c>
      <c r="CI935" s="12">
        <f t="shared" si="552"/>
        <v>1</v>
      </c>
      <c r="CJ935" s="12">
        <f t="shared" si="553"/>
        <v>0</v>
      </c>
      <c r="CK935" s="12">
        <f t="shared" si="554"/>
        <v>4</v>
      </c>
    </row>
    <row r="936" spans="1:89" x14ac:dyDescent="0.25">
      <c r="A936" s="25">
        <v>43084.343359537037</v>
      </c>
      <c r="B936" s="26" t="s">
        <v>1908</v>
      </c>
      <c r="C936" s="26" t="s">
        <v>1909</v>
      </c>
      <c r="D936" s="26" t="s">
        <v>185</v>
      </c>
      <c r="E936" s="24"/>
      <c r="F936" s="26" t="s">
        <v>204</v>
      </c>
      <c r="G936" s="26" t="s">
        <v>1910</v>
      </c>
      <c r="H936" s="26" t="s">
        <v>188</v>
      </c>
      <c r="I936" s="26" t="s">
        <v>188</v>
      </c>
      <c r="J936" s="26" t="s">
        <v>188</v>
      </c>
      <c r="K936" s="26" t="s">
        <v>188</v>
      </c>
      <c r="L936" s="26" t="s">
        <v>188</v>
      </c>
      <c r="M936" s="26" t="s">
        <v>188</v>
      </c>
      <c r="N936" s="26" t="s">
        <v>188</v>
      </c>
      <c r="O936" s="26" t="s">
        <v>188</v>
      </c>
      <c r="P936" s="26" t="s">
        <v>188</v>
      </c>
      <c r="Q936" s="26" t="s">
        <v>188</v>
      </c>
      <c r="R936" s="26" t="s">
        <v>188</v>
      </c>
      <c r="S936" s="26" t="s">
        <v>188</v>
      </c>
      <c r="T936" s="26" t="s">
        <v>188</v>
      </c>
      <c r="U936" s="26" t="s">
        <v>188</v>
      </c>
      <c r="V936" s="26" t="s">
        <v>5</v>
      </c>
      <c r="W936" s="26" t="s">
        <v>162</v>
      </c>
      <c r="X936" s="26" t="s">
        <v>158</v>
      </c>
      <c r="Y936" s="26" t="s">
        <v>190</v>
      </c>
      <c r="Z936" s="26" t="s">
        <v>190</v>
      </c>
      <c r="AA936" s="26" t="s">
        <v>190</v>
      </c>
      <c r="AB936" s="26" t="s">
        <v>190</v>
      </c>
      <c r="AC936" s="26" t="s">
        <v>190</v>
      </c>
      <c r="AD936" s="26" t="s">
        <v>190</v>
      </c>
      <c r="AE936" s="26" t="s">
        <v>55</v>
      </c>
      <c r="AF936" s="26" t="s">
        <v>159</v>
      </c>
      <c r="AG936" s="26" t="s">
        <v>59</v>
      </c>
      <c r="AH936" s="26" t="s">
        <v>59</v>
      </c>
      <c r="AI936" s="26" t="s">
        <v>59</v>
      </c>
      <c r="AJ936" s="26" t="s">
        <v>59</v>
      </c>
      <c r="AK936" s="26" t="s">
        <v>71</v>
      </c>
      <c r="AL936" s="26" t="s">
        <v>163</v>
      </c>
      <c r="AM936" s="26" t="s">
        <v>191</v>
      </c>
      <c r="AN936" s="26" t="s">
        <v>90</v>
      </c>
      <c r="AO936" s="26" t="s">
        <v>192</v>
      </c>
      <c r="AP936" s="26" t="s">
        <v>106</v>
      </c>
      <c r="AQ936" s="26" t="s">
        <v>106</v>
      </c>
      <c r="AR936" s="26" t="s">
        <v>106</v>
      </c>
      <c r="AS936" s="26" t="s">
        <v>106</v>
      </c>
      <c r="AT936" s="26" t="s">
        <v>114</v>
      </c>
      <c r="AU936" s="26" t="s">
        <v>193</v>
      </c>
      <c r="AX936" s="12">
        <f t="shared" si="524"/>
        <v>935</v>
      </c>
      <c r="AY936" s="12">
        <f t="shared" si="555"/>
        <v>1</v>
      </c>
      <c r="AZ936" s="20" t="str">
        <f t="shared" si="525"/>
        <v>Anticipatoria., Criterios y estándares (Rúbrica)., Autoevaluación., Retroalimentación.</v>
      </c>
      <c r="BA936" s="12" t="str">
        <f t="shared" si="520"/>
        <v>Anticipatoria.</v>
      </c>
      <c r="BB936" s="12" t="str">
        <f t="shared" si="521"/>
        <v>Criterios y estándares (Rúbrica).</v>
      </c>
      <c r="BC936" s="12" t="str">
        <f t="shared" si="522"/>
        <v>Autoevaluación.</v>
      </c>
      <c r="BD936" s="12" t="str">
        <f t="shared" si="523"/>
        <v>Retroalimentación.</v>
      </c>
      <c r="BF936" s="12">
        <f t="shared" si="526"/>
        <v>1</v>
      </c>
      <c r="BG936" s="12">
        <f t="shared" si="527"/>
        <v>1</v>
      </c>
      <c r="BH936" s="12">
        <f t="shared" si="528"/>
        <v>1</v>
      </c>
      <c r="BI936" s="12">
        <f t="shared" si="529"/>
        <v>1</v>
      </c>
      <c r="BJ936" s="12">
        <f t="shared" si="530"/>
        <v>0</v>
      </c>
      <c r="BK936" s="12">
        <f t="shared" si="531"/>
        <v>4</v>
      </c>
      <c r="BL936" s="20" t="str">
        <f t="shared" si="532"/>
        <v>Reflexión, Diálogo, Claridad, Oportunidades de mejora, Retroalimentación al docente</v>
      </c>
      <c r="BM936" s="12" t="str">
        <f t="shared" si="533"/>
        <v>Reflexión</v>
      </c>
      <c r="BN936" s="12" t="str">
        <f t="shared" si="556"/>
        <v>Diálogo</v>
      </c>
      <c r="BO936" s="12" t="str">
        <f t="shared" si="534"/>
        <v>Claridad</v>
      </c>
      <c r="BP936" s="12" t="str">
        <f t="shared" si="535"/>
        <v>Oportunidades de mejora</v>
      </c>
      <c r="BQ936" s="12" t="str">
        <f t="shared" si="536"/>
        <v>Retroalimentación al docente</v>
      </c>
      <c r="BS936" s="12">
        <f t="shared" si="537"/>
        <v>1</v>
      </c>
      <c r="BT936" s="12">
        <f t="shared" si="538"/>
        <v>1</v>
      </c>
      <c r="BU936" s="12">
        <f t="shared" si="539"/>
        <v>1</v>
      </c>
      <c r="BV936" s="12">
        <f t="shared" si="540"/>
        <v>1</v>
      </c>
      <c r="BW936" s="12">
        <f t="shared" si="541"/>
        <v>1</v>
      </c>
      <c r="BX936" s="12">
        <f t="shared" si="542"/>
        <v>0</v>
      </c>
      <c r="BY936" s="12">
        <f t="shared" si="543"/>
        <v>5</v>
      </c>
      <c r="BZ936"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36" s="12" t="str">
        <f t="shared" si="545"/>
        <v>La bibliografía básica propuesta se encuentra en la biblioteca "Juan Roa Vásquez".</v>
      </c>
      <c r="CB936" s="21" t="str">
        <f t="shared" si="546"/>
        <v>La bibliografía propuesta contiene títulos de edición menor a 5 años.</v>
      </c>
      <c r="CC936" s="12" t="str">
        <f t="shared" si="547"/>
        <v>La bibliografía se presenta con una sólo sistema de referenciación (APA, Vancouver, IEEE, etc).</v>
      </c>
      <c r="CD936" s="12" t="str">
        <f t="shared" si="548"/>
        <v>La bibliografía incluye por lo menos dos títulos en una segunda lengua.</v>
      </c>
      <c r="CF936" s="12">
        <f t="shared" si="549"/>
        <v>1</v>
      </c>
      <c r="CG936" s="12">
        <f t="shared" si="550"/>
        <v>1</v>
      </c>
      <c r="CH936" s="12">
        <f t="shared" si="551"/>
        <v>1</v>
      </c>
      <c r="CI936" s="12">
        <f t="shared" si="552"/>
        <v>1</v>
      </c>
      <c r="CJ936" s="12">
        <f t="shared" si="553"/>
        <v>0</v>
      </c>
      <c r="CK936" s="12">
        <f t="shared" si="554"/>
        <v>4</v>
      </c>
    </row>
    <row r="937" spans="1:89" x14ac:dyDescent="0.25">
      <c r="A937" s="25">
        <v>43084.373360752317</v>
      </c>
      <c r="B937" s="26" t="s">
        <v>1911</v>
      </c>
      <c r="C937" s="26" t="s">
        <v>905</v>
      </c>
      <c r="D937" s="26" t="s">
        <v>185</v>
      </c>
      <c r="E937" s="24"/>
      <c r="F937" s="26" t="s">
        <v>223</v>
      </c>
      <c r="G937" s="26" t="s">
        <v>1912</v>
      </c>
      <c r="H937" s="26" t="s">
        <v>188</v>
      </c>
      <c r="I937" s="26" t="s">
        <v>188</v>
      </c>
      <c r="J937" s="26" t="s">
        <v>188</v>
      </c>
      <c r="K937" s="26" t="s">
        <v>188</v>
      </c>
      <c r="L937" s="26" t="s">
        <v>188</v>
      </c>
      <c r="M937" s="26" t="s">
        <v>188</v>
      </c>
      <c r="N937" s="26" t="s">
        <v>188</v>
      </c>
      <c r="O937" s="26" t="s">
        <v>188</v>
      </c>
      <c r="P937" s="26" t="s">
        <v>188</v>
      </c>
      <c r="Q937" s="26" t="s">
        <v>188</v>
      </c>
      <c r="R937" s="26" t="s">
        <v>188</v>
      </c>
      <c r="S937" s="26" t="s">
        <v>188</v>
      </c>
      <c r="T937" s="26" t="s">
        <v>188</v>
      </c>
      <c r="U937" s="26" t="s">
        <v>188</v>
      </c>
      <c r="V937" s="26" t="s">
        <v>5</v>
      </c>
      <c r="W937" s="26" t="s">
        <v>36</v>
      </c>
      <c r="X937" s="26" t="s">
        <v>158</v>
      </c>
      <c r="Y937" s="26" t="s">
        <v>43</v>
      </c>
      <c r="Z937" s="26" t="s">
        <v>43</v>
      </c>
      <c r="AA937" s="26" t="s">
        <v>43</v>
      </c>
      <c r="AB937" s="26" t="s">
        <v>43</v>
      </c>
      <c r="AC937" s="26" t="s">
        <v>43</v>
      </c>
      <c r="AD937" s="26" t="s">
        <v>43</v>
      </c>
      <c r="AE937" s="26" t="s">
        <v>55</v>
      </c>
      <c r="AF937" s="26" t="s">
        <v>159</v>
      </c>
      <c r="AG937" s="26" t="s">
        <v>58</v>
      </c>
      <c r="AH937" s="26" t="s">
        <v>58</v>
      </c>
      <c r="AI937" s="26" t="s">
        <v>58</v>
      </c>
      <c r="AJ937" s="26" t="s">
        <v>58</v>
      </c>
      <c r="AK937" s="26" t="s">
        <v>71</v>
      </c>
      <c r="AL937" s="26" t="s">
        <v>160</v>
      </c>
      <c r="AM937" s="26" t="s">
        <v>218</v>
      </c>
      <c r="AN937" s="26" t="s">
        <v>89</v>
      </c>
      <c r="AO937" s="26" t="s">
        <v>192</v>
      </c>
      <c r="AP937" s="26" t="s">
        <v>106</v>
      </c>
      <c r="AQ937" s="26" t="s">
        <v>106</v>
      </c>
      <c r="AR937" s="26" t="s">
        <v>106</v>
      </c>
      <c r="AS937" s="26" t="s">
        <v>106</v>
      </c>
      <c r="AT937" s="26" t="s">
        <v>114</v>
      </c>
      <c r="AU937" s="26" t="s">
        <v>247</v>
      </c>
      <c r="AX937" s="12">
        <f t="shared" si="524"/>
        <v>447</v>
      </c>
      <c r="AY937" s="12">
        <f t="shared" si="555"/>
        <v>0.5</v>
      </c>
      <c r="AZ937" s="20" t="str">
        <f t="shared" si="525"/>
        <v>Criterios y estándares (Rúbrica)., Retroalimentación.</v>
      </c>
      <c r="BA937" s="12" t="str">
        <f t="shared" si="520"/>
        <v>Criterios y estándares (Rúbrica).</v>
      </c>
      <c r="BB937" s="12" t="str">
        <f t="shared" si="521"/>
        <v>Retroalimentación.</v>
      </c>
      <c r="BC937" s="12" t="str">
        <f t="shared" si="522"/>
        <v/>
      </c>
      <c r="BD937" s="12" t="str">
        <f t="shared" si="523"/>
        <v/>
      </c>
      <c r="BF937" s="12">
        <f t="shared" si="526"/>
        <v>0</v>
      </c>
      <c r="BG937" s="12">
        <f t="shared" si="527"/>
        <v>1</v>
      </c>
      <c r="BH937" s="12">
        <f t="shared" si="528"/>
        <v>0</v>
      </c>
      <c r="BI937" s="12">
        <f t="shared" si="529"/>
        <v>1</v>
      </c>
      <c r="BJ937" s="12">
        <f t="shared" si="530"/>
        <v>0</v>
      </c>
      <c r="BK937" s="12">
        <f t="shared" si="531"/>
        <v>2</v>
      </c>
      <c r="BL937" s="20" t="str">
        <f t="shared" si="532"/>
        <v>Reflexión, Diálogo, Claridad, Oportunidades de mejora, Retroalimentación al docente</v>
      </c>
      <c r="BM937" s="12" t="str">
        <f t="shared" si="533"/>
        <v>Reflexión</v>
      </c>
      <c r="BN937" s="12" t="str">
        <f t="shared" si="556"/>
        <v>Diálogo</v>
      </c>
      <c r="BO937" s="12" t="str">
        <f t="shared" si="534"/>
        <v>Claridad</v>
      </c>
      <c r="BP937" s="12" t="str">
        <f t="shared" si="535"/>
        <v>Oportunidades de mejora</v>
      </c>
      <c r="BQ937" s="12" t="str">
        <f t="shared" si="536"/>
        <v>Retroalimentación al docente</v>
      </c>
      <c r="BS937" s="12">
        <f t="shared" si="537"/>
        <v>1</v>
      </c>
      <c r="BT937" s="12">
        <f t="shared" si="538"/>
        <v>1</v>
      </c>
      <c r="BU937" s="12">
        <f t="shared" si="539"/>
        <v>1</v>
      </c>
      <c r="BV937" s="12">
        <f t="shared" si="540"/>
        <v>1</v>
      </c>
      <c r="BW937" s="12">
        <f t="shared" si="541"/>
        <v>1</v>
      </c>
      <c r="BX937" s="12">
        <f t="shared" si="542"/>
        <v>0</v>
      </c>
      <c r="BY937" s="12">
        <f t="shared" si="543"/>
        <v>5</v>
      </c>
      <c r="BZ937" s="12" t="str">
        <f t="shared" si="544"/>
        <v>La bibliografía básica propuesta se encuentra en la biblioteca "Juan Roa Vásquez"., La bibliografía propuesta contiene títulos de edición menor a 5 años., La bibliografía se presenta con una sólo sistema de referenciación (APA, Vancouver, IEEE, etc).</v>
      </c>
      <c r="CA937" s="12" t="str">
        <f t="shared" si="545"/>
        <v>La bibliografía básica propuesta se encuentra en la biblioteca "Juan Roa Vásquez".</v>
      </c>
      <c r="CB937" s="21" t="str">
        <f t="shared" si="546"/>
        <v>La bibliografía propuesta contiene títulos de edición menor a 5 años.</v>
      </c>
      <c r="CC937" s="12" t="str">
        <f t="shared" si="547"/>
        <v>La bibliografía se presenta con una sólo sistema de referenciación (APA, Vancouver, IEEE, etc).</v>
      </c>
      <c r="CD937" s="12" t="str">
        <f t="shared" si="548"/>
        <v/>
      </c>
      <c r="CF937" s="12">
        <f t="shared" si="549"/>
        <v>1</v>
      </c>
      <c r="CG937" s="12">
        <f t="shared" si="550"/>
        <v>1</v>
      </c>
      <c r="CH937" s="12">
        <f t="shared" si="551"/>
        <v>1</v>
      </c>
      <c r="CI937" s="12">
        <f t="shared" si="552"/>
        <v>0</v>
      </c>
      <c r="CJ937" s="12">
        <f t="shared" si="553"/>
        <v>0</v>
      </c>
      <c r="CK937" s="12">
        <f t="shared" si="554"/>
        <v>3</v>
      </c>
    </row>
    <row r="938" spans="1:89" x14ac:dyDescent="0.25">
      <c r="A938" s="25">
        <v>43084.40841802083</v>
      </c>
      <c r="B938" s="26" t="s">
        <v>1913</v>
      </c>
      <c r="C938" s="26" t="s">
        <v>1914</v>
      </c>
      <c r="D938" s="26" t="s">
        <v>185</v>
      </c>
      <c r="E938" s="24"/>
      <c r="F938" s="26" t="s">
        <v>280</v>
      </c>
      <c r="G938" s="26" t="s">
        <v>1915</v>
      </c>
      <c r="H938" s="26" t="s">
        <v>188</v>
      </c>
      <c r="I938" s="26" t="s">
        <v>188</v>
      </c>
      <c r="J938" s="26" t="s">
        <v>188</v>
      </c>
      <c r="K938" s="26" t="s">
        <v>188</v>
      </c>
      <c r="L938" s="26" t="s">
        <v>188</v>
      </c>
      <c r="M938" s="26" t="s">
        <v>188</v>
      </c>
      <c r="N938" s="26" t="s">
        <v>188</v>
      </c>
      <c r="O938" s="26" t="s">
        <v>188</v>
      </c>
      <c r="P938" s="26" t="s">
        <v>188</v>
      </c>
      <c r="Q938" s="26" t="s">
        <v>188</v>
      </c>
      <c r="R938" s="26" t="s">
        <v>188</v>
      </c>
      <c r="S938" s="26" t="s">
        <v>188</v>
      </c>
      <c r="T938" s="26" t="s">
        <v>188</v>
      </c>
      <c r="U938" s="26" t="s">
        <v>188</v>
      </c>
      <c r="V938" s="26" t="s">
        <v>5</v>
      </c>
      <c r="W938" s="26" t="s">
        <v>162</v>
      </c>
      <c r="X938" s="26" t="s">
        <v>158</v>
      </c>
      <c r="Y938" s="26" t="s">
        <v>190</v>
      </c>
      <c r="Z938" s="26" t="s">
        <v>190</v>
      </c>
      <c r="AA938" s="26" t="s">
        <v>190</v>
      </c>
      <c r="AB938" s="26" t="s">
        <v>190</v>
      </c>
      <c r="AC938" s="26" t="s">
        <v>190</v>
      </c>
      <c r="AD938" s="26" t="s">
        <v>190</v>
      </c>
      <c r="AE938" s="26" t="s">
        <v>55</v>
      </c>
      <c r="AF938" s="26" t="s">
        <v>159</v>
      </c>
      <c r="AG938" s="26" t="s">
        <v>59</v>
      </c>
      <c r="AH938" s="26" t="s">
        <v>59</v>
      </c>
      <c r="AI938" s="26" t="s">
        <v>59</v>
      </c>
      <c r="AJ938" s="26" t="s">
        <v>59</v>
      </c>
      <c r="AK938" s="26" t="s">
        <v>71</v>
      </c>
      <c r="AL938" s="26" t="s">
        <v>163</v>
      </c>
      <c r="AM938" s="26" t="s">
        <v>168</v>
      </c>
      <c r="AN938" s="26" t="s">
        <v>90</v>
      </c>
      <c r="AO938" s="26" t="s">
        <v>174</v>
      </c>
      <c r="AP938" s="26" t="s">
        <v>106</v>
      </c>
      <c r="AQ938" s="26" t="s">
        <v>106</v>
      </c>
      <c r="AR938" s="26" t="s">
        <v>106</v>
      </c>
      <c r="AS938" s="26" t="s">
        <v>106</v>
      </c>
      <c r="AT938" s="26" t="s">
        <v>113</v>
      </c>
      <c r="AU938" s="26" t="s">
        <v>161</v>
      </c>
      <c r="AX938" s="12">
        <f t="shared" si="524"/>
        <v>937</v>
      </c>
      <c r="AY938" s="12">
        <f t="shared" si="555"/>
        <v>1</v>
      </c>
      <c r="AZ938" s="20" t="str">
        <f t="shared" si="525"/>
        <v>Autoevaluación.</v>
      </c>
      <c r="BA938" s="12" t="str">
        <f t="shared" si="520"/>
        <v>Autoevaluación.</v>
      </c>
      <c r="BB938" s="12" t="str">
        <f t="shared" si="521"/>
        <v/>
      </c>
      <c r="BC938" s="12" t="str">
        <f t="shared" si="522"/>
        <v/>
      </c>
      <c r="BD938" s="12" t="str">
        <f t="shared" si="523"/>
        <v/>
      </c>
      <c r="BF938" s="12">
        <f t="shared" si="526"/>
        <v>0</v>
      </c>
      <c r="BG938" s="12">
        <f t="shared" si="527"/>
        <v>0</v>
      </c>
      <c r="BH938" s="12">
        <f t="shared" si="528"/>
        <v>1</v>
      </c>
      <c r="BI938" s="12">
        <f t="shared" si="529"/>
        <v>0</v>
      </c>
      <c r="BJ938" s="12">
        <f t="shared" si="530"/>
        <v>0</v>
      </c>
      <c r="BK938" s="12">
        <f t="shared" si="531"/>
        <v>1</v>
      </c>
      <c r="BL938" s="20" t="str">
        <f t="shared" si="532"/>
        <v>Retroalimentación al docente</v>
      </c>
      <c r="BM938" s="12" t="str">
        <f t="shared" si="533"/>
        <v>Retroalimentación al docente</v>
      </c>
      <c r="BN938" s="12" t="str">
        <f t="shared" si="556"/>
        <v/>
      </c>
      <c r="BO938" s="12" t="e">
        <f t="shared" si="534"/>
        <v>#VALUE!</v>
      </c>
      <c r="BP938" s="12" t="str">
        <f t="shared" si="535"/>
        <v/>
      </c>
      <c r="BQ938" s="12" t="str">
        <f t="shared" si="536"/>
        <v/>
      </c>
      <c r="BS938" s="12">
        <f t="shared" si="537"/>
        <v>0</v>
      </c>
      <c r="BT938" s="12">
        <f t="shared" si="538"/>
        <v>0</v>
      </c>
      <c r="BU938" s="12">
        <f t="shared" si="539"/>
        <v>0</v>
      </c>
      <c r="BV938" s="12">
        <f t="shared" si="540"/>
        <v>0</v>
      </c>
      <c r="BW938" s="12">
        <f t="shared" si="541"/>
        <v>1</v>
      </c>
      <c r="BX938" s="12">
        <f t="shared" si="542"/>
        <v>0</v>
      </c>
      <c r="BY938" s="12">
        <f t="shared" si="543"/>
        <v>1</v>
      </c>
      <c r="BZ938" s="12" t="str">
        <f t="shared" si="544"/>
        <v>La bibliografía incluye por lo menos dos títulos en una segunda lengua.</v>
      </c>
      <c r="CA938" s="12" t="str">
        <f t="shared" si="545"/>
        <v>La bibliografía incluye por lo menos dos títulos en una segunda lengua.</v>
      </c>
      <c r="CB938" s="21" t="str">
        <f t="shared" si="546"/>
        <v/>
      </c>
      <c r="CC938" s="12" t="str">
        <f t="shared" si="547"/>
        <v/>
      </c>
      <c r="CD938" s="12" t="str">
        <f t="shared" si="548"/>
        <v/>
      </c>
      <c r="CF938" s="12">
        <f t="shared" si="549"/>
        <v>0</v>
      </c>
      <c r="CG938" s="12">
        <f t="shared" si="550"/>
        <v>0</v>
      </c>
      <c r="CH938" s="12">
        <f t="shared" si="551"/>
        <v>0</v>
      </c>
      <c r="CI938" s="12">
        <f t="shared" si="552"/>
        <v>1</v>
      </c>
      <c r="CJ938" s="12">
        <f t="shared" si="553"/>
        <v>0</v>
      </c>
      <c r="CK938" s="12">
        <f t="shared" si="554"/>
        <v>1</v>
      </c>
    </row>
    <row r="939" spans="1:89" x14ac:dyDescent="0.25">
      <c r="A939" s="25">
        <v>43084.408928749996</v>
      </c>
      <c r="B939" s="26" t="s">
        <v>1088</v>
      </c>
      <c r="C939" s="26" t="s">
        <v>1916</v>
      </c>
      <c r="D939" s="26" t="s">
        <v>185</v>
      </c>
      <c r="E939" s="24"/>
      <c r="F939" s="26" t="s">
        <v>621</v>
      </c>
      <c r="G939" s="26" t="s">
        <v>1917</v>
      </c>
      <c r="H939" s="26" t="s">
        <v>188</v>
      </c>
      <c r="I939" s="26" t="s">
        <v>188</v>
      </c>
      <c r="J939" s="26" t="s">
        <v>188</v>
      </c>
      <c r="K939" s="26" t="s">
        <v>188</v>
      </c>
      <c r="L939" s="26" t="s">
        <v>188</v>
      </c>
      <c r="M939" s="26" t="s">
        <v>188</v>
      </c>
      <c r="N939" s="26" t="s">
        <v>188</v>
      </c>
      <c r="O939" s="26" t="s">
        <v>188</v>
      </c>
      <c r="P939" s="26" t="s">
        <v>188</v>
      </c>
      <c r="Q939" s="26" t="s">
        <v>188</v>
      </c>
      <c r="R939" s="26" t="s">
        <v>188</v>
      </c>
      <c r="S939" s="26" t="s">
        <v>188</v>
      </c>
      <c r="T939" s="26" t="s">
        <v>188</v>
      </c>
      <c r="U939" s="26" t="s">
        <v>188</v>
      </c>
      <c r="V939" s="26" t="s">
        <v>5</v>
      </c>
      <c r="W939" s="26" t="s">
        <v>162</v>
      </c>
      <c r="X939" s="26" t="s">
        <v>158</v>
      </c>
      <c r="Y939" s="26" t="s">
        <v>190</v>
      </c>
      <c r="Z939" s="26" t="s">
        <v>43</v>
      </c>
      <c r="AA939" s="26" t="s">
        <v>190</v>
      </c>
      <c r="AB939" s="26" t="s">
        <v>190</v>
      </c>
      <c r="AC939" s="26" t="s">
        <v>43</v>
      </c>
      <c r="AD939" s="26" t="s">
        <v>43</v>
      </c>
      <c r="AE939" s="26" t="s">
        <v>55</v>
      </c>
      <c r="AF939" s="26" t="s">
        <v>58</v>
      </c>
      <c r="AG939" s="26" t="s">
        <v>59</v>
      </c>
      <c r="AH939" s="26" t="s">
        <v>59</v>
      </c>
      <c r="AI939" s="26" t="s">
        <v>59</v>
      </c>
      <c r="AJ939" s="26" t="s">
        <v>59</v>
      </c>
      <c r="AK939" s="26" t="s">
        <v>71</v>
      </c>
      <c r="AL939" s="26" t="s">
        <v>160</v>
      </c>
      <c r="AM939" s="26" t="s">
        <v>84</v>
      </c>
      <c r="AN939" s="26" t="s">
        <v>89</v>
      </c>
      <c r="AO939" s="26" t="s">
        <v>789</v>
      </c>
      <c r="AP939" s="26" t="s">
        <v>107</v>
      </c>
      <c r="AQ939" s="26" t="s">
        <v>105</v>
      </c>
      <c r="AR939" s="26" t="s">
        <v>105</v>
      </c>
      <c r="AS939" s="26" t="s">
        <v>107</v>
      </c>
      <c r="AT939" s="26" t="s">
        <v>114</v>
      </c>
      <c r="AU939" s="26" t="s">
        <v>249</v>
      </c>
      <c r="AX939" s="12">
        <f t="shared" si="524"/>
        <v>938</v>
      </c>
      <c r="AY939" s="12">
        <f t="shared" si="555"/>
        <v>0.5</v>
      </c>
      <c r="AZ939" s="20" t="str">
        <f t="shared" si="525"/>
        <v>Retroalimentación.</v>
      </c>
      <c r="BA939" s="12" t="str">
        <f t="shared" si="520"/>
        <v>Retroalimentación.</v>
      </c>
      <c r="BB939" s="12" t="str">
        <f t="shared" si="521"/>
        <v/>
      </c>
      <c r="BC939" s="12" t="str">
        <f t="shared" si="522"/>
        <v/>
      </c>
      <c r="BD939" s="12" t="str">
        <f t="shared" si="523"/>
        <v/>
      </c>
      <c r="BF939" s="12">
        <f t="shared" si="526"/>
        <v>0</v>
      </c>
      <c r="BG939" s="12">
        <f t="shared" si="527"/>
        <v>0</v>
      </c>
      <c r="BH939" s="12">
        <f t="shared" si="528"/>
        <v>0</v>
      </c>
      <c r="BI939" s="12">
        <f t="shared" si="529"/>
        <v>1</v>
      </c>
      <c r="BJ939" s="12">
        <f t="shared" si="530"/>
        <v>0</v>
      </c>
      <c r="BK939" s="12">
        <f t="shared" si="531"/>
        <v>1</v>
      </c>
      <c r="BL939" s="20" t="str">
        <f t="shared" si="532"/>
        <v>Claridad, Oportunidades de mejora</v>
      </c>
      <c r="BM939" s="12" t="str">
        <f t="shared" si="533"/>
        <v>Claridad</v>
      </c>
      <c r="BN939" s="12" t="str">
        <f t="shared" si="556"/>
        <v>Oportunidades de mejora</v>
      </c>
      <c r="BO939" s="12" t="str">
        <f t="shared" si="534"/>
        <v/>
      </c>
      <c r="BP939" s="12" t="str">
        <f t="shared" si="535"/>
        <v/>
      </c>
      <c r="BQ939" s="12" t="str">
        <f t="shared" si="536"/>
        <v/>
      </c>
      <c r="BS939" s="12">
        <f t="shared" si="537"/>
        <v>0</v>
      </c>
      <c r="BT939" s="12">
        <f t="shared" si="538"/>
        <v>0</v>
      </c>
      <c r="BU939" s="12">
        <f t="shared" si="539"/>
        <v>1</v>
      </c>
      <c r="BV939" s="12">
        <f t="shared" si="540"/>
        <v>1</v>
      </c>
      <c r="BW939" s="12">
        <f t="shared" si="541"/>
        <v>0</v>
      </c>
      <c r="BX939" s="12">
        <f t="shared" si="542"/>
        <v>0</v>
      </c>
      <c r="BY939" s="12">
        <f t="shared" si="543"/>
        <v>2</v>
      </c>
      <c r="BZ939" s="12" t="str">
        <f t="shared" si="544"/>
        <v>La bibliografía básica propuesta se encuentra en la biblioteca "Juan Roa Vásquez"., La bibliografía incluye por lo menos dos títulos en una segunda lengua.</v>
      </c>
      <c r="CA939" s="12" t="str">
        <f t="shared" si="545"/>
        <v>La bibliografía básica propuesta se encuentra en la biblioteca "Juan Roa Vásquez".</v>
      </c>
      <c r="CB939" s="21" t="str">
        <f t="shared" si="546"/>
        <v>La bibliografía incluye por lo menos dos títulos en una segunda lengua.</v>
      </c>
      <c r="CC939" s="12" t="str">
        <f t="shared" si="547"/>
        <v/>
      </c>
      <c r="CD939" s="12" t="str">
        <f t="shared" si="548"/>
        <v/>
      </c>
      <c r="CF939" s="12">
        <f t="shared" si="549"/>
        <v>1</v>
      </c>
      <c r="CG939" s="12">
        <f t="shared" si="550"/>
        <v>0</v>
      </c>
      <c r="CH939" s="12">
        <f t="shared" si="551"/>
        <v>0</v>
      </c>
      <c r="CI939" s="12">
        <f t="shared" si="552"/>
        <v>1</v>
      </c>
      <c r="CJ939" s="12">
        <f t="shared" si="553"/>
        <v>0</v>
      </c>
      <c r="CK939" s="12">
        <f t="shared" si="554"/>
        <v>2</v>
      </c>
    </row>
    <row r="940" spans="1:89" x14ac:dyDescent="0.25">
      <c r="A940" s="25">
        <v>43084.409325462962</v>
      </c>
      <c r="B940" s="26" t="s">
        <v>1918</v>
      </c>
      <c r="C940" s="26" t="s">
        <v>1919</v>
      </c>
      <c r="D940" s="26" t="s">
        <v>185</v>
      </c>
      <c r="E940" s="24"/>
      <c r="F940" s="26" t="s">
        <v>204</v>
      </c>
      <c r="G940" s="26" t="s">
        <v>1890</v>
      </c>
      <c r="H940" s="26" t="s">
        <v>188</v>
      </c>
      <c r="I940" s="26" t="s">
        <v>188</v>
      </c>
      <c r="J940" s="26" t="s">
        <v>188</v>
      </c>
      <c r="K940" s="26" t="s">
        <v>188</v>
      </c>
      <c r="L940" s="26" t="s">
        <v>188</v>
      </c>
      <c r="M940" s="26" t="s">
        <v>188</v>
      </c>
      <c r="N940" s="26" t="s">
        <v>188</v>
      </c>
      <c r="O940" s="26" t="s">
        <v>188</v>
      </c>
      <c r="P940" s="26" t="s">
        <v>188</v>
      </c>
      <c r="Q940" s="26" t="s">
        <v>188</v>
      </c>
      <c r="R940" s="26" t="s">
        <v>188</v>
      </c>
      <c r="S940" s="26" t="s">
        <v>188</v>
      </c>
      <c r="T940" s="26" t="s">
        <v>188</v>
      </c>
      <c r="U940" s="26" t="s">
        <v>188</v>
      </c>
      <c r="V940" s="26" t="s">
        <v>5</v>
      </c>
      <c r="W940" s="26" t="s">
        <v>162</v>
      </c>
      <c r="X940" s="26" t="s">
        <v>158</v>
      </c>
      <c r="Y940" s="26" t="s">
        <v>190</v>
      </c>
      <c r="Z940" s="26" t="s">
        <v>190</v>
      </c>
      <c r="AA940" s="26" t="s">
        <v>190</v>
      </c>
      <c r="AB940" s="26" t="s">
        <v>190</v>
      </c>
      <c r="AC940" s="26" t="s">
        <v>190</v>
      </c>
      <c r="AD940" s="26" t="s">
        <v>190</v>
      </c>
      <c r="AE940" s="26" t="s">
        <v>55</v>
      </c>
      <c r="AF940" s="26" t="s">
        <v>159</v>
      </c>
      <c r="AG940" s="26" t="s">
        <v>59</v>
      </c>
      <c r="AH940" s="26" t="s">
        <v>59</v>
      </c>
      <c r="AI940" s="26" t="s">
        <v>59</v>
      </c>
      <c r="AJ940" s="26" t="s">
        <v>59</v>
      </c>
      <c r="AK940" s="26" t="s">
        <v>71</v>
      </c>
      <c r="AL940" s="26" t="s">
        <v>163</v>
      </c>
      <c r="AM940" s="26" t="s">
        <v>191</v>
      </c>
      <c r="AN940" s="26" t="s">
        <v>90</v>
      </c>
      <c r="AO940" s="26" t="s">
        <v>192</v>
      </c>
      <c r="AP940" s="26" t="s">
        <v>106</v>
      </c>
      <c r="AQ940" s="26" t="s">
        <v>106</v>
      </c>
      <c r="AR940" s="26" t="s">
        <v>106</v>
      </c>
      <c r="AS940" s="26" t="s">
        <v>106</v>
      </c>
      <c r="AT940" s="26" t="s">
        <v>113</v>
      </c>
      <c r="AU940" s="26" t="s">
        <v>193</v>
      </c>
      <c r="AX940" s="12">
        <f t="shared" si="524"/>
        <v>939</v>
      </c>
      <c r="AY940" s="12">
        <f t="shared" si="555"/>
        <v>1</v>
      </c>
      <c r="AZ940" s="20" t="str">
        <f t="shared" si="525"/>
        <v>Anticipatoria., Criterios y estándares (Rúbrica)., Autoevaluación., Retroalimentación.</v>
      </c>
      <c r="BA940" s="12" t="str">
        <f t="shared" si="520"/>
        <v>Anticipatoria.</v>
      </c>
      <c r="BB940" s="12" t="str">
        <f t="shared" si="521"/>
        <v>Criterios y estándares (Rúbrica).</v>
      </c>
      <c r="BC940" s="12" t="str">
        <f t="shared" si="522"/>
        <v>Autoevaluación.</v>
      </c>
      <c r="BD940" s="12" t="str">
        <f t="shared" si="523"/>
        <v>Retroalimentación.</v>
      </c>
      <c r="BF940" s="12">
        <f t="shared" si="526"/>
        <v>1</v>
      </c>
      <c r="BG940" s="12">
        <f t="shared" si="527"/>
        <v>1</v>
      </c>
      <c r="BH940" s="12">
        <f t="shared" si="528"/>
        <v>1</v>
      </c>
      <c r="BI940" s="12">
        <f t="shared" si="529"/>
        <v>1</v>
      </c>
      <c r="BJ940" s="12">
        <f t="shared" si="530"/>
        <v>0</v>
      </c>
      <c r="BK940" s="12">
        <f t="shared" si="531"/>
        <v>4</v>
      </c>
      <c r="BL940" s="20" t="str">
        <f t="shared" si="532"/>
        <v>Reflexión, Diálogo, Claridad, Oportunidades de mejora, Retroalimentación al docente</v>
      </c>
      <c r="BM940" s="12" t="str">
        <f t="shared" si="533"/>
        <v>Reflexión</v>
      </c>
      <c r="BN940" s="12" t="str">
        <f t="shared" si="556"/>
        <v>Diálogo</v>
      </c>
      <c r="BO940" s="12" t="str">
        <f t="shared" si="534"/>
        <v>Claridad</v>
      </c>
      <c r="BP940" s="12" t="str">
        <f t="shared" si="535"/>
        <v>Oportunidades de mejora</v>
      </c>
      <c r="BQ940" s="12" t="str">
        <f t="shared" si="536"/>
        <v>Retroalimentación al docente</v>
      </c>
      <c r="BS940" s="12">
        <f t="shared" si="537"/>
        <v>1</v>
      </c>
      <c r="BT940" s="12">
        <f t="shared" si="538"/>
        <v>1</v>
      </c>
      <c r="BU940" s="12">
        <f t="shared" si="539"/>
        <v>1</v>
      </c>
      <c r="BV940" s="12">
        <f t="shared" si="540"/>
        <v>1</v>
      </c>
      <c r="BW940" s="12">
        <f t="shared" si="541"/>
        <v>1</v>
      </c>
      <c r="BX940" s="12">
        <f t="shared" si="542"/>
        <v>0</v>
      </c>
      <c r="BY940" s="12">
        <f t="shared" si="543"/>
        <v>5</v>
      </c>
      <c r="BZ940"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40" s="12" t="str">
        <f t="shared" si="545"/>
        <v>La bibliografía básica propuesta se encuentra en la biblioteca "Juan Roa Vásquez".</v>
      </c>
      <c r="CB940" s="21" t="str">
        <f t="shared" si="546"/>
        <v>La bibliografía propuesta contiene títulos de edición menor a 5 años.</v>
      </c>
      <c r="CC940" s="12" t="str">
        <f t="shared" si="547"/>
        <v>La bibliografía se presenta con una sólo sistema de referenciación (APA, Vancouver, IEEE, etc).</v>
      </c>
      <c r="CD940" s="12" t="str">
        <f t="shared" si="548"/>
        <v>La bibliografía incluye por lo menos dos títulos en una segunda lengua.</v>
      </c>
      <c r="CF940" s="12">
        <f t="shared" si="549"/>
        <v>1</v>
      </c>
      <c r="CG940" s="12">
        <f t="shared" si="550"/>
        <v>1</v>
      </c>
      <c r="CH940" s="12">
        <f t="shared" si="551"/>
        <v>1</v>
      </c>
      <c r="CI940" s="12">
        <f t="shared" si="552"/>
        <v>1</v>
      </c>
      <c r="CJ940" s="12">
        <f t="shared" si="553"/>
        <v>0</v>
      </c>
      <c r="CK940" s="12">
        <f t="shared" si="554"/>
        <v>4</v>
      </c>
    </row>
    <row r="941" spans="1:89" x14ac:dyDescent="0.25">
      <c r="A941" s="25">
        <v>43084.428277199069</v>
      </c>
      <c r="B941" s="26" t="s">
        <v>1920</v>
      </c>
      <c r="C941" s="26" t="s">
        <v>1921</v>
      </c>
      <c r="D941" s="26" t="s">
        <v>185</v>
      </c>
      <c r="E941" s="24"/>
      <c r="F941" s="26" t="s">
        <v>1007</v>
      </c>
      <c r="G941" s="26" t="s">
        <v>1922</v>
      </c>
      <c r="H941" s="26" t="s">
        <v>188</v>
      </c>
      <c r="I941" s="26" t="s">
        <v>188</v>
      </c>
      <c r="J941" s="26" t="s">
        <v>188</v>
      </c>
      <c r="K941" s="26" t="s">
        <v>188</v>
      </c>
      <c r="L941" s="26" t="s">
        <v>188</v>
      </c>
      <c r="M941" s="26" t="s">
        <v>188</v>
      </c>
      <c r="N941" s="26" t="s">
        <v>189</v>
      </c>
      <c r="O941" s="26" t="s">
        <v>188</v>
      </c>
      <c r="P941" s="26" t="s">
        <v>189</v>
      </c>
      <c r="Q941" s="26" t="s">
        <v>188</v>
      </c>
      <c r="R941" s="26" t="s">
        <v>188</v>
      </c>
      <c r="S941" s="26" t="s">
        <v>188</v>
      </c>
      <c r="T941" s="26" t="s">
        <v>188</v>
      </c>
      <c r="U941" s="26" t="s">
        <v>188</v>
      </c>
      <c r="V941" s="26" t="s">
        <v>5</v>
      </c>
      <c r="W941" s="26" t="s">
        <v>162</v>
      </c>
      <c r="X941" s="26" t="s">
        <v>158</v>
      </c>
      <c r="Y941" s="26" t="s">
        <v>190</v>
      </c>
      <c r="Z941" s="26" t="s">
        <v>190</v>
      </c>
      <c r="AA941" s="26" t="s">
        <v>190</v>
      </c>
      <c r="AB941" s="26" t="s">
        <v>190</v>
      </c>
      <c r="AC941" s="26" t="s">
        <v>190</v>
      </c>
      <c r="AD941" s="26" t="s">
        <v>190</v>
      </c>
      <c r="AE941" s="26" t="s">
        <v>53</v>
      </c>
      <c r="AF941" s="26" t="s">
        <v>159</v>
      </c>
      <c r="AG941" s="26" t="s">
        <v>58</v>
      </c>
      <c r="AH941" s="26" t="s">
        <v>58</v>
      </c>
      <c r="AI941" s="26" t="s">
        <v>59</v>
      </c>
      <c r="AJ941" s="26" t="s">
        <v>54</v>
      </c>
      <c r="AK941" s="26" t="s">
        <v>71</v>
      </c>
      <c r="AL941" s="26" t="s">
        <v>74</v>
      </c>
      <c r="AM941" s="26" t="s">
        <v>191</v>
      </c>
      <c r="AN941" s="26" t="s">
        <v>90</v>
      </c>
      <c r="AO941" s="26" t="s">
        <v>192</v>
      </c>
      <c r="AP941" s="26" t="s">
        <v>106</v>
      </c>
      <c r="AQ941" s="26" t="s">
        <v>106</v>
      </c>
      <c r="AR941" s="26" t="s">
        <v>106</v>
      </c>
      <c r="AS941" s="26" t="s">
        <v>106</v>
      </c>
      <c r="AT941" s="26" t="s">
        <v>115</v>
      </c>
      <c r="AU941" s="26" t="s">
        <v>161</v>
      </c>
      <c r="AX941" s="12">
        <f t="shared" si="524"/>
        <v>940</v>
      </c>
      <c r="AY941" s="12">
        <f t="shared" si="555"/>
        <v>0.5</v>
      </c>
      <c r="AZ941" s="20" t="str">
        <f t="shared" si="525"/>
        <v>Anticipatoria., Criterios y estándares (Rúbrica)., Autoevaluación., Retroalimentación.</v>
      </c>
      <c r="BA941" s="12" t="str">
        <f t="shared" si="520"/>
        <v>Anticipatoria.</v>
      </c>
      <c r="BB941" s="12" t="str">
        <f t="shared" si="521"/>
        <v>Criterios y estándares (Rúbrica).</v>
      </c>
      <c r="BC941" s="12" t="str">
        <f t="shared" si="522"/>
        <v>Autoevaluación.</v>
      </c>
      <c r="BD941" s="12" t="str">
        <f t="shared" si="523"/>
        <v>Retroalimentación.</v>
      </c>
      <c r="BF941" s="12">
        <f t="shared" si="526"/>
        <v>1</v>
      </c>
      <c r="BG941" s="12">
        <f t="shared" si="527"/>
        <v>1</v>
      </c>
      <c r="BH941" s="12">
        <f t="shared" si="528"/>
        <v>1</v>
      </c>
      <c r="BI941" s="12">
        <f t="shared" si="529"/>
        <v>1</v>
      </c>
      <c r="BJ941" s="12">
        <f t="shared" si="530"/>
        <v>0</v>
      </c>
      <c r="BK941" s="12">
        <f t="shared" si="531"/>
        <v>4</v>
      </c>
      <c r="BL941" s="20" t="str">
        <f t="shared" si="532"/>
        <v>Reflexión, Diálogo, Claridad, Oportunidades de mejora, Retroalimentación al docente</v>
      </c>
      <c r="BM941" s="12" t="str">
        <f t="shared" si="533"/>
        <v>Reflexión</v>
      </c>
      <c r="BN941" s="12" t="str">
        <f t="shared" si="556"/>
        <v>Diálogo</v>
      </c>
      <c r="BO941" s="12" t="str">
        <f t="shared" si="534"/>
        <v>Claridad</v>
      </c>
      <c r="BP941" s="12" t="str">
        <f t="shared" si="535"/>
        <v>Oportunidades de mejora</v>
      </c>
      <c r="BQ941" s="12" t="str">
        <f t="shared" si="536"/>
        <v>Retroalimentación al docente</v>
      </c>
      <c r="BS941" s="12">
        <f t="shared" si="537"/>
        <v>1</v>
      </c>
      <c r="BT941" s="12">
        <f t="shared" si="538"/>
        <v>1</v>
      </c>
      <c r="BU941" s="12">
        <f t="shared" si="539"/>
        <v>1</v>
      </c>
      <c r="BV941" s="12">
        <f t="shared" si="540"/>
        <v>1</v>
      </c>
      <c r="BW941" s="12">
        <f t="shared" si="541"/>
        <v>1</v>
      </c>
      <c r="BX941" s="12">
        <f t="shared" si="542"/>
        <v>0</v>
      </c>
      <c r="BY941" s="12">
        <f t="shared" si="543"/>
        <v>5</v>
      </c>
      <c r="BZ941" s="12" t="str">
        <f t="shared" si="544"/>
        <v>La bibliografía incluye por lo menos dos títulos en una segunda lengua.</v>
      </c>
      <c r="CA941" s="12" t="str">
        <f t="shared" si="545"/>
        <v>La bibliografía incluye por lo menos dos títulos en una segunda lengua.</v>
      </c>
      <c r="CB941" s="21" t="str">
        <f t="shared" si="546"/>
        <v/>
      </c>
      <c r="CC941" s="12" t="str">
        <f t="shared" si="547"/>
        <v/>
      </c>
      <c r="CD941" s="12" t="str">
        <f t="shared" si="548"/>
        <v/>
      </c>
      <c r="CF941" s="12">
        <f t="shared" si="549"/>
        <v>0</v>
      </c>
      <c r="CG941" s="12">
        <f t="shared" si="550"/>
        <v>0</v>
      </c>
      <c r="CH941" s="12">
        <f t="shared" si="551"/>
        <v>0</v>
      </c>
      <c r="CI941" s="12">
        <f t="shared" si="552"/>
        <v>1</v>
      </c>
      <c r="CJ941" s="12">
        <f t="shared" si="553"/>
        <v>0</v>
      </c>
      <c r="CK941" s="12">
        <f t="shared" si="554"/>
        <v>1</v>
      </c>
    </row>
    <row r="942" spans="1:89" x14ac:dyDescent="0.25">
      <c r="A942" s="25">
        <v>43084.428339074075</v>
      </c>
      <c r="B942" s="26" t="s">
        <v>1920</v>
      </c>
      <c r="C942" s="26" t="s">
        <v>1921</v>
      </c>
      <c r="D942" s="26" t="s">
        <v>185</v>
      </c>
      <c r="E942" s="24"/>
      <c r="F942" s="26" t="s">
        <v>1007</v>
      </c>
      <c r="G942" s="26" t="s">
        <v>1922</v>
      </c>
      <c r="H942" s="26" t="s">
        <v>188</v>
      </c>
      <c r="I942" s="26" t="s">
        <v>188</v>
      </c>
      <c r="J942" s="26" t="s">
        <v>188</v>
      </c>
      <c r="K942" s="26" t="s">
        <v>188</v>
      </c>
      <c r="L942" s="26" t="s">
        <v>188</v>
      </c>
      <c r="M942" s="26" t="s">
        <v>188</v>
      </c>
      <c r="N942" s="26" t="s">
        <v>189</v>
      </c>
      <c r="O942" s="26" t="s">
        <v>188</v>
      </c>
      <c r="P942" s="26" t="s">
        <v>189</v>
      </c>
      <c r="Q942" s="26" t="s">
        <v>188</v>
      </c>
      <c r="R942" s="26" t="s">
        <v>188</v>
      </c>
      <c r="S942" s="26" t="s">
        <v>188</v>
      </c>
      <c r="T942" s="26" t="s">
        <v>188</v>
      </c>
      <c r="U942" s="26" t="s">
        <v>188</v>
      </c>
      <c r="V942" s="26" t="s">
        <v>5</v>
      </c>
      <c r="W942" s="26" t="s">
        <v>162</v>
      </c>
      <c r="X942" s="26" t="s">
        <v>158</v>
      </c>
      <c r="Y942" s="26" t="s">
        <v>190</v>
      </c>
      <c r="Z942" s="26" t="s">
        <v>190</v>
      </c>
      <c r="AA942" s="26" t="s">
        <v>190</v>
      </c>
      <c r="AB942" s="26" t="s">
        <v>190</v>
      </c>
      <c r="AC942" s="26" t="s">
        <v>190</v>
      </c>
      <c r="AD942" s="26" t="s">
        <v>190</v>
      </c>
      <c r="AE942" s="26" t="s">
        <v>53</v>
      </c>
      <c r="AF942" s="26" t="s">
        <v>159</v>
      </c>
      <c r="AG942" s="26" t="s">
        <v>58</v>
      </c>
      <c r="AH942" s="26" t="s">
        <v>58</v>
      </c>
      <c r="AI942" s="26" t="s">
        <v>59</v>
      </c>
      <c r="AJ942" s="26" t="s">
        <v>54</v>
      </c>
      <c r="AK942" s="26" t="s">
        <v>71</v>
      </c>
      <c r="AL942" s="26" t="s">
        <v>74</v>
      </c>
      <c r="AM942" s="26" t="s">
        <v>191</v>
      </c>
      <c r="AN942" s="26" t="s">
        <v>90</v>
      </c>
      <c r="AO942" s="26" t="s">
        <v>192</v>
      </c>
      <c r="AP942" s="26" t="s">
        <v>106</v>
      </c>
      <c r="AQ942" s="26" t="s">
        <v>106</v>
      </c>
      <c r="AR942" s="26" t="s">
        <v>106</v>
      </c>
      <c r="AS942" s="26" t="s">
        <v>106</v>
      </c>
      <c r="AT942" s="26" t="s">
        <v>115</v>
      </c>
      <c r="AU942" s="26" t="s">
        <v>161</v>
      </c>
      <c r="AX942" s="12">
        <f t="shared" si="524"/>
        <v>940</v>
      </c>
      <c r="AY942" s="12">
        <f t="shared" si="555"/>
        <v>0.5</v>
      </c>
      <c r="AZ942" s="20" t="str">
        <f t="shared" si="525"/>
        <v>Anticipatoria., Criterios y estándares (Rúbrica)., Autoevaluación., Retroalimentación.</v>
      </c>
      <c r="BA942" s="12" t="str">
        <f t="shared" si="520"/>
        <v>Anticipatoria.</v>
      </c>
      <c r="BB942" s="12" t="str">
        <f t="shared" si="521"/>
        <v>Criterios y estándares (Rúbrica).</v>
      </c>
      <c r="BC942" s="12" t="str">
        <f t="shared" si="522"/>
        <v>Autoevaluación.</v>
      </c>
      <c r="BD942" s="12" t="str">
        <f t="shared" si="523"/>
        <v>Retroalimentación.</v>
      </c>
      <c r="BF942" s="12">
        <f t="shared" si="526"/>
        <v>1</v>
      </c>
      <c r="BG942" s="12">
        <f t="shared" si="527"/>
        <v>1</v>
      </c>
      <c r="BH942" s="12">
        <f t="shared" si="528"/>
        <v>1</v>
      </c>
      <c r="BI942" s="12">
        <f t="shared" si="529"/>
        <v>1</v>
      </c>
      <c r="BJ942" s="12">
        <f t="shared" si="530"/>
        <v>0</v>
      </c>
      <c r="BK942" s="12">
        <f t="shared" si="531"/>
        <v>4</v>
      </c>
      <c r="BL942" s="20" t="str">
        <f t="shared" si="532"/>
        <v>Reflexión, Diálogo, Claridad, Oportunidades de mejora, Retroalimentación al docente</v>
      </c>
      <c r="BM942" s="12" t="str">
        <f t="shared" si="533"/>
        <v>Reflexión</v>
      </c>
      <c r="BN942" s="12" t="str">
        <f t="shared" si="556"/>
        <v>Diálogo</v>
      </c>
      <c r="BO942" s="12" t="str">
        <f t="shared" si="534"/>
        <v>Claridad</v>
      </c>
      <c r="BP942" s="12" t="str">
        <f t="shared" si="535"/>
        <v>Oportunidades de mejora</v>
      </c>
      <c r="BQ942" s="12" t="str">
        <f t="shared" si="536"/>
        <v>Retroalimentación al docente</v>
      </c>
      <c r="BS942" s="12">
        <f t="shared" si="537"/>
        <v>1</v>
      </c>
      <c r="BT942" s="12">
        <f t="shared" si="538"/>
        <v>1</v>
      </c>
      <c r="BU942" s="12">
        <f t="shared" si="539"/>
        <v>1</v>
      </c>
      <c r="BV942" s="12">
        <f t="shared" si="540"/>
        <v>1</v>
      </c>
      <c r="BW942" s="12">
        <f t="shared" si="541"/>
        <v>1</v>
      </c>
      <c r="BX942" s="12">
        <f t="shared" si="542"/>
        <v>0</v>
      </c>
      <c r="BY942" s="12">
        <f t="shared" si="543"/>
        <v>5</v>
      </c>
      <c r="BZ942" s="12" t="str">
        <f t="shared" si="544"/>
        <v>La bibliografía incluye por lo menos dos títulos en una segunda lengua.</v>
      </c>
      <c r="CA942" s="12" t="str">
        <f t="shared" si="545"/>
        <v>La bibliografía incluye por lo menos dos títulos en una segunda lengua.</v>
      </c>
      <c r="CB942" s="21" t="str">
        <f t="shared" si="546"/>
        <v/>
      </c>
      <c r="CC942" s="12" t="str">
        <f t="shared" si="547"/>
        <v/>
      </c>
      <c r="CD942" s="12" t="str">
        <f t="shared" si="548"/>
        <v/>
      </c>
      <c r="CF942" s="12">
        <f t="shared" si="549"/>
        <v>0</v>
      </c>
      <c r="CG942" s="12">
        <f t="shared" si="550"/>
        <v>0</v>
      </c>
      <c r="CH942" s="12">
        <f t="shared" si="551"/>
        <v>0</v>
      </c>
      <c r="CI942" s="12">
        <f t="shared" si="552"/>
        <v>1</v>
      </c>
      <c r="CJ942" s="12">
        <f t="shared" si="553"/>
        <v>0</v>
      </c>
      <c r="CK942" s="12">
        <f t="shared" si="554"/>
        <v>1</v>
      </c>
    </row>
    <row r="943" spans="1:89" x14ac:dyDescent="0.25">
      <c r="A943" s="25">
        <v>43084.428426597224</v>
      </c>
      <c r="B943" s="26" t="s">
        <v>1923</v>
      </c>
      <c r="C943" s="26" t="s">
        <v>1924</v>
      </c>
      <c r="D943" s="26" t="s">
        <v>185</v>
      </c>
      <c r="E943" s="24"/>
      <c r="F943" s="26" t="s">
        <v>336</v>
      </c>
      <c r="G943" s="26" t="s">
        <v>1925</v>
      </c>
      <c r="H943" s="26" t="s">
        <v>188</v>
      </c>
      <c r="I943" s="26" t="s">
        <v>188</v>
      </c>
      <c r="J943" s="26" t="s">
        <v>188</v>
      </c>
      <c r="K943" s="26" t="s">
        <v>188</v>
      </c>
      <c r="L943" s="26" t="s">
        <v>188</v>
      </c>
      <c r="M943" s="26" t="s">
        <v>188</v>
      </c>
      <c r="N943" s="26" t="s">
        <v>189</v>
      </c>
      <c r="O943" s="26" t="s">
        <v>188</v>
      </c>
      <c r="P943" s="26" t="s">
        <v>189</v>
      </c>
      <c r="Q943" s="26" t="s">
        <v>189</v>
      </c>
      <c r="R943" s="26" t="s">
        <v>189</v>
      </c>
      <c r="S943" s="26" t="s">
        <v>188</v>
      </c>
      <c r="T943" s="26" t="s">
        <v>188</v>
      </c>
      <c r="U943" s="26" t="s">
        <v>188</v>
      </c>
      <c r="V943" s="26" t="s">
        <v>4</v>
      </c>
      <c r="W943" s="26" t="s">
        <v>162</v>
      </c>
      <c r="X943" s="26" t="s">
        <v>158</v>
      </c>
      <c r="Y943" s="26" t="s">
        <v>43</v>
      </c>
      <c r="Z943" s="26" t="s">
        <v>43</v>
      </c>
      <c r="AA943" s="26" t="s">
        <v>43</v>
      </c>
      <c r="AB943" s="26" t="s">
        <v>45</v>
      </c>
      <c r="AC943" s="26" t="s">
        <v>43</v>
      </c>
      <c r="AD943" s="26" t="s">
        <v>43</v>
      </c>
      <c r="AE943" s="26" t="s">
        <v>55</v>
      </c>
      <c r="AF943" s="26" t="s">
        <v>58</v>
      </c>
      <c r="AG943" s="26" t="s">
        <v>58</v>
      </c>
      <c r="AH943" s="26" t="s">
        <v>58</v>
      </c>
      <c r="AI943" s="26" t="s">
        <v>58</v>
      </c>
      <c r="AJ943" s="26" t="s">
        <v>58</v>
      </c>
      <c r="AK943" s="26" t="s">
        <v>70</v>
      </c>
      <c r="AL943" s="26" t="s">
        <v>160</v>
      </c>
      <c r="AM943" s="26" t="s">
        <v>228</v>
      </c>
      <c r="AN943" s="26" t="s">
        <v>87</v>
      </c>
      <c r="AO943" s="26" t="s">
        <v>102</v>
      </c>
      <c r="AP943" s="26" t="s">
        <v>105</v>
      </c>
      <c r="AQ943" s="26" t="s">
        <v>104</v>
      </c>
      <c r="AR943" s="26" t="s">
        <v>105</v>
      </c>
      <c r="AS943" s="26" t="s">
        <v>104</v>
      </c>
      <c r="AT943" s="26" t="s">
        <v>112</v>
      </c>
      <c r="AU943" s="26" t="s">
        <v>247</v>
      </c>
      <c r="AX943" s="12">
        <f t="shared" si="524"/>
        <v>942</v>
      </c>
      <c r="AY943" s="12">
        <f t="shared" si="555"/>
        <v>1</v>
      </c>
      <c r="AZ943" s="20" t="str">
        <f t="shared" si="525"/>
        <v>Anticipatoria., Criterios y estándares (Rúbrica)., Autoevaluación.</v>
      </c>
      <c r="BA943" s="12" t="str">
        <f t="shared" si="520"/>
        <v>Anticipatoria.</v>
      </c>
      <c r="BB943" s="12" t="str">
        <f t="shared" si="521"/>
        <v>Criterios y estándares (Rúbrica).</v>
      </c>
      <c r="BC943" s="12" t="str">
        <f t="shared" si="522"/>
        <v>Autoevaluación.</v>
      </c>
      <c r="BD943" s="12" t="str">
        <f t="shared" si="523"/>
        <v/>
      </c>
      <c r="BF943" s="12">
        <f t="shared" si="526"/>
        <v>1</v>
      </c>
      <c r="BG943" s="12">
        <f t="shared" si="527"/>
        <v>1</v>
      </c>
      <c r="BH943" s="12">
        <f t="shared" si="528"/>
        <v>1</v>
      </c>
      <c r="BI943" s="12">
        <f t="shared" si="529"/>
        <v>0</v>
      </c>
      <c r="BJ943" s="12">
        <f t="shared" si="530"/>
        <v>0</v>
      </c>
      <c r="BK943" s="12">
        <f t="shared" si="531"/>
        <v>3</v>
      </c>
      <c r="BL943" s="20" t="str">
        <f t="shared" si="532"/>
        <v>No incluye los principios enunciados</v>
      </c>
      <c r="BM943" s="12" t="str">
        <f t="shared" si="533"/>
        <v>No incluye los principios enunciados</v>
      </c>
      <c r="BN943" s="12" t="str">
        <f t="shared" si="556"/>
        <v/>
      </c>
      <c r="BO943" s="12" t="str">
        <f t="shared" si="534"/>
        <v/>
      </c>
      <c r="BP943" s="12" t="str">
        <f t="shared" si="535"/>
        <v/>
      </c>
      <c r="BQ943" s="12" t="str">
        <f t="shared" si="536"/>
        <v/>
      </c>
      <c r="BS943" s="12">
        <f t="shared" si="537"/>
        <v>0</v>
      </c>
      <c r="BT943" s="12">
        <f t="shared" si="538"/>
        <v>0</v>
      </c>
      <c r="BU943" s="12">
        <f t="shared" si="539"/>
        <v>0</v>
      </c>
      <c r="BV943" s="12">
        <f t="shared" si="540"/>
        <v>0</v>
      </c>
      <c r="BW943" s="12">
        <f t="shared" si="541"/>
        <v>0</v>
      </c>
      <c r="BX943" s="12">
        <f t="shared" si="542"/>
        <v>1</v>
      </c>
      <c r="BY943" s="12">
        <f t="shared" si="543"/>
        <v>1</v>
      </c>
      <c r="BZ943" s="12" t="str">
        <f t="shared" si="544"/>
        <v>La bibliografía básica propuesta se encuentra en la biblioteca "Juan Roa Vásquez"., La bibliografía propuesta contiene títulos de edición menor a 5 años., La bibliografía se presenta con una sólo sistema de referenciación (APA, Vancouver, IEEE, etc).</v>
      </c>
      <c r="CA943" s="12" t="str">
        <f t="shared" si="545"/>
        <v>La bibliografía básica propuesta se encuentra en la biblioteca "Juan Roa Vásquez".</v>
      </c>
      <c r="CB943" s="21" t="str">
        <f t="shared" si="546"/>
        <v>La bibliografía propuesta contiene títulos de edición menor a 5 años.</v>
      </c>
      <c r="CC943" s="12" t="str">
        <f t="shared" si="547"/>
        <v>La bibliografía se presenta con una sólo sistema de referenciación (APA, Vancouver, IEEE, etc).</v>
      </c>
      <c r="CD943" s="12" t="str">
        <f t="shared" si="548"/>
        <v/>
      </c>
      <c r="CF943" s="12">
        <f t="shared" si="549"/>
        <v>1</v>
      </c>
      <c r="CG943" s="12">
        <f t="shared" si="550"/>
        <v>1</v>
      </c>
      <c r="CH943" s="12">
        <f t="shared" si="551"/>
        <v>1</v>
      </c>
      <c r="CI943" s="12">
        <f t="shared" si="552"/>
        <v>0</v>
      </c>
      <c r="CJ943" s="12">
        <f t="shared" si="553"/>
        <v>0</v>
      </c>
      <c r="CK943" s="12">
        <f t="shared" si="554"/>
        <v>3</v>
      </c>
    </row>
    <row r="944" spans="1:89" x14ac:dyDescent="0.25">
      <c r="A944" s="25">
        <v>43084.447097245371</v>
      </c>
      <c r="B944" s="26" t="s">
        <v>1926</v>
      </c>
      <c r="C944" s="26" t="s">
        <v>1927</v>
      </c>
      <c r="D944" s="26" t="s">
        <v>185</v>
      </c>
      <c r="E944" s="24"/>
      <c r="F944" s="26" t="s">
        <v>238</v>
      </c>
      <c r="G944" s="26" t="s">
        <v>1928</v>
      </c>
      <c r="H944" s="26" t="s">
        <v>188</v>
      </c>
      <c r="I944" s="26" t="s">
        <v>188</v>
      </c>
      <c r="J944" s="26" t="s">
        <v>188</v>
      </c>
      <c r="K944" s="26" t="s">
        <v>188</v>
      </c>
      <c r="L944" s="26" t="s">
        <v>188</v>
      </c>
      <c r="M944" s="26" t="s">
        <v>188</v>
      </c>
      <c r="N944" s="26" t="s">
        <v>188</v>
      </c>
      <c r="O944" s="26" t="s">
        <v>188</v>
      </c>
      <c r="P944" s="26" t="s">
        <v>188</v>
      </c>
      <c r="Q944" s="26" t="s">
        <v>188</v>
      </c>
      <c r="R944" s="26" t="s">
        <v>188</v>
      </c>
      <c r="S944" s="26" t="s">
        <v>188</v>
      </c>
      <c r="T944" s="26" t="s">
        <v>188</v>
      </c>
      <c r="U944" s="26" t="s">
        <v>188</v>
      </c>
      <c r="V944" s="26" t="s">
        <v>5</v>
      </c>
      <c r="W944" s="26" t="s">
        <v>162</v>
      </c>
      <c r="X944" s="26" t="s">
        <v>158</v>
      </c>
      <c r="Y944" s="26" t="s">
        <v>190</v>
      </c>
      <c r="Z944" s="26" t="s">
        <v>190</v>
      </c>
      <c r="AA944" s="26" t="s">
        <v>190</v>
      </c>
      <c r="AB944" s="26" t="s">
        <v>190</v>
      </c>
      <c r="AC944" s="26" t="s">
        <v>190</v>
      </c>
      <c r="AD944" s="26" t="s">
        <v>190</v>
      </c>
      <c r="AE944" s="26" t="s">
        <v>53</v>
      </c>
      <c r="AF944" s="26" t="s">
        <v>159</v>
      </c>
      <c r="AG944" s="26" t="s">
        <v>59</v>
      </c>
      <c r="AH944" s="26" t="s">
        <v>59</v>
      </c>
      <c r="AI944" s="26" t="s">
        <v>59</v>
      </c>
      <c r="AJ944" s="26" t="s">
        <v>58</v>
      </c>
      <c r="AK944" s="26" t="s">
        <v>71</v>
      </c>
      <c r="AL944" s="26" t="s">
        <v>160</v>
      </c>
      <c r="AM944" s="26" t="s">
        <v>206</v>
      </c>
      <c r="AN944" s="26" t="s">
        <v>90</v>
      </c>
      <c r="AO944" s="26" t="s">
        <v>192</v>
      </c>
      <c r="AP944" s="26" t="s">
        <v>106</v>
      </c>
      <c r="AQ944" s="26" t="s">
        <v>106</v>
      </c>
      <c r="AR944" s="26" t="s">
        <v>106</v>
      </c>
      <c r="AS944" s="26" t="s">
        <v>104</v>
      </c>
      <c r="AT944" s="26" t="s">
        <v>113</v>
      </c>
      <c r="AU944" s="26" t="s">
        <v>247</v>
      </c>
      <c r="AX944" s="12">
        <f t="shared" si="524"/>
        <v>943</v>
      </c>
      <c r="AY944" s="12">
        <f t="shared" si="555"/>
        <v>1</v>
      </c>
      <c r="AZ944" s="20" t="str">
        <f t="shared" si="525"/>
        <v>Anticipatoria., Autoevaluación., Retroalimentación.</v>
      </c>
      <c r="BA944" s="12" t="str">
        <f t="shared" si="520"/>
        <v>Anticipatoria.</v>
      </c>
      <c r="BB944" s="12" t="str">
        <f t="shared" si="521"/>
        <v>Autoevaluación.</v>
      </c>
      <c r="BC944" s="12" t="str">
        <f t="shared" si="522"/>
        <v>Retroalimentación.</v>
      </c>
      <c r="BD944" s="12" t="str">
        <f t="shared" si="523"/>
        <v/>
      </c>
      <c r="BF944" s="12">
        <f t="shared" si="526"/>
        <v>1</v>
      </c>
      <c r="BG944" s="12">
        <f t="shared" si="527"/>
        <v>0</v>
      </c>
      <c r="BH944" s="12">
        <f t="shared" si="528"/>
        <v>1</v>
      </c>
      <c r="BI944" s="12">
        <f t="shared" si="529"/>
        <v>1</v>
      </c>
      <c r="BJ944" s="12">
        <f t="shared" si="530"/>
        <v>0</v>
      </c>
      <c r="BK944" s="12">
        <f t="shared" si="531"/>
        <v>3</v>
      </c>
      <c r="BL944" s="20" t="str">
        <f t="shared" si="532"/>
        <v>Reflexión, Diálogo, Claridad, Oportunidades de mejora, Retroalimentación al docente</v>
      </c>
      <c r="BM944" s="12" t="str">
        <f t="shared" si="533"/>
        <v>Reflexión</v>
      </c>
      <c r="BN944" s="12" t="str">
        <f t="shared" si="556"/>
        <v>Diálogo</v>
      </c>
      <c r="BO944" s="12" t="str">
        <f t="shared" si="534"/>
        <v>Claridad</v>
      </c>
      <c r="BP944" s="12" t="str">
        <f t="shared" si="535"/>
        <v>Oportunidades de mejora</v>
      </c>
      <c r="BQ944" s="12" t="str">
        <f t="shared" si="536"/>
        <v>Retroalimentación al docente</v>
      </c>
      <c r="BS944" s="12">
        <f t="shared" si="537"/>
        <v>1</v>
      </c>
      <c r="BT944" s="12">
        <f t="shared" si="538"/>
        <v>1</v>
      </c>
      <c r="BU944" s="12">
        <f t="shared" si="539"/>
        <v>1</v>
      </c>
      <c r="BV944" s="12">
        <f t="shared" si="540"/>
        <v>1</v>
      </c>
      <c r="BW944" s="12">
        <f t="shared" si="541"/>
        <v>1</v>
      </c>
      <c r="BX944" s="12">
        <f t="shared" si="542"/>
        <v>0</v>
      </c>
      <c r="BY944" s="12">
        <f t="shared" si="543"/>
        <v>5</v>
      </c>
      <c r="BZ944" s="12" t="str">
        <f t="shared" si="544"/>
        <v>La bibliografía básica propuesta se encuentra en la biblioteca "Juan Roa Vásquez"., La bibliografía propuesta contiene títulos de edición menor a 5 años., La bibliografía se presenta con una sólo sistema de referenciación (APA, Vancouver, IEEE, etc).</v>
      </c>
      <c r="CA944" s="12" t="str">
        <f t="shared" si="545"/>
        <v>La bibliografía básica propuesta se encuentra en la biblioteca "Juan Roa Vásquez".</v>
      </c>
      <c r="CB944" s="21" t="str">
        <f t="shared" si="546"/>
        <v>La bibliografía propuesta contiene títulos de edición menor a 5 años.</v>
      </c>
      <c r="CC944" s="12" t="str">
        <f t="shared" si="547"/>
        <v>La bibliografía se presenta con una sólo sistema de referenciación (APA, Vancouver, IEEE, etc).</v>
      </c>
      <c r="CD944" s="12" t="str">
        <f t="shared" si="548"/>
        <v/>
      </c>
      <c r="CF944" s="12">
        <f t="shared" si="549"/>
        <v>1</v>
      </c>
      <c r="CG944" s="12">
        <f t="shared" si="550"/>
        <v>1</v>
      </c>
      <c r="CH944" s="12">
        <f t="shared" si="551"/>
        <v>1</v>
      </c>
      <c r="CI944" s="12">
        <f t="shared" si="552"/>
        <v>0</v>
      </c>
      <c r="CJ944" s="12">
        <f t="shared" si="553"/>
        <v>0</v>
      </c>
      <c r="CK944" s="12">
        <f t="shared" si="554"/>
        <v>3</v>
      </c>
    </row>
    <row r="945" spans="1:89" x14ac:dyDescent="0.25">
      <c r="A945" s="25">
        <v>43084.474702291671</v>
      </c>
      <c r="B945" s="26" t="s">
        <v>1929</v>
      </c>
      <c r="C945" s="26" t="s">
        <v>1930</v>
      </c>
      <c r="D945" s="26" t="s">
        <v>185</v>
      </c>
      <c r="E945" s="24"/>
      <c r="F945" s="26" t="s">
        <v>357</v>
      </c>
      <c r="G945" s="26" t="s">
        <v>1931</v>
      </c>
      <c r="H945" s="26" t="s">
        <v>188</v>
      </c>
      <c r="I945" s="26" t="s">
        <v>188</v>
      </c>
      <c r="J945" s="26" t="s">
        <v>188</v>
      </c>
      <c r="K945" s="26" t="s">
        <v>188</v>
      </c>
      <c r="L945" s="26" t="s">
        <v>188</v>
      </c>
      <c r="M945" s="26" t="s">
        <v>188</v>
      </c>
      <c r="N945" s="26" t="s">
        <v>188</v>
      </c>
      <c r="O945" s="26" t="s">
        <v>188</v>
      </c>
      <c r="P945" s="26" t="s">
        <v>188</v>
      </c>
      <c r="Q945" s="26" t="s">
        <v>188</v>
      </c>
      <c r="R945" s="26" t="s">
        <v>188</v>
      </c>
      <c r="S945" s="26" t="s">
        <v>188</v>
      </c>
      <c r="T945" s="26" t="s">
        <v>188</v>
      </c>
      <c r="U945" s="26" t="s">
        <v>188</v>
      </c>
      <c r="V945" s="26" t="s">
        <v>5</v>
      </c>
      <c r="W945" s="26" t="s">
        <v>162</v>
      </c>
      <c r="X945" s="26" t="s">
        <v>158</v>
      </c>
      <c r="Y945" s="26" t="s">
        <v>190</v>
      </c>
      <c r="Z945" s="26" t="s">
        <v>190</v>
      </c>
      <c r="AA945" s="26" t="s">
        <v>190</v>
      </c>
      <c r="AB945" s="26" t="s">
        <v>190</v>
      </c>
      <c r="AC945" s="26" t="s">
        <v>190</v>
      </c>
      <c r="AD945" s="26" t="s">
        <v>190</v>
      </c>
      <c r="AE945" s="26" t="s">
        <v>55</v>
      </c>
      <c r="AF945" s="26" t="s">
        <v>159</v>
      </c>
      <c r="AG945" s="26" t="s">
        <v>59</v>
      </c>
      <c r="AH945" s="26" t="s">
        <v>59</v>
      </c>
      <c r="AI945" s="26" t="s">
        <v>59</v>
      </c>
      <c r="AJ945" s="26" t="s">
        <v>59</v>
      </c>
      <c r="AK945" s="26" t="s">
        <v>71</v>
      </c>
      <c r="AL945" s="26" t="s">
        <v>163</v>
      </c>
      <c r="AM945" s="26" t="s">
        <v>191</v>
      </c>
      <c r="AN945" s="26" t="s">
        <v>90</v>
      </c>
      <c r="AO945" s="26" t="s">
        <v>192</v>
      </c>
      <c r="AP945" s="26" t="s">
        <v>106</v>
      </c>
      <c r="AQ945" s="26" t="s">
        <v>106</v>
      </c>
      <c r="AR945" s="26" t="s">
        <v>106</v>
      </c>
      <c r="AS945" s="26" t="s">
        <v>106</v>
      </c>
      <c r="AT945" s="26" t="s">
        <v>113</v>
      </c>
      <c r="AU945" s="26" t="s">
        <v>193</v>
      </c>
      <c r="AX945" s="12">
        <f t="shared" si="524"/>
        <v>944</v>
      </c>
      <c r="AY945" s="12">
        <f t="shared" si="555"/>
        <v>0.5</v>
      </c>
      <c r="AZ945" s="20" t="str">
        <f t="shared" si="525"/>
        <v>Anticipatoria., Criterios y estándares (Rúbrica)., Autoevaluación., Retroalimentación.</v>
      </c>
      <c r="BA945" s="12" t="str">
        <f t="shared" si="520"/>
        <v>Anticipatoria.</v>
      </c>
      <c r="BB945" s="12" t="str">
        <f t="shared" si="521"/>
        <v>Criterios y estándares (Rúbrica).</v>
      </c>
      <c r="BC945" s="12" t="str">
        <f t="shared" si="522"/>
        <v>Autoevaluación.</v>
      </c>
      <c r="BD945" s="12" t="str">
        <f t="shared" si="523"/>
        <v>Retroalimentación.</v>
      </c>
      <c r="BF945" s="12">
        <f t="shared" si="526"/>
        <v>1</v>
      </c>
      <c r="BG945" s="12">
        <f t="shared" si="527"/>
        <v>1</v>
      </c>
      <c r="BH945" s="12">
        <f t="shared" si="528"/>
        <v>1</v>
      </c>
      <c r="BI945" s="12">
        <f t="shared" si="529"/>
        <v>1</v>
      </c>
      <c r="BJ945" s="12">
        <f t="shared" si="530"/>
        <v>0</v>
      </c>
      <c r="BK945" s="12">
        <f t="shared" si="531"/>
        <v>4</v>
      </c>
      <c r="BL945" s="20" t="str">
        <f t="shared" si="532"/>
        <v>Reflexión, Diálogo, Claridad, Oportunidades de mejora, Retroalimentación al docente</v>
      </c>
      <c r="BM945" s="12" t="str">
        <f t="shared" si="533"/>
        <v>Reflexión</v>
      </c>
      <c r="BN945" s="12" t="str">
        <f t="shared" si="556"/>
        <v>Diálogo</v>
      </c>
      <c r="BO945" s="12" t="str">
        <f t="shared" si="534"/>
        <v>Claridad</v>
      </c>
      <c r="BP945" s="12" t="str">
        <f t="shared" si="535"/>
        <v>Oportunidades de mejora</v>
      </c>
      <c r="BQ945" s="12" t="str">
        <f t="shared" si="536"/>
        <v>Retroalimentación al docente</v>
      </c>
      <c r="BS945" s="12">
        <f t="shared" si="537"/>
        <v>1</v>
      </c>
      <c r="BT945" s="12">
        <f t="shared" si="538"/>
        <v>1</v>
      </c>
      <c r="BU945" s="12">
        <f t="shared" si="539"/>
        <v>1</v>
      </c>
      <c r="BV945" s="12">
        <f t="shared" si="540"/>
        <v>1</v>
      </c>
      <c r="BW945" s="12">
        <f t="shared" si="541"/>
        <v>1</v>
      </c>
      <c r="BX945" s="12">
        <f t="shared" si="542"/>
        <v>0</v>
      </c>
      <c r="BY945" s="12">
        <f t="shared" si="543"/>
        <v>5</v>
      </c>
      <c r="BZ945"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45" s="12" t="str">
        <f t="shared" si="545"/>
        <v>La bibliografía básica propuesta se encuentra en la biblioteca "Juan Roa Vásquez".</v>
      </c>
      <c r="CB945" s="21" t="str">
        <f t="shared" si="546"/>
        <v>La bibliografía propuesta contiene títulos de edición menor a 5 años.</v>
      </c>
      <c r="CC945" s="12" t="str">
        <f t="shared" si="547"/>
        <v>La bibliografía se presenta con una sólo sistema de referenciación (APA, Vancouver, IEEE, etc).</v>
      </c>
      <c r="CD945" s="12" t="str">
        <f t="shared" si="548"/>
        <v>La bibliografía incluye por lo menos dos títulos en una segunda lengua.</v>
      </c>
      <c r="CF945" s="12">
        <f t="shared" si="549"/>
        <v>1</v>
      </c>
      <c r="CG945" s="12">
        <f t="shared" si="550"/>
        <v>1</v>
      </c>
      <c r="CH945" s="12">
        <f t="shared" si="551"/>
        <v>1</v>
      </c>
      <c r="CI945" s="12">
        <f t="shared" si="552"/>
        <v>1</v>
      </c>
      <c r="CJ945" s="12">
        <f t="shared" si="553"/>
        <v>0</v>
      </c>
      <c r="CK945" s="12">
        <f t="shared" si="554"/>
        <v>4</v>
      </c>
    </row>
    <row r="946" spans="1:89" x14ac:dyDescent="0.25">
      <c r="A946" s="25">
        <v>43084.478195451389</v>
      </c>
      <c r="B946" s="26" t="s">
        <v>1932</v>
      </c>
      <c r="C946" s="26" t="s">
        <v>1933</v>
      </c>
      <c r="D946" s="26" t="s">
        <v>185</v>
      </c>
      <c r="E946" s="24"/>
      <c r="F946" s="26" t="s">
        <v>371</v>
      </c>
      <c r="G946" s="26" t="s">
        <v>1934</v>
      </c>
      <c r="H946" s="26" t="s">
        <v>188</v>
      </c>
      <c r="I946" s="26" t="s">
        <v>188</v>
      </c>
      <c r="J946" s="26" t="s">
        <v>188</v>
      </c>
      <c r="K946" s="26" t="s">
        <v>188</v>
      </c>
      <c r="L946" s="26" t="s">
        <v>188</v>
      </c>
      <c r="M946" s="26" t="s">
        <v>188</v>
      </c>
      <c r="N946" s="26" t="s">
        <v>188</v>
      </c>
      <c r="O946" s="26" t="s">
        <v>188</v>
      </c>
      <c r="P946" s="26" t="s">
        <v>188</v>
      </c>
      <c r="Q946" s="26" t="s">
        <v>188</v>
      </c>
      <c r="R946" s="26" t="s">
        <v>188</v>
      </c>
      <c r="S946" s="26" t="s">
        <v>188</v>
      </c>
      <c r="T946" s="26" t="s">
        <v>188</v>
      </c>
      <c r="U946" s="26" t="s">
        <v>188</v>
      </c>
      <c r="V946" s="26" t="s">
        <v>5</v>
      </c>
      <c r="W946" s="26" t="s">
        <v>162</v>
      </c>
      <c r="X946" s="26" t="s">
        <v>158</v>
      </c>
      <c r="Y946" s="26" t="s">
        <v>190</v>
      </c>
      <c r="Z946" s="26" t="s">
        <v>190</v>
      </c>
      <c r="AA946" s="26" t="s">
        <v>190</v>
      </c>
      <c r="AB946" s="26" t="s">
        <v>43</v>
      </c>
      <c r="AC946" s="26" t="s">
        <v>43</v>
      </c>
      <c r="AD946" s="26" t="s">
        <v>190</v>
      </c>
      <c r="AE946" s="26" t="s">
        <v>55</v>
      </c>
      <c r="AF946" s="26" t="s">
        <v>159</v>
      </c>
      <c r="AG946" s="26" t="s">
        <v>59</v>
      </c>
      <c r="AH946" s="26" t="s">
        <v>58</v>
      </c>
      <c r="AI946" s="26" t="s">
        <v>58</v>
      </c>
      <c r="AJ946" s="26" t="s">
        <v>59</v>
      </c>
      <c r="AK946" s="26" t="s">
        <v>69</v>
      </c>
      <c r="AL946" s="26" t="s">
        <v>160</v>
      </c>
      <c r="AM946" s="26" t="s">
        <v>231</v>
      </c>
      <c r="AN946" s="26" t="s">
        <v>90</v>
      </c>
      <c r="AO946" s="26" t="s">
        <v>192</v>
      </c>
      <c r="AP946" s="26" t="s">
        <v>104</v>
      </c>
      <c r="AQ946" s="26" t="s">
        <v>104</v>
      </c>
      <c r="AR946" s="26" t="s">
        <v>104</v>
      </c>
      <c r="AS946" s="26" t="s">
        <v>104</v>
      </c>
      <c r="AT946" s="26" t="s">
        <v>113</v>
      </c>
      <c r="AU946" s="26" t="s">
        <v>193</v>
      </c>
      <c r="AX946" s="12">
        <f t="shared" si="524"/>
        <v>945</v>
      </c>
      <c r="AY946" s="12">
        <f t="shared" si="555"/>
        <v>0.33333333333333331</v>
      </c>
      <c r="AZ946" s="20" t="str">
        <f t="shared" si="525"/>
        <v>Anticipatoria., Criterios y estándares (Rúbrica)., Retroalimentación.</v>
      </c>
      <c r="BA946" s="12" t="str">
        <f t="shared" si="520"/>
        <v>Anticipatoria.</v>
      </c>
      <c r="BB946" s="12" t="str">
        <f t="shared" si="521"/>
        <v>Criterios y estándares (Rúbrica).</v>
      </c>
      <c r="BC946" s="12" t="str">
        <f t="shared" si="522"/>
        <v>Retroalimentación.</v>
      </c>
      <c r="BD946" s="12" t="str">
        <f t="shared" si="523"/>
        <v/>
      </c>
      <c r="BF946" s="12">
        <f t="shared" si="526"/>
        <v>1</v>
      </c>
      <c r="BG946" s="12">
        <f t="shared" si="527"/>
        <v>1</v>
      </c>
      <c r="BH946" s="12">
        <f t="shared" si="528"/>
        <v>0</v>
      </c>
      <c r="BI946" s="12">
        <f t="shared" si="529"/>
        <v>1</v>
      </c>
      <c r="BJ946" s="12">
        <f t="shared" si="530"/>
        <v>0</v>
      </c>
      <c r="BK946" s="12">
        <f t="shared" si="531"/>
        <v>3</v>
      </c>
      <c r="BL946" s="20" t="str">
        <f t="shared" si="532"/>
        <v>Reflexión, Diálogo, Claridad, Oportunidades de mejora, Retroalimentación al docente</v>
      </c>
      <c r="BM946" s="12" t="str">
        <f t="shared" si="533"/>
        <v>Reflexión</v>
      </c>
      <c r="BN946" s="12" t="str">
        <f t="shared" si="556"/>
        <v>Diálogo</v>
      </c>
      <c r="BO946" s="12" t="str">
        <f t="shared" si="534"/>
        <v>Claridad</v>
      </c>
      <c r="BP946" s="12" t="str">
        <f t="shared" si="535"/>
        <v>Oportunidades de mejora</v>
      </c>
      <c r="BQ946" s="12" t="str">
        <f t="shared" si="536"/>
        <v>Retroalimentación al docente</v>
      </c>
      <c r="BS946" s="12">
        <f t="shared" si="537"/>
        <v>1</v>
      </c>
      <c r="BT946" s="12">
        <f t="shared" si="538"/>
        <v>1</v>
      </c>
      <c r="BU946" s="12">
        <f t="shared" si="539"/>
        <v>1</v>
      </c>
      <c r="BV946" s="12">
        <f t="shared" si="540"/>
        <v>1</v>
      </c>
      <c r="BW946" s="12">
        <f t="shared" si="541"/>
        <v>1</v>
      </c>
      <c r="BX946" s="12">
        <f t="shared" si="542"/>
        <v>0</v>
      </c>
      <c r="BY946" s="12">
        <f t="shared" si="543"/>
        <v>5</v>
      </c>
      <c r="BZ946"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46" s="12" t="str">
        <f t="shared" si="545"/>
        <v>La bibliografía básica propuesta se encuentra en la biblioteca "Juan Roa Vásquez".</v>
      </c>
      <c r="CB946" s="21" t="str">
        <f t="shared" si="546"/>
        <v>La bibliografía propuesta contiene títulos de edición menor a 5 años.</v>
      </c>
      <c r="CC946" s="12" t="str">
        <f t="shared" si="547"/>
        <v>La bibliografía se presenta con una sólo sistema de referenciación (APA, Vancouver, IEEE, etc).</v>
      </c>
      <c r="CD946" s="12" t="str">
        <f t="shared" si="548"/>
        <v>La bibliografía incluye por lo menos dos títulos en una segunda lengua.</v>
      </c>
      <c r="CF946" s="12">
        <f t="shared" si="549"/>
        <v>1</v>
      </c>
      <c r="CG946" s="12">
        <f t="shared" si="550"/>
        <v>1</v>
      </c>
      <c r="CH946" s="12">
        <f t="shared" si="551"/>
        <v>1</v>
      </c>
      <c r="CI946" s="12">
        <f t="shared" si="552"/>
        <v>1</v>
      </c>
      <c r="CJ946" s="12">
        <f t="shared" si="553"/>
        <v>0</v>
      </c>
      <c r="CK946" s="12">
        <f t="shared" si="554"/>
        <v>4</v>
      </c>
    </row>
    <row r="947" spans="1:89" x14ac:dyDescent="0.25">
      <c r="A947" s="25">
        <v>43084.480201296297</v>
      </c>
      <c r="B947" s="26" t="s">
        <v>1932</v>
      </c>
      <c r="C947" s="26" t="s">
        <v>1933</v>
      </c>
      <c r="D947" s="26" t="s">
        <v>185</v>
      </c>
      <c r="E947" s="24"/>
      <c r="F947" s="26" t="s">
        <v>371</v>
      </c>
      <c r="G947" s="26" t="s">
        <v>1935</v>
      </c>
      <c r="H947" s="26" t="s">
        <v>188</v>
      </c>
      <c r="I947" s="26" t="s">
        <v>188</v>
      </c>
      <c r="J947" s="26" t="s">
        <v>188</v>
      </c>
      <c r="K947" s="26" t="s">
        <v>188</v>
      </c>
      <c r="L947" s="26" t="s">
        <v>188</v>
      </c>
      <c r="M947" s="26" t="s">
        <v>188</v>
      </c>
      <c r="N947" s="26" t="s">
        <v>188</v>
      </c>
      <c r="O947" s="26" t="s">
        <v>188</v>
      </c>
      <c r="P947" s="26" t="s">
        <v>188</v>
      </c>
      <c r="Q947" s="26" t="s">
        <v>188</v>
      </c>
      <c r="R947" s="26" t="s">
        <v>188</v>
      </c>
      <c r="S947" s="26" t="s">
        <v>188</v>
      </c>
      <c r="T947" s="26" t="s">
        <v>188</v>
      </c>
      <c r="U947" s="26" t="s">
        <v>188</v>
      </c>
      <c r="V947" s="26" t="s">
        <v>5</v>
      </c>
      <c r="W947" s="26" t="s">
        <v>162</v>
      </c>
      <c r="X947" s="26" t="s">
        <v>158</v>
      </c>
      <c r="Y947" s="26" t="s">
        <v>190</v>
      </c>
      <c r="Z947" s="26" t="s">
        <v>190</v>
      </c>
      <c r="AA947" s="26" t="s">
        <v>190</v>
      </c>
      <c r="AB947" s="26" t="s">
        <v>190</v>
      </c>
      <c r="AC947" s="26" t="s">
        <v>190</v>
      </c>
      <c r="AD947" s="26" t="s">
        <v>190</v>
      </c>
      <c r="AE947" s="26" t="s">
        <v>55</v>
      </c>
      <c r="AF947" s="26" t="s">
        <v>159</v>
      </c>
      <c r="AG947" s="26" t="s">
        <v>58</v>
      </c>
      <c r="AH947" s="26" t="s">
        <v>58</v>
      </c>
      <c r="AI947" s="26" t="s">
        <v>58</v>
      </c>
      <c r="AJ947" s="26" t="s">
        <v>59</v>
      </c>
      <c r="AK947" s="26" t="s">
        <v>71</v>
      </c>
      <c r="AL947" s="26" t="s">
        <v>160</v>
      </c>
      <c r="AM947" s="26" t="s">
        <v>191</v>
      </c>
      <c r="AN947" s="26" t="s">
        <v>90</v>
      </c>
      <c r="AO947" s="26" t="s">
        <v>192</v>
      </c>
      <c r="AP947" s="26" t="s">
        <v>104</v>
      </c>
      <c r="AQ947" s="26" t="s">
        <v>104</v>
      </c>
      <c r="AR947" s="26" t="s">
        <v>104</v>
      </c>
      <c r="AS947" s="26" t="s">
        <v>104</v>
      </c>
      <c r="AT947" s="26" t="s">
        <v>113</v>
      </c>
      <c r="AU947" s="26" t="s">
        <v>193</v>
      </c>
      <c r="AX947" s="12">
        <f t="shared" si="524"/>
        <v>945</v>
      </c>
      <c r="AY947" s="12">
        <f t="shared" si="555"/>
        <v>0.33333333333333331</v>
      </c>
      <c r="AZ947" s="20" t="str">
        <f t="shared" si="525"/>
        <v>Anticipatoria., Criterios y estándares (Rúbrica)., Autoevaluación., Retroalimentación.</v>
      </c>
      <c r="BA947" s="12" t="str">
        <f t="shared" si="520"/>
        <v>Anticipatoria.</v>
      </c>
      <c r="BB947" s="12" t="str">
        <f t="shared" si="521"/>
        <v>Criterios y estándares (Rúbrica).</v>
      </c>
      <c r="BC947" s="12" t="str">
        <f t="shared" si="522"/>
        <v>Autoevaluación.</v>
      </c>
      <c r="BD947" s="12" t="str">
        <f t="shared" si="523"/>
        <v>Retroalimentación.</v>
      </c>
      <c r="BF947" s="12">
        <f t="shared" si="526"/>
        <v>1</v>
      </c>
      <c r="BG947" s="12">
        <f t="shared" si="527"/>
        <v>1</v>
      </c>
      <c r="BH947" s="12">
        <f t="shared" si="528"/>
        <v>1</v>
      </c>
      <c r="BI947" s="12">
        <f t="shared" si="529"/>
        <v>1</v>
      </c>
      <c r="BJ947" s="12">
        <f t="shared" si="530"/>
        <v>0</v>
      </c>
      <c r="BK947" s="12">
        <f t="shared" si="531"/>
        <v>4</v>
      </c>
      <c r="BL947" s="20" t="str">
        <f t="shared" si="532"/>
        <v>Reflexión, Diálogo, Claridad, Oportunidades de mejora, Retroalimentación al docente</v>
      </c>
      <c r="BM947" s="12" t="str">
        <f t="shared" si="533"/>
        <v>Reflexión</v>
      </c>
      <c r="BN947" s="12" t="str">
        <f t="shared" si="556"/>
        <v>Diálogo</v>
      </c>
      <c r="BO947" s="12" t="str">
        <f t="shared" si="534"/>
        <v>Claridad</v>
      </c>
      <c r="BP947" s="12" t="str">
        <f t="shared" si="535"/>
        <v>Oportunidades de mejora</v>
      </c>
      <c r="BQ947" s="12" t="str">
        <f t="shared" si="536"/>
        <v>Retroalimentación al docente</v>
      </c>
      <c r="BS947" s="12">
        <f t="shared" si="537"/>
        <v>1</v>
      </c>
      <c r="BT947" s="12">
        <f t="shared" si="538"/>
        <v>1</v>
      </c>
      <c r="BU947" s="12">
        <f t="shared" si="539"/>
        <v>1</v>
      </c>
      <c r="BV947" s="12">
        <f t="shared" si="540"/>
        <v>1</v>
      </c>
      <c r="BW947" s="12">
        <f t="shared" si="541"/>
        <v>1</v>
      </c>
      <c r="BX947" s="12">
        <f t="shared" si="542"/>
        <v>0</v>
      </c>
      <c r="BY947" s="12">
        <f t="shared" si="543"/>
        <v>5</v>
      </c>
      <c r="BZ947"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47" s="12" t="str">
        <f t="shared" si="545"/>
        <v>La bibliografía básica propuesta se encuentra en la biblioteca "Juan Roa Vásquez".</v>
      </c>
      <c r="CB947" s="21" t="str">
        <f t="shared" si="546"/>
        <v>La bibliografía propuesta contiene títulos de edición menor a 5 años.</v>
      </c>
      <c r="CC947" s="12" t="str">
        <f t="shared" si="547"/>
        <v>La bibliografía se presenta con una sólo sistema de referenciación (APA, Vancouver, IEEE, etc).</v>
      </c>
      <c r="CD947" s="12" t="str">
        <f t="shared" si="548"/>
        <v>La bibliografía incluye por lo menos dos títulos en una segunda lengua.</v>
      </c>
      <c r="CF947" s="12">
        <f t="shared" si="549"/>
        <v>1</v>
      </c>
      <c r="CG947" s="12">
        <f t="shared" si="550"/>
        <v>1</v>
      </c>
      <c r="CH947" s="12">
        <f t="shared" si="551"/>
        <v>1</v>
      </c>
      <c r="CI947" s="12">
        <f t="shared" si="552"/>
        <v>1</v>
      </c>
      <c r="CJ947" s="12">
        <f t="shared" si="553"/>
        <v>0</v>
      </c>
      <c r="CK947" s="12">
        <f t="shared" si="554"/>
        <v>4</v>
      </c>
    </row>
    <row r="948" spans="1:89" x14ac:dyDescent="0.25">
      <c r="A948" s="25">
        <v>43084.482049375001</v>
      </c>
      <c r="B948" s="26" t="s">
        <v>1932</v>
      </c>
      <c r="C948" s="26" t="s">
        <v>1933</v>
      </c>
      <c r="D948" s="26" t="s">
        <v>185</v>
      </c>
      <c r="E948" s="24"/>
      <c r="F948" s="26" t="s">
        <v>297</v>
      </c>
      <c r="G948" s="26" t="s">
        <v>1936</v>
      </c>
      <c r="H948" s="26" t="s">
        <v>188</v>
      </c>
      <c r="I948" s="26" t="s">
        <v>188</v>
      </c>
      <c r="J948" s="26" t="s">
        <v>188</v>
      </c>
      <c r="K948" s="26" t="s">
        <v>188</v>
      </c>
      <c r="L948" s="26" t="s">
        <v>188</v>
      </c>
      <c r="M948" s="26" t="s">
        <v>188</v>
      </c>
      <c r="N948" s="26" t="s">
        <v>188</v>
      </c>
      <c r="O948" s="26" t="s">
        <v>188</v>
      </c>
      <c r="P948" s="26" t="s">
        <v>188</v>
      </c>
      <c r="Q948" s="26" t="s">
        <v>188</v>
      </c>
      <c r="R948" s="26" t="s">
        <v>188</v>
      </c>
      <c r="S948" s="26" t="s">
        <v>188</v>
      </c>
      <c r="T948" s="26" t="s">
        <v>188</v>
      </c>
      <c r="U948" s="26" t="s">
        <v>188</v>
      </c>
      <c r="V948" s="26" t="s">
        <v>5</v>
      </c>
      <c r="W948" s="26" t="s">
        <v>162</v>
      </c>
      <c r="X948" s="26" t="s">
        <v>158</v>
      </c>
      <c r="Y948" s="26" t="s">
        <v>190</v>
      </c>
      <c r="Z948" s="26" t="s">
        <v>190</v>
      </c>
      <c r="AA948" s="26" t="s">
        <v>190</v>
      </c>
      <c r="AB948" s="26" t="s">
        <v>190</v>
      </c>
      <c r="AC948" s="26" t="s">
        <v>190</v>
      </c>
      <c r="AD948" s="26" t="s">
        <v>190</v>
      </c>
      <c r="AE948" s="26" t="s">
        <v>55</v>
      </c>
      <c r="AF948" s="26" t="s">
        <v>159</v>
      </c>
      <c r="AG948" s="26" t="s">
        <v>58</v>
      </c>
      <c r="AH948" s="26" t="s">
        <v>58</v>
      </c>
      <c r="AI948" s="26" t="s">
        <v>58</v>
      </c>
      <c r="AJ948" s="26" t="s">
        <v>59</v>
      </c>
      <c r="AK948" s="26" t="s">
        <v>71</v>
      </c>
      <c r="AL948" s="26" t="s">
        <v>160</v>
      </c>
      <c r="AM948" s="26" t="s">
        <v>191</v>
      </c>
      <c r="AN948" s="26" t="s">
        <v>90</v>
      </c>
      <c r="AO948" s="26" t="s">
        <v>192</v>
      </c>
      <c r="AP948" s="26" t="s">
        <v>104</v>
      </c>
      <c r="AQ948" s="26" t="s">
        <v>104</v>
      </c>
      <c r="AR948" s="26" t="s">
        <v>104</v>
      </c>
      <c r="AS948" s="26" t="s">
        <v>104</v>
      </c>
      <c r="AT948" s="26" t="s">
        <v>113</v>
      </c>
      <c r="AU948" s="26" t="s">
        <v>193</v>
      </c>
      <c r="AX948" s="12">
        <f t="shared" si="524"/>
        <v>945</v>
      </c>
      <c r="AY948" s="12">
        <f t="shared" si="555"/>
        <v>0.33333333333333331</v>
      </c>
      <c r="AZ948" s="20" t="str">
        <f t="shared" si="525"/>
        <v>Anticipatoria., Criterios y estándares (Rúbrica)., Autoevaluación., Retroalimentación.</v>
      </c>
      <c r="BA948" s="12" t="str">
        <f t="shared" si="520"/>
        <v>Anticipatoria.</v>
      </c>
      <c r="BB948" s="12" t="str">
        <f t="shared" si="521"/>
        <v>Criterios y estándares (Rúbrica).</v>
      </c>
      <c r="BC948" s="12" t="str">
        <f t="shared" si="522"/>
        <v>Autoevaluación.</v>
      </c>
      <c r="BD948" s="12" t="str">
        <f t="shared" si="523"/>
        <v>Retroalimentación.</v>
      </c>
      <c r="BF948" s="12">
        <f t="shared" si="526"/>
        <v>1</v>
      </c>
      <c r="BG948" s="12">
        <f t="shared" si="527"/>
        <v>1</v>
      </c>
      <c r="BH948" s="12">
        <f t="shared" si="528"/>
        <v>1</v>
      </c>
      <c r="BI948" s="12">
        <f t="shared" si="529"/>
        <v>1</v>
      </c>
      <c r="BJ948" s="12">
        <f t="shared" si="530"/>
        <v>0</v>
      </c>
      <c r="BK948" s="12">
        <f t="shared" si="531"/>
        <v>4</v>
      </c>
      <c r="BL948" s="20" t="str">
        <f t="shared" si="532"/>
        <v>Reflexión, Diálogo, Claridad, Oportunidades de mejora, Retroalimentación al docente</v>
      </c>
      <c r="BM948" s="12" t="str">
        <f t="shared" si="533"/>
        <v>Reflexión</v>
      </c>
      <c r="BN948" s="12" t="str">
        <f t="shared" si="556"/>
        <v>Diálogo</v>
      </c>
      <c r="BO948" s="12" t="str">
        <f t="shared" si="534"/>
        <v>Claridad</v>
      </c>
      <c r="BP948" s="12" t="str">
        <f t="shared" si="535"/>
        <v>Oportunidades de mejora</v>
      </c>
      <c r="BQ948" s="12" t="str">
        <f t="shared" si="536"/>
        <v>Retroalimentación al docente</v>
      </c>
      <c r="BS948" s="12">
        <f t="shared" si="537"/>
        <v>1</v>
      </c>
      <c r="BT948" s="12">
        <f t="shared" si="538"/>
        <v>1</v>
      </c>
      <c r="BU948" s="12">
        <f t="shared" si="539"/>
        <v>1</v>
      </c>
      <c r="BV948" s="12">
        <f t="shared" si="540"/>
        <v>1</v>
      </c>
      <c r="BW948" s="12">
        <f t="shared" si="541"/>
        <v>1</v>
      </c>
      <c r="BX948" s="12">
        <f t="shared" si="542"/>
        <v>0</v>
      </c>
      <c r="BY948" s="12">
        <f t="shared" si="543"/>
        <v>5</v>
      </c>
      <c r="BZ948"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48" s="12" t="str">
        <f t="shared" si="545"/>
        <v>La bibliografía básica propuesta se encuentra en la biblioteca "Juan Roa Vásquez".</v>
      </c>
      <c r="CB948" s="21" t="str">
        <f t="shared" si="546"/>
        <v>La bibliografía propuesta contiene títulos de edición menor a 5 años.</v>
      </c>
      <c r="CC948" s="12" t="str">
        <f t="shared" si="547"/>
        <v>La bibliografía se presenta con una sólo sistema de referenciación (APA, Vancouver, IEEE, etc).</v>
      </c>
      <c r="CD948" s="12" t="str">
        <f t="shared" si="548"/>
        <v>La bibliografía incluye por lo menos dos títulos en una segunda lengua.</v>
      </c>
      <c r="CF948" s="12">
        <f t="shared" si="549"/>
        <v>1</v>
      </c>
      <c r="CG948" s="12">
        <f t="shared" si="550"/>
        <v>1</v>
      </c>
      <c r="CH948" s="12">
        <f t="shared" si="551"/>
        <v>1</v>
      </c>
      <c r="CI948" s="12">
        <f t="shared" si="552"/>
        <v>1</v>
      </c>
      <c r="CJ948" s="12">
        <f t="shared" si="553"/>
        <v>0</v>
      </c>
      <c r="CK948" s="12">
        <f t="shared" si="554"/>
        <v>4</v>
      </c>
    </row>
    <row r="949" spans="1:89" x14ac:dyDescent="0.25">
      <c r="A949" s="25">
        <v>43084.491497361116</v>
      </c>
      <c r="B949" s="26" t="s">
        <v>1937</v>
      </c>
      <c r="C949" s="26" t="s">
        <v>1938</v>
      </c>
      <c r="D949" s="26" t="s">
        <v>185</v>
      </c>
      <c r="E949" s="24"/>
      <c r="F949" s="26" t="s">
        <v>357</v>
      </c>
      <c r="G949" s="26" t="s">
        <v>1939</v>
      </c>
      <c r="H949" s="26" t="s">
        <v>188</v>
      </c>
      <c r="I949" s="26" t="s">
        <v>188</v>
      </c>
      <c r="J949" s="26" t="s">
        <v>188</v>
      </c>
      <c r="K949" s="26" t="s">
        <v>188</v>
      </c>
      <c r="L949" s="26" t="s">
        <v>188</v>
      </c>
      <c r="M949" s="26" t="s">
        <v>188</v>
      </c>
      <c r="N949" s="26" t="s">
        <v>188</v>
      </c>
      <c r="O949" s="26" t="s">
        <v>188</v>
      </c>
      <c r="P949" s="26" t="s">
        <v>188</v>
      </c>
      <c r="Q949" s="26" t="s">
        <v>188</v>
      </c>
      <c r="R949" s="26" t="s">
        <v>188</v>
      </c>
      <c r="S949" s="26" t="s">
        <v>188</v>
      </c>
      <c r="T949" s="26" t="s">
        <v>188</v>
      </c>
      <c r="U949" s="26" t="s">
        <v>188</v>
      </c>
      <c r="V949" s="26" t="s">
        <v>5</v>
      </c>
      <c r="W949" s="26" t="s">
        <v>162</v>
      </c>
      <c r="X949" s="26" t="s">
        <v>158</v>
      </c>
      <c r="Y949" s="26" t="s">
        <v>43</v>
      </c>
      <c r="Z949" s="26" t="s">
        <v>190</v>
      </c>
      <c r="AA949" s="26" t="s">
        <v>190</v>
      </c>
      <c r="AB949" s="26" t="s">
        <v>190</v>
      </c>
      <c r="AC949" s="26" t="s">
        <v>190</v>
      </c>
      <c r="AD949" s="26" t="s">
        <v>190</v>
      </c>
      <c r="AE949" s="26" t="s">
        <v>55</v>
      </c>
      <c r="AF949" s="26" t="s">
        <v>159</v>
      </c>
      <c r="AG949" s="26" t="s">
        <v>59</v>
      </c>
      <c r="AH949" s="26" t="s">
        <v>58</v>
      </c>
      <c r="AI949" s="26" t="s">
        <v>59</v>
      </c>
      <c r="AJ949" s="26" t="s">
        <v>59</v>
      </c>
      <c r="AK949" s="26" t="s">
        <v>71</v>
      </c>
      <c r="AL949" s="26" t="s">
        <v>160</v>
      </c>
      <c r="AM949" s="26" t="s">
        <v>191</v>
      </c>
      <c r="AN949" s="26" t="s">
        <v>89</v>
      </c>
      <c r="AO949" s="26" t="s">
        <v>192</v>
      </c>
      <c r="AP949" s="26" t="s">
        <v>107</v>
      </c>
      <c r="AQ949" s="26" t="s">
        <v>107</v>
      </c>
      <c r="AR949" s="26" t="s">
        <v>107</v>
      </c>
      <c r="AS949" s="26" t="s">
        <v>107</v>
      </c>
      <c r="AT949" s="26" t="s">
        <v>113</v>
      </c>
      <c r="AU949" s="26" t="s">
        <v>193</v>
      </c>
      <c r="AX949" s="12">
        <f t="shared" si="524"/>
        <v>948</v>
      </c>
      <c r="AY949" s="12">
        <f t="shared" si="555"/>
        <v>1</v>
      </c>
      <c r="AZ949" s="20" t="str">
        <f t="shared" si="525"/>
        <v>Anticipatoria., Criterios y estándares (Rúbrica)., Autoevaluación., Retroalimentación.</v>
      </c>
      <c r="BA949" s="12" t="str">
        <f t="shared" si="520"/>
        <v>Anticipatoria.</v>
      </c>
      <c r="BB949" s="12" t="str">
        <f t="shared" si="521"/>
        <v>Criterios y estándares (Rúbrica).</v>
      </c>
      <c r="BC949" s="12" t="str">
        <f t="shared" si="522"/>
        <v>Autoevaluación.</v>
      </c>
      <c r="BD949" s="12" t="str">
        <f t="shared" si="523"/>
        <v>Retroalimentación.</v>
      </c>
      <c r="BF949" s="12">
        <f t="shared" si="526"/>
        <v>1</v>
      </c>
      <c r="BG949" s="12">
        <f t="shared" si="527"/>
        <v>1</v>
      </c>
      <c r="BH949" s="12">
        <f t="shared" si="528"/>
        <v>1</v>
      </c>
      <c r="BI949" s="12">
        <f t="shared" si="529"/>
        <v>1</v>
      </c>
      <c r="BJ949" s="12">
        <f t="shared" si="530"/>
        <v>0</v>
      </c>
      <c r="BK949" s="12">
        <f t="shared" si="531"/>
        <v>4</v>
      </c>
      <c r="BL949" s="20" t="str">
        <f t="shared" si="532"/>
        <v>Reflexión, Diálogo, Claridad, Oportunidades de mejora, Retroalimentación al docente</v>
      </c>
      <c r="BM949" s="12" t="str">
        <f t="shared" si="533"/>
        <v>Reflexión</v>
      </c>
      <c r="BN949" s="12" t="str">
        <f t="shared" si="556"/>
        <v>Diálogo</v>
      </c>
      <c r="BO949" s="12" t="str">
        <f t="shared" si="534"/>
        <v>Claridad</v>
      </c>
      <c r="BP949" s="12" t="str">
        <f t="shared" si="535"/>
        <v>Oportunidades de mejora</v>
      </c>
      <c r="BQ949" s="12" t="str">
        <f t="shared" si="536"/>
        <v>Retroalimentación al docente</v>
      </c>
      <c r="BS949" s="12">
        <f t="shared" si="537"/>
        <v>1</v>
      </c>
      <c r="BT949" s="12">
        <f t="shared" si="538"/>
        <v>1</v>
      </c>
      <c r="BU949" s="12">
        <f t="shared" si="539"/>
        <v>1</v>
      </c>
      <c r="BV949" s="12">
        <f t="shared" si="540"/>
        <v>1</v>
      </c>
      <c r="BW949" s="12">
        <f t="shared" si="541"/>
        <v>1</v>
      </c>
      <c r="BX949" s="12">
        <f t="shared" si="542"/>
        <v>0</v>
      </c>
      <c r="BY949" s="12">
        <f t="shared" si="543"/>
        <v>5</v>
      </c>
      <c r="BZ949"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49" s="12" t="str">
        <f t="shared" si="545"/>
        <v>La bibliografía básica propuesta se encuentra en la biblioteca "Juan Roa Vásquez".</v>
      </c>
      <c r="CB949" s="21" t="str">
        <f t="shared" si="546"/>
        <v>La bibliografía propuesta contiene títulos de edición menor a 5 años.</v>
      </c>
      <c r="CC949" s="12" t="str">
        <f t="shared" si="547"/>
        <v>La bibliografía se presenta con una sólo sistema de referenciación (APA, Vancouver, IEEE, etc).</v>
      </c>
      <c r="CD949" s="12" t="str">
        <f t="shared" si="548"/>
        <v>La bibliografía incluye por lo menos dos títulos en una segunda lengua.</v>
      </c>
      <c r="CF949" s="12">
        <f t="shared" si="549"/>
        <v>1</v>
      </c>
      <c r="CG949" s="12">
        <f t="shared" si="550"/>
        <v>1</v>
      </c>
      <c r="CH949" s="12">
        <f t="shared" si="551"/>
        <v>1</v>
      </c>
      <c r="CI949" s="12">
        <f t="shared" si="552"/>
        <v>1</v>
      </c>
      <c r="CJ949" s="12">
        <f t="shared" si="553"/>
        <v>0</v>
      </c>
      <c r="CK949" s="12">
        <f t="shared" si="554"/>
        <v>4</v>
      </c>
    </row>
    <row r="950" spans="1:89" x14ac:dyDescent="0.25">
      <c r="A950" s="25">
        <v>43084.493230624998</v>
      </c>
      <c r="B950" s="26" t="s">
        <v>1940</v>
      </c>
      <c r="C950" s="26" t="s">
        <v>1941</v>
      </c>
      <c r="D950" s="26" t="s">
        <v>185</v>
      </c>
      <c r="E950" s="24"/>
      <c r="F950" s="26" t="s">
        <v>280</v>
      </c>
      <c r="G950" s="26" t="s">
        <v>1942</v>
      </c>
      <c r="H950" s="26" t="s">
        <v>188</v>
      </c>
      <c r="I950" s="26" t="s">
        <v>188</v>
      </c>
      <c r="J950" s="26" t="s">
        <v>188</v>
      </c>
      <c r="K950" s="26" t="s">
        <v>188</v>
      </c>
      <c r="L950" s="26" t="s">
        <v>188</v>
      </c>
      <c r="M950" s="26" t="s">
        <v>188</v>
      </c>
      <c r="N950" s="26" t="s">
        <v>188</v>
      </c>
      <c r="O950" s="26" t="s">
        <v>188</v>
      </c>
      <c r="P950" s="26" t="s">
        <v>188</v>
      </c>
      <c r="Q950" s="26" t="s">
        <v>188</v>
      </c>
      <c r="R950" s="26" t="s">
        <v>188</v>
      </c>
      <c r="S950" s="26" t="s">
        <v>188</v>
      </c>
      <c r="T950" s="26" t="s">
        <v>188</v>
      </c>
      <c r="U950" s="26" t="s">
        <v>188</v>
      </c>
      <c r="V950" s="26" t="s">
        <v>5</v>
      </c>
      <c r="W950" s="26" t="s">
        <v>36</v>
      </c>
      <c r="X950" s="26" t="s">
        <v>39</v>
      </c>
      <c r="Y950" s="26" t="s">
        <v>190</v>
      </c>
      <c r="Z950" s="26" t="s">
        <v>43</v>
      </c>
      <c r="AA950" s="26" t="s">
        <v>190</v>
      </c>
      <c r="AB950" s="26" t="s">
        <v>190</v>
      </c>
      <c r="AC950" s="26" t="s">
        <v>190</v>
      </c>
      <c r="AD950" s="26" t="s">
        <v>190</v>
      </c>
      <c r="AE950" s="26" t="s">
        <v>55</v>
      </c>
      <c r="AF950" s="26" t="s">
        <v>58</v>
      </c>
      <c r="AG950" s="26" t="s">
        <v>59</v>
      </c>
      <c r="AH950" s="26" t="s">
        <v>59</v>
      </c>
      <c r="AI950" s="26" t="s">
        <v>59</v>
      </c>
      <c r="AJ950" s="26" t="s">
        <v>59</v>
      </c>
      <c r="AK950" s="26" t="s">
        <v>69</v>
      </c>
      <c r="AL950" s="26" t="s">
        <v>160</v>
      </c>
      <c r="AM950" s="26" t="s">
        <v>191</v>
      </c>
      <c r="AN950" s="26" t="s">
        <v>90</v>
      </c>
      <c r="AO950" s="26" t="s">
        <v>192</v>
      </c>
      <c r="AP950" s="26" t="s">
        <v>104</v>
      </c>
      <c r="AQ950" s="26" t="s">
        <v>104</v>
      </c>
      <c r="AR950" s="26" t="s">
        <v>104</v>
      </c>
      <c r="AS950" s="26" t="s">
        <v>104</v>
      </c>
      <c r="AT950" s="26" t="s">
        <v>114</v>
      </c>
      <c r="AU950" s="26" t="s">
        <v>166</v>
      </c>
      <c r="AX950" s="12">
        <f t="shared" si="524"/>
        <v>949</v>
      </c>
      <c r="AY950" s="12">
        <f t="shared" si="555"/>
        <v>1</v>
      </c>
      <c r="AZ950" s="20" t="str">
        <f t="shared" si="525"/>
        <v>Anticipatoria., Criterios y estándares (Rúbrica)., Autoevaluación., Retroalimentación.</v>
      </c>
      <c r="BA950" s="12" t="str">
        <f t="shared" si="520"/>
        <v>Anticipatoria.</v>
      </c>
      <c r="BB950" s="12" t="str">
        <f t="shared" si="521"/>
        <v>Criterios y estándares (Rúbrica).</v>
      </c>
      <c r="BC950" s="12" t="str">
        <f t="shared" si="522"/>
        <v>Autoevaluación.</v>
      </c>
      <c r="BD950" s="12" t="str">
        <f t="shared" si="523"/>
        <v>Retroalimentación.</v>
      </c>
      <c r="BF950" s="12">
        <f t="shared" si="526"/>
        <v>1</v>
      </c>
      <c r="BG950" s="12">
        <f t="shared" si="527"/>
        <v>1</v>
      </c>
      <c r="BH950" s="12">
        <f t="shared" si="528"/>
        <v>1</v>
      </c>
      <c r="BI950" s="12">
        <f t="shared" si="529"/>
        <v>1</v>
      </c>
      <c r="BJ950" s="12">
        <f t="shared" si="530"/>
        <v>0</v>
      </c>
      <c r="BK950" s="12">
        <f t="shared" si="531"/>
        <v>4</v>
      </c>
      <c r="BL950" s="20" t="str">
        <f t="shared" si="532"/>
        <v>Reflexión, Diálogo, Claridad, Oportunidades de mejora, Retroalimentación al docente</v>
      </c>
      <c r="BM950" s="12" t="str">
        <f t="shared" si="533"/>
        <v>Reflexión</v>
      </c>
      <c r="BN950" s="12" t="str">
        <f t="shared" si="556"/>
        <v>Diálogo</v>
      </c>
      <c r="BO950" s="12" t="str">
        <f t="shared" si="534"/>
        <v>Claridad</v>
      </c>
      <c r="BP950" s="12" t="str">
        <f t="shared" si="535"/>
        <v>Oportunidades de mejora</v>
      </c>
      <c r="BQ950" s="12" t="str">
        <f t="shared" si="536"/>
        <v>Retroalimentación al docente</v>
      </c>
      <c r="BS950" s="12">
        <f t="shared" si="537"/>
        <v>1</v>
      </c>
      <c r="BT950" s="12">
        <f t="shared" si="538"/>
        <v>1</v>
      </c>
      <c r="BU950" s="12">
        <f t="shared" si="539"/>
        <v>1</v>
      </c>
      <c r="BV950" s="12">
        <f t="shared" si="540"/>
        <v>1</v>
      </c>
      <c r="BW950" s="12">
        <f t="shared" si="541"/>
        <v>1</v>
      </c>
      <c r="BX950" s="12">
        <f t="shared" si="542"/>
        <v>0</v>
      </c>
      <c r="BY950" s="12">
        <f t="shared" si="543"/>
        <v>5</v>
      </c>
      <c r="BZ950" s="12" t="str">
        <f t="shared" si="544"/>
        <v>La bibliografía propuesta contiene títulos de edición menor a 5 años.</v>
      </c>
      <c r="CA950" s="12" t="str">
        <f t="shared" si="545"/>
        <v>La bibliografía propuesta contiene títulos de edición menor a 5 años.</v>
      </c>
      <c r="CB950" s="21" t="str">
        <f t="shared" si="546"/>
        <v/>
      </c>
      <c r="CC950" s="12" t="str">
        <f t="shared" si="547"/>
        <v/>
      </c>
      <c r="CD950" s="12" t="str">
        <f t="shared" si="548"/>
        <v/>
      </c>
      <c r="CF950" s="12">
        <f t="shared" si="549"/>
        <v>0</v>
      </c>
      <c r="CG950" s="12">
        <f t="shared" si="550"/>
        <v>1</v>
      </c>
      <c r="CH950" s="12">
        <f t="shared" si="551"/>
        <v>0</v>
      </c>
      <c r="CI950" s="12">
        <f t="shared" si="552"/>
        <v>0</v>
      </c>
      <c r="CJ950" s="12">
        <f t="shared" si="553"/>
        <v>0</v>
      </c>
      <c r="CK950" s="12">
        <f t="shared" si="554"/>
        <v>1</v>
      </c>
    </row>
    <row r="951" spans="1:89" x14ac:dyDescent="0.25">
      <c r="A951" s="25">
        <v>43084.494497511572</v>
      </c>
      <c r="B951" s="26" t="s">
        <v>1943</v>
      </c>
      <c r="C951" s="26" t="s">
        <v>1944</v>
      </c>
      <c r="D951" s="26" t="s">
        <v>185</v>
      </c>
      <c r="E951" s="24"/>
      <c r="F951" s="26" t="s">
        <v>371</v>
      </c>
      <c r="G951" s="26" t="s">
        <v>1945</v>
      </c>
      <c r="H951" s="26" t="s">
        <v>188</v>
      </c>
      <c r="I951" s="26" t="s">
        <v>188</v>
      </c>
      <c r="J951" s="26" t="s">
        <v>188</v>
      </c>
      <c r="K951" s="26" t="s">
        <v>188</v>
      </c>
      <c r="L951" s="26" t="s">
        <v>188</v>
      </c>
      <c r="M951" s="26" t="s">
        <v>188</v>
      </c>
      <c r="N951" s="26" t="s">
        <v>188</v>
      </c>
      <c r="O951" s="26" t="s">
        <v>188</v>
      </c>
      <c r="P951" s="26" t="s">
        <v>188</v>
      </c>
      <c r="Q951" s="26" t="s">
        <v>188</v>
      </c>
      <c r="R951" s="26" t="s">
        <v>188</v>
      </c>
      <c r="S951" s="26" t="s">
        <v>188</v>
      </c>
      <c r="T951" s="26" t="s">
        <v>188</v>
      </c>
      <c r="U951" s="26" t="s">
        <v>188</v>
      </c>
      <c r="V951" s="26" t="s">
        <v>5</v>
      </c>
      <c r="W951" s="26" t="s">
        <v>36</v>
      </c>
      <c r="X951" s="26" t="s">
        <v>158</v>
      </c>
      <c r="Y951" s="26" t="s">
        <v>190</v>
      </c>
      <c r="Z951" s="26" t="s">
        <v>190</v>
      </c>
      <c r="AA951" s="26" t="s">
        <v>190</v>
      </c>
      <c r="AB951" s="26" t="s">
        <v>190</v>
      </c>
      <c r="AC951" s="26" t="s">
        <v>190</v>
      </c>
      <c r="AD951" s="26" t="s">
        <v>190</v>
      </c>
      <c r="AE951" s="26" t="s">
        <v>55</v>
      </c>
      <c r="AF951" s="26" t="s">
        <v>159</v>
      </c>
      <c r="AG951" s="26" t="s">
        <v>59</v>
      </c>
      <c r="AH951" s="26" t="s">
        <v>59</v>
      </c>
      <c r="AI951" s="26" t="s">
        <v>59</v>
      </c>
      <c r="AJ951" s="26" t="s">
        <v>59</v>
      </c>
      <c r="AK951" s="26" t="s">
        <v>71</v>
      </c>
      <c r="AL951" s="26" t="s">
        <v>160</v>
      </c>
      <c r="AM951" s="26" t="s">
        <v>231</v>
      </c>
      <c r="AN951" s="26" t="s">
        <v>90</v>
      </c>
      <c r="AO951" s="26" t="s">
        <v>192</v>
      </c>
      <c r="AP951" s="26" t="s">
        <v>106</v>
      </c>
      <c r="AQ951" s="26" t="s">
        <v>106</v>
      </c>
      <c r="AR951" s="26" t="s">
        <v>106</v>
      </c>
      <c r="AS951" s="26" t="s">
        <v>106</v>
      </c>
      <c r="AT951" s="26" t="s">
        <v>113</v>
      </c>
      <c r="AU951" s="26" t="s">
        <v>193</v>
      </c>
      <c r="AX951" s="12">
        <f t="shared" si="524"/>
        <v>950</v>
      </c>
      <c r="AY951" s="12">
        <f t="shared" si="555"/>
        <v>1</v>
      </c>
      <c r="AZ951" s="20" t="str">
        <f t="shared" si="525"/>
        <v>Anticipatoria., Criterios y estándares (Rúbrica)., Retroalimentación.</v>
      </c>
      <c r="BA951" s="12" t="str">
        <f t="shared" si="520"/>
        <v>Anticipatoria.</v>
      </c>
      <c r="BB951" s="12" t="str">
        <f t="shared" si="521"/>
        <v>Criterios y estándares (Rúbrica).</v>
      </c>
      <c r="BC951" s="12" t="str">
        <f t="shared" si="522"/>
        <v>Retroalimentación.</v>
      </c>
      <c r="BD951" s="12" t="str">
        <f t="shared" si="523"/>
        <v/>
      </c>
      <c r="BF951" s="12">
        <f t="shared" si="526"/>
        <v>1</v>
      </c>
      <c r="BG951" s="12">
        <f t="shared" si="527"/>
        <v>1</v>
      </c>
      <c r="BH951" s="12">
        <f t="shared" si="528"/>
        <v>0</v>
      </c>
      <c r="BI951" s="12">
        <f t="shared" si="529"/>
        <v>1</v>
      </c>
      <c r="BJ951" s="12">
        <f t="shared" si="530"/>
        <v>0</v>
      </c>
      <c r="BK951" s="12">
        <f t="shared" si="531"/>
        <v>3</v>
      </c>
      <c r="BL951" s="20" t="str">
        <f t="shared" si="532"/>
        <v>Reflexión, Diálogo, Claridad, Oportunidades de mejora, Retroalimentación al docente</v>
      </c>
      <c r="BM951" s="12" t="str">
        <f t="shared" si="533"/>
        <v>Reflexión</v>
      </c>
      <c r="BN951" s="12" t="str">
        <f t="shared" si="556"/>
        <v>Diálogo</v>
      </c>
      <c r="BO951" s="12" t="str">
        <f t="shared" si="534"/>
        <v>Claridad</v>
      </c>
      <c r="BP951" s="12" t="str">
        <f t="shared" si="535"/>
        <v>Oportunidades de mejora</v>
      </c>
      <c r="BQ951" s="12" t="str">
        <f t="shared" si="536"/>
        <v>Retroalimentación al docente</v>
      </c>
      <c r="BS951" s="12">
        <f t="shared" si="537"/>
        <v>1</v>
      </c>
      <c r="BT951" s="12">
        <f t="shared" si="538"/>
        <v>1</v>
      </c>
      <c r="BU951" s="12">
        <f t="shared" si="539"/>
        <v>1</v>
      </c>
      <c r="BV951" s="12">
        <f t="shared" si="540"/>
        <v>1</v>
      </c>
      <c r="BW951" s="12">
        <f t="shared" si="541"/>
        <v>1</v>
      </c>
      <c r="BX951" s="12">
        <f t="shared" si="542"/>
        <v>0</v>
      </c>
      <c r="BY951" s="12">
        <f t="shared" si="543"/>
        <v>5</v>
      </c>
      <c r="BZ951"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51" s="12" t="str">
        <f t="shared" si="545"/>
        <v>La bibliografía básica propuesta se encuentra en la biblioteca "Juan Roa Vásquez".</v>
      </c>
      <c r="CB951" s="21" t="str">
        <f t="shared" si="546"/>
        <v>La bibliografía propuesta contiene títulos de edición menor a 5 años.</v>
      </c>
      <c r="CC951" s="12" t="str">
        <f t="shared" si="547"/>
        <v>La bibliografía se presenta con una sólo sistema de referenciación (APA, Vancouver, IEEE, etc).</v>
      </c>
      <c r="CD951" s="12" t="str">
        <f t="shared" si="548"/>
        <v>La bibliografía incluye por lo menos dos títulos en una segunda lengua.</v>
      </c>
      <c r="CF951" s="12">
        <f t="shared" si="549"/>
        <v>1</v>
      </c>
      <c r="CG951" s="12">
        <f t="shared" si="550"/>
        <v>1</v>
      </c>
      <c r="CH951" s="12">
        <f t="shared" si="551"/>
        <v>1</v>
      </c>
      <c r="CI951" s="12">
        <f t="shared" si="552"/>
        <v>1</v>
      </c>
      <c r="CJ951" s="12">
        <f t="shared" si="553"/>
        <v>0</v>
      </c>
      <c r="CK951" s="12">
        <f t="shared" si="554"/>
        <v>4</v>
      </c>
    </row>
    <row r="952" spans="1:89" x14ac:dyDescent="0.25">
      <c r="A952" s="25">
        <v>43084.512040474539</v>
      </c>
      <c r="B952" s="26" t="s">
        <v>1946</v>
      </c>
      <c r="C952" s="26" t="s">
        <v>1947</v>
      </c>
      <c r="D952" s="26" t="s">
        <v>185</v>
      </c>
      <c r="E952" s="24"/>
      <c r="F952" s="26" t="s">
        <v>297</v>
      </c>
      <c r="G952" s="26" t="s">
        <v>1948</v>
      </c>
      <c r="H952" s="26" t="s">
        <v>188</v>
      </c>
      <c r="I952" s="26" t="s">
        <v>188</v>
      </c>
      <c r="J952" s="26" t="s">
        <v>188</v>
      </c>
      <c r="K952" s="26" t="s">
        <v>188</v>
      </c>
      <c r="L952" s="26" t="s">
        <v>188</v>
      </c>
      <c r="M952" s="26" t="s">
        <v>188</v>
      </c>
      <c r="N952" s="26" t="s">
        <v>188</v>
      </c>
      <c r="O952" s="26" t="s">
        <v>188</v>
      </c>
      <c r="P952" s="26" t="s">
        <v>188</v>
      </c>
      <c r="Q952" s="26" t="s">
        <v>188</v>
      </c>
      <c r="R952" s="26" t="s">
        <v>188</v>
      </c>
      <c r="S952" s="26" t="s">
        <v>188</v>
      </c>
      <c r="T952" s="26" t="s">
        <v>188</v>
      </c>
      <c r="U952" s="26" t="s">
        <v>188</v>
      </c>
      <c r="V952" s="26" t="s">
        <v>5</v>
      </c>
      <c r="W952" s="26" t="s">
        <v>162</v>
      </c>
      <c r="X952" s="26" t="s">
        <v>158</v>
      </c>
      <c r="Y952" s="26" t="s">
        <v>190</v>
      </c>
      <c r="Z952" s="26" t="s">
        <v>43</v>
      </c>
      <c r="AA952" s="26" t="s">
        <v>43</v>
      </c>
      <c r="AB952" s="26" t="s">
        <v>190</v>
      </c>
      <c r="AC952" s="26" t="s">
        <v>190</v>
      </c>
      <c r="AD952" s="26" t="s">
        <v>190</v>
      </c>
      <c r="AE952" s="26" t="s">
        <v>55</v>
      </c>
      <c r="AF952" s="26" t="s">
        <v>58</v>
      </c>
      <c r="AG952" s="26" t="s">
        <v>58</v>
      </c>
      <c r="AH952" s="26" t="s">
        <v>59</v>
      </c>
      <c r="AI952" s="26" t="s">
        <v>59</v>
      </c>
      <c r="AJ952" s="26" t="s">
        <v>59</v>
      </c>
      <c r="AK952" s="26" t="s">
        <v>71</v>
      </c>
      <c r="AL952" s="26" t="s">
        <v>160</v>
      </c>
      <c r="AM952" s="26" t="s">
        <v>191</v>
      </c>
      <c r="AN952" s="26" t="s">
        <v>89</v>
      </c>
      <c r="AO952" s="26" t="s">
        <v>244</v>
      </c>
      <c r="AP952" s="26" t="s">
        <v>106</v>
      </c>
      <c r="AQ952" s="26" t="s">
        <v>104</v>
      </c>
      <c r="AR952" s="26" t="s">
        <v>106</v>
      </c>
      <c r="AS952" s="26" t="s">
        <v>106</v>
      </c>
      <c r="AT952" s="26" t="s">
        <v>114</v>
      </c>
      <c r="AU952" s="26" t="s">
        <v>260</v>
      </c>
      <c r="AX952" s="12">
        <f t="shared" si="524"/>
        <v>951</v>
      </c>
      <c r="AY952" s="12">
        <f t="shared" si="555"/>
        <v>0.5</v>
      </c>
      <c r="AZ952" s="20" t="str">
        <f t="shared" si="525"/>
        <v>Anticipatoria., Criterios y estándares (Rúbrica)., Autoevaluación., Retroalimentación.</v>
      </c>
      <c r="BA952" s="12" t="str">
        <f t="shared" si="520"/>
        <v>Anticipatoria.</v>
      </c>
      <c r="BB952" s="12" t="str">
        <f t="shared" si="521"/>
        <v>Criterios y estándares (Rúbrica).</v>
      </c>
      <c r="BC952" s="12" t="str">
        <f t="shared" si="522"/>
        <v>Autoevaluación.</v>
      </c>
      <c r="BD952" s="12" t="str">
        <f t="shared" si="523"/>
        <v>Retroalimentación.</v>
      </c>
      <c r="BF952" s="12">
        <f t="shared" si="526"/>
        <v>1</v>
      </c>
      <c r="BG952" s="12">
        <f t="shared" si="527"/>
        <v>1</v>
      </c>
      <c r="BH952" s="12">
        <f t="shared" si="528"/>
        <v>1</v>
      </c>
      <c r="BI952" s="12">
        <f t="shared" si="529"/>
        <v>1</v>
      </c>
      <c r="BJ952" s="12">
        <f t="shared" si="530"/>
        <v>0</v>
      </c>
      <c r="BK952" s="12">
        <f t="shared" si="531"/>
        <v>4</v>
      </c>
      <c r="BL952" s="20" t="str">
        <f t="shared" si="532"/>
        <v>Reflexión, Claridad, Oportunidades de mejora, Retroalimentación al docente</v>
      </c>
      <c r="BM952" s="12" t="str">
        <f t="shared" si="533"/>
        <v>Reflexión</v>
      </c>
      <c r="BN952" s="12" t="str">
        <f t="shared" si="556"/>
        <v>Claridad</v>
      </c>
      <c r="BO952" s="12" t="str">
        <f t="shared" si="534"/>
        <v>Oportunidades de mejora</v>
      </c>
      <c r="BP952" s="12" t="str">
        <f t="shared" si="535"/>
        <v>Oportunidades de mejora</v>
      </c>
      <c r="BQ952" s="12" t="str">
        <f t="shared" si="536"/>
        <v>Retroalimentación al docente</v>
      </c>
      <c r="BS952" s="12">
        <f t="shared" si="537"/>
        <v>1</v>
      </c>
      <c r="BT952" s="12">
        <f t="shared" si="538"/>
        <v>0</v>
      </c>
      <c r="BU952" s="12">
        <f t="shared" si="539"/>
        <v>1</v>
      </c>
      <c r="BV952" s="12">
        <f t="shared" si="540"/>
        <v>2</v>
      </c>
      <c r="BW952" s="12">
        <f t="shared" si="541"/>
        <v>1</v>
      </c>
      <c r="BX952" s="12">
        <f t="shared" si="542"/>
        <v>0</v>
      </c>
      <c r="BY952" s="12">
        <f t="shared" si="543"/>
        <v>5</v>
      </c>
      <c r="BZ952" s="12" t="str">
        <f t="shared" si="544"/>
        <v>La bibliografía básica propuesta se encuentra en la biblioteca "Juan Roa Vásquez"., La bibliografía se presenta con una sólo sistema de referenciación (APA, Vancouver, IEEE, etc)., La bibliografía incluye por lo menos dos títulos en una segunda lengua.</v>
      </c>
      <c r="CA952" s="12" t="str">
        <f t="shared" si="545"/>
        <v>La bibliografía básica propuesta se encuentra en la biblioteca "Juan Roa Vásquez".</v>
      </c>
      <c r="CB952" s="21" t="str">
        <f t="shared" si="546"/>
        <v>La bibliografía se presenta con una sólo sistema de referenciación (APA, Vancouver, IEEE, etc).</v>
      </c>
      <c r="CC952" s="12" t="str">
        <f t="shared" si="547"/>
        <v>La bibliografía incluye por lo menos dos títulos en una segunda lengua.</v>
      </c>
      <c r="CD952" s="12" t="str">
        <f t="shared" si="548"/>
        <v/>
      </c>
      <c r="CF952" s="12">
        <f t="shared" si="549"/>
        <v>1</v>
      </c>
      <c r="CG952" s="12">
        <f t="shared" si="550"/>
        <v>0</v>
      </c>
      <c r="CH952" s="12">
        <f t="shared" si="551"/>
        <v>1</v>
      </c>
      <c r="CI952" s="12">
        <f t="shared" si="552"/>
        <v>1</v>
      </c>
      <c r="CJ952" s="12">
        <f t="shared" si="553"/>
        <v>0</v>
      </c>
      <c r="CK952" s="12">
        <f t="shared" si="554"/>
        <v>3</v>
      </c>
    </row>
    <row r="953" spans="1:89" x14ac:dyDescent="0.25">
      <c r="A953" s="25">
        <v>43084.587692175926</v>
      </c>
      <c r="B953" s="26" t="s">
        <v>1949</v>
      </c>
      <c r="C953" s="26" t="s">
        <v>1950</v>
      </c>
      <c r="D953" s="26" t="s">
        <v>185</v>
      </c>
      <c r="E953" s="24"/>
      <c r="F953" s="26" t="s">
        <v>621</v>
      </c>
      <c r="G953" s="26" t="s">
        <v>1951</v>
      </c>
      <c r="H953" s="26" t="s">
        <v>188</v>
      </c>
      <c r="I953" s="26" t="s">
        <v>188</v>
      </c>
      <c r="J953" s="26" t="s">
        <v>188</v>
      </c>
      <c r="K953" s="26" t="s">
        <v>188</v>
      </c>
      <c r="L953" s="26" t="s">
        <v>188</v>
      </c>
      <c r="M953" s="26" t="s">
        <v>188</v>
      </c>
      <c r="N953" s="26" t="s">
        <v>188</v>
      </c>
      <c r="O953" s="26" t="s">
        <v>188</v>
      </c>
      <c r="P953" s="26" t="s">
        <v>188</v>
      </c>
      <c r="Q953" s="26" t="s">
        <v>188</v>
      </c>
      <c r="R953" s="26" t="s">
        <v>188</v>
      </c>
      <c r="S953" s="26" t="s">
        <v>188</v>
      </c>
      <c r="T953" s="26" t="s">
        <v>188</v>
      </c>
      <c r="U953" s="26" t="s">
        <v>188</v>
      </c>
      <c r="V953" s="26" t="s">
        <v>5</v>
      </c>
      <c r="W953" s="26" t="s">
        <v>162</v>
      </c>
      <c r="X953" s="26" t="s">
        <v>158</v>
      </c>
      <c r="Y953" s="26" t="s">
        <v>190</v>
      </c>
      <c r="Z953" s="26" t="s">
        <v>190</v>
      </c>
      <c r="AA953" s="26" t="s">
        <v>190</v>
      </c>
      <c r="AB953" s="26" t="s">
        <v>190</v>
      </c>
      <c r="AC953" s="26" t="s">
        <v>190</v>
      </c>
      <c r="AD953" s="26" t="s">
        <v>190</v>
      </c>
      <c r="AE953" s="26" t="s">
        <v>55</v>
      </c>
      <c r="AF953" s="26" t="s">
        <v>159</v>
      </c>
      <c r="AG953" s="26" t="s">
        <v>59</v>
      </c>
      <c r="AH953" s="26" t="s">
        <v>59</v>
      </c>
      <c r="AI953" s="26" t="s">
        <v>59</v>
      </c>
      <c r="AJ953" s="26" t="s">
        <v>59</v>
      </c>
      <c r="AK953" s="26" t="s">
        <v>69</v>
      </c>
      <c r="AL953" s="26" t="s">
        <v>163</v>
      </c>
      <c r="AM953" s="26" t="s">
        <v>231</v>
      </c>
      <c r="AN953" s="26" t="s">
        <v>90</v>
      </c>
      <c r="AO953" s="26" t="s">
        <v>268</v>
      </c>
      <c r="AP953" s="26" t="s">
        <v>106</v>
      </c>
      <c r="AQ953" s="26" t="s">
        <v>106</v>
      </c>
      <c r="AR953" s="26" t="s">
        <v>106</v>
      </c>
      <c r="AS953" s="26" t="s">
        <v>106</v>
      </c>
      <c r="AT953" s="26" t="s">
        <v>113</v>
      </c>
      <c r="AU953" s="26" t="s">
        <v>193</v>
      </c>
      <c r="AX953" s="12">
        <f t="shared" si="524"/>
        <v>952</v>
      </c>
      <c r="AY953" s="12">
        <f t="shared" si="555"/>
        <v>0.5</v>
      </c>
      <c r="AZ953" s="20" t="str">
        <f t="shared" si="525"/>
        <v>Anticipatoria., Criterios y estándares (Rúbrica)., Retroalimentación.</v>
      </c>
      <c r="BA953" s="12" t="str">
        <f t="shared" si="520"/>
        <v>Anticipatoria.</v>
      </c>
      <c r="BB953" s="12" t="str">
        <f t="shared" si="521"/>
        <v>Criterios y estándares (Rúbrica).</v>
      </c>
      <c r="BC953" s="12" t="str">
        <f t="shared" si="522"/>
        <v>Retroalimentación.</v>
      </c>
      <c r="BD953" s="12" t="str">
        <f t="shared" si="523"/>
        <v/>
      </c>
      <c r="BF953" s="12">
        <f t="shared" si="526"/>
        <v>1</v>
      </c>
      <c r="BG953" s="12">
        <f t="shared" si="527"/>
        <v>1</v>
      </c>
      <c r="BH953" s="12">
        <f t="shared" si="528"/>
        <v>0</v>
      </c>
      <c r="BI953" s="12">
        <f t="shared" si="529"/>
        <v>1</v>
      </c>
      <c r="BJ953" s="12">
        <f t="shared" si="530"/>
        <v>0</v>
      </c>
      <c r="BK953" s="12">
        <f t="shared" si="531"/>
        <v>3</v>
      </c>
      <c r="BL953" s="20" t="str">
        <f t="shared" si="532"/>
        <v>Reflexión, Diálogo, Oportunidades de mejora, Retroalimentación al docente</v>
      </c>
      <c r="BM953" s="12" t="str">
        <f t="shared" si="533"/>
        <v>Reflexión</v>
      </c>
      <c r="BN953" s="12" t="str">
        <f t="shared" si="556"/>
        <v>Diálogo</v>
      </c>
      <c r="BO953" s="12" t="str">
        <f t="shared" si="534"/>
        <v>Oportunidades de mejora</v>
      </c>
      <c r="BP953" s="12" t="str">
        <f t="shared" si="535"/>
        <v>Retroalimentación al docente</v>
      </c>
      <c r="BQ953" s="12" t="str">
        <f t="shared" si="536"/>
        <v/>
      </c>
      <c r="BS953" s="12">
        <f t="shared" si="537"/>
        <v>1</v>
      </c>
      <c r="BT953" s="12">
        <f t="shared" si="538"/>
        <v>1</v>
      </c>
      <c r="BU953" s="12">
        <f t="shared" si="539"/>
        <v>0</v>
      </c>
      <c r="BV953" s="12">
        <f t="shared" si="540"/>
        <v>1</v>
      </c>
      <c r="BW953" s="12">
        <f t="shared" si="541"/>
        <v>1</v>
      </c>
      <c r="BX953" s="12">
        <f t="shared" si="542"/>
        <v>0</v>
      </c>
      <c r="BY953" s="12">
        <f t="shared" si="543"/>
        <v>4</v>
      </c>
      <c r="BZ953"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53" s="12" t="str">
        <f t="shared" si="545"/>
        <v>La bibliografía básica propuesta se encuentra en la biblioteca "Juan Roa Vásquez".</v>
      </c>
      <c r="CB953" s="21" t="str">
        <f t="shared" si="546"/>
        <v>La bibliografía propuesta contiene títulos de edición menor a 5 años.</v>
      </c>
      <c r="CC953" s="12" t="str">
        <f t="shared" si="547"/>
        <v>La bibliografía se presenta con una sólo sistema de referenciación (APA, Vancouver, IEEE, etc).</v>
      </c>
      <c r="CD953" s="12" t="str">
        <f t="shared" si="548"/>
        <v>La bibliografía incluye por lo menos dos títulos en una segunda lengua.</v>
      </c>
      <c r="CF953" s="12">
        <f t="shared" si="549"/>
        <v>1</v>
      </c>
      <c r="CG953" s="12">
        <f t="shared" si="550"/>
        <v>1</v>
      </c>
      <c r="CH953" s="12">
        <f t="shared" si="551"/>
        <v>1</v>
      </c>
      <c r="CI953" s="12">
        <f t="shared" si="552"/>
        <v>1</v>
      </c>
      <c r="CJ953" s="12">
        <f t="shared" si="553"/>
        <v>0</v>
      </c>
      <c r="CK953" s="12">
        <f t="shared" si="554"/>
        <v>4</v>
      </c>
    </row>
    <row r="954" spans="1:89" x14ac:dyDescent="0.25">
      <c r="A954" s="25">
        <v>43084.588872175926</v>
      </c>
      <c r="B954" s="26" t="s">
        <v>1952</v>
      </c>
      <c r="C954" s="26" t="s">
        <v>1953</v>
      </c>
      <c r="D954" s="26" t="s">
        <v>185</v>
      </c>
      <c r="E954" s="24"/>
      <c r="F954" s="26" t="s">
        <v>357</v>
      </c>
      <c r="G954" s="26" t="s">
        <v>1954</v>
      </c>
      <c r="H954" s="26" t="s">
        <v>188</v>
      </c>
      <c r="I954" s="26" t="s">
        <v>188</v>
      </c>
      <c r="J954" s="26" t="s">
        <v>188</v>
      </c>
      <c r="K954" s="26" t="s">
        <v>188</v>
      </c>
      <c r="L954" s="26" t="s">
        <v>188</v>
      </c>
      <c r="M954" s="26" t="s">
        <v>188</v>
      </c>
      <c r="N954" s="26" t="s">
        <v>188</v>
      </c>
      <c r="O954" s="26" t="s">
        <v>188</v>
      </c>
      <c r="P954" s="26" t="s">
        <v>188</v>
      </c>
      <c r="Q954" s="26" t="s">
        <v>188</v>
      </c>
      <c r="R954" s="26" t="s">
        <v>188</v>
      </c>
      <c r="S954" s="26" t="s">
        <v>188</v>
      </c>
      <c r="T954" s="26" t="s">
        <v>188</v>
      </c>
      <c r="U954" s="26" t="s">
        <v>188</v>
      </c>
      <c r="V954" s="26" t="s">
        <v>5</v>
      </c>
      <c r="W954" s="26" t="s">
        <v>162</v>
      </c>
      <c r="X954" s="26" t="s">
        <v>158</v>
      </c>
      <c r="Y954" s="26" t="s">
        <v>190</v>
      </c>
      <c r="Z954" s="26" t="s">
        <v>190</v>
      </c>
      <c r="AA954" s="26" t="s">
        <v>190</v>
      </c>
      <c r="AB954" s="26" t="s">
        <v>190</v>
      </c>
      <c r="AC954" s="26" t="s">
        <v>190</v>
      </c>
      <c r="AD954" s="26" t="s">
        <v>190</v>
      </c>
      <c r="AE954" s="26" t="s">
        <v>55</v>
      </c>
      <c r="AF954" s="26" t="s">
        <v>159</v>
      </c>
      <c r="AG954" s="26" t="s">
        <v>59</v>
      </c>
      <c r="AH954" s="26" t="s">
        <v>59</v>
      </c>
      <c r="AI954" s="26" t="s">
        <v>59</v>
      </c>
      <c r="AJ954" s="26" t="s">
        <v>59</v>
      </c>
      <c r="AK954" s="26" t="s">
        <v>71</v>
      </c>
      <c r="AL954" s="26" t="s">
        <v>163</v>
      </c>
      <c r="AM954" s="26" t="s">
        <v>259</v>
      </c>
      <c r="AN954" s="26" t="s">
        <v>90</v>
      </c>
      <c r="AO954" s="26" t="s">
        <v>192</v>
      </c>
      <c r="AP954" s="26" t="s">
        <v>106</v>
      </c>
      <c r="AQ954" s="26" t="s">
        <v>106</v>
      </c>
      <c r="AR954" s="26" t="s">
        <v>106</v>
      </c>
      <c r="AS954" s="26" t="s">
        <v>106</v>
      </c>
      <c r="AT954" s="26" t="s">
        <v>112</v>
      </c>
      <c r="AU954" s="26" t="s">
        <v>193</v>
      </c>
      <c r="AX954" s="12">
        <f t="shared" si="524"/>
        <v>953</v>
      </c>
      <c r="AY954" s="12">
        <f t="shared" si="555"/>
        <v>1</v>
      </c>
      <c r="AZ954" s="20" t="str">
        <f t="shared" si="525"/>
        <v>Criterios y estándares (Rúbrica)., Autoevaluación., Retroalimentación.</v>
      </c>
      <c r="BA954" s="12" t="str">
        <f t="shared" si="520"/>
        <v>Criterios y estándares (Rúbrica).</v>
      </c>
      <c r="BB954" s="12" t="str">
        <f t="shared" si="521"/>
        <v>Autoevaluación.</v>
      </c>
      <c r="BC954" s="12" t="str">
        <f t="shared" si="522"/>
        <v>Retroalimentación.</v>
      </c>
      <c r="BD954" s="12" t="str">
        <f t="shared" si="523"/>
        <v/>
      </c>
      <c r="BF954" s="12">
        <f t="shared" si="526"/>
        <v>0</v>
      </c>
      <c r="BG954" s="12">
        <f t="shared" si="527"/>
        <v>1</v>
      </c>
      <c r="BH954" s="12">
        <f t="shared" si="528"/>
        <v>1</v>
      </c>
      <c r="BI954" s="12">
        <f t="shared" si="529"/>
        <v>1</v>
      </c>
      <c r="BJ954" s="12">
        <f t="shared" si="530"/>
        <v>0</v>
      </c>
      <c r="BK954" s="12">
        <f t="shared" si="531"/>
        <v>3</v>
      </c>
      <c r="BL954" s="20" t="str">
        <f t="shared" si="532"/>
        <v>Reflexión, Diálogo, Claridad, Oportunidades de mejora, Retroalimentación al docente</v>
      </c>
      <c r="BM954" s="12" t="str">
        <f t="shared" si="533"/>
        <v>Reflexión</v>
      </c>
      <c r="BN954" s="12" t="str">
        <f t="shared" si="556"/>
        <v>Diálogo</v>
      </c>
      <c r="BO954" s="12" t="str">
        <f t="shared" si="534"/>
        <v>Claridad</v>
      </c>
      <c r="BP954" s="12" t="str">
        <f t="shared" si="535"/>
        <v>Oportunidades de mejora</v>
      </c>
      <c r="BQ954" s="12" t="str">
        <f t="shared" si="536"/>
        <v>Retroalimentación al docente</v>
      </c>
      <c r="BS954" s="12">
        <f t="shared" si="537"/>
        <v>1</v>
      </c>
      <c r="BT954" s="12">
        <f t="shared" si="538"/>
        <v>1</v>
      </c>
      <c r="BU954" s="12">
        <f t="shared" si="539"/>
        <v>1</v>
      </c>
      <c r="BV954" s="12">
        <f t="shared" si="540"/>
        <v>1</v>
      </c>
      <c r="BW954" s="12">
        <f t="shared" si="541"/>
        <v>1</v>
      </c>
      <c r="BX954" s="12">
        <f t="shared" si="542"/>
        <v>0</v>
      </c>
      <c r="BY954" s="12">
        <f t="shared" si="543"/>
        <v>5</v>
      </c>
      <c r="BZ954"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54" s="12" t="str">
        <f t="shared" si="545"/>
        <v>La bibliografía básica propuesta se encuentra en la biblioteca "Juan Roa Vásquez".</v>
      </c>
      <c r="CB954" s="21" t="str">
        <f t="shared" si="546"/>
        <v>La bibliografía propuesta contiene títulos de edición menor a 5 años.</v>
      </c>
      <c r="CC954" s="12" t="str">
        <f t="shared" si="547"/>
        <v>La bibliografía se presenta con una sólo sistema de referenciación (APA, Vancouver, IEEE, etc).</v>
      </c>
      <c r="CD954" s="12" t="str">
        <f t="shared" si="548"/>
        <v>La bibliografía incluye por lo menos dos títulos en una segunda lengua.</v>
      </c>
      <c r="CF954" s="12">
        <f t="shared" si="549"/>
        <v>1</v>
      </c>
      <c r="CG954" s="12">
        <f t="shared" si="550"/>
        <v>1</v>
      </c>
      <c r="CH954" s="12">
        <f t="shared" si="551"/>
        <v>1</v>
      </c>
      <c r="CI954" s="12">
        <f t="shared" si="552"/>
        <v>1</v>
      </c>
      <c r="CJ954" s="12">
        <f t="shared" si="553"/>
        <v>0</v>
      </c>
      <c r="CK954" s="12">
        <f t="shared" si="554"/>
        <v>4</v>
      </c>
    </row>
    <row r="955" spans="1:89" x14ac:dyDescent="0.25">
      <c r="A955" s="25">
        <v>43084.58908017361</v>
      </c>
      <c r="B955" s="26" t="s">
        <v>1949</v>
      </c>
      <c r="C955" s="26" t="s">
        <v>1950</v>
      </c>
      <c r="D955" s="26" t="s">
        <v>185</v>
      </c>
      <c r="E955" s="24"/>
      <c r="F955" s="26" t="s">
        <v>621</v>
      </c>
      <c r="G955" s="26" t="s">
        <v>1955</v>
      </c>
      <c r="H955" s="26" t="s">
        <v>188</v>
      </c>
      <c r="I955" s="26" t="s">
        <v>188</v>
      </c>
      <c r="J955" s="26" t="s">
        <v>188</v>
      </c>
      <c r="K955" s="26" t="s">
        <v>188</v>
      </c>
      <c r="L955" s="26" t="s">
        <v>188</v>
      </c>
      <c r="M955" s="26" t="s">
        <v>188</v>
      </c>
      <c r="N955" s="26" t="s">
        <v>188</v>
      </c>
      <c r="O955" s="26" t="s">
        <v>188</v>
      </c>
      <c r="P955" s="26" t="s">
        <v>188</v>
      </c>
      <c r="Q955" s="26" t="s">
        <v>188</v>
      </c>
      <c r="R955" s="26" t="s">
        <v>188</v>
      </c>
      <c r="S955" s="26" t="s">
        <v>188</v>
      </c>
      <c r="T955" s="26" t="s">
        <v>188</v>
      </c>
      <c r="U955" s="26" t="s">
        <v>188</v>
      </c>
      <c r="V955" s="26" t="s">
        <v>5</v>
      </c>
      <c r="W955" s="26" t="s">
        <v>162</v>
      </c>
      <c r="X955" s="26" t="s">
        <v>158</v>
      </c>
      <c r="Y955" s="26" t="s">
        <v>190</v>
      </c>
      <c r="Z955" s="26" t="s">
        <v>190</v>
      </c>
      <c r="AA955" s="26" t="s">
        <v>190</v>
      </c>
      <c r="AB955" s="26" t="s">
        <v>190</v>
      </c>
      <c r="AC955" s="26" t="s">
        <v>190</v>
      </c>
      <c r="AD955" s="26" t="s">
        <v>190</v>
      </c>
      <c r="AE955" s="26" t="s">
        <v>55</v>
      </c>
      <c r="AF955" s="26" t="s">
        <v>159</v>
      </c>
      <c r="AG955" s="26" t="s">
        <v>59</v>
      </c>
      <c r="AH955" s="26" t="s">
        <v>59</v>
      </c>
      <c r="AI955" s="26" t="s">
        <v>59</v>
      </c>
      <c r="AJ955" s="26" t="s">
        <v>59</v>
      </c>
      <c r="AK955" s="26" t="s">
        <v>71</v>
      </c>
      <c r="AL955" s="26" t="s">
        <v>163</v>
      </c>
      <c r="AM955" s="26" t="s">
        <v>206</v>
      </c>
      <c r="AN955" s="26" t="s">
        <v>90</v>
      </c>
      <c r="AO955" s="26" t="s">
        <v>244</v>
      </c>
      <c r="AP955" s="26" t="s">
        <v>106</v>
      </c>
      <c r="AQ955" s="26" t="s">
        <v>106</v>
      </c>
      <c r="AR955" s="26" t="s">
        <v>106</v>
      </c>
      <c r="AS955" s="26" t="s">
        <v>106</v>
      </c>
      <c r="AT955" s="26" t="s">
        <v>113</v>
      </c>
      <c r="AU955" s="26" t="s">
        <v>193</v>
      </c>
      <c r="AX955" s="12">
        <f t="shared" si="524"/>
        <v>952</v>
      </c>
      <c r="AY955" s="12">
        <f t="shared" si="555"/>
        <v>0.5</v>
      </c>
      <c r="AZ955" s="20" t="str">
        <f t="shared" si="525"/>
        <v>Anticipatoria., Autoevaluación., Retroalimentación.</v>
      </c>
      <c r="BA955" s="12" t="str">
        <f t="shared" si="520"/>
        <v>Anticipatoria.</v>
      </c>
      <c r="BB955" s="12" t="str">
        <f t="shared" si="521"/>
        <v>Autoevaluación.</v>
      </c>
      <c r="BC955" s="12" t="str">
        <f t="shared" si="522"/>
        <v>Retroalimentación.</v>
      </c>
      <c r="BD955" s="12" t="str">
        <f t="shared" si="523"/>
        <v/>
      </c>
      <c r="BF955" s="12">
        <f t="shared" si="526"/>
        <v>1</v>
      </c>
      <c r="BG955" s="12">
        <f t="shared" si="527"/>
        <v>0</v>
      </c>
      <c r="BH955" s="12">
        <f t="shared" si="528"/>
        <v>1</v>
      </c>
      <c r="BI955" s="12">
        <f t="shared" si="529"/>
        <v>1</v>
      </c>
      <c r="BJ955" s="12">
        <f t="shared" si="530"/>
        <v>0</v>
      </c>
      <c r="BK955" s="12">
        <f t="shared" si="531"/>
        <v>3</v>
      </c>
      <c r="BL955" s="20" t="str">
        <f t="shared" si="532"/>
        <v>Reflexión, Claridad, Oportunidades de mejora, Retroalimentación al docente</v>
      </c>
      <c r="BM955" s="12" t="str">
        <f t="shared" si="533"/>
        <v>Reflexión</v>
      </c>
      <c r="BN955" s="12" t="str">
        <f t="shared" si="556"/>
        <v>Claridad</v>
      </c>
      <c r="BO955" s="12" t="str">
        <f t="shared" si="534"/>
        <v>Oportunidades de mejora</v>
      </c>
      <c r="BP955" s="12" t="str">
        <f t="shared" si="535"/>
        <v>Oportunidades de mejora</v>
      </c>
      <c r="BQ955" s="12" t="str">
        <f t="shared" si="536"/>
        <v>Retroalimentación al docente</v>
      </c>
      <c r="BS955" s="12">
        <f t="shared" si="537"/>
        <v>1</v>
      </c>
      <c r="BT955" s="12">
        <f t="shared" si="538"/>
        <v>0</v>
      </c>
      <c r="BU955" s="12">
        <f t="shared" si="539"/>
        <v>1</v>
      </c>
      <c r="BV955" s="12">
        <f t="shared" si="540"/>
        <v>2</v>
      </c>
      <c r="BW955" s="12">
        <f t="shared" si="541"/>
        <v>1</v>
      </c>
      <c r="BX955" s="12">
        <f t="shared" si="542"/>
        <v>0</v>
      </c>
      <c r="BY955" s="12">
        <f t="shared" si="543"/>
        <v>5</v>
      </c>
      <c r="BZ955"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55" s="12" t="str">
        <f t="shared" si="545"/>
        <v>La bibliografía básica propuesta se encuentra en la biblioteca "Juan Roa Vásquez".</v>
      </c>
      <c r="CB955" s="21" t="str">
        <f t="shared" si="546"/>
        <v>La bibliografía propuesta contiene títulos de edición menor a 5 años.</v>
      </c>
      <c r="CC955" s="12" t="str">
        <f t="shared" si="547"/>
        <v>La bibliografía se presenta con una sólo sistema de referenciación (APA, Vancouver, IEEE, etc).</v>
      </c>
      <c r="CD955" s="12" t="str">
        <f t="shared" si="548"/>
        <v>La bibliografía incluye por lo menos dos títulos en una segunda lengua.</v>
      </c>
      <c r="CF955" s="12">
        <f t="shared" si="549"/>
        <v>1</v>
      </c>
      <c r="CG955" s="12">
        <f t="shared" si="550"/>
        <v>1</v>
      </c>
      <c r="CH955" s="12">
        <f t="shared" si="551"/>
        <v>1</v>
      </c>
      <c r="CI955" s="12">
        <f t="shared" si="552"/>
        <v>1</v>
      </c>
      <c r="CJ955" s="12">
        <f t="shared" si="553"/>
        <v>0</v>
      </c>
      <c r="CK955" s="12">
        <f t="shared" si="554"/>
        <v>4</v>
      </c>
    </row>
    <row r="956" spans="1:89" x14ac:dyDescent="0.25">
      <c r="A956" s="25">
        <v>43084.590839641205</v>
      </c>
      <c r="B956" s="26" t="s">
        <v>1956</v>
      </c>
      <c r="C956" s="26" t="s">
        <v>1957</v>
      </c>
      <c r="D956" s="26" t="s">
        <v>185</v>
      </c>
      <c r="E956" s="24"/>
      <c r="F956" s="26" t="s">
        <v>204</v>
      </c>
      <c r="G956" s="26" t="s">
        <v>1958</v>
      </c>
      <c r="H956" s="26" t="s">
        <v>188</v>
      </c>
      <c r="I956" s="26" t="s">
        <v>188</v>
      </c>
      <c r="J956" s="26" t="s">
        <v>188</v>
      </c>
      <c r="K956" s="26" t="s">
        <v>188</v>
      </c>
      <c r="L956" s="26" t="s">
        <v>188</v>
      </c>
      <c r="M956" s="26" t="s">
        <v>188</v>
      </c>
      <c r="N956" s="26" t="s">
        <v>188</v>
      </c>
      <c r="O956" s="26" t="s">
        <v>188</v>
      </c>
      <c r="P956" s="26" t="s">
        <v>188</v>
      </c>
      <c r="Q956" s="26" t="s">
        <v>188</v>
      </c>
      <c r="R956" s="26" t="s">
        <v>188</v>
      </c>
      <c r="S956" s="26" t="s">
        <v>188</v>
      </c>
      <c r="T956" s="26" t="s">
        <v>188</v>
      </c>
      <c r="U956" s="26" t="s">
        <v>188</v>
      </c>
      <c r="V956" s="26" t="s">
        <v>5</v>
      </c>
      <c r="W956" s="26" t="s">
        <v>162</v>
      </c>
      <c r="X956" s="26" t="s">
        <v>158</v>
      </c>
      <c r="Y956" s="26" t="s">
        <v>190</v>
      </c>
      <c r="Z956" s="26" t="s">
        <v>190</v>
      </c>
      <c r="AA956" s="26" t="s">
        <v>190</v>
      </c>
      <c r="AB956" s="26" t="s">
        <v>190</v>
      </c>
      <c r="AC956" s="26" t="s">
        <v>190</v>
      </c>
      <c r="AD956" s="26" t="s">
        <v>190</v>
      </c>
      <c r="AE956" s="26" t="s">
        <v>55</v>
      </c>
      <c r="AF956" s="26" t="s">
        <v>159</v>
      </c>
      <c r="AG956" s="26" t="s">
        <v>59</v>
      </c>
      <c r="AH956" s="26" t="s">
        <v>59</v>
      </c>
      <c r="AI956" s="26" t="s">
        <v>59</v>
      </c>
      <c r="AJ956" s="26" t="s">
        <v>59</v>
      </c>
      <c r="AK956" s="26" t="s">
        <v>71</v>
      </c>
      <c r="AL956" s="26" t="s">
        <v>160</v>
      </c>
      <c r="AM956" s="26" t="s">
        <v>231</v>
      </c>
      <c r="AN956" s="26" t="s">
        <v>90</v>
      </c>
      <c r="AO956" s="26" t="s">
        <v>192</v>
      </c>
      <c r="AP956" s="26" t="s">
        <v>106</v>
      </c>
      <c r="AQ956" s="26" t="s">
        <v>106</v>
      </c>
      <c r="AR956" s="26" t="s">
        <v>106</v>
      </c>
      <c r="AS956" s="26" t="s">
        <v>106</v>
      </c>
      <c r="AT956" s="26" t="s">
        <v>114</v>
      </c>
      <c r="AU956" s="26" t="s">
        <v>193</v>
      </c>
      <c r="AX956" s="12">
        <f t="shared" si="524"/>
        <v>955</v>
      </c>
      <c r="AY956" s="12">
        <f t="shared" si="555"/>
        <v>0.5</v>
      </c>
      <c r="AZ956" s="20" t="str">
        <f t="shared" si="525"/>
        <v>Anticipatoria., Criterios y estándares (Rúbrica)., Retroalimentación.</v>
      </c>
      <c r="BA956" s="12" t="str">
        <f t="shared" si="520"/>
        <v>Anticipatoria.</v>
      </c>
      <c r="BB956" s="12" t="str">
        <f t="shared" si="521"/>
        <v>Criterios y estándares (Rúbrica).</v>
      </c>
      <c r="BC956" s="12" t="str">
        <f t="shared" si="522"/>
        <v>Retroalimentación.</v>
      </c>
      <c r="BD956" s="12" t="str">
        <f t="shared" si="523"/>
        <v/>
      </c>
      <c r="BF956" s="12">
        <f t="shared" si="526"/>
        <v>1</v>
      </c>
      <c r="BG956" s="12">
        <f t="shared" si="527"/>
        <v>1</v>
      </c>
      <c r="BH956" s="12">
        <f t="shared" si="528"/>
        <v>0</v>
      </c>
      <c r="BI956" s="12">
        <f t="shared" si="529"/>
        <v>1</v>
      </c>
      <c r="BJ956" s="12">
        <f t="shared" si="530"/>
        <v>0</v>
      </c>
      <c r="BK956" s="12">
        <f t="shared" si="531"/>
        <v>3</v>
      </c>
      <c r="BL956" s="20" t="str">
        <f t="shared" si="532"/>
        <v>Reflexión, Diálogo, Claridad, Oportunidades de mejora, Retroalimentación al docente</v>
      </c>
      <c r="BM956" s="12" t="str">
        <f t="shared" si="533"/>
        <v>Reflexión</v>
      </c>
      <c r="BN956" s="12" t="str">
        <f t="shared" si="556"/>
        <v>Diálogo</v>
      </c>
      <c r="BO956" s="12" t="str">
        <f t="shared" si="534"/>
        <v>Claridad</v>
      </c>
      <c r="BP956" s="12" t="str">
        <f t="shared" si="535"/>
        <v>Oportunidades de mejora</v>
      </c>
      <c r="BQ956" s="12" t="str">
        <f t="shared" si="536"/>
        <v>Retroalimentación al docente</v>
      </c>
      <c r="BS956" s="12">
        <f t="shared" si="537"/>
        <v>1</v>
      </c>
      <c r="BT956" s="12">
        <f t="shared" si="538"/>
        <v>1</v>
      </c>
      <c r="BU956" s="12">
        <f t="shared" si="539"/>
        <v>1</v>
      </c>
      <c r="BV956" s="12">
        <f t="shared" si="540"/>
        <v>1</v>
      </c>
      <c r="BW956" s="12">
        <f t="shared" si="541"/>
        <v>1</v>
      </c>
      <c r="BX956" s="12">
        <f t="shared" si="542"/>
        <v>0</v>
      </c>
      <c r="BY956" s="12">
        <f t="shared" si="543"/>
        <v>5</v>
      </c>
      <c r="BZ956"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56" s="12" t="str">
        <f t="shared" si="545"/>
        <v>La bibliografía básica propuesta se encuentra en la biblioteca "Juan Roa Vásquez".</v>
      </c>
      <c r="CB956" s="21" t="str">
        <f t="shared" si="546"/>
        <v>La bibliografía propuesta contiene títulos de edición menor a 5 años.</v>
      </c>
      <c r="CC956" s="12" t="str">
        <f t="shared" si="547"/>
        <v>La bibliografía se presenta con una sólo sistema de referenciación (APA, Vancouver, IEEE, etc).</v>
      </c>
      <c r="CD956" s="12" t="str">
        <f t="shared" si="548"/>
        <v>La bibliografía incluye por lo menos dos títulos en una segunda lengua.</v>
      </c>
      <c r="CF956" s="12">
        <f t="shared" si="549"/>
        <v>1</v>
      </c>
      <c r="CG956" s="12">
        <f t="shared" si="550"/>
        <v>1</v>
      </c>
      <c r="CH956" s="12">
        <f t="shared" si="551"/>
        <v>1</v>
      </c>
      <c r="CI956" s="12">
        <f t="shared" si="552"/>
        <v>1</v>
      </c>
      <c r="CJ956" s="12">
        <f t="shared" si="553"/>
        <v>0</v>
      </c>
      <c r="CK956" s="12">
        <f t="shared" si="554"/>
        <v>4</v>
      </c>
    </row>
    <row r="957" spans="1:89" x14ac:dyDescent="0.25">
      <c r="A957" s="25">
        <v>43084.597354652782</v>
      </c>
      <c r="B957" s="26" t="s">
        <v>1956</v>
      </c>
      <c r="C957" s="26" t="s">
        <v>1957</v>
      </c>
      <c r="D957" s="26" t="s">
        <v>185</v>
      </c>
      <c r="E957" s="24"/>
      <c r="F957" s="26" t="s">
        <v>204</v>
      </c>
      <c r="G957" s="26" t="s">
        <v>1959</v>
      </c>
      <c r="H957" s="26" t="s">
        <v>188</v>
      </c>
      <c r="I957" s="26" t="s">
        <v>188</v>
      </c>
      <c r="J957" s="26" t="s">
        <v>188</v>
      </c>
      <c r="K957" s="26" t="s">
        <v>188</v>
      </c>
      <c r="L957" s="26" t="s">
        <v>188</v>
      </c>
      <c r="M957" s="26" t="s">
        <v>188</v>
      </c>
      <c r="N957" s="26" t="s">
        <v>188</v>
      </c>
      <c r="O957" s="26" t="s">
        <v>188</v>
      </c>
      <c r="P957" s="26" t="s">
        <v>188</v>
      </c>
      <c r="Q957" s="26" t="s">
        <v>188</v>
      </c>
      <c r="R957" s="26" t="s">
        <v>188</v>
      </c>
      <c r="S957" s="26" t="s">
        <v>188</v>
      </c>
      <c r="T957" s="26" t="s">
        <v>188</v>
      </c>
      <c r="U957" s="26" t="s">
        <v>188</v>
      </c>
      <c r="V957" s="26" t="s">
        <v>5</v>
      </c>
      <c r="W957" s="26" t="s">
        <v>162</v>
      </c>
      <c r="X957" s="26" t="s">
        <v>158</v>
      </c>
      <c r="Y957" s="26" t="s">
        <v>190</v>
      </c>
      <c r="Z957" s="26" t="s">
        <v>190</v>
      </c>
      <c r="AA957" s="26" t="s">
        <v>190</v>
      </c>
      <c r="AB957" s="26" t="s">
        <v>190</v>
      </c>
      <c r="AC957" s="26" t="s">
        <v>190</v>
      </c>
      <c r="AD957" s="26" t="s">
        <v>190</v>
      </c>
      <c r="AE957" s="26" t="s">
        <v>55</v>
      </c>
      <c r="AF957" s="26" t="s">
        <v>159</v>
      </c>
      <c r="AG957" s="26" t="s">
        <v>59</v>
      </c>
      <c r="AH957" s="26" t="s">
        <v>59</v>
      </c>
      <c r="AI957" s="26" t="s">
        <v>59</v>
      </c>
      <c r="AJ957" s="26" t="s">
        <v>59</v>
      </c>
      <c r="AK957" s="26" t="s">
        <v>71</v>
      </c>
      <c r="AL957" s="26" t="s">
        <v>163</v>
      </c>
      <c r="AM957" s="26" t="s">
        <v>191</v>
      </c>
      <c r="AN957" s="26" t="s">
        <v>90</v>
      </c>
      <c r="AO957" s="26" t="s">
        <v>192</v>
      </c>
      <c r="AP957" s="26" t="s">
        <v>106</v>
      </c>
      <c r="AQ957" s="26" t="s">
        <v>106</v>
      </c>
      <c r="AR957" s="26" t="s">
        <v>106</v>
      </c>
      <c r="AS957" s="26" t="s">
        <v>106</v>
      </c>
      <c r="AT957" s="26" t="s">
        <v>114</v>
      </c>
      <c r="AU957" s="26" t="s">
        <v>193</v>
      </c>
      <c r="AX957" s="12">
        <f t="shared" si="524"/>
        <v>955</v>
      </c>
      <c r="AY957" s="12">
        <f t="shared" si="555"/>
        <v>0.5</v>
      </c>
      <c r="AZ957" s="20" t="str">
        <f t="shared" si="525"/>
        <v>Anticipatoria., Criterios y estándares (Rúbrica)., Autoevaluación., Retroalimentación.</v>
      </c>
      <c r="BA957" s="12" t="str">
        <f t="shared" si="520"/>
        <v>Anticipatoria.</v>
      </c>
      <c r="BB957" s="12" t="str">
        <f t="shared" si="521"/>
        <v>Criterios y estándares (Rúbrica).</v>
      </c>
      <c r="BC957" s="12" t="str">
        <f t="shared" si="522"/>
        <v>Autoevaluación.</v>
      </c>
      <c r="BD957" s="12" t="str">
        <f t="shared" si="523"/>
        <v>Retroalimentación.</v>
      </c>
      <c r="BF957" s="12">
        <f t="shared" si="526"/>
        <v>1</v>
      </c>
      <c r="BG957" s="12">
        <f t="shared" si="527"/>
        <v>1</v>
      </c>
      <c r="BH957" s="12">
        <f t="shared" si="528"/>
        <v>1</v>
      </c>
      <c r="BI957" s="12">
        <f t="shared" si="529"/>
        <v>1</v>
      </c>
      <c r="BJ957" s="12">
        <f t="shared" si="530"/>
        <v>0</v>
      </c>
      <c r="BK957" s="12">
        <f t="shared" si="531"/>
        <v>4</v>
      </c>
      <c r="BL957" s="20" t="str">
        <f t="shared" si="532"/>
        <v>Reflexión, Diálogo, Claridad, Oportunidades de mejora, Retroalimentación al docente</v>
      </c>
      <c r="BM957" s="12" t="str">
        <f t="shared" si="533"/>
        <v>Reflexión</v>
      </c>
      <c r="BN957" s="12" t="str">
        <f t="shared" si="556"/>
        <v>Diálogo</v>
      </c>
      <c r="BO957" s="12" t="str">
        <f t="shared" si="534"/>
        <v>Claridad</v>
      </c>
      <c r="BP957" s="12" t="str">
        <f t="shared" si="535"/>
        <v>Oportunidades de mejora</v>
      </c>
      <c r="BQ957" s="12" t="str">
        <f t="shared" si="536"/>
        <v>Retroalimentación al docente</v>
      </c>
      <c r="BS957" s="12">
        <f t="shared" si="537"/>
        <v>1</v>
      </c>
      <c r="BT957" s="12">
        <f t="shared" si="538"/>
        <v>1</v>
      </c>
      <c r="BU957" s="12">
        <f t="shared" si="539"/>
        <v>1</v>
      </c>
      <c r="BV957" s="12">
        <f t="shared" si="540"/>
        <v>1</v>
      </c>
      <c r="BW957" s="12">
        <f t="shared" si="541"/>
        <v>1</v>
      </c>
      <c r="BX957" s="12">
        <f t="shared" si="542"/>
        <v>0</v>
      </c>
      <c r="BY957" s="12">
        <f t="shared" si="543"/>
        <v>5</v>
      </c>
      <c r="BZ957"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57" s="12" t="str">
        <f t="shared" si="545"/>
        <v>La bibliografía básica propuesta se encuentra en la biblioteca "Juan Roa Vásquez".</v>
      </c>
      <c r="CB957" s="21" t="str">
        <f t="shared" si="546"/>
        <v>La bibliografía propuesta contiene títulos de edición menor a 5 años.</v>
      </c>
      <c r="CC957" s="12" t="str">
        <f t="shared" si="547"/>
        <v>La bibliografía se presenta con una sólo sistema de referenciación (APA, Vancouver, IEEE, etc).</v>
      </c>
      <c r="CD957" s="12" t="str">
        <f t="shared" si="548"/>
        <v>La bibliografía incluye por lo menos dos títulos en una segunda lengua.</v>
      </c>
      <c r="CF957" s="12">
        <f t="shared" si="549"/>
        <v>1</v>
      </c>
      <c r="CG957" s="12">
        <f t="shared" si="550"/>
        <v>1</v>
      </c>
      <c r="CH957" s="12">
        <f t="shared" si="551"/>
        <v>1</v>
      </c>
      <c r="CI957" s="12">
        <f t="shared" si="552"/>
        <v>1</v>
      </c>
      <c r="CJ957" s="12">
        <f t="shared" si="553"/>
        <v>0</v>
      </c>
      <c r="CK957" s="12">
        <f t="shared" si="554"/>
        <v>4</v>
      </c>
    </row>
    <row r="958" spans="1:89" x14ac:dyDescent="0.25">
      <c r="A958" s="25">
        <v>43084.621865023146</v>
      </c>
      <c r="B958" s="26" t="s">
        <v>1960</v>
      </c>
      <c r="C958" s="26" t="s">
        <v>1961</v>
      </c>
      <c r="D958" s="26" t="s">
        <v>185</v>
      </c>
      <c r="E958" s="24"/>
      <c r="F958" s="26" t="s">
        <v>357</v>
      </c>
      <c r="G958" s="26" t="s">
        <v>1962</v>
      </c>
      <c r="H958" s="26" t="s">
        <v>188</v>
      </c>
      <c r="I958" s="26" t="s">
        <v>188</v>
      </c>
      <c r="J958" s="26" t="s">
        <v>188</v>
      </c>
      <c r="K958" s="26" t="s">
        <v>188</v>
      </c>
      <c r="L958" s="26" t="s">
        <v>188</v>
      </c>
      <c r="M958" s="26" t="s">
        <v>188</v>
      </c>
      <c r="N958" s="26" t="s">
        <v>188</v>
      </c>
      <c r="O958" s="26" t="s">
        <v>188</v>
      </c>
      <c r="P958" s="26" t="s">
        <v>189</v>
      </c>
      <c r="Q958" s="26" t="s">
        <v>188</v>
      </c>
      <c r="R958" s="26" t="s">
        <v>188</v>
      </c>
      <c r="S958" s="26" t="s">
        <v>188</v>
      </c>
      <c r="T958" s="26" t="s">
        <v>188</v>
      </c>
      <c r="U958" s="26" t="s">
        <v>188</v>
      </c>
      <c r="V958" s="26" t="s">
        <v>4</v>
      </c>
      <c r="W958" s="26" t="s">
        <v>36</v>
      </c>
      <c r="X958" s="26" t="s">
        <v>158</v>
      </c>
      <c r="Y958" s="26" t="s">
        <v>43</v>
      </c>
      <c r="Z958" s="26" t="s">
        <v>43</v>
      </c>
      <c r="AA958" s="26" t="s">
        <v>190</v>
      </c>
      <c r="AB958" s="26" t="s">
        <v>190</v>
      </c>
      <c r="AC958" s="26" t="s">
        <v>43</v>
      </c>
      <c r="AD958" s="26" t="s">
        <v>43</v>
      </c>
      <c r="AE958" s="26" t="s">
        <v>55</v>
      </c>
      <c r="AF958" s="26" t="s">
        <v>159</v>
      </c>
      <c r="AG958" s="26" t="s">
        <v>58</v>
      </c>
      <c r="AH958" s="26" t="s">
        <v>58</v>
      </c>
      <c r="AI958" s="26" t="s">
        <v>59</v>
      </c>
      <c r="AJ958" s="26" t="s">
        <v>59</v>
      </c>
      <c r="AK958" s="26" t="s">
        <v>69</v>
      </c>
      <c r="AL958" s="26" t="s">
        <v>160</v>
      </c>
      <c r="AM958" s="26" t="s">
        <v>1053</v>
      </c>
      <c r="AN958" s="26" t="s">
        <v>88</v>
      </c>
      <c r="AO958" s="26" t="s">
        <v>92</v>
      </c>
      <c r="AP958" s="26" t="s">
        <v>107</v>
      </c>
      <c r="AQ958" s="26" t="s">
        <v>107</v>
      </c>
      <c r="AR958" s="26" t="s">
        <v>105</v>
      </c>
      <c r="AS958" s="26" t="s">
        <v>105</v>
      </c>
      <c r="AT958" s="26" t="s">
        <v>114</v>
      </c>
      <c r="AU958" s="26" t="s">
        <v>193</v>
      </c>
      <c r="AX958" s="12">
        <f t="shared" si="524"/>
        <v>957</v>
      </c>
      <c r="AY958" s="12">
        <f t="shared" si="555"/>
        <v>1</v>
      </c>
      <c r="AZ958" s="20" t="str">
        <f t="shared" si="525"/>
        <v>Anticipatoria., Criterios y estándares (Rúbrica)., Autoevaluación., Retroalimentación., No incluye los componentes enunciados.</v>
      </c>
      <c r="BA958" s="12" t="str">
        <f t="shared" si="520"/>
        <v>Anticipatoria.</v>
      </c>
      <c r="BB958" s="12" t="str">
        <f t="shared" si="521"/>
        <v>Criterios y estándares (Rúbrica).</v>
      </c>
      <c r="BC958" s="12" t="str">
        <f t="shared" si="522"/>
        <v>Autoevaluación.</v>
      </c>
      <c r="BD958" s="12" t="str">
        <f t="shared" si="523"/>
        <v>Retroalimentación., No incluye los componentes enunciados.</v>
      </c>
      <c r="BF958" s="12">
        <f t="shared" si="526"/>
        <v>1</v>
      </c>
      <c r="BG958" s="12">
        <f t="shared" si="527"/>
        <v>1</v>
      </c>
      <c r="BH958" s="12">
        <f t="shared" si="528"/>
        <v>1</v>
      </c>
      <c r="BI958" s="12">
        <f t="shared" si="529"/>
        <v>0</v>
      </c>
      <c r="BJ958" s="12">
        <f t="shared" si="530"/>
        <v>0</v>
      </c>
      <c r="BK958" s="12">
        <f t="shared" si="531"/>
        <v>3</v>
      </c>
      <c r="BL958" s="20" t="str">
        <f t="shared" si="532"/>
        <v>Oportunidades de mejora</v>
      </c>
      <c r="BM958" s="12" t="str">
        <f t="shared" si="533"/>
        <v>Oportunidades de mejora</v>
      </c>
      <c r="BN958" s="12" t="str">
        <f t="shared" si="556"/>
        <v/>
      </c>
      <c r="BO958" s="12" t="str">
        <f t="shared" si="534"/>
        <v/>
      </c>
      <c r="BP958" s="12" t="str">
        <f t="shared" si="535"/>
        <v/>
      </c>
      <c r="BQ958" s="12" t="str">
        <f t="shared" si="536"/>
        <v/>
      </c>
      <c r="BS958" s="12">
        <f t="shared" si="537"/>
        <v>0</v>
      </c>
      <c r="BT958" s="12">
        <f t="shared" si="538"/>
        <v>0</v>
      </c>
      <c r="BU958" s="12">
        <f t="shared" si="539"/>
        <v>0</v>
      </c>
      <c r="BV958" s="12">
        <f t="shared" si="540"/>
        <v>1</v>
      </c>
      <c r="BW958" s="12">
        <f t="shared" si="541"/>
        <v>0</v>
      </c>
      <c r="BX958" s="12">
        <f t="shared" si="542"/>
        <v>0</v>
      </c>
      <c r="BY958" s="12">
        <f t="shared" si="543"/>
        <v>1</v>
      </c>
      <c r="BZ958"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58" s="12" t="str">
        <f t="shared" si="545"/>
        <v>La bibliografía básica propuesta se encuentra en la biblioteca "Juan Roa Vásquez".</v>
      </c>
      <c r="CB958" s="21" t="str">
        <f t="shared" si="546"/>
        <v>La bibliografía propuesta contiene títulos de edición menor a 5 años.</v>
      </c>
      <c r="CC958" s="12" t="str">
        <f t="shared" si="547"/>
        <v>La bibliografía se presenta con una sólo sistema de referenciación (APA, Vancouver, IEEE, etc).</v>
      </c>
      <c r="CD958" s="12" t="str">
        <f t="shared" si="548"/>
        <v>La bibliografía incluye por lo menos dos títulos en una segunda lengua.</v>
      </c>
      <c r="CF958" s="12">
        <f t="shared" si="549"/>
        <v>1</v>
      </c>
      <c r="CG958" s="12">
        <f t="shared" si="550"/>
        <v>1</v>
      </c>
      <c r="CH958" s="12">
        <f t="shared" si="551"/>
        <v>1</v>
      </c>
      <c r="CI958" s="12">
        <f t="shared" si="552"/>
        <v>1</v>
      </c>
      <c r="CJ958" s="12">
        <f t="shared" si="553"/>
        <v>0</v>
      </c>
      <c r="CK958" s="12">
        <f t="shared" si="554"/>
        <v>4</v>
      </c>
    </row>
    <row r="959" spans="1:89" x14ac:dyDescent="0.25">
      <c r="A959" s="25">
        <v>43084.625681666672</v>
      </c>
      <c r="B959" s="26" t="s">
        <v>1963</v>
      </c>
      <c r="C959" s="26" t="s">
        <v>1964</v>
      </c>
      <c r="D959" s="26" t="s">
        <v>185</v>
      </c>
      <c r="E959" s="24"/>
      <c r="F959" s="26" t="s">
        <v>223</v>
      </c>
      <c r="G959" s="26" t="s">
        <v>1965</v>
      </c>
      <c r="H959" s="26" t="s">
        <v>188</v>
      </c>
      <c r="I959" s="26" t="s">
        <v>188</v>
      </c>
      <c r="J959" s="26" t="s">
        <v>188</v>
      </c>
      <c r="K959" s="26" t="s">
        <v>188</v>
      </c>
      <c r="L959" s="26" t="s">
        <v>188</v>
      </c>
      <c r="M959" s="26" t="s">
        <v>188</v>
      </c>
      <c r="N959" s="26" t="s">
        <v>188</v>
      </c>
      <c r="O959" s="26" t="s">
        <v>188</v>
      </c>
      <c r="P959" s="26" t="s">
        <v>188</v>
      </c>
      <c r="Q959" s="26" t="s">
        <v>188</v>
      </c>
      <c r="R959" s="26" t="s">
        <v>188</v>
      </c>
      <c r="S959" s="26" t="s">
        <v>188</v>
      </c>
      <c r="T959" s="26" t="s">
        <v>188</v>
      </c>
      <c r="U959" s="26" t="s">
        <v>188</v>
      </c>
      <c r="V959" s="26" t="s">
        <v>5</v>
      </c>
      <c r="W959" s="26" t="s">
        <v>162</v>
      </c>
      <c r="X959" s="26" t="s">
        <v>158</v>
      </c>
      <c r="Y959" s="26" t="s">
        <v>190</v>
      </c>
      <c r="Z959" s="26" t="s">
        <v>190</v>
      </c>
      <c r="AA959" s="26" t="s">
        <v>190</v>
      </c>
      <c r="AB959" s="26" t="s">
        <v>190</v>
      </c>
      <c r="AC959" s="26" t="s">
        <v>190</v>
      </c>
      <c r="AD959" s="26" t="s">
        <v>190</v>
      </c>
      <c r="AE959" s="26" t="s">
        <v>55</v>
      </c>
      <c r="AF959" s="26" t="s">
        <v>159</v>
      </c>
      <c r="AG959" s="26" t="s">
        <v>59</v>
      </c>
      <c r="AH959" s="26" t="s">
        <v>59</v>
      </c>
      <c r="AI959" s="26" t="s">
        <v>59</v>
      </c>
      <c r="AJ959" s="26" t="s">
        <v>59</v>
      </c>
      <c r="AK959" s="26" t="s">
        <v>71</v>
      </c>
      <c r="AL959" s="26" t="s">
        <v>163</v>
      </c>
      <c r="AM959" s="26" t="s">
        <v>259</v>
      </c>
      <c r="AN959" s="26" t="s">
        <v>90</v>
      </c>
      <c r="AO959" s="26" t="s">
        <v>268</v>
      </c>
      <c r="AP959" s="26" t="s">
        <v>106</v>
      </c>
      <c r="AQ959" s="26" t="s">
        <v>106</v>
      </c>
      <c r="AR959" s="26" t="s">
        <v>106</v>
      </c>
      <c r="AS959" s="26" t="s">
        <v>106</v>
      </c>
      <c r="AT959" s="26" t="s">
        <v>113</v>
      </c>
      <c r="AU959" s="26" t="s">
        <v>193</v>
      </c>
      <c r="AX959" s="12">
        <f t="shared" si="524"/>
        <v>958</v>
      </c>
      <c r="AY959" s="12">
        <f t="shared" si="555"/>
        <v>1</v>
      </c>
      <c r="AZ959" s="20" t="str">
        <f t="shared" si="525"/>
        <v>Criterios y estándares (Rúbrica)., Autoevaluación., Retroalimentación.</v>
      </c>
      <c r="BA959" s="12" t="str">
        <f t="shared" si="520"/>
        <v>Criterios y estándares (Rúbrica).</v>
      </c>
      <c r="BB959" s="12" t="str">
        <f t="shared" si="521"/>
        <v>Autoevaluación.</v>
      </c>
      <c r="BC959" s="12" t="str">
        <f t="shared" si="522"/>
        <v>Retroalimentación.</v>
      </c>
      <c r="BD959" s="12" t="str">
        <f t="shared" si="523"/>
        <v/>
      </c>
      <c r="BF959" s="12">
        <f t="shared" si="526"/>
        <v>0</v>
      </c>
      <c r="BG959" s="12">
        <f t="shared" si="527"/>
        <v>1</v>
      </c>
      <c r="BH959" s="12">
        <f t="shared" si="528"/>
        <v>1</v>
      </c>
      <c r="BI959" s="12">
        <f t="shared" si="529"/>
        <v>1</v>
      </c>
      <c r="BJ959" s="12">
        <f t="shared" si="530"/>
        <v>0</v>
      </c>
      <c r="BK959" s="12">
        <f t="shared" si="531"/>
        <v>3</v>
      </c>
      <c r="BL959" s="20" t="str">
        <f t="shared" si="532"/>
        <v>Reflexión, Diálogo, Oportunidades de mejora, Retroalimentación al docente</v>
      </c>
      <c r="BM959" s="12" t="str">
        <f t="shared" si="533"/>
        <v>Reflexión</v>
      </c>
      <c r="BN959" s="12" t="str">
        <f t="shared" si="556"/>
        <v>Diálogo</v>
      </c>
      <c r="BO959" s="12" t="str">
        <f t="shared" si="534"/>
        <v>Oportunidades de mejora</v>
      </c>
      <c r="BP959" s="12" t="str">
        <f t="shared" si="535"/>
        <v>Retroalimentación al docente</v>
      </c>
      <c r="BQ959" s="12" t="str">
        <f t="shared" si="536"/>
        <v/>
      </c>
      <c r="BS959" s="12">
        <f t="shared" si="537"/>
        <v>1</v>
      </c>
      <c r="BT959" s="12">
        <f t="shared" si="538"/>
        <v>1</v>
      </c>
      <c r="BU959" s="12">
        <f t="shared" si="539"/>
        <v>0</v>
      </c>
      <c r="BV959" s="12">
        <f t="shared" si="540"/>
        <v>1</v>
      </c>
      <c r="BW959" s="12">
        <f t="shared" si="541"/>
        <v>1</v>
      </c>
      <c r="BX959" s="12">
        <f t="shared" si="542"/>
        <v>0</v>
      </c>
      <c r="BY959" s="12">
        <f t="shared" si="543"/>
        <v>4</v>
      </c>
      <c r="BZ959"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59" s="12" t="str">
        <f t="shared" si="545"/>
        <v>La bibliografía básica propuesta se encuentra en la biblioteca "Juan Roa Vásquez".</v>
      </c>
      <c r="CB959" s="21" t="str">
        <f t="shared" si="546"/>
        <v>La bibliografía propuesta contiene títulos de edición menor a 5 años.</v>
      </c>
      <c r="CC959" s="12" t="str">
        <f t="shared" si="547"/>
        <v>La bibliografía se presenta con una sólo sistema de referenciación (APA, Vancouver, IEEE, etc).</v>
      </c>
      <c r="CD959" s="12" t="str">
        <f t="shared" si="548"/>
        <v>La bibliografía incluye por lo menos dos títulos en una segunda lengua.</v>
      </c>
      <c r="CF959" s="12">
        <f t="shared" si="549"/>
        <v>1</v>
      </c>
      <c r="CG959" s="12">
        <f t="shared" si="550"/>
        <v>1</v>
      </c>
      <c r="CH959" s="12">
        <f t="shared" si="551"/>
        <v>1</v>
      </c>
      <c r="CI959" s="12">
        <f t="shared" si="552"/>
        <v>1</v>
      </c>
      <c r="CJ959" s="12">
        <f t="shared" si="553"/>
        <v>0</v>
      </c>
      <c r="CK959" s="12">
        <f t="shared" si="554"/>
        <v>4</v>
      </c>
    </row>
    <row r="960" spans="1:89" x14ac:dyDescent="0.25">
      <c r="A960" s="25">
        <v>43084.627685162035</v>
      </c>
      <c r="B960" s="26" t="s">
        <v>1966</v>
      </c>
      <c r="C960" s="26" t="s">
        <v>1967</v>
      </c>
      <c r="D960" s="26" t="s">
        <v>185</v>
      </c>
      <c r="E960" s="24"/>
      <c r="F960" s="26" t="s">
        <v>1007</v>
      </c>
      <c r="G960" s="26" t="s">
        <v>1968</v>
      </c>
      <c r="H960" s="26" t="s">
        <v>188</v>
      </c>
      <c r="I960" s="26" t="s">
        <v>188</v>
      </c>
      <c r="J960" s="26" t="s">
        <v>188</v>
      </c>
      <c r="K960" s="26" t="s">
        <v>188</v>
      </c>
      <c r="L960" s="26" t="s">
        <v>188</v>
      </c>
      <c r="M960" s="26" t="s">
        <v>188</v>
      </c>
      <c r="N960" s="26" t="s">
        <v>188</v>
      </c>
      <c r="O960" s="26" t="s">
        <v>188</v>
      </c>
      <c r="P960" s="26" t="s">
        <v>188</v>
      </c>
      <c r="Q960" s="26" t="s">
        <v>188</v>
      </c>
      <c r="R960" s="26" t="s">
        <v>188</v>
      </c>
      <c r="S960" s="26" t="s">
        <v>188</v>
      </c>
      <c r="T960" s="26" t="s">
        <v>188</v>
      </c>
      <c r="U960" s="26" t="s">
        <v>188</v>
      </c>
      <c r="V960" s="26" t="s">
        <v>5</v>
      </c>
      <c r="W960" s="26" t="s">
        <v>162</v>
      </c>
      <c r="X960" s="26" t="s">
        <v>158</v>
      </c>
      <c r="Y960" s="26" t="s">
        <v>190</v>
      </c>
      <c r="Z960" s="26" t="s">
        <v>190</v>
      </c>
      <c r="AA960" s="26" t="s">
        <v>190</v>
      </c>
      <c r="AB960" s="26" t="s">
        <v>190</v>
      </c>
      <c r="AC960" s="26" t="s">
        <v>190</v>
      </c>
      <c r="AD960" s="26" t="s">
        <v>190</v>
      </c>
      <c r="AE960" s="26" t="s">
        <v>55</v>
      </c>
      <c r="AF960" s="26" t="s">
        <v>159</v>
      </c>
      <c r="AG960" s="26" t="s">
        <v>59</v>
      </c>
      <c r="AH960" s="26" t="s">
        <v>59</v>
      </c>
      <c r="AI960" s="26" t="s">
        <v>59</v>
      </c>
      <c r="AJ960" s="26" t="s">
        <v>59</v>
      </c>
      <c r="AK960" s="26" t="s">
        <v>71</v>
      </c>
      <c r="AL960" s="26" t="s">
        <v>160</v>
      </c>
      <c r="AM960" s="26" t="s">
        <v>191</v>
      </c>
      <c r="AN960" s="26" t="s">
        <v>90</v>
      </c>
      <c r="AO960" s="26" t="s">
        <v>192</v>
      </c>
      <c r="AP960" s="26" t="s">
        <v>106</v>
      </c>
      <c r="AQ960" s="26" t="s">
        <v>106</v>
      </c>
      <c r="AR960" s="26" t="s">
        <v>106</v>
      </c>
      <c r="AS960" s="26" t="s">
        <v>106</v>
      </c>
      <c r="AT960" s="26" t="s">
        <v>114</v>
      </c>
      <c r="AU960" s="26" t="s">
        <v>266</v>
      </c>
      <c r="AX960" s="12">
        <f t="shared" si="524"/>
        <v>959</v>
      </c>
      <c r="AY960" s="12">
        <f t="shared" si="555"/>
        <v>1</v>
      </c>
      <c r="AZ960" s="20" t="str">
        <f t="shared" si="525"/>
        <v>Anticipatoria., Criterios y estándares (Rúbrica)., Autoevaluación., Retroalimentación.</v>
      </c>
      <c r="BA960" s="12" t="str">
        <f t="shared" si="520"/>
        <v>Anticipatoria.</v>
      </c>
      <c r="BB960" s="12" t="str">
        <f t="shared" si="521"/>
        <v>Criterios y estándares (Rúbrica).</v>
      </c>
      <c r="BC960" s="12" t="str">
        <f t="shared" si="522"/>
        <v>Autoevaluación.</v>
      </c>
      <c r="BD960" s="12" t="str">
        <f t="shared" si="523"/>
        <v>Retroalimentación.</v>
      </c>
      <c r="BF960" s="12">
        <f t="shared" si="526"/>
        <v>1</v>
      </c>
      <c r="BG960" s="12">
        <f t="shared" si="527"/>
        <v>1</v>
      </c>
      <c r="BH960" s="12">
        <f t="shared" si="528"/>
        <v>1</v>
      </c>
      <c r="BI960" s="12">
        <f t="shared" si="529"/>
        <v>1</v>
      </c>
      <c r="BJ960" s="12">
        <f t="shared" si="530"/>
        <v>0</v>
      </c>
      <c r="BK960" s="12">
        <f t="shared" si="531"/>
        <v>4</v>
      </c>
      <c r="BL960" s="20" t="str">
        <f t="shared" si="532"/>
        <v>Reflexión, Diálogo, Claridad, Oportunidades de mejora, Retroalimentación al docente</v>
      </c>
      <c r="BM960" s="12" t="str">
        <f t="shared" si="533"/>
        <v>Reflexión</v>
      </c>
      <c r="BN960" s="12" t="str">
        <f t="shared" si="556"/>
        <v>Diálogo</v>
      </c>
      <c r="BO960" s="12" t="str">
        <f t="shared" si="534"/>
        <v>Claridad</v>
      </c>
      <c r="BP960" s="12" t="str">
        <f t="shared" si="535"/>
        <v>Oportunidades de mejora</v>
      </c>
      <c r="BQ960" s="12" t="str">
        <f t="shared" si="536"/>
        <v>Retroalimentación al docente</v>
      </c>
      <c r="BS960" s="12">
        <f t="shared" si="537"/>
        <v>1</v>
      </c>
      <c r="BT960" s="12">
        <f t="shared" si="538"/>
        <v>1</v>
      </c>
      <c r="BU960" s="12">
        <f t="shared" si="539"/>
        <v>1</v>
      </c>
      <c r="BV960" s="12">
        <f t="shared" si="540"/>
        <v>1</v>
      </c>
      <c r="BW960" s="12">
        <f t="shared" si="541"/>
        <v>1</v>
      </c>
      <c r="BX960" s="12">
        <f t="shared" si="542"/>
        <v>0</v>
      </c>
      <c r="BY960" s="12">
        <f t="shared" si="543"/>
        <v>5</v>
      </c>
      <c r="BZ960" s="12" t="str">
        <f t="shared" si="544"/>
        <v>La bibliografía propuesta contiene títulos de edición menor a 5 años., La bibliografía se presenta con una sólo sistema de referenciación (APA, Vancouver, IEEE, etc)., La bibliografía incluye por lo menos dos títulos en una segunda lengua.</v>
      </c>
      <c r="CA960" s="12" t="str">
        <f t="shared" si="545"/>
        <v>La bibliografía propuesta contiene títulos de edición menor a 5 años.</v>
      </c>
      <c r="CB960" s="21" t="str">
        <f t="shared" si="546"/>
        <v>La bibliografía se presenta con una sólo sistema de referenciación (APA, Vancouver, IEEE, etc).</v>
      </c>
      <c r="CC960" s="12" t="str">
        <f t="shared" si="547"/>
        <v>La bibliografía incluye por lo menos dos títulos en una segunda lengua.</v>
      </c>
      <c r="CD960" s="12" t="str">
        <f t="shared" si="548"/>
        <v/>
      </c>
      <c r="CF960" s="12">
        <f t="shared" si="549"/>
        <v>0</v>
      </c>
      <c r="CG960" s="12">
        <f t="shared" si="550"/>
        <v>1</v>
      </c>
      <c r="CH960" s="12">
        <f t="shared" si="551"/>
        <v>1</v>
      </c>
      <c r="CI960" s="12">
        <f t="shared" si="552"/>
        <v>1</v>
      </c>
      <c r="CJ960" s="12">
        <f t="shared" si="553"/>
        <v>0</v>
      </c>
      <c r="CK960" s="12">
        <f t="shared" si="554"/>
        <v>3</v>
      </c>
    </row>
    <row r="961" spans="1:89" x14ac:dyDescent="0.25">
      <c r="A961" s="25">
        <v>43084.638684988429</v>
      </c>
      <c r="B961" s="26" t="s">
        <v>1969</v>
      </c>
      <c r="C961" s="26" t="s">
        <v>1970</v>
      </c>
      <c r="D961" s="26" t="s">
        <v>185</v>
      </c>
      <c r="E961" s="24"/>
      <c r="F961" s="26" t="s">
        <v>357</v>
      </c>
      <c r="G961" s="26" t="s">
        <v>1971</v>
      </c>
      <c r="H961" s="26" t="s">
        <v>188</v>
      </c>
      <c r="I961" s="26" t="s">
        <v>188</v>
      </c>
      <c r="J961" s="26" t="s">
        <v>188</v>
      </c>
      <c r="K961" s="26" t="s">
        <v>188</v>
      </c>
      <c r="L961" s="26" t="s">
        <v>188</v>
      </c>
      <c r="M961" s="26" t="s">
        <v>188</v>
      </c>
      <c r="N961" s="26" t="s">
        <v>188</v>
      </c>
      <c r="O961" s="26" t="s">
        <v>188</v>
      </c>
      <c r="P961" s="26" t="s">
        <v>188</v>
      </c>
      <c r="Q961" s="26" t="s">
        <v>188</v>
      </c>
      <c r="R961" s="26" t="s">
        <v>188</v>
      </c>
      <c r="S961" s="26" t="s">
        <v>188</v>
      </c>
      <c r="T961" s="26" t="s">
        <v>188</v>
      </c>
      <c r="U961" s="26" t="s">
        <v>188</v>
      </c>
      <c r="V961" s="26" t="s">
        <v>5</v>
      </c>
      <c r="W961" s="26" t="s">
        <v>162</v>
      </c>
      <c r="X961" s="26" t="s">
        <v>158</v>
      </c>
      <c r="Y961" s="26" t="s">
        <v>190</v>
      </c>
      <c r="Z961" s="26" t="s">
        <v>190</v>
      </c>
      <c r="AA961" s="26" t="s">
        <v>190</v>
      </c>
      <c r="AB961" s="26" t="s">
        <v>190</v>
      </c>
      <c r="AC961" s="26" t="s">
        <v>190</v>
      </c>
      <c r="AD961" s="26" t="s">
        <v>190</v>
      </c>
      <c r="AE961" s="26" t="s">
        <v>55</v>
      </c>
      <c r="AF961" s="26" t="s">
        <v>159</v>
      </c>
      <c r="AG961" s="26" t="s">
        <v>59</v>
      </c>
      <c r="AH961" s="26" t="s">
        <v>59</v>
      </c>
      <c r="AI961" s="26" t="s">
        <v>59</v>
      </c>
      <c r="AJ961" s="26" t="s">
        <v>59</v>
      </c>
      <c r="AK961" s="26" t="s">
        <v>69</v>
      </c>
      <c r="AL961" s="26" t="s">
        <v>160</v>
      </c>
      <c r="AM961" s="26" t="s">
        <v>259</v>
      </c>
      <c r="AN961" s="26" t="s">
        <v>90</v>
      </c>
      <c r="AO961" s="26" t="s">
        <v>210</v>
      </c>
      <c r="AP961" s="26" t="s">
        <v>106</v>
      </c>
      <c r="AQ961" s="26" t="s">
        <v>106</v>
      </c>
      <c r="AR961" s="26" t="s">
        <v>106</v>
      </c>
      <c r="AS961" s="26" t="s">
        <v>106</v>
      </c>
      <c r="AT961" s="26" t="s">
        <v>113</v>
      </c>
      <c r="AU961" s="26" t="s">
        <v>164</v>
      </c>
      <c r="AX961" s="12">
        <f t="shared" si="524"/>
        <v>960</v>
      </c>
      <c r="AY961" s="12">
        <f t="shared" si="555"/>
        <v>1</v>
      </c>
      <c r="AZ961" s="20" t="str">
        <f t="shared" si="525"/>
        <v>Criterios y estándares (Rúbrica)., Autoevaluación., Retroalimentación.</v>
      </c>
      <c r="BA961" s="12" t="str">
        <f t="shared" si="520"/>
        <v>Criterios y estándares (Rúbrica).</v>
      </c>
      <c r="BB961" s="12" t="str">
        <f t="shared" si="521"/>
        <v>Autoevaluación.</v>
      </c>
      <c r="BC961" s="12" t="str">
        <f t="shared" si="522"/>
        <v>Retroalimentación.</v>
      </c>
      <c r="BD961" s="12" t="str">
        <f t="shared" si="523"/>
        <v/>
      </c>
      <c r="BF961" s="12">
        <f t="shared" si="526"/>
        <v>0</v>
      </c>
      <c r="BG961" s="12">
        <f t="shared" si="527"/>
        <v>1</v>
      </c>
      <c r="BH961" s="12">
        <f t="shared" si="528"/>
        <v>1</v>
      </c>
      <c r="BI961" s="12">
        <f t="shared" si="529"/>
        <v>1</v>
      </c>
      <c r="BJ961" s="12">
        <f t="shared" si="530"/>
        <v>0</v>
      </c>
      <c r="BK961" s="12">
        <f t="shared" si="531"/>
        <v>3</v>
      </c>
      <c r="BL961" s="20" t="str">
        <f t="shared" si="532"/>
        <v>Reflexión, Diálogo, Claridad, Oportunidades de mejora</v>
      </c>
      <c r="BM961" s="12" t="str">
        <f t="shared" si="533"/>
        <v>Reflexión</v>
      </c>
      <c r="BN961" s="12" t="str">
        <f t="shared" si="556"/>
        <v>Diálogo</v>
      </c>
      <c r="BO961" s="12" t="str">
        <f t="shared" si="534"/>
        <v>Claridad</v>
      </c>
      <c r="BP961" s="12" t="str">
        <f t="shared" si="535"/>
        <v>Oportunidades de mejora</v>
      </c>
      <c r="BQ961" s="12" t="str">
        <f t="shared" si="536"/>
        <v/>
      </c>
      <c r="BS961" s="12">
        <f t="shared" si="537"/>
        <v>1</v>
      </c>
      <c r="BT961" s="12">
        <f t="shared" si="538"/>
        <v>1</v>
      </c>
      <c r="BU961" s="12">
        <f t="shared" si="539"/>
        <v>1</v>
      </c>
      <c r="BV961" s="12">
        <f t="shared" si="540"/>
        <v>1</v>
      </c>
      <c r="BW961" s="12">
        <f t="shared" si="541"/>
        <v>0</v>
      </c>
      <c r="BX961" s="12">
        <f t="shared" si="542"/>
        <v>0</v>
      </c>
      <c r="BY961" s="12">
        <f t="shared" si="543"/>
        <v>4</v>
      </c>
      <c r="BZ961" s="12" t="str">
        <f t="shared" si="544"/>
        <v>La bibliografía básica propuesta se encuentra en la biblioteca "Juan Roa Vásquez".</v>
      </c>
      <c r="CA961" s="12" t="str">
        <f t="shared" si="545"/>
        <v>La bibliografía básica propuesta se encuentra en la biblioteca "Juan Roa Vásquez".</v>
      </c>
      <c r="CB961" s="21" t="str">
        <f t="shared" si="546"/>
        <v/>
      </c>
      <c r="CC961" s="12" t="str">
        <f t="shared" si="547"/>
        <v/>
      </c>
      <c r="CD961" s="12" t="str">
        <f t="shared" si="548"/>
        <v/>
      </c>
      <c r="CF961" s="12">
        <f t="shared" si="549"/>
        <v>1</v>
      </c>
      <c r="CG961" s="12">
        <f t="shared" si="550"/>
        <v>0</v>
      </c>
      <c r="CH961" s="12">
        <f t="shared" si="551"/>
        <v>0</v>
      </c>
      <c r="CI961" s="12">
        <f t="shared" si="552"/>
        <v>0</v>
      </c>
      <c r="CJ961" s="12">
        <f t="shared" si="553"/>
        <v>0</v>
      </c>
      <c r="CK961" s="12">
        <f t="shared" si="554"/>
        <v>1</v>
      </c>
    </row>
    <row r="962" spans="1:89" x14ac:dyDescent="0.25">
      <c r="A962" s="25">
        <v>43084.638968576386</v>
      </c>
      <c r="B962" s="26" t="s">
        <v>1739</v>
      </c>
      <c r="C962" s="26" t="s">
        <v>1740</v>
      </c>
      <c r="D962" s="26" t="s">
        <v>185</v>
      </c>
      <c r="E962" s="24"/>
      <c r="F962" s="26" t="s">
        <v>336</v>
      </c>
      <c r="G962" s="26" t="s">
        <v>1972</v>
      </c>
      <c r="H962" s="26" t="s">
        <v>188</v>
      </c>
      <c r="I962" s="26" t="s">
        <v>188</v>
      </c>
      <c r="J962" s="26" t="s">
        <v>188</v>
      </c>
      <c r="K962" s="26" t="s">
        <v>188</v>
      </c>
      <c r="L962" s="26" t="s">
        <v>188</v>
      </c>
      <c r="M962" s="26" t="s">
        <v>188</v>
      </c>
      <c r="N962" s="26" t="s">
        <v>188</v>
      </c>
      <c r="O962" s="26" t="s">
        <v>188</v>
      </c>
      <c r="P962" s="26" t="s">
        <v>188</v>
      </c>
      <c r="Q962" s="26" t="s">
        <v>188</v>
      </c>
      <c r="R962" s="26" t="s">
        <v>188</v>
      </c>
      <c r="S962" s="26" t="s">
        <v>188</v>
      </c>
      <c r="T962" s="26" t="s">
        <v>188</v>
      </c>
      <c r="U962" s="26" t="s">
        <v>188</v>
      </c>
      <c r="V962" s="26" t="s">
        <v>5</v>
      </c>
      <c r="W962" s="26" t="s">
        <v>162</v>
      </c>
      <c r="X962" s="26" t="s">
        <v>158</v>
      </c>
      <c r="Y962" s="26" t="s">
        <v>190</v>
      </c>
      <c r="Z962" s="26" t="s">
        <v>190</v>
      </c>
      <c r="AA962" s="26" t="s">
        <v>190</v>
      </c>
      <c r="AB962" s="26" t="s">
        <v>190</v>
      </c>
      <c r="AC962" s="26" t="s">
        <v>190</v>
      </c>
      <c r="AD962" s="26" t="s">
        <v>190</v>
      </c>
      <c r="AE962" s="26" t="s">
        <v>55</v>
      </c>
      <c r="AF962" s="26" t="s">
        <v>159</v>
      </c>
      <c r="AG962" s="26" t="s">
        <v>59</v>
      </c>
      <c r="AH962" s="26" t="s">
        <v>59</v>
      </c>
      <c r="AI962" s="26" t="s">
        <v>59</v>
      </c>
      <c r="AJ962" s="26" t="s">
        <v>59</v>
      </c>
      <c r="AK962" s="26" t="s">
        <v>71</v>
      </c>
      <c r="AL962" s="26" t="s">
        <v>163</v>
      </c>
      <c r="AM962" s="26" t="s">
        <v>191</v>
      </c>
      <c r="AN962" s="26" t="s">
        <v>90</v>
      </c>
      <c r="AO962" s="26" t="s">
        <v>192</v>
      </c>
      <c r="AP962" s="26" t="s">
        <v>106</v>
      </c>
      <c r="AQ962" s="26" t="s">
        <v>106</v>
      </c>
      <c r="AR962" s="26" t="s">
        <v>106</v>
      </c>
      <c r="AS962" s="26" t="s">
        <v>106</v>
      </c>
      <c r="AT962" s="26" t="s">
        <v>114</v>
      </c>
      <c r="AU962" s="26" t="s">
        <v>193</v>
      </c>
      <c r="AX962" s="12">
        <f t="shared" si="524"/>
        <v>848</v>
      </c>
      <c r="AY962" s="12">
        <f t="shared" si="555"/>
        <v>0.2</v>
      </c>
      <c r="AZ962" s="20" t="str">
        <f t="shared" si="525"/>
        <v>Anticipatoria., Criterios y estándares (Rúbrica)., Autoevaluación., Retroalimentación.</v>
      </c>
      <c r="BA962" s="12" t="str">
        <f t="shared" ref="BA962:BA1025" si="557">IFERROR(LEFT(AZ962,FIND(".",AZ962,1)),"")</f>
        <v>Anticipatoria.</v>
      </c>
      <c r="BB962" s="12" t="str">
        <f t="shared" ref="BB962:BB1025" si="558">IFERROR(MID(AZ962,FIND(",",AZ962,1)+2,FIND(".",AZ962,FIND(".",AZ962,1)+1)-(FIND(".",AZ962,1)+2)),"")</f>
        <v>Criterios y estándares (Rúbrica).</v>
      </c>
      <c r="BC962" s="12" t="str">
        <f t="shared" ref="BC962:BC1025" si="559">IFERROR(MID(AZ962,FIND(".",AZ962,FIND(".",AZ962,1)+1)+3,FIND(".",AZ962,FIND(".",AZ962,FIND(".",AZ962,1)+1)+3)-(FIND(".",AZ962,FIND(".",AZ962,1)+1)+2)),"")</f>
        <v>Autoevaluación.</v>
      </c>
      <c r="BD962" s="12" t="str">
        <f t="shared" ref="BD962:BD1025" si="560">IFERROR(MID(AZ962,FIND(".",AZ962,FIND(".",AZ962,FIND(".",AZ962,1)+1)+2)+3,FIND(".",AZ962,FIND(".",AZ962,FIND(".",AZ962,FIND(".",AZ962,1)+1)+2)+3+1)),"")</f>
        <v>Retroalimentación.</v>
      </c>
      <c r="BF962" s="12">
        <f t="shared" si="526"/>
        <v>1</v>
      </c>
      <c r="BG962" s="12">
        <f t="shared" si="527"/>
        <v>1</v>
      </c>
      <c r="BH962" s="12">
        <f t="shared" si="528"/>
        <v>1</v>
      </c>
      <c r="BI962" s="12">
        <f t="shared" si="529"/>
        <v>1</v>
      </c>
      <c r="BJ962" s="12">
        <f t="shared" si="530"/>
        <v>0</v>
      </c>
      <c r="BK962" s="12">
        <f t="shared" si="531"/>
        <v>4</v>
      </c>
      <c r="BL962" s="20" t="str">
        <f t="shared" si="532"/>
        <v>Reflexión, Diálogo, Claridad, Oportunidades de mejora, Retroalimentación al docente</v>
      </c>
      <c r="BM962" s="12" t="str">
        <f t="shared" si="533"/>
        <v>Reflexión</v>
      </c>
      <c r="BN962" s="12" t="str">
        <f t="shared" si="556"/>
        <v>Diálogo</v>
      </c>
      <c r="BO962" s="12" t="str">
        <f t="shared" si="534"/>
        <v>Claridad</v>
      </c>
      <c r="BP962" s="12" t="str">
        <f t="shared" si="535"/>
        <v>Oportunidades de mejora</v>
      </c>
      <c r="BQ962" s="12" t="str">
        <f t="shared" si="536"/>
        <v>Retroalimentación al docente</v>
      </c>
      <c r="BS962" s="12">
        <f t="shared" si="537"/>
        <v>1</v>
      </c>
      <c r="BT962" s="12">
        <f t="shared" si="538"/>
        <v>1</v>
      </c>
      <c r="BU962" s="12">
        <f t="shared" si="539"/>
        <v>1</v>
      </c>
      <c r="BV962" s="12">
        <f t="shared" si="540"/>
        <v>1</v>
      </c>
      <c r="BW962" s="12">
        <f t="shared" si="541"/>
        <v>1</v>
      </c>
      <c r="BX962" s="12">
        <f t="shared" si="542"/>
        <v>0</v>
      </c>
      <c r="BY962" s="12">
        <f t="shared" si="543"/>
        <v>5</v>
      </c>
      <c r="BZ962" s="12" t="str">
        <f t="shared" si="544"/>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62" s="12" t="str">
        <f t="shared" si="545"/>
        <v>La bibliografía básica propuesta se encuentra en la biblioteca "Juan Roa Vásquez".</v>
      </c>
      <c r="CB962" s="21" t="str">
        <f t="shared" si="546"/>
        <v>La bibliografía propuesta contiene títulos de edición menor a 5 años.</v>
      </c>
      <c r="CC962" s="12" t="str">
        <f t="shared" si="547"/>
        <v>La bibliografía se presenta con una sólo sistema de referenciación (APA, Vancouver, IEEE, etc).</v>
      </c>
      <c r="CD962" s="12" t="str">
        <f t="shared" si="548"/>
        <v>La bibliografía incluye por lo menos dos títulos en una segunda lengua.</v>
      </c>
      <c r="CF962" s="12">
        <f t="shared" si="549"/>
        <v>1</v>
      </c>
      <c r="CG962" s="12">
        <f t="shared" si="550"/>
        <v>1</v>
      </c>
      <c r="CH962" s="12">
        <f t="shared" si="551"/>
        <v>1</v>
      </c>
      <c r="CI962" s="12">
        <f t="shared" si="552"/>
        <v>1</v>
      </c>
      <c r="CJ962" s="12">
        <f t="shared" si="553"/>
        <v>0</v>
      </c>
      <c r="CK962" s="12">
        <f t="shared" si="554"/>
        <v>4</v>
      </c>
    </row>
    <row r="963" spans="1:89" x14ac:dyDescent="0.25">
      <c r="A963" s="25">
        <v>43084.644084236112</v>
      </c>
      <c r="B963" s="26" t="s">
        <v>1739</v>
      </c>
      <c r="C963" s="26" t="s">
        <v>1740</v>
      </c>
      <c r="D963" s="26" t="s">
        <v>185</v>
      </c>
      <c r="E963" s="24"/>
      <c r="F963" s="26" t="s">
        <v>336</v>
      </c>
      <c r="G963" s="26" t="s">
        <v>1973</v>
      </c>
      <c r="H963" s="26" t="s">
        <v>188</v>
      </c>
      <c r="I963" s="26" t="s">
        <v>188</v>
      </c>
      <c r="J963" s="26" t="s">
        <v>188</v>
      </c>
      <c r="K963" s="26" t="s">
        <v>188</v>
      </c>
      <c r="L963" s="26" t="s">
        <v>188</v>
      </c>
      <c r="M963" s="26" t="s">
        <v>188</v>
      </c>
      <c r="N963" s="26" t="s">
        <v>188</v>
      </c>
      <c r="O963" s="26" t="s">
        <v>188</v>
      </c>
      <c r="P963" s="26" t="s">
        <v>188</v>
      </c>
      <c r="Q963" s="26" t="s">
        <v>188</v>
      </c>
      <c r="R963" s="26" t="s">
        <v>188</v>
      </c>
      <c r="S963" s="26" t="s">
        <v>188</v>
      </c>
      <c r="T963" s="26" t="s">
        <v>188</v>
      </c>
      <c r="U963" s="26" t="s">
        <v>188</v>
      </c>
      <c r="V963" s="26" t="s">
        <v>4</v>
      </c>
      <c r="W963" s="26" t="s">
        <v>162</v>
      </c>
      <c r="X963" s="26" t="s">
        <v>158</v>
      </c>
      <c r="Y963" s="26" t="s">
        <v>190</v>
      </c>
      <c r="Z963" s="26" t="s">
        <v>190</v>
      </c>
      <c r="AA963" s="26" t="s">
        <v>190</v>
      </c>
      <c r="AB963" s="26" t="s">
        <v>190</v>
      </c>
      <c r="AC963" s="26" t="s">
        <v>190</v>
      </c>
      <c r="AD963" s="26" t="s">
        <v>190</v>
      </c>
      <c r="AE963" s="26" t="s">
        <v>55</v>
      </c>
      <c r="AF963" s="26" t="s">
        <v>159</v>
      </c>
      <c r="AG963" s="26" t="s">
        <v>59</v>
      </c>
      <c r="AH963" s="26" t="s">
        <v>59</v>
      </c>
      <c r="AI963" s="26" t="s">
        <v>59</v>
      </c>
      <c r="AJ963" s="26" t="s">
        <v>59</v>
      </c>
      <c r="AK963" s="26" t="s">
        <v>71</v>
      </c>
      <c r="AL963" s="26" t="s">
        <v>163</v>
      </c>
      <c r="AM963" s="26" t="s">
        <v>191</v>
      </c>
      <c r="AN963" s="26" t="s">
        <v>90</v>
      </c>
      <c r="AO963" s="26" t="s">
        <v>192</v>
      </c>
      <c r="AP963" s="26" t="s">
        <v>106</v>
      </c>
      <c r="AQ963" s="26" t="s">
        <v>106</v>
      </c>
      <c r="AR963" s="26" t="s">
        <v>106</v>
      </c>
      <c r="AS963" s="26" t="s">
        <v>106</v>
      </c>
      <c r="AT963" s="26" t="s">
        <v>114</v>
      </c>
      <c r="AU963" s="26" t="s">
        <v>193</v>
      </c>
      <c r="AX963" s="12">
        <f t="shared" ref="AX963:AX1026" si="561">IFERROR(MATCH(C963,$C$2:$C$2000,0),"")</f>
        <v>848</v>
      </c>
      <c r="AY963" s="12">
        <f t="shared" si="555"/>
        <v>0.2</v>
      </c>
      <c r="AZ963" s="20" t="str">
        <f t="shared" ref="AZ963:AZ1026" si="562">AM963</f>
        <v>Anticipatoria., Criterios y estándares (Rúbrica)., Autoevaluación., Retroalimentación.</v>
      </c>
      <c r="BA963" s="12" t="str">
        <f t="shared" si="557"/>
        <v>Anticipatoria.</v>
      </c>
      <c r="BB963" s="12" t="str">
        <f t="shared" si="558"/>
        <v>Criterios y estándares (Rúbrica).</v>
      </c>
      <c r="BC963" s="12" t="str">
        <f t="shared" si="559"/>
        <v>Autoevaluación.</v>
      </c>
      <c r="BD963" s="12" t="str">
        <f t="shared" si="560"/>
        <v>Retroalimentación.</v>
      </c>
      <c r="BF963" s="12">
        <f t="shared" ref="BF963:BF1026" si="563">COUNTIF(BA963:BD963,"Anticipatoria.")</f>
        <v>1</v>
      </c>
      <c r="BG963" s="12">
        <f t="shared" ref="BG963:BG1026" si="564">COUNTIF(BA963:BD963,"Criterios y estándares (Rúbrica).")</f>
        <v>1</v>
      </c>
      <c r="BH963" s="12">
        <f t="shared" ref="BH963:BH1026" si="565">COUNTIF(BA963:BD963,"Autoevaluación.")</f>
        <v>1</v>
      </c>
      <c r="BI963" s="12">
        <f t="shared" ref="BI963:BI1026" si="566">COUNTIF(BA963:BD963,"Retroalimentación.")</f>
        <v>1</v>
      </c>
      <c r="BJ963" s="12">
        <f t="shared" ref="BJ963:BJ1026" si="567">COUNTIF(BA963:BD963,"No incluye los componentes enunciados.")</f>
        <v>0</v>
      </c>
      <c r="BK963" s="12">
        <f t="shared" ref="BK963:BK1026" si="568">IF(BJ963=1,1,SUM(BF963:BI963))</f>
        <v>4</v>
      </c>
      <c r="BL963" s="20" t="str">
        <f t="shared" ref="BL963:BL1026" si="569">AO963</f>
        <v>Reflexión, Diálogo, Claridad, Oportunidades de mejora, Retroalimentación al docente</v>
      </c>
      <c r="BM963" s="12" t="str">
        <f t="shared" ref="BM963:BM1026" si="570">IFERROR(LEFT(BL963,FIND(",",BL963,1)-1),BL963)</f>
        <v>Reflexión</v>
      </c>
      <c r="BN963" s="12" t="str">
        <f t="shared" si="556"/>
        <v>Diálogo</v>
      </c>
      <c r="BO963" s="12" t="str">
        <f t="shared" ref="BO963:BO1026" si="571">IF(OR(LEN(BL963)=28,LEN(BL963)=42,LEN(BL963)=43,LEN(BL963)=44,LEN(BL963)=47,LEN(BL963)=48,LEN(BL963)=49,LEN(BL963)=62,LEN(BL963)=63,LEN(BL963)=64),RIGHT(BL963,LEN(BL963)-FIND(",",BL963,11)-1),IFERROR(MID(BL963,FIND(",",BL963,11)+2,(FIND(",",BL963,21))-(FIND(",",BL963,11)+2)),""))</f>
        <v>Claridad</v>
      </c>
      <c r="BP963" s="12" t="str">
        <f t="shared" ref="BP963:BP1026" si="572">IF(OR(LEN(BL963)=53,LEN(BL963)=58,LEN(BL963)=72,LEN(BL963)=73),RIGHT(BL963,LEN(BL963)-FIND(",",BL963,20)-1),IFERROR(MID(BL963,FIND(",",BL963,20)+2,(FIND(",",BL963,30))-(FIND(",",BL963,20)+2)),""))</f>
        <v>Oportunidades de mejora</v>
      </c>
      <c r="BQ963" s="12" t="str">
        <f t="shared" ref="BQ963:BQ1026" si="573">IF(OR(LEN(BL963)=62,LEN(BL963)=63,LEN(BL963)=64,LEN(BL963)=72,LEN(BL963)=73),"",IFERROR(RIGHT(BL963,LEN(BL963)-(FIND(",",BL963,30)+1)),""))</f>
        <v>Retroalimentación al docente</v>
      </c>
      <c r="BS963" s="12">
        <f t="shared" ref="BS963:BS1026" si="574">COUNTIF(BM963:BQ963,"Reflexión")</f>
        <v>1</v>
      </c>
      <c r="BT963" s="12">
        <f t="shared" ref="BT963:BT1026" si="575">COUNTIF(BM963:BQ963,"Diálogo")</f>
        <v>1</v>
      </c>
      <c r="BU963" s="12">
        <f t="shared" ref="BU963:BU1026" si="576">COUNTIF(BM963:BQ963,"Claridad")</f>
        <v>1</v>
      </c>
      <c r="BV963" s="12">
        <f t="shared" ref="BV963:BV1026" si="577">COUNTIF(BM963:BQ963,"Oportunidades de mejora")</f>
        <v>1</v>
      </c>
      <c r="BW963" s="12">
        <f t="shared" ref="BW963:BW1026" si="578">COUNTIF(BM963:BQ963,"Retroalimentación al docente")</f>
        <v>1</v>
      </c>
      <c r="BX963" s="12">
        <f t="shared" ref="BX963:BX1026" si="579">COUNTIF(BM963:BQ963,"No incluye los principios enunciados")</f>
        <v>0</v>
      </c>
      <c r="BY963" s="12">
        <f t="shared" ref="BY963:BY1026" si="580">IF(BX963=1,1,SUM(BS963:BX963))</f>
        <v>5</v>
      </c>
      <c r="BZ963" s="12" t="str">
        <f t="shared" ref="BZ963:BZ1026" si="581">AU963</f>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63" s="12" t="str">
        <f t="shared" ref="CA963:CA1026" si="582">IFERROR(LEFT(BZ963,FIND(".",BZ963,1)),"")</f>
        <v>La bibliografía básica propuesta se encuentra en la biblioteca "Juan Roa Vásquez".</v>
      </c>
      <c r="CB963" s="21" t="str">
        <f t="shared" ref="CB963:CB1026" si="583">IFERROR(MID(BZ963,FIND(".",BZ963,1)+3,(FIND(".",BZ963,100))-(FIND(".",BZ963,1)+2)),"")</f>
        <v>La bibliografía propuesta contiene títulos de edición menor a 5 años.</v>
      </c>
      <c r="CC963" s="12" t="str">
        <f t="shared" ref="CC963:CC1026" si="584">IFERROR(MID(BZ963,FIND(".",BZ963,83)+3,(FIND(".",BZ963,185))-(FIND(".",BZ963,83)+2)),"")</f>
        <v>La bibliografía se presenta con una sólo sistema de referenciación (APA, Vancouver, IEEE, etc).</v>
      </c>
      <c r="CD963" s="12" t="str">
        <f t="shared" ref="CD963:CD1026" si="585">IFERROR(MID(BZ963,FIND(".",BZ963,185)+3,(FIND(".",BZ963,255))-(FIND(".",BZ963,185)+1)),"")</f>
        <v>La bibliografía incluye por lo menos dos títulos en una segunda lengua.</v>
      </c>
      <c r="CF963" s="12">
        <f t="shared" ref="CF963:CF1026" si="586">COUNTIF(CA963:CD963,"La bibliografía básica propuesta se encuentra en la biblioteca ""Juan Roa Vásquez"".")</f>
        <v>1</v>
      </c>
      <c r="CG963" s="12">
        <f t="shared" ref="CG963:CG1026" si="587">COUNTIF(CA963:CD963,"La bibliografía propuesta contiene títulos de edición menor a 5 años.")</f>
        <v>1</v>
      </c>
      <c r="CH963" s="12">
        <f t="shared" ref="CH963:CH1026" si="588">COUNTIF(CA963:CD963,"La bibliografía se presenta con una sólo sistema de referenciación (APA, Vancouver, IEEE, etc).")</f>
        <v>1</v>
      </c>
      <c r="CI963" s="12">
        <f t="shared" ref="CI963:CI1026" si="589">COUNTIF(CA963:CD963,"La bibliografía incluye por lo menos dos títulos en una segunda lengua.")</f>
        <v>1</v>
      </c>
      <c r="CJ963" s="12">
        <f t="shared" ref="CJ963:CJ1026" si="590">COUNTIF(CA963:CD963,"No incluye bibliografía.")</f>
        <v>0</v>
      </c>
      <c r="CK963" s="12">
        <f t="shared" ref="CK963:CK1026" si="591">IF(CJ963=1,1,SUM(CF963:CI963))</f>
        <v>4</v>
      </c>
    </row>
    <row r="964" spans="1:89" x14ac:dyDescent="0.25">
      <c r="A964" s="25">
        <v>43084.645807442124</v>
      </c>
      <c r="B964" s="26" t="s">
        <v>1739</v>
      </c>
      <c r="C964" s="26" t="s">
        <v>1740</v>
      </c>
      <c r="D964" s="26" t="s">
        <v>185</v>
      </c>
      <c r="E964" s="24"/>
      <c r="F964" s="26" t="s">
        <v>336</v>
      </c>
      <c r="G964" s="26" t="s">
        <v>1974</v>
      </c>
      <c r="H964" s="26" t="s">
        <v>188</v>
      </c>
      <c r="I964" s="26" t="s">
        <v>188</v>
      </c>
      <c r="J964" s="26" t="s">
        <v>188</v>
      </c>
      <c r="K964" s="26" t="s">
        <v>188</v>
      </c>
      <c r="L964" s="26" t="s">
        <v>188</v>
      </c>
      <c r="M964" s="26" t="s">
        <v>188</v>
      </c>
      <c r="N964" s="26" t="s">
        <v>188</v>
      </c>
      <c r="O964" s="26" t="s">
        <v>188</v>
      </c>
      <c r="P964" s="26" t="s">
        <v>188</v>
      </c>
      <c r="Q964" s="26" t="s">
        <v>188</v>
      </c>
      <c r="R964" s="26" t="s">
        <v>188</v>
      </c>
      <c r="S964" s="26" t="s">
        <v>188</v>
      </c>
      <c r="T964" s="26" t="s">
        <v>188</v>
      </c>
      <c r="U964" s="26" t="s">
        <v>188</v>
      </c>
      <c r="V964" s="26" t="s">
        <v>4</v>
      </c>
      <c r="W964" s="26" t="s">
        <v>162</v>
      </c>
      <c r="X964" s="26" t="s">
        <v>158</v>
      </c>
      <c r="Y964" s="26" t="s">
        <v>190</v>
      </c>
      <c r="Z964" s="26" t="s">
        <v>190</v>
      </c>
      <c r="AA964" s="26" t="s">
        <v>190</v>
      </c>
      <c r="AB964" s="26" t="s">
        <v>190</v>
      </c>
      <c r="AC964" s="26" t="s">
        <v>190</v>
      </c>
      <c r="AD964" s="26" t="s">
        <v>190</v>
      </c>
      <c r="AE964" s="26" t="s">
        <v>55</v>
      </c>
      <c r="AF964" s="26" t="s">
        <v>159</v>
      </c>
      <c r="AG964" s="26" t="s">
        <v>59</v>
      </c>
      <c r="AH964" s="26" t="s">
        <v>59</v>
      </c>
      <c r="AI964" s="26" t="s">
        <v>59</v>
      </c>
      <c r="AJ964" s="26" t="s">
        <v>59</v>
      </c>
      <c r="AK964" s="26" t="s">
        <v>71</v>
      </c>
      <c r="AL964" s="26" t="s">
        <v>163</v>
      </c>
      <c r="AM964" s="26" t="s">
        <v>191</v>
      </c>
      <c r="AN964" s="26" t="s">
        <v>90</v>
      </c>
      <c r="AO964" s="26" t="s">
        <v>192</v>
      </c>
      <c r="AP964" s="26" t="s">
        <v>106</v>
      </c>
      <c r="AQ964" s="26" t="s">
        <v>106</v>
      </c>
      <c r="AR964" s="26" t="s">
        <v>106</v>
      </c>
      <c r="AS964" s="26" t="s">
        <v>106</v>
      </c>
      <c r="AT964" s="26" t="s">
        <v>114</v>
      </c>
      <c r="AU964" s="26" t="s">
        <v>193</v>
      </c>
      <c r="AX964" s="12">
        <f t="shared" si="561"/>
        <v>848</v>
      </c>
      <c r="AY964" s="12">
        <f t="shared" si="555"/>
        <v>0.2</v>
      </c>
      <c r="AZ964" s="20" t="str">
        <f t="shared" si="562"/>
        <v>Anticipatoria., Criterios y estándares (Rúbrica)., Autoevaluación., Retroalimentación.</v>
      </c>
      <c r="BA964" s="12" t="str">
        <f t="shared" si="557"/>
        <v>Anticipatoria.</v>
      </c>
      <c r="BB964" s="12" t="str">
        <f t="shared" si="558"/>
        <v>Criterios y estándares (Rúbrica).</v>
      </c>
      <c r="BC964" s="12" t="str">
        <f t="shared" si="559"/>
        <v>Autoevaluación.</v>
      </c>
      <c r="BD964" s="12" t="str">
        <f t="shared" si="560"/>
        <v>Retroalimentación.</v>
      </c>
      <c r="BF964" s="12">
        <f t="shared" si="563"/>
        <v>1</v>
      </c>
      <c r="BG964" s="12">
        <f t="shared" si="564"/>
        <v>1</v>
      </c>
      <c r="BH964" s="12">
        <f t="shared" si="565"/>
        <v>1</v>
      </c>
      <c r="BI964" s="12">
        <f t="shared" si="566"/>
        <v>1</v>
      </c>
      <c r="BJ964" s="12">
        <f t="shared" si="567"/>
        <v>0</v>
      </c>
      <c r="BK964" s="12">
        <f t="shared" si="568"/>
        <v>4</v>
      </c>
      <c r="BL964" s="20" t="str">
        <f t="shared" si="569"/>
        <v>Reflexión, Diálogo, Claridad, Oportunidades de mejora, Retroalimentación al docente</v>
      </c>
      <c r="BM964" s="12" t="str">
        <f t="shared" si="570"/>
        <v>Reflexión</v>
      </c>
      <c r="BN964" s="12" t="str">
        <f t="shared" si="556"/>
        <v>Diálogo</v>
      </c>
      <c r="BO964" s="12" t="str">
        <f t="shared" si="571"/>
        <v>Claridad</v>
      </c>
      <c r="BP964" s="12" t="str">
        <f t="shared" si="572"/>
        <v>Oportunidades de mejora</v>
      </c>
      <c r="BQ964" s="12" t="str">
        <f t="shared" si="573"/>
        <v>Retroalimentación al docente</v>
      </c>
      <c r="BS964" s="12">
        <f t="shared" si="574"/>
        <v>1</v>
      </c>
      <c r="BT964" s="12">
        <f t="shared" si="575"/>
        <v>1</v>
      </c>
      <c r="BU964" s="12">
        <f t="shared" si="576"/>
        <v>1</v>
      </c>
      <c r="BV964" s="12">
        <f t="shared" si="577"/>
        <v>1</v>
      </c>
      <c r="BW964" s="12">
        <f t="shared" si="578"/>
        <v>1</v>
      </c>
      <c r="BX964" s="12">
        <f t="shared" si="579"/>
        <v>0</v>
      </c>
      <c r="BY964" s="12">
        <f t="shared" si="580"/>
        <v>5</v>
      </c>
      <c r="BZ964"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64" s="12" t="str">
        <f t="shared" si="582"/>
        <v>La bibliografía básica propuesta se encuentra en la biblioteca "Juan Roa Vásquez".</v>
      </c>
      <c r="CB964" s="21" t="str">
        <f t="shared" si="583"/>
        <v>La bibliografía propuesta contiene títulos de edición menor a 5 años.</v>
      </c>
      <c r="CC964" s="12" t="str">
        <f t="shared" si="584"/>
        <v>La bibliografía se presenta con una sólo sistema de referenciación (APA, Vancouver, IEEE, etc).</v>
      </c>
      <c r="CD964" s="12" t="str">
        <f t="shared" si="585"/>
        <v>La bibliografía incluye por lo menos dos títulos en una segunda lengua.</v>
      </c>
      <c r="CF964" s="12">
        <f t="shared" si="586"/>
        <v>1</v>
      </c>
      <c r="CG964" s="12">
        <f t="shared" si="587"/>
        <v>1</v>
      </c>
      <c r="CH964" s="12">
        <f t="shared" si="588"/>
        <v>1</v>
      </c>
      <c r="CI964" s="12">
        <f t="shared" si="589"/>
        <v>1</v>
      </c>
      <c r="CJ964" s="12">
        <f t="shared" si="590"/>
        <v>0</v>
      </c>
      <c r="CK964" s="12">
        <f t="shared" si="591"/>
        <v>4</v>
      </c>
    </row>
    <row r="965" spans="1:89" x14ac:dyDescent="0.25">
      <c r="A965" s="25">
        <v>43084.651430983795</v>
      </c>
      <c r="B965" s="26" t="s">
        <v>1739</v>
      </c>
      <c r="C965" s="26" t="s">
        <v>1975</v>
      </c>
      <c r="D965" s="26" t="s">
        <v>185</v>
      </c>
      <c r="E965" s="24"/>
      <c r="F965" s="26" t="s">
        <v>336</v>
      </c>
      <c r="G965" s="26" t="s">
        <v>1976</v>
      </c>
      <c r="H965" s="26" t="s">
        <v>188</v>
      </c>
      <c r="I965" s="26" t="s">
        <v>188</v>
      </c>
      <c r="J965" s="26" t="s">
        <v>188</v>
      </c>
      <c r="K965" s="26" t="s">
        <v>188</v>
      </c>
      <c r="L965" s="26" t="s">
        <v>188</v>
      </c>
      <c r="M965" s="26" t="s">
        <v>188</v>
      </c>
      <c r="N965" s="26" t="s">
        <v>188</v>
      </c>
      <c r="O965" s="26" t="s">
        <v>188</v>
      </c>
      <c r="P965" s="26" t="s">
        <v>188</v>
      </c>
      <c r="Q965" s="26" t="s">
        <v>188</v>
      </c>
      <c r="R965" s="26" t="s">
        <v>188</v>
      </c>
      <c r="S965" s="26" t="s">
        <v>188</v>
      </c>
      <c r="T965" s="26" t="s">
        <v>188</v>
      </c>
      <c r="U965" s="26" t="s">
        <v>188</v>
      </c>
      <c r="V965" s="26" t="s">
        <v>5</v>
      </c>
      <c r="W965" s="26" t="s">
        <v>162</v>
      </c>
      <c r="X965" s="26" t="s">
        <v>158</v>
      </c>
      <c r="Y965" s="26" t="s">
        <v>190</v>
      </c>
      <c r="Z965" s="26" t="s">
        <v>190</v>
      </c>
      <c r="AA965" s="26" t="s">
        <v>190</v>
      </c>
      <c r="AB965" s="26" t="s">
        <v>190</v>
      </c>
      <c r="AC965" s="26" t="s">
        <v>190</v>
      </c>
      <c r="AD965" s="26" t="s">
        <v>190</v>
      </c>
      <c r="AE965" s="26" t="s">
        <v>55</v>
      </c>
      <c r="AF965" s="26" t="s">
        <v>159</v>
      </c>
      <c r="AG965" s="26" t="s">
        <v>59</v>
      </c>
      <c r="AH965" s="26" t="s">
        <v>59</v>
      </c>
      <c r="AI965" s="26" t="s">
        <v>59</v>
      </c>
      <c r="AJ965" s="26" t="s">
        <v>59</v>
      </c>
      <c r="AK965" s="26" t="s">
        <v>71</v>
      </c>
      <c r="AL965" s="26" t="s">
        <v>163</v>
      </c>
      <c r="AM965" s="26" t="s">
        <v>191</v>
      </c>
      <c r="AN965" s="26" t="s">
        <v>90</v>
      </c>
      <c r="AO965" s="26" t="s">
        <v>192</v>
      </c>
      <c r="AP965" s="26" t="s">
        <v>106</v>
      </c>
      <c r="AQ965" s="26" t="s">
        <v>106</v>
      </c>
      <c r="AR965" s="26" t="s">
        <v>106</v>
      </c>
      <c r="AS965" s="26" t="s">
        <v>106</v>
      </c>
      <c r="AT965" s="26" t="s">
        <v>114</v>
      </c>
      <c r="AU965" s="26" t="s">
        <v>193</v>
      </c>
      <c r="AX965" s="12">
        <f t="shared" si="561"/>
        <v>964</v>
      </c>
      <c r="AY965" s="12">
        <f t="shared" si="555"/>
        <v>0.2</v>
      </c>
      <c r="AZ965" s="20" t="str">
        <f t="shared" si="562"/>
        <v>Anticipatoria., Criterios y estándares (Rúbrica)., Autoevaluación., Retroalimentación.</v>
      </c>
      <c r="BA965" s="12" t="str">
        <f t="shared" si="557"/>
        <v>Anticipatoria.</v>
      </c>
      <c r="BB965" s="12" t="str">
        <f t="shared" si="558"/>
        <v>Criterios y estándares (Rúbrica).</v>
      </c>
      <c r="BC965" s="12" t="str">
        <f t="shared" si="559"/>
        <v>Autoevaluación.</v>
      </c>
      <c r="BD965" s="12" t="str">
        <f t="shared" si="560"/>
        <v>Retroalimentación.</v>
      </c>
      <c r="BF965" s="12">
        <f t="shared" si="563"/>
        <v>1</v>
      </c>
      <c r="BG965" s="12">
        <f t="shared" si="564"/>
        <v>1</v>
      </c>
      <c r="BH965" s="12">
        <f t="shared" si="565"/>
        <v>1</v>
      </c>
      <c r="BI965" s="12">
        <f t="shared" si="566"/>
        <v>1</v>
      </c>
      <c r="BJ965" s="12">
        <f t="shared" si="567"/>
        <v>0</v>
      </c>
      <c r="BK965" s="12">
        <f t="shared" si="568"/>
        <v>4</v>
      </c>
      <c r="BL965" s="20" t="str">
        <f t="shared" si="569"/>
        <v>Reflexión, Diálogo, Claridad, Oportunidades de mejora, Retroalimentación al docente</v>
      </c>
      <c r="BM965" s="12" t="str">
        <f t="shared" si="570"/>
        <v>Reflexión</v>
      </c>
      <c r="BN965" s="12" t="str">
        <f t="shared" si="556"/>
        <v>Diálogo</v>
      </c>
      <c r="BO965" s="12" t="str">
        <f t="shared" si="571"/>
        <v>Claridad</v>
      </c>
      <c r="BP965" s="12" t="str">
        <f t="shared" si="572"/>
        <v>Oportunidades de mejora</v>
      </c>
      <c r="BQ965" s="12" t="str">
        <f t="shared" si="573"/>
        <v>Retroalimentación al docente</v>
      </c>
      <c r="BS965" s="12">
        <f t="shared" si="574"/>
        <v>1</v>
      </c>
      <c r="BT965" s="12">
        <f t="shared" si="575"/>
        <v>1</v>
      </c>
      <c r="BU965" s="12">
        <f t="shared" si="576"/>
        <v>1</v>
      </c>
      <c r="BV965" s="12">
        <f t="shared" si="577"/>
        <v>1</v>
      </c>
      <c r="BW965" s="12">
        <f t="shared" si="578"/>
        <v>1</v>
      </c>
      <c r="BX965" s="12">
        <f t="shared" si="579"/>
        <v>0</v>
      </c>
      <c r="BY965" s="12">
        <f t="shared" si="580"/>
        <v>5</v>
      </c>
      <c r="BZ965"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65" s="12" t="str">
        <f t="shared" si="582"/>
        <v>La bibliografía básica propuesta se encuentra en la biblioteca "Juan Roa Vásquez".</v>
      </c>
      <c r="CB965" s="21" t="str">
        <f t="shared" si="583"/>
        <v>La bibliografía propuesta contiene títulos de edición menor a 5 años.</v>
      </c>
      <c r="CC965" s="12" t="str">
        <f t="shared" si="584"/>
        <v>La bibliografía se presenta con una sólo sistema de referenciación (APA, Vancouver, IEEE, etc).</v>
      </c>
      <c r="CD965" s="12" t="str">
        <f t="shared" si="585"/>
        <v>La bibliografía incluye por lo menos dos títulos en una segunda lengua.</v>
      </c>
      <c r="CF965" s="12">
        <f t="shared" si="586"/>
        <v>1</v>
      </c>
      <c r="CG965" s="12">
        <f t="shared" si="587"/>
        <v>1</v>
      </c>
      <c r="CH965" s="12">
        <f t="shared" si="588"/>
        <v>1</v>
      </c>
      <c r="CI965" s="12">
        <f t="shared" si="589"/>
        <v>1</v>
      </c>
      <c r="CJ965" s="12">
        <f t="shared" si="590"/>
        <v>0</v>
      </c>
      <c r="CK965" s="12">
        <f t="shared" si="591"/>
        <v>4</v>
      </c>
    </row>
    <row r="966" spans="1:89" x14ac:dyDescent="0.25">
      <c r="A966" s="25">
        <v>43084.653336006944</v>
      </c>
      <c r="B966" s="26" t="s">
        <v>1739</v>
      </c>
      <c r="C966" s="26" t="s">
        <v>1975</v>
      </c>
      <c r="D966" s="26" t="s">
        <v>185</v>
      </c>
      <c r="E966" s="24"/>
      <c r="F966" s="26" t="s">
        <v>223</v>
      </c>
      <c r="G966" s="26" t="s">
        <v>1977</v>
      </c>
      <c r="H966" s="26" t="s">
        <v>188</v>
      </c>
      <c r="I966" s="26" t="s">
        <v>188</v>
      </c>
      <c r="J966" s="26" t="s">
        <v>188</v>
      </c>
      <c r="K966" s="26" t="s">
        <v>188</v>
      </c>
      <c r="L966" s="26" t="s">
        <v>188</v>
      </c>
      <c r="M966" s="26" t="s">
        <v>188</v>
      </c>
      <c r="N966" s="26" t="s">
        <v>188</v>
      </c>
      <c r="O966" s="26" t="s">
        <v>188</v>
      </c>
      <c r="P966" s="26" t="s">
        <v>188</v>
      </c>
      <c r="Q966" s="26" t="s">
        <v>188</v>
      </c>
      <c r="R966" s="26" t="s">
        <v>188</v>
      </c>
      <c r="S966" s="26" t="s">
        <v>188</v>
      </c>
      <c r="T966" s="26" t="s">
        <v>188</v>
      </c>
      <c r="U966" s="26" t="s">
        <v>188</v>
      </c>
      <c r="V966" s="26" t="s">
        <v>5</v>
      </c>
      <c r="W966" s="26" t="s">
        <v>162</v>
      </c>
      <c r="X966" s="26" t="s">
        <v>158</v>
      </c>
      <c r="Y966" s="26" t="s">
        <v>190</v>
      </c>
      <c r="Z966" s="26" t="s">
        <v>190</v>
      </c>
      <c r="AA966" s="26" t="s">
        <v>190</v>
      </c>
      <c r="AB966" s="26" t="s">
        <v>190</v>
      </c>
      <c r="AC966" s="26" t="s">
        <v>190</v>
      </c>
      <c r="AD966" s="26" t="s">
        <v>190</v>
      </c>
      <c r="AE966" s="26" t="s">
        <v>55</v>
      </c>
      <c r="AF966" s="26" t="s">
        <v>159</v>
      </c>
      <c r="AG966" s="26" t="s">
        <v>59</v>
      </c>
      <c r="AH966" s="26" t="s">
        <v>59</v>
      </c>
      <c r="AI966" s="26" t="s">
        <v>59</v>
      </c>
      <c r="AJ966" s="26" t="s">
        <v>59</v>
      </c>
      <c r="AK966" s="26" t="s">
        <v>71</v>
      </c>
      <c r="AL966" s="26" t="s">
        <v>163</v>
      </c>
      <c r="AM966" s="26" t="s">
        <v>191</v>
      </c>
      <c r="AN966" s="26" t="s">
        <v>90</v>
      </c>
      <c r="AO966" s="26" t="s">
        <v>192</v>
      </c>
      <c r="AP966" s="26" t="s">
        <v>106</v>
      </c>
      <c r="AQ966" s="26" t="s">
        <v>106</v>
      </c>
      <c r="AR966" s="26" t="s">
        <v>106</v>
      </c>
      <c r="AS966" s="26" t="s">
        <v>106</v>
      </c>
      <c r="AT966" s="26" t="s">
        <v>114</v>
      </c>
      <c r="AU966" s="26" t="s">
        <v>193</v>
      </c>
      <c r="AX966" s="12">
        <f t="shared" si="561"/>
        <v>964</v>
      </c>
      <c r="AY966" s="12">
        <f t="shared" si="555"/>
        <v>0.2</v>
      </c>
      <c r="AZ966" s="20" t="str">
        <f t="shared" si="562"/>
        <v>Anticipatoria., Criterios y estándares (Rúbrica)., Autoevaluación., Retroalimentación.</v>
      </c>
      <c r="BA966" s="12" t="str">
        <f t="shared" si="557"/>
        <v>Anticipatoria.</v>
      </c>
      <c r="BB966" s="12" t="str">
        <f t="shared" si="558"/>
        <v>Criterios y estándares (Rúbrica).</v>
      </c>
      <c r="BC966" s="12" t="str">
        <f t="shared" si="559"/>
        <v>Autoevaluación.</v>
      </c>
      <c r="BD966" s="12" t="str">
        <f t="shared" si="560"/>
        <v>Retroalimentación.</v>
      </c>
      <c r="BF966" s="12">
        <f t="shared" si="563"/>
        <v>1</v>
      </c>
      <c r="BG966" s="12">
        <f t="shared" si="564"/>
        <v>1</v>
      </c>
      <c r="BH966" s="12">
        <f t="shared" si="565"/>
        <v>1</v>
      </c>
      <c r="BI966" s="12">
        <f t="shared" si="566"/>
        <v>1</v>
      </c>
      <c r="BJ966" s="12">
        <f t="shared" si="567"/>
        <v>0</v>
      </c>
      <c r="BK966" s="12">
        <f t="shared" si="568"/>
        <v>4</v>
      </c>
      <c r="BL966" s="20" t="str">
        <f t="shared" si="569"/>
        <v>Reflexión, Diálogo, Claridad, Oportunidades de mejora, Retroalimentación al docente</v>
      </c>
      <c r="BM966" s="12" t="str">
        <f t="shared" si="570"/>
        <v>Reflexión</v>
      </c>
      <c r="BN966" s="12" t="str">
        <f t="shared" si="556"/>
        <v>Diálogo</v>
      </c>
      <c r="BO966" s="12" t="str">
        <f t="shared" si="571"/>
        <v>Claridad</v>
      </c>
      <c r="BP966" s="12" t="str">
        <f t="shared" si="572"/>
        <v>Oportunidades de mejora</v>
      </c>
      <c r="BQ966" s="12" t="str">
        <f t="shared" si="573"/>
        <v>Retroalimentación al docente</v>
      </c>
      <c r="BS966" s="12">
        <f t="shared" si="574"/>
        <v>1</v>
      </c>
      <c r="BT966" s="12">
        <f t="shared" si="575"/>
        <v>1</v>
      </c>
      <c r="BU966" s="12">
        <f t="shared" si="576"/>
        <v>1</v>
      </c>
      <c r="BV966" s="12">
        <f t="shared" si="577"/>
        <v>1</v>
      </c>
      <c r="BW966" s="12">
        <f t="shared" si="578"/>
        <v>1</v>
      </c>
      <c r="BX966" s="12">
        <f t="shared" si="579"/>
        <v>0</v>
      </c>
      <c r="BY966" s="12">
        <f t="shared" si="580"/>
        <v>5</v>
      </c>
      <c r="BZ966"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66" s="12" t="str">
        <f t="shared" si="582"/>
        <v>La bibliografía básica propuesta se encuentra en la biblioteca "Juan Roa Vásquez".</v>
      </c>
      <c r="CB966" s="21" t="str">
        <f t="shared" si="583"/>
        <v>La bibliografía propuesta contiene títulos de edición menor a 5 años.</v>
      </c>
      <c r="CC966" s="12" t="str">
        <f t="shared" si="584"/>
        <v>La bibliografía se presenta con una sólo sistema de referenciación (APA, Vancouver, IEEE, etc).</v>
      </c>
      <c r="CD966" s="12" t="str">
        <f t="shared" si="585"/>
        <v>La bibliografía incluye por lo menos dos títulos en una segunda lengua.</v>
      </c>
      <c r="CF966" s="12">
        <f t="shared" si="586"/>
        <v>1</v>
      </c>
      <c r="CG966" s="12">
        <f t="shared" si="587"/>
        <v>1</v>
      </c>
      <c r="CH966" s="12">
        <f t="shared" si="588"/>
        <v>1</v>
      </c>
      <c r="CI966" s="12">
        <f t="shared" si="589"/>
        <v>1</v>
      </c>
      <c r="CJ966" s="12">
        <f t="shared" si="590"/>
        <v>0</v>
      </c>
      <c r="CK966" s="12">
        <f t="shared" si="591"/>
        <v>4</v>
      </c>
    </row>
    <row r="967" spans="1:89" x14ac:dyDescent="0.25">
      <c r="A967" s="25">
        <v>43084.654570740742</v>
      </c>
      <c r="B967" s="26" t="s">
        <v>1739</v>
      </c>
      <c r="C967" s="26" t="s">
        <v>1975</v>
      </c>
      <c r="D967" s="26" t="s">
        <v>185</v>
      </c>
      <c r="E967" s="24"/>
      <c r="F967" s="26" t="s">
        <v>223</v>
      </c>
      <c r="G967" s="26" t="s">
        <v>1976</v>
      </c>
      <c r="H967" s="26" t="s">
        <v>188</v>
      </c>
      <c r="I967" s="26" t="s">
        <v>188</v>
      </c>
      <c r="J967" s="26" t="s">
        <v>188</v>
      </c>
      <c r="K967" s="26" t="s">
        <v>188</v>
      </c>
      <c r="L967" s="26" t="s">
        <v>188</v>
      </c>
      <c r="M967" s="26" t="s">
        <v>188</v>
      </c>
      <c r="N967" s="26" t="s">
        <v>188</v>
      </c>
      <c r="O967" s="26" t="s">
        <v>188</v>
      </c>
      <c r="P967" s="26" t="s">
        <v>188</v>
      </c>
      <c r="Q967" s="26" t="s">
        <v>188</v>
      </c>
      <c r="R967" s="26" t="s">
        <v>188</v>
      </c>
      <c r="S967" s="26" t="s">
        <v>188</v>
      </c>
      <c r="T967" s="26" t="s">
        <v>188</v>
      </c>
      <c r="U967" s="26" t="s">
        <v>188</v>
      </c>
      <c r="V967" s="26" t="s">
        <v>5</v>
      </c>
      <c r="W967" s="26" t="s">
        <v>162</v>
      </c>
      <c r="X967" s="26" t="s">
        <v>158</v>
      </c>
      <c r="Y967" s="26" t="s">
        <v>190</v>
      </c>
      <c r="Z967" s="26" t="s">
        <v>190</v>
      </c>
      <c r="AA967" s="26" t="s">
        <v>190</v>
      </c>
      <c r="AB967" s="26" t="s">
        <v>190</v>
      </c>
      <c r="AC967" s="26" t="s">
        <v>190</v>
      </c>
      <c r="AD967" s="26" t="s">
        <v>190</v>
      </c>
      <c r="AE967" s="26" t="s">
        <v>55</v>
      </c>
      <c r="AF967" s="26" t="s">
        <v>159</v>
      </c>
      <c r="AG967" s="26" t="s">
        <v>59</v>
      </c>
      <c r="AH967" s="26" t="s">
        <v>59</v>
      </c>
      <c r="AI967" s="26" t="s">
        <v>59</v>
      </c>
      <c r="AJ967" s="26" t="s">
        <v>59</v>
      </c>
      <c r="AK967" s="26" t="s">
        <v>71</v>
      </c>
      <c r="AL967" s="26" t="s">
        <v>163</v>
      </c>
      <c r="AM967" s="26" t="s">
        <v>191</v>
      </c>
      <c r="AN967" s="26" t="s">
        <v>90</v>
      </c>
      <c r="AO967" s="26" t="s">
        <v>192</v>
      </c>
      <c r="AP967" s="26" t="s">
        <v>106</v>
      </c>
      <c r="AQ967" s="26" t="s">
        <v>106</v>
      </c>
      <c r="AR967" s="26" t="s">
        <v>106</v>
      </c>
      <c r="AS967" s="26" t="s">
        <v>106</v>
      </c>
      <c r="AT967" s="26" t="s">
        <v>114</v>
      </c>
      <c r="AU967" s="26" t="s">
        <v>193</v>
      </c>
      <c r="AX967" s="12">
        <f t="shared" si="561"/>
        <v>964</v>
      </c>
      <c r="AY967" s="12">
        <f t="shared" si="555"/>
        <v>0.2</v>
      </c>
      <c r="AZ967" s="20" t="str">
        <f t="shared" si="562"/>
        <v>Anticipatoria., Criterios y estándares (Rúbrica)., Autoevaluación., Retroalimentación.</v>
      </c>
      <c r="BA967" s="12" t="str">
        <f t="shared" si="557"/>
        <v>Anticipatoria.</v>
      </c>
      <c r="BB967" s="12" t="str">
        <f t="shared" si="558"/>
        <v>Criterios y estándares (Rúbrica).</v>
      </c>
      <c r="BC967" s="12" t="str">
        <f t="shared" si="559"/>
        <v>Autoevaluación.</v>
      </c>
      <c r="BD967" s="12" t="str">
        <f t="shared" si="560"/>
        <v>Retroalimentación.</v>
      </c>
      <c r="BF967" s="12">
        <f t="shared" si="563"/>
        <v>1</v>
      </c>
      <c r="BG967" s="12">
        <f t="shared" si="564"/>
        <v>1</v>
      </c>
      <c r="BH967" s="12">
        <f t="shared" si="565"/>
        <v>1</v>
      </c>
      <c r="BI967" s="12">
        <f t="shared" si="566"/>
        <v>1</v>
      </c>
      <c r="BJ967" s="12">
        <f t="shared" si="567"/>
        <v>0</v>
      </c>
      <c r="BK967" s="12">
        <f t="shared" si="568"/>
        <v>4</v>
      </c>
      <c r="BL967" s="20" t="str">
        <f t="shared" si="569"/>
        <v>Reflexión, Diálogo, Claridad, Oportunidades de mejora, Retroalimentación al docente</v>
      </c>
      <c r="BM967" s="12" t="str">
        <f t="shared" si="570"/>
        <v>Reflexión</v>
      </c>
      <c r="BN967" s="12" t="str">
        <f t="shared" si="556"/>
        <v>Diálogo</v>
      </c>
      <c r="BO967" s="12" t="str">
        <f t="shared" si="571"/>
        <v>Claridad</v>
      </c>
      <c r="BP967" s="12" t="str">
        <f t="shared" si="572"/>
        <v>Oportunidades de mejora</v>
      </c>
      <c r="BQ967" s="12" t="str">
        <f t="shared" si="573"/>
        <v>Retroalimentación al docente</v>
      </c>
      <c r="BS967" s="12">
        <f t="shared" si="574"/>
        <v>1</v>
      </c>
      <c r="BT967" s="12">
        <f t="shared" si="575"/>
        <v>1</v>
      </c>
      <c r="BU967" s="12">
        <f t="shared" si="576"/>
        <v>1</v>
      </c>
      <c r="BV967" s="12">
        <f t="shared" si="577"/>
        <v>1</v>
      </c>
      <c r="BW967" s="12">
        <f t="shared" si="578"/>
        <v>1</v>
      </c>
      <c r="BX967" s="12">
        <f t="shared" si="579"/>
        <v>0</v>
      </c>
      <c r="BY967" s="12">
        <f t="shared" si="580"/>
        <v>5</v>
      </c>
      <c r="BZ967"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67" s="12" t="str">
        <f t="shared" si="582"/>
        <v>La bibliografía básica propuesta se encuentra en la biblioteca "Juan Roa Vásquez".</v>
      </c>
      <c r="CB967" s="21" t="str">
        <f t="shared" si="583"/>
        <v>La bibliografía propuesta contiene títulos de edición menor a 5 años.</v>
      </c>
      <c r="CC967" s="12" t="str">
        <f t="shared" si="584"/>
        <v>La bibliografía se presenta con una sólo sistema de referenciación (APA, Vancouver, IEEE, etc).</v>
      </c>
      <c r="CD967" s="12" t="str">
        <f t="shared" si="585"/>
        <v>La bibliografía incluye por lo menos dos títulos en una segunda lengua.</v>
      </c>
      <c r="CF967" s="12">
        <f t="shared" si="586"/>
        <v>1</v>
      </c>
      <c r="CG967" s="12">
        <f t="shared" si="587"/>
        <v>1</v>
      </c>
      <c r="CH967" s="12">
        <f t="shared" si="588"/>
        <v>1</v>
      </c>
      <c r="CI967" s="12">
        <f t="shared" si="589"/>
        <v>1</v>
      </c>
      <c r="CJ967" s="12">
        <f t="shared" si="590"/>
        <v>0</v>
      </c>
      <c r="CK967" s="12">
        <f t="shared" si="591"/>
        <v>4</v>
      </c>
    </row>
    <row r="968" spans="1:89" x14ac:dyDescent="0.25">
      <c r="A968" s="25">
        <v>43084.657826527779</v>
      </c>
      <c r="B968" s="26" t="s">
        <v>1739</v>
      </c>
      <c r="C968" s="26" t="s">
        <v>1975</v>
      </c>
      <c r="D968" s="26" t="s">
        <v>185</v>
      </c>
      <c r="E968" s="24"/>
      <c r="F968" s="26" t="s">
        <v>621</v>
      </c>
      <c r="G968" s="26" t="s">
        <v>1978</v>
      </c>
      <c r="H968" s="26" t="s">
        <v>188</v>
      </c>
      <c r="I968" s="26" t="s">
        <v>188</v>
      </c>
      <c r="J968" s="26" t="s">
        <v>188</v>
      </c>
      <c r="K968" s="26" t="s">
        <v>188</v>
      </c>
      <c r="L968" s="26" t="s">
        <v>188</v>
      </c>
      <c r="M968" s="26" t="s">
        <v>188</v>
      </c>
      <c r="N968" s="26" t="s">
        <v>188</v>
      </c>
      <c r="O968" s="26" t="s">
        <v>188</v>
      </c>
      <c r="P968" s="26" t="s">
        <v>188</v>
      </c>
      <c r="Q968" s="26" t="s">
        <v>188</v>
      </c>
      <c r="R968" s="26" t="s">
        <v>188</v>
      </c>
      <c r="S968" s="26" t="s">
        <v>188</v>
      </c>
      <c r="T968" s="26" t="s">
        <v>188</v>
      </c>
      <c r="U968" s="26" t="s">
        <v>188</v>
      </c>
      <c r="V968" s="26" t="s">
        <v>5</v>
      </c>
      <c r="W968" s="26" t="s">
        <v>162</v>
      </c>
      <c r="X968" s="26" t="s">
        <v>158</v>
      </c>
      <c r="Y968" s="26" t="s">
        <v>190</v>
      </c>
      <c r="Z968" s="26" t="s">
        <v>190</v>
      </c>
      <c r="AA968" s="26" t="s">
        <v>190</v>
      </c>
      <c r="AB968" s="26" t="s">
        <v>190</v>
      </c>
      <c r="AC968" s="26" t="s">
        <v>190</v>
      </c>
      <c r="AD968" s="26" t="s">
        <v>190</v>
      </c>
      <c r="AE968" s="26" t="s">
        <v>55</v>
      </c>
      <c r="AF968" s="26" t="s">
        <v>159</v>
      </c>
      <c r="AG968" s="26" t="s">
        <v>59</v>
      </c>
      <c r="AH968" s="26" t="s">
        <v>59</v>
      </c>
      <c r="AI968" s="26" t="s">
        <v>59</v>
      </c>
      <c r="AJ968" s="26" t="s">
        <v>59</v>
      </c>
      <c r="AK968" s="26" t="s">
        <v>71</v>
      </c>
      <c r="AL968" s="26" t="s">
        <v>163</v>
      </c>
      <c r="AM968" s="26" t="s">
        <v>191</v>
      </c>
      <c r="AN968" s="26" t="s">
        <v>90</v>
      </c>
      <c r="AO968" s="26" t="s">
        <v>192</v>
      </c>
      <c r="AP968" s="26" t="s">
        <v>106</v>
      </c>
      <c r="AQ968" s="26" t="s">
        <v>106</v>
      </c>
      <c r="AR968" s="26" t="s">
        <v>106</v>
      </c>
      <c r="AS968" s="26" t="s">
        <v>106</v>
      </c>
      <c r="AT968" s="26" t="s">
        <v>114</v>
      </c>
      <c r="AU968" s="26" t="s">
        <v>193</v>
      </c>
      <c r="AX968" s="12">
        <f t="shared" si="561"/>
        <v>964</v>
      </c>
      <c r="AY968" s="12">
        <f t="shared" si="555"/>
        <v>0.2</v>
      </c>
      <c r="AZ968" s="20" t="str">
        <f t="shared" si="562"/>
        <v>Anticipatoria., Criterios y estándares (Rúbrica)., Autoevaluación., Retroalimentación.</v>
      </c>
      <c r="BA968" s="12" t="str">
        <f t="shared" si="557"/>
        <v>Anticipatoria.</v>
      </c>
      <c r="BB968" s="12" t="str">
        <f t="shared" si="558"/>
        <v>Criterios y estándares (Rúbrica).</v>
      </c>
      <c r="BC968" s="12" t="str">
        <f t="shared" si="559"/>
        <v>Autoevaluación.</v>
      </c>
      <c r="BD968" s="12" t="str">
        <f t="shared" si="560"/>
        <v>Retroalimentación.</v>
      </c>
      <c r="BF968" s="12">
        <f t="shared" si="563"/>
        <v>1</v>
      </c>
      <c r="BG968" s="12">
        <f t="shared" si="564"/>
        <v>1</v>
      </c>
      <c r="BH968" s="12">
        <f t="shared" si="565"/>
        <v>1</v>
      </c>
      <c r="BI968" s="12">
        <f t="shared" si="566"/>
        <v>1</v>
      </c>
      <c r="BJ968" s="12">
        <f t="shared" si="567"/>
        <v>0</v>
      </c>
      <c r="BK968" s="12">
        <f t="shared" si="568"/>
        <v>4</v>
      </c>
      <c r="BL968" s="20" t="str">
        <f t="shared" si="569"/>
        <v>Reflexión, Diálogo, Claridad, Oportunidades de mejora, Retroalimentación al docente</v>
      </c>
      <c r="BM968" s="12" t="str">
        <f t="shared" si="570"/>
        <v>Reflexión</v>
      </c>
      <c r="BN968" s="12" t="str">
        <f t="shared" si="556"/>
        <v>Diálogo</v>
      </c>
      <c r="BO968" s="12" t="str">
        <f t="shared" si="571"/>
        <v>Claridad</v>
      </c>
      <c r="BP968" s="12" t="str">
        <f t="shared" si="572"/>
        <v>Oportunidades de mejora</v>
      </c>
      <c r="BQ968" s="12" t="str">
        <f t="shared" si="573"/>
        <v>Retroalimentación al docente</v>
      </c>
      <c r="BS968" s="12">
        <f t="shared" si="574"/>
        <v>1</v>
      </c>
      <c r="BT968" s="12">
        <f t="shared" si="575"/>
        <v>1</v>
      </c>
      <c r="BU968" s="12">
        <f t="shared" si="576"/>
        <v>1</v>
      </c>
      <c r="BV968" s="12">
        <f t="shared" si="577"/>
        <v>1</v>
      </c>
      <c r="BW968" s="12">
        <f t="shared" si="578"/>
        <v>1</v>
      </c>
      <c r="BX968" s="12">
        <f t="shared" si="579"/>
        <v>0</v>
      </c>
      <c r="BY968" s="12">
        <f t="shared" si="580"/>
        <v>5</v>
      </c>
      <c r="BZ968"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68" s="12" t="str">
        <f t="shared" si="582"/>
        <v>La bibliografía básica propuesta se encuentra en la biblioteca "Juan Roa Vásquez".</v>
      </c>
      <c r="CB968" s="21" t="str">
        <f t="shared" si="583"/>
        <v>La bibliografía propuesta contiene títulos de edición menor a 5 años.</v>
      </c>
      <c r="CC968" s="12" t="str">
        <f t="shared" si="584"/>
        <v>La bibliografía se presenta con una sólo sistema de referenciación (APA, Vancouver, IEEE, etc).</v>
      </c>
      <c r="CD968" s="12" t="str">
        <f t="shared" si="585"/>
        <v>La bibliografía incluye por lo menos dos títulos en una segunda lengua.</v>
      </c>
      <c r="CF968" s="12">
        <f t="shared" si="586"/>
        <v>1</v>
      </c>
      <c r="CG968" s="12">
        <f t="shared" si="587"/>
        <v>1</v>
      </c>
      <c r="CH968" s="12">
        <f t="shared" si="588"/>
        <v>1</v>
      </c>
      <c r="CI968" s="12">
        <f t="shared" si="589"/>
        <v>1</v>
      </c>
      <c r="CJ968" s="12">
        <f t="shared" si="590"/>
        <v>0</v>
      </c>
      <c r="CK968" s="12">
        <f t="shared" si="591"/>
        <v>4</v>
      </c>
    </row>
    <row r="969" spans="1:89" x14ac:dyDescent="0.25">
      <c r="A969" s="25">
        <v>43084.66027231481</v>
      </c>
      <c r="B969" s="26" t="s">
        <v>1739</v>
      </c>
      <c r="C969" s="26" t="s">
        <v>1975</v>
      </c>
      <c r="D969" s="26" t="s">
        <v>185</v>
      </c>
      <c r="E969" s="24"/>
      <c r="F969" s="26" t="s">
        <v>282</v>
      </c>
      <c r="G969" s="26" t="s">
        <v>1978</v>
      </c>
      <c r="H969" s="26" t="s">
        <v>188</v>
      </c>
      <c r="I969" s="26" t="s">
        <v>188</v>
      </c>
      <c r="J969" s="26" t="s">
        <v>188</v>
      </c>
      <c r="K969" s="26" t="s">
        <v>188</v>
      </c>
      <c r="L969" s="26" t="s">
        <v>188</v>
      </c>
      <c r="M969" s="26" t="s">
        <v>188</v>
      </c>
      <c r="N969" s="26" t="s">
        <v>188</v>
      </c>
      <c r="O969" s="26" t="s">
        <v>188</v>
      </c>
      <c r="P969" s="26" t="s">
        <v>188</v>
      </c>
      <c r="Q969" s="26" t="s">
        <v>188</v>
      </c>
      <c r="R969" s="26" t="s">
        <v>188</v>
      </c>
      <c r="S969" s="26" t="s">
        <v>188</v>
      </c>
      <c r="T969" s="26" t="s">
        <v>188</v>
      </c>
      <c r="U969" s="26" t="s">
        <v>188</v>
      </c>
      <c r="V969" s="26" t="s">
        <v>5</v>
      </c>
      <c r="W969" s="26" t="s">
        <v>162</v>
      </c>
      <c r="X969" s="26" t="s">
        <v>158</v>
      </c>
      <c r="Y969" s="26" t="s">
        <v>190</v>
      </c>
      <c r="Z969" s="26" t="s">
        <v>190</v>
      </c>
      <c r="AA969" s="26" t="s">
        <v>190</v>
      </c>
      <c r="AB969" s="26" t="s">
        <v>190</v>
      </c>
      <c r="AC969" s="26" t="s">
        <v>190</v>
      </c>
      <c r="AD969" s="26" t="s">
        <v>190</v>
      </c>
      <c r="AE969" s="26" t="s">
        <v>55</v>
      </c>
      <c r="AF969" s="26" t="s">
        <v>159</v>
      </c>
      <c r="AG969" s="26" t="s">
        <v>59</v>
      </c>
      <c r="AH969" s="26" t="s">
        <v>59</v>
      </c>
      <c r="AI969" s="26" t="s">
        <v>59</v>
      </c>
      <c r="AJ969" s="26" t="s">
        <v>59</v>
      </c>
      <c r="AK969" s="26" t="s">
        <v>71</v>
      </c>
      <c r="AL969" s="26" t="s">
        <v>163</v>
      </c>
      <c r="AM969" s="26" t="s">
        <v>191</v>
      </c>
      <c r="AN969" s="26" t="s">
        <v>90</v>
      </c>
      <c r="AO969" s="26" t="s">
        <v>192</v>
      </c>
      <c r="AP969" s="26" t="s">
        <v>106</v>
      </c>
      <c r="AQ969" s="26" t="s">
        <v>106</v>
      </c>
      <c r="AR969" s="26" t="s">
        <v>106</v>
      </c>
      <c r="AS969" s="26" t="s">
        <v>106</v>
      </c>
      <c r="AT969" s="26" t="s">
        <v>114</v>
      </c>
      <c r="AU969" s="26" t="s">
        <v>193</v>
      </c>
      <c r="AX969" s="12">
        <f t="shared" si="561"/>
        <v>964</v>
      </c>
      <c r="AY969" s="12">
        <f t="shared" si="555"/>
        <v>0.2</v>
      </c>
      <c r="AZ969" s="20" t="str">
        <f t="shared" si="562"/>
        <v>Anticipatoria., Criterios y estándares (Rúbrica)., Autoevaluación., Retroalimentación.</v>
      </c>
      <c r="BA969" s="12" t="str">
        <f t="shared" si="557"/>
        <v>Anticipatoria.</v>
      </c>
      <c r="BB969" s="12" t="str">
        <f t="shared" si="558"/>
        <v>Criterios y estándares (Rúbrica).</v>
      </c>
      <c r="BC969" s="12" t="str">
        <f t="shared" si="559"/>
        <v>Autoevaluación.</v>
      </c>
      <c r="BD969" s="12" t="str">
        <f t="shared" si="560"/>
        <v>Retroalimentación.</v>
      </c>
      <c r="BF969" s="12">
        <f t="shared" si="563"/>
        <v>1</v>
      </c>
      <c r="BG969" s="12">
        <f t="shared" si="564"/>
        <v>1</v>
      </c>
      <c r="BH969" s="12">
        <f t="shared" si="565"/>
        <v>1</v>
      </c>
      <c r="BI969" s="12">
        <f t="shared" si="566"/>
        <v>1</v>
      </c>
      <c r="BJ969" s="12">
        <f t="shared" si="567"/>
        <v>0</v>
      </c>
      <c r="BK969" s="12">
        <f t="shared" si="568"/>
        <v>4</v>
      </c>
      <c r="BL969" s="20" t="str">
        <f t="shared" si="569"/>
        <v>Reflexión, Diálogo, Claridad, Oportunidades de mejora, Retroalimentación al docente</v>
      </c>
      <c r="BM969" s="12" t="str">
        <f t="shared" si="570"/>
        <v>Reflexión</v>
      </c>
      <c r="BN969" s="12" t="str">
        <f t="shared" si="556"/>
        <v>Diálogo</v>
      </c>
      <c r="BO969" s="12" t="str">
        <f t="shared" si="571"/>
        <v>Claridad</v>
      </c>
      <c r="BP969" s="12" t="str">
        <f t="shared" si="572"/>
        <v>Oportunidades de mejora</v>
      </c>
      <c r="BQ969" s="12" t="str">
        <f t="shared" si="573"/>
        <v>Retroalimentación al docente</v>
      </c>
      <c r="BS969" s="12">
        <f t="shared" si="574"/>
        <v>1</v>
      </c>
      <c r="BT969" s="12">
        <f t="shared" si="575"/>
        <v>1</v>
      </c>
      <c r="BU969" s="12">
        <f t="shared" si="576"/>
        <v>1</v>
      </c>
      <c r="BV969" s="12">
        <f t="shared" si="577"/>
        <v>1</v>
      </c>
      <c r="BW969" s="12">
        <f t="shared" si="578"/>
        <v>1</v>
      </c>
      <c r="BX969" s="12">
        <f t="shared" si="579"/>
        <v>0</v>
      </c>
      <c r="BY969" s="12">
        <f t="shared" si="580"/>
        <v>5</v>
      </c>
      <c r="BZ969"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69" s="12" t="str">
        <f t="shared" si="582"/>
        <v>La bibliografía básica propuesta se encuentra en la biblioteca "Juan Roa Vásquez".</v>
      </c>
      <c r="CB969" s="21" t="str">
        <f t="shared" si="583"/>
        <v>La bibliografía propuesta contiene títulos de edición menor a 5 años.</v>
      </c>
      <c r="CC969" s="12" t="str">
        <f t="shared" si="584"/>
        <v>La bibliografía se presenta con una sólo sistema de referenciación (APA, Vancouver, IEEE, etc).</v>
      </c>
      <c r="CD969" s="12" t="str">
        <f t="shared" si="585"/>
        <v>La bibliografía incluye por lo menos dos títulos en una segunda lengua.</v>
      </c>
      <c r="CF969" s="12">
        <f t="shared" si="586"/>
        <v>1</v>
      </c>
      <c r="CG969" s="12">
        <f t="shared" si="587"/>
        <v>1</v>
      </c>
      <c r="CH969" s="12">
        <f t="shared" si="588"/>
        <v>1</v>
      </c>
      <c r="CI969" s="12">
        <f t="shared" si="589"/>
        <v>1</v>
      </c>
      <c r="CJ969" s="12">
        <f t="shared" si="590"/>
        <v>0</v>
      </c>
      <c r="CK969" s="12">
        <f t="shared" si="591"/>
        <v>4</v>
      </c>
    </row>
    <row r="970" spans="1:89" x14ac:dyDescent="0.25">
      <c r="A970" s="25">
        <v>43084.672165960648</v>
      </c>
      <c r="B970" s="26" t="s">
        <v>1979</v>
      </c>
      <c r="C970" s="26" t="s">
        <v>1980</v>
      </c>
      <c r="D970" s="26" t="s">
        <v>185</v>
      </c>
      <c r="E970" s="24"/>
      <c r="F970" s="26" t="s">
        <v>357</v>
      </c>
      <c r="G970" s="26" t="s">
        <v>1981</v>
      </c>
      <c r="H970" s="26" t="s">
        <v>188</v>
      </c>
      <c r="I970" s="26" t="s">
        <v>188</v>
      </c>
      <c r="J970" s="26" t="s">
        <v>188</v>
      </c>
      <c r="K970" s="26" t="s">
        <v>188</v>
      </c>
      <c r="L970" s="26" t="s">
        <v>188</v>
      </c>
      <c r="M970" s="26" t="s">
        <v>188</v>
      </c>
      <c r="N970" s="26" t="s">
        <v>188</v>
      </c>
      <c r="O970" s="26" t="s">
        <v>188</v>
      </c>
      <c r="P970" s="26" t="s">
        <v>188</v>
      </c>
      <c r="Q970" s="26" t="s">
        <v>188</v>
      </c>
      <c r="R970" s="26" t="s">
        <v>188</v>
      </c>
      <c r="S970" s="26" t="s">
        <v>188</v>
      </c>
      <c r="T970" s="26" t="s">
        <v>188</v>
      </c>
      <c r="U970" s="26" t="s">
        <v>188</v>
      </c>
      <c r="V970" s="26" t="s">
        <v>5</v>
      </c>
      <c r="W970" s="26" t="s">
        <v>162</v>
      </c>
      <c r="X970" s="26" t="s">
        <v>158</v>
      </c>
      <c r="Y970" s="26" t="s">
        <v>190</v>
      </c>
      <c r="Z970" s="26" t="s">
        <v>190</v>
      </c>
      <c r="AA970" s="26" t="s">
        <v>190</v>
      </c>
      <c r="AB970" s="26" t="s">
        <v>190</v>
      </c>
      <c r="AC970" s="26" t="s">
        <v>190</v>
      </c>
      <c r="AD970" s="26" t="s">
        <v>190</v>
      </c>
      <c r="AE970" s="26" t="s">
        <v>55</v>
      </c>
      <c r="AF970" s="26" t="s">
        <v>159</v>
      </c>
      <c r="AG970" s="26" t="s">
        <v>59</v>
      </c>
      <c r="AH970" s="26" t="s">
        <v>58</v>
      </c>
      <c r="AI970" s="26" t="s">
        <v>59</v>
      </c>
      <c r="AJ970" s="26" t="s">
        <v>59</v>
      </c>
      <c r="AK970" s="26" t="s">
        <v>69</v>
      </c>
      <c r="AL970" s="26" t="s">
        <v>160</v>
      </c>
      <c r="AM970" s="26" t="s">
        <v>231</v>
      </c>
      <c r="AN970" s="26" t="s">
        <v>88</v>
      </c>
      <c r="AO970" s="26" t="s">
        <v>306</v>
      </c>
      <c r="AP970" s="26" t="s">
        <v>106</v>
      </c>
      <c r="AQ970" s="26" t="s">
        <v>106</v>
      </c>
      <c r="AR970" s="26" t="s">
        <v>106</v>
      </c>
      <c r="AS970" s="26" t="s">
        <v>106</v>
      </c>
      <c r="AT970" s="26" t="s">
        <v>112</v>
      </c>
      <c r="AU970" s="26" t="s">
        <v>284</v>
      </c>
      <c r="AX970" s="12">
        <f t="shared" si="561"/>
        <v>969</v>
      </c>
      <c r="AY970" s="12">
        <f t="shared" si="555"/>
        <v>0.5</v>
      </c>
      <c r="AZ970" s="20" t="str">
        <f t="shared" si="562"/>
        <v>Anticipatoria., Criterios y estándares (Rúbrica)., Retroalimentación.</v>
      </c>
      <c r="BA970" s="12" t="str">
        <f t="shared" si="557"/>
        <v>Anticipatoria.</v>
      </c>
      <c r="BB970" s="12" t="str">
        <f t="shared" si="558"/>
        <v>Criterios y estándares (Rúbrica).</v>
      </c>
      <c r="BC970" s="12" t="str">
        <f t="shared" si="559"/>
        <v>Retroalimentación.</v>
      </c>
      <c r="BD970" s="12" t="str">
        <f t="shared" si="560"/>
        <v/>
      </c>
      <c r="BF970" s="12">
        <f t="shared" si="563"/>
        <v>1</v>
      </c>
      <c r="BG970" s="12">
        <f t="shared" si="564"/>
        <v>1</v>
      </c>
      <c r="BH970" s="12">
        <f t="shared" si="565"/>
        <v>0</v>
      </c>
      <c r="BI970" s="12">
        <f t="shared" si="566"/>
        <v>1</v>
      </c>
      <c r="BJ970" s="12">
        <f t="shared" si="567"/>
        <v>0</v>
      </c>
      <c r="BK970" s="12">
        <f t="shared" si="568"/>
        <v>3</v>
      </c>
      <c r="BL970" s="20" t="str">
        <f t="shared" si="569"/>
        <v>Diálogo, Claridad, Oportunidades de mejora, Retroalimentación al docente</v>
      </c>
      <c r="BM970" s="12" t="str">
        <f t="shared" si="570"/>
        <v>Diálogo</v>
      </c>
      <c r="BN970" s="12" t="str">
        <f t="shared" si="556"/>
        <v>Claridad</v>
      </c>
      <c r="BO970" s="12" t="str">
        <f t="shared" si="571"/>
        <v>Oportunidades de mejora</v>
      </c>
      <c r="BP970" s="12" t="str">
        <f t="shared" si="572"/>
        <v>Retroalimentación al docente</v>
      </c>
      <c r="BQ970" s="12" t="str">
        <f t="shared" si="573"/>
        <v/>
      </c>
      <c r="BS970" s="12">
        <f t="shared" si="574"/>
        <v>0</v>
      </c>
      <c r="BT970" s="12">
        <f t="shared" si="575"/>
        <v>1</v>
      </c>
      <c r="BU970" s="12">
        <f t="shared" si="576"/>
        <v>1</v>
      </c>
      <c r="BV970" s="12">
        <f t="shared" si="577"/>
        <v>1</v>
      </c>
      <c r="BW970" s="12">
        <f t="shared" si="578"/>
        <v>1</v>
      </c>
      <c r="BX970" s="12">
        <f t="shared" si="579"/>
        <v>0</v>
      </c>
      <c r="BY970" s="12">
        <f t="shared" si="580"/>
        <v>4</v>
      </c>
      <c r="BZ970" s="12" t="str">
        <f t="shared" si="581"/>
        <v>La bibliografía básica propuesta se encuentra en la biblioteca "Juan Roa Vásquez"., La bibliografía se presenta con una sólo sistema de referenciación (APA, Vancouver, IEEE, etc).</v>
      </c>
      <c r="CA970" s="12" t="str">
        <f t="shared" si="582"/>
        <v>La bibliografía básica propuesta se encuentra en la biblioteca "Juan Roa Vásquez".</v>
      </c>
      <c r="CB970" s="21" t="str">
        <f t="shared" si="583"/>
        <v>La bibliografía se presenta con una sólo sistema de referenciación (APA, Vancouver, IEEE, etc).</v>
      </c>
      <c r="CC970" s="12" t="str">
        <f t="shared" si="584"/>
        <v/>
      </c>
      <c r="CD970" s="12" t="str">
        <f t="shared" si="585"/>
        <v/>
      </c>
      <c r="CF970" s="12">
        <f t="shared" si="586"/>
        <v>1</v>
      </c>
      <c r="CG970" s="12">
        <f t="shared" si="587"/>
        <v>0</v>
      </c>
      <c r="CH970" s="12">
        <f t="shared" si="588"/>
        <v>1</v>
      </c>
      <c r="CI970" s="12">
        <f t="shared" si="589"/>
        <v>0</v>
      </c>
      <c r="CJ970" s="12">
        <f t="shared" si="590"/>
        <v>0</v>
      </c>
      <c r="CK970" s="12">
        <f t="shared" si="591"/>
        <v>2</v>
      </c>
    </row>
    <row r="971" spans="1:89" x14ac:dyDescent="0.25">
      <c r="A971" s="25">
        <v>43084.683485046291</v>
      </c>
      <c r="B971" s="26" t="s">
        <v>1982</v>
      </c>
      <c r="C971" s="26" t="s">
        <v>1983</v>
      </c>
      <c r="D971" s="26" t="s">
        <v>185</v>
      </c>
      <c r="E971" s="24"/>
      <c r="F971" s="26" t="s">
        <v>201</v>
      </c>
      <c r="G971" s="26" t="s">
        <v>1244</v>
      </c>
      <c r="H971" s="26" t="s">
        <v>188</v>
      </c>
      <c r="I971" s="26" t="s">
        <v>188</v>
      </c>
      <c r="J971" s="26" t="s">
        <v>188</v>
      </c>
      <c r="K971" s="26" t="s">
        <v>188</v>
      </c>
      <c r="L971" s="26" t="s">
        <v>188</v>
      </c>
      <c r="M971" s="26" t="s">
        <v>188</v>
      </c>
      <c r="N971" s="26" t="s">
        <v>188</v>
      </c>
      <c r="O971" s="26" t="s">
        <v>188</v>
      </c>
      <c r="P971" s="26" t="s">
        <v>188</v>
      </c>
      <c r="Q971" s="26" t="s">
        <v>188</v>
      </c>
      <c r="R971" s="26" t="s">
        <v>188</v>
      </c>
      <c r="S971" s="26" t="s">
        <v>188</v>
      </c>
      <c r="T971" s="26" t="s">
        <v>188</v>
      </c>
      <c r="U971" s="26" t="s">
        <v>188</v>
      </c>
      <c r="V971" s="26" t="s">
        <v>5</v>
      </c>
      <c r="W971" s="26" t="s">
        <v>162</v>
      </c>
      <c r="X971" s="26" t="s">
        <v>158</v>
      </c>
      <c r="Y971" s="26" t="s">
        <v>190</v>
      </c>
      <c r="Z971" s="26" t="s">
        <v>190</v>
      </c>
      <c r="AA971" s="26" t="s">
        <v>190</v>
      </c>
      <c r="AB971" s="26" t="s">
        <v>190</v>
      </c>
      <c r="AC971" s="26" t="s">
        <v>190</v>
      </c>
      <c r="AD971" s="26" t="s">
        <v>190</v>
      </c>
      <c r="AE971" s="26" t="s">
        <v>55</v>
      </c>
      <c r="AF971" s="26" t="s">
        <v>159</v>
      </c>
      <c r="AG971" s="26" t="s">
        <v>59</v>
      </c>
      <c r="AH971" s="26" t="s">
        <v>59</v>
      </c>
      <c r="AI971" s="26" t="s">
        <v>59</v>
      </c>
      <c r="AJ971" s="26" t="s">
        <v>59</v>
      </c>
      <c r="AK971" s="26" t="s">
        <v>71</v>
      </c>
      <c r="AL971" s="26" t="s">
        <v>160</v>
      </c>
      <c r="AM971" s="26" t="s">
        <v>206</v>
      </c>
      <c r="AN971" s="26" t="s">
        <v>89</v>
      </c>
      <c r="AO971" s="26" t="s">
        <v>192</v>
      </c>
      <c r="AP971" s="26" t="s">
        <v>106</v>
      </c>
      <c r="AQ971" s="26" t="s">
        <v>106</v>
      </c>
      <c r="AR971" s="26" t="s">
        <v>106</v>
      </c>
      <c r="AS971" s="26" t="s">
        <v>106</v>
      </c>
      <c r="AT971" s="26" t="s">
        <v>114</v>
      </c>
      <c r="AU971" s="26" t="s">
        <v>232</v>
      </c>
      <c r="AX971" s="12">
        <f t="shared" si="561"/>
        <v>970</v>
      </c>
      <c r="AY971" s="12">
        <f t="shared" ref="AY971:AY1034" si="592">IFERROR(1/(COUNTIF($AX$2:$AX$2000,MATCH(C971,$C$2:$C$2000,0))),"")</f>
        <v>0.25</v>
      </c>
      <c r="AZ971" s="20" t="str">
        <f t="shared" si="562"/>
        <v>Anticipatoria., Autoevaluación., Retroalimentación.</v>
      </c>
      <c r="BA971" s="12" t="str">
        <f t="shared" si="557"/>
        <v>Anticipatoria.</v>
      </c>
      <c r="BB971" s="12" t="str">
        <f t="shared" si="558"/>
        <v>Autoevaluación.</v>
      </c>
      <c r="BC971" s="12" t="str">
        <f t="shared" si="559"/>
        <v>Retroalimentación.</v>
      </c>
      <c r="BD971" s="12" t="str">
        <f t="shared" si="560"/>
        <v/>
      </c>
      <c r="BF971" s="12">
        <f t="shared" si="563"/>
        <v>1</v>
      </c>
      <c r="BG971" s="12">
        <f t="shared" si="564"/>
        <v>0</v>
      </c>
      <c r="BH971" s="12">
        <f t="shared" si="565"/>
        <v>1</v>
      </c>
      <c r="BI971" s="12">
        <f t="shared" si="566"/>
        <v>1</v>
      </c>
      <c r="BJ971" s="12">
        <f t="shared" si="567"/>
        <v>0</v>
      </c>
      <c r="BK971" s="12">
        <f t="shared" si="568"/>
        <v>3</v>
      </c>
      <c r="BL971" s="20" t="str">
        <f t="shared" si="569"/>
        <v>Reflexión, Diálogo, Claridad, Oportunidades de mejora, Retroalimentación al docente</v>
      </c>
      <c r="BM971" s="12" t="str">
        <f t="shared" si="570"/>
        <v>Reflexión</v>
      </c>
      <c r="BN971" s="12" t="str">
        <f t="shared" si="556"/>
        <v>Diálogo</v>
      </c>
      <c r="BO971" s="12" t="str">
        <f t="shared" si="571"/>
        <v>Claridad</v>
      </c>
      <c r="BP971" s="12" t="str">
        <f t="shared" si="572"/>
        <v>Oportunidades de mejora</v>
      </c>
      <c r="BQ971" s="12" t="str">
        <f t="shared" si="573"/>
        <v>Retroalimentación al docente</v>
      </c>
      <c r="BS971" s="12">
        <f t="shared" si="574"/>
        <v>1</v>
      </c>
      <c r="BT971" s="12">
        <f t="shared" si="575"/>
        <v>1</v>
      </c>
      <c r="BU971" s="12">
        <f t="shared" si="576"/>
        <v>1</v>
      </c>
      <c r="BV971" s="12">
        <f t="shared" si="577"/>
        <v>1</v>
      </c>
      <c r="BW971" s="12">
        <f t="shared" si="578"/>
        <v>1</v>
      </c>
      <c r="BX971" s="12">
        <f t="shared" si="579"/>
        <v>0</v>
      </c>
      <c r="BY971" s="12">
        <f t="shared" si="580"/>
        <v>5</v>
      </c>
      <c r="BZ971" s="12" t="str">
        <f t="shared" si="581"/>
        <v>La bibliografía básica propuesta se encuentra en la biblioteca "Juan Roa Vásquez"., La bibliografía propuesta contiene títulos de edición menor a 5 años., La bibliografía incluye por lo menos dos títulos en una segunda lengua.</v>
      </c>
      <c r="CA971" s="12" t="str">
        <f t="shared" si="582"/>
        <v>La bibliografía básica propuesta se encuentra en la biblioteca "Juan Roa Vásquez".</v>
      </c>
      <c r="CB971" s="21" t="str">
        <f t="shared" si="583"/>
        <v>La bibliografía propuesta contiene títulos de edición menor a 5 años.</v>
      </c>
      <c r="CC971" s="12" t="str">
        <f t="shared" si="584"/>
        <v>La bibliografía incluye por lo menos dos títulos en una segunda lengua.</v>
      </c>
      <c r="CD971" s="12" t="str">
        <f t="shared" si="585"/>
        <v/>
      </c>
      <c r="CF971" s="12">
        <f t="shared" si="586"/>
        <v>1</v>
      </c>
      <c r="CG971" s="12">
        <f t="shared" si="587"/>
        <v>1</v>
      </c>
      <c r="CH971" s="12">
        <f t="shared" si="588"/>
        <v>0</v>
      </c>
      <c r="CI971" s="12">
        <f t="shared" si="589"/>
        <v>1</v>
      </c>
      <c r="CJ971" s="12">
        <f t="shared" si="590"/>
        <v>0</v>
      </c>
      <c r="CK971" s="12">
        <f t="shared" si="591"/>
        <v>3</v>
      </c>
    </row>
    <row r="972" spans="1:89" x14ac:dyDescent="0.25">
      <c r="A972" s="25">
        <v>43084.689981180556</v>
      </c>
      <c r="B972" s="26" t="s">
        <v>1979</v>
      </c>
      <c r="C972" s="26" t="s">
        <v>1980</v>
      </c>
      <c r="D972" s="26" t="s">
        <v>185</v>
      </c>
      <c r="E972" s="24"/>
      <c r="F972" s="26" t="s">
        <v>357</v>
      </c>
      <c r="G972" s="26" t="s">
        <v>1984</v>
      </c>
      <c r="H972" s="26" t="s">
        <v>188</v>
      </c>
      <c r="I972" s="26" t="s">
        <v>188</v>
      </c>
      <c r="J972" s="26" t="s">
        <v>188</v>
      </c>
      <c r="K972" s="26" t="s">
        <v>188</v>
      </c>
      <c r="L972" s="26" t="s">
        <v>188</v>
      </c>
      <c r="M972" s="26" t="s">
        <v>188</v>
      </c>
      <c r="N972" s="26" t="s">
        <v>188</v>
      </c>
      <c r="O972" s="26" t="s">
        <v>188</v>
      </c>
      <c r="P972" s="26" t="s">
        <v>188</v>
      </c>
      <c r="Q972" s="26" t="s">
        <v>188</v>
      </c>
      <c r="R972" s="26" t="s">
        <v>188</v>
      </c>
      <c r="S972" s="26" t="s">
        <v>188</v>
      </c>
      <c r="T972" s="26" t="s">
        <v>188</v>
      </c>
      <c r="U972" s="26" t="s">
        <v>188</v>
      </c>
      <c r="V972" s="26" t="s">
        <v>5</v>
      </c>
      <c r="W972" s="26" t="s">
        <v>162</v>
      </c>
      <c r="X972" s="26" t="s">
        <v>158</v>
      </c>
      <c r="Y972" s="26" t="s">
        <v>190</v>
      </c>
      <c r="Z972" s="26" t="s">
        <v>190</v>
      </c>
      <c r="AA972" s="26" t="s">
        <v>190</v>
      </c>
      <c r="AB972" s="26" t="s">
        <v>190</v>
      </c>
      <c r="AC972" s="26" t="s">
        <v>190</v>
      </c>
      <c r="AD972" s="26" t="s">
        <v>190</v>
      </c>
      <c r="AE972" s="26" t="s">
        <v>55</v>
      </c>
      <c r="AF972" s="26" t="s">
        <v>159</v>
      </c>
      <c r="AG972" s="26" t="s">
        <v>59</v>
      </c>
      <c r="AH972" s="26" t="s">
        <v>59</v>
      </c>
      <c r="AI972" s="26" t="s">
        <v>54</v>
      </c>
      <c r="AJ972" s="26" t="s">
        <v>59</v>
      </c>
      <c r="AK972" s="26" t="s">
        <v>71</v>
      </c>
      <c r="AL972" s="26" t="s">
        <v>74</v>
      </c>
      <c r="AM972" s="26" t="s">
        <v>218</v>
      </c>
      <c r="AN972" s="26" t="s">
        <v>88</v>
      </c>
      <c r="AO972" s="26" t="s">
        <v>718</v>
      </c>
      <c r="AP972" s="26" t="s">
        <v>106</v>
      </c>
      <c r="AQ972" s="26" t="s">
        <v>106</v>
      </c>
      <c r="AR972" s="26" t="s">
        <v>106</v>
      </c>
      <c r="AS972" s="26" t="s">
        <v>106</v>
      </c>
      <c r="AT972" s="26" t="s">
        <v>112</v>
      </c>
      <c r="AU972" s="26" t="s">
        <v>284</v>
      </c>
      <c r="AX972" s="12">
        <f t="shared" si="561"/>
        <v>969</v>
      </c>
      <c r="AY972" s="12">
        <f t="shared" si="592"/>
        <v>0.5</v>
      </c>
      <c r="AZ972" s="20" t="str">
        <f t="shared" si="562"/>
        <v>Criterios y estándares (Rúbrica)., Retroalimentación.</v>
      </c>
      <c r="BA972" s="12" t="str">
        <f t="shared" si="557"/>
        <v>Criterios y estándares (Rúbrica).</v>
      </c>
      <c r="BB972" s="12" t="str">
        <f t="shared" si="558"/>
        <v>Retroalimentación.</v>
      </c>
      <c r="BC972" s="12" t="str">
        <f t="shared" si="559"/>
        <v/>
      </c>
      <c r="BD972" s="12" t="str">
        <f t="shared" si="560"/>
        <v/>
      </c>
      <c r="BF972" s="12">
        <f t="shared" si="563"/>
        <v>0</v>
      </c>
      <c r="BG972" s="12">
        <f t="shared" si="564"/>
        <v>1</v>
      </c>
      <c r="BH972" s="12">
        <f t="shared" si="565"/>
        <v>0</v>
      </c>
      <c r="BI972" s="12">
        <f t="shared" si="566"/>
        <v>1</v>
      </c>
      <c r="BJ972" s="12">
        <f t="shared" si="567"/>
        <v>0</v>
      </c>
      <c r="BK972" s="12">
        <f t="shared" si="568"/>
        <v>2</v>
      </c>
      <c r="BL972" s="20" t="str">
        <f t="shared" si="569"/>
        <v>Diálogo, Oportunidades de mejora</v>
      </c>
      <c r="BM972" s="12" t="str">
        <f t="shared" si="570"/>
        <v>Diálogo</v>
      </c>
      <c r="BN972" s="12" t="str">
        <f t="shared" si="556"/>
        <v>Oportunidades de mejora</v>
      </c>
      <c r="BO972" s="12" t="str">
        <f t="shared" si="571"/>
        <v/>
      </c>
      <c r="BP972" s="12" t="str">
        <f t="shared" si="572"/>
        <v/>
      </c>
      <c r="BQ972" s="12" t="str">
        <f t="shared" si="573"/>
        <v/>
      </c>
      <c r="BS972" s="12">
        <f t="shared" si="574"/>
        <v>0</v>
      </c>
      <c r="BT972" s="12">
        <f t="shared" si="575"/>
        <v>1</v>
      </c>
      <c r="BU972" s="12">
        <f t="shared" si="576"/>
        <v>0</v>
      </c>
      <c r="BV972" s="12">
        <f t="shared" si="577"/>
        <v>1</v>
      </c>
      <c r="BW972" s="12">
        <f t="shared" si="578"/>
        <v>0</v>
      </c>
      <c r="BX972" s="12">
        <f t="shared" si="579"/>
        <v>0</v>
      </c>
      <c r="BY972" s="12">
        <f t="shared" si="580"/>
        <v>2</v>
      </c>
      <c r="BZ972" s="12" t="str">
        <f t="shared" si="581"/>
        <v>La bibliografía básica propuesta se encuentra en la biblioteca "Juan Roa Vásquez"., La bibliografía se presenta con una sólo sistema de referenciación (APA, Vancouver, IEEE, etc).</v>
      </c>
      <c r="CA972" s="12" t="str">
        <f t="shared" si="582"/>
        <v>La bibliografía básica propuesta se encuentra en la biblioteca "Juan Roa Vásquez".</v>
      </c>
      <c r="CB972" s="21" t="str">
        <f t="shared" si="583"/>
        <v>La bibliografía se presenta con una sólo sistema de referenciación (APA, Vancouver, IEEE, etc).</v>
      </c>
      <c r="CC972" s="12" t="str">
        <f t="shared" si="584"/>
        <v/>
      </c>
      <c r="CD972" s="12" t="str">
        <f t="shared" si="585"/>
        <v/>
      </c>
      <c r="CF972" s="12">
        <f t="shared" si="586"/>
        <v>1</v>
      </c>
      <c r="CG972" s="12">
        <f t="shared" si="587"/>
        <v>0</v>
      </c>
      <c r="CH972" s="12">
        <f t="shared" si="588"/>
        <v>1</v>
      </c>
      <c r="CI972" s="12">
        <f t="shared" si="589"/>
        <v>0</v>
      </c>
      <c r="CJ972" s="12">
        <f t="shared" si="590"/>
        <v>0</v>
      </c>
      <c r="CK972" s="12">
        <f t="shared" si="591"/>
        <v>2</v>
      </c>
    </row>
    <row r="973" spans="1:89" x14ac:dyDescent="0.25">
      <c r="A973" s="25">
        <v>43084.69236862268</v>
      </c>
      <c r="B973" s="26" t="s">
        <v>1982</v>
      </c>
      <c r="C973" s="26" t="s">
        <v>1983</v>
      </c>
      <c r="D973" s="26" t="s">
        <v>185</v>
      </c>
      <c r="E973" s="24"/>
      <c r="F973" s="26" t="s">
        <v>186</v>
      </c>
      <c r="G973" s="26" t="s">
        <v>1244</v>
      </c>
      <c r="H973" s="26" t="s">
        <v>188</v>
      </c>
      <c r="I973" s="26" t="s">
        <v>188</v>
      </c>
      <c r="J973" s="26" t="s">
        <v>188</v>
      </c>
      <c r="K973" s="26" t="s">
        <v>188</v>
      </c>
      <c r="L973" s="26" t="s">
        <v>188</v>
      </c>
      <c r="M973" s="26" t="s">
        <v>188</v>
      </c>
      <c r="N973" s="26" t="s">
        <v>188</v>
      </c>
      <c r="O973" s="26" t="s">
        <v>188</v>
      </c>
      <c r="P973" s="26" t="s">
        <v>188</v>
      </c>
      <c r="Q973" s="26" t="s">
        <v>188</v>
      </c>
      <c r="R973" s="26" t="s">
        <v>188</v>
      </c>
      <c r="S973" s="26" t="s">
        <v>188</v>
      </c>
      <c r="T973" s="26" t="s">
        <v>188</v>
      </c>
      <c r="U973" s="26" t="s">
        <v>188</v>
      </c>
      <c r="V973" s="26" t="s">
        <v>5</v>
      </c>
      <c r="W973" s="26" t="s">
        <v>162</v>
      </c>
      <c r="X973" s="26" t="s">
        <v>158</v>
      </c>
      <c r="Y973" s="26" t="s">
        <v>190</v>
      </c>
      <c r="Z973" s="26" t="s">
        <v>190</v>
      </c>
      <c r="AA973" s="26" t="s">
        <v>190</v>
      </c>
      <c r="AB973" s="26" t="s">
        <v>190</v>
      </c>
      <c r="AC973" s="26" t="s">
        <v>190</v>
      </c>
      <c r="AD973" s="26" t="s">
        <v>190</v>
      </c>
      <c r="AE973" s="26" t="s">
        <v>55</v>
      </c>
      <c r="AF973" s="26" t="s">
        <v>159</v>
      </c>
      <c r="AG973" s="26" t="s">
        <v>59</v>
      </c>
      <c r="AH973" s="26" t="s">
        <v>59</v>
      </c>
      <c r="AI973" s="26" t="s">
        <v>59</v>
      </c>
      <c r="AJ973" s="26" t="s">
        <v>59</v>
      </c>
      <c r="AK973" s="26" t="s">
        <v>71</v>
      </c>
      <c r="AL973" s="26" t="s">
        <v>160</v>
      </c>
      <c r="AM973" s="26" t="s">
        <v>206</v>
      </c>
      <c r="AN973" s="26" t="s">
        <v>89</v>
      </c>
      <c r="AO973" s="26" t="s">
        <v>192</v>
      </c>
      <c r="AP973" s="26" t="s">
        <v>106</v>
      </c>
      <c r="AQ973" s="26" t="s">
        <v>106</v>
      </c>
      <c r="AR973" s="26" t="s">
        <v>106</v>
      </c>
      <c r="AS973" s="26" t="s">
        <v>106</v>
      </c>
      <c r="AT973" s="26" t="s">
        <v>114</v>
      </c>
      <c r="AU973" s="26" t="s">
        <v>232</v>
      </c>
      <c r="AX973" s="12">
        <f t="shared" si="561"/>
        <v>970</v>
      </c>
      <c r="AY973" s="12">
        <f t="shared" si="592"/>
        <v>0.25</v>
      </c>
      <c r="AZ973" s="20" t="str">
        <f t="shared" si="562"/>
        <v>Anticipatoria., Autoevaluación., Retroalimentación.</v>
      </c>
      <c r="BA973" s="12" t="str">
        <f t="shared" si="557"/>
        <v>Anticipatoria.</v>
      </c>
      <c r="BB973" s="12" t="str">
        <f t="shared" si="558"/>
        <v>Autoevaluación.</v>
      </c>
      <c r="BC973" s="12" t="str">
        <f t="shared" si="559"/>
        <v>Retroalimentación.</v>
      </c>
      <c r="BD973" s="12" t="str">
        <f t="shared" si="560"/>
        <v/>
      </c>
      <c r="BF973" s="12">
        <f t="shared" si="563"/>
        <v>1</v>
      </c>
      <c r="BG973" s="12">
        <f t="shared" si="564"/>
        <v>0</v>
      </c>
      <c r="BH973" s="12">
        <f t="shared" si="565"/>
        <v>1</v>
      </c>
      <c r="BI973" s="12">
        <f t="shared" si="566"/>
        <v>1</v>
      </c>
      <c r="BJ973" s="12">
        <f t="shared" si="567"/>
        <v>0</v>
      </c>
      <c r="BK973" s="12">
        <f t="shared" si="568"/>
        <v>3</v>
      </c>
      <c r="BL973" s="20" t="str">
        <f t="shared" si="569"/>
        <v>Reflexión, Diálogo, Claridad, Oportunidades de mejora, Retroalimentación al docente</v>
      </c>
      <c r="BM973" s="12" t="str">
        <f t="shared" si="570"/>
        <v>Reflexión</v>
      </c>
      <c r="BN973" s="12" t="str">
        <f t="shared" si="556"/>
        <v>Diálogo</v>
      </c>
      <c r="BO973" s="12" t="str">
        <f t="shared" si="571"/>
        <v>Claridad</v>
      </c>
      <c r="BP973" s="12" t="str">
        <f t="shared" si="572"/>
        <v>Oportunidades de mejora</v>
      </c>
      <c r="BQ973" s="12" t="str">
        <f t="shared" si="573"/>
        <v>Retroalimentación al docente</v>
      </c>
      <c r="BS973" s="12">
        <f t="shared" si="574"/>
        <v>1</v>
      </c>
      <c r="BT973" s="12">
        <f t="shared" si="575"/>
        <v>1</v>
      </c>
      <c r="BU973" s="12">
        <f t="shared" si="576"/>
        <v>1</v>
      </c>
      <c r="BV973" s="12">
        <f t="shared" si="577"/>
        <v>1</v>
      </c>
      <c r="BW973" s="12">
        <f t="shared" si="578"/>
        <v>1</v>
      </c>
      <c r="BX973" s="12">
        <f t="shared" si="579"/>
        <v>0</v>
      </c>
      <c r="BY973" s="12">
        <f t="shared" si="580"/>
        <v>5</v>
      </c>
      <c r="BZ973" s="12" t="str">
        <f t="shared" si="581"/>
        <v>La bibliografía básica propuesta se encuentra en la biblioteca "Juan Roa Vásquez"., La bibliografía propuesta contiene títulos de edición menor a 5 años., La bibliografía incluye por lo menos dos títulos en una segunda lengua.</v>
      </c>
      <c r="CA973" s="12" t="str">
        <f t="shared" si="582"/>
        <v>La bibliografía básica propuesta se encuentra en la biblioteca "Juan Roa Vásquez".</v>
      </c>
      <c r="CB973" s="21" t="str">
        <f t="shared" si="583"/>
        <v>La bibliografía propuesta contiene títulos de edición menor a 5 años.</v>
      </c>
      <c r="CC973" s="12" t="str">
        <f t="shared" si="584"/>
        <v>La bibliografía incluye por lo menos dos títulos en una segunda lengua.</v>
      </c>
      <c r="CD973" s="12" t="str">
        <f t="shared" si="585"/>
        <v/>
      </c>
      <c r="CF973" s="12">
        <f t="shared" si="586"/>
        <v>1</v>
      </c>
      <c r="CG973" s="12">
        <f t="shared" si="587"/>
        <v>1</v>
      </c>
      <c r="CH973" s="12">
        <f t="shared" si="588"/>
        <v>0</v>
      </c>
      <c r="CI973" s="12">
        <f t="shared" si="589"/>
        <v>1</v>
      </c>
      <c r="CJ973" s="12">
        <f t="shared" si="590"/>
        <v>0</v>
      </c>
      <c r="CK973" s="12">
        <f t="shared" si="591"/>
        <v>3</v>
      </c>
    </row>
    <row r="974" spans="1:89" x14ac:dyDescent="0.25">
      <c r="A974" s="25">
        <v>43084.698067754631</v>
      </c>
      <c r="B974" s="26" t="s">
        <v>1982</v>
      </c>
      <c r="C974" s="26" t="s">
        <v>1983</v>
      </c>
      <c r="D974" s="26" t="s">
        <v>185</v>
      </c>
      <c r="E974" s="24"/>
      <c r="F974" s="26" t="s">
        <v>297</v>
      </c>
      <c r="G974" s="26" t="s">
        <v>1049</v>
      </c>
      <c r="H974" s="26" t="s">
        <v>188</v>
      </c>
      <c r="I974" s="26" t="s">
        <v>188</v>
      </c>
      <c r="J974" s="26" t="s">
        <v>188</v>
      </c>
      <c r="K974" s="26" t="s">
        <v>188</v>
      </c>
      <c r="L974" s="26" t="s">
        <v>188</v>
      </c>
      <c r="M974" s="26" t="s">
        <v>188</v>
      </c>
      <c r="N974" s="26" t="s">
        <v>188</v>
      </c>
      <c r="O974" s="26" t="s">
        <v>188</v>
      </c>
      <c r="P974" s="26" t="s">
        <v>188</v>
      </c>
      <c r="Q974" s="26" t="s">
        <v>188</v>
      </c>
      <c r="R974" s="26" t="s">
        <v>188</v>
      </c>
      <c r="S974" s="26" t="s">
        <v>188</v>
      </c>
      <c r="T974" s="26" t="s">
        <v>188</v>
      </c>
      <c r="U974" s="26" t="s">
        <v>188</v>
      </c>
      <c r="V974" s="26" t="s">
        <v>5</v>
      </c>
      <c r="W974" s="26" t="s">
        <v>162</v>
      </c>
      <c r="X974" s="26" t="s">
        <v>158</v>
      </c>
      <c r="Y974" s="26" t="s">
        <v>190</v>
      </c>
      <c r="Z974" s="26" t="s">
        <v>190</v>
      </c>
      <c r="AA974" s="26" t="s">
        <v>190</v>
      </c>
      <c r="AB974" s="26" t="s">
        <v>190</v>
      </c>
      <c r="AC974" s="26" t="s">
        <v>190</v>
      </c>
      <c r="AD974" s="26" t="s">
        <v>190</v>
      </c>
      <c r="AE974" s="26" t="s">
        <v>55</v>
      </c>
      <c r="AF974" s="26" t="s">
        <v>159</v>
      </c>
      <c r="AG974" s="26" t="s">
        <v>59</v>
      </c>
      <c r="AH974" s="26" t="s">
        <v>59</v>
      </c>
      <c r="AI974" s="26" t="s">
        <v>59</v>
      </c>
      <c r="AJ974" s="26" t="s">
        <v>59</v>
      </c>
      <c r="AK974" s="26" t="s">
        <v>71</v>
      </c>
      <c r="AL974" s="26" t="s">
        <v>160</v>
      </c>
      <c r="AM974" s="26" t="s">
        <v>206</v>
      </c>
      <c r="AN974" s="26" t="s">
        <v>89</v>
      </c>
      <c r="AO974" s="26" t="s">
        <v>192</v>
      </c>
      <c r="AP974" s="26" t="s">
        <v>106</v>
      </c>
      <c r="AQ974" s="26" t="s">
        <v>106</v>
      </c>
      <c r="AR974" s="26" t="s">
        <v>106</v>
      </c>
      <c r="AS974" s="26" t="s">
        <v>106</v>
      </c>
      <c r="AT974" s="26" t="s">
        <v>114</v>
      </c>
      <c r="AU974" s="26" t="s">
        <v>232</v>
      </c>
      <c r="AX974" s="12">
        <f t="shared" si="561"/>
        <v>970</v>
      </c>
      <c r="AY974" s="12">
        <f t="shared" si="592"/>
        <v>0.25</v>
      </c>
      <c r="AZ974" s="20" t="str">
        <f t="shared" si="562"/>
        <v>Anticipatoria., Autoevaluación., Retroalimentación.</v>
      </c>
      <c r="BA974" s="12" t="str">
        <f t="shared" si="557"/>
        <v>Anticipatoria.</v>
      </c>
      <c r="BB974" s="12" t="str">
        <f t="shared" si="558"/>
        <v>Autoevaluación.</v>
      </c>
      <c r="BC974" s="12" t="str">
        <f t="shared" si="559"/>
        <v>Retroalimentación.</v>
      </c>
      <c r="BD974" s="12" t="str">
        <f t="shared" si="560"/>
        <v/>
      </c>
      <c r="BF974" s="12">
        <f t="shared" si="563"/>
        <v>1</v>
      </c>
      <c r="BG974" s="12">
        <f t="shared" si="564"/>
        <v>0</v>
      </c>
      <c r="BH974" s="12">
        <f t="shared" si="565"/>
        <v>1</v>
      </c>
      <c r="BI974" s="12">
        <f t="shared" si="566"/>
        <v>1</v>
      </c>
      <c r="BJ974" s="12">
        <f t="shared" si="567"/>
        <v>0</v>
      </c>
      <c r="BK974" s="12">
        <f t="shared" si="568"/>
        <v>3</v>
      </c>
      <c r="BL974" s="20" t="str">
        <f t="shared" si="569"/>
        <v>Reflexión, Diálogo, Claridad, Oportunidades de mejora, Retroalimentación al docente</v>
      </c>
      <c r="BM974" s="12" t="str">
        <f t="shared" si="570"/>
        <v>Reflexión</v>
      </c>
      <c r="BN974" s="12" t="str">
        <f t="shared" si="556"/>
        <v>Diálogo</v>
      </c>
      <c r="BO974" s="12" t="str">
        <f t="shared" si="571"/>
        <v>Claridad</v>
      </c>
      <c r="BP974" s="12" t="str">
        <f t="shared" si="572"/>
        <v>Oportunidades de mejora</v>
      </c>
      <c r="BQ974" s="12" t="str">
        <f t="shared" si="573"/>
        <v>Retroalimentación al docente</v>
      </c>
      <c r="BS974" s="12">
        <f t="shared" si="574"/>
        <v>1</v>
      </c>
      <c r="BT974" s="12">
        <f t="shared" si="575"/>
        <v>1</v>
      </c>
      <c r="BU974" s="12">
        <f t="shared" si="576"/>
        <v>1</v>
      </c>
      <c r="BV974" s="12">
        <f t="shared" si="577"/>
        <v>1</v>
      </c>
      <c r="BW974" s="12">
        <f t="shared" si="578"/>
        <v>1</v>
      </c>
      <c r="BX974" s="12">
        <f t="shared" si="579"/>
        <v>0</v>
      </c>
      <c r="BY974" s="12">
        <f t="shared" si="580"/>
        <v>5</v>
      </c>
      <c r="BZ974" s="12" t="str">
        <f t="shared" si="581"/>
        <v>La bibliografía básica propuesta se encuentra en la biblioteca "Juan Roa Vásquez"., La bibliografía propuesta contiene títulos de edición menor a 5 años., La bibliografía incluye por lo menos dos títulos en una segunda lengua.</v>
      </c>
      <c r="CA974" s="12" t="str">
        <f t="shared" si="582"/>
        <v>La bibliografía básica propuesta se encuentra en la biblioteca "Juan Roa Vásquez".</v>
      </c>
      <c r="CB974" s="21" t="str">
        <f t="shared" si="583"/>
        <v>La bibliografía propuesta contiene títulos de edición menor a 5 años.</v>
      </c>
      <c r="CC974" s="12" t="str">
        <f t="shared" si="584"/>
        <v>La bibliografía incluye por lo menos dos títulos en una segunda lengua.</v>
      </c>
      <c r="CD974" s="12" t="str">
        <f t="shared" si="585"/>
        <v/>
      </c>
      <c r="CF974" s="12">
        <f t="shared" si="586"/>
        <v>1</v>
      </c>
      <c r="CG974" s="12">
        <f t="shared" si="587"/>
        <v>1</v>
      </c>
      <c r="CH974" s="12">
        <f t="shared" si="588"/>
        <v>0</v>
      </c>
      <c r="CI974" s="12">
        <f t="shared" si="589"/>
        <v>1</v>
      </c>
      <c r="CJ974" s="12">
        <f t="shared" si="590"/>
        <v>0</v>
      </c>
      <c r="CK974" s="12">
        <f t="shared" si="591"/>
        <v>3</v>
      </c>
    </row>
    <row r="975" spans="1:89" x14ac:dyDescent="0.25">
      <c r="A975" s="25">
        <v>43084.702891701389</v>
      </c>
      <c r="B975" s="26" t="s">
        <v>1982</v>
      </c>
      <c r="C975" s="26" t="s">
        <v>1983</v>
      </c>
      <c r="D975" s="26" t="s">
        <v>185</v>
      </c>
      <c r="E975" s="24"/>
      <c r="F975" s="26" t="s">
        <v>436</v>
      </c>
      <c r="G975" s="26" t="s">
        <v>1049</v>
      </c>
      <c r="H975" s="26" t="s">
        <v>188</v>
      </c>
      <c r="I975" s="26" t="s">
        <v>188</v>
      </c>
      <c r="J975" s="26" t="s">
        <v>188</v>
      </c>
      <c r="K975" s="26" t="s">
        <v>188</v>
      </c>
      <c r="L975" s="26" t="s">
        <v>188</v>
      </c>
      <c r="M975" s="26" t="s">
        <v>188</v>
      </c>
      <c r="N975" s="26" t="s">
        <v>188</v>
      </c>
      <c r="O975" s="26" t="s">
        <v>188</v>
      </c>
      <c r="P975" s="26" t="s">
        <v>188</v>
      </c>
      <c r="Q975" s="26" t="s">
        <v>188</v>
      </c>
      <c r="R975" s="26" t="s">
        <v>188</v>
      </c>
      <c r="S975" s="26" t="s">
        <v>188</v>
      </c>
      <c r="T975" s="26" t="s">
        <v>188</v>
      </c>
      <c r="U975" s="26" t="s">
        <v>188</v>
      </c>
      <c r="V975" s="26" t="s">
        <v>5</v>
      </c>
      <c r="W975" s="26" t="s">
        <v>162</v>
      </c>
      <c r="X975" s="26" t="s">
        <v>158</v>
      </c>
      <c r="Y975" s="26" t="s">
        <v>190</v>
      </c>
      <c r="Z975" s="26" t="s">
        <v>190</v>
      </c>
      <c r="AA975" s="26" t="s">
        <v>190</v>
      </c>
      <c r="AB975" s="26" t="s">
        <v>190</v>
      </c>
      <c r="AC975" s="26" t="s">
        <v>190</v>
      </c>
      <c r="AD975" s="26" t="s">
        <v>190</v>
      </c>
      <c r="AE975" s="26" t="s">
        <v>55</v>
      </c>
      <c r="AF975" s="26" t="s">
        <v>159</v>
      </c>
      <c r="AG975" s="26" t="s">
        <v>59</v>
      </c>
      <c r="AH975" s="26" t="s">
        <v>59</v>
      </c>
      <c r="AI975" s="26" t="s">
        <v>59</v>
      </c>
      <c r="AJ975" s="26" t="s">
        <v>59</v>
      </c>
      <c r="AK975" s="26" t="s">
        <v>71</v>
      </c>
      <c r="AL975" s="26" t="s">
        <v>160</v>
      </c>
      <c r="AM975" s="26" t="s">
        <v>206</v>
      </c>
      <c r="AN975" s="26" t="s">
        <v>89</v>
      </c>
      <c r="AO975" s="26" t="s">
        <v>192</v>
      </c>
      <c r="AP975" s="26" t="s">
        <v>106</v>
      </c>
      <c r="AQ975" s="26" t="s">
        <v>106</v>
      </c>
      <c r="AR975" s="26" t="s">
        <v>106</v>
      </c>
      <c r="AS975" s="26" t="s">
        <v>106</v>
      </c>
      <c r="AT975" s="26" t="s">
        <v>114</v>
      </c>
      <c r="AU975" s="26" t="s">
        <v>232</v>
      </c>
      <c r="AX975" s="12">
        <f t="shared" si="561"/>
        <v>970</v>
      </c>
      <c r="AY975" s="12">
        <f t="shared" si="592"/>
        <v>0.25</v>
      </c>
      <c r="AZ975" s="20" t="str">
        <f t="shared" si="562"/>
        <v>Anticipatoria., Autoevaluación., Retroalimentación.</v>
      </c>
      <c r="BA975" s="12" t="str">
        <f t="shared" si="557"/>
        <v>Anticipatoria.</v>
      </c>
      <c r="BB975" s="12" t="str">
        <f t="shared" si="558"/>
        <v>Autoevaluación.</v>
      </c>
      <c r="BC975" s="12" t="str">
        <f t="shared" si="559"/>
        <v>Retroalimentación.</v>
      </c>
      <c r="BD975" s="12" t="str">
        <f t="shared" si="560"/>
        <v/>
      </c>
      <c r="BF975" s="12">
        <f t="shared" si="563"/>
        <v>1</v>
      </c>
      <c r="BG975" s="12">
        <f t="shared" si="564"/>
        <v>0</v>
      </c>
      <c r="BH975" s="12">
        <f t="shared" si="565"/>
        <v>1</v>
      </c>
      <c r="BI975" s="12">
        <f t="shared" si="566"/>
        <v>1</v>
      </c>
      <c r="BJ975" s="12">
        <f t="shared" si="567"/>
        <v>0</v>
      </c>
      <c r="BK975" s="12">
        <f t="shared" si="568"/>
        <v>3</v>
      </c>
      <c r="BL975" s="20" t="str">
        <f t="shared" si="569"/>
        <v>Reflexión, Diálogo, Claridad, Oportunidades de mejora, Retroalimentación al docente</v>
      </c>
      <c r="BM975" s="12" t="str">
        <f t="shared" si="570"/>
        <v>Reflexión</v>
      </c>
      <c r="BN975" s="12" t="str">
        <f t="shared" si="556"/>
        <v>Diálogo</v>
      </c>
      <c r="BO975" s="12" t="str">
        <f t="shared" si="571"/>
        <v>Claridad</v>
      </c>
      <c r="BP975" s="12" t="str">
        <f t="shared" si="572"/>
        <v>Oportunidades de mejora</v>
      </c>
      <c r="BQ975" s="12" t="str">
        <f t="shared" si="573"/>
        <v>Retroalimentación al docente</v>
      </c>
      <c r="BS975" s="12">
        <f t="shared" si="574"/>
        <v>1</v>
      </c>
      <c r="BT975" s="12">
        <f t="shared" si="575"/>
        <v>1</v>
      </c>
      <c r="BU975" s="12">
        <f t="shared" si="576"/>
        <v>1</v>
      </c>
      <c r="BV975" s="12">
        <f t="shared" si="577"/>
        <v>1</v>
      </c>
      <c r="BW975" s="12">
        <f t="shared" si="578"/>
        <v>1</v>
      </c>
      <c r="BX975" s="12">
        <f t="shared" si="579"/>
        <v>0</v>
      </c>
      <c r="BY975" s="12">
        <f t="shared" si="580"/>
        <v>5</v>
      </c>
      <c r="BZ975" s="12" t="str">
        <f t="shared" si="581"/>
        <v>La bibliografía básica propuesta se encuentra en la biblioteca "Juan Roa Vásquez"., La bibliografía propuesta contiene títulos de edición menor a 5 años., La bibliografía incluye por lo menos dos títulos en una segunda lengua.</v>
      </c>
      <c r="CA975" s="12" t="str">
        <f t="shared" si="582"/>
        <v>La bibliografía básica propuesta se encuentra en la biblioteca "Juan Roa Vásquez".</v>
      </c>
      <c r="CB975" s="21" t="str">
        <f t="shared" si="583"/>
        <v>La bibliografía propuesta contiene títulos de edición menor a 5 años.</v>
      </c>
      <c r="CC975" s="12" t="str">
        <f t="shared" si="584"/>
        <v>La bibliografía incluye por lo menos dos títulos en una segunda lengua.</v>
      </c>
      <c r="CD975" s="12" t="str">
        <f t="shared" si="585"/>
        <v/>
      </c>
      <c r="CF975" s="12">
        <f t="shared" si="586"/>
        <v>1</v>
      </c>
      <c r="CG975" s="12">
        <f t="shared" si="587"/>
        <v>1</v>
      </c>
      <c r="CH975" s="12">
        <f t="shared" si="588"/>
        <v>0</v>
      </c>
      <c r="CI975" s="12">
        <f t="shared" si="589"/>
        <v>1</v>
      </c>
      <c r="CJ975" s="12">
        <f t="shared" si="590"/>
        <v>0</v>
      </c>
      <c r="CK975" s="12">
        <f t="shared" si="591"/>
        <v>3</v>
      </c>
    </row>
    <row r="976" spans="1:89" x14ac:dyDescent="0.25">
      <c r="A976" s="25">
        <v>43084.707532025466</v>
      </c>
      <c r="B976" s="26" t="s">
        <v>1982</v>
      </c>
      <c r="C976" s="26" t="s">
        <v>1985</v>
      </c>
      <c r="D976" s="26" t="s">
        <v>185</v>
      </c>
      <c r="E976" s="24"/>
      <c r="F976" s="26" t="s">
        <v>436</v>
      </c>
      <c r="G976" s="26" t="s">
        <v>1244</v>
      </c>
      <c r="H976" s="26" t="s">
        <v>188</v>
      </c>
      <c r="I976" s="26" t="s">
        <v>188</v>
      </c>
      <c r="J976" s="26" t="s">
        <v>188</v>
      </c>
      <c r="K976" s="26" t="s">
        <v>188</v>
      </c>
      <c r="L976" s="26" t="s">
        <v>188</v>
      </c>
      <c r="M976" s="26" t="s">
        <v>188</v>
      </c>
      <c r="N976" s="26" t="s">
        <v>188</v>
      </c>
      <c r="O976" s="26" t="s">
        <v>188</v>
      </c>
      <c r="P976" s="26" t="s">
        <v>188</v>
      </c>
      <c r="Q976" s="26" t="s">
        <v>188</v>
      </c>
      <c r="R976" s="26" t="s">
        <v>188</v>
      </c>
      <c r="S976" s="26" t="s">
        <v>188</v>
      </c>
      <c r="T976" s="26" t="s">
        <v>188</v>
      </c>
      <c r="U976" s="26" t="s">
        <v>188</v>
      </c>
      <c r="V976" s="26" t="s">
        <v>5</v>
      </c>
      <c r="W976" s="26" t="s">
        <v>162</v>
      </c>
      <c r="X976" s="26" t="s">
        <v>158</v>
      </c>
      <c r="Y976" s="26" t="s">
        <v>190</v>
      </c>
      <c r="Z976" s="26" t="s">
        <v>190</v>
      </c>
      <c r="AA976" s="26" t="s">
        <v>190</v>
      </c>
      <c r="AB976" s="26" t="s">
        <v>190</v>
      </c>
      <c r="AC976" s="26" t="s">
        <v>190</v>
      </c>
      <c r="AD976" s="26" t="s">
        <v>190</v>
      </c>
      <c r="AE976" s="26" t="s">
        <v>55</v>
      </c>
      <c r="AF976" s="26" t="s">
        <v>159</v>
      </c>
      <c r="AG976" s="26" t="s">
        <v>59</v>
      </c>
      <c r="AH976" s="26" t="s">
        <v>59</v>
      </c>
      <c r="AI976" s="26" t="s">
        <v>59</v>
      </c>
      <c r="AJ976" s="26" t="s">
        <v>59</v>
      </c>
      <c r="AK976" s="26" t="s">
        <v>71</v>
      </c>
      <c r="AL976" s="26" t="s">
        <v>160</v>
      </c>
      <c r="AM976" s="26" t="s">
        <v>206</v>
      </c>
      <c r="AN976" s="26" t="s">
        <v>89</v>
      </c>
      <c r="AO976" s="26" t="s">
        <v>192</v>
      </c>
      <c r="AP976" s="26" t="s">
        <v>106</v>
      </c>
      <c r="AQ976" s="26" t="s">
        <v>106</v>
      </c>
      <c r="AR976" s="26" t="s">
        <v>106</v>
      </c>
      <c r="AS976" s="26" t="s">
        <v>106</v>
      </c>
      <c r="AT976" s="26" t="s">
        <v>114</v>
      </c>
      <c r="AU976" s="26" t="s">
        <v>232</v>
      </c>
      <c r="AX976" s="12">
        <f t="shared" si="561"/>
        <v>975</v>
      </c>
      <c r="AY976" s="12">
        <f t="shared" si="592"/>
        <v>1</v>
      </c>
      <c r="AZ976" s="20" t="str">
        <f t="shared" si="562"/>
        <v>Anticipatoria., Autoevaluación., Retroalimentación.</v>
      </c>
      <c r="BA976" s="12" t="str">
        <f t="shared" si="557"/>
        <v>Anticipatoria.</v>
      </c>
      <c r="BB976" s="12" t="str">
        <f t="shared" si="558"/>
        <v>Autoevaluación.</v>
      </c>
      <c r="BC976" s="12" t="str">
        <f t="shared" si="559"/>
        <v>Retroalimentación.</v>
      </c>
      <c r="BD976" s="12" t="str">
        <f t="shared" si="560"/>
        <v/>
      </c>
      <c r="BF976" s="12">
        <f t="shared" si="563"/>
        <v>1</v>
      </c>
      <c r="BG976" s="12">
        <f t="shared" si="564"/>
        <v>0</v>
      </c>
      <c r="BH976" s="12">
        <f t="shared" si="565"/>
        <v>1</v>
      </c>
      <c r="BI976" s="12">
        <f t="shared" si="566"/>
        <v>1</v>
      </c>
      <c r="BJ976" s="12">
        <f t="shared" si="567"/>
        <v>0</v>
      </c>
      <c r="BK976" s="12">
        <f t="shared" si="568"/>
        <v>3</v>
      </c>
      <c r="BL976" s="20" t="str">
        <f t="shared" si="569"/>
        <v>Reflexión, Diálogo, Claridad, Oportunidades de mejora, Retroalimentación al docente</v>
      </c>
      <c r="BM976" s="12" t="str">
        <f t="shared" si="570"/>
        <v>Reflexión</v>
      </c>
      <c r="BN976" s="12" t="str">
        <f t="shared" si="556"/>
        <v>Diálogo</v>
      </c>
      <c r="BO976" s="12" t="str">
        <f t="shared" si="571"/>
        <v>Claridad</v>
      </c>
      <c r="BP976" s="12" t="str">
        <f t="shared" si="572"/>
        <v>Oportunidades de mejora</v>
      </c>
      <c r="BQ976" s="12" t="str">
        <f t="shared" si="573"/>
        <v>Retroalimentación al docente</v>
      </c>
      <c r="BS976" s="12">
        <f t="shared" si="574"/>
        <v>1</v>
      </c>
      <c r="BT976" s="12">
        <f t="shared" si="575"/>
        <v>1</v>
      </c>
      <c r="BU976" s="12">
        <f t="shared" si="576"/>
        <v>1</v>
      </c>
      <c r="BV976" s="12">
        <f t="shared" si="577"/>
        <v>1</v>
      </c>
      <c r="BW976" s="12">
        <f t="shared" si="578"/>
        <v>1</v>
      </c>
      <c r="BX976" s="12">
        <f t="shared" si="579"/>
        <v>0</v>
      </c>
      <c r="BY976" s="12">
        <f t="shared" si="580"/>
        <v>5</v>
      </c>
      <c r="BZ976" s="12" t="str">
        <f t="shared" si="581"/>
        <v>La bibliografía básica propuesta se encuentra en la biblioteca "Juan Roa Vásquez"., La bibliografía propuesta contiene títulos de edición menor a 5 años., La bibliografía incluye por lo menos dos títulos en una segunda lengua.</v>
      </c>
      <c r="CA976" s="12" t="str">
        <f t="shared" si="582"/>
        <v>La bibliografía básica propuesta se encuentra en la biblioteca "Juan Roa Vásquez".</v>
      </c>
      <c r="CB976" s="21" t="str">
        <f t="shared" si="583"/>
        <v>La bibliografía propuesta contiene títulos de edición menor a 5 años.</v>
      </c>
      <c r="CC976" s="12" t="str">
        <f t="shared" si="584"/>
        <v>La bibliografía incluye por lo menos dos títulos en una segunda lengua.</v>
      </c>
      <c r="CD976" s="12" t="str">
        <f t="shared" si="585"/>
        <v/>
      </c>
      <c r="CF976" s="12">
        <f t="shared" si="586"/>
        <v>1</v>
      </c>
      <c r="CG976" s="12">
        <f t="shared" si="587"/>
        <v>1</v>
      </c>
      <c r="CH976" s="12">
        <f t="shared" si="588"/>
        <v>0</v>
      </c>
      <c r="CI976" s="12">
        <f t="shared" si="589"/>
        <v>1</v>
      </c>
      <c r="CJ976" s="12">
        <f t="shared" si="590"/>
        <v>0</v>
      </c>
      <c r="CK976" s="12">
        <f t="shared" si="591"/>
        <v>3</v>
      </c>
    </row>
    <row r="977" spans="1:89" x14ac:dyDescent="0.25">
      <c r="A977" s="25">
        <v>43084.761166597222</v>
      </c>
      <c r="B977" s="26" t="s">
        <v>1986</v>
      </c>
      <c r="C977" s="26" t="s">
        <v>1987</v>
      </c>
      <c r="D977" s="26" t="s">
        <v>185</v>
      </c>
      <c r="E977" s="24"/>
      <c r="F977" s="26" t="s">
        <v>297</v>
      </c>
      <c r="G977" s="26" t="s">
        <v>1988</v>
      </c>
      <c r="H977" s="26" t="s">
        <v>188</v>
      </c>
      <c r="I977" s="26" t="s">
        <v>188</v>
      </c>
      <c r="J977" s="26" t="s">
        <v>188</v>
      </c>
      <c r="K977" s="26" t="s">
        <v>188</v>
      </c>
      <c r="L977" s="26" t="s">
        <v>188</v>
      </c>
      <c r="M977" s="26" t="s">
        <v>188</v>
      </c>
      <c r="N977" s="26" t="s">
        <v>188</v>
      </c>
      <c r="O977" s="26" t="s">
        <v>188</v>
      </c>
      <c r="P977" s="26" t="s">
        <v>188</v>
      </c>
      <c r="Q977" s="26" t="s">
        <v>188</v>
      </c>
      <c r="R977" s="26" t="s">
        <v>188</v>
      </c>
      <c r="S977" s="26" t="s">
        <v>188</v>
      </c>
      <c r="T977" s="26" t="s">
        <v>188</v>
      </c>
      <c r="U977" s="26" t="s">
        <v>188</v>
      </c>
      <c r="V977" s="26" t="s">
        <v>5</v>
      </c>
      <c r="W977" s="26" t="s">
        <v>162</v>
      </c>
      <c r="X977" s="26" t="s">
        <v>158</v>
      </c>
      <c r="Y977" s="26" t="s">
        <v>190</v>
      </c>
      <c r="Z977" s="26" t="s">
        <v>190</v>
      </c>
      <c r="AA977" s="26" t="s">
        <v>43</v>
      </c>
      <c r="AB977" s="26" t="s">
        <v>43</v>
      </c>
      <c r="AC977" s="26" t="s">
        <v>43</v>
      </c>
      <c r="AD977" s="26" t="s">
        <v>190</v>
      </c>
      <c r="AE977" s="26" t="s">
        <v>55</v>
      </c>
      <c r="AF977" s="26" t="s">
        <v>159</v>
      </c>
      <c r="AG977" s="26" t="s">
        <v>58</v>
      </c>
      <c r="AH977" s="26" t="s">
        <v>58</v>
      </c>
      <c r="AI977" s="26" t="s">
        <v>58</v>
      </c>
      <c r="AJ977" s="26" t="s">
        <v>59</v>
      </c>
      <c r="AK977" s="26" t="s">
        <v>69</v>
      </c>
      <c r="AL977" s="26" t="s">
        <v>160</v>
      </c>
      <c r="AM977" s="26" t="s">
        <v>191</v>
      </c>
      <c r="AN977" s="26" t="s">
        <v>90</v>
      </c>
      <c r="AO977" s="26" t="s">
        <v>192</v>
      </c>
      <c r="AP977" s="26" t="s">
        <v>104</v>
      </c>
      <c r="AQ977" s="26" t="s">
        <v>106</v>
      </c>
      <c r="AR977" s="26" t="s">
        <v>104</v>
      </c>
      <c r="AS977" s="26" t="s">
        <v>106</v>
      </c>
      <c r="AT977" s="26" t="s">
        <v>114</v>
      </c>
      <c r="AU977" s="26" t="s">
        <v>193</v>
      </c>
      <c r="AX977" s="12">
        <f t="shared" si="561"/>
        <v>976</v>
      </c>
      <c r="AY977" s="12">
        <f t="shared" si="592"/>
        <v>0.25</v>
      </c>
      <c r="AZ977" s="20" t="str">
        <f t="shared" si="562"/>
        <v>Anticipatoria., Criterios y estándares (Rúbrica)., Autoevaluación., Retroalimentación.</v>
      </c>
      <c r="BA977" s="12" t="str">
        <f t="shared" si="557"/>
        <v>Anticipatoria.</v>
      </c>
      <c r="BB977" s="12" t="str">
        <f t="shared" si="558"/>
        <v>Criterios y estándares (Rúbrica).</v>
      </c>
      <c r="BC977" s="12" t="str">
        <f t="shared" si="559"/>
        <v>Autoevaluación.</v>
      </c>
      <c r="BD977" s="12" t="str">
        <f t="shared" si="560"/>
        <v>Retroalimentación.</v>
      </c>
      <c r="BF977" s="12">
        <f t="shared" si="563"/>
        <v>1</v>
      </c>
      <c r="BG977" s="12">
        <f t="shared" si="564"/>
        <v>1</v>
      </c>
      <c r="BH977" s="12">
        <f t="shared" si="565"/>
        <v>1</v>
      </c>
      <c r="BI977" s="12">
        <f t="shared" si="566"/>
        <v>1</v>
      </c>
      <c r="BJ977" s="12">
        <f t="shared" si="567"/>
        <v>0</v>
      </c>
      <c r="BK977" s="12">
        <f t="shared" si="568"/>
        <v>4</v>
      </c>
      <c r="BL977" s="20" t="str">
        <f t="shared" si="569"/>
        <v>Reflexión, Diálogo, Claridad, Oportunidades de mejora, Retroalimentación al docente</v>
      </c>
      <c r="BM977" s="12" t="str">
        <f t="shared" si="570"/>
        <v>Reflexión</v>
      </c>
      <c r="BN977" s="12" t="str">
        <f t="shared" si="556"/>
        <v>Diálogo</v>
      </c>
      <c r="BO977" s="12" t="str">
        <f t="shared" si="571"/>
        <v>Claridad</v>
      </c>
      <c r="BP977" s="12" t="str">
        <f t="shared" si="572"/>
        <v>Oportunidades de mejora</v>
      </c>
      <c r="BQ977" s="12" t="str">
        <f t="shared" si="573"/>
        <v>Retroalimentación al docente</v>
      </c>
      <c r="BS977" s="12">
        <f t="shared" si="574"/>
        <v>1</v>
      </c>
      <c r="BT977" s="12">
        <f t="shared" si="575"/>
        <v>1</v>
      </c>
      <c r="BU977" s="12">
        <f t="shared" si="576"/>
        <v>1</v>
      </c>
      <c r="BV977" s="12">
        <f t="shared" si="577"/>
        <v>1</v>
      </c>
      <c r="BW977" s="12">
        <f t="shared" si="578"/>
        <v>1</v>
      </c>
      <c r="BX977" s="12">
        <f t="shared" si="579"/>
        <v>0</v>
      </c>
      <c r="BY977" s="12">
        <f t="shared" si="580"/>
        <v>5</v>
      </c>
      <c r="BZ977"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77" s="12" t="str">
        <f t="shared" si="582"/>
        <v>La bibliografía básica propuesta se encuentra en la biblioteca "Juan Roa Vásquez".</v>
      </c>
      <c r="CB977" s="21" t="str">
        <f t="shared" si="583"/>
        <v>La bibliografía propuesta contiene títulos de edición menor a 5 años.</v>
      </c>
      <c r="CC977" s="12" t="str">
        <f t="shared" si="584"/>
        <v>La bibliografía se presenta con una sólo sistema de referenciación (APA, Vancouver, IEEE, etc).</v>
      </c>
      <c r="CD977" s="12" t="str">
        <f t="shared" si="585"/>
        <v>La bibliografía incluye por lo menos dos títulos en una segunda lengua.</v>
      </c>
      <c r="CF977" s="12">
        <f t="shared" si="586"/>
        <v>1</v>
      </c>
      <c r="CG977" s="12">
        <f t="shared" si="587"/>
        <v>1</v>
      </c>
      <c r="CH977" s="12">
        <f t="shared" si="588"/>
        <v>1</v>
      </c>
      <c r="CI977" s="12">
        <f t="shared" si="589"/>
        <v>1</v>
      </c>
      <c r="CJ977" s="12">
        <f t="shared" si="590"/>
        <v>0</v>
      </c>
      <c r="CK977" s="12">
        <f t="shared" si="591"/>
        <v>4</v>
      </c>
    </row>
    <row r="978" spans="1:89" x14ac:dyDescent="0.25">
      <c r="A978" s="25">
        <v>43084.761326932872</v>
      </c>
      <c r="B978" s="26" t="s">
        <v>1986</v>
      </c>
      <c r="C978" s="26" t="s">
        <v>1987</v>
      </c>
      <c r="D978" s="26" t="s">
        <v>185</v>
      </c>
      <c r="E978" s="24"/>
      <c r="F978" s="26" t="s">
        <v>297</v>
      </c>
      <c r="G978" s="26" t="s">
        <v>1989</v>
      </c>
      <c r="H978" s="26" t="s">
        <v>188</v>
      </c>
      <c r="I978" s="26" t="s">
        <v>188</v>
      </c>
      <c r="J978" s="26" t="s">
        <v>188</v>
      </c>
      <c r="K978" s="26" t="s">
        <v>188</v>
      </c>
      <c r="L978" s="26" t="s">
        <v>188</v>
      </c>
      <c r="M978" s="26" t="s">
        <v>188</v>
      </c>
      <c r="N978" s="26" t="s">
        <v>188</v>
      </c>
      <c r="O978" s="26" t="s">
        <v>188</v>
      </c>
      <c r="P978" s="26" t="s">
        <v>188</v>
      </c>
      <c r="Q978" s="26" t="s">
        <v>188</v>
      </c>
      <c r="R978" s="26" t="s">
        <v>188</v>
      </c>
      <c r="S978" s="26" t="s">
        <v>188</v>
      </c>
      <c r="T978" s="26" t="s">
        <v>188</v>
      </c>
      <c r="U978" s="26" t="s">
        <v>188</v>
      </c>
      <c r="V978" s="26" t="s">
        <v>5</v>
      </c>
      <c r="W978" s="26" t="s">
        <v>162</v>
      </c>
      <c r="X978" s="26" t="s">
        <v>158</v>
      </c>
      <c r="Y978" s="26" t="s">
        <v>190</v>
      </c>
      <c r="Z978" s="26" t="s">
        <v>190</v>
      </c>
      <c r="AA978" s="26" t="s">
        <v>190</v>
      </c>
      <c r="AB978" s="26" t="s">
        <v>43</v>
      </c>
      <c r="AC978" s="26" t="s">
        <v>43</v>
      </c>
      <c r="AD978" s="26" t="s">
        <v>190</v>
      </c>
      <c r="AE978" s="26" t="s">
        <v>55</v>
      </c>
      <c r="AF978" s="26" t="s">
        <v>159</v>
      </c>
      <c r="AG978" s="26" t="s">
        <v>59</v>
      </c>
      <c r="AH978" s="26" t="s">
        <v>58</v>
      </c>
      <c r="AI978" s="26" t="s">
        <v>58</v>
      </c>
      <c r="AJ978" s="26" t="s">
        <v>59</v>
      </c>
      <c r="AK978" s="26" t="s">
        <v>69</v>
      </c>
      <c r="AL978" s="26" t="s">
        <v>160</v>
      </c>
      <c r="AM978" s="26" t="s">
        <v>191</v>
      </c>
      <c r="AN978" s="26" t="s">
        <v>90</v>
      </c>
      <c r="AO978" s="26" t="s">
        <v>192</v>
      </c>
      <c r="AP978" s="26" t="s">
        <v>106</v>
      </c>
      <c r="AQ978" s="26" t="s">
        <v>104</v>
      </c>
      <c r="AR978" s="26" t="s">
        <v>104</v>
      </c>
      <c r="AS978" s="26" t="s">
        <v>106</v>
      </c>
      <c r="AT978" s="26" t="s">
        <v>114</v>
      </c>
      <c r="AU978" s="26" t="s">
        <v>193</v>
      </c>
      <c r="AX978" s="12">
        <f t="shared" si="561"/>
        <v>976</v>
      </c>
      <c r="AY978" s="12">
        <f t="shared" si="592"/>
        <v>0.25</v>
      </c>
      <c r="AZ978" s="20" t="str">
        <f t="shared" si="562"/>
        <v>Anticipatoria., Criterios y estándares (Rúbrica)., Autoevaluación., Retroalimentación.</v>
      </c>
      <c r="BA978" s="12" t="str">
        <f t="shared" si="557"/>
        <v>Anticipatoria.</v>
      </c>
      <c r="BB978" s="12" t="str">
        <f t="shared" si="558"/>
        <v>Criterios y estándares (Rúbrica).</v>
      </c>
      <c r="BC978" s="12" t="str">
        <f t="shared" si="559"/>
        <v>Autoevaluación.</v>
      </c>
      <c r="BD978" s="12" t="str">
        <f t="shared" si="560"/>
        <v>Retroalimentación.</v>
      </c>
      <c r="BF978" s="12">
        <f t="shared" si="563"/>
        <v>1</v>
      </c>
      <c r="BG978" s="12">
        <f t="shared" si="564"/>
        <v>1</v>
      </c>
      <c r="BH978" s="12">
        <f t="shared" si="565"/>
        <v>1</v>
      </c>
      <c r="BI978" s="12">
        <f t="shared" si="566"/>
        <v>1</v>
      </c>
      <c r="BJ978" s="12">
        <f t="shared" si="567"/>
        <v>0</v>
      </c>
      <c r="BK978" s="12">
        <f t="shared" si="568"/>
        <v>4</v>
      </c>
      <c r="BL978" s="20" t="str">
        <f t="shared" si="569"/>
        <v>Reflexión, Diálogo, Claridad, Oportunidades de mejora, Retroalimentación al docente</v>
      </c>
      <c r="BM978" s="12" t="str">
        <f t="shared" si="570"/>
        <v>Reflexión</v>
      </c>
      <c r="BN978" s="12" t="str">
        <f t="shared" si="556"/>
        <v>Diálogo</v>
      </c>
      <c r="BO978" s="12" t="str">
        <f t="shared" si="571"/>
        <v>Claridad</v>
      </c>
      <c r="BP978" s="12" t="str">
        <f t="shared" si="572"/>
        <v>Oportunidades de mejora</v>
      </c>
      <c r="BQ978" s="12" t="str">
        <f t="shared" si="573"/>
        <v>Retroalimentación al docente</v>
      </c>
      <c r="BS978" s="12">
        <f t="shared" si="574"/>
        <v>1</v>
      </c>
      <c r="BT978" s="12">
        <f t="shared" si="575"/>
        <v>1</v>
      </c>
      <c r="BU978" s="12">
        <f t="shared" si="576"/>
        <v>1</v>
      </c>
      <c r="BV978" s="12">
        <f t="shared" si="577"/>
        <v>1</v>
      </c>
      <c r="BW978" s="12">
        <f t="shared" si="578"/>
        <v>1</v>
      </c>
      <c r="BX978" s="12">
        <f t="shared" si="579"/>
        <v>0</v>
      </c>
      <c r="BY978" s="12">
        <f t="shared" si="580"/>
        <v>5</v>
      </c>
      <c r="BZ978"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78" s="12" t="str">
        <f t="shared" si="582"/>
        <v>La bibliografía básica propuesta se encuentra en la biblioteca "Juan Roa Vásquez".</v>
      </c>
      <c r="CB978" s="21" t="str">
        <f t="shared" si="583"/>
        <v>La bibliografía propuesta contiene títulos de edición menor a 5 años.</v>
      </c>
      <c r="CC978" s="12" t="str">
        <f t="shared" si="584"/>
        <v>La bibliografía se presenta con una sólo sistema de referenciación (APA, Vancouver, IEEE, etc).</v>
      </c>
      <c r="CD978" s="12" t="str">
        <f t="shared" si="585"/>
        <v>La bibliografía incluye por lo menos dos títulos en una segunda lengua.</v>
      </c>
      <c r="CF978" s="12">
        <f t="shared" si="586"/>
        <v>1</v>
      </c>
      <c r="CG978" s="12">
        <f t="shared" si="587"/>
        <v>1</v>
      </c>
      <c r="CH978" s="12">
        <f t="shared" si="588"/>
        <v>1</v>
      </c>
      <c r="CI978" s="12">
        <f t="shared" si="589"/>
        <v>1</v>
      </c>
      <c r="CJ978" s="12">
        <f t="shared" si="590"/>
        <v>0</v>
      </c>
      <c r="CK978" s="12">
        <f t="shared" si="591"/>
        <v>4</v>
      </c>
    </row>
    <row r="979" spans="1:89" x14ac:dyDescent="0.25">
      <c r="A979" s="25">
        <v>43084.761406817124</v>
      </c>
      <c r="B979" s="26" t="s">
        <v>1986</v>
      </c>
      <c r="C979" s="26" t="s">
        <v>1987</v>
      </c>
      <c r="D979" s="26" t="s">
        <v>185</v>
      </c>
      <c r="E979" s="24"/>
      <c r="F979" s="26" t="s">
        <v>297</v>
      </c>
      <c r="G979" s="26" t="s">
        <v>1990</v>
      </c>
      <c r="H979" s="26" t="s">
        <v>188</v>
      </c>
      <c r="I979" s="26" t="s">
        <v>188</v>
      </c>
      <c r="J979" s="26" t="s">
        <v>188</v>
      </c>
      <c r="K979" s="26" t="s">
        <v>188</v>
      </c>
      <c r="L979" s="26" t="s">
        <v>188</v>
      </c>
      <c r="M979" s="26" t="s">
        <v>188</v>
      </c>
      <c r="N979" s="26" t="s">
        <v>188</v>
      </c>
      <c r="O979" s="26" t="s">
        <v>188</v>
      </c>
      <c r="P979" s="26" t="s">
        <v>188</v>
      </c>
      <c r="Q979" s="26" t="s">
        <v>188</v>
      </c>
      <c r="R979" s="26" t="s">
        <v>188</v>
      </c>
      <c r="S979" s="26" t="s">
        <v>188</v>
      </c>
      <c r="T979" s="26" t="s">
        <v>188</v>
      </c>
      <c r="U979" s="26" t="s">
        <v>188</v>
      </c>
      <c r="V979" s="26" t="s">
        <v>5</v>
      </c>
      <c r="W979" s="26" t="s">
        <v>162</v>
      </c>
      <c r="X979" s="26" t="s">
        <v>158</v>
      </c>
      <c r="Y979" s="26" t="s">
        <v>190</v>
      </c>
      <c r="Z979" s="26" t="s">
        <v>190</v>
      </c>
      <c r="AA979" s="26" t="s">
        <v>190</v>
      </c>
      <c r="AB979" s="26" t="s">
        <v>43</v>
      </c>
      <c r="AC979" s="26" t="s">
        <v>43</v>
      </c>
      <c r="AD979" s="26" t="s">
        <v>190</v>
      </c>
      <c r="AE979" s="26" t="s">
        <v>55</v>
      </c>
      <c r="AF979" s="26" t="s">
        <v>159</v>
      </c>
      <c r="AG979" s="26" t="s">
        <v>59</v>
      </c>
      <c r="AH979" s="26" t="s">
        <v>58</v>
      </c>
      <c r="AI979" s="26" t="s">
        <v>58</v>
      </c>
      <c r="AJ979" s="26" t="s">
        <v>59</v>
      </c>
      <c r="AK979" s="26" t="s">
        <v>69</v>
      </c>
      <c r="AL979" s="26" t="s">
        <v>160</v>
      </c>
      <c r="AM979" s="26" t="s">
        <v>191</v>
      </c>
      <c r="AN979" s="26" t="s">
        <v>90</v>
      </c>
      <c r="AO979" s="26" t="s">
        <v>192</v>
      </c>
      <c r="AP979" s="26" t="s">
        <v>106</v>
      </c>
      <c r="AQ979" s="26" t="s">
        <v>106</v>
      </c>
      <c r="AR979" s="26" t="s">
        <v>104</v>
      </c>
      <c r="AS979" s="26" t="s">
        <v>106</v>
      </c>
      <c r="AT979" s="26" t="s">
        <v>114</v>
      </c>
      <c r="AU979" s="26" t="s">
        <v>193</v>
      </c>
      <c r="AX979" s="12">
        <f t="shared" si="561"/>
        <v>976</v>
      </c>
      <c r="AY979" s="12">
        <f t="shared" si="592"/>
        <v>0.25</v>
      </c>
      <c r="AZ979" s="20" t="str">
        <f t="shared" si="562"/>
        <v>Anticipatoria., Criterios y estándares (Rúbrica)., Autoevaluación., Retroalimentación.</v>
      </c>
      <c r="BA979" s="12" t="str">
        <f t="shared" si="557"/>
        <v>Anticipatoria.</v>
      </c>
      <c r="BB979" s="12" t="str">
        <f t="shared" si="558"/>
        <v>Criterios y estándares (Rúbrica).</v>
      </c>
      <c r="BC979" s="12" t="str">
        <f t="shared" si="559"/>
        <v>Autoevaluación.</v>
      </c>
      <c r="BD979" s="12" t="str">
        <f t="shared" si="560"/>
        <v>Retroalimentación.</v>
      </c>
      <c r="BF979" s="12">
        <f t="shared" si="563"/>
        <v>1</v>
      </c>
      <c r="BG979" s="12">
        <f t="shared" si="564"/>
        <v>1</v>
      </c>
      <c r="BH979" s="12">
        <f t="shared" si="565"/>
        <v>1</v>
      </c>
      <c r="BI979" s="12">
        <f t="shared" si="566"/>
        <v>1</v>
      </c>
      <c r="BJ979" s="12">
        <f t="shared" si="567"/>
        <v>0</v>
      </c>
      <c r="BK979" s="12">
        <f t="shared" si="568"/>
        <v>4</v>
      </c>
      <c r="BL979" s="20" t="str">
        <f t="shared" si="569"/>
        <v>Reflexión, Diálogo, Claridad, Oportunidades de mejora, Retroalimentación al docente</v>
      </c>
      <c r="BM979" s="12" t="str">
        <f t="shared" si="570"/>
        <v>Reflexión</v>
      </c>
      <c r="BN979" s="12" t="str">
        <f t="shared" si="556"/>
        <v>Diálogo</v>
      </c>
      <c r="BO979" s="12" t="str">
        <f t="shared" si="571"/>
        <v>Claridad</v>
      </c>
      <c r="BP979" s="12" t="str">
        <f t="shared" si="572"/>
        <v>Oportunidades de mejora</v>
      </c>
      <c r="BQ979" s="12" t="str">
        <f t="shared" si="573"/>
        <v>Retroalimentación al docente</v>
      </c>
      <c r="BS979" s="12">
        <f t="shared" si="574"/>
        <v>1</v>
      </c>
      <c r="BT979" s="12">
        <f t="shared" si="575"/>
        <v>1</v>
      </c>
      <c r="BU979" s="12">
        <f t="shared" si="576"/>
        <v>1</v>
      </c>
      <c r="BV979" s="12">
        <f t="shared" si="577"/>
        <v>1</v>
      </c>
      <c r="BW979" s="12">
        <f t="shared" si="578"/>
        <v>1</v>
      </c>
      <c r="BX979" s="12">
        <f t="shared" si="579"/>
        <v>0</v>
      </c>
      <c r="BY979" s="12">
        <f t="shared" si="580"/>
        <v>5</v>
      </c>
      <c r="BZ979"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79" s="12" t="str">
        <f t="shared" si="582"/>
        <v>La bibliografía básica propuesta se encuentra en la biblioteca "Juan Roa Vásquez".</v>
      </c>
      <c r="CB979" s="21" t="str">
        <f t="shared" si="583"/>
        <v>La bibliografía propuesta contiene títulos de edición menor a 5 años.</v>
      </c>
      <c r="CC979" s="12" t="str">
        <f t="shared" si="584"/>
        <v>La bibliografía se presenta con una sólo sistema de referenciación (APA, Vancouver, IEEE, etc).</v>
      </c>
      <c r="CD979" s="12" t="str">
        <f t="shared" si="585"/>
        <v>La bibliografía incluye por lo menos dos títulos en una segunda lengua.</v>
      </c>
      <c r="CF979" s="12">
        <f t="shared" si="586"/>
        <v>1</v>
      </c>
      <c r="CG979" s="12">
        <f t="shared" si="587"/>
        <v>1</v>
      </c>
      <c r="CH979" s="12">
        <f t="shared" si="588"/>
        <v>1</v>
      </c>
      <c r="CI979" s="12">
        <f t="shared" si="589"/>
        <v>1</v>
      </c>
      <c r="CJ979" s="12">
        <f t="shared" si="590"/>
        <v>0</v>
      </c>
      <c r="CK979" s="12">
        <f t="shared" si="591"/>
        <v>4</v>
      </c>
    </row>
    <row r="980" spans="1:89" x14ac:dyDescent="0.25">
      <c r="A980" s="25">
        <v>43084.761480277783</v>
      </c>
      <c r="B980" s="26" t="s">
        <v>1986</v>
      </c>
      <c r="C980" s="26" t="s">
        <v>1987</v>
      </c>
      <c r="D980" s="26" t="s">
        <v>185</v>
      </c>
      <c r="E980" s="24"/>
      <c r="F980" s="26" t="s">
        <v>371</v>
      </c>
      <c r="G980" s="26" t="s">
        <v>1991</v>
      </c>
      <c r="H980" s="26" t="s">
        <v>188</v>
      </c>
      <c r="I980" s="26" t="s">
        <v>188</v>
      </c>
      <c r="J980" s="26" t="s">
        <v>188</v>
      </c>
      <c r="K980" s="26" t="s">
        <v>188</v>
      </c>
      <c r="L980" s="26" t="s">
        <v>188</v>
      </c>
      <c r="M980" s="26" t="s">
        <v>188</v>
      </c>
      <c r="N980" s="26" t="s">
        <v>188</v>
      </c>
      <c r="O980" s="26" t="s">
        <v>188</v>
      </c>
      <c r="P980" s="26" t="s">
        <v>188</v>
      </c>
      <c r="Q980" s="26" t="s">
        <v>188</v>
      </c>
      <c r="R980" s="26" t="s">
        <v>188</v>
      </c>
      <c r="S980" s="26" t="s">
        <v>188</v>
      </c>
      <c r="T980" s="26" t="s">
        <v>188</v>
      </c>
      <c r="U980" s="26" t="s">
        <v>188</v>
      </c>
      <c r="V980" s="26" t="s">
        <v>5</v>
      </c>
      <c r="W980" s="26" t="s">
        <v>162</v>
      </c>
      <c r="X980" s="26" t="s">
        <v>158</v>
      </c>
      <c r="Y980" s="26" t="s">
        <v>190</v>
      </c>
      <c r="Z980" s="26" t="s">
        <v>190</v>
      </c>
      <c r="AA980" s="26" t="s">
        <v>43</v>
      </c>
      <c r="AB980" s="26" t="s">
        <v>43</v>
      </c>
      <c r="AC980" s="26" t="s">
        <v>43</v>
      </c>
      <c r="AD980" s="26" t="s">
        <v>190</v>
      </c>
      <c r="AE980" s="26" t="s">
        <v>55</v>
      </c>
      <c r="AF980" s="26" t="s">
        <v>159</v>
      </c>
      <c r="AG980" s="26" t="s">
        <v>58</v>
      </c>
      <c r="AH980" s="26" t="s">
        <v>58</v>
      </c>
      <c r="AI980" s="26" t="s">
        <v>58</v>
      </c>
      <c r="AJ980" s="26" t="s">
        <v>59</v>
      </c>
      <c r="AK980" s="26" t="s">
        <v>69</v>
      </c>
      <c r="AL980" s="26" t="s">
        <v>160</v>
      </c>
      <c r="AM980" s="26" t="s">
        <v>191</v>
      </c>
      <c r="AN980" s="26" t="s">
        <v>90</v>
      </c>
      <c r="AO980" s="26" t="s">
        <v>192</v>
      </c>
      <c r="AP980" s="26" t="s">
        <v>106</v>
      </c>
      <c r="AQ980" s="26" t="s">
        <v>104</v>
      </c>
      <c r="AR980" s="26" t="s">
        <v>104</v>
      </c>
      <c r="AS980" s="26" t="s">
        <v>106</v>
      </c>
      <c r="AT980" s="26" t="s">
        <v>114</v>
      </c>
      <c r="AU980" s="26" t="s">
        <v>193</v>
      </c>
      <c r="AX980" s="12">
        <f t="shared" si="561"/>
        <v>976</v>
      </c>
      <c r="AY980" s="12">
        <f t="shared" si="592"/>
        <v>0.25</v>
      </c>
      <c r="AZ980" s="20" t="str">
        <f t="shared" si="562"/>
        <v>Anticipatoria., Criterios y estándares (Rúbrica)., Autoevaluación., Retroalimentación.</v>
      </c>
      <c r="BA980" s="12" t="str">
        <f t="shared" si="557"/>
        <v>Anticipatoria.</v>
      </c>
      <c r="BB980" s="12" t="str">
        <f t="shared" si="558"/>
        <v>Criterios y estándares (Rúbrica).</v>
      </c>
      <c r="BC980" s="12" t="str">
        <f t="shared" si="559"/>
        <v>Autoevaluación.</v>
      </c>
      <c r="BD980" s="12" t="str">
        <f t="shared" si="560"/>
        <v>Retroalimentación.</v>
      </c>
      <c r="BF980" s="12">
        <f t="shared" si="563"/>
        <v>1</v>
      </c>
      <c r="BG980" s="12">
        <f t="shared" si="564"/>
        <v>1</v>
      </c>
      <c r="BH980" s="12">
        <f t="shared" si="565"/>
        <v>1</v>
      </c>
      <c r="BI980" s="12">
        <f t="shared" si="566"/>
        <v>1</v>
      </c>
      <c r="BJ980" s="12">
        <f t="shared" si="567"/>
        <v>0</v>
      </c>
      <c r="BK980" s="12">
        <f t="shared" si="568"/>
        <v>4</v>
      </c>
      <c r="BL980" s="20" t="str">
        <f t="shared" si="569"/>
        <v>Reflexión, Diálogo, Claridad, Oportunidades de mejora, Retroalimentación al docente</v>
      </c>
      <c r="BM980" s="12" t="str">
        <f t="shared" si="570"/>
        <v>Reflexión</v>
      </c>
      <c r="BN980" s="12" t="str">
        <f t="shared" si="556"/>
        <v>Diálogo</v>
      </c>
      <c r="BO980" s="12" t="str">
        <f t="shared" si="571"/>
        <v>Claridad</v>
      </c>
      <c r="BP980" s="12" t="str">
        <f t="shared" si="572"/>
        <v>Oportunidades de mejora</v>
      </c>
      <c r="BQ980" s="12" t="str">
        <f t="shared" si="573"/>
        <v>Retroalimentación al docente</v>
      </c>
      <c r="BS980" s="12">
        <f t="shared" si="574"/>
        <v>1</v>
      </c>
      <c r="BT980" s="12">
        <f t="shared" si="575"/>
        <v>1</v>
      </c>
      <c r="BU980" s="12">
        <f t="shared" si="576"/>
        <v>1</v>
      </c>
      <c r="BV980" s="12">
        <f t="shared" si="577"/>
        <v>1</v>
      </c>
      <c r="BW980" s="12">
        <f t="shared" si="578"/>
        <v>1</v>
      </c>
      <c r="BX980" s="12">
        <f t="shared" si="579"/>
        <v>0</v>
      </c>
      <c r="BY980" s="12">
        <f t="shared" si="580"/>
        <v>5</v>
      </c>
      <c r="BZ980"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80" s="12" t="str">
        <f t="shared" si="582"/>
        <v>La bibliografía básica propuesta se encuentra en la biblioteca "Juan Roa Vásquez".</v>
      </c>
      <c r="CB980" s="21" t="str">
        <f t="shared" si="583"/>
        <v>La bibliografía propuesta contiene títulos de edición menor a 5 años.</v>
      </c>
      <c r="CC980" s="12" t="str">
        <f t="shared" si="584"/>
        <v>La bibliografía se presenta con una sólo sistema de referenciación (APA, Vancouver, IEEE, etc).</v>
      </c>
      <c r="CD980" s="12" t="str">
        <f t="shared" si="585"/>
        <v>La bibliografía incluye por lo menos dos títulos en una segunda lengua.</v>
      </c>
      <c r="CF980" s="12">
        <f t="shared" si="586"/>
        <v>1</v>
      </c>
      <c r="CG980" s="12">
        <f t="shared" si="587"/>
        <v>1</v>
      </c>
      <c r="CH980" s="12">
        <f t="shared" si="588"/>
        <v>1</v>
      </c>
      <c r="CI980" s="12">
        <f t="shared" si="589"/>
        <v>1</v>
      </c>
      <c r="CJ980" s="12">
        <f t="shared" si="590"/>
        <v>0</v>
      </c>
      <c r="CK980" s="12">
        <f t="shared" si="591"/>
        <v>4</v>
      </c>
    </row>
    <row r="981" spans="1:89" x14ac:dyDescent="0.25">
      <c r="A981" s="25">
        <v>43084.763070694447</v>
      </c>
      <c r="B981" s="26" t="s">
        <v>1992</v>
      </c>
      <c r="C981" s="26" t="s">
        <v>1993</v>
      </c>
      <c r="D981" s="26" t="s">
        <v>185</v>
      </c>
      <c r="E981" s="24"/>
      <c r="F981" s="26" t="s">
        <v>357</v>
      </c>
      <c r="G981" s="26" t="s">
        <v>1994</v>
      </c>
      <c r="H981" s="26" t="s">
        <v>188</v>
      </c>
      <c r="I981" s="26" t="s">
        <v>188</v>
      </c>
      <c r="J981" s="26" t="s">
        <v>188</v>
      </c>
      <c r="K981" s="26" t="s">
        <v>188</v>
      </c>
      <c r="L981" s="26" t="s">
        <v>188</v>
      </c>
      <c r="M981" s="26" t="s">
        <v>189</v>
      </c>
      <c r="N981" s="26" t="s">
        <v>188</v>
      </c>
      <c r="O981" s="26" t="s">
        <v>188</v>
      </c>
      <c r="P981" s="26" t="s">
        <v>188</v>
      </c>
      <c r="Q981" s="26" t="s">
        <v>188</v>
      </c>
      <c r="R981" s="26" t="s">
        <v>188</v>
      </c>
      <c r="S981" s="26" t="s">
        <v>188</v>
      </c>
      <c r="T981" s="26" t="s">
        <v>188</v>
      </c>
      <c r="U981" s="26" t="s">
        <v>188</v>
      </c>
      <c r="V981" s="26" t="s">
        <v>5</v>
      </c>
      <c r="W981" s="26" t="s">
        <v>162</v>
      </c>
      <c r="X981" s="26" t="s">
        <v>158</v>
      </c>
      <c r="Y981" s="26" t="s">
        <v>190</v>
      </c>
      <c r="Z981" s="26" t="s">
        <v>190</v>
      </c>
      <c r="AA981" s="26" t="s">
        <v>190</v>
      </c>
      <c r="AB981" s="26" t="s">
        <v>190</v>
      </c>
      <c r="AC981" s="26" t="s">
        <v>190</v>
      </c>
      <c r="AD981" s="26" t="s">
        <v>190</v>
      </c>
      <c r="AE981" s="26" t="s">
        <v>55</v>
      </c>
      <c r="AF981" s="26" t="s">
        <v>159</v>
      </c>
      <c r="AG981" s="26" t="s">
        <v>59</v>
      </c>
      <c r="AH981" s="26" t="s">
        <v>59</v>
      </c>
      <c r="AI981" s="26" t="s">
        <v>59</v>
      </c>
      <c r="AJ981" s="26" t="s">
        <v>59</v>
      </c>
      <c r="AK981" s="26" t="s">
        <v>71</v>
      </c>
      <c r="AL981" s="26" t="s">
        <v>163</v>
      </c>
      <c r="AM981" s="26" t="s">
        <v>191</v>
      </c>
      <c r="AN981" s="26" t="s">
        <v>89</v>
      </c>
      <c r="AO981" s="26" t="s">
        <v>192</v>
      </c>
      <c r="AP981" s="26" t="s">
        <v>106</v>
      </c>
      <c r="AQ981" s="26" t="s">
        <v>106</v>
      </c>
      <c r="AR981" s="26" t="s">
        <v>106</v>
      </c>
      <c r="AS981" s="26" t="s">
        <v>106</v>
      </c>
      <c r="AT981" s="26" t="s">
        <v>114</v>
      </c>
      <c r="AU981" s="26" t="s">
        <v>193</v>
      </c>
      <c r="AX981" s="12">
        <f t="shared" si="561"/>
        <v>980</v>
      </c>
      <c r="AY981" s="12">
        <f t="shared" si="592"/>
        <v>0.5</v>
      </c>
      <c r="AZ981" s="20" t="str">
        <f t="shared" si="562"/>
        <v>Anticipatoria., Criterios y estándares (Rúbrica)., Autoevaluación., Retroalimentación.</v>
      </c>
      <c r="BA981" s="12" t="str">
        <f t="shared" si="557"/>
        <v>Anticipatoria.</v>
      </c>
      <c r="BB981" s="12" t="str">
        <f t="shared" si="558"/>
        <v>Criterios y estándares (Rúbrica).</v>
      </c>
      <c r="BC981" s="12" t="str">
        <f t="shared" si="559"/>
        <v>Autoevaluación.</v>
      </c>
      <c r="BD981" s="12" t="str">
        <f t="shared" si="560"/>
        <v>Retroalimentación.</v>
      </c>
      <c r="BF981" s="12">
        <f t="shared" si="563"/>
        <v>1</v>
      </c>
      <c r="BG981" s="12">
        <f t="shared" si="564"/>
        <v>1</v>
      </c>
      <c r="BH981" s="12">
        <f t="shared" si="565"/>
        <v>1</v>
      </c>
      <c r="BI981" s="12">
        <f t="shared" si="566"/>
        <v>1</v>
      </c>
      <c r="BJ981" s="12">
        <f t="shared" si="567"/>
        <v>0</v>
      </c>
      <c r="BK981" s="12">
        <f t="shared" si="568"/>
        <v>4</v>
      </c>
      <c r="BL981" s="20" t="str">
        <f t="shared" si="569"/>
        <v>Reflexión, Diálogo, Claridad, Oportunidades de mejora, Retroalimentación al docente</v>
      </c>
      <c r="BM981" s="12" t="str">
        <f t="shared" si="570"/>
        <v>Reflexión</v>
      </c>
      <c r="BN981" s="12" t="str">
        <f t="shared" si="556"/>
        <v>Diálogo</v>
      </c>
      <c r="BO981" s="12" t="str">
        <f t="shared" si="571"/>
        <v>Claridad</v>
      </c>
      <c r="BP981" s="12" t="str">
        <f t="shared" si="572"/>
        <v>Oportunidades de mejora</v>
      </c>
      <c r="BQ981" s="12" t="str">
        <f t="shared" si="573"/>
        <v>Retroalimentación al docente</v>
      </c>
      <c r="BS981" s="12">
        <f t="shared" si="574"/>
        <v>1</v>
      </c>
      <c r="BT981" s="12">
        <f t="shared" si="575"/>
        <v>1</v>
      </c>
      <c r="BU981" s="12">
        <f t="shared" si="576"/>
        <v>1</v>
      </c>
      <c r="BV981" s="12">
        <f t="shared" si="577"/>
        <v>1</v>
      </c>
      <c r="BW981" s="12">
        <f t="shared" si="578"/>
        <v>1</v>
      </c>
      <c r="BX981" s="12">
        <f t="shared" si="579"/>
        <v>0</v>
      </c>
      <c r="BY981" s="12">
        <f t="shared" si="580"/>
        <v>5</v>
      </c>
      <c r="BZ981"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81" s="12" t="str">
        <f t="shared" si="582"/>
        <v>La bibliografía básica propuesta se encuentra en la biblioteca "Juan Roa Vásquez".</v>
      </c>
      <c r="CB981" s="21" t="str">
        <f t="shared" si="583"/>
        <v>La bibliografía propuesta contiene títulos de edición menor a 5 años.</v>
      </c>
      <c r="CC981" s="12" t="str">
        <f t="shared" si="584"/>
        <v>La bibliografía se presenta con una sólo sistema de referenciación (APA, Vancouver, IEEE, etc).</v>
      </c>
      <c r="CD981" s="12" t="str">
        <f t="shared" si="585"/>
        <v>La bibliografía incluye por lo menos dos títulos en una segunda lengua.</v>
      </c>
      <c r="CF981" s="12">
        <f t="shared" si="586"/>
        <v>1</v>
      </c>
      <c r="CG981" s="12">
        <f t="shared" si="587"/>
        <v>1</v>
      </c>
      <c r="CH981" s="12">
        <f t="shared" si="588"/>
        <v>1</v>
      </c>
      <c r="CI981" s="12">
        <f t="shared" si="589"/>
        <v>1</v>
      </c>
      <c r="CJ981" s="12">
        <f t="shared" si="590"/>
        <v>0</v>
      </c>
      <c r="CK981" s="12">
        <f t="shared" si="591"/>
        <v>4</v>
      </c>
    </row>
    <row r="982" spans="1:89" x14ac:dyDescent="0.25">
      <c r="A982" s="25">
        <v>43084.770013067129</v>
      </c>
      <c r="B982" s="26" t="s">
        <v>1992</v>
      </c>
      <c r="C982" s="26" t="s">
        <v>1993</v>
      </c>
      <c r="D982" s="26" t="s">
        <v>185</v>
      </c>
      <c r="E982" s="24"/>
      <c r="F982" s="26" t="s">
        <v>357</v>
      </c>
      <c r="G982" s="26" t="s">
        <v>1995</v>
      </c>
      <c r="H982" s="26" t="s">
        <v>188</v>
      </c>
      <c r="I982" s="26" t="s">
        <v>188</v>
      </c>
      <c r="J982" s="26" t="s">
        <v>188</v>
      </c>
      <c r="K982" s="26" t="s">
        <v>188</v>
      </c>
      <c r="L982" s="26" t="s">
        <v>188</v>
      </c>
      <c r="M982" s="26" t="s">
        <v>189</v>
      </c>
      <c r="N982" s="26" t="s">
        <v>188</v>
      </c>
      <c r="O982" s="26" t="s">
        <v>188</v>
      </c>
      <c r="P982" s="26" t="s">
        <v>188</v>
      </c>
      <c r="Q982" s="26" t="s">
        <v>188</v>
      </c>
      <c r="R982" s="26" t="s">
        <v>188</v>
      </c>
      <c r="S982" s="26" t="s">
        <v>188</v>
      </c>
      <c r="T982" s="26" t="s">
        <v>188</v>
      </c>
      <c r="U982" s="26" t="s">
        <v>188</v>
      </c>
      <c r="V982" s="26" t="s">
        <v>5</v>
      </c>
      <c r="W982" s="26" t="s">
        <v>162</v>
      </c>
      <c r="X982" s="26" t="s">
        <v>158</v>
      </c>
      <c r="Y982" s="26" t="s">
        <v>190</v>
      </c>
      <c r="Z982" s="26" t="s">
        <v>190</v>
      </c>
      <c r="AA982" s="26" t="s">
        <v>190</v>
      </c>
      <c r="AB982" s="26" t="s">
        <v>190</v>
      </c>
      <c r="AC982" s="26" t="s">
        <v>190</v>
      </c>
      <c r="AD982" s="26" t="s">
        <v>190</v>
      </c>
      <c r="AE982" s="26" t="s">
        <v>55</v>
      </c>
      <c r="AF982" s="26" t="s">
        <v>159</v>
      </c>
      <c r="AG982" s="26" t="s">
        <v>59</v>
      </c>
      <c r="AH982" s="26" t="s">
        <v>59</v>
      </c>
      <c r="AI982" s="26" t="s">
        <v>59</v>
      </c>
      <c r="AJ982" s="26" t="s">
        <v>59</v>
      </c>
      <c r="AK982" s="26" t="s">
        <v>71</v>
      </c>
      <c r="AL982" s="26" t="s">
        <v>163</v>
      </c>
      <c r="AM982" s="26" t="s">
        <v>191</v>
      </c>
      <c r="AN982" s="26" t="s">
        <v>89</v>
      </c>
      <c r="AO982" s="26" t="s">
        <v>192</v>
      </c>
      <c r="AP982" s="26" t="s">
        <v>106</v>
      </c>
      <c r="AQ982" s="26" t="s">
        <v>106</v>
      </c>
      <c r="AR982" s="26" t="s">
        <v>106</v>
      </c>
      <c r="AS982" s="26" t="s">
        <v>106</v>
      </c>
      <c r="AT982" s="26" t="s">
        <v>114</v>
      </c>
      <c r="AU982" s="26" t="s">
        <v>193</v>
      </c>
      <c r="AX982" s="12">
        <f t="shared" si="561"/>
        <v>980</v>
      </c>
      <c r="AY982" s="12">
        <f t="shared" si="592"/>
        <v>0.5</v>
      </c>
      <c r="AZ982" s="20" t="str">
        <f t="shared" si="562"/>
        <v>Anticipatoria., Criterios y estándares (Rúbrica)., Autoevaluación., Retroalimentación.</v>
      </c>
      <c r="BA982" s="12" t="str">
        <f t="shared" si="557"/>
        <v>Anticipatoria.</v>
      </c>
      <c r="BB982" s="12" t="str">
        <f t="shared" si="558"/>
        <v>Criterios y estándares (Rúbrica).</v>
      </c>
      <c r="BC982" s="12" t="str">
        <f t="shared" si="559"/>
        <v>Autoevaluación.</v>
      </c>
      <c r="BD982" s="12" t="str">
        <f t="shared" si="560"/>
        <v>Retroalimentación.</v>
      </c>
      <c r="BF982" s="12">
        <f t="shared" si="563"/>
        <v>1</v>
      </c>
      <c r="BG982" s="12">
        <f t="shared" si="564"/>
        <v>1</v>
      </c>
      <c r="BH982" s="12">
        <f t="shared" si="565"/>
        <v>1</v>
      </c>
      <c r="BI982" s="12">
        <f t="shared" si="566"/>
        <v>1</v>
      </c>
      <c r="BJ982" s="12">
        <f t="shared" si="567"/>
        <v>0</v>
      </c>
      <c r="BK982" s="12">
        <f t="shared" si="568"/>
        <v>4</v>
      </c>
      <c r="BL982" s="20" t="str">
        <f t="shared" si="569"/>
        <v>Reflexión, Diálogo, Claridad, Oportunidades de mejora, Retroalimentación al docente</v>
      </c>
      <c r="BM982" s="12" t="str">
        <f t="shared" si="570"/>
        <v>Reflexión</v>
      </c>
      <c r="BN982" s="12" t="str">
        <f t="shared" si="556"/>
        <v>Diálogo</v>
      </c>
      <c r="BO982" s="12" t="str">
        <f t="shared" si="571"/>
        <v>Claridad</v>
      </c>
      <c r="BP982" s="12" t="str">
        <f t="shared" si="572"/>
        <v>Oportunidades de mejora</v>
      </c>
      <c r="BQ982" s="12" t="str">
        <f t="shared" si="573"/>
        <v>Retroalimentación al docente</v>
      </c>
      <c r="BS982" s="12">
        <f t="shared" si="574"/>
        <v>1</v>
      </c>
      <c r="BT982" s="12">
        <f t="shared" si="575"/>
        <v>1</v>
      </c>
      <c r="BU982" s="12">
        <f t="shared" si="576"/>
        <v>1</v>
      </c>
      <c r="BV982" s="12">
        <f t="shared" si="577"/>
        <v>1</v>
      </c>
      <c r="BW982" s="12">
        <f t="shared" si="578"/>
        <v>1</v>
      </c>
      <c r="BX982" s="12">
        <f t="shared" si="579"/>
        <v>0</v>
      </c>
      <c r="BY982" s="12">
        <f t="shared" si="580"/>
        <v>5</v>
      </c>
      <c r="BZ982"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82" s="12" t="str">
        <f t="shared" si="582"/>
        <v>La bibliografía básica propuesta se encuentra en la biblioteca "Juan Roa Vásquez".</v>
      </c>
      <c r="CB982" s="21" t="str">
        <f t="shared" si="583"/>
        <v>La bibliografía propuesta contiene títulos de edición menor a 5 años.</v>
      </c>
      <c r="CC982" s="12" t="str">
        <f t="shared" si="584"/>
        <v>La bibliografía se presenta con una sólo sistema de referenciación (APA, Vancouver, IEEE, etc).</v>
      </c>
      <c r="CD982" s="12" t="str">
        <f t="shared" si="585"/>
        <v>La bibliografía incluye por lo menos dos títulos en una segunda lengua.</v>
      </c>
      <c r="CF982" s="12">
        <f t="shared" si="586"/>
        <v>1</v>
      </c>
      <c r="CG982" s="12">
        <f t="shared" si="587"/>
        <v>1</v>
      </c>
      <c r="CH982" s="12">
        <f t="shared" si="588"/>
        <v>1</v>
      </c>
      <c r="CI982" s="12">
        <f t="shared" si="589"/>
        <v>1</v>
      </c>
      <c r="CJ982" s="12">
        <f t="shared" si="590"/>
        <v>0</v>
      </c>
      <c r="CK982" s="12">
        <f t="shared" si="591"/>
        <v>4</v>
      </c>
    </row>
    <row r="983" spans="1:89" x14ac:dyDescent="0.25">
      <c r="A983" s="25">
        <v>43084.786858831023</v>
      </c>
      <c r="B983" s="26" t="s">
        <v>1996</v>
      </c>
      <c r="C983" s="26" t="s">
        <v>1464</v>
      </c>
      <c r="D983" s="26" t="s">
        <v>185</v>
      </c>
      <c r="E983" s="24"/>
      <c r="F983" s="26" t="s">
        <v>621</v>
      </c>
      <c r="G983" s="26" t="s">
        <v>1997</v>
      </c>
      <c r="H983" s="26" t="s">
        <v>188</v>
      </c>
      <c r="I983" s="26" t="s">
        <v>188</v>
      </c>
      <c r="J983" s="26" t="s">
        <v>188</v>
      </c>
      <c r="K983" s="26" t="s">
        <v>188</v>
      </c>
      <c r="L983" s="26" t="s">
        <v>188</v>
      </c>
      <c r="M983" s="26" t="s">
        <v>188</v>
      </c>
      <c r="N983" s="26" t="s">
        <v>188</v>
      </c>
      <c r="O983" s="26" t="s">
        <v>188</v>
      </c>
      <c r="P983" s="26" t="s">
        <v>188</v>
      </c>
      <c r="Q983" s="26" t="s">
        <v>188</v>
      </c>
      <c r="R983" s="26" t="s">
        <v>188</v>
      </c>
      <c r="S983" s="26" t="s">
        <v>188</v>
      </c>
      <c r="T983" s="26" t="s">
        <v>188</v>
      </c>
      <c r="U983" s="26" t="s">
        <v>188</v>
      </c>
      <c r="V983" s="26" t="s">
        <v>5</v>
      </c>
      <c r="W983" s="26" t="s">
        <v>162</v>
      </c>
      <c r="X983" s="26" t="s">
        <v>158</v>
      </c>
      <c r="Y983" s="26" t="s">
        <v>190</v>
      </c>
      <c r="Z983" s="26" t="s">
        <v>190</v>
      </c>
      <c r="AA983" s="26" t="s">
        <v>190</v>
      </c>
      <c r="AB983" s="26" t="s">
        <v>190</v>
      </c>
      <c r="AC983" s="26" t="s">
        <v>190</v>
      </c>
      <c r="AD983" s="26" t="s">
        <v>190</v>
      </c>
      <c r="AE983" s="26" t="s">
        <v>55</v>
      </c>
      <c r="AF983" s="26" t="s">
        <v>159</v>
      </c>
      <c r="AG983" s="26" t="s">
        <v>59</v>
      </c>
      <c r="AH983" s="26" t="s">
        <v>59</v>
      </c>
      <c r="AI983" s="26" t="s">
        <v>59</v>
      </c>
      <c r="AJ983" s="26" t="s">
        <v>59</v>
      </c>
      <c r="AK983" s="26" t="s">
        <v>71</v>
      </c>
      <c r="AL983" s="26" t="s">
        <v>160</v>
      </c>
      <c r="AM983" s="26" t="s">
        <v>191</v>
      </c>
      <c r="AN983" s="26" t="s">
        <v>88</v>
      </c>
      <c r="AO983" s="26" t="s">
        <v>210</v>
      </c>
      <c r="AP983" s="26" t="s">
        <v>106</v>
      </c>
      <c r="AQ983" s="26" t="s">
        <v>106</v>
      </c>
      <c r="AR983" s="26" t="s">
        <v>106</v>
      </c>
      <c r="AS983" s="26" t="s">
        <v>106</v>
      </c>
      <c r="AT983" s="26" t="s">
        <v>114</v>
      </c>
      <c r="AU983" s="26" t="s">
        <v>193</v>
      </c>
      <c r="AX983" s="12">
        <f t="shared" si="561"/>
        <v>720</v>
      </c>
      <c r="AY983" s="12">
        <f t="shared" si="592"/>
        <v>0.25</v>
      </c>
      <c r="AZ983" s="20" t="str">
        <f t="shared" si="562"/>
        <v>Anticipatoria., Criterios y estándares (Rúbrica)., Autoevaluación., Retroalimentación.</v>
      </c>
      <c r="BA983" s="12" t="str">
        <f t="shared" si="557"/>
        <v>Anticipatoria.</v>
      </c>
      <c r="BB983" s="12" t="str">
        <f t="shared" si="558"/>
        <v>Criterios y estándares (Rúbrica).</v>
      </c>
      <c r="BC983" s="12" t="str">
        <f t="shared" si="559"/>
        <v>Autoevaluación.</v>
      </c>
      <c r="BD983" s="12" t="str">
        <f t="shared" si="560"/>
        <v>Retroalimentación.</v>
      </c>
      <c r="BF983" s="12">
        <f t="shared" si="563"/>
        <v>1</v>
      </c>
      <c r="BG983" s="12">
        <f t="shared" si="564"/>
        <v>1</v>
      </c>
      <c r="BH983" s="12">
        <f t="shared" si="565"/>
        <v>1</v>
      </c>
      <c r="BI983" s="12">
        <f t="shared" si="566"/>
        <v>1</v>
      </c>
      <c r="BJ983" s="12">
        <f t="shared" si="567"/>
        <v>0</v>
      </c>
      <c r="BK983" s="12">
        <f t="shared" si="568"/>
        <v>4</v>
      </c>
      <c r="BL983" s="20" t="str">
        <f t="shared" si="569"/>
        <v>Reflexión, Diálogo, Claridad, Oportunidades de mejora</v>
      </c>
      <c r="BM983" s="12" t="str">
        <f t="shared" si="570"/>
        <v>Reflexión</v>
      </c>
      <c r="BN983" s="12" t="str">
        <f t="shared" si="556"/>
        <v>Diálogo</v>
      </c>
      <c r="BO983" s="12" t="str">
        <f t="shared" si="571"/>
        <v>Claridad</v>
      </c>
      <c r="BP983" s="12" t="str">
        <f t="shared" si="572"/>
        <v>Oportunidades de mejora</v>
      </c>
      <c r="BQ983" s="12" t="str">
        <f t="shared" si="573"/>
        <v/>
      </c>
      <c r="BS983" s="12">
        <f t="shared" si="574"/>
        <v>1</v>
      </c>
      <c r="BT983" s="12">
        <f t="shared" si="575"/>
        <v>1</v>
      </c>
      <c r="BU983" s="12">
        <f t="shared" si="576"/>
        <v>1</v>
      </c>
      <c r="BV983" s="12">
        <f t="shared" si="577"/>
        <v>1</v>
      </c>
      <c r="BW983" s="12">
        <f t="shared" si="578"/>
        <v>0</v>
      </c>
      <c r="BX983" s="12">
        <f t="shared" si="579"/>
        <v>0</v>
      </c>
      <c r="BY983" s="12">
        <f t="shared" si="580"/>
        <v>4</v>
      </c>
      <c r="BZ983"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83" s="12" t="str">
        <f t="shared" si="582"/>
        <v>La bibliografía básica propuesta se encuentra en la biblioteca "Juan Roa Vásquez".</v>
      </c>
      <c r="CB983" s="21" t="str">
        <f t="shared" si="583"/>
        <v>La bibliografía propuesta contiene títulos de edición menor a 5 años.</v>
      </c>
      <c r="CC983" s="12" t="str">
        <f t="shared" si="584"/>
        <v>La bibliografía se presenta con una sólo sistema de referenciación (APA, Vancouver, IEEE, etc).</v>
      </c>
      <c r="CD983" s="12" t="str">
        <f t="shared" si="585"/>
        <v>La bibliografía incluye por lo menos dos títulos en una segunda lengua.</v>
      </c>
      <c r="CF983" s="12">
        <f t="shared" si="586"/>
        <v>1</v>
      </c>
      <c r="CG983" s="12">
        <f t="shared" si="587"/>
        <v>1</v>
      </c>
      <c r="CH983" s="12">
        <f t="shared" si="588"/>
        <v>1</v>
      </c>
      <c r="CI983" s="12">
        <f t="shared" si="589"/>
        <v>1</v>
      </c>
      <c r="CJ983" s="12">
        <f t="shared" si="590"/>
        <v>0</v>
      </c>
      <c r="CK983" s="12">
        <f t="shared" si="591"/>
        <v>4</v>
      </c>
    </row>
    <row r="984" spans="1:89" x14ac:dyDescent="0.25">
      <c r="A984" s="25">
        <v>43084.799975972222</v>
      </c>
      <c r="B984" s="26" t="s">
        <v>1998</v>
      </c>
      <c r="C984" s="26" t="s">
        <v>1999</v>
      </c>
      <c r="D984" s="26" t="s">
        <v>185</v>
      </c>
      <c r="E984" s="24"/>
      <c r="F984" s="26" t="s">
        <v>436</v>
      </c>
      <c r="G984" s="26" t="s">
        <v>2000</v>
      </c>
      <c r="H984" s="26" t="s">
        <v>188</v>
      </c>
      <c r="I984" s="26" t="s">
        <v>188</v>
      </c>
      <c r="J984" s="26" t="s">
        <v>188</v>
      </c>
      <c r="K984" s="26" t="s">
        <v>188</v>
      </c>
      <c r="L984" s="26" t="s">
        <v>188</v>
      </c>
      <c r="M984" s="26" t="s">
        <v>188</v>
      </c>
      <c r="N984" s="26" t="s">
        <v>188</v>
      </c>
      <c r="O984" s="26" t="s">
        <v>188</v>
      </c>
      <c r="P984" s="26" t="s">
        <v>188</v>
      </c>
      <c r="Q984" s="26" t="s">
        <v>188</v>
      </c>
      <c r="R984" s="26" t="s">
        <v>188</v>
      </c>
      <c r="S984" s="26" t="s">
        <v>188</v>
      </c>
      <c r="T984" s="26" t="s">
        <v>188</v>
      </c>
      <c r="U984" s="26" t="s">
        <v>188</v>
      </c>
      <c r="V984" s="26" t="s">
        <v>5</v>
      </c>
      <c r="W984" s="26" t="s">
        <v>36</v>
      </c>
      <c r="X984" s="26" t="s">
        <v>39</v>
      </c>
      <c r="Y984" s="26" t="s">
        <v>43</v>
      </c>
      <c r="Z984" s="26" t="s">
        <v>45</v>
      </c>
      <c r="AA984" s="26" t="s">
        <v>45</v>
      </c>
      <c r="AB984" s="26" t="s">
        <v>45</v>
      </c>
      <c r="AC984" s="26" t="s">
        <v>43</v>
      </c>
      <c r="AD984" s="26" t="s">
        <v>43</v>
      </c>
      <c r="AE984" s="26" t="s">
        <v>55</v>
      </c>
      <c r="AF984" s="26" t="s">
        <v>159</v>
      </c>
      <c r="AG984" s="26" t="s">
        <v>58</v>
      </c>
      <c r="AH984" s="26" t="s">
        <v>58</v>
      </c>
      <c r="AI984" s="26" t="s">
        <v>58</v>
      </c>
      <c r="AJ984" s="26" t="s">
        <v>59</v>
      </c>
      <c r="AK984" s="26" t="s">
        <v>69</v>
      </c>
      <c r="AL984" s="26" t="s">
        <v>160</v>
      </c>
      <c r="AM984" s="26" t="s">
        <v>412</v>
      </c>
      <c r="AN984" s="26" t="s">
        <v>89</v>
      </c>
      <c r="AO984" s="26" t="s">
        <v>392</v>
      </c>
      <c r="AP984" s="26" t="s">
        <v>104</v>
      </c>
      <c r="AQ984" s="26" t="s">
        <v>105</v>
      </c>
      <c r="AR984" s="26" t="s">
        <v>105</v>
      </c>
      <c r="AS984" s="26" t="s">
        <v>105</v>
      </c>
      <c r="AT984" s="26" t="s">
        <v>112</v>
      </c>
      <c r="AU984" s="26" t="s">
        <v>260</v>
      </c>
      <c r="AX984" s="12">
        <f t="shared" si="561"/>
        <v>983</v>
      </c>
      <c r="AY984" s="12">
        <f t="shared" si="592"/>
        <v>0.14285714285714285</v>
      </c>
      <c r="AZ984" s="20" t="str">
        <f t="shared" si="562"/>
        <v>Anticipatoria., Retroalimentación.</v>
      </c>
      <c r="BA984" s="12" t="str">
        <f t="shared" si="557"/>
        <v>Anticipatoria.</v>
      </c>
      <c r="BB984" s="12" t="str">
        <f t="shared" si="558"/>
        <v>Retroalimentación.</v>
      </c>
      <c r="BC984" s="12" t="str">
        <f t="shared" si="559"/>
        <v/>
      </c>
      <c r="BD984" s="12" t="str">
        <f t="shared" si="560"/>
        <v/>
      </c>
      <c r="BF984" s="12">
        <f t="shared" si="563"/>
        <v>1</v>
      </c>
      <c r="BG984" s="12">
        <f t="shared" si="564"/>
        <v>0</v>
      </c>
      <c r="BH984" s="12">
        <f t="shared" si="565"/>
        <v>0</v>
      </c>
      <c r="BI984" s="12">
        <f t="shared" si="566"/>
        <v>1</v>
      </c>
      <c r="BJ984" s="12">
        <f t="shared" si="567"/>
        <v>0</v>
      </c>
      <c r="BK984" s="12">
        <f t="shared" si="568"/>
        <v>2</v>
      </c>
      <c r="BL984" s="20" t="str">
        <f t="shared" si="569"/>
        <v>Reflexión, Claridad, Oportunidades de mejora</v>
      </c>
      <c r="BM984" s="12" t="str">
        <f t="shared" si="570"/>
        <v>Reflexión</v>
      </c>
      <c r="BN984" s="12" t="str">
        <f t="shared" si="556"/>
        <v>Claridad</v>
      </c>
      <c r="BO984" s="12" t="str">
        <f t="shared" si="571"/>
        <v>Oportunidades de mejora</v>
      </c>
      <c r="BP984" s="12" t="str">
        <f t="shared" si="572"/>
        <v/>
      </c>
      <c r="BQ984" s="12" t="str">
        <f t="shared" si="573"/>
        <v/>
      </c>
      <c r="BS984" s="12">
        <f t="shared" si="574"/>
        <v>1</v>
      </c>
      <c r="BT984" s="12">
        <f t="shared" si="575"/>
        <v>0</v>
      </c>
      <c r="BU984" s="12">
        <f t="shared" si="576"/>
        <v>1</v>
      </c>
      <c r="BV984" s="12">
        <f t="shared" si="577"/>
        <v>1</v>
      </c>
      <c r="BW984" s="12">
        <f t="shared" si="578"/>
        <v>0</v>
      </c>
      <c r="BX984" s="12">
        <f t="shared" si="579"/>
        <v>0</v>
      </c>
      <c r="BY984" s="12">
        <f t="shared" si="580"/>
        <v>3</v>
      </c>
      <c r="BZ984" s="12" t="str">
        <f t="shared" si="581"/>
        <v>La bibliografía básica propuesta se encuentra en la biblioteca "Juan Roa Vásquez"., La bibliografía se presenta con una sólo sistema de referenciación (APA, Vancouver, IEEE, etc)., La bibliografía incluye por lo menos dos títulos en una segunda lengua.</v>
      </c>
      <c r="CA984" s="12" t="str">
        <f t="shared" si="582"/>
        <v>La bibliografía básica propuesta se encuentra en la biblioteca "Juan Roa Vásquez".</v>
      </c>
      <c r="CB984" s="21" t="str">
        <f t="shared" si="583"/>
        <v>La bibliografía se presenta con una sólo sistema de referenciación (APA, Vancouver, IEEE, etc).</v>
      </c>
      <c r="CC984" s="12" t="str">
        <f t="shared" si="584"/>
        <v>La bibliografía incluye por lo menos dos títulos en una segunda lengua.</v>
      </c>
      <c r="CD984" s="12" t="str">
        <f t="shared" si="585"/>
        <v/>
      </c>
      <c r="CF984" s="12">
        <f t="shared" si="586"/>
        <v>1</v>
      </c>
      <c r="CG984" s="12">
        <f t="shared" si="587"/>
        <v>0</v>
      </c>
      <c r="CH984" s="12">
        <f t="shared" si="588"/>
        <v>1</v>
      </c>
      <c r="CI984" s="12">
        <f t="shared" si="589"/>
        <v>1</v>
      </c>
      <c r="CJ984" s="12">
        <f t="shared" si="590"/>
        <v>0</v>
      </c>
      <c r="CK984" s="12">
        <f t="shared" si="591"/>
        <v>3</v>
      </c>
    </row>
    <row r="985" spans="1:89" x14ac:dyDescent="0.25">
      <c r="A985" s="25">
        <v>43084.80203013889</v>
      </c>
      <c r="B985" s="26" t="s">
        <v>1998</v>
      </c>
      <c r="C985" s="26" t="s">
        <v>1999</v>
      </c>
      <c r="D985" s="26" t="s">
        <v>185</v>
      </c>
      <c r="E985" s="24"/>
      <c r="F985" s="26" t="s">
        <v>436</v>
      </c>
      <c r="G985" s="26" t="s">
        <v>2001</v>
      </c>
      <c r="H985" s="26" t="s">
        <v>188</v>
      </c>
      <c r="I985" s="26" t="s">
        <v>188</v>
      </c>
      <c r="J985" s="26" t="s">
        <v>188</v>
      </c>
      <c r="K985" s="26" t="s">
        <v>188</v>
      </c>
      <c r="L985" s="26" t="s">
        <v>188</v>
      </c>
      <c r="M985" s="26" t="s">
        <v>188</v>
      </c>
      <c r="N985" s="26" t="s">
        <v>188</v>
      </c>
      <c r="O985" s="26" t="s">
        <v>188</v>
      </c>
      <c r="P985" s="26" t="s">
        <v>188</v>
      </c>
      <c r="Q985" s="26" t="s">
        <v>188</v>
      </c>
      <c r="R985" s="26" t="s">
        <v>188</v>
      </c>
      <c r="S985" s="26" t="s">
        <v>188</v>
      </c>
      <c r="T985" s="26" t="s">
        <v>188</v>
      </c>
      <c r="U985" s="26" t="s">
        <v>188</v>
      </c>
      <c r="V985" s="26" t="s">
        <v>5</v>
      </c>
      <c r="W985" s="26" t="s">
        <v>36</v>
      </c>
      <c r="X985" s="26" t="s">
        <v>39</v>
      </c>
      <c r="Y985" s="26" t="s">
        <v>45</v>
      </c>
      <c r="Z985" s="26" t="s">
        <v>43</v>
      </c>
      <c r="AA985" s="26" t="s">
        <v>45</v>
      </c>
      <c r="AB985" s="26" t="s">
        <v>45</v>
      </c>
      <c r="AC985" s="26" t="s">
        <v>45</v>
      </c>
      <c r="AD985" s="26" t="s">
        <v>45</v>
      </c>
      <c r="AE985" s="26" t="s">
        <v>53</v>
      </c>
      <c r="AF985" s="26" t="s">
        <v>58</v>
      </c>
      <c r="AG985" s="26" t="s">
        <v>54</v>
      </c>
      <c r="AH985" s="26" t="s">
        <v>58</v>
      </c>
      <c r="AI985" s="26" t="s">
        <v>54</v>
      </c>
      <c r="AJ985" s="26" t="s">
        <v>58</v>
      </c>
      <c r="AK985" s="26" t="s">
        <v>71</v>
      </c>
      <c r="AL985" s="26" t="s">
        <v>160</v>
      </c>
      <c r="AM985" s="26" t="s">
        <v>412</v>
      </c>
      <c r="AN985" s="26" t="s">
        <v>89</v>
      </c>
      <c r="AO985" s="26" t="s">
        <v>379</v>
      </c>
      <c r="AP985" s="26" t="s">
        <v>104</v>
      </c>
      <c r="AQ985" s="26" t="s">
        <v>105</v>
      </c>
      <c r="AR985" s="26" t="s">
        <v>105</v>
      </c>
      <c r="AS985" s="26" t="s">
        <v>105</v>
      </c>
      <c r="AT985" s="26" t="s">
        <v>112</v>
      </c>
      <c r="AU985" s="26" t="s">
        <v>260</v>
      </c>
      <c r="AX985" s="12">
        <f t="shared" si="561"/>
        <v>983</v>
      </c>
      <c r="AY985" s="12">
        <f t="shared" si="592"/>
        <v>0.14285714285714285</v>
      </c>
      <c r="AZ985" s="20" t="str">
        <f t="shared" si="562"/>
        <v>Anticipatoria., Retroalimentación.</v>
      </c>
      <c r="BA985" s="12" t="str">
        <f t="shared" si="557"/>
        <v>Anticipatoria.</v>
      </c>
      <c r="BB985" s="12" t="str">
        <f t="shared" si="558"/>
        <v>Retroalimentación.</v>
      </c>
      <c r="BC985" s="12" t="str">
        <f t="shared" si="559"/>
        <v/>
      </c>
      <c r="BD985" s="12" t="str">
        <f t="shared" si="560"/>
        <v/>
      </c>
      <c r="BF985" s="12">
        <f t="shared" si="563"/>
        <v>1</v>
      </c>
      <c r="BG985" s="12">
        <f t="shared" si="564"/>
        <v>0</v>
      </c>
      <c r="BH985" s="12">
        <f t="shared" si="565"/>
        <v>0</v>
      </c>
      <c r="BI985" s="12">
        <f t="shared" si="566"/>
        <v>1</v>
      </c>
      <c r="BJ985" s="12">
        <f t="shared" si="567"/>
        <v>0</v>
      </c>
      <c r="BK985" s="12">
        <f t="shared" si="568"/>
        <v>2</v>
      </c>
      <c r="BL985" s="20" t="str">
        <f t="shared" si="569"/>
        <v>Reflexión, Claridad</v>
      </c>
      <c r="BM985" s="12" t="str">
        <f t="shared" si="570"/>
        <v>Reflexión</v>
      </c>
      <c r="BN985" s="12" t="str">
        <f t="shared" si="556"/>
        <v>Claridad</v>
      </c>
      <c r="BO985" s="12" t="str">
        <f t="shared" si="571"/>
        <v/>
      </c>
      <c r="BP985" s="12" t="str">
        <f t="shared" si="572"/>
        <v/>
      </c>
      <c r="BQ985" s="12" t="str">
        <f t="shared" si="573"/>
        <v/>
      </c>
      <c r="BS985" s="12">
        <f t="shared" si="574"/>
        <v>1</v>
      </c>
      <c r="BT985" s="12">
        <f t="shared" si="575"/>
        <v>0</v>
      </c>
      <c r="BU985" s="12">
        <f t="shared" si="576"/>
        <v>1</v>
      </c>
      <c r="BV985" s="12">
        <f t="shared" si="577"/>
        <v>0</v>
      </c>
      <c r="BW985" s="12">
        <f t="shared" si="578"/>
        <v>0</v>
      </c>
      <c r="BX985" s="12">
        <f t="shared" si="579"/>
        <v>0</v>
      </c>
      <c r="BY985" s="12">
        <f t="shared" si="580"/>
        <v>2</v>
      </c>
      <c r="BZ985" s="12" t="str">
        <f t="shared" si="581"/>
        <v>La bibliografía básica propuesta se encuentra en la biblioteca "Juan Roa Vásquez"., La bibliografía se presenta con una sólo sistema de referenciación (APA, Vancouver, IEEE, etc)., La bibliografía incluye por lo menos dos títulos en una segunda lengua.</v>
      </c>
      <c r="CA985" s="12" t="str">
        <f t="shared" si="582"/>
        <v>La bibliografía básica propuesta se encuentra en la biblioteca "Juan Roa Vásquez".</v>
      </c>
      <c r="CB985" s="21" t="str">
        <f t="shared" si="583"/>
        <v>La bibliografía se presenta con una sólo sistema de referenciación (APA, Vancouver, IEEE, etc).</v>
      </c>
      <c r="CC985" s="12" t="str">
        <f t="shared" si="584"/>
        <v>La bibliografía incluye por lo menos dos títulos en una segunda lengua.</v>
      </c>
      <c r="CD985" s="12" t="str">
        <f t="shared" si="585"/>
        <v/>
      </c>
      <c r="CF985" s="12">
        <f t="shared" si="586"/>
        <v>1</v>
      </c>
      <c r="CG985" s="12">
        <f t="shared" si="587"/>
        <v>0</v>
      </c>
      <c r="CH985" s="12">
        <f t="shared" si="588"/>
        <v>1</v>
      </c>
      <c r="CI985" s="12">
        <f t="shared" si="589"/>
        <v>1</v>
      </c>
      <c r="CJ985" s="12">
        <f t="shared" si="590"/>
        <v>0</v>
      </c>
      <c r="CK985" s="12">
        <f t="shared" si="591"/>
        <v>3</v>
      </c>
    </row>
    <row r="986" spans="1:89" x14ac:dyDescent="0.25">
      <c r="A986" s="25">
        <v>43084.805936805555</v>
      </c>
      <c r="B986" s="26" t="s">
        <v>1998</v>
      </c>
      <c r="C986" s="26" t="s">
        <v>1999</v>
      </c>
      <c r="D986" s="26" t="s">
        <v>185</v>
      </c>
      <c r="E986" s="24"/>
      <c r="F986" s="26" t="s">
        <v>436</v>
      </c>
      <c r="G986" s="26" t="s">
        <v>1550</v>
      </c>
      <c r="H986" s="26" t="s">
        <v>188</v>
      </c>
      <c r="I986" s="26" t="s">
        <v>188</v>
      </c>
      <c r="J986" s="26" t="s">
        <v>188</v>
      </c>
      <c r="K986" s="26" t="s">
        <v>188</v>
      </c>
      <c r="L986" s="26" t="s">
        <v>188</v>
      </c>
      <c r="M986" s="26" t="s">
        <v>188</v>
      </c>
      <c r="N986" s="26" t="s">
        <v>188</v>
      </c>
      <c r="O986" s="26" t="s">
        <v>188</v>
      </c>
      <c r="P986" s="26" t="s">
        <v>188</v>
      </c>
      <c r="Q986" s="26" t="s">
        <v>188</v>
      </c>
      <c r="R986" s="26" t="s">
        <v>188</v>
      </c>
      <c r="S986" s="26" t="s">
        <v>188</v>
      </c>
      <c r="T986" s="26" t="s">
        <v>188</v>
      </c>
      <c r="U986" s="26" t="s">
        <v>188</v>
      </c>
      <c r="V986" s="26" t="s">
        <v>5</v>
      </c>
      <c r="W986" s="26" t="s">
        <v>36</v>
      </c>
      <c r="X986" s="26" t="s">
        <v>39</v>
      </c>
      <c r="Y986" s="26" t="s">
        <v>45</v>
      </c>
      <c r="Z986" s="26" t="s">
        <v>43</v>
      </c>
      <c r="AA986" s="26" t="s">
        <v>45</v>
      </c>
      <c r="AB986" s="26" t="s">
        <v>45</v>
      </c>
      <c r="AC986" s="26" t="s">
        <v>43</v>
      </c>
      <c r="AD986" s="26" t="s">
        <v>43</v>
      </c>
      <c r="AE986" s="26" t="s">
        <v>54</v>
      </c>
      <c r="AF986" s="26" t="s">
        <v>54</v>
      </c>
      <c r="AG986" s="26" t="s">
        <v>54</v>
      </c>
      <c r="AH986" s="26" t="s">
        <v>58</v>
      </c>
      <c r="AI986" s="26" t="s">
        <v>54</v>
      </c>
      <c r="AJ986" s="26" t="s">
        <v>54</v>
      </c>
      <c r="AK986" s="26" t="s">
        <v>70</v>
      </c>
      <c r="AL986" s="26" t="s">
        <v>74</v>
      </c>
      <c r="AM986" s="26" t="s">
        <v>412</v>
      </c>
      <c r="AN986" s="26" t="s">
        <v>88</v>
      </c>
      <c r="AO986" s="26" t="s">
        <v>276</v>
      </c>
      <c r="AP986" s="26" t="s">
        <v>104</v>
      </c>
      <c r="AQ986" s="26" t="s">
        <v>107</v>
      </c>
      <c r="AR986" s="26" t="s">
        <v>105</v>
      </c>
      <c r="AS986" s="26" t="s">
        <v>105</v>
      </c>
      <c r="AT986" s="26" t="s">
        <v>112</v>
      </c>
      <c r="AU986" s="26" t="s">
        <v>219</v>
      </c>
      <c r="AX986" s="12">
        <f t="shared" si="561"/>
        <v>983</v>
      </c>
      <c r="AY986" s="12">
        <f t="shared" si="592"/>
        <v>0.14285714285714285</v>
      </c>
      <c r="AZ986" s="20" t="str">
        <f t="shared" si="562"/>
        <v>Anticipatoria., Retroalimentación.</v>
      </c>
      <c r="BA986" s="12" t="str">
        <f t="shared" si="557"/>
        <v>Anticipatoria.</v>
      </c>
      <c r="BB986" s="12" t="str">
        <f t="shared" si="558"/>
        <v>Retroalimentación.</v>
      </c>
      <c r="BC986" s="12" t="str">
        <f t="shared" si="559"/>
        <v/>
      </c>
      <c r="BD986" s="12" t="str">
        <f t="shared" si="560"/>
        <v/>
      </c>
      <c r="BF986" s="12">
        <f t="shared" si="563"/>
        <v>1</v>
      </c>
      <c r="BG986" s="12">
        <f t="shared" si="564"/>
        <v>0</v>
      </c>
      <c r="BH986" s="12">
        <f t="shared" si="565"/>
        <v>0</v>
      </c>
      <c r="BI986" s="12">
        <f t="shared" si="566"/>
        <v>1</v>
      </c>
      <c r="BJ986" s="12">
        <f t="shared" si="567"/>
        <v>0</v>
      </c>
      <c r="BK986" s="12">
        <f t="shared" si="568"/>
        <v>2</v>
      </c>
      <c r="BL986" s="20" t="str">
        <f t="shared" si="569"/>
        <v>Reflexión, Diálogo, Claridad</v>
      </c>
      <c r="BM986" s="12" t="str">
        <f t="shared" si="570"/>
        <v>Reflexión</v>
      </c>
      <c r="BN986" s="12" t="str">
        <f t="shared" si="556"/>
        <v>Diálogo</v>
      </c>
      <c r="BO986" s="12" t="str">
        <f t="shared" si="571"/>
        <v>Claridad</v>
      </c>
      <c r="BP986" s="12" t="str">
        <f t="shared" si="572"/>
        <v/>
      </c>
      <c r="BQ986" s="12" t="str">
        <f t="shared" si="573"/>
        <v/>
      </c>
      <c r="BS986" s="12">
        <f t="shared" si="574"/>
        <v>1</v>
      </c>
      <c r="BT986" s="12">
        <f t="shared" si="575"/>
        <v>1</v>
      </c>
      <c r="BU986" s="12">
        <f t="shared" si="576"/>
        <v>1</v>
      </c>
      <c r="BV986" s="12">
        <f t="shared" si="577"/>
        <v>0</v>
      </c>
      <c r="BW986" s="12">
        <f t="shared" si="578"/>
        <v>0</v>
      </c>
      <c r="BX986" s="12">
        <f t="shared" si="579"/>
        <v>0</v>
      </c>
      <c r="BY986" s="12">
        <f t="shared" si="580"/>
        <v>3</v>
      </c>
      <c r="BZ986" s="12" t="str">
        <f t="shared" si="581"/>
        <v>La bibliografía propuesta contiene títulos de edición menor a 5 años., La bibliografía se presenta con una sólo sistema de referenciación (APA, Vancouver, IEEE, etc).</v>
      </c>
      <c r="CA986" s="12" t="str">
        <f t="shared" si="582"/>
        <v>La bibliografía propuesta contiene títulos de edición menor a 5 años.</v>
      </c>
      <c r="CB986" s="21" t="str">
        <f t="shared" si="583"/>
        <v>La bibliografía se presenta con una sólo sistema de referenciación (APA, Vancouver, IEEE, etc).</v>
      </c>
      <c r="CC986" s="12" t="str">
        <f t="shared" si="584"/>
        <v/>
      </c>
      <c r="CD986" s="12" t="str">
        <f t="shared" si="585"/>
        <v/>
      </c>
      <c r="CF986" s="12">
        <f t="shared" si="586"/>
        <v>0</v>
      </c>
      <c r="CG986" s="12">
        <f t="shared" si="587"/>
        <v>1</v>
      </c>
      <c r="CH986" s="12">
        <f t="shared" si="588"/>
        <v>1</v>
      </c>
      <c r="CI986" s="12">
        <f t="shared" si="589"/>
        <v>0</v>
      </c>
      <c r="CJ986" s="12">
        <f t="shared" si="590"/>
        <v>0</v>
      </c>
      <c r="CK986" s="12">
        <f t="shared" si="591"/>
        <v>2</v>
      </c>
    </row>
    <row r="987" spans="1:89" x14ac:dyDescent="0.25">
      <c r="A987" s="25">
        <v>43084.805980219906</v>
      </c>
      <c r="B987" s="26" t="s">
        <v>2002</v>
      </c>
      <c r="C987" s="26" t="s">
        <v>2003</v>
      </c>
      <c r="D987" s="26" t="s">
        <v>185</v>
      </c>
      <c r="E987" s="24"/>
      <c r="F987" s="26" t="s">
        <v>357</v>
      </c>
      <c r="G987" s="26" t="s">
        <v>2004</v>
      </c>
      <c r="H987" s="26" t="s">
        <v>188</v>
      </c>
      <c r="I987" s="26" t="s">
        <v>188</v>
      </c>
      <c r="J987" s="26" t="s">
        <v>188</v>
      </c>
      <c r="K987" s="26" t="s">
        <v>188</v>
      </c>
      <c r="L987" s="26" t="s">
        <v>188</v>
      </c>
      <c r="M987" s="26" t="s">
        <v>188</v>
      </c>
      <c r="N987" s="26" t="s">
        <v>188</v>
      </c>
      <c r="O987" s="26" t="s">
        <v>188</v>
      </c>
      <c r="P987" s="26" t="s">
        <v>188</v>
      </c>
      <c r="Q987" s="26" t="s">
        <v>188</v>
      </c>
      <c r="R987" s="26" t="s">
        <v>188</v>
      </c>
      <c r="S987" s="26" t="s">
        <v>188</v>
      </c>
      <c r="T987" s="26" t="s">
        <v>188</v>
      </c>
      <c r="U987" s="26" t="s">
        <v>188</v>
      </c>
      <c r="V987" s="26" t="s">
        <v>5</v>
      </c>
      <c r="W987" s="26" t="s">
        <v>162</v>
      </c>
      <c r="X987" s="26" t="s">
        <v>158</v>
      </c>
      <c r="Y987" s="26" t="s">
        <v>43</v>
      </c>
      <c r="Z987" s="26" t="s">
        <v>43</v>
      </c>
      <c r="AA987" s="26" t="s">
        <v>43</v>
      </c>
      <c r="AB987" s="26" t="s">
        <v>43</v>
      </c>
      <c r="AC987" s="26" t="s">
        <v>43</v>
      </c>
      <c r="AD987" s="26" t="s">
        <v>43</v>
      </c>
      <c r="AE987" s="26" t="s">
        <v>55</v>
      </c>
      <c r="AF987" s="26" t="s">
        <v>58</v>
      </c>
      <c r="AG987" s="26" t="s">
        <v>58</v>
      </c>
      <c r="AH987" s="26" t="s">
        <v>58</v>
      </c>
      <c r="AI987" s="26" t="s">
        <v>58</v>
      </c>
      <c r="AJ987" s="26" t="s">
        <v>58</v>
      </c>
      <c r="AK987" s="26" t="s">
        <v>69</v>
      </c>
      <c r="AL987" s="26" t="s">
        <v>160</v>
      </c>
      <c r="AM987" s="26" t="s">
        <v>191</v>
      </c>
      <c r="AN987" s="26" t="s">
        <v>89</v>
      </c>
      <c r="AO987" s="26" t="s">
        <v>192</v>
      </c>
      <c r="AP987" s="26" t="s">
        <v>106</v>
      </c>
      <c r="AQ987" s="26" t="s">
        <v>106</v>
      </c>
      <c r="AR987" s="26" t="s">
        <v>106</v>
      </c>
      <c r="AS987" s="26" t="s">
        <v>106</v>
      </c>
      <c r="AT987" s="26" t="s">
        <v>114</v>
      </c>
      <c r="AU987" s="26" t="s">
        <v>219</v>
      </c>
      <c r="AX987" s="12">
        <f t="shared" si="561"/>
        <v>986</v>
      </c>
      <c r="AY987" s="12">
        <f t="shared" si="592"/>
        <v>1</v>
      </c>
      <c r="AZ987" s="20" t="str">
        <f t="shared" si="562"/>
        <v>Anticipatoria., Criterios y estándares (Rúbrica)., Autoevaluación., Retroalimentación.</v>
      </c>
      <c r="BA987" s="12" t="str">
        <f t="shared" si="557"/>
        <v>Anticipatoria.</v>
      </c>
      <c r="BB987" s="12" t="str">
        <f t="shared" si="558"/>
        <v>Criterios y estándares (Rúbrica).</v>
      </c>
      <c r="BC987" s="12" t="str">
        <f t="shared" si="559"/>
        <v>Autoevaluación.</v>
      </c>
      <c r="BD987" s="12" t="str">
        <f t="shared" si="560"/>
        <v>Retroalimentación.</v>
      </c>
      <c r="BF987" s="12">
        <f t="shared" si="563"/>
        <v>1</v>
      </c>
      <c r="BG987" s="12">
        <f t="shared" si="564"/>
        <v>1</v>
      </c>
      <c r="BH987" s="12">
        <f t="shared" si="565"/>
        <v>1</v>
      </c>
      <c r="BI987" s="12">
        <f t="shared" si="566"/>
        <v>1</v>
      </c>
      <c r="BJ987" s="12">
        <f t="shared" si="567"/>
        <v>0</v>
      </c>
      <c r="BK987" s="12">
        <f t="shared" si="568"/>
        <v>4</v>
      </c>
      <c r="BL987" s="20" t="str">
        <f t="shared" si="569"/>
        <v>Reflexión, Diálogo, Claridad, Oportunidades de mejora, Retroalimentación al docente</v>
      </c>
      <c r="BM987" s="12" t="str">
        <f t="shared" si="570"/>
        <v>Reflexión</v>
      </c>
      <c r="BN987" s="12" t="str">
        <f t="shared" ref="BN987:BN1050" si="593">IF(OR(LEN(BL987)&gt;35,MID(BL987,19,1)=",",MID(BL987,1,1)="0"),IFERROR(MID(BL987,FIND(",",BL987,1)+2,(FIND(",",BL987,11))-(FIND(",",BL987,1)+2)),""),IF(OR(MID(BL987,1,3)="Opo",MID(BL987,1,3)="Ret"),"",RIGHT(BL987,LEN(BL987)-FIND(",",BL987,1)-1)))</f>
        <v>Diálogo</v>
      </c>
      <c r="BO987" s="12" t="str">
        <f t="shared" si="571"/>
        <v>Claridad</v>
      </c>
      <c r="BP987" s="12" t="str">
        <f t="shared" si="572"/>
        <v>Oportunidades de mejora</v>
      </c>
      <c r="BQ987" s="12" t="str">
        <f t="shared" si="573"/>
        <v>Retroalimentación al docente</v>
      </c>
      <c r="BS987" s="12">
        <f t="shared" si="574"/>
        <v>1</v>
      </c>
      <c r="BT987" s="12">
        <f t="shared" si="575"/>
        <v>1</v>
      </c>
      <c r="BU987" s="12">
        <f t="shared" si="576"/>
        <v>1</v>
      </c>
      <c r="BV987" s="12">
        <f t="shared" si="577"/>
        <v>1</v>
      </c>
      <c r="BW987" s="12">
        <f t="shared" si="578"/>
        <v>1</v>
      </c>
      <c r="BX987" s="12">
        <f t="shared" si="579"/>
        <v>0</v>
      </c>
      <c r="BY987" s="12">
        <f t="shared" si="580"/>
        <v>5</v>
      </c>
      <c r="BZ987" s="12" t="str">
        <f t="shared" si="581"/>
        <v>La bibliografía propuesta contiene títulos de edición menor a 5 años., La bibliografía se presenta con una sólo sistema de referenciación (APA, Vancouver, IEEE, etc).</v>
      </c>
      <c r="CA987" s="12" t="str">
        <f t="shared" si="582"/>
        <v>La bibliografía propuesta contiene títulos de edición menor a 5 años.</v>
      </c>
      <c r="CB987" s="21" t="str">
        <f t="shared" si="583"/>
        <v>La bibliografía se presenta con una sólo sistema de referenciación (APA, Vancouver, IEEE, etc).</v>
      </c>
      <c r="CC987" s="12" t="str">
        <f t="shared" si="584"/>
        <v/>
      </c>
      <c r="CD987" s="12" t="str">
        <f t="shared" si="585"/>
        <v/>
      </c>
      <c r="CF987" s="12">
        <f t="shared" si="586"/>
        <v>0</v>
      </c>
      <c r="CG987" s="12">
        <f t="shared" si="587"/>
        <v>1</v>
      </c>
      <c r="CH987" s="12">
        <f t="shared" si="588"/>
        <v>1</v>
      </c>
      <c r="CI987" s="12">
        <f t="shared" si="589"/>
        <v>0</v>
      </c>
      <c r="CJ987" s="12">
        <f t="shared" si="590"/>
        <v>0</v>
      </c>
      <c r="CK987" s="12">
        <f t="shared" si="591"/>
        <v>2</v>
      </c>
    </row>
    <row r="988" spans="1:89" x14ac:dyDescent="0.25">
      <c r="A988" s="25">
        <v>43084.807712013891</v>
      </c>
      <c r="B988" s="26" t="s">
        <v>1998</v>
      </c>
      <c r="C988" s="26" t="s">
        <v>1999</v>
      </c>
      <c r="D988" s="26" t="s">
        <v>185</v>
      </c>
      <c r="E988" s="24"/>
      <c r="F988" s="26" t="s">
        <v>436</v>
      </c>
      <c r="G988" s="26" t="s">
        <v>2005</v>
      </c>
      <c r="H988" s="26" t="s">
        <v>188</v>
      </c>
      <c r="I988" s="26" t="s">
        <v>188</v>
      </c>
      <c r="J988" s="26" t="s">
        <v>188</v>
      </c>
      <c r="K988" s="26" t="s">
        <v>188</v>
      </c>
      <c r="L988" s="26" t="s">
        <v>188</v>
      </c>
      <c r="M988" s="26" t="s">
        <v>188</v>
      </c>
      <c r="N988" s="26" t="s">
        <v>188</v>
      </c>
      <c r="O988" s="26" t="s">
        <v>188</v>
      </c>
      <c r="P988" s="26" t="s">
        <v>188</v>
      </c>
      <c r="Q988" s="26" t="s">
        <v>188</v>
      </c>
      <c r="R988" s="26" t="s">
        <v>188</v>
      </c>
      <c r="S988" s="26" t="s">
        <v>188</v>
      </c>
      <c r="T988" s="26" t="s">
        <v>188</v>
      </c>
      <c r="U988" s="26" t="s">
        <v>188</v>
      </c>
      <c r="V988" s="26" t="s">
        <v>5</v>
      </c>
      <c r="W988" s="26" t="s">
        <v>165</v>
      </c>
      <c r="X988" s="26" t="s">
        <v>40</v>
      </c>
      <c r="Y988" s="26" t="s">
        <v>45</v>
      </c>
      <c r="Z988" s="26" t="s">
        <v>43</v>
      </c>
      <c r="AA988" s="26" t="s">
        <v>45</v>
      </c>
      <c r="AB988" s="26" t="s">
        <v>45</v>
      </c>
      <c r="AC988" s="26" t="s">
        <v>43</v>
      </c>
      <c r="AD988" s="26" t="s">
        <v>45</v>
      </c>
      <c r="AE988" s="26" t="s">
        <v>54</v>
      </c>
      <c r="AF988" s="26" t="s">
        <v>54</v>
      </c>
      <c r="AG988" s="26" t="s">
        <v>54</v>
      </c>
      <c r="AH988" s="26" t="s">
        <v>54</v>
      </c>
      <c r="AI988" s="26" t="s">
        <v>54</v>
      </c>
      <c r="AJ988" s="26" t="s">
        <v>54</v>
      </c>
      <c r="AK988" s="26" t="s">
        <v>70</v>
      </c>
      <c r="AL988" s="26" t="s">
        <v>74</v>
      </c>
      <c r="AM988" s="26" t="s">
        <v>797</v>
      </c>
      <c r="AN988" s="26" t="s">
        <v>88</v>
      </c>
      <c r="AO988" s="26" t="s">
        <v>276</v>
      </c>
      <c r="AP988" s="26" t="s">
        <v>104</v>
      </c>
      <c r="AQ988" s="26" t="s">
        <v>105</v>
      </c>
      <c r="AR988" s="26" t="s">
        <v>105</v>
      </c>
      <c r="AS988" s="26" t="s">
        <v>105</v>
      </c>
      <c r="AT988" s="26" t="s">
        <v>112</v>
      </c>
      <c r="AU988" s="26" t="s">
        <v>207</v>
      </c>
      <c r="AX988" s="12">
        <f t="shared" si="561"/>
        <v>983</v>
      </c>
      <c r="AY988" s="12">
        <f t="shared" si="592"/>
        <v>0.14285714285714285</v>
      </c>
      <c r="AZ988" s="20" t="str">
        <f t="shared" si="562"/>
        <v>Anticipatoria., Criterios y estándares (Rúbrica).</v>
      </c>
      <c r="BA988" s="12" t="str">
        <f t="shared" si="557"/>
        <v>Anticipatoria.</v>
      </c>
      <c r="BB988" s="12" t="str">
        <f t="shared" si="558"/>
        <v>Criterios y estándares (Rúbrica).</v>
      </c>
      <c r="BC988" s="12" t="str">
        <f t="shared" si="559"/>
        <v/>
      </c>
      <c r="BD988" s="12" t="str">
        <f t="shared" si="560"/>
        <v/>
      </c>
      <c r="BF988" s="12">
        <f t="shared" si="563"/>
        <v>1</v>
      </c>
      <c r="BG988" s="12">
        <f t="shared" si="564"/>
        <v>1</v>
      </c>
      <c r="BH988" s="12">
        <f t="shared" si="565"/>
        <v>0</v>
      </c>
      <c r="BI988" s="12">
        <f t="shared" si="566"/>
        <v>0</v>
      </c>
      <c r="BJ988" s="12">
        <f t="shared" si="567"/>
        <v>0</v>
      </c>
      <c r="BK988" s="12">
        <f t="shared" si="568"/>
        <v>2</v>
      </c>
      <c r="BL988" s="20" t="str">
        <f t="shared" si="569"/>
        <v>Reflexión, Diálogo, Claridad</v>
      </c>
      <c r="BM988" s="12" t="str">
        <f t="shared" si="570"/>
        <v>Reflexión</v>
      </c>
      <c r="BN988" s="12" t="str">
        <f t="shared" si="593"/>
        <v>Diálogo</v>
      </c>
      <c r="BO988" s="12" t="str">
        <f t="shared" si="571"/>
        <v>Claridad</v>
      </c>
      <c r="BP988" s="12" t="str">
        <f t="shared" si="572"/>
        <v/>
      </c>
      <c r="BQ988" s="12" t="str">
        <f t="shared" si="573"/>
        <v/>
      </c>
      <c r="BS988" s="12">
        <f t="shared" si="574"/>
        <v>1</v>
      </c>
      <c r="BT988" s="12">
        <f t="shared" si="575"/>
        <v>1</v>
      </c>
      <c r="BU988" s="12">
        <f t="shared" si="576"/>
        <v>1</v>
      </c>
      <c r="BV988" s="12">
        <f t="shared" si="577"/>
        <v>0</v>
      </c>
      <c r="BW988" s="12">
        <f t="shared" si="578"/>
        <v>0</v>
      </c>
      <c r="BX988" s="12">
        <f t="shared" si="579"/>
        <v>0</v>
      </c>
      <c r="BY988" s="12">
        <f t="shared" si="580"/>
        <v>3</v>
      </c>
      <c r="BZ988" s="12" t="str">
        <f t="shared" si="581"/>
        <v>La bibliografía se presenta con una sólo sistema de referenciación (APA, Vancouver, IEEE, etc)., La bibliografía incluye por lo menos dos títulos en una segunda lengua.</v>
      </c>
      <c r="CA988" s="12" t="str">
        <f t="shared" si="582"/>
        <v>La bibliografía se presenta con una sólo sistema de referenciación (APA, Vancouver, IEEE, etc).</v>
      </c>
      <c r="CB988" s="21" t="str">
        <f t="shared" si="583"/>
        <v>La bibliografía incluye por lo menos dos títulos en una segunda lengua.</v>
      </c>
      <c r="CC988" s="12" t="str">
        <f t="shared" si="584"/>
        <v/>
      </c>
      <c r="CD988" s="12" t="str">
        <f t="shared" si="585"/>
        <v/>
      </c>
      <c r="CF988" s="12">
        <f t="shared" si="586"/>
        <v>0</v>
      </c>
      <c r="CG988" s="12">
        <f t="shared" si="587"/>
        <v>0</v>
      </c>
      <c r="CH988" s="12">
        <f t="shared" si="588"/>
        <v>1</v>
      </c>
      <c r="CI988" s="12">
        <f t="shared" si="589"/>
        <v>1</v>
      </c>
      <c r="CJ988" s="12">
        <f t="shared" si="590"/>
        <v>0</v>
      </c>
      <c r="CK988" s="12">
        <f t="shared" si="591"/>
        <v>2</v>
      </c>
    </row>
    <row r="989" spans="1:89" x14ac:dyDescent="0.25">
      <c r="A989" s="25">
        <v>43084.835215717598</v>
      </c>
      <c r="B989" s="26" t="s">
        <v>2006</v>
      </c>
      <c r="C989" s="26" t="s">
        <v>2007</v>
      </c>
      <c r="D989" s="26" t="s">
        <v>185</v>
      </c>
      <c r="E989" s="24"/>
      <c r="F989" s="26" t="s">
        <v>436</v>
      </c>
      <c r="G989" s="26" t="s">
        <v>1641</v>
      </c>
      <c r="H989" s="26" t="s">
        <v>188</v>
      </c>
      <c r="I989" s="26" t="s">
        <v>188</v>
      </c>
      <c r="J989" s="26" t="s">
        <v>188</v>
      </c>
      <c r="K989" s="26" t="s">
        <v>188</v>
      </c>
      <c r="L989" s="26" t="s">
        <v>188</v>
      </c>
      <c r="M989" s="26" t="s">
        <v>188</v>
      </c>
      <c r="N989" s="26" t="s">
        <v>188</v>
      </c>
      <c r="O989" s="26" t="s">
        <v>188</v>
      </c>
      <c r="P989" s="26" t="s">
        <v>188</v>
      </c>
      <c r="Q989" s="26" t="s">
        <v>188</v>
      </c>
      <c r="R989" s="26" t="s">
        <v>188</v>
      </c>
      <c r="S989" s="26" t="s">
        <v>188</v>
      </c>
      <c r="T989" s="26" t="s">
        <v>189</v>
      </c>
      <c r="U989" s="26" t="s">
        <v>189</v>
      </c>
      <c r="V989" s="26" t="s">
        <v>4</v>
      </c>
      <c r="W989" s="26" t="s">
        <v>162</v>
      </c>
      <c r="X989" s="26" t="s">
        <v>158</v>
      </c>
      <c r="Y989" s="26" t="s">
        <v>190</v>
      </c>
      <c r="Z989" s="26" t="s">
        <v>190</v>
      </c>
      <c r="AA989" s="26" t="s">
        <v>190</v>
      </c>
      <c r="AB989" s="26" t="s">
        <v>190</v>
      </c>
      <c r="AC989" s="26" t="s">
        <v>190</v>
      </c>
      <c r="AD989" s="26" t="s">
        <v>190</v>
      </c>
      <c r="AE989" s="26" t="s">
        <v>55</v>
      </c>
      <c r="AF989" s="26" t="s">
        <v>159</v>
      </c>
      <c r="AG989" s="26" t="s">
        <v>59</v>
      </c>
      <c r="AH989" s="26" t="s">
        <v>59</v>
      </c>
      <c r="AI989" s="26" t="s">
        <v>59</v>
      </c>
      <c r="AJ989" s="26" t="s">
        <v>59</v>
      </c>
      <c r="AK989" s="26" t="s">
        <v>71</v>
      </c>
      <c r="AL989" s="26" t="s">
        <v>163</v>
      </c>
      <c r="AM989" s="26" t="s">
        <v>191</v>
      </c>
      <c r="AN989" s="26" t="s">
        <v>90</v>
      </c>
      <c r="AO989" s="26" t="s">
        <v>192</v>
      </c>
      <c r="AP989" s="26" t="s">
        <v>106</v>
      </c>
      <c r="AQ989" s="26" t="s">
        <v>106</v>
      </c>
      <c r="AR989" s="26" t="s">
        <v>106</v>
      </c>
      <c r="AS989" s="26" t="s">
        <v>106</v>
      </c>
      <c r="AT989" s="26" t="s">
        <v>113</v>
      </c>
      <c r="AU989" s="26" t="s">
        <v>193</v>
      </c>
      <c r="AX989" s="12">
        <f t="shared" si="561"/>
        <v>988</v>
      </c>
      <c r="AY989" s="12">
        <f t="shared" si="592"/>
        <v>0.33333333333333331</v>
      </c>
      <c r="AZ989" s="20" t="str">
        <f t="shared" si="562"/>
        <v>Anticipatoria., Criterios y estándares (Rúbrica)., Autoevaluación., Retroalimentación.</v>
      </c>
      <c r="BA989" s="12" t="str">
        <f t="shared" si="557"/>
        <v>Anticipatoria.</v>
      </c>
      <c r="BB989" s="12" t="str">
        <f t="shared" si="558"/>
        <v>Criterios y estándares (Rúbrica).</v>
      </c>
      <c r="BC989" s="12" t="str">
        <f t="shared" si="559"/>
        <v>Autoevaluación.</v>
      </c>
      <c r="BD989" s="12" t="str">
        <f t="shared" si="560"/>
        <v>Retroalimentación.</v>
      </c>
      <c r="BF989" s="12">
        <f t="shared" si="563"/>
        <v>1</v>
      </c>
      <c r="BG989" s="12">
        <f t="shared" si="564"/>
        <v>1</v>
      </c>
      <c r="BH989" s="12">
        <f t="shared" si="565"/>
        <v>1</v>
      </c>
      <c r="BI989" s="12">
        <f t="shared" si="566"/>
        <v>1</v>
      </c>
      <c r="BJ989" s="12">
        <f t="shared" si="567"/>
        <v>0</v>
      </c>
      <c r="BK989" s="12">
        <f t="shared" si="568"/>
        <v>4</v>
      </c>
      <c r="BL989" s="20" t="str">
        <f t="shared" si="569"/>
        <v>Reflexión, Diálogo, Claridad, Oportunidades de mejora, Retroalimentación al docente</v>
      </c>
      <c r="BM989" s="12" t="str">
        <f t="shared" si="570"/>
        <v>Reflexión</v>
      </c>
      <c r="BN989" s="12" t="str">
        <f t="shared" si="593"/>
        <v>Diálogo</v>
      </c>
      <c r="BO989" s="12" t="str">
        <f t="shared" si="571"/>
        <v>Claridad</v>
      </c>
      <c r="BP989" s="12" t="str">
        <f t="shared" si="572"/>
        <v>Oportunidades de mejora</v>
      </c>
      <c r="BQ989" s="12" t="str">
        <f t="shared" si="573"/>
        <v>Retroalimentación al docente</v>
      </c>
      <c r="BS989" s="12">
        <f t="shared" si="574"/>
        <v>1</v>
      </c>
      <c r="BT989" s="12">
        <f t="shared" si="575"/>
        <v>1</v>
      </c>
      <c r="BU989" s="12">
        <f t="shared" si="576"/>
        <v>1</v>
      </c>
      <c r="BV989" s="12">
        <f t="shared" si="577"/>
        <v>1</v>
      </c>
      <c r="BW989" s="12">
        <f t="shared" si="578"/>
        <v>1</v>
      </c>
      <c r="BX989" s="12">
        <f t="shared" si="579"/>
        <v>0</v>
      </c>
      <c r="BY989" s="12">
        <f t="shared" si="580"/>
        <v>5</v>
      </c>
      <c r="BZ989"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89" s="12" t="str">
        <f t="shared" si="582"/>
        <v>La bibliografía básica propuesta se encuentra en la biblioteca "Juan Roa Vásquez".</v>
      </c>
      <c r="CB989" s="21" t="str">
        <f t="shared" si="583"/>
        <v>La bibliografía propuesta contiene títulos de edición menor a 5 años.</v>
      </c>
      <c r="CC989" s="12" t="str">
        <f t="shared" si="584"/>
        <v>La bibliografía se presenta con una sólo sistema de referenciación (APA, Vancouver, IEEE, etc).</v>
      </c>
      <c r="CD989" s="12" t="str">
        <f t="shared" si="585"/>
        <v>La bibliografía incluye por lo menos dos títulos en una segunda lengua.</v>
      </c>
      <c r="CF989" s="12">
        <f t="shared" si="586"/>
        <v>1</v>
      </c>
      <c r="CG989" s="12">
        <f t="shared" si="587"/>
        <v>1</v>
      </c>
      <c r="CH989" s="12">
        <f t="shared" si="588"/>
        <v>1</v>
      </c>
      <c r="CI989" s="12">
        <f t="shared" si="589"/>
        <v>1</v>
      </c>
      <c r="CJ989" s="12">
        <f t="shared" si="590"/>
        <v>0</v>
      </c>
      <c r="CK989" s="12">
        <f t="shared" si="591"/>
        <v>4</v>
      </c>
    </row>
    <row r="990" spans="1:89" x14ac:dyDescent="0.25">
      <c r="A990" s="25">
        <v>43084.840614062501</v>
      </c>
      <c r="B990" s="26" t="s">
        <v>2006</v>
      </c>
      <c r="C990" s="26" t="s">
        <v>2007</v>
      </c>
      <c r="D990" s="26" t="s">
        <v>185</v>
      </c>
      <c r="E990" s="24"/>
      <c r="F990" s="26" t="s">
        <v>436</v>
      </c>
      <c r="G990" s="26" t="s">
        <v>2008</v>
      </c>
      <c r="H990" s="26" t="s">
        <v>188</v>
      </c>
      <c r="I990" s="26" t="s">
        <v>188</v>
      </c>
      <c r="J990" s="26" t="s">
        <v>188</v>
      </c>
      <c r="K990" s="26" t="s">
        <v>188</v>
      </c>
      <c r="L990" s="26" t="s">
        <v>188</v>
      </c>
      <c r="M990" s="26" t="s">
        <v>188</v>
      </c>
      <c r="N990" s="26" t="s">
        <v>188</v>
      </c>
      <c r="O990" s="26" t="s">
        <v>188</v>
      </c>
      <c r="P990" s="26" t="s">
        <v>188</v>
      </c>
      <c r="Q990" s="26" t="s">
        <v>188</v>
      </c>
      <c r="R990" s="26" t="s">
        <v>188</v>
      </c>
      <c r="S990" s="26" t="s">
        <v>188</v>
      </c>
      <c r="T990" s="26" t="s">
        <v>188</v>
      </c>
      <c r="U990" s="26" t="s">
        <v>188</v>
      </c>
      <c r="V990" s="26" t="s">
        <v>5</v>
      </c>
      <c r="W990" s="26" t="s">
        <v>162</v>
      </c>
      <c r="X990" s="26" t="s">
        <v>158</v>
      </c>
      <c r="Y990" s="26" t="s">
        <v>190</v>
      </c>
      <c r="Z990" s="26" t="s">
        <v>190</v>
      </c>
      <c r="AA990" s="26" t="s">
        <v>190</v>
      </c>
      <c r="AB990" s="26" t="s">
        <v>190</v>
      </c>
      <c r="AC990" s="26" t="s">
        <v>190</v>
      </c>
      <c r="AD990" s="26" t="s">
        <v>190</v>
      </c>
      <c r="AE990" s="26" t="s">
        <v>55</v>
      </c>
      <c r="AF990" s="26" t="s">
        <v>159</v>
      </c>
      <c r="AG990" s="26" t="s">
        <v>59</v>
      </c>
      <c r="AH990" s="26" t="s">
        <v>59</v>
      </c>
      <c r="AI990" s="26" t="s">
        <v>59</v>
      </c>
      <c r="AJ990" s="26" t="s">
        <v>59</v>
      </c>
      <c r="AK990" s="26" t="s">
        <v>71</v>
      </c>
      <c r="AL990" s="26" t="s">
        <v>163</v>
      </c>
      <c r="AM990" s="26" t="s">
        <v>191</v>
      </c>
      <c r="AN990" s="26" t="s">
        <v>90</v>
      </c>
      <c r="AO990" s="26" t="s">
        <v>192</v>
      </c>
      <c r="AP990" s="26" t="s">
        <v>106</v>
      </c>
      <c r="AQ990" s="26" t="s">
        <v>106</v>
      </c>
      <c r="AR990" s="26" t="s">
        <v>106</v>
      </c>
      <c r="AS990" s="26" t="s">
        <v>106</v>
      </c>
      <c r="AT990" s="26" t="s">
        <v>113</v>
      </c>
      <c r="AU990" s="26" t="s">
        <v>193</v>
      </c>
      <c r="AX990" s="12">
        <f t="shared" si="561"/>
        <v>988</v>
      </c>
      <c r="AY990" s="12">
        <f t="shared" si="592"/>
        <v>0.33333333333333331</v>
      </c>
      <c r="AZ990" s="20" t="str">
        <f t="shared" si="562"/>
        <v>Anticipatoria., Criterios y estándares (Rúbrica)., Autoevaluación., Retroalimentación.</v>
      </c>
      <c r="BA990" s="12" t="str">
        <f t="shared" si="557"/>
        <v>Anticipatoria.</v>
      </c>
      <c r="BB990" s="12" t="str">
        <f t="shared" si="558"/>
        <v>Criterios y estándares (Rúbrica).</v>
      </c>
      <c r="BC990" s="12" t="str">
        <f t="shared" si="559"/>
        <v>Autoevaluación.</v>
      </c>
      <c r="BD990" s="12" t="str">
        <f t="shared" si="560"/>
        <v>Retroalimentación.</v>
      </c>
      <c r="BF990" s="12">
        <f t="shared" si="563"/>
        <v>1</v>
      </c>
      <c r="BG990" s="12">
        <f t="shared" si="564"/>
        <v>1</v>
      </c>
      <c r="BH990" s="12">
        <f t="shared" si="565"/>
        <v>1</v>
      </c>
      <c r="BI990" s="12">
        <f t="shared" si="566"/>
        <v>1</v>
      </c>
      <c r="BJ990" s="12">
        <f t="shared" si="567"/>
        <v>0</v>
      </c>
      <c r="BK990" s="12">
        <f t="shared" si="568"/>
        <v>4</v>
      </c>
      <c r="BL990" s="20" t="str">
        <f t="shared" si="569"/>
        <v>Reflexión, Diálogo, Claridad, Oportunidades de mejora, Retroalimentación al docente</v>
      </c>
      <c r="BM990" s="12" t="str">
        <f t="shared" si="570"/>
        <v>Reflexión</v>
      </c>
      <c r="BN990" s="12" t="str">
        <f t="shared" si="593"/>
        <v>Diálogo</v>
      </c>
      <c r="BO990" s="12" t="str">
        <f t="shared" si="571"/>
        <v>Claridad</v>
      </c>
      <c r="BP990" s="12" t="str">
        <f t="shared" si="572"/>
        <v>Oportunidades de mejora</v>
      </c>
      <c r="BQ990" s="12" t="str">
        <f t="shared" si="573"/>
        <v>Retroalimentación al docente</v>
      </c>
      <c r="BS990" s="12">
        <f t="shared" si="574"/>
        <v>1</v>
      </c>
      <c r="BT990" s="12">
        <f t="shared" si="575"/>
        <v>1</v>
      </c>
      <c r="BU990" s="12">
        <f t="shared" si="576"/>
        <v>1</v>
      </c>
      <c r="BV990" s="12">
        <f t="shared" si="577"/>
        <v>1</v>
      </c>
      <c r="BW990" s="12">
        <f t="shared" si="578"/>
        <v>1</v>
      </c>
      <c r="BX990" s="12">
        <f t="shared" si="579"/>
        <v>0</v>
      </c>
      <c r="BY990" s="12">
        <f t="shared" si="580"/>
        <v>5</v>
      </c>
      <c r="BZ990"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90" s="12" t="str">
        <f t="shared" si="582"/>
        <v>La bibliografía básica propuesta se encuentra en la biblioteca "Juan Roa Vásquez".</v>
      </c>
      <c r="CB990" s="21" t="str">
        <f t="shared" si="583"/>
        <v>La bibliografía propuesta contiene títulos de edición menor a 5 años.</v>
      </c>
      <c r="CC990" s="12" t="str">
        <f t="shared" si="584"/>
        <v>La bibliografía se presenta con una sólo sistema de referenciación (APA, Vancouver, IEEE, etc).</v>
      </c>
      <c r="CD990" s="12" t="str">
        <f t="shared" si="585"/>
        <v>La bibliografía incluye por lo menos dos títulos en una segunda lengua.</v>
      </c>
      <c r="CF990" s="12">
        <f t="shared" si="586"/>
        <v>1</v>
      </c>
      <c r="CG990" s="12">
        <f t="shared" si="587"/>
        <v>1</v>
      </c>
      <c r="CH990" s="12">
        <f t="shared" si="588"/>
        <v>1</v>
      </c>
      <c r="CI990" s="12">
        <f t="shared" si="589"/>
        <v>1</v>
      </c>
      <c r="CJ990" s="12">
        <f t="shared" si="590"/>
        <v>0</v>
      </c>
      <c r="CK990" s="12">
        <f t="shared" si="591"/>
        <v>4</v>
      </c>
    </row>
    <row r="991" spans="1:89" x14ac:dyDescent="0.25">
      <c r="A991" s="25">
        <v>43084.8467490162</v>
      </c>
      <c r="B991" s="26" t="s">
        <v>2006</v>
      </c>
      <c r="C991" s="26" t="s">
        <v>2007</v>
      </c>
      <c r="D991" s="26" t="s">
        <v>185</v>
      </c>
      <c r="E991" s="24"/>
      <c r="F991" s="26" t="s">
        <v>436</v>
      </c>
      <c r="G991" s="26" t="s">
        <v>2009</v>
      </c>
      <c r="H991" s="26" t="s">
        <v>188</v>
      </c>
      <c r="I991" s="26" t="s">
        <v>188</v>
      </c>
      <c r="J991" s="26" t="s">
        <v>188</v>
      </c>
      <c r="K991" s="26" t="s">
        <v>188</v>
      </c>
      <c r="L991" s="26" t="s">
        <v>188</v>
      </c>
      <c r="M991" s="26" t="s">
        <v>188</v>
      </c>
      <c r="N991" s="26" t="s">
        <v>188</v>
      </c>
      <c r="O991" s="26" t="s">
        <v>188</v>
      </c>
      <c r="P991" s="26" t="s">
        <v>188</v>
      </c>
      <c r="Q991" s="26" t="s">
        <v>188</v>
      </c>
      <c r="R991" s="26" t="s">
        <v>188</v>
      </c>
      <c r="S991" s="26" t="s">
        <v>188</v>
      </c>
      <c r="T991" s="26" t="s">
        <v>188</v>
      </c>
      <c r="U991" s="26" t="s">
        <v>188</v>
      </c>
      <c r="V991" s="26" t="s">
        <v>5</v>
      </c>
      <c r="W991" s="26" t="s">
        <v>162</v>
      </c>
      <c r="X991" s="26" t="s">
        <v>158</v>
      </c>
      <c r="Y991" s="26" t="s">
        <v>190</v>
      </c>
      <c r="Z991" s="26" t="s">
        <v>190</v>
      </c>
      <c r="AA991" s="26" t="s">
        <v>190</v>
      </c>
      <c r="AB991" s="26" t="s">
        <v>190</v>
      </c>
      <c r="AC991" s="26" t="s">
        <v>190</v>
      </c>
      <c r="AD991" s="26" t="s">
        <v>190</v>
      </c>
      <c r="AE991" s="26" t="s">
        <v>55</v>
      </c>
      <c r="AF991" s="26" t="s">
        <v>159</v>
      </c>
      <c r="AG991" s="26" t="s">
        <v>59</v>
      </c>
      <c r="AH991" s="26" t="s">
        <v>59</v>
      </c>
      <c r="AI991" s="26" t="s">
        <v>59</v>
      </c>
      <c r="AJ991" s="26" t="s">
        <v>59</v>
      </c>
      <c r="AK991" s="26" t="s">
        <v>71</v>
      </c>
      <c r="AL991" s="26" t="s">
        <v>163</v>
      </c>
      <c r="AM991" s="26" t="s">
        <v>191</v>
      </c>
      <c r="AN991" s="26" t="s">
        <v>90</v>
      </c>
      <c r="AO991" s="26" t="s">
        <v>192</v>
      </c>
      <c r="AP991" s="26" t="s">
        <v>106</v>
      </c>
      <c r="AQ991" s="26" t="s">
        <v>106</v>
      </c>
      <c r="AR991" s="26" t="s">
        <v>106</v>
      </c>
      <c r="AS991" s="26" t="s">
        <v>106</v>
      </c>
      <c r="AT991" s="26" t="s">
        <v>113</v>
      </c>
      <c r="AU991" s="26" t="s">
        <v>193</v>
      </c>
      <c r="AX991" s="12">
        <f t="shared" si="561"/>
        <v>988</v>
      </c>
      <c r="AY991" s="12">
        <f t="shared" si="592"/>
        <v>0.33333333333333331</v>
      </c>
      <c r="AZ991" s="20" t="str">
        <f t="shared" si="562"/>
        <v>Anticipatoria., Criterios y estándares (Rúbrica)., Autoevaluación., Retroalimentación.</v>
      </c>
      <c r="BA991" s="12" t="str">
        <f t="shared" si="557"/>
        <v>Anticipatoria.</v>
      </c>
      <c r="BB991" s="12" t="str">
        <f t="shared" si="558"/>
        <v>Criterios y estándares (Rúbrica).</v>
      </c>
      <c r="BC991" s="12" t="str">
        <f t="shared" si="559"/>
        <v>Autoevaluación.</v>
      </c>
      <c r="BD991" s="12" t="str">
        <f t="shared" si="560"/>
        <v>Retroalimentación.</v>
      </c>
      <c r="BF991" s="12">
        <f t="shared" si="563"/>
        <v>1</v>
      </c>
      <c r="BG991" s="12">
        <f t="shared" si="564"/>
        <v>1</v>
      </c>
      <c r="BH991" s="12">
        <f t="shared" si="565"/>
        <v>1</v>
      </c>
      <c r="BI991" s="12">
        <f t="shared" si="566"/>
        <v>1</v>
      </c>
      <c r="BJ991" s="12">
        <f t="shared" si="567"/>
        <v>0</v>
      </c>
      <c r="BK991" s="12">
        <f t="shared" si="568"/>
        <v>4</v>
      </c>
      <c r="BL991" s="20" t="str">
        <f t="shared" si="569"/>
        <v>Reflexión, Diálogo, Claridad, Oportunidades de mejora, Retroalimentación al docente</v>
      </c>
      <c r="BM991" s="12" t="str">
        <f t="shared" si="570"/>
        <v>Reflexión</v>
      </c>
      <c r="BN991" s="12" t="str">
        <f t="shared" si="593"/>
        <v>Diálogo</v>
      </c>
      <c r="BO991" s="12" t="str">
        <f t="shared" si="571"/>
        <v>Claridad</v>
      </c>
      <c r="BP991" s="12" t="str">
        <f t="shared" si="572"/>
        <v>Oportunidades de mejora</v>
      </c>
      <c r="BQ991" s="12" t="str">
        <f t="shared" si="573"/>
        <v>Retroalimentación al docente</v>
      </c>
      <c r="BS991" s="12">
        <f t="shared" si="574"/>
        <v>1</v>
      </c>
      <c r="BT991" s="12">
        <f t="shared" si="575"/>
        <v>1</v>
      </c>
      <c r="BU991" s="12">
        <f t="shared" si="576"/>
        <v>1</v>
      </c>
      <c r="BV991" s="12">
        <f t="shared" si="577"/>
        <v>1</v>
      </c>
      <c r="BW991" s="12">
        <f t="shared" si="578"/>
        <v>1</v>
      </c>
      <c r="BX991" s="12">
        <f t="shared" si="579"/>
        <v>0</v>
      </c>
      <c r="BY991" s="12">
        <f t="shared" si="580"/>
        <v>5</v>
      </c>
      <c r="BZ991"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91" s="12" t="str">
        <f t="shared" si="582"/>
        <v>La bibliografía básica propuesta se encuentra en la biblioteca "Juan Roa Vásquez".</v>
      </c>
      <c r="CB991" s="21" t="str">
        <f t="shared" si="583"/>
        <v>La bibliografía propuesta contiene títulos de edición menor a 5 años.</v>
      </c>
      <c r="CC991" s="12" t="str">
        <f t="shared" si="584"/>
        <v>La bibliografía se presenta con una sólo sistema de referenciación (APA, Vancouver, IEEE, etc).</v>
      </c>
      <c r="CD991" s="12" t="str">
        <f t="shared" si="585"/>
        <v>La bibliografía incluye por lo menos dos títulos en una segunda lengua.</v>
      </c>
      <c r="CF991" s="12">
        <f t="shared" si="586"/>
        <v>1</v>
      </c>
      <c r="CG991" s="12">
        <f t="shared" si="587"/>
        <v>1</v>
      </c>
      <c r="CH991" s="12">
        <f t="shared" si="588"/>
        <v>1</v>
      </c>
      <c r="CI991" s="12">
        <f t="shared" si="589"/>
        <v>1</v>
      </c>
      <c r="CJ991" s="12">
        <f t="shared" si="590"/>
        <v>0</v>
      </c>
      <c r="CK991" s="12">
        <f t="shared" si="591"/>
        <v>4</v>
      </c>
    </row>
    <row r="992" spans="1:89" x14ac:dyDescent="0.25">
      <c r="A992" s="25">
        <v>43084.847168402775</v>
      </c>
      <c r="B992" s="26" t="s">
        <v>2010</v>
      </c>
      <c r="C992" s="26" t="s">
        <v>2011</v>
      </c>
      <c r="D992" s="26" t="s">
        <v>185</v>
      </c>
      <c r="E992" s="24"/>
      <c r="F992" s="26" t="s">
        <v>282</v>
      </c>
      <c r="G992" s="26" t="s">
        <v>2012</v>
      </c>
      <c r="H992" s="26" t="s">
        <v>188</v>
      </c>
      <c r="I992" s="26" t="s">
        <v>188</v>
      </c>
      <c r="J992" s="26" t="s">
        <v>188</v>
      </c>
      <c r="K992" s="26" t="s">
        <v>188</v>
      </c>
      <c r="L992" s="26" t="s">
        <v>188</v>
      </c>
      <c r="M992" s="26" t="s">
        <v>188</v>
      </c>
      <c r="N992" s="26" t="s">
        <v>188</v>
      </c>
      <c r="O992" s="26" t="s">
        <v>188</v>
      </c>
      <c r="P992" s="26" t="s">
        <v>188</v>
      </c>
      <c r="Q992" s="26" t="s">
        <v>188</v>
      </c>
      <c r="R992" s="26" t="s">
        <v>188</v>
      </c>
      <c r="S992" s="26" t="s">
        <v>188</v>
      </c>
      <c r="T992" s="26" t="s">
        <v>188</v>
      </c>
      <c r="U992" s="26" t="s">
        <v>188</v>
      </c>
      <c r="V992" s="26" t="s">
        <v>5</v>
      </c>
      <c r="W992" s="26" t="s">
        <v>162</v>
      </c>
      <c r="X992" s="26" t="s">
        <v>158</v>
      </c>
      <c r="Y992" s="26" t="s">
        <v>190</v>
      </c>
      <c r="Z992" s="26" t="s">
        <v>190</v>
      </c>
      <c r="AA992" s="26" t="s">
        <v>190</v>
      </c>
      <c r="AB992" s="26" t="s">
        <v>190</v>
      </c>
      <c r="AC992" s="26" t="s">
        <v>190</v>
      </c>
      <c r="AD992" s="26" t="s">
        <v>190</v>
      </c>
      <c r="AE992" s="26" t="s">
        <v>55</v>
      </c>
      <c r="AF992" s="26" t="s">
        <v>159</v>
      </c>
      <c r="AG992" s="26" t="s">
        <v>59</v>
      </c>
      <c r="AH992" s="26" t="s">
        <v>59</v>
      </c>
      <c r="AI992" s="26" t="s">
        <v>59</v>
      </c>
      <c r="AJ992" s="26" t="s">
        <v>59</v>
      </c>
      <c r="AK992" s="26" t="s">
        <v>71</v>
      </c>
      <c r="AL992" s="26" t="s">
        <v>163</v>
      </c>
      <c r="AM992" s="26" t="s">
        <v>191</v>
      </c>
      <c r="AN992" s="26" t="s">
        <v>90</v>
      </c>
      <c r="AO992" s="26" t="s">
        <v>192</v>
      </c>
      <c r="AP992" s="26" t="s">
        <v>106</v>
      </c>
      <c r="AQ992" s="26" t="s">
        <v>106</v>
      </c>
      <c r="AR992" s="26" t="s">
        <v>106</v>
      </c>
      <c r="AS992" s="26" t="s">
        <v>106</v>
      </c>
      <c r="AT992" s="26" t="s">
        <v>113</v>
      </c>
      <c r="AU992" s="26" t="s">
        <v>193</v>
      </c>
      <c r="AX992" s="12">
        <f t="shared" si="561"/>
        <v>991</v>
      </c>
      <c r="AY992" s="12">
        <f t="shared" si="592"/>
        <v>1</v>
      </c>
      <c r="AZ992" s="20" t="str">
        <f t="shared" si="562"/>
        <v>Anticipatoria., Criterios y estándares (Rúbrica)., Autoevaluación., Retroalimentación.</v>
      </c>
      <c r="BA992" s="12" t="str">
        <f t="shared" si="557"/>
        <v>Anticipatoria.</v>
      </c>
      <c r="BB992" s="12" t="str">
        <f t="shared" si="558"/>
        <v>Criterios y estándares (Rúbrica).</v>
      </c>
      <c r="BC992" s="12" t="str">
        <f t="shared" si="559"/>
        <v>Autoevaluación.</v>
      </c>
      <c r="BD992" s="12" t="str">
        <f t="shared" si="560"/>
        <v>Retroalimentación.</v>
      </c>
      <c r="BF992" s="12">
        <f t="shared" si="563"/>
        <v>1</v>
      </c>
      <c r="BG992" s="12">
        <f t="shared" si="564"/>
        <v>1</v>
      </c>
      <c r="BH992" s="12">
        <f t="shared" si="565"/>
        <v>1</v>
      </c>
      <c r="BI992" s="12">
        <f t="shared" si="566"/>
        <v>1</v>
      </c>
      <c r="BJ992" s="12">
        <f t="shared" si="567"/>
        <v>0</v>
      </c>
      <c r="BK992" s="12">
        <f t="shared" si="568"/>
        <v>4</v>
      </c>
      <c r="BL992" s="20" t="str">
        <f t="shared" si="569"/>
        <v>Reflexión, Diálogo, Claridad, Oportunidades de mejora, Retroalimentación al docente</v>
      </c>
      <c r="BM992" s="12" t="str">
        <f t="shared" si="570"/>
        <v>Reflexión</v>
      </c>
      <c r="BN992" s="12" t="str">
        <f t="shared" si="593"/>
        <v>Diálogo</v>
      </c>
      <c r="BO992" s="12" t="str">
        <f t="shared" si="571"/>
        <v>Claridad</v>
      </c>
      <c r="BP992" s="12" t="str">
        <f t="shared" si="572"/>
        <v>Oportunidades de mejora</v>
      </c>
      <c r="BQ992" s="12" t="str">
        <f t="shared" si="573"/>
        <v>Retroalimentación al docente</v>
      </c>
      <c r="BS992" s="12">
        <f t="shared" si="574"/>
        <v>1</v>
      </c>
      <c r="BT992" s="12">
        <f t="shared" si="575"/>
        <v>1</v>
      </c>
      <c r="BU992" s="12">
        <f t="shared" si="576"/>
        <v>1</v>
      </c>
      <c r="BV992" s="12">
        <f t="shared" si="577"/>
        <v>1</v>
      </c>
      <c r="BW992" s="12">
        <f t="shared" si="578"/>
        <v>1</v>
      </c>
      <c r="BX992" s="12">
        <f t="shared" si="579"/>
        <v>0</v>
      </c>
      <c r="BY992" s="12">
        <f t="shared" si="580"/>
        <v>5</v>
      </c>
      <c r="BZ992"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92" s="12" t="str">
        <f t="shared" si="582"/>
        <v>La bibliografía básica propuesta se encuentra en la biblioteca "Juan Roa Vásquez".</v>
      </c>
      <c r="CB992" s="21" t="str">
        <f t="shared" si="583"/>
        <v>La bibliografía propuesta contiene títulos de edición menor a 5 años.</v>
      </c>
      <c r="CC992" s="12" t="str">
        <f t="shared" si="584"/>
        <v>La bibliografía se presenta con una sólo sistema de referenciación (APA, Vancouver, IEEE, etc).</v>
      </c>
      <c r="CD992" s="12" t="str">
        <f t="shared" si="585"/>
        <v>La bibliografía incluye por lo menos dos títulos en una segunda lengua.</v>
      </c>
      <c r="CF992" s="12">
        <f t="shared" si="586"/>
        <v>1</v>
      </c>
      <c r="CG992" s="12">
        <f t="shared" si="587"/>
        <v>1</v>
      </c>
      <c r="CH992" s="12">
        <f t="shared" si="588"/>
        <v>1</v>
      </c>
      <c r="CI992" s="12">
        <f t="shared" si="589"/>
        <v>1</v>
      </c>
      <c r="CJ992" s="12">
        <f t="shared" si="590"/>
        <v>0</v>
      </c>
      <c r="CK992" s="12">
        <f t="shared" si="591"/>
        <v>4</v>
      </c>
    </row>
    <row r="993" spans="1:89" x14ac:dyDescent="0.25">
      <c r="A993" s="25">
        <v>43084.895913159722</v>
      </c>
      <c r="B993" s="26" t="s">
        <v>2013</v>
      </c>
      <c r="C993" s="26" t="s">
        <v>2014</v>
      </c>
      <c r="D993" s="26" t="s">
        <v>185</v>
      </c>
      <c r="E993" s="24"/>
      <c r="F993" s="26" t="s">
        <v>357</v>
      </c>
      <c r="G993" s="26" t="s">
        <v>2015</v>
      </c>
      <c r="H993" s="26" t="s">
        <v>188</v>
      </c>
      <c r="I993" s="26" t="s">
        <v>188</v>
      </c>
      <c r="J993" s="26" t="s">
        <v>188</v>
      </c>
      <c r="K993" s="26" t="s">
        <v>188</v>
      </c>
      <c r="L993" s="26" t="s">
        <v>188</v>
      </c>
      <c r="M993" s="26" t="s">
        <v>188</v>
      </c>
      <c r="N993" s="26" t="s">
        <v>188</v>
      </c>
      <c r="O993" s="26" t="s">
        <v>188</v>
      </c>
      <c r="P993" s="26" t="s">
        <v>188</v>
      </c>
      <c r="Q993" s="26" t="s">
        <v>188</v>
      </c>
      <c r="R993" s="26" t="s">
        <v>188</v>
      </c>
      <c r="S993" s="26" t="s">
        <v>188</v>
      </c>
      <c r="T993" s="26" t="s">
        <v>188</v>
      </c>
      <c r="U993" s="26" t="s">
        <v>188</v>
      </c>
      <c r="V993" s="26" t="s">
        <v>5</v>
      </c>
      <c r="W993" s="26" t="s">
        <v>162</v>
      </c>
      <c r="X993" s="26" t="s">
        <v>158</v>
      </c>
      <c r="Y993" s="26" t="s">
        <v>43</v>
      </c>
      <c r="Z993" s="26" t="s">
        <v>190</v>
      </c>
      <c r="AA993" s="26" t="s">
        <v>190</v>
      </c>
      <c r="AB993" s="26" t="s">
        <v>43</v>
      </c>
      <c r="AC993" s="26" t="s">
        <v>43</v>
      </c>
      <c r="AD993" s="26" t="s">
        <v>43</v>
      </c>
      <c r="AE993" s="26" t="s">
        <v>55</v>
      </c>
      <c r="AF993" s="26" t="s">
        <v>58</v>
      </c>
      <c r="AG993" s="26" t="s">
        <v>58</v>
      </c>
      <c r="AH993" s="26" t="s">
        <v>58</v>
      </c>
      <c r="AI993" s="26" t="s">
        <v>58</v>
      </c>
      <c r="AJ993" s="26" t="s">
        <v>58</v>
      </c>
      <c r="AK993" s="26" t="s">
        <v>71</v>
      </c>
      <c r="AL993" s="26" t="s">
        <v>160</v>
      </c>
      <c r="AM993" s="26" t="s">
        <v>231</v>
      </c>
      <c r="AN993" s="26" t="s">
        <v>89</v>
      </c>
      <c r="AO993" s="26" t="s">
        <v>306</v>
      </c>
      <c r="AP993" s="26" t="s">
        <v>106</v>
      </c>
      <c r="AQ993" s="26" t="s">
        <v>106</v>
      </c>
      <c r="AR993" s="26" t="s">
        <v>104</v>
      </c>
      <c r="AS993" s="26" t="s">
        <v>106</v>
      </c>
      <c r="AT993" s="26" t="s">
        <v>114</v>
      </c>
      <c r="AU993" s="26" t="s">
        <v>249</v>
      </c>
      <c r="AX993" s="12">
        <f t="shared" si="561"/>
        <v>992</v>
      </c>
      <c r="AY993" s="12">
        <f t="shared" si="592"/>
        <v>1</v>
      </c>
      <c r="AZ993" s="20" t="str">
        <f t="shared" si="562"/>
        <v>Anticipatoria., Criterios y estándares (Rúbrica)., Retroalimentación.</v>
      </c>
      <c r="BA993" s="12" t="str">
        <f t="shared" si="557"/>
        <v>Anticipatoria.</v>
      </c>
      <c r="BB993" s="12" t="str">
        <f t="shared" si="558"/>
        <v>Criterios y estándares (Rúbrica).</v>
      </c>
      <c r="BC993" s="12" t="str">
        <f t="shared" si="559"/>
        <v>Retroalimentación.</v>
      </c>
      <c r="BD993" s="12" t="str">
        <f t="shared" si="560"/>
        <v/>
      </c>
      <c r="BF993" s="12">
        <f t="shared" si="563"/>
        <v>1</v>
      </c>
      <c r="BG993" s="12">
        <f t="shared" si="564"/>
        <v>1</v>
      </c>
      <c r="BH993" s="12">
        <f t="shared" si="565"/>
        <v>0</v>
      </c>
      <c r="BI993" s="12">
        <f t="shared" si="566"/>
        <v>1</v>
      </c>
      <c r="BJ993" s="12">
        <f t="shared" si="567"/>
        <v>0</v>
      </c>
      <c r="BK993" s="12">
        <f t="shared" si="568"/>
        <v>3</v>
      </c>
      <c r="BL993" s="20" t="str">
        <f t="shared" si="569"/>
        <v>Diálogo, Claridad, Oportunidades de mejora, Retroalimentación al docente</v>
      </c>
      <c r="BM993" s="12" t="str">
        <f t="shared" si="570"/>
        <v>Diálogo</v>
      </c>
      <c r="BN993" s="12" t="str">
        <f t="shared" si="593"/>
        <v>Claridad</v>
      </c>
      <c r="BO993" s="12" t="str">
        <f t="shared" si="571"/>
        <v>Oportunidades de mejora</v>
      </c>
      <c r="BP993" s="12" t="str">
        <f t="shared" si="572"/>
        <v>Retroalimentación al docente</v>
      </c>
      <c r="BQ993" s="12" t="str">
        <f t="shared" si="573"/>
        <v/>
      </c>
      <c r="BS993" s="12">
        <f t="shared" si="574"/>
        <v>0</v>
      </c>
      <c r="BT993" s="12">
        <f t="shared" si="575"/>
        <v>1</v>
      </c>
      <c r="BU993" s="12">
        <f t="shared" si="576"/>
        <v>1</v>
      </c>
      <c r="BV993" s="12">
        <f t="shared" si="577"/>
        <v>1</v>
      </c>
      <c r="BW993" s="12">
        <f t="shared" si="578"/>
        <v>1</v>
      </c>
      <c r="BX993" s="12">
        <f t="shared" si="579"/>
        <v>0</v>
      </c>
      <c r="BY993" s="12">
        <f t="shared" si="580"/>
        <v>4</v>
      </c>
      <c r="BZ993" s="12" t="str">
        <f t="shared" si="581"/>
        <v>La bibliografía básica propuesta se encuentra en la biblioteca "Juan Roa Vásquez"., La bibliografía incluye por lo menos dos títulos en una segunda lengua.</v>
      </c>
      <c r="CA993" s="12" t="str">
        <f t="shared" si="582"/>
        <v>La bibliografía básica propuesta se encuentra en la biblioteca "Juan Roa Vásquez".</v>
      </c>
      <c r="CB993" s="21" t="str">
        <f t="shared" si="583"/>
        <v>La bibliografía incluye por lo menos dos títulos en una segunda lengua.</v>
      </c>
      <c r="CC993" s="12" t="str">
        <f t="shared" si="584"/>
        <v/>
      </c>
      <c r="CD993" s="12" t="str">
        <f t="shared" si="585"/>
        <v/>
      </c>
      <c r="CF993" s="12">
        <f t="shared" si="586"/>
        <v>1</v>
      </c>
      <c r="CG993" s="12">
        <f t="shared" si="587"/>
        <v>0</v>
      </c>
      <c r="CH993" s="12">
        <f t="shared" si="588"/>
        <v>0</v>
      </c>
      <c r="CI993" s="12">
        <f t="shared" si="589"/>
        <v>1</v>
      </c>
      <c r="CJ993" s="12">
        <f t="shared" si="590"/>
        <v>0</v>
      </c>
      <c r="CK993" s="12">
        <f t="shared" si="591"/>
        <v>2</v>
      </c>
    </row>
    <row r="994" spans="1:89" x14ac:dyDescent="0.25">
      <c r="A994" s="25">
        <v>43084.980468182868</v>
      </c>
      <c r="B994" s="26" t="s">
        <v>1998</v>
      </c>
      <c r="C994" s="26" t="s">
        <v>1999</v>
      </c>
      <c r="D994" s="26" t="s">
        <v>185</v>
      </c>
      <c r="E994" s="24"/>
      <c r="F994" s="26" t="s">
        <v>436</v>
      </c>
      <c r="G994" s="26" t="s">
        <v>2016</v>
      </c>
      <c r="H994" s="26" t="s">
        <v>188</v>
      </c>
      <c r="I994" s="26" t="s">
        <v>188</v>
      </c>
      <c r="J994" s="26" t="s">
        <v>188</v>
      </c>
      <c r="K994" s="26" t="s">
        <v>188</v>
      </c>
      <c r="L994" s="26" t="s">
        <v>188</v>
      </c>
      <c r="M994" s="26" t="s">
        <v>188</v>
      </c>
      <c r="N994" s="26" t="s">
        <v>188</v>
      </c>
      <c r="O994" s="26" t="s">
        <v>188</v>
      </c>
      <c r="P994" s="26" t="s">
        <v>188</v>
      </c>
      <c r="Q994" s="26" t="s">
        <v>188</v>
      </c>
      <c r="R994" s="26" t="s">
        <v>188</v>
      </c>
      <c r="S994" s="26" t="s">
        <v>188</v>
      </c>
      <c r="T994" s="26" t="s">
        <v>188</v>
      </c>
      <c r="U994" s="26" t="s">
        <v>188</v>
      </c>
      <c r="V994" s="26" t="s">
        <v>5</v>
      </c>
      <c r="W994" s="26" t="s">
        <v>36</v>
      </c>
      <c r="X994" s="26" t="s">
        <v>158</v>
      </c>
      <c r="Y994" s="26" t="s">
        <v>190</v>
      </c>
      <c r="Z994" s="26" t="s">
        <v>190</v>
      </c>
      <c r="AA994" s="26" t="s">
        <v>190</v>
      </c>
      <c r="AB994" s="26" t="s">
        <v>43</v>
      </c>
      <c r="AC994" s="26" t="s">
        <v>43</v>
      </c>
      <c r="AD994" s="26" t="s">
        <v>190</v>
      </c>
      <c r="AE994" s="26" t="s">
        <v>53</v>
      </c>
      <c r="AF994" s="26" t="s">
        <v>58</v>
      </c>
      <c r="AG994" s="26" t="s">
        <v>59</v>
      </c>
      <c r="AH994" s="26" t="s">
        <v>54</v>
      </c>
      <c r="AI994" s="26" t="s">
        <v>58</v>
      </c>
      <c r="AJ994" s="26" t="s">
        <v>58</v>
      </c>
      <c r="AK994" s="26" t="s">
        <v>69</v>
      </c>
      <c r="AL994" s="26" t="s">
        <v>160</v>
      </c>
      <c r="AM994" s="26" t="s">
        <v>206</v>
      </c>
      <c r="AN994" s="26" t="s">
        <v>89</v>
      </c>
      <c r="AO994" s="26" t="s">
        <v>244</v>
      </c>
      <c r="AP994" s="26" t="s">
        <v>104</v>
      </c>
      <c r="AQ994" s="26" t="s">
        <v>104</v>
      </c>
      <c r="AR994" s="26" t="s">
        <v>104</v>
      </c>
      <c r="AS994" s="26" t="s">
        <v>104</v>
      </c>
      <c r="AT994" s="26" t="s">
        <v>112</v>
      </c>
      <c r="AU994" s="26" t="s">
        <v>193</v>
      </c>
      <c r="AX994" s="12">
        <f t="shared" si="561"/>
        <v>983</v>
      </c>
      <c r="AY994" s="12">
        <f t="shared" si="592"/>
        <v>0.14285714285714285</v>
      </c>
      <c r="AZ994" s="20" t="str">
        <f t="shared" si="562"/>
        <v>Anticipatoria., Autoevaluación., Retroalimentación.</v>
      </c>
      <c r="BA994" s="12" t="str">
        <f t="shared" si="557"/>
        <v>Anticipatoria.</v>
      </c>
      <c r="BB994" s="12" t="str">
        <f t="shared" si="558"/>
        <v>Autoevaluación.</v>
      </c>
      <c r="BC994" s="12" t="str">
        <f t="shared" si="559"/>
        <v>Retroalimentación.</v>
      </c>
      <c r="BD994" s="12" t="str">
        <f t="shared" si="560"/>
        <v/>
      </c>
      <c r="BF994" s="12">
        <f t="shared" si="563"/>
        <v>1</v>
      </c>
      <c r="BG994" s="12">
        <f t="shared" si="564"/>
        <v>0</v>
      </c>
      <c r="BH994" s="12">
        <f t="shared" si="565"/>
        <v>1</v>
      </c>
      <c r="BI994" s="12">
        <f t="shared" si="566"/>
        <v>1</v>
      </c>
      <c r="BJ994" s="12">
        <f t="shared" si="567"/>
        <v>0</v>
      </c>
      <c r="BK994" s="12">
        <f t="shared" si="568"/>
        <v>3</v>
      </c>
      <c r="BL994" s="20" t="str">
        <f t="shared" si="569"/>
        <v>Reflexión, Claridad, Oportunidades de mejora, Retroalimentación al docente</v>
      </c>
      <c r="BM994" s="12" t="str">
        <f t="shared" si="570"/>
        <v>Reflexión</v>
      </c>
      <c r="BN994" s="12" t="str">
        <f t="shared" si="593"/>
        <v>Claridad</v>
      </c>
      <c r="BO994" s="12" t="str">
        <f t="shared" si="571"/>
        <v>Oportunidades de mejora</v>
      </c>
      <c r="BP994" s="12" t="str">
        <f t="shared" si="572"/>
        <v>Oportunidades de mejora</v>
      </c>
      <c r="BQ994" s="12" t="str">
        <f t="shared" si="573"/>
        <v>Retroalimentación al docente</v>
      </c>
      <c r="BS994" s="12">
        <f t="shared" si="574"/>
        <v>1</v>
      </c>
      <c r="BT994" s="12">
        <f t="shared" si="575"/>
        <v>0</v>
      </c>
      <c r="BU994" s="12">
        <f t="shared" si="576"/>
        <v>1</v>
      </c>
      <c r="BV994" s="12">
        <f t="shared" si="577"/>
        <v>2</v>
      </c>
      <c r="BW994" s="12">
        <f t="shared" si="578"/>
        <v>1</v>
      </c>
      <c r="BX994" s="12">
        <f t="shared" si="579"/>
        <v>0</v>
      </c>
      <c r="BY994" s="12">
        <f t="shared" si="580"/>
        <v>5</v>
      </c>
      <c r="BZ994"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94" s="12" t="str">
        <f t="shared" si="582"/>
        <v>La bibliografía básica propuesta se encuentra en la biblioteca "Juan Roa Vásquez".</v>
      </c>
      <c r="CB994" s="21" t="str">
        <f t="shared" si="583"/>
        <v>La bibliografía propuesta contiene títulos de edición menor a 5 años.</v>
      </c>
      <c r="CC994" s="12" t="str">
        <f t="shared" si="584"/>
        <v>La bibliografía se presenta con una sólo sistema de referenciación (APA, Vancouver, IEEE, etc).</v>
      </c>
      <c r="CD994" s="12" t="str">
        <f t="shared" si="585"/>
        <v>La bibliografía incluye por lo menos dos títulos en una segunda lengua.</v>
      </c>
      <c r="CF994" s="12">
        <f t="shared" si="586"/>
        <v>1</v>
      </c>
      <c r="CG994" s="12">
        <f t="shared" si="587"/>
        <v>1</v>
      </c>
      <c r="CH994" s="12">
        <f t="shared" si="588"/>
        <v>1</v>
      </c>
      <c r="CI994" s="12">
        <f t="shared" si="589"/>
        <v>1</v>
      </c>
      <c r="CJ994" s="12">
        <f t="shared" si="590"/>
        <v>0</v>
      </c>
      <c r="CK994" s="12">
        <f t="shared" si="591"/>
        <v>4</v>
      </c>
    </row>
    <row r="995" spans="1:89" x14ac:dyDescent="0.25">
      <c r="A995" s="25">
        <v>43084.982945243057</v>
      </c>
      <c r="B995" s="26" t="s">
        <v>1998</v>
      </c>
      <c r="C995" s="26" t="s">
        <v>1999</v>
      </c>
      <c r="D995" s="26" t="s">
        <v>185</v>
      </c>
      <c r="E995" s="24"/>
      <c r="F995" s="26" t="s">
        <v>436</v>
      </c>
      <c r="G995" s="26" t="s">
        <v>2017</v>
      </c>
      <c r="H995" s="26" t="s">
        <v>188</v>
      </c>
      <c r="I995" s="26" t="s">
        <v>188</v>
      </c>
      <c r="J995" s="26" t="s">
        <v>188</v>
      </c>
      <c r="K995" s="26" t="s">
        <v>188</v>
      </c>
      <c r="L995" s="26" t="s">
        <v>188</v>
      </c>
      <c r="M995" s="26" t="s">
        <v>188</v>
      </c>
      <c r="N995" s="26" t="s">
        <v>188</v>
      </c>
      <c r="O995" s="26" t="s">
        <v>188</v>
      </c>
      <c r="P995" s="26" t="s">
        <v>188</v>
      </c>
      <c r="Q995" s="26" t="s">
        <v>188</v>
      </c>
      <c r="R995" s="26" t="s">
        <v>188</v>
      </c>
      <c r="S995" s="26" t="s">
        <v>188</v>
      </c>
      <c r="T995" s="26" t="s">
        <v>188</v>
      </c>
      <c r="U995" s="26" t="s">
        <v>188</v>
      </c>
      <c r="V995" s="26" t="s">
        <v>5</v>
      </c>
      <c r="W995" s="26" t="s">
        <v>162</v>
      </c>
      <c r="X995" s="26" t="s">
        <v>158</v>
      </c>
      <c r="Y995" s="26" t="s">
        <v>190</v>
      </c>
      <c r="Z995" s="26" t="s">
        <v>190</v>
      </c>
      <c r="AA995" s="26" t="s">
        <v>190</v>
      </c>
      <c r="AB995" s="26" t="s">
        <v>43</v>
      </c>
      <c r="AC995" s="26" t="s">
        <v>43</v>
      </c>
      <c r="AD995" s="26" t="s">
        <v>190</v>
      </c>
      <c r="AE995" s="26" t="s">
        <v>53</v>
      </c>
      <c r="AF995" s="26" t="s">
        <v>159</v>
      </c>
      <c r="AG995" s="26" t="s">
        <v>59</v>
      </c>
      <c r="AH995" s="26" t="s">
        <v>58</v>
      </c>
      <c r="AI995" s="26" t="s">
        <v>59</v>
      </c>
      <c r="AJ995" s="26" t="s">
        <v>58</v>
      </c>
      <c r="AK995" s="26" t="s">
        <v>71</v>
      </c>
      <c r="AL995" s="26" t="s">
        <v>160</v>
      </c>
      <c r="AM995" s="26" t="s">
        <v>191</v>
      </c>
      <c r="AN995" s="26" t="s">
        <v>89</v>
      </c>
      <c r="AO995" s="26" t="s">
        <v>197</v>
      </c>
      <c r="AP995" s="26" t="s">
        <v>106</v>
      </c>
      <c r="AQ995" s="26" t="s">
        <v>104</v>
      </c>
      <c r="AR995" s="26" t="s">
        <v>104</v>
      </c>
      <c r="AS995" s="26" t="s">
        <v>104</v>
      </c>
      <c r="AT995" s="26" t="s">
        <v>114</v>
      </c>
      <c r="AU995" s="26" t="s">
        <v>193</v>
      </c>
      <c r="AX995" s="12">
        <f t="shared" si="561"/>
        <v>983</v>
      </c>
      <c r="AY995" s="12">
        <f t="shared" si="592"/>
        <v>0.14285714285714285</v>
      </c>
      <c r="AZ995" s="20" t="str">
        <f t="shared" si="562"/>
        <v>Anticipatoria., Criterios y estándares (Rúbrica)., Autoevaluación., Retroalimentación.</v>
      </c>
      <c r="BA995" s="12" t="str">
        <f t="shared" si="557"/>
        <v>Anticipatoria.</v>
      </c>
      <c r="BB995" s="12" t="str">
        <f t="shared" si="558"/>
        <v>Criterios y estándares (Rúbrica).</v>
      </c>
      <c r="BC995" s="12" t="str">
        <f t="shared" si="559"/>
        <v>Autoevaluación.</v>
      </c>
      <c r="BD995" s="12" t="str">
        <f t="shared" si="560"/>
        <v>Retroalimentación.</v>
      </c>
      <c r="BF995" s="12">
        <f t="shared" si="563"/>
        <v>1</v>
      </c>
      <c r="BG995" s="12">
        <f t="shared" si="564"/>
        <v>1</v>
      </c>
      <c r="BH995" s="12">
        <f t="shared" si="565"/>
        <v>1</v>
      </c>
      <c r="BI995" s="12">
        <f t="shared" si="566"/>
        <v>1</v>
      </c>
      <c r="BJ995" s="12">
        <f t="shared" si="567"/>
        <v>0</v>
      </c>
      <c r="BK995" s="12">
        <f t="shared" si="568"/>
        <v>4</v>
      </c>
      <c r="BL995" s="20" t="str">
        <f t="shared" si="569"/>
        <v>Reflexión, Diálogo, Claridad, Retroalimentación al docente</v>
      </c>
      <c r="BM995" s="12" t="str">
        <f t="shared" si="570"/>
        <v>Reflexión</v>
      </c>
      <c r="BN995" s="12" t="str">
        <f t="shared" si="593"/>
        <v>Diálogo</v>
      </c>
      <c r="BO995" s="12" t="str">
        <f t="shared" si="571"/>
        <v>Claridad</v>
      </c>
      <c r="BP995" s="12" t="str">
        <f t="shared" si="572"/>
        <v>Retroalimentación al docente</v>
      </c>
      <c r="BQ995" s="12" t="str">
        <f t="shared" si="573"/>
        <v/>
      </c>
      <c r="BS995" s="12">
        <f t="shared" si="574"/>
        <v>1</v>
      </c>
      <c r="BT995" s="12">
        <f t="shared" si="575"/>
        <v>1</v>
      </c>
      <c r="BU995" s="12">
        <f t="shared" si="576"/>
        <v>1</v>
      </c>
      <c r="BV995" s="12">
        <f t="shared" si="577"/>
        <v>0</v>
      </c>
      <c r="BW995" s="12">
        <f t="shared" si="578"/>
        <v>1</v>
      </c>
      <c r="BX995" s="12">
        <f t="shared" si="579"/>
        <v>0</v>
      </c>
      <c r="BY995" s="12">
        <f t="shared" si="580"/>
        <v>4</v>
      </c>
      <c r="BZ995"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95" s="12" t="str">
        <f t="shared" si="582"/>
        <v>La bibliografía básica propuesta se encuentra en la biblioteca "Juan Roa Vásquez".</v>
      </c>
      <c r="CB995" s="21" t="str">
        <f t="shared" si="583"/>
        <v>La bibliografía propuesta contiene títulos de edición menor a 5 años.</v>
      </c>
      <c r="CC995" s="12" t="str">
        <f t="shared" si="584"/>
        <v>La bibliografía se presenta con una sólo sistema de referenciación (APA, Vancouver, IEEE, etc).</v>
      </c>
      <c r="CD995" s="12" t="str">
        <f t="shared" si="585"/>
        <v>La bibliografía incluye por lo menos dos títulos en una segunda lengua.</v>
      </c>
      <c r="CF995" s="12">
        <f t="shared" si="586"/>
        <v>1</v>
      </c>
      <c r="CG995" s="12">
        <f t="shared" si="587"/>
        <v>1</v>
      </c>
      <c r="CH995" s="12">
        <f t="shared" si="588"/>
        <v>1</v>
      </c>
      <c r="CI995" s="12">
        <f t="shared" si="589"/>
        <v>1</v>
      </c>
      <c r="CJ995" s="12">
        <f t="shared" si="590"/>
        <v>0</v>
      </c>
      <c r="CK995" s="12">
        <f t="shared" si="591"/>
        <v>4</v>
      </c>
    </row>
    <row r="996" spans="1:89" x14ac:dyDescent="0.25">
      <c r="A996" s="25">
        <v>43084.98932090278</v>
      </c>
      <c r="B996" s="26" t="s">
        <v>1998</v>
      </c>
      <c r="C996" s="26" t="s">
        <v>1999</v>
      </c>
      <c r="D996" s="26" t="s">
        <v>185</v>
      </c>
      <c r="E996" s="24"/>
      <c r="F996" s="26" t="s">
        <v>436</v>
      </c>
      <c r="G996" s="26" t="s">
        <v>2018</v>
      </c>
      <c r="H996" s="26" t="s">
        <v>188</v>
      </c>
      <c r="I996" s="26" t="s">
        <v>188</v>
      </c>
      <c r="J996" s="26" t="s">
        <v>188</v>
      </c>
      <c r="K996" s="26" t="s">
        <v>188</v>
      </c>
      <c r="L996" s="26" t="s">
        <v>188</v>
      </c>
      <c r="M996" s="26" t="s">
        <v>188</v>
      </c>
      <c r="N996" s="26" t="s">
        <v>188</v>
      </c>
      <c r="O996" s="26" t="s">
        <v>188</v>
      </c>
      <c r="P996" s="26" t="s">
        <v>188</v>
      </c>
      <c r="Q996" s="26" t="s">
        <v>188</v>
      </c>
      <c r="R996" s="26" t="s">
        <v>188</v>
      </c>
      <c r="S996" s="26" t="s">
        <v>188</v>
      </c>
      <c r="T996" s="26" t="s">
        <v>188</v>
      </c>
      <c r="U996" s="26" t="s">
        <v>188</v>
      </c>
      <c r="V996" s="26" t="s">
        <v>5</v>
      </c>
      <c r="W996" s="26" t="s">
        <v>36</v>
      </c>
      <c r="X996" s="26" t="s">
        <v>40</v>
      </c>
      <c r="Y996" s="26" t="s">
        <v>45</v>
      </c>
      <c r="Z996" s="26" t="s">
        <v>45</v>
      </c>
      <c r="AA996" s="26" t="s">
        <v>43</v>
      </c>
      <c r="AB996" s="26" t="s">
        <v>43</v>
      </c>
      <c r="AC996" s="26" t="s">
        <v>45</v>
      </c>
      <c r="AD996" s="26" t="s">
        <v>45</v>
      </c>
      <c r="AE996" s="26" t="s">
        <v>53</v>
      </c>
      <c r="AF996" s="26" t="s">
        <v>54</v>
      </c>
      <c r="AG996" s="26" t="s">
        <v>54</v>
      </c>
      <c r="AH996" s="26" t="s">
        <v>54</v>
      </c>
      <c r="AI996" s="26" t="s">
        <v>58</v>
      </c>
      <c r="AJ996" s="26" t="s">
        <v>58</v>
      </c>
      <c r="AK996" s="26" t="s">
        <v>70</v>
      </c>
      <c r="AL996" s="26" t="s">
        <v>160</v>
      </c>
      <c r="AM996" s="26" t="s">
        <v>214</v>
      </c>
      <c r="AN996" s="26" t="s">
        <v>88</v>
      </c>
      <c r="AO996" s="26" t="s">
        <v>276</v>
      </c>
      <c r="AP996" s="26" t="s">
        <v>105</v>
      </c>
      <c r="AQ996" s="26" t="s">
        <v>104</v>
      </c>
      <c r="AR996" s="26" t="s">
        <v>105</v>
      </c>
      <c r="AS996" s="26" t="s">
        <v>105</v>
      </c>
      <c r="AT996" s="26" t="s">
        <v>114</v>
      </c>
      <c r="AU996" s="26" t="s">
        <v>166</v>
      </c>
      <c r="AX996" s="12">
        <f t="shared" si="561"/>
        <v>983</v>
      </c>
      <c r="AY996" s="12">
        <f t="shared" si="592"/>
        <v>0.14285714285714285</v>
      </c>
      <c r="AZ996" s="20" t="str">
        <f t="shared" si="562"/>
        <v>Criterios y estándares (Rúbrica)., Autoevaluación.</v>
      </c>
      <c r="BA996" s="12" t="str">
        <f t="shared" si="557"/>
        <v>Criterios y estándares (Rúbrica).</v>
      </c>
      <c r="BB996" s="12" t="str">
        <f t="shared" si="558"/>
        <v>Autoevaluación.</v>
      </c>
      <c r="BC996" s="12" t="str">
        <f t="shared" si="559"/>
        <v/>
      </c>
      <c r="BD996" s="12" t="str">
        <f t="shared" si="560"/>
        <v/>
      </c>
      <c r="BF996" s="12">
        <f t="shared" si="563"/>
        <v>0</v>
      </c>
      <c r="BG996" s="12">
        <f t="shared" si="564"/>
        <v>1</v>
      </c>
      <c r="BH996" s="12">
        <f t="shared" si="565"/>
        <v>1</v>
      </c>
      <c r="BI996" s="12">
        <f t="shared" si="566"/>
        <v>0</v>
      </c>
      <c r="BJ996" s="12">
        <f t="shared" si="567"/>
        <v>0</v>
      </c>
      <c r="BK996" s="12">
        <f t="shared" si="568"/>
        <v>2</v>
      </c>
      <c r="BL996" s="20" t="str">
        <f t="shared" si="569"/>
        <v>Reflexión, Diálogo, Claridad</v>
      </c>
      <c r="BM996" s="12" t="str">
        <f t="shared" si="570"/>
        <v>Reflexión</v>
      </c>
      <c r="BN996" s="12" t="str">
        <f t="shared" si="593"/>
        <v>Diálogo</v>
      </c>
      <c r="BO996" s="12" t="str">
        <f t="shared" si="571"/>
        <v>Claridad</v>
      </c>
      <c r="BP996" s="12" t="str">
        <f t="shared" si="572"/>
        <v/>
      </c>
      <c r="BQ996" s="12" t="str">
        <f t="shared" si="573"/>
        <v/>
      </c>
      <c r="BS996" s="12">
        <f t="shared" si="574"/>
        <v>1</v>
      </c>
      <c r="BT996" s="12">
        <f t="shared" si="575"/>
        <v>1</v>
      </c>
      <c r="BU996" s="12">
        <f t="shared" si="576"/>
        <v>1</v>
      </c>
      <c r="BV996" s="12">
        <f t="shared" si="577"/>
        <v>0</v>
      </c>
      <c r="BW996" s="12">
        <f t="shared" si="578"/>
        <v>0</v>
      </c>
      <c r="BX996" s="12">
        <f t="shared" si="579"/>
        <v>0</v>
      </c>
      <c r="BY996" s="12">
        <f t="shared" si="580"/>
        <v>3</v>
      </c>
      <c r="BZ996" s="12" t="str">
        <f t="shared" si="581"/>
        <v>La bibliografía propuesta contiene títulos de edición menor a 5 años.</v>
      </c>
      <c r="CA996" s="12" t="str">
        <f t="shared" si="582"/>
        <v>La bibliografía propuesta contiene títulos de edición menor a 5 años.</v>
      </c>
      <c r="CB996" s="21" t="str">
        <f t="shared" si="583"/>
        <v/>
      </c>
      <c r="CC996" s="12" t="str">
        <f t="shared" si="584"/>
        <v/>
      </c>
      <c r="CD996" s="12" t="str">
        <f t="shared" si="585"/>
        <v/>
      </c>
      <c r="CF996" s="12">
        <f t="shared" si="586"/>
        <v>0</v>
      </c>
      <c r="CG996" s="12">
        <f t="shared" si="587"/>
        <v>1</v>
      </c>
      <c r="CH996" s="12">
        <f t="shared" si="588"/>
        <v>0</v>
      </c>
      <c r="CI996" s="12">
        <f t="shared" si="589"/>
        <v>0</v>
      </c>
      <c r="CJ996" s="12">
        <f t="shared" si="590"/>
        <v>0</v>
      </c>
      <c r="CK996" s="12">
        <f t="shared" si="591"/>
        <v>1</v>
      </c>
    </row>
    <row r="997" spans="1:89" x14ac:dyDescent="0.25">
      <c r="A997" s="25">
        <v>43085.002409201392</v>
      </c>
      <c r="B997" s="26" t="s">
        <v>2019</v>
      </c>
      <c r="C997" s="26" t="s">
        <v>2020</v>
      </c>
      <c r="D997" s="26" t="s">
        <v>185</v>
      </c>
      <c r="E997" s="24"/>
      <c r="F997" s="26" t="s">
        <v>1007</v>
      </c>
      <c r="G997" s="26" t="s">
        <v>2021</v>
      </c>
      <c r="H997" s="26" t="s">
        <v>188</v>
      </c>
      <c r="I997" s="26" t="s">
        <v>188</v>
      </c>
      <c r="J997" s="26" t="s">
        <v>188</v>
      </c>
      <c r="K997" s="26" t="s">
        <v>188</v>
      </c>
      <c r="L997" s="26" t="s">
        <v>188</v>
      </c>
      <c r="M997" s="26" t="s">
        <v>188</v>
      </c>
      <c r="N997" s="26" t="s">
        <v>188</v>
      </c>
      <c r="O997" s="26" t="s">
        <v>188</v>
      </c>
      <c r="P997" s="26" t="s">
        <v>188</v>
      </c>
      <c r="Q997" s="26" t="s">
        <v>188</v>
      </c>
      <c r="R997" s="26" t="s">
        <v>188</v>
      </c>
      <c r="S997" s="26" t="s">
        <v>188</v>
      </c>
      <c r="T997" s="26" t="s">
        <v>188</v>
      </c>
      <c r="U997" s="26" t="s">
        <v>188</v>
      </c>
      <c r="V997" s="26" t="s">
        <v>5</v>
      </c>
      <c r="W997" s="26" t="s">
        <v>162</v>
      </c>
      <c r="X997" s="26" t="s">
        <v>158</v>
      </c>
      <c r="Y997" s="26" t="s">
        <v>190</v>
      </c>
      <c r="Z997" s="26" t="s">
        <v>190</v>
      </c>
      <c r="AA997" s="26" t="s">
        <v>190</v>
      </c>
      <c r="AB997" s="26" t="s">
        <v>190</v>
      </c>
      <c r="AC997" s="26" t="s">
        <v>190</v>
      </c>
      <c r="AD997" s="26" t="s">
        <v>190</v>
      </c>
      <c r="AE997" s="26" t="s">
        <v>55</v>
      </c>
      <c r="AF997" s="26" t="s">
        <v>159</v>
      </c>
      <c r="AG997" s="26" t="s">
        <v>58</v>
      </c>
      <c r="AH997" s="26" t="s">
        <v>58</v>
      </c>
      <c r="AI997" s="26" t="s">
        <v>59</v>
      </c>
      <c r="AJ997" s="26" t="s">
        <v>58</v>
      </c>
      <c r="AK997" s="26" t="s">
        <v>69</v>
      </c>
      <c r="AL997" s="26" t="s">
        <v>163</v>
      </c>
      <c r="AM997" s="26" t="s">
        <v>218</v>
      </c>
      <c r="AN997" s="26" t="s">
        <v>90</v>
      </c>
      <c r="AO997" s="26" t="s">
        <v>192</v>
      </c>
      <c r="AP997" s="26" t="s">
        <v>106</v>
      </c>
      <c r="AQ997" s="26" t="s">
        <v>106</v>
      </c>
      <c r="AR997" s="26" t="s">
        <v>106</v>
      </c>
      <c r="AS997" s="26" t="s">
        <v>106</v>
      </c>
      <c r="AT997" s="26" t="s">
        <v>112</v>
      </c>
      <c r="AU997" s="26" t="s">
        <v>161</v>
      </c>
      <c r="AX997" s="12">
        <f t="shared" si="561"/>
        <v>996</v>
      </c>
      <c r="AY997" s="12">
        <f t="shared" si="592"/>
        <v>1</v>
      </c>
      <c r="AZ997" s="20" t="str">
        <f t="shared" si="562"/>
        <v>Criterios y estándares (Rúbrica)., Retroalimentación.</v>
      </c>
      <c r="BA997" s="12" t="str">
        <f t="shared" si="557"/>
        <v>Criterios y estándares (Rúbrica).</v>
      </c>
      <c r="BB997" s="12" t="str">
        <f t="shared" si="558"/>
        <v>Retroalimentación.</v>
      </c>
      <c r="BC997" s="12" t="str">
        <f t="shared" si="559"/>
        <v/>
      </c>
      <c r="BD997" s="12" t="str">
        <f t="shared" si="560"/>
        <v/>
      </c>
      <c r="BF997" s="12">
        <f t="shared" si="563"/>
        <v>0</v>
      </c>
      <c r="BG997" s="12">
        <f t="shared" si="564"/>
        <v>1</v>
      </c>
      <c r="BH997" s="12">
        <f t="shared" si="565"/>
        <v>0</v>
      </c>
      <c r="BI997" s="12">
        <f t="shared" si="566"/>
        <v>1</v>
      </c>
      <c r="BJ997" s="12">
        <f t="shared" si="567"/>
        <v>0</v>
      </c>
      <c r="BK997" s="12">
        <f t="shared" si="568"/>
        <v>2</v>
      </c>
      <c r="BL997" s="20" t="str">
        <f t="shared" si="569"/>
        <v>Reflexión, Diálogo, Claridad, Oportunidades de mejora, Retroalimentación al docente</v>
      </c>
      <c r="BM997" s="12" t="str">
        <f t="shared" si="570"/>
        <v>Reflexión</v>
      </c>
      <c r="BN997" s="12" t="str">
        <f t="shared" si="593"/>
        <v>Diálogo</v>
      </c>
      <c r="BO997" s="12" t="str">
        <f t="shared" si="571"/>
        <v>Claridad</v>
      </c>
      <c r="BP997" s="12" t="str">
        <f t="shared" si="572"/>
        <v>Oportunidades de mejora</v>
      </c>
      <c r="BQ997" s="12" t="str">
        <f t="shared" si="573"/>
        <v>Retroalimentación al docente</v>
      </c>
      <c r="BS997" s="12">
        <f t="shared" si="574"/>
        <v>1</v>
      </c>
      <c r="BT997" s="12">
        <f t="shared" si="575"/>
        <v>1</v>
      </c>
      <c r="BU997" s="12">
        <f t="shared" si="576"/>
        <v>1</v>
      </c>
      <c r="BV997" s="12">
        <f t="shared" si="577"/>
        <v>1</v>
      </c>
      <c r="BW997" s="12">
        <f t="shared" si="578"/>
        <v>1</v>
      </c>
      <c r="BX997" s="12">
        <f t="shared" si="579"/>
        <v>0</v>
      </c>
      <c r="BY997" s="12">
        <f t="shared" si="580"/>
        <v>5</v>
      </c>
      <c r="BZ997" s="12" t="str">
        <f t="shared" si="581"/>
        <v>La bibliografía incluye por lo menos dos títulos en una segunda lengua.</v>
      </c>
      <c r="CA997" s="12" t="str">
        <f t="shared" si="582"/>
        <v>La bibliografía incluye por lo menos dos títulos en una segunda lengua.</v>
      </c>
      <c r="CB997" s="21" t="str">
        <f t="shared" si="583"/>
        <v/>
      </c>
      <c r="CC997" s="12" t="str">
        <f t="shared" si="584"/>
        <v/>
      </c>
      <c r="CD997" s="12" t="str">
        <f t="shared" si="585"/>
        <v/>
      </c>
      <c r="CF997" s="12">
        <f t="shared" si="586"/>
        <v>0</v>
      </c>
      <c r="CG997" s="12">
        <f t="shared" si="587"/>
        <v>0</v>
      </c>
      <c r="CH997" s="12">
        <f t="shared" si="588"/>
        <v>0</v>
      </c>
      <c r="CI997" s="12">
        <f t="shared" si="589"/>
        <v>1</v>
      </c>
      <c r="CJ997" s="12">
        <f t="shared" si="590"/>
        <v>0</v>
      </c>
      <c r="CK997" s="12">
        <f t="shared" si="591"/>
        <v>1</v>
      </c>
    </row>
    <row r="998" spans="1:89" x14ac:dyDescent="0.25">
      <c r="A998" s="25">
        <v>43085.568653020833</v>
      </c>
      <c r="B998" s="26" t="s">
        <v>2022</v>
      </c>
      <c r="C998" s="26" t="s">
        <v>2023</v>
      </c>
      <c r="D998" s="26" t="s">
        <v>185</v>
      </c>
      <c r="E998" s="24"/>
      <c r="F998" s="26" t="s">
        <v>621</v>
      </c>
      <c r="G998" s="26" t="s">
        <v>2024</v>
      </c>
      <c r="H998" s="26" t="s">
        <v>188</v>
      </c>
      <c r="I998" s="26" t="s">
        <v>188</v>
      </c>
      <c r="J998" s="26" t="s">
        <v>188</v>
      </c>
      <c r="K998" s="26" t="s">
        <v>188</v>
      </c>
      <c r="L998" s="26" t="s">
        <v>188</v>
      </c>
      <c r="M998" s="26" t="s">
        <v>188</v>
      </c>
      <c r="N998" s="26" t="s">
        <v>188</v>
      </c>
      <c r="O998" s="26" t="s">
        <v>188</v>
      </c>
      <c r="P998" s="26" t="s">
        <v>188</v>
      </c>
      <c r="Q998" s="26" t="s">
        <v>188</v>
      </c>
      <c r="R998" s="26" t="s">
        <v>188</v>
      </c>
      <c r="S998" s="26" t="s">
        <v>188</v>
      </c>
      <c r="T998" s="26" t="s">
        <v>188</v>
      </c>
      <c r="U998" s="26" t="s">
        <v>188</v>
      </c>
      <c r="V998" s="26" t="s">
        <v>5</v>
      </c>
      <c r="W998" s="26" t="s">
        <v>36</v>
      </c>
      <c r="X998" s="26" t="s">
        <v>158</v>
      </c>
      <c r="Y998" s="26" t="s">
        <v>190</v>
      </c>
      <c r="Z998" s="26" t="s">
        <v>190</v>
      </c>
      <c r="AA998" s="26" t="s">
        <v>190</v>
      </c>
      <c r="AB998" s="26" t="s">
        <v>190</v>
      </c>
      <c r="AC998" s="26" t="s">
        <v>190</v>
      </c>
      <c r="AD998" s="26" t="s">
        <v>190</v>
      </c>
      <c r="AE998" s="26" t="s">
        <v>55</v>
      </c>
      <c r="AF998" s="26" t="s">
        <v>159</v>
      </c>
      <c r="AG998" s="26" t="s">
        <v>59</v>
      </c>
      <c r="AH998" s="26" t="s">
        <v>59</v>
      </c>
      <c r="AI998" s="26" t="s">
        <v>59</v>
      </c>
      <c r="AJ998" s="26" t="s">
        <v>59</v>
      </c>
      <c r="AK998" s="26" t="s">
        <v>71</v>
      </c>
      <c r="AL998" s="26" t="s">
        <v>160</v>
      </c>
      <c r="AM998" s="26" t="s">
        <v>231</v>
      </c>
      <c r="AN998" s="26" t="s">
        <v>90</v>
      </c>
      <c r="AO998" s="26" t="s">
        <v>192</v>
      </c>
      <c r="AP998" s="26" t="s">
        <v>106</v>
      </c>
      <c r="AQ998" s="26" t="s">
        <v>106</v>
      </c>
      <c r="AR998" s="26" t="s">
        <v>106</v>
      </c>
      <c r="AS998" s="26" t="s">
        <v>106</v>
      </c>
      <c r="AT998" s="26" t="s">
        <v>114</v>
      </c>
      <c r="AU998" s="26" t="s">
        <v>193</v>
      </c>
      <c r="AX998" s="12">
        <f t="shared" si="561"/>
        <v>997</v>
      </c>
      <c r="AY998" s="12">
        <f t="shared" si="592"/>
        <v>0.5</v>
      </c>
      <c r="AZ998" s="20" t="str">
        <f t="shared" si="562"/>
        <v>Anticipatoria., Criterios y estándares (Rúbrica)., Retroalimentación.</v>
      </c>
      <c r="BA998" s="12" t="str">
        <f t="shared" si="557"/>
        <v>Anticipatoria.</v>
      </c>
      <c r="BB998" s="12" t="str">
        <f t="shared" si="558"/>
        <v>Criterios y estándares (Rúbrica).</v>
      </c>
      <c r="BC998" s="12" t="str">
        <f t="shared" si="559"/>
        <v>Retroalimentación.</v>
      </c>
      <c r="BD998" s="12" t="str">
        <f t="shared" si="560"/>
        <v/>
      </c>
      <c r="BF998" s="12">
        <f t="shared" si="563"/>
        <v>1</v>
      </c>
      <c r="BG998" s="12">
        <f t="shared" si="564"/>
        <v>1</v>
      </c>
      <c r="BH998" s="12">
        <f t="shared" si="565"/>
        <v>0</v>
      </c>
      <c r="BI998" s="12">
        <f t="shared" si="566"/>
        <v>1</v>
      </c>
      <c r="BJ998" s="12">
        <f t="shared" si="567"/>
        <v>0</v>
      </c>
      <c r="BK998" s="12">
        <f t="shared" si="568"/>
        <v>3</v>
      </c>
      <c r="BL998" s="20" t="str">
        <f t="shared" si="569"/>
        <v>Reflexión, Diálogo, Claridad, Oportunidades de mejora, Retroalimentación al docente</v>
      </c>
      <c r="BM998" s="12" t="str">
        <f t="shared" si="570"/>
        <v>Reflexión</v>
      </c>
      <c r="BN998" s="12" t="str">
        <f t="shared" si="593"/>
        <v>Diálogo</v>
      </c>
      <c r="BO998" s="12" t="str">
        <f t="shared" si="571"/>
        <v>Claridad</v>
      </c>
      <c r="BP998" s="12" t="str">
        <f t="shared" si="572"/>
        <v>Oportunidades de mejora</v>
      </c>
      <c r="BQ998" s="12" t="str">
        <f t="shared" si="573"/>
        <v>Retroalimentación al docente</v>
      </c>
      <c r="BS998" s="12">
        <f t="shared" si="574"/>
        <v>1</v>
      </c>
      <c r="BT998" s="12">
        <f t="shared" si="575"/>
        <v>1</v>
      </c>
      <c r="BU998" s="12">
        <f t="shared" si="576"/>
        <v>1</v>
      </c>
      <c r="BV998" s="12">
        <f t="shared" si="577"/>
        <v>1</v>
      </c>
      <c r="BW998" s="12">
        <f t="shared" si="578"/>
        <v>1</v>
      </c>
      <c r="BX998" s="12">
        <f t="shared" si="579"/>
        <v>0</v>
      </c>
      <c r="BY998" s="12">
        <f t="shared" si="580"/>
        <v>5</v>
      </c>
      <c r="BZ998"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98" s="12" t="str">
        <f t="shared" si="582"/>
        <v>La bibliografía básica propuesta se encuentra en la biblioteca "Juan Roa Vásquez".</v>
      </c>
      <c r="CB998" s="21" t="str">
        <f t="shared" si="583"/>
        <v>La bibliografía propuesta contiene títulos de edición menor a 5 años.</v>
      </c>
      <c r="CC998" s="12" t="str">
        <f t="shared" si="584"/>
        <v>La bibliografía se presenta con una sólo sistema de referenciación (APA, Vancouver, IEEE, etc).</v>
      </c>
      <c r="CD998" s="12" t="str">
        <f t="shared" si="585"/>
        <v>La bibliografía incluye por lo menos dos títulos en una segunda lengua.</v>
      </c>
      <c r="CF998" s="12">
        <f t="shared" si="586"/>
        <v>1</v>
      </c>
      <c r="CG998" s="12">
        <f t="shared" si="587"/>
        <v>1</v>
      </c>
      <c r="CH998" s="12">
        <f t="shared" si="588"/>
        <v>1</v>
      </c>
      <c r="CI998" s="12">
        <f t="shared" si="589"/>
        <v>1</v>
      </c>
      <c r="CJ998" s="12">
        <f t="shared" si="590"/>
        <v>0</v>
      </c>
      <c r="CK998" s="12">
        <f t="shared" si="591"/>
        <v>4</v>
      </c>
    </row>
    <row r="999" spans="1:89" x14ac:dyDescent="0.25">
      <c r="A999" s="25">
        <v>43085.571379259258</v>
      </c>
      <c r="B999" s="26" t="s">
        <v>2022</v>
      </c>
      <c r="C999" s="26" t="s">
        <v>2023</v>
      </c>
      <c r="D999" s="26" t="s">
        <v>185</v>
      </c>
      <c r="E999" s="24"/>
      <c r="F999" s="26" t="s">
        <v>621</v>
      </c>
      <c r="G999" s="26" t="s">
        <v>2025</v>
      </c>
      <c r="H999" s="26" t="s">
        <v>188</v>
      </c>
      <c r="I999" s="26" t="s">
        <v>188</v>
      </c>
      <c r="J999" s="26" t="s">
        <v>188</v>
      </c>
      <c r="K999" s="26" t="s">
        <v>188</v>
      </c>
      <c r="L999" s="26" t="s">
        <v>188</v>
      </c>
      <c r="M999" s="26" t="s">
        <v>188</v>
      </c>
      <c r="N999" s="26" t="s">
        <v>188</v>
      </c>
      <c r="O999" s="26" t="s">
        <v>188</v>
      </c>
      <c r="P999" s="26" t="s">
        <v>188</v>
      </c>
      <c r="Q999" s="26" t="s">
        <v>188</v>
      </c>
      <c r="R999" s="26" t="s">
        <v>188</v>
      </c>
      <c r="S999" s="26" t="s">
        <v>188</v>
      </c>
      <c r="T999" s="26" t="s">
        <v>188</v>
      </c>
      <c r="U999" s="26" t="s">
        <v>188</v>
      </c>
      <c r="V999" s="26" t="s">
        <v>5</v>
      </c>
      <c r="W999" s="26" t="s">
        <v>162</v>
      </c>
      <c r="X999" s="26" t="s">
        <v>158</v>
      </c>
      <c r="Y999" s="26" t="s">
        <v>190</v>
      </c>
      <c r="Z999" s="26" t="s">
        <v>190</v>
      </c>
      <c r="AA999" s="26" t="s">
        <v>190</v>
      </c>
      <c r="AB999" s="26" t="s">
        <v>190</v>
      </c>
      <c r="AC999" s="26" t="s">
        <v>190</v>
      </c>
      <c r="AD999" s="26" t="s">
        <v>190</v>
      </c>
      <c r="AE999" s="26" t="s">
        <v>55</v>
      </c>
      <c r="AF999" s="26" t="s">
        <v>159</v>
      </c>
      <c r="AG999" s="26" t="s">
        <v>59</v>
      </c>
      <c r="AH999" s="26" t="s">
        <v>59</v>
      </c>
      <c r="AI999" s="26" t="s">
        <v>59</v>
      </c>
      <c r="AJ999" s="26" t="s">
        <v>59</v>
      </c>
      <c r="AK999" s="26" t="s">
        <v>71</v>
      </c>
      <c r="AL999" s="26" t="s">
        <v>163</v>
      </c>
      <c r="AM999" s="26" t="s">
        <v>231</v>
      </c>
      <c r="AN999" s="26" t="s">
        <v>90</v>
      </c>
      <c r="AO999" s="26" t="s">
        <v>192</v>
      </c>
      <c r="AP999" s="26" t="s">
        <v>107</v>
      </c>
      <c r="AQ999" s="26" t="s">
        <v>107</v>
      </c>
      <c r="AR999" s="26" t="s">
        <v>107</v>
      </c>
      <c r="AS999" s="26" t="s">
        <v>107</v>
      </c>
      <c r="AT999" s="26" t="s">
        <v>113</v>
      </c>
      <c r="AU999" s="26" t="s">
        <v>193</v>
      </c>
      <c r="AX999" s="12">
        <f t="shared" si="561"/>
        <v>997</v>
      </c>
      <c r="AY999" s="12">
        <f t="shared" si="592"/>
        <v>0.5</v>
      </c>
      <c r="AZ999" s="20" t="str">
        <f t="shared" si="562"/>
        <v>Anticipatoria., Criterios y estándares (Rúbrica)., Retroalimentación.</v>
      </c>
      <c r="BA999" s="12" t="str">
        <f t="shared" si="557"/>
        <v>Anticipatoria.</v>
      </c>
      <c r="BB999" s="12" t="str">
        <f t="shared" si="558"/>
        <v>Criterios y estándares (Rúbrica).</v>
      </c>
      <c r="BC999" s="12" t="str">
        <f t="shared" si="559"/>
        <v>Retroalimentación.</v>
      </c>
      <c r="BD999" s="12" t="str">
        <f t="shared" si="560"/>
        <v/>
      </c>
      <c r="BF999" s="12">
        <f t="shared" si="563"/>
        <v>1</v>
      </c>
      <c r="BG999" s="12">
        <f t="shared" si="564"/>
        <v>1</v>
      </c>
      <c r="BH999" s="12">
        <f t="shared" si="565"/>
        <v>0</v>
      </c>
      <c r="BI999" s="12">
        <f t="shared" si="566"/>
        <v>1</v>
      </c>
      <c r="BJ999" s="12">
        <f t="shared" si="567"/>
        <v>0</v>
      </c>
      <c r="BK999" s="12">
        <f t="shared" si="568"/>
        <v>3</v>
      </c>
      <c r="BL999" s="20" t="str">
        <f t="shared" si="569"/>
        <v>Reflexión, Diálogo, Claridad, Oportunidades de mejora, Retroalimentación al docente</v>
      </c>
      <c r="BM999" s="12" t="str">
        <f t="shared" si="570"/>
        <v>Reflexión</v>
      </c>
      <c r="BN999" s="12" t="str">
        <f t="shared" si="593"/>
        <v>Diálogo</v>
      </c>
      <c r="BO999" s="12" t="str">
        <f t="shared" si="571"/>
        <v>Claridad</v>
      </c>
      <c r="BP999" s="12" t="str">
        <f t="shared" si="572"/>
        <v>Oportunidades de mejora</v>
      </c>
      <c r="BQ999" s="12" t="str">
        <f t="shared" si="573"/>
        <v>Retroalimentación al docente</v>
      </c>
      <c r="BS999" s="12">
        <f t="shared" si="574"/>
        <v>1</v>
      </c>
      <c r="BT999" s="12">
        <f t="shared" si="575"/>
        <v>1</v>
      </c>
      <c r="BU999" s="12">
        <f t="shared" si="576"/>
        <v>1</v>
      </c>
      <c r="BV999" s="12">
        <f t="shared" si="577"/>
        <v>1</v>
      </c>
      <c r="BW999" s="12">
        <f t="shared" si="578"/>
        <v>1</v>
      </c>
      <c r="BX999" s="12">
        <f t="shared" si="579"/>
        <v>0</v>
      </c>
      <c r="BY999" s="12">
        <f t="shared" si="580"/>
        <v>5</v>
      </c>
      <c r="BZ999"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999" s="12" t="str">
        <f t="shared" si="582"/>
        <v>La bibliografía básica propuesta se encuentra en la biblioteca "Juan Roa Vásquez".</v>
      </c>
      <c r="CB999" s="21" t="str">
        <f t="shared" si="583"/>
        <v>La bibliografía propuesta contiene títulos de edición menor a 5 años.</v>
      </c>
      <c r="CC999" s="12" t="str">
        <f t="shared" si="584"/>
        <v>La bibliografía se presenta con una sólo sistema de referenciación (APA, Vancouver, IEEE, etc).</v>
      </c>
      <c r="CD999" s="12" t="str">
        <f t="shared" si="585"/>
        <v>La bibliografía incluye por lo menos dos títulos en una segunda lengua.</v>
      </c>
      <c r="CF999" s="12">
        <f t="shared" si="586"/>
        <v>1</v>
      </c>
      <c r="CG999" s="12">
        <f t="shared" si="587"/>
        <v>1</v>
      </c>
      <c r="CH999" s="12">
        <f t="shared" si="588"/>
        <v>1</v>
      </c>
      <c r="CI999" s="12">
        <f t="shared" si="589"/>
        <v>1</v>
      </c>
      <c r="CJ999" s="12">
        <f t="shared" si="590"/>
        <v>0</v>
      </c>
      <c r="CK999" s="12">
        <f t="shared" si="591"/>
        <v>4</v>
      </c>
    </row>
    <row r="1000" spans="1:89" x14ac:dyDescent="0.25">
      <c r="A1000" s="25">
        <v>43086.875168182873</v>
      </c>
      <c r="B1000" s="26" t="s">
        <v>2026</v>
      </c>
      <c r="C1000" s="26" t="s">
        <v>2027</v>
      </c>
      <c r="D1000" s="26" t="s">
        <v>577</v>
      </c>
      <c r="E1000" s="26" t="s">
        <v>1647</v>
      </c>
      <c r="F1000" s="24"/>
      <c r="G1000" s="26" t="s">
        <v>2028</v>
      </c>
      <c r="H1000" s="26" t="s">
        <v>188</v>
      </c>
      <c r="I1000" s="26" t="s">
        <v>188</v>
      </c>
      <c r="J1000" s="26" t="s">
        <v>188</v>
      </c>
      <c r="K1000" s="26" t="s">
        <v>188</v>
      </c>
      <c r="L1000" s="26" t="s">
        <v>188</v>
      </c>
      <c r="M1000" s="26" t="s">
        <v>188</v>
      </c>
      <c r="N1000" s="26" t="s">
        <v>188</v>
      </c>
      <c r="O1000" s="26" t="s">
        <v>188</v>
      </c>
      <c r="P1000" s="26" t="s">
        <v>188</v>
      </c>
      <c r="Q1000" s="26" t="s">
        <v>188</v>
      </c>
      <c r="R1000" s="26" t="s">
        <v>188</v>
      </c>
      <c r="S1000" s="26" t="s">
        <v>188</v>
      </c>
      <c r="T1000" s="26" t="s">
        <v>188</v>
      </c>
      <c r="U1000" s="26" t="s">
        <v>188</v>
      </c>
      <c r="V1000" s="26" t="s">
        <v>4</v>
      </c>
      <c r="W1000" s="26" t="s">
        <v>36</v>
      </c>
      <c r="X1000" s="26" t="s">
        <v>158</v>
      </c>
      <c r="Y1000" s="26" t="s">
        <v>190</v>
      </c>
      <c r="Z1000" s="26" t="s">
        <v>190</v>
      </c>
      <c r="AA1000" s="26" t="s">
        <v>190</v>
      </c>
      <c r="AB1000" s="26" t="s">
        <v>190</v>
      </c>
      <c r="AC1000" s="26" t="s">
        <v>190</v>
      </c>
      <c r="AD1000" s="26" t="s">
        <v>190</v>
      </c>
      <c r="AE1000" s="26" t="s">
        <v>53</v>
      </c>
      <c r="AF1000" s="26" t="s">
        <v>159</v>
      </c>
      <c r="AG1000" s="26" t="s">
        <v>58</v>
      </c>
      <c r="AH1000" s="26" t="s">
        <v>59</v>
      </c>
      <c r="AI1000" s="26" t="s">
        <v>58</v>
      </c>
      <c r="AJ1000" s="26" t="s">
        <v>58</v>
      </c>
      <c r="AK1000" s="26" t="s">
        <v>71</v>
      </c>
      <c r="AL1000" s="26" t="s">
        <v>160</v>
      </c>
      <c r="AM1000" s="26" t="s">
        <v>231</v>
      </c>
      <c r="AN1000" s="26" t="s">
        <v>90</v>
      </c>
      <c r="AO1000" s="26" t="s">
        <v>192</v>
      </c>
      <c r="AP1000" s="26" t="s">
        <v>106</v>
      </c>
      <c r="AQ1000" s="26" t="s">
        <v>106</v>
      </c>
      <c r="AR1000" s="26" t="s">
        <v>106</v>
      </c>
      <c r="AS1000" s="26" t="s">
        <v>106</v>
      </c>
      <c r="AT1000" s="26" t="s">
        <v>114</v>
      </c>
      <c r="AU1000" s="26" t="s">
        <v>193</v>
      </c>
      <c r="AX1000" s="12">
        <f t="shared" si="561"/>
        <v>999</v>
      </c>
      <c r="AY1000" s="12">
        <f t="shared" si="592"/>
        <v>1</v>
      </c>
      <c r="AZ1000" s="20" t="str">
        <f t="shared" si="562"/>
        <v>Anticipatoria., Criterios y estándares (Rúbrica)., Retroalimentación.</v>
      </c>
      <c r="BA1000" s="12" t="str">
        <f t="shared" si="557"/>
        <v>Anticipatoria.</v>
      </c>
      <c r="BB1000" s="12" t="str">
        <f t="shared" si="558"/>
        <v>Criterios y estándares (Rúbrica).</v>
      </c>
      <c r="BC1000" s="12" t="str">
        <f t="shared" si="559"/>
        <v>Retroalimentación.</v>
      </c>
      <c r="BD1000" s="12" t="str">
        <f t="shared" si="560"/>
        <v/>
      </c>
      <c r="BF1000" s="12">
        <f t="shared" si="563"/>
        <v>1</v>
      </c>
      <c r="BG1000" s="12">
        <f t="shared" si="564"/>
        <v>1</v>
      </c>
      <c r="BH1000" s="12">
        <f t="shared" si="565"/>
        <v>0</v>
      </c>
      <c r="BI1000" s="12">
        <f t="shared" si="566"/>
        <v>1</v>
      </c>
      <c r="BJ1000" s="12">
        <f t="shared" si="567"/>
        <v>0</v>
      </c>
      <c r="BK1000" s="12">
        <f t="shared" si="568"/>
        <v>3</v>
      </c>
      <c r="BL1000" s="20" t="str">
        <f t="shared" si="569"/>
        <v>Reflexión, Diálogo, Claridad, Oportunidades de mejora, Retroalimentación al docente</v>
      </c>
      <c r="BM1000" s="12" t="str">
        <f t="shared" si="570"/>
        <v>Reflexión</v>
      </c>
      <c r="BN1000" s="12" t="str">
        <f t="shared" si="593"/>
        <v>Diálogo</v>
      </c>
      <c r="BO1000" s="12" t="str">
        <f t="shared" si="571"/>
        <v>Claridad</v>
      </c>
      <c r="BP1000" s="12" t="str">
        <f t="shared" si="572"/>
        <v>Oportunidades de mejora</v>
      </c>
      <c r="BQ1000" s="12" t="str">
        <f t="shared" si="573"/>
        <v>Retroalimentación al docente</v>
      </c>
      <c r="BS1000" s="12">
        <f t="shared" si="574"/>
        <v>1</v>
      </c>
      <c r="BT1000" s="12">
        <f t="shared" si="575"/>
        <v>1</v>
      </c>
      <c r="BU1000" s="12">
        <f t="shared" si="576"/>
        <v>1</v>
      </c>
      <c r="BV1000" s="12">
        <f t="shared" si="577"/>
        <v>1</v>
      </c>
      <c r="BW1000" s="12">
        <f t="shared" si="578"/>
        <v>1</v>
      </c>
      <c r="BX1000" s="12">
        <f t="shared" si="579"/>
        <v>0</v>
      </c>
      <c r="BY1000" s="12">
        <f t="shared" si="580"/>
        <v>5</v>
      </c>
      <c r="BZ1000"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00" s="12" t="str">
        <f t="shared" si="582"/>
        <v>La bibliografía básica propuesta se encuentra en la biblioteca "Juan Roa Vásquez".</v>
      </c>
      <c r="CB1000" s="21" t="str">
        <f t="shared" si="583"/>
        <v>La bibliografía propuesta contiene títulos de edición menor a 5 años.</v>
      </c>
      <c r="CC1000" s="12" t="str">
        <f t="shared" si="584"/>
        <v>La bibliografía se presenta con una sólo sistema de referenciación (APA, Vancouver, IEEE, etc).</v>
      </c>
      <c r="CD1000" s="12" t="str">
        <f t="shared" si="585"/>
        <v>La bibliografía incluye por lo menos dos títulos en una segunda lengua.</v>
      </c>
      <c r="CF1000" s="12">
        <f t="shared" si="586"/>
        <v>1</v>
      </c>
      <c r="CG1000" s="12">
        <f t="shared" si="587"/>
        <v>1</v>
      </c>
      <c r="CH1000" s="12">
        <f t="shared" si="588"/>
        <v>1</v>
      </c>
      <c r="CI1000" s="12">
        <f t="shared" si="589"/>
        <v>1</v>
      </c>
      <c r="CJ1000" s="12">
        <f t="shared" si="590"/>
        <v>0</v>
      </c>
      <c r="CK1000" s="12">
        <f t="shared" si="591"/>
        <v>4</v>
      </c>
    </row>
    <row r="1001" spans="1:89" x14ac:dyDescent="0.25">
      <c r="A1001" s="25">
        <v>43086.889329826387</v>
      </c>
      <c r="B1001" s="26" t="s">
        <v>2029</v>
      </c>
      <c r="C1001" s="26" t="s">
        <v>2030</v>
      </c>
      <c r="D1001" s="26" t="s">
        <v>185</v>
      </c>
      <c r="E1001" s="24"/>
      <c r="F1001" s="26" t="s">
        <v>1007</v>
      </c>
      <c r="G1001" s="26" t="s">
        <v>2031</v>
      </c>
      <c r="H1001" s="26" t="s">
        <v>188</v>
      </c>
      <c r="I1001" s="26" t="s">
        <v>188</v>
      </c>
      <c r="J1001" s="26" t="s">
        <v>188</v>
      </c>
      <c r="K1001" s="26" t="s">
        <v>188</v>
      </c>
      <c r="L1001" s="26" t="s">
        <v>188</v>
      </c>
      <c r="M1001" s="26" t="s">
        <v>188</v>
      </c>
      <c r="N1001" s="26" t="s">
        <v>188</v>
      </c>
      <c r="O1001" s="26" t="s">
        <v>188</v>
      </c>
      <c r="P1001" s="26" t="s">
        <v>188</v>
      </c>
      <c r="Q1001" s="26" t="s">
        <v>188</v>
      </c>
      <c r="R1001" s="26" t="s">
        <v>188</v>
      </c>
      <c r="S1001" s="26" t="s">
        <v>188</v>
      </c>
      <c r="T1001" s="26" t="s">
        <v>188</v>
      </c>
      <c r="U1001" s="26" t="s">
        <v>188</v>
      </c>
      <c r="V1001" s="26" t="s">
        <v>5</v>
      </c>
      <c r="W1001" s="26" t="s">
        <v>36</v>
      </c>
      <c r="X1001" s="26" t="s">
        <v>39</v>
      </c>
      <c r="Y1001" s="26" t="s">
        <v>190</v>
      </c>
      <c r="Z1001" s="26" t="s">
        <v>190</v>
      </c>
      <c r="AA1001" s="26" t="s">
        <v>190</v>
      </c>
      <c r="AB1001" s="26" t="s">
        <v>190</v>
      </c>
      <c r="AC1001" s="26" t="s">
        <v>190</v>
      </c>
      <c r="AD1001" s="26" t="s">
        <v>190</v>
      </c>
      <c r="AE1001" s="26" t="s">
        <v>53</v>
      </c>
      <c r="AF1001" s="26" t="s">
        <v>58</v>
      </c>
      <c r="AG1001" s="26" t="s">
        <v>58</v>
      </c>
      <c r="AH1001" s="26" t="s">
        <v>58</v>
      </c>
      <c r="AI1001" s="26" t="s">
        <v>58</v>
      </c>
      <c r="AJ1001" s="26" t="s">
        <v>58</v>
      </c>
      <c r="AK1001" s="26" t="s">
        <v>69</v>
      </c>
      <c r="AL1001" s="26" t="s">
        <v>160</v>
      </c>
      <c r="AM1001" s="26" t="s">
        <v>77</v>
      </c>
      <c r="AN1001" s="26" t="s">
        <v>89</v>
      </c>
      <c r="AO1001" s="26" t="s">
        <v>469</v>
      </c>
      <c r="AP1001" s="26" t="s">
        <v>106</v>
      </c>
      <c r="AQ1001" s="26" t="s">
        <v>106</v>
      </c>
      <c r="AR1001" s="26" t="s">
        <v>106</v>
      </c>
      <c r="AS1001" s="26" t="s">
        <v>106</v>
      </c>
      <c r="AT1001" s="26" t="s">
        <v>114</v>
      </c>
      <c r="AU1001" s="26" t="s">
        <v>122</v>
      </c>
      <c r="AX1001" s="12">
        <f t="shared" si="561"/>
        <v>1000</v>
      </c>
      <c r="AY1001" s="12">
        <f t="shared" si="592"/>
        <v>1</v>
      </c>
      <c r="AZ1001" s="20" t="str">
        <f t="shared" si="562"/>
        <v>No incluye los componentes enunciados.</v>
      </c>
      <c r="BA1001" s="12" t="str">
        <f t="shared" si="557"/>
        <v>No incluye los componentes enunciados.</v>
      </c>
      <c r="BB1001" s="12" t="str">
        <f t="shared" si="558"/>
        <v/>
      </c>
      <c r="BC1001" s="12" t="str">
        <f t="shared" si="559"/>
        <v/>
      </c>
      <c r="BD1001" s="12" t="str">
        <f t="shared" si="560"/>
        <v/>
      </c>
      <c r="BF1001" s="12">
        <f t="shared" si="563"/>
        <v>0</v>
      </c>
      <c r="BG1001" s="12">
        <f t="shared" si="564"/>
        <v>0</v>
      </c>
      <c r="BH1001" s="12">
        <f t="shared" si="565"/>
        <v>0</v>
      </c>
      <c r="BI1001" s="12">
        <f t="shared" si="566"/>
        <v>0</v>
      </c>
      <c r="BJ1001" s="12">
        <f t="shared" si="567"/>
        <v>1</v>
      </c>
      <c r="BK1001" s="12">
        <f t="shared" si="568"/>
        <v>1</v>
      </c>
      <c r="BL1001" s="20" t="str">
        <f t="shared" si="569"/>
        <v>Claridad, Oportunidades de mejora, Retroalimentación al docente</v>
      </c>
      <c r="BM1001" s="12" t="str">
        <f t="shared" si="570"/>
        <v>Claridad</v>
      </c>
      <c r="BN1001" s="12" t="str">
        <f t="shared" si="593"/>
        <v>Oportunidades de mejora</v>
      </c>
      <c r="BO1001" s="12" t="str">
        <f t="shared" si="571"/>
        <v>Retroalimentación al docente</v>
      </c>
      <c r="BP1001" s="12" t="str">
        <f t="shared" si="572"/>
        <v/>
      </c>
      <c r="BQ1001" s="12" t="str">
        <f t="shared" si="573"/>
        <v/>
      </c>
      <c r="BS1001" s="12">
        <f t="shared" si="574"/>
        <v>0</v>
      </c>
      <c r="BT1001" s="12">
        <f t="shared" si="575"/>
        <v>0</v>
      </c>
      <c r="BU1001" s="12">
        <f t="shared" si="576"/>
        <v>1</v>
      </c>
      <c r="BV1001" s="12">
        <f t="shared" si="577"/>
        <v>1</v>
      </c>
      <c r="BW1001" s="12">
        <f t="shared" si="578"/>
        <v>1</v>
      </c>
      <c r="BX1001" s="12">
        <f t="shared" si="579"/>
        <v>0</v>
      </c>
      <c r="BY1001" s="12">
        <f t="shared" si="580"/>
        <v>3</v>
      </c>
      <c r="BZ1001" s="12" t="str">
        <f t="shared" si="581"/>
        <v>No incluye bibliografía.</v>
      </c>
      <c r="CA1001" s="12" t="str">
        <f t="shared" si="582"/>
        <v>No incluye bibliografía.</v>
      </c>
      <c r="CB1001" s="21" t="str">
        <f t="shared" si="583"/>
        <v/>
      </c>
      <c r="CC1001" s="12" t="str">
        <f t="shared" si="584"/>
        <v/>
      </c>
      <c r="CD1001" s="12" t="str">
        <f t="shared" si="585"/>
        <v/>
      </c>
      <c r="CF1001" s="12">
        <f t="shared" si="586"/>
        <v>0</v>
      </c>
      <c r="CG1001" s="12">
        <f t="shared" si="587"/>
        <v>0</v>
      </c>
      <c r="CH1001" s="12">
        <f t="shared" si="588"/>
        <v>0</v>
      </c>
      <c r="CI1001" s="12">
        <f t="shared" si="589"/>
        <v>0</v>
      </c>
      <c r="CJ1001" s="12">
        <f t="shared" si="590"/>
        <v>1</v>
      </c>
      <c r="CK1001" s="12">
        <f t="shared" si="591"/>
        <v>1</v>
      </c>
    </row>
    <row r="1002" spans="1:89" x14ac:dyDescent="0.25">
      <c r="A1002" s="25">
        <v>43087.443315868055</v>
      </c>
      <c r="B1002" s="26" t="s">
        <v>2032</v>
      </c>
      <c r="C1002" s="26" t="s">
        <v>2033</v>
      </c>
      <c r="D1002" s="26" t="s">
        <v>185</v>
      </c>
      <c r="E1002" s="24"/>
      <c r="F1002" s="26" t="s">
        <v>297</v>
      </c>
      <c r="G1002" s="26" t="s">
        <v>2034</v>
      </c>
      <c r="H1002" s="26" t="s">
        <v>188</v>
      </c>
      <c r="I1002" s="26" t="s">
        <v>188</v>
      </c>
      <c r="J1002" s="26" t="s">
        <v>188</v>
      </c>
      <c r="K1002" s="26" t="s">
        <v>188</v>
      </c>
      <c r="L1002" s="26" t="s">
        <v>189</v>
      </c>
      <c r="M1002" s="26" t="s">
        <v>188</v>
      </c>
      <c r="N1002" s="26" t="s">
        <v>188</v>
      </c>
      <c r="O1002" s="26" t="s">
        <v>188</v>
      </c>
      <c r="P1002" s="26" t="s">
        <v>188</v>
      </c>
      <c r="Q1002" s="26" t="s">
        <v>188</v>
      </c>
      <c r="R1002" s="26" t="s">
        <v>188</v>
      </c>
      <c r="S1002" s="26" t="s">
        <v>188</v>
      </c>
      <c r="T1002" s="26" t="s">
        <v>188</v>
      </c>
      <c r="U1002" s="26" t="s">
        <v>188</v>
      </c>
      <c r="V1002" s="26" t="s">
        <v>5</v>
      </c>
      <c r="W1002" s="26" t="s">
        <v>162</v>
      </c>
      <c r="X1002" s="26" t="s">
        <v>158</v>
      </c>
      <c r="Y1002" s="26" t="s">
        <v>190</v>
      </c>
      <c r="Z1002" s="26" t="s">
        <v>190</v>
      </c>
      <c r="AA1002" s="26" t="s">
        <v>43</v>
      </c>
      <c r="AB1002" s="26" t="s">
        <v>43</v>
      </c>
      <c r="AC1002" s="26" t="s">
        <v>190</v>
      </c>
      <c r="AD1002" s="26" t="s">
        <v>43</v>
      </c>
      <c r="AE1002" s="26" t="s">
        <v>55</v>
      </c>
      <c r="AF1002" s="26" t="s">
        <v>159</v>
      </c>
      <c r="AG1002" s="26" t="s">
        <v>59</v>
      </c>
      <c r="AH1002" s="26" t="s">
        <v>59</v>
      </c>
      <c r="AI1002" s="26" t="s">
        <v>59</v>
      </c>
      <c r="AJ1002" s="26" t="s">
        <v>58</v>
      </c>
      <c r="AK1002" s="26" t="s">
        <v>69</v>
      </c>
      <c r="AL1002" s="26" t="s">
        <v>160</v>
      </c>
      <c r="AM1002" s="26" t="s">
        <v>206</v>
      </c>
      <c r="AN1002" s="26" t="s">
        <v>89</v>
      </c>
      <c r="AO1002" s="26" t="s">
        <v>197</v>
      </c>
      <c r="AP1002" s="26" t="s">
        <v>104</v>
      </c>
      <c r="AQ1002" s="26" t="s">
        <v>104</v>
      </c>
      <c r="AR1002" s="26" t="s">
        <v>104</v>
      </c>
      <c r="AS1002" s="26" t="s">
        <v>104</v>
      </c>
      <c r="AT1002" s="26" t="s">
        <v>114</v>
      </c>
      <c r="AU1002" s="26" t="s">
        <v>193</v>
      </c>
      <c r="AX1002" s="12">
        <f t="shared" si="561"/>
        <v>1001</v>
      </c>
      <c r="AY1002" s="12">
        <f t="shared" si="592"/>
        <v>0.25</v>
      </c>
      <c r="AZ1002" s="20" t="str">
        <f t="shared" si="562"/>
        <v>Anticipatoria., Autoevaluación., Retroalimentación.</v>
      </c>
      <c r="BA1002" s="12" t="str">
        <f t="shared" si="557"/>
        <v>Anticipatoria.</v>
      </c>
      <c r="BB1002" s="12" t="str">
        <f t="shared" si="558"/>
        <v>Autoevaluación.</v>
      </c>
      <c r="BC1002" s="12" t="str">
        <f t="shared" si="559"/>
        <v>Retroalimentación.</v>
      </c>
      <c r="BD1002" s="12" t="str">
        <f t="shared" si="560"/>
        <v/>
      </c>
      <c r="BF1002" s="12">
        <f t="shared" si="563"/>
        <v>1</v>
      </c>
      <c r="BG1002" s="12">
        <f t="shared" si="564"/>
        <v>0</v>
      </c>
      <c r="BH1002" s="12">
        <f t="shared" si="565"/>
        <v>1</v>
      </c>
      <c r="BI1002" s="12">
        <f t="shared" si="566"/>
        <v>1</v>
      </c>
      <c r="BJ1002" s="12">
        <f t="shared" si="567"/>
        <v>0</v>
      </c>
      <c r="BK1002" s="12">
        <f t="shared" si="568"/>
        <v>3</v>
      </c>
      <c r="BL1002" s="20" t="str">
        <f t="shared" si="569"/>
        <v>Reflexión, Diálogo, Claridad, Retroalimentación al docente</v>
      </c>
      <c r="BM1002" s="12" t="str">
        <f t="shared" si="570"/>
        <v>Reflexión</v>
      </c>
      <c r="BN1002" s="12" t="str">
        <f t="shared" si="593"/>
        <v>Diálogo</v>
      </c>
      <c r="BO1002" s="12" t="str">
        <f t="shared" si="571"/>
        <v>Claridad</v>
      </c>
      <c r="BP1002" s="12" t="str">
        <f t="shared" si="572"/>
        <v>Retroalimentación al docente</v>
      </c>
      <c r="BQ1002" s="12" t="str">
        <f t="shared" si="573"/>
        <v/>
      </c>
      <c r="BS1002" s="12">
        <f t="shared" si="574"/>
        <v>1</v>
      </c>
      <c r="BT1002" s="12">
        <f t="shared" si="575"/>
        <v>1</v>
      </c>
      <c r="BU1002" s="12">
        <f t="shared" si="576"/>
        <v>1</v>
      </c>
      <c r="BV1002" s="12">
        <f t="shared" si="577"/>
        <v>0</v>
      </c>
      <c r="BW1002" s="12">
        <f t="shared" si="578"/>
        <v>1</v>
      </c>
      <c r="BX1002" s="12">
        <f t="shared" si="579"/>
        <v>0</v>
      </c>
      <c r="BY1002" s="12">
        <f t="shared" si="580"/>
        <v>4</v>
      </c>
      <c r="BZ1002"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02" s="12" t="str">
        <f t="shared" si="582"/>
        <v>La bibliografía básica propuesta se encuentra en la biblioteca "Juan Roa Vásquez".</v>
      </c>
      <c r="CB1002" s="21" t="str">
        <f t="shared" si="583"/>
        <v>La bibliografía propuesta contiene títulos de edición menor a 5 años.</v>
      </c>
      <c r="CC1002" s="12" t="str">
        <f t="shared" si="584"/>
        <v>La bibliografía se presenta con una sólo sistema de referenciación (APA, Vancouver, IEEE, etc).</v>
      </c>
      <c r="CD1002" s="12" t="str">
        <f t="shared" si="585"/>
        <v>La bibliografía incluye por lo menos dos títulos en una segunda lengua.</v>
      </c>
      <c r="CF1002" s="12">
        <f t="shared" si="586"/>
        <v>1</v>
      </c>
      <c r="CG1002" s="12">
        <f t="shared" si="587"/>
        <v>1</v>
      </c>
      <c r="CH1002" s="12">
        <f t="shared" si="588"/>
        <v>1</v>
      </c>
      <c r="CI1002" s="12">
        <f t="shared" si="589"/>
        <v>1</v>
      </c>
      <c r="CJ1002" s="12">
        <f t="shared" si="590"/>
        <v>0</v>
      </c>
      <c r="CK1002" s="12">
        <f t="shared" si="591"/>
        <v>4</v>
      </c>
    </row>
    <row r="1003" spans="1:89" x14ac:dyDescent="0.25">
      <c r="A1003" s="25">
        <v>43087.44524951389</v>
      </c>
      <c r="B1003" s="26" t="s">
        <v>2032</v>
      </c>
      <c r="C1003" s="26" t="s">
        <v>2033</v>
      </c>
      <c r="D1003" s="26" t="s">
        <v>185</v>
      </c>
      <c r="E1003" s="24"/>
      <c r="F1003" s="26" t="s">
        <v>297</v>
      </c>
      <c r="G1003" s="26" t="s">
        <v>2035</v>
      </c>
      <c r="H1003" s="26" t="s">
        <v>188</v>
      </c>
      <c r="I1003" s="26" t="s">
        <v>188</v>
      </c>
      <c r="J1003" s="26" t="s">
        <v>188</v>
      </c>
      <c r="K1003" s="26" t="s">
        <v>188</v>
      </c>
      <c r="L1003" s="26" t="s">
        <v>189</v>
      </c>
      <c r="M1003" s="26" t="s">
        <v>188</v>
      </c>
      <c r="N1003" s="26" t="s">
        <v>188</v>
      </c>
      <c r="O1003" s="26" t="s">
        <v>188</v>
      </c>
      <c r="P1003" s="26" t="s">
        <v>188</v>
      </c>
      <c r="Q1003" s="26" t="s">
        <v>188</v>
      </c>
      <c r="R1003" s="26" t="s">
        <v>188</v>
      </c>
      <c r="S1003" s="26" t="s">
        <v>188</v>
      </c>
      <c r="T1003" s="26" t="s">
        <v>188</v>
      </c>
      <c r="U1003" s="26" t="s">
        <v>188</v>
      </c>
      <c r="V1003" s="26" t="s">
        <v>5</v>
      </c>
      <c r="W1003" s="26" t="s">
        <v>36</v>
      </c>
      <c r="X1003" s="26" t="s">
        <v>158</v>
      </c>
      <c r="Y1003" s="26" t="s">
        <v>190</v>
      </c>
      <c r="Z1003" s="26" t="s">
        <v>190</v>
      </c>
      <c r="AA1003" s="26" t="s">
        <v>43</v>
      </c>
      <c r="AB1003" s="26" t="s">
        <v>190</v>
      </c>
      <c r="AC1003" s="26" t="s">
        <v>43</v>
      </c>
      <c r="AD1003" s="26" t="s">
        <v>43</v>
      </c>
      <c r="AE1003" s="26" t="s">
        <v>55</v>
      </c>
      <c r="AF1003" s="26" t="s">
        <v>159</v>
      </c>
      <c r="AG1003" s="26" t="s">
        <v>58</v>
      </c>
      <c r="AH1003" s="26" t="s">
        <v>58</v>
      </c>
      <c r="AI1003" s="26" t="s">
        <v>58</v>
      </c>
      <c r="AJ1003" s="26" t="s">
        <v>58</v>
      </c>
      <c r="AK1003" s="26" t="s">
        <v>71</v>
      </c>
      <c r="AL1003" s="26" t="s">
        <v>160</v>
      </c>
      <c r="AM1003" s="26" t="s">
        <v>206</v>
      </c>
      <c r="AN1003" s="26" t="s">
        <v>89</v>
      </c>
      <c r="AO1003" s="26" t="s">
        <v>197</v>
      </c>
      <c r="AP1003" s="26" t="s">
        <v>104</v>
      </c>
      <c r="AQ1003" s="26" t="s">
        <v>104</v>
      </c>
      <c r="AR1003" s="26" t="s">
        <v>104</v>
      </c>
      <c r="AS1003" s="26" t="s">
        <v>104</v>
      </c>
      <c r="AT1003" s="26" t="s">
        <v>114</v>
      </c>
      <c r="AU1003" s="26" t="s">
        <v>193</v>
      </c>
      <c r="AX1003" s="12">
        <f t="shared" si="561"/>
        <v>1001</v>
      </c>
      <c r="AY1003" s="12">
        <f t="shared" si="592"/>
        <v>0.25</v>
      </c>
      <c r="AZ1003" s="20" t="str">
        <f t="shared" si="562"/>
        <v>Anticipatoria., Autoevaluación., Retroalimentación.</v>
      </c>
      <c r="BA1003" s="12" t="str">
        <f t="shared" si="557"/>
        <v>Anticipatoria.</v>
      </c>
      <c r="BB1003" s="12" t="str">
        <f t="shared" si="558"/>
        <v>Autoevaluación.</v>
      </c>
      <c r="BC1003" s="12" t="str">
        <f t="shared" si="559"/>
        <v>Retroalimentación.</v>
      </c>
      <c r="BD1003" s="12" t="str">
        <f t="shared" si="560"/>
        <v/>
      </c>
      <c r="BF1003" s="12">
        <f t="shared" si="563"/>
        <v>1</v>
      </c>
      <c r="BG1003" s="12">
        <f t="shared" si="564"/>
        <v>0</v>
      </c>
      <c r="BH1003" s="12">
        <f t="shared" si="565"/>
        <v>1</v>
      </c>
      <c r="BI1003" s="12">
        <f t="shared" si="566"/>
        <v>1</v>
      </c>
      <c r="BJ1003" s="12">
        <f t="shared" si="567"/>
        <v>0</v>
      </c>
      <c r="BK1003" s="12">
        <f t="shared" si="568"/>
        <v>3</v>
      </c>
      <c r="BL1003" s="20" t="str">
        <f t="shared" si="569"/>
        <v>Reflexión, Diálogo, Claridad, Retroalimentación al docente</v>
      </c>
      <c r="BM1003" s="12" t="str">
        <f t="shared" si="570"/>
        <v>Reflexión</v>
      </c>
      <c r="BN1003" s="12" t="str">
        <f t="shared" si="593"/>
        <v>Diálogo</v>
      </c>
      <c r="BO1003" s="12" t="str">
        <f t="shared" si="571"/>
        <v>Claridad</v>
      </c>
      <c r="BP1003" s="12" t="str">
        <f t="shared" si="572"/>
        <v>Retroalimentación al docente</v>
      </c>
      <c r="BQ1003" s="12" t="str">
        <f t="shared" si="573"/>
        <v/>
      </c>
      <c r="BS1003" s="12">
        <f t="shared" si="574"/>
        <v>1</v>
      </c>
      <c r="BT1003" s="12">
        <f t="shared" si="575"/>
        <v>1</v>
      </c>
      <c r="BU1003" s="12">
        <f t="shared" si="576"/>
        <v>1</v>
      </c>
      <c r="BV1003" s="12">
        <f t="shared" si="577"/>
        <v>0</v>
      </c>
      <c r="BW1003" s="12">
        <f t="shared" si="578"/>
        <v>1</v>
      </c>
      <c r="BX1003" s="12">
        <f t="shared" si="579"/>
        <v>0</v>
      </c>
      <c r="BY1003" s="12">
        <f t="shared" si="580"/>
        <v>4</v>
      </c>
      <c r="BZ1003"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03" s="12" t="str">
        <f t="shared" si="582"/>
        <v>La bibliografía básica propuesta se encuentra en la biblioteca "Juan Roa Vásquez".</v>
      </c>
      <c r="CB1003" s="21" t="str">
        <f t="shared" si="583"/>
        <v>La bibliografía propuesta contiene títulos de edición menor a 5 años.</v>
      </c>
      <c r="CC1003" s="12" t="str">
        <f t="shared" si="584"/>
        <v>La bibliografía se presenta con una sólo sistema de referenciación (APA, Vancouver, IEEE, etc).</v>
      </c>
      <c r="CD1003" s="12" t="str">
        <f t="shared" si="585"/>
        <v>La bibliografía incluye por lo menos dos títulos en una segunda lengua.</v>
      </c>
      <c r="CF1003" s="12">
        <f t="shared" si="586"/>
        <v>1</v>
      </c>
      <c r="CG1003" s="12">
        <f t="shared" si="587"/>
        <v>1</v>
      </c>
      <c r="CH1003" s="12">
        <f t="shared" si="588"/>
        <v>1</v>
      </c>
      <c r="CI1003" s="12">
        <f t="shared" si="589"/>
        <v>1</v>
      </c>
      <c r="CJ1003" s="12">
        <f t="shared" si="590"/>
        <v>0</v>
      </c>
      <c r="CK1003" s="12">
        <f t="shared" si="591"/>
        <v>4</v>
      </c>
    </row>
    <row r="1004" spans="1:89" x14ac:dyDescent="0.25">
      <c r="A1004" s="25">
        <v>43087.447734004629</v>
      </c>
      <c r="B1004" s="26" t="s">
        <v>2032</v>
      </c>
      <c r="C1004" s="26" t="s">
        <v>2033</v>
      </c>
      <c r="D1004" s="26" t="s">
        <v>185</v>
      </c>
      <c r="E1004" s="24"/>
      <c r="F1004" s="26" t="s">
        <v>297</v>
      </c>
      <c r="G1004" s="26" t="s">
        <v>2036</v>
      </c>
      <c r="H1004" s="26" t="s">
        <v>188</v>
      </c>
      <c r="I1004" s="26" t="s">
        <v>188</v>
      </c>
      <c r="J1004" s="26" t="s">
        <v>188</v>
      </c>
      <c r="K1004" s="26" t="s">
        <v>188</v>
      </c>
      <c r="L1004" s="26" t="s">
        <v>189</v>
      </c>
      <c r="M1004" s="26" t="s">
        <v>188</v>
      </c>
      <c r="N1004" s="26" t="s">
        <v>188</v>
      </c>
      <c r="O1004" s="26" t="s">
        <v>188</v>
      </c>
      <c r="P1004" s="26" t="s">
        <v>188</v>
      </c>
      <c r="Q1004" s="26" t="s">
        <v>188</v>
      </c>
      <c r="R1004" s="26" t="s">
        <v>188</v>
      </c>
      <c r="S1004" s="26" t="s">
        <v>188</v>
      </c>
      <c r="T1004" s="26" t="s">
        <v>188</v>
      </c>
      <c r="U1004" s="26" t="s">
        <v>188</v>
      </c>
      <c r="V1004" s="26" t="s">
        <v>5</v>
      </c>
      <c r="W1004" s="26" t="s">
        <v>162</v>
      </c>
      <c r="X1004" s="26" t="s">
        <v>39</v>
      </c>
      <c r="Y1004" s="26" t="s">
        <v>190</v>
      </c>
      <c r="Z1004" s="26" t="s">
        <v>190</v>
      </c>
      <c r="AA1004" s="26" t="s">
        <v>43</v>
      </c>
      <c r="AB1004" s="26" t="s">
        <v>43</v>
      </c>
      <c r="AC1004" s="26" t="s">
        <v>43</v>
      </c>
      <c r="AD1004" s="26" t="s">
        <v>43</v>
      </c>
      <c r="AE1004" s="26" t="s">
        <v>55</v>
      </c>
      <c r="AF1004" s="26" t="s">
        <v>159</v>
      </c>
      <c r="AG1004" s="26" t="s">
        <v>58</v>
      </c>
      <c r="AH1004" s="26" t="s">
        <v>58</v>
      </c>
      <c r="AI1004" s="26" t="s">
        <v>58</v>
      </c>
      <c r="AJ1004" s="26" t="s">
        <v>58</v>
      </c>
      <c r="AK1004" s="26" t="s">
        <v>69</v>
      </c>
      <c r="AL1004" s="26" t="s">
        <v>160</v>
      </c>
      <c r="AM1004" s="26" t="s">
        <v>206</v>
      </c>
      <c r="AN1004" s="26" t="s">
        <v>89</v>
      </c>
      <c r="AO1004" s="26" t="s">
        <v>197</v>
      </c>
      <c r="AP1004" s="26" t="s">
        <v>104</v>
      </c>
      <c r="AQ1004" s="26" t="s">
        <v>104</v>
      </c>
      <c r="AR1004" s="26" t="s">
        <v>104</v>
      </c>
      <c r="AS1004" s="26" t="s">
        <v>104</v>
      </c>
      <c r="AT1004" s="26" t="s">
        <v>114</v>
      </c>
      <c r="AU1004" s="26" t="s">
        <v>193</v>
      </c>
      <c r="AX1004" s="12">
        <f t="shared" si="561"/>
        <v>1001</v>
      </c>
      <c r="AY1004" s="12">
        <f t="shared" si="592"/>
        <v>0.25</v>
      </c>
      <c r="AZ1004" s="20" t="str">
        <f t="shared" si="562"/>
        <v>Anticipatoria., Autoevaluación., Retroalimentación.</v>
      </c>
      <c r="BA1004" s="12" t="str">
        <f t="shared" si="557"/>
        <v>Anticipatoria.</v>
      </c>
      <c r="BB1004" s="12" t="str">
        <f t="shared" si="558"/>
        <v>Autoevaluación.</v>
      </c>
      <c r="BC1004" s="12" t="str">
        <f t="shared" si="559"/>
        <v>Retroalimentación.</v>
      </c>
      <c r="BD1004" s="12" t="str">
        <f t="shared" si="560"/>
        <v/>
      </c>
      <c r="BF1004" s="12">
        <f t="shared" si="563"/>
        <v>1</v>
      </c>
      <c r="BG1004" s="12">
        <f t="shared" si="564"/>
        <v>0</v>
      </c>
      <c r="BH1004" s="12">
        <f t="shared" si="565"/>
        <v>1</v>
      </c>
      <c r="BI1004" s="12">
        <f t="shared" si="566"/>
        <v>1</v>
      </c>
      <c r="BJ1004" s="12">
        <f t="shared" si="567"/>
        <v>0</v>
      </c>
      <c r="BK1004" s="12">
        <f t="shared" si="568"/>
        <v>3</v>
      </c>
      <c r="BL1004" s="20" t="str">
        <f t="shared" si="569"/>
        <v>Reflexión, Diálogo, Claridad, Retroalimentación al docente</v>
      </c>
      <c r="BM1004" s="12" t="str">
        <f t="shared" si="570"/>
        <v>Reflexión</v>
      </c>
      <c r="BN1004" s="12" t="str">
        <f t="shared" si="593"/>
        <v>Diálogo</v>
      </c>
      <c r="BO1004" s="12" t="str">
        <f t="shared" si="571"/>
        <v>Claridad</v>
      </c>
      <c r="BP1004" s="12" t="str">
        <f t="shared" si="572"/>
        <v>Retroalimentación al docente</v>
      </c>
      <c r="BQ1004" s="12" t="str">
        <f t="shared" si="573"/>
        <v/>
      </c>
      <c r="BS1004" s="12">
        <f t="shared" si="574"/>
        <v>1</v>
      </c>
      <c r="BT1004" s="12">
        <f t="shared" si="575"/>
        <v>1</v>
      </c>
      <c r="BU1004" s="12">
        <f t="shared" si="576"/>
        <v>1</v>
      </c>
      <c r="BV1004" s="12">
        <f t="shared" si="577"/>
        <v>0</v>
      </c>
      <c r="BW1004" s="12">
        <f t="shared" si="578"/>
        <v>1</v>
      </c>
      <c r="BX1004" s="12">
        <f t="shared" si="579"/>
        <v>0</v>
      </c>
      <c r="BY1004" s="12">
        <f t="shared" si="580"/>
        <v>4</v>
      </c>
      <c r="BZ1004"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04" s="12" t="str">
        <f t="shared" si="582"/>
        <v>La bibliografía básica propuesta se encuentra en la biblioteca "Juan Roa Vásquez".</v>
      </c>
      <c r="CB1004" s="21" t="str">
        <f t="shared" si="583"/>
        <v>La bibliografía propuesta contiene títulos de edición menor a 5 años.</v>
      </c>
      <c r="CC1004" s="12" t="str">
        <f t="shared" si="584"/>
        <v>La bibliografía se presenta con una sólo sistema de referenciación (APA, Vancouver, IEEE, etc).</v>
      </c>
      <c r="CD1004" s="12" t="str">
        <f t="shared" si="585"/>
        <v>La bibliografía incluye por lo menos dos títulos en una segunda lengua.</v>
      </c>
      <c r="CF1004" s="12">
        <f t="shared" si="586"/>
        <v>1</v>
      </c>
      <c r="CG1004" s="12">
        <f t="shared" si="587"/>
        <v>1</v>
      </c>
      <c r="CH1004" s="12">
        <f t="shared" si="588"/>
        <v>1</v>
      </c>
      <c r="CI1004" s="12">
        <f t="shared" si="589"/>
        <v>1</v>
      </c>
      <c r="CJ1004" s="12">
        <f t="shared" si="590"/>
        <v>0</v>
      </c>
      <c r="CK1004" s="12">
        <f t="shared" si="591"/>
        <v>4</v>
      </c>
    </row>
    <row r="1005" spans="1:89" x14ac:dyDescent="0.25">
      <c r="A1005" s="25">
        <v>43087.449891215278</v>
      </c>
      <c r="B1005" s="26" t="s">
        <v>2032</v>
      </c>
      <c r="C1005" s="26" t="s">
        <v>2033</v>
      </c>
      <c r="D1005" s="26" t="s">
        <v>185</v>
      </c>
      <c r="E1005" s="24"/>
      <c r="F1005" s="26" t="s">
        <v>371</v>
      </c>
      <c r="G1005" s="26" t="s">
        <v>2037</v>
      </c>
      <c r="H1005" s="26" t="s">
        <v>188</v>
      </c>
      <c r="I1005" s="26" t="s">
        <v>188</v>
      </c>
      <c r="J1005" s="26" t="s">
        <v>188</v>
      </c>
      <c r="K1005" s="26" t="s">
        <v>188</v>
      </c>
      <c r="L1005" s="26" t="s">
        <v>188</v>
      </c>
      <c r="M1005" s="26" t="s">
        <v>188</v>
      </c>
      <c r="N1005" s="26" t="s">
        <v>188</v>
      </c>
      <c r="O1005" s="26" t="s">
        <v>188</v>
      </c>
      <c r="P1005" s="26" t="s">
        <v>188</v>
      </c>
      <c r="Q1005" s="26" t="s">
        <v>188</v>
      </c>
      <c r="R1005" s="26" t="s">
        <v>188</v>
      </c>
      <c r="S1005" s="26" t="s">
        <v>188</v>
      </c>
      <c r="T1005" s="26" t="s">
        <v>188</v>
      </c>
      <c r="U1005" s="26" t="s">
        <v>188</v>
      </c>
      <c r="V1005" s="26" t="s">
        <v>5</v>
      </c>
      <c r="W1005" s="26" t="s">
        <v>162</v>
      </c>
      <c r="X1005" s="26" t="s">
        <v>158</v>
      </c>
      <c r="Y1005" s="26" t="s">
        <v>190</v>
      </c>
      <c r="Z1005" s="26" t="s">
        <v>190</v>
      </c>
      <c r="AA1005" s="26" t="s">
        <v>190</v>
      </c>
      <c r="AB1005" s="26" t="s">
        <v>190</v>
      </c>
      <c r="AC1005" s="26" t="s">
        <v>43</v>
      </c>
      <c r="AD1005" s="26" t="s">
        <v>43</v>
      </c>
      <c r="AE1005" s="26" t="s">
        <v>55</v>
      </c>
      <c r="AF1005" s="26" t="s">
        <v>159</v>
      </c>
      <c r="AG1005" s="26" t="s">
        <v>59</v>
      </c>
      <c r="AH1005" s="26" t="s">
        <v>58</v>
      </c>
      <c r="AI1005" s="26" t="s">
        <v>58</v>
      </c>
      <c r="AJ1005" s="26" t="s">
        <v>58</v>
      </c>
      <c r="AK1005" s="26" t="s">
        <v>71</v>
      </c>
      <c r="AL1005" s="26" t="s">
        <v>160</v>
      </c>
      <c r="AM1005" s="26" t="s">
        <v>231</v>
      </c>
      <c r="AN1005" s="26" t="s">
        <v>89</v>
      </c>
      <c r="AO1005" s="26" t="s">
        <v>197</v>
      </c>
      <c r="AP1005" s="26" t="s">
        <v>104</v>
      </c>
      <c r="AQ1005" s="26" t="s">
        <v>104</v>
      </c>
      <c r="AR1005" s="26" t="s">
        <v>104</v>
      </c>
      <c r="AS1005" s="26" t="s">
        <v>104</v>
      </c>
      <c r="AT1005" s="26" t="s">
        <v>114</v>
      </c>
      <c r="AU1005" s="26" t="s">
        <v>193</v>
      </c>
      <c r="AX1005" s="12">
        <f t="shared" si="561"/>
        <v>1001</v>
      </c>
      <c r="AY1005" s="12">
        <f t="shared" si="592"/>
        <v>0.25</v>
      </c>
      <c r="AZ1005" s="20" t="str">
        <f t="shared" si="562"/>
        <v>Anticipatoria., Criterios y estándares (Rúbrica)., Retroalimentación.</v>
      </c>
      <c r="BA1005" s="12" t="str">
        <f t="shared" si="557"/>
        <v>Anticipatoria.</v>
      </c>
      <c r="BB1005" s="12" t="str">
        <f t="shared" si="558"/>
        <v>Criterios y estándares (Rúbrica).</v>
      </c>
      <c r="BC1005" s="12" t="str">
        <f t="shared" si="559"/>
        <v>Retroalimentación.</v>
      </c>
      <c r="BD1005" s="12" t="str">
        <f t="shared" si="560"/>
        <v/>
      </c>
      <c r="BF1005" s="12">
        <f t="shared" si="563"/>
        <v>1</v>
      </c>
      <c r="BG1005" s="12">
        <f t="shared" si="564"/>
        <v>1</v>
      </c>
      <c r="BH1005" s="12">
        <f t="shared" si="565"/>
        <v>0</v>
      </c>
      <c r="BI1005" s="12">
        <f t="shared" si="566"/>
        <v>1</v>
      </c>
      <c r="BJ1005" s="12">
        <f t="shared" si="567"/>
        <v>0</v>
      </c>
      <c r="BK1005" s="12">
        <f t="shared" si="568"/>
        <v>3</v>
      </c>
      <c r="BL1005" s="20" t="str">
        <f t="shared" si="569"/>
        <v>Reflexión, Diálogo, Claridad, Retroalimentación al docente</v>
      </c>
      <c r="BM1005" s="12" t="str">
        <f t="shared" si="570"/>
        <v>Reflexión</v>
      </c>
      <c r="BN1005" s="12" t="str">
        <f t="shared" si="593"/>
        <v>Diálogo</v>
      </c>
      <c r="BO1005" s="12" t="str">
        <f t="shared" si="571"/>
        <v>Claridad</v>
      </c>
      <c r="BP1005" s="12" t="str">
        <f t="shared" si="572"/>
        <v>Retroalimentación al docente</v>
      </c>
      <c r="BQ1005" s="12" t="str">
        <f t="shared" si="573"/>
        <v/>
      </c>
      <c r="BS1005" s="12">
        <f t="shared" si="574"/>
        <v>1</v>
      </c>
      <c r="BT1005" s="12">
        <f t="shared" si="575"/>
        <v>1</v>
      </c>
      <c r="BU1005" s="12">
        <f t="shared" si="576"/>
        <v>1</v>
      </c>
      <c r="BV1005" s="12">
        <f t="shared" si="577"/>
        <v>0</v>
      </c>
      <c r="BW1005" s="12">
        <f t="shared" si="578"/>
        <v>1</v>
      </c>
      <c r="BX1005" s="12">
        <f t="shared" si="579"/>
        <v>0</v>
      </c>
      <c r="BY1005" s="12">
        <f t="shared" si="580"/>
        <v>4</v>
      </c>
      <c r="BZ1005"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05" s="12" t="str">
        <f t="shared" si="582"/>
        <v>La bibliografía básica propuesta se encuentra en la biblioteca "Juan Roa Vásquez".</v>
      </c>
      <c r="CB1005" s="21" t="str">
        <f t="shared" si="583"/>
        <v>La bibliografía propuesta contiene títulos de edición menor a 5 años.</v>
      </c>
      <c r="CC1005" s="12" t="str">
        <f t="shared" si="584"/>
        <v>La bibliografía se presenta con una sólo sistema de referenciación (APA, Vancouver, IEEE, etc).</v>
      </c>
      <c r="CD1005" s="12" t="str">
        <f t="shared" si="585"/>
        <v>La bibliografía incluye por lo menos dos títulos en una segunda lengua.</v>
      </c>
      <c r="CF1005" s="12">
        <f t="shared" si="586"/>
        <v>1</v>
      </c>
      <c r="CG1005" s="12">
        <f t="shared" si="587"/>
        <v>1</v>
      </c>
      <c r="CH1005" s="12">
        <f t="shared" si="588"/>
        <v>1</v>
      </c>
      <c r="CI1005" s="12">
        <f t="shared" si="589"/>
        <v>1</v>
      </c>
      <c r="CJ1005" s="12">
        <f t="shared" si="590"/>
        <v>0</v>
      </c>
      <c r="CK1005" s="12">
        <f t="shared" si="591"/>
        <v>4</v>
      </c>
    </row>
    <row r="1006" spans="1:89" x14ac:dyDescent="0.25">
      <c r="A1006" s="25">
        <v>43087.520084004631</v>
      </c>
      <c r="B1006" s="26" t="s">
        <v>2038</v>
      </c>
      <c r="C1006" s="26" t="s">
        <v>2039</v>
      </c>
      <c r="D1006" s="26" t="s">
        <v>185</v>
      </c>
      <c r="E1006" s="24"/>
      <c r="F1006" s="26" t="s">
        <v>336</v>
      </c>
      <c r="G1006" s="26" t="s">
        <v>2040</v>
      </c>
      <c r="H1006" s="26" t="s">
        <v>188</v>
      </c>
      <c r="I1006" s="26" t="s">
        <v>188</v>
      </c>
      <c r="J1006" s="26" t="s">
        <v>188</v>
      </c>
      <c r="K1006" s="26" t="s">
        <v>188</v>
      </c>
      <c r="L1006" s="26" t="s">
        <v>188</v>
      </c>
      <c r="M1006" s="26" t="s">
        <v>188</v>
      </c>
      <c r="N1006" s="26" t="s">
        <v>188</v>
      </c>
      <c r="O1006" s="26" t="s">
        <v>188</v>
      </c>
      <c r="P1006" s="26" t="s">
        <v>188</v>
      </c>
      <c r="Q1006" s="26" t="s">
        <v>188</v>
      </c>
      <c r="R1006" s="26" t="s">
        <v>188</v>
      </c>
      <c r="S1006" s="26" t="s">
        <v>188</v>
      </c>
      <c r="T1006" s="26" t="s">
        <v>188</v>
      </c>
      <c r="U1006" s="26" t="s">
        <v>188</v>
      </c>
      <c r="V1006" s="26" t="s">
        <v>5</v>
      </c>
      <c r="W1006" s="26" t="s">
        <v>36</v>
      </c>
      <c r="X1006" s="26" t="s">
        <v>158</v>
      </c>
      <c r="Y1006" s="26" t="s">
        <v>43</v>
      </c>
      <c r="Z1006" s="26" t="s">
        <v>43</v>
      </c>
      <c r="AA1006" s="26" t="s">
        <v>190</v>
      </c>
      <c r="AB1006" s="26" t="s">
        <v>43</v>
      </c>
      <c r="AC1006" s="26" t="s">
        <v>190</v>
      </c>
      <c r="AD1006" s="26" t="s">
        <v>190</v>
      </c>
      <c r="AE1006" s="26" t="s">
        <v>55</v>
      </c>
      <c r="AF1006" s="26" t="s">
        <v>58</v>
      </c>
      <c r="AG1006" s="26" t="s">
        <v>58</v>
      </c>
      <c r="AH1006" s="26" t="s">
        <v>58</v>
      </c>
      <c r="AI1006" s="26" t="s">
        <v>59</v>
      </c>
      <c r="AJ1006" s="26" t="s">
        <v>58</v>
      </c>
      <c r="AK1006" s="26" t="s">
        <v>71</v>
      </c>
      <c r="AL1006" s="26" t="s">
        <v>160</v>
      </c>
      <c r="AM1006" s="26" t="s">
        <v>206</v>
      </c>
      <c r="AN1006" s="26" t="s">
        <v>90</v>
      </c>
      <c r="AO1006" s="26" t="s">
        <v>192</v>
      </c>
      <c r="AP1006" s="26" t="s">
        <v>104</v>
      </c>
      <c r="AQ1006" s="26" t="s">
        <v>104</v>
      </c>
      <c r="AR1006" s="26" t="s">
        <v>104</v>
      </c>
      <c r="AS1006" s="26" t="s">
        <v>106</v>
      </c>
      <c r="AT1006" s="26" t="s">
        <v>113</v>
      </c>
      <c r="AU1006" s="26" t="s">
        <v>193</v>
      </c>
      <c r="AX1006" s="12">
        <f t="shared" si="561"/>
        <v>1005</v>
      </c>
      <c r="AY1006" s="12">
        <f t="shared" si="592"/>
        <v>1</v>
      </c>
      <c r="AZ1006" s="20" t="str">
        <f t="shared" si="562"/>
        <v>Anticipatoria., Autoevaluación., Retroalimentación.</v>
      </c>
      <c r="BA1006" s="12" t="str">
        <f t="shared" si="557"/>
        <v>Anticipatoria.</v>
      </c>
      <c r="BB1006" s="12" t="str">
        <f t="shared" si="558"/>
        <v>Autoevaluación.</v>
      </c>
      <c r="BC1006" s="12" t="str">
        <f t="shared" si="559"/>
        <v>Retroalimentación.</v>
      </c>
      <c r="BD1006" s="12" t="str">
        <f t="shared" si="560"/>
        <v/>
      </c>
      <c r="BF1006" s="12">
        <f t="shared" si="563"/>
        <v>1</v>
      </c>
      <c r="BG1006" s="12">
        <f t="shared" si="564"/>
        <v>0</v>
      </c>
      <c r="BH1006" s="12">
        <f t="shared" si="565"/>
        <v>1</v>
      </c>
      <c r="BI1006" s="12">
        <f t="shared" si="566"/>
        <v>1</v>
      </c>
      <c r="BJ1006" s="12">
        <f t="shared" si="567"/>
        <v>0</v>
      </c>
      <c r="BK1006" s="12">
        <f t="shared" si="568"/>
        <v>3</v>
      </c>
      <c r="BL1006" s="20" t="str">
        <f t="shared" si="569"/>
        <v>Reflexión, Diálogo, Claridad, Oportunidades de mejora, Retroalimentación al docente</v>
      </c>
      <c r="BM1006" s="12" t="str">
        <f t="shared" si="570"/>
        <v>Reflexión</v>
      </c>
      <c r="BN1006" s="12" t="str">
        <f t="shared" si="593"/>
        <v>Diálogo</v>
      </c>
      <c r="BO1006" s="12" t="str">
        <f t="shared" si="571"/>
        <v>Claridad</v>
      </c>
      <c r="BP1006" s="12" t="str">
        <f t="shared" si="572"/>
        <v>Oportunidades de mejora</v>
      </c>
      <c r="BQ1006" s="12" t="str">
        <f t="shared" si="573"/>
        <v>Retroalimentación al docente</v>
      </c>
      <c r="BS1006" s="12">
        <f t="shared" si="574"/>
        <v>1</v>
      </c>
      <c r="BT1006" s="12">
        <f t="shared" si="575"/>
        <v>1</v>
      </c>
      <c r="BU1006" s="12">
        <f t="shared" si="576"/>
        <v>1</v>
      </c>
      <c r="BV1006" s="12">
        <f t="shared" si="577"/>
        <v>1</v>
      </c>
      <c r="BW1006" s="12">
        <f t="shared" si="578"/>
        <v>1</v>
      </c>
      <c r="BX1006" s="12">
        <f t="shared" si="579"/>
        <v>0</v>
      </c>
      <c r="BY1006" s="12">
        <f t="shared" si="580"/>
        <v>5</v>
      </c>
      <c r="BZ1006"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06" s="12" t="str">
        <f t="shared" si="582"/>
        <v>La bibliografía básica propuesta se encuentra en la biblioteca "Juan Roa Vásquez".</v>
      </c>
      <c r="CB1006" s="21" t="str">
        <f t="shared" si="583"/>
        <v>La bibliografía propuesta contiene títulos de edición menor a 5 años.</v>
      </c>
      <c r="CC1006" s="12" t="str">
        <f t="shared" si="584"/>
        <v>La bibliografía se presenta con una sólo sistema de referenciación (APA, Vancouver, IEEE, etc).</v>
      </c>
      <c r="CD1006" s="12" t="str">
        <f t="shared" si="585"/>
        <v>La bibliografía incluye por lo menos dos títulos en una segunda lengua.</v>
      </c>
      <c r="CF1006" s="12">
        <f t="shared" si="586"/>
        <v>1</v>
      </c>
      <c r="CG1006" s="12">
        <f t="shared" si="587"/>
        <v>1</v>
      </c>
      <c r="CH1006" s="12">
        <f t="shared" si="588"/>
        <v>1</v>
      </c>
      <c r="CI1006" s="12">
        <f t="shared" si="589"/>
        <v>1</v>
      </c>
      <c r="CJ1006" s="12">
        <f t="shared" si="590"/>
        <v>0</v>
      </c>
      <c r="CK1006" s="12">
        <f t="shared" si="591"/>
        <v>4</v>
      </c>
    </row>
    <row r="1007" spans="1:89" x14ac:dyDescent="0.25">
      <c r="A1007" s="25">
        <v>43087.541910706015</v>
      </c>
      <c r="B1007" s="26" t="s">
        <v>2041</v>
      </c>
      <c r="C1007" s="26" t="s">
        <v>2042</v>
      </c>
      <c r="D1007" s="26" t="s">
        <v>185</v>
      </c>
      <c r="E1007" s="24"/>
      <c r="F1007" s="26" t="s">
        <v>297</v>
      </c>
      <c r="G1007" s="26" t="s">
        <v>2043</v>
      </c>
      <c r="H1007" s="26" t="s">
        <v>188</v>
      </c>
      <c r="I1007" s="26" t="s">
        <v>188</v>
      </c>
      <c r="J1007" s="26" t="s">
        <v>188</v>
      </c>
      <c r="K1007" s="26" t="s">
        <v>188</v>
      </c>
      <c r="L1007" s="26" t="s">
        <v>188</v>
      </c>
      <c r="M1007" s="26" t="s">
        <v>188</v>
      </c>
      <c r="N1007" s="26" t="s">
        <v>188</v>
      </c>
      <c r="O1007" s="26" t="s">
        <v>188</v>
      </c>
      <c r="P1007" s="26" t="s">
        <v>188</v>
      </c>
      <c r="Q1007" s="26" t="s">
        <v>188</v>
      </c>
      <c r="R1007" s="26" t="s">
        <v>188</v>
      </c>
      <c r="S1007" s="26" t="s">
        <v>188</v>
      </c>
      <c r="T1007" s="26" t="s">
        <v>188</v>
      </c>
      <c r="U1007" s="26" t="s">
        <v>188</v>
      </c>
      <c r="V1007" s="26" t="s">
        <v>5</v>
      </c>
      <c r="W1007" s="26" t="s">
        <v>36</v>
      </c>
      <c r="X1007" s="26" t="s">
        <v>158</v>
      </c>
      <c r="Y1007" s="26" t="s">
        <v>43</v>
      </c>
      <c r="Z1007" s="26" t="s">
        <v>190</v>
      </c>
      <c r="AA1007" s="26" t="s">
        <v>43</v>
      </c>
      <c r="AB1007" s="26" t="s">
        <v>43</v>
      </c>
      <c r="AC1007" s="26" t="s">
        <v>43</v>
      </c>
      <c r="AD1007" s="26" t="s">
        <v>190</v>
      </c>
      <c r="AE1007" s="26" t="s">
        <v>53</v>
      </c>
      <c r="AF1007" s="26" t="s">
        <v>58</v>
      </c>
      <c r="AG1007" s="26" t="s">
        <v>58</v>
      </c>
      <c r="AH1007" s="26" t="s">
        <v>59</v>
      </c>
      <c r="AI1007" s="26" t="s">
        <v>58</v>
      </c>
      <c r="AJ1007" s="26" t="s">
        <v>59</v>
      </c>
      <c r="AK1007" s="26" t="s">
        <v>71</v>
      </c>
      <c r="AL1007" s="26" t="s">
        <v>160</v>
      </c>
      <c r="AM1007" s="26" t="s">
        <v>259</v>
      </c>
      <c r="AN1007" s="26" t="s">
        <v>89</v>
      </c>
      <c r="AO1007" s="26" t="s">
        <v>268</v>
      </c>
      <c r="AP1007" s="26" t="s">
        <v>104</v>
      </c>
      <c r="AQ1007" s="26" t="s">
        <v>104</v>
      </c>
      <c r="AR1007" s="26" t="s">
        <v>104</v>
      </c>
      <c r="AS1007" s="26" t="s">
        <v>104</v>
      </c>
      <c r="AT1007" s="26" t="s">
        <v>112</v>
      </c>
      <c r="AU1007" s="26" t="s">
        <v>198</v>
      </c>
      <c r="AX1007" s="12">
        <f t="shared" si="561"/>
        <v>1006</v>
      </c>
      <c r="AY1007" s="12">
        <f t="shared" si="592"/>
        <v>0.14285714285714285</v>
      </c>
      <c r="AZ1007" s="20" t="str">
        <f t="shared" si="562"/>
        <v>Criterios y estándares (Rúbrica)., Autoevaluación., Retroalimentación.</v>
      </c>
      <c r="BA1007" s="12" t="str">
        <f t="shared" si="557"/>
        <v>Criterios y estándares (Rúbrica).</v>
      </c>
      <c r="BB1007" s="12" t="str">
        <f t="shared" si="558"/>
        <v>Autoevaluación.</v>
      </c>
      <c r="BC1007" s="12" t="str">
        <f t="shared" si="559"/>
        <v>Retroalimentación.</v>
      </c>
      <c r="BD1007" s="12" t="str">
        <f t="shared" si="560"/>
        <v/>
      </c>
      <c r="BF1007" s="12">
        <f t="shared" si="563"/>
        <v>0</v>
      </c>
      <c r="BG1007" s="12">
        <f t="shared" si="564"/>
        <v>1</v>
      </c>
      <c r="BH1007" s="12">
        <f t="shared" si="565"/>
        <v>1</v>
      </c>
      <c r="BI1007" s="12">
        <f t="shared" si="566"/>
        <v>1</v>
      </c>
      <c r="BJ1007" s="12">
        <f t="shared" si="567"/>
        <v>0</v>
      </c>
      <c r="BK1007" s="12">
        <f t="shared" si="568"/>
        <v>3</v>
      </c>
      <c r="BL1007" s="20" t="str">
        <f t="shared" si="569"/>
        <v>Reflexión, Diálogo, Oportunidades de mejora, Retroalimentación al docente</v>
      </c>
      <c r="BM1007" s="12" t="str">
        <f t="shared" si="570"/>
        <v>Reflexión</v>
      </c>
      <c r="BN1007" s="12" t="str">
        <f t="shared" si="593"/>
        <v>Diálogo</v>
      </c>
      <c r="BO1007" s="12" t="str">
        <f t="shared" si="571"/>
        <v>Oportunidades de mejora</v>
      </c>
      <c r="BP1007" s="12" t="str">
        <f t="shared" si="572"/>
        <v>Retroalimentación al docente</v>
      </c>
      <c r="BQ1007" s="12" t="str">
        <f t="shared" si="573"/>
        <v/>
      </c>
      <c r="BS1007" s="12">
        <f t="shared" si="574"/>
        <v>1</v>
      </c>
      <c r="BT1007" s="12">
        <f t="shared" si="575"/>
        <v>1</v>
      </c>
      <c r="BU1007" s="12">
        <f t="shared" si="576"/>
        <v>0</v>
      </c>
      <c r="BV1007" s="12">
        <f t="shared" si="577"/>
        <v>1</v>
      </c>
      <c r="BW1007" s="12">
        <f t="shared" si="578"/>
        <v>1</v>
      </c>
      <c r="BX1007" s="12">
        <f t="shared" si="579"/>
        <v>0</v>
      </c>
      <c r="BY1007" s="12">
        <f t="shared" si="580"/>
        <v>4</v>
      </c>
      <c r="BZ1007" s="12" t="str">
        <f t="shared" si="581"/>
        <v>La bibliografía propuesta contiene títulos de edición menor a 5 años., La bibliografía incluye por lo menos dos títulos en una segunda lengua.</v>
      </c>
      <c r="CA1007" s="12" t="str">
        <f t="shared" si="582"/>
        <v>La bibliografía propuesta contiene títulos de edición menor a 5 años.</v>
      </c>
      <c r="CB1007" s="21" t="str">
        <f t="shared" si="583"/>
        <v>La bibliografía incluye por lo menos dos títulos en una segunda lengua.</v>
      </c>
      <c r="CC1007" s="12" t="str">
        <f t="shared" si="584"/>
        <v/>
      </c>
      <c r="CD1007" s="12" t="str">
        <f t="shared" si="585"/>
        <v/>
      </c>
      <c r="CF1007" s="12">
        <f t="shared" si="586"/>
        <v>0</v>
      </c>
      <c r="CG1007" s="12">
        <f t="shared" si="587"/>
        <v>1</v>
      </c>
      <c r="CH1007" s="12">
        <f t="shared" si="588"/>
        <v>0</v>
      </c>
      <c r="CI1007" s="12">
        <f t="shared" si="589"/>
        <v>1</v>
      </c>
      <c r="CJ1007" s="12">
        <f t="shared" si="590"/>
        <v>0</v>
      </c>
      <c r="CK1007" s="12">
        <f t="shared" si="591"/>
        <v>2</v>
      </c>
    </row>
    <row r="1008" spans="1:89" x14ac:dyDescent="0.25">
      <c r="A1008" s="25">
        <v>43087.54527717593</v>
      </c>
      <c r="B1008" s="26" t="s">
        <v>2041</v>
      </c>
      <c r="C1008" s="26" t="s">
        <v>2042</v>
      </c>
      <c r="D1008" s="26" t="s">
        <v>185</v>
      </c>
      <c r="E1008" s="24"/>
      <c r="F1008" s="26" t="s">
        <v>297</v>
      </c>
      <c r="G1008" s="26" t="s">
        <v>2044</v>
      </c>
      <c r="H1008" s="26" t="s">
        <v>188</v>
      </c>
      <c r="I1008" s="26" t="s">
        <v>188</v>
      </c>
      <c r="J1008" s="26" t="s">
        <v>188</v>
      </c>
      <c r="K1008" s="26" t="s">
        <v>188</v>
      </c>
      <c r="L1008" s="26" t="s">
        <v>188</v>
      </c>
      <c r="M1008" s="26" t="s">
        <v>188</v>
      </c>
      <c r="N1008" s="26" t="s">
        <v>188</v>
      </c>
      <c r="O1008" s="26" t="s">
        <v>188</v>
      </c>
      <c r="P1008" s="26" t="s">
        <v>188</v>
      </c>
      <c r="Q1008" s="26" t="s">
        <v>188</v>
      </c>
      <c r="R1008" s="26" t="s">
        <v>188</v>
      </c>
      <c r="S1008" s="26" t="s">
        <v>188</v>
      </c>
      <c r="T1008" s="26" t="s">
        <v>188</v>
      </c>
      <c r="U1008" s="26" t="s">
        <v>188</v>
      </c>
      <c r="V1008" s="26" t="s">
        <v>5</v>
      </c>
      <c r="W1008" s="26" t="s">
        <v>36</v>
      </c>
      <c r="X1008" s="26" t="s">
        <v>158</v>
      </c>
      <c r="Y1008" s="26" t="s">
        <v>43</v>
      </c>
      <c r="Z1008" s="26" t="s">
        <v>43</v>
      </c>
      <c r="AA1008" s="26" t="s">
        <v>43</v>
      </c>
      <c r="AB1008" s="26" t="s">
        <v>43</v>
      </c>
      <c r="AC1008" s="26" t="s">
        <v>43</v>
      </c>
      <c r="AD1008" s="26" t="s">
        <v>190</v>
      </c>
      <c r="AE1008" s="26" t="s">
        <v>53</v>
      </c>
      <c r="AF1008" s="26" t="s">
        <v>159</v>
      </c>
      <c r="AG1008" s="26" t="s">
        <v>58</v>
      </c>
      <c r="AH1008" s="26" t="s">
        <v>58</v>
      </c>
      <c r="AI1008" s="26" t="s">
        <v>58</v>
      </c>
      <c r="AJ1008" s="26" t="s">
        <v>59</v>
      </c>
      <c r="AK1008" s="26" t="s">
        <v>69</v>
      </c>
      <c r="AL1008" s="26" t="s">
        <v>160</v>
      </c>
      <c r="AM1008" s="26" t="s">
        <v>259</v>
      </c>
      <c r="AN1008" s="26" t="s">
        <v>89</v>
      </c>
      <c r="AO1008" s="26" t="s">
        <v>268</v>
      </c>
      <c r="AP1008" s="26" t="s">
        <v>104</v>
      </c>
      <c r="AQ1008" s="26" t="s">
        <v>104</v>
      </c>
      <c r="AR1008" s="26" t="s">
        <v>104</v>
      </c>
      <c r="AS1008" s="26" t="s">
        <v>104</v>
      </c>
      <c r="AT1008" s="26" t="s">
        <v>114</v>
      </c>
      <c r="AU1008" s="26" t="s">
        <v>232</v>
      </c>
      <c r="AX1008" s="12">
        <f t="shared" si="561"/>
        <v>1006</v>
      </c>
      <c r="AY1008" s="12">
        <f t="shared" si="592"/>
        <v>0.14285714285714285</v>
      </c>
      <c r="AZ1008" s="20" t="str">
        <f t="shared" si="562"/>
        <v>Criterios y estándares (Rúbrica)., Autoevaluación., Retroalimentación.</v>
      </c>
      <c r="BA1008" s="12" t="str">
        <f t="shared" si="557"/>
        <v>Criterios y estándares (Rúbrica).</v>
      </c>
      <c r="BB1008" s="12" t="str">
        <f t="shared" si="558"/>
        <v>Autoevaluación.</v>
      </c>
      <c r="BC1008" s="12" t="str">
        <f t="shared" si="559"/>
        <v>Retroalimentación.</v>
      </c>
      <c r="BD1008" s="12" t="str">
        <f t="shared" si="560"/>
        <v/>
      </c>
      <c r="BF1008" s="12">
        <f t="shared" si="563"/>
        <v>0</v>
      </c>
      <c r="BG1008" s="12">
        <f t="shared" si="564"/>
        <v>1</v>
      </c>
      <c r="BH1008" s="12">
        <f t="shared" si="565"/>
        <v>1</v>
      </c>
      <c r="BI1008" s="12">
        <f t="shared" si="566"/>
        <v>1</v>
      </c>
      <c r="BJ1008" s="12">
        <f t="shared" si="567"/>
        <v>0</v>
      </c>
      <c r="BK1008" s="12">
        <f t="shared" si="568"/>
        <v>3</v>
      </c>
      <c r="BL1008" s="20" t="str">
        <f t="shared" si="569"/>
        <v>Reflexión, Diálogo, Oportunidades de mejora, Retroalimentación al docente</v>
      </c>
      <c r="BM1008" s="12" t="str">
        <f t="shared" si="570"/>
        <v>Reflexión</v>
      </c>
      <c r="BN1008" s="12" t="str">
        <f t="shared" si="593"/>
        <v>Diálogo</v>
      </c>
      <c r="BO1008" s="12" t="str">
        <f t="shared" si="571"/>
        <v>Oportunidades de mejora</v>
      </c>
      <c r="BP1008" s="12" t="str">
        <f t="shared" si="572"/>
        <v>Retroalimentación al docente</v>
      </c>
      <c r="BQ1008" s="12" t="str">
        <f t="shared" si="573"/>
        <v/>
      </c>
      <c r="BS1008" s="12">
        <f t="shared" si="574"/>
        <v>1</v>
      </c>
      <c r="BT1008" s="12">
        <f t="shared" si="575"/>
        <v>1</v>
      </c>
      <c r="BU1008" s="12">
        <f t="shared" si="576"/>
        <v>0</v>
      </c>
      <c r="BV1008" s="12">
        <f t="shared" si="577"/>
        <v>1</v>
      </c>
      <c r="BW1008" s="12">
        <f t="shared" si="578"/>
        <v>1</v>
      </c>
      <c r="BX1008" s="12">
        <f t="shared" si="579"/>
        <v>0</v>
      </c>
      <c r="BY1008" s="12">
        <f t="shared" si="580"/>
        <v>4</v>
      </c>
      <c r="BZ1008" s="12" t="str">
        <f t="shared" si="581"/>
        <v>La bibliografía básica propuesta se encuentra en la biblioteca "Juan Roa Vásquez"., La bibliografía propuesta contiene títulos de edición menor a 5 años., La bibliografía incluye por lo menos dos títulos en una segunda lengua.</v>
      </c>
      <c r="CA1008" s="12" t="str">
        <f t="shared" si="582"/>
        <v>La bibliografía básica propuesta se encuentra en la biblioteca "Juan Roa Vásquez".</v>
      </c>
      <c r="CB1008" s="21" t="str">
        <f t="shared" si="583"/>
        <v>La bibliografía propuesta contiene títulos de edición menor a 5 años.</v>
      </c>
      <c r="CC1008" s="12" t="str">
        <f t="shared" si="584"/>
        <v>La bibliografía incluye por lo menos dos títulos en una segunda lengua.</v>
      </c>
      <c r="CD1008" s="12" t="str">
        <f t="shared" si="585"/>
        <v/>
      </c>
      <c r="CF1008" s="12">
        <f t="shared" si="586"/>
        <v>1</v>
      </c>
      <c r="CG1008" s="12">
        <f t="shared" si="587"/>
        <v>1</v>
      </c>
      <c r="CH1008" s="12">
        <f t="shared" si="588"/>
        <v>0</v>
      </c>
      <c r="CI1008" s="12">
        <f t="shared" si="589"/>
        <v>1</v>
      </c>
      <c r="CJ1008" s="12">
        <f t="shared" si="590"/>
        <v>0</v>
      </c>
      <c r="CK1008" s="12">
        <f t="shared" si="591"/>
        <v>3</v>
      </c>
    </row>
    <row r="1009" spans="1:89" x14ac:dyDescent="0.25">
      <c r="A1009" s="25">
        <v>43087.548340486115</v>
      </c>
      <c r="B1009" s="26" t="s">
        <v>2041</v>
      </c>
      <c r="C1009" s="26" t="s">
        <v>2042</v>
      </c>
      <c r="D1009" s="26" t="s">
        <v>185</v>
      </c>
      <c r="E1009" s="24"/>
      <c r="F1009" s="26" t="s">
        <v>297</v>
      </c>
      <c r="G1009" s="26" t="s">
        <v>2045</v>
      </c>
      <c r="H1009" s="26" t="s">
        <v>188</v>
      </c>
      <c r="I1009" s="26" t="s">
        <v>188</v>
      </c>
      <c r="J1009" s="26" t="s">
        <v>188</v>
      </c>
      <c r="K1009" s="26" t="s">
        <v>188</v>
      </c>
      <c r="L1009" s="26" t="s">
        <v>188</v>
      </c>
      <c r="M1009" s="26" t="s">
        <v>188</v>
      </c>
      <c r="N1009" s="26" t="s">
        <v>188</v>
      </c>
      <c r="O1009" s="26" t="s">
        <v>188</v>
      </c>
      <c r="P1009" s="26" t="s">
        <v>188</v>
      </c>
      <c r="Q1009" s="26" t="s">
        <v>188</v>
      </c>
      <c r="R1009" s="26" t="s">
        <v>188</v>
      </c>
      <c r="S1009" s="26" t="s">
        <v>188</v>
      </c>
      <c r="T1009" s="26" t="s">
        <v>188</v>
      </c>
      <c r="U1009" s="26" t="s">
        <v>188</v>
      </c>
      <c r="V1009" s="26" t="s">
        <v>5</v>
      </c>
      <c r="W1009" s="26" t="s">
        <v>36</v>
      </c>
      <c r="X1009" s="26" t="s">
        <v>158</v>
      </c>
      <c r="Y1009" s="26" t="s">
        <v>43</v>
      </c>
      <c r="Z1009" s="26" t="s">
        <v>43</v>
      </c>
      <c r="AA1009" s="26" t="s">
        <v>43</v>
      </c>
      <c r="AB1009" s="26" t="s">
        <v>43</v>
      </c>
      <c r="AC1009" s="26" t="s">
        <v>43</v>
      </c>
      <c r="AD1009" s="26" t="s">
        <v>190</v>
      </c>
      <c r="AE1009" s="26" t="s">
        <v>53</v>
      </c>
      <c r="AF1009" s="26" t="s">
        <v>58</v>
      </c>
      <c r="AG1009" s="26" t="s">
        <v>58</v>
      </c>
      <c r="AH1009" s="26" t="s">
        <v>58</v>
      </c>
      <c r="AI1009" s="26" t="s">
        <v>58</v>
      </c>
      <c r="AJ1009" s="26" t="s">
        <v>59</v>
      </c>
      <c r="AK1009" s="26" t="s">
        <v>69</v>
      </c>
      <c r="AL1009" s="26" t="s">
        <v>160</v>
      </c>
      <c r="AM1009" s="26" t="s">
        <v>259</v>
      </c>
      <c r="AN1009" s="26" t="s">
        <v>89</v>
      </c>
      <c r="AO1009" s="26" t="s">
        <v>268</v>
      </c>
      <c r="AP1009" s="26" t="s">
        <v>104</v>
      </c>
      <c r="AQ1009" s="26" t="s">
        <v>104</v>
      </c>
      <c r="AR1009" s="26" t="s">
        <v>104</v>
      </c>
      <c r="AS1009" s="26" t="s">
        <v>104</v>
      </c>
      <c r="AT1009" s="26" t="s">
        <v>114</v>
      </c>
      <c r="AU1009" s="26" t="s">
        <v>232</v>
      </c>
      <c r="AX1009" s="12">
        <f t="shared" si="561"/>
        <v>1006</v>
      </c>
      <c r="AY1009" s="12">
        <f t="shared" si="592"/>
        <v>0.14285714285714285</v>
      </c>
      <c r="AZ1009" s="20" t="str">
        <f t="shared" si="562"/>
        <v>Criterios y estándares (Rúbrica)., Autoevaluación., Retroalimentación.</v>
      </c>
      <c r="BA1009" s="12" t="str">
        <f t="shared" si="557"/>
        <v>Criterios y estándares (Rúbrica).</v>
      </c>
      <c r="BB1009" s="12" t="str">
        <f t="shared" si="558"/>
        <v>Autoevaluación.</v>
      </c>
      <c r="BC1009" s="12" t="str">
        <f t="shared" si="559"/>
        <v>Retroalimentación.</v>
      </c>
      <c r="BD1009" s="12" t="str">
        <f t="shared" si="560"/>
        <v/>
      </c>
      <c r="BF1009" s="12">
        <f t="shared" si="563"/>
        <v>0</v>
      </c>
      <c r="BG1009" s="12">
        <f t="shared" si="564"/>
        <v>1</v>
      </c>
      <c r="BH1009" s="12">
        <f t="shared" si="565"/>
        <v>1</v>
      </c>
      <c r="BI1009" s="12">
        <f t="shared" si="566"/>
        <v>1</v>
      </c>
      <c r="BJ1009" s="12">
        <f t="shared" si="567"/>
        <v>0</v>
      </c>
      <c r="BK1009" s="12">
        <f t="shared" si="568"/>
        <v>3</v>
      </c>
      <c r="BL1009" s="20" t="str">
        <f t="shared" si="569"/>
        <v>Reflexión, Diálogo, Oportunidades de mejora, Retroalimentación al docente</v>
      </c>
      <c r="BM1009" s="12" t="str">
        <f t="shared" si="570"/>
        <v>Reflexión</v>
      </c>
      <c r="BN1009" s="12" t="str">
        <f t="shared" si="593"/>
        <v>Diálogo</v>
      </c>
      <c r="BO1009" s="12" t="str">
        <f t="shared" si="571"/>
        <v>Oportunidades de mejora</v>
      </c>
      <c r="BP1009" s="12" t="str">
        <f t="shared" si="572"/>
        <v>Retroalimentación al docente</v>
      </c>
      <c r="BQ1009" s="12" t="str">
        <f t="shared" si="573"/>
        <v/>
      </c>
      <c r="BS1009" s="12">
        <f t="shared" si="574"/>
        <v>1</v>
      </c>
      <c r="BT1009" s="12">
        <f t="shared" si="575"/>
        <v>1</v>
      </c>
      <c r="BU1009" s="12">
        <f t="shared" si="576"/>
        <v>0</v>
      </c>
      <c r="BV1009" s="12">
        <f t="shared" si="577"/>
        <v>1</v>
      </c>
      <c r="BW1009" s="12">
        <f t="shared" si="578"/>
        <v>1</v>
      </c>
      <c r="BX1009" s="12">
        <f t="shared" si="579"/>
        <v>0</v>
      </c>
      <c r="BY1009" s="12">
        <f t="shared" si="580"/>
        <v>4</v>
      </c>
      <c r="BZ1009" s="12" t="str">
        <f t="shared" si="581"/>
        <v>La bibliografía básica propuesta se encuentra en la biblioteca "Juan Roa Vásquez"., La bibliografía propuesta contiene títulos de edición menor a 5 años., La bibliografía incluye por lo menos dos títulos en una segunda lengua.</v>
      </c>
      <c r="CA1009" s="12" t="str">
        <f t="shared" si="582"/>
        <v>La bibliografía básica propuesta se encuentra en la biblioteca "Juan Roa Vásquez".</v>
      </c>
      <c r="CB1009" s="21" t="str">
        <f t="shared" si="583"/>
        <v>La bibliografía propuesta contiene títulos de edición menor a 5 años.</v>
      </c>
      <c r="CC1009" s="12" t="str">
        <f t="shared" si="584"/>
        <v>La bibliografía incluye por lo menos dos títulos en una segunda lengua.</v>
      </c>
      <c r="CD1009" s="12" t="str">
        <f t="shared" si="585"/>
        <v/>
      </c>
      <c r="CF1009" s="12">
        <f t="shared" si="586"/>
        <v>1</v>
      </c>
      <c r="CG1009" s="12">
        <f t="shared" si="587"/>
        <v>1</v>
      </c>
      <c r="CH1009" s="12">
        <f t="shared" si="588"/>
        <v>0</v>
      </c>
      <c r="CI1009" s="12">
        <f t="shared" si="589"/>
        <v>1</v>
      </c>
      <c r="CJ1009" s="12">
        <f t="shared" si="590"/>
        <v>0</v>
      </c>
      <c r="CK1009" s="12">
        <f t="shared" si="591"/>
        <v>3</v>
      </c>
    </row>
    <row r="1010" spans="1:89" x14ac:dyDescent="0.25">
      <c r="A1010" s="25">
        <v>43087.550385995375</v>
      </c>
      <c r="B1010" s="26" t="s">
        <v>2041</v>
      </c>
      <c r="C1010" s="26" t="s">
        <v>2042</v>
      </c>
      <c r="D1010" s="26" t="s">
        <v>185</v>
      </c>
      <c r="E1010" s="24"/>
      <c r="F1010" s="26" t="s">
        <v>297</v>
      </c>
      <c r="G1010" s="26" t="s">
        <v>2046</v>
      </c>
      <c r="H1010" s="26" t="s">
        <v>188</v>
      </c>
      <c r="I1010" s="26" t="s">
        <v>188</v>
      </c>
      <c r="J1010" s="26" t="s">
        <v>188</v>
      </c>
      <c r="K1010" s="26" t="s">
        <v>188</v>
      </c>
      <c r="L1010" s="26" t="s">
        <v>188</v>
      </c>
      <c r="M1010" s="26" t="s">
        <v>188</v>
      </c>
      <c r="N1010" s="26" t="s">
        <v>188</v>
      </c>
      <c r="O1010" s="26" t="s">
        <v>188</v>
      </c>
      <c r="P1010" s="26" t="s">
        <v>188</v>
      </c>
      <c r="Q1010" s="26" t="s">
        <v>188</v>
      </c>
      <c r="R1010" s="26" t="s">
        <v>188</v>
      </c>
      <c r="S1010" s="26" t="s">
        <v>188</v>
      </c>
      <c r="T1010" s="26" t="s">
        <v>188</v>
      </c>
      <c r="U1010" s="26" t="s">
        <v>188</v>
      </c>
      <c r="V1010" s="26" t="s">
        <v>5</v>
      </c>
      <c r="W1010" s="26" t="s">
        <v>36</v>
      </c>
      <c r="X1010" s="26" t="s">
        <v>158</v>
      </c>
      <c r="Y1010" s="26" t="s">
        <v>43</v>
      </c>
      <c r="Z1010" s="26" t="s">
        <v>43</v>
      </c>
      <c r="AA1010" s="26" t="s">
        <v>43</v>
      </c>
      <c r="AB1010" s="26" t="s">
        <v>43</v>
      </c>
      <c r="AC1010" s="26" t="s">
        <v>43</v>
      </c>
      <c r="AD1010" s="26" t="s">
        <v>190</v>
      </c>
      <c r="AE1010" s="26" t="s">
        <v>53</v>
      </c>
      <c r="AF1010" s="26" t="s">
        <v>58</v>
      </c>
      <c r="AG1010" s="26" t="s">
        <v>58</v>
      </c>
      <c r="AH1010" s="26" t="s">
        <v>58</v>
      </c>
      <c r="AI1010" s="26" t="s">
        <v>58</v>
      </c>
      <c r="AJ1010" s="26" t="s">
        <v>59</v>
      </c>
      <c r="AK1010" s="26" t="s">
        <v>69</v>
      </c>
      <c r="AL1010" s="26" t="s">
        <v>160</v>
      </c>
      <c r="AM1010" s="26" t="s">
        <v>259</v>
      </c>
      <c r="AN1010" s="26" t="s">
        <v>89</v>
      </c>
      <c r="AO1010" s="26" t="s">
        <v>268</v>
      </c>
      <c r="AP1010" s="26" t="s">
        <v>104</v>
      </c>
      <c r="AQ1010" s="26" t="s">
        <v>104</v>
      </c>
      <c r="AR1010" s="26" t="s">
        <v>104</v>
      </c>
      <c r="AS1010" s="26" t="s">
        <v>104</v>
      </c>
      <c r="AT1010" s="26" t="s">
        <v>114</v>
      </c>
      <c r="AU1010" s="26" t="s">
        <v>232</v>
      </c>
      <c r="AX1010" s="12">
        <f t="shared" si="561"/>
        <v>1006</v>
      </c>
      <c r="AY1010" s="12">
        <f t="shared" si="592"/>
        <v>0.14285714285714285</v>
      </c>
      <c r="AZ1010" s="20" t="str">
        <f t="shared" si="562"/>
        <v>Criterios y estándares (Rúbrica)., Autoevaluación., Retroalimentación.</v>
      </c>
      <c r="BA1010" s="12" t="str">
        <f t="shared" si="557"/>
        <v>Criterios y estándares (Rúbrica).</v>
      </c>
      <c r="BB1010" s="12" t="str">
        <f t="shared" si="558"/>
        <v>Autoevaluación.</v>
      </c>
      <c r="BC1010" s="12" t="str">
        <f t="shared" si="559"/>
        <v>Retroalimentación.</v>
      </c>
      <c r="BD1010" s="12" t="str">
        <f t="shared" si="560"/>
        <v/>
      </c>
      <c r="BF1010" s="12">
        <f t="shared" si="563"/>
        <v>0</v>
      </c>
      <c r="BG1010" s="12">
        <f t="shared" si="564"/>
        <v>1</v>
      </c>
      <c r="BH1010" s="12">
        <f t="shared" si="565"/>
        <v>1</v>
      </c>
      <c r="BI1010" s="12">
        <f t="shared" si="566"/>
        <v>1</v>
      </c>
      <c r="BJ1010" s="12">
        <f t="shared" si="567"/>
        <v>0</v>
      </c>
      <c r="BK1010" s="12">
        <f t="shared" si="568"/>
        <v>3</v>
      </c>
      <c r="BL1010" s="20" t="str">
        <f t="shared" si="569"/>
        <v>Reflexión, Diálogo, Oportunidades de mejora, Retroalimentación al docente</v>
      </c>
      <c r="BM1010" s="12" t="str">
        <f t="shared" si="570"/>
        <v>Reflexión</v>
      </c>
      <c r="BN1010" s="12" t="str">
        <f t="shared" si="593"/>
        <v>Diálogo</v>
      </c>
      <c r="BO1010" s="12" t="str">
        <f t="shared" si="571"/>
        <v>Oportunidades de mejora</v>
      </c>
      <c r="BP1010" s="12" t="str">
        <f t="shared" si="572"/>
        <v>Retroalimentación al docente</v>
      </c>
      <c r="BQ1010" s="12" t="str">
        <f t="shared" si="573"/>
        <v/>
      </c>
      <c r="BS1010" s="12">
        <f t="shared" si="574"/>
        <v>1</v>
      </c>
      <c r="BT1010" s="12">
        <f t="shared" si="575"/>
        <v>1</v>
      </c>
      <c r="BU1010" s="12">
        <f t="shared" si="576"/>
        <v>0</v>
      </c>
      <c r="BV1010" s="12">
        <f t="shared" si="577"/>
        <v>1</v>
      </c>
      <c r="BW1010" s="12">
        <f t="shared" si="578"/>
        <v>1</v>
      </c>
      <c r="BX1010" s="12">
        <f t="shared" si="579"/>
        <v>0</v>
      </c>
      <c r="BY1010" s="12">
        <f t="shared" si="580"/>
        <v>4</v>
      </c>
      <c r="BZ1010" s="12" t="str">
        <f t="shared" si="581"/>
        <v>La bibliografía básica propuesta se encuentra en la biblioteca "Juan Roa Vásquez"., La bibliografía propuesta contiene títulos de edición menor a 5 años., La bibliografía incluye por lo menos dos títulos en una segunda lengua.</v>
      </c>
      <c r="CA1010" s="12" t="str">
        <f t="shared" si="582"/>
        <v>La bibliografía básica propuesta se encuentra en la biblioteca "Juan Roa Vásquez".</v>
      </c>
      <c r="CB1010" s="21" t="str">
        <f t="shared" si="583"/>
        <v>La bibliografía propuesta contiene títulos de edición menor a 5 años.</v>
      </c>
      <c r="CC1010" s="12" t="str">
        <f t="shared" si="584"/>
        <v>La bibliografía incluye por lo menos dos títulos en una segunda lengua.</v>
      </c>
      <c r="CD1010" s="12" t="str">
        <f t="shared" si="585"/>
        <v/>
      </c>
      <c r="CF1010" s="12">
        <f t="shared" si="586"/>
        <v>1</v>
      </c>
      <c r="CG1010" s="12">
        <f t="shared" si="587"/>
        <v>1</v>
      </c>
      <c r="CH1010" s="12">
        <f t="shared" si="588"/>
        <v>0</v>
      </c>
      <c r="CI1010" s="12">
        <f t="shared" si="589"/>
        <v>1</v>
      </c>
      <c r="CJ1010" s="12">
        <f t="shared" si="590"/>
        <v>0</v>
      </c>
      <c r="CK1010" s="12">
        <f t="shared" si="591"/>
        <v>3</v>
      </c>
    </row>
    <row r="1011" spans="1:89" x14ac:dyDescent="0.25">
      <c r="A1011" s="25">
        <v>43087.624388969911</v>
      </c>
      <c r="B1011" s="26" t="s">
        <v>2047</v>
      </c>
      <c r="C1011" s="26" t="s">
        <v>2048</v>
      </c>
      <c r="D1011" s="26" t="s">
        <v>185</v>
      </c>
      <c r="E1011" s="24"/>
      <c r="F1011" s="26" t="s">
        <v>845</v>
      </c>
      <c r="G1011" s="26" t="s">
        <v>2049</v>
      </c>
      <c r="H1011" s="26" t="s">
        <v>188</v>
      </c>
      <c r="I1011" s="26" t="s">
        <v>188</v>
      </c>
      <c r="J1011" s="26" t="s">
        <v>188</v>
      </c>
      <c r="K1011" s="26" t="s">
        <v>188</v>
      </c>
      <c r="L1011" s="26" t="s">
        <v>188</v>
      </c>
      <c r="M1011" s="26" t="s">
        <v>188</v>
      </c>
      <c r="N1011" s="26" t="s">
        <v>188</v>
      </c>
      <c r="O1011" s="26" t="s">
        <v>188</v>
      </c>
      <c r="P1011" s="26" t="s">
        <v>188</v>
      </c>
      <c r="Q1011" s="26" t="s">
        <v>188</v>
      </c>
      <c r="R1011" s="26" t="s">
        <v>188</v>
      </c>
      <c r="S1011" s="26" t="s">
        <v>188</v>
      </c>
      <c r="T1011" s="26" t="s">
        <v>188</v>
      </c>
      <c r="U1011" s="26" t="s">
        <v>188</v>
      </c>
      <c r="V1011" s="26" t="s">
        <v>5</v>
      </c>
      <c r="W1011" s="26" t="s">
        <v>36</v>
      </c>
      <c r="X1011" s="26" t="s">
        <v>158</v>
      </c>
      <c r="Y1011" s="26" t="s">
        <v>43</v>
      </c>
      <c r="Z1011" s="26" t="s">
        <v>43</v>
      </c>
      <c r="AA1011" s="26" t="s">
        <v>43</v>
      </c>
      <c r="AB1011" s="26" t="s">
        <v>43</v>
      </c>
      <c r="AC1011" s="26" t="s">
        <v>43</v>
      </c>
      <c r="AD1011" s="26" t="s">
        <v>43</v>
      </c>
      <c r="AE1011" s="26" t="s">
        <v>55</v>
      </c>
      <c r="AF1011" s="26" t="s">
        <v>159</v>
      </c>
      <c r="AG1011" s="26" t="s">
        <v>59</v>
      </c>
      <c r="AH1011" s="26" t="s">
        <v>58</v>
      </c>
      <c r="AI1011" s="26" t="s">
        <v>58</v>
      </c>
      <c r="AJ1011" s="26" t="s">
        <v>59</v>
      </c>
      <c r="AK1011" s="26" t="s">
        <v>70</v>
      </c>
      <c r="AL1011" s="26" t="s">
        <v>74</v>
      </c>
      <c r="AM1011" s="26" t="s">
        <v>231</v>
      </c>
      <c r="AN1011" s="26" t="s">
        <v>89</v>
      </c>
      <c r="AO1011" s="26" t="s">
        <v>197</v>
      </c>
      <c r="AP1011" s="26" t="s">
        <v>105</v>
      </c>
      <c r="AQ1011" s="26" t="s">
        <v>105</v>
      </c>
      <c r="AR1011" s="26" t="s">
        <v>105</v>
      </c>
      <c r="AS1011" s="26" t="s">
        <v>104</v>
      </c>
      <c r="AT1011" s="26" t="s">
        <v>114</v>
      </c>
      <c r="AU1011" s="26" t="s">
        <v>219</v>
      </c>
      <c r="AX1011" s="12">
        <f t="shared" si="561"/>
        <v>1010</v>
      </c>
      <c r="AY1011" s="12">
        <f t="shared" si="592"/>
        <v>0.5</v>
      </c>
      <c r="AZ1011" s="20" t="str">
        <f t="shared" si="562"/>
        <v>Anticipatoria., Criterios y estándares (Rúbrica)., Retroalimentación.</v>
      </c>
      <c r="BA1011" s="12" t="str">
        <f t="shared" si="557"/>
        <v>Anticipatoria.</v>
      </c>
      <c r="BB1011" s="12" t="str">
        <f t="shared" si="558"/>
        <v>Criterios y estándares (Rúbrica).</v>
      </c>
      <c r="BC1011" s="12" t="str">
        <f t="shared" si="559"/>
        <v>Retroalimentación.</v>
      </c>
      <c r="BD1011" s="12" t="str">
        <f t="shared" si="560"/>
        <v/>
      </c>
      <c r="BF1011" s="12">
        <f t="shared" si="563"/>
        <v>1</v>
      </c>
      <c r="BG1011" s="12">
        <f t="shared" si="564"/>
        <v>1</v>
      </c>
      <c r="BH1011" s="12">
        <f t="shared" si="565"/>
        <v>0</v>
      </c>
      <c r="BI1011" s="12">
        <f t="shared" si="566"/>
        <v>1</v>
      </c>
      <c r="BJ1011" s="12">
        <f t="shared" si="567"/>
        <v>0</v>
      </c>
      <c r="BK1011" s="12">
        <f t="shared" si="568"/>
        <v>3</v>
      </c>
      <c r="BL1011" s="20" t="str">
        <f t="shared" si="569"/>
        <v>Reflexión, Diálogo, Claridad, Retroalimentación al docente</v>
      </c>
      <c r="BM1011" s="12" t="str">
        <f t="shared" si="570"/>
        <v>Reflexión</v>
      </c>
      <c r="BN1011" s="12" t="str">
        <f t="shared" si="593"/>
        <v>Diálogo</v>
      </c>
      <c r="BO1011" s="12" t="str">
        <f t="shared" si="571"/>
        <v>Claridad</v>
      </c>
      <c r="BP1011" s="12" t="str">
        <f t="shared" si="572"/>
        <v>Retroalimentación al docente</v>
      </c>
      <c r="BQ1011" s="12" t="str">
        <f t="shared" si="573"/>
        <v/>
      </c>
      <c r="BS1011" s="12">
        <f t="shared" si="574"/>
        <v>1</v>
      </c>
      <c r="BT1011" s="12">
        <f t="shared" si="575"/>
        <v>1</v>
      </c>
      <c r="BU1011" s="12">
        <f t="shared" si="576"/>
        <v>1</v>
      </c>
      <c r="BV1011" s="12">
        <f t="shared" si="577"/>
        <v>0</v>
      </c>
      <c r="BW1011" s="12">
        <f t="shared" si="578"/>
        <v>1</v>
      </c>
      <c r="BX1011" s="12">
        <f t="shared" si="579"/>
        <v>0</v>
      </c>
      <c r="BY1011" s="12">
        <f t="shared" si="580"/>
        <v>4</v>
      </c>
      <c r="BZ1011" s="12" t="str">
        <f t="shared" si="581"/>
        <v>La bibliografía propuesta contiene títulos de edición menor a 5 años., La bibliografía se presenta con una sólo sistema de referenciación (APA, Vancouver, IEEE, etc).</v>
      </c>
      <c r="CA1011" s="12" t="str">
        <f t="shared" si="582"/>
        <v>La bibliografía propuesta contiene títulos de edición menor a 5 años.</v>
      </c>
      <c r="CB1011" s="21" t="str">
        <f t="shared" si="583"/>
        <v>La bibliografía se presenta con una sólo sistema de referenciación (APA, Vancouver, IEEE, etc).</v>
      </c>
      <c r="CC1011" s="12" t="str">
        <f t="shared" si="584"/>
        <v/>
      </c>
      <c r="CD1011" s="12" t="str">
        <f t="shared" si="585"/>
        <v/>
      </c>
      <c r="CF1011" s="12">
        <f t="shared" si="586"/>
        <v>0</v>
      </c>
      <c r="CG1011" s="12">
        <f t="shared" si="587"/>
        <v>1</v>
      </c>
      <c r="CH1011" s="12">
        <f t="shared" si="588"/>
        <v>1</v>
      </c>
      <c r="CI1011" s="12">
        <f t="shared" si="589"/>
        <v>0</v>
      </c>
      <c r="CJ1011" s="12">
        <f t="shared" si="590"/>
        <v>0</v>
      </c>
      <c r="CK1011" s="12">
        <f t="shared" si="591"/>
        <v>2</v>
      </c>
    </row>
    <row r="1012" spans="1:89" x14ac:dyDescent="0.25">
      <c r="A1012" s="25">
        <v>43087.631206168982</v>
      </c>
      <c r="B1012" s="26" t="s">
        <v>2050</v>
      </c>
      <c r="C1012" s="26" t="s">
        <v>2051</v>
      </c>
      <c r="D1012" s="26" t="s">
        <v>185</v>
      </c>
      <c r="E1012" s="24"/>
      <c r="F1012" s="26" t="s">
        <v>223</v>
      </c>
      <c r="G1012" s="26" t="s">
        <v>2052</v>
      </c>
      <c r="H1012" s="26" t="s">
        <v>188</v>
      </c>
      <c r="I1012" s="26" t="s">
        <v>188</v>
      </c>
      <c r="J1012" s="26" t="s">
        <v>188</v>
      </c>
      <c r="K1012" s="26" t="s">
        <v>188</v>
      </c>
      <c r="L1012" s="26" t="s">
        <v>188</v>
      </c>
      <c r="M1012" s="26" t="s">
        <v>188</v>
      </c>
      <c r="N1012" s="26" t="s">
        <v>188</v>
      </c>
      <c r="O1012" s="26" t="s">
        <v>188</v>
      </c>
      <c r="P1012" s="26" t="s">
        <v>188</v>
      </c>
      <c r="Q1012" s="26" t="s">
        <v>188</v>
      </c>
      <c r="R1012" s="26" t="s">
        <v>188</v>
      </c>
      <c r="S1012" s="26" t="s">
        <v>188</v>
      </c>
      <c r="T1012" s="26" t="s">
        <v>188</v>
      </c>
      <c r="U1012" s="26" t="s">
        <v>188</v>
      </c>
      <c r="V1012" s="26" t="s">
        <v>5</v>
      </c>
      <c r="W1012" s="26" t="s">
        <v>162</v>
      </c>
      <c r="X1012" s="26" t="s">
        <v>158</v>
      </c>
      <c r="Y1012" s="26" t="s">
        <v>190</v>
      </c>
      <c r="Z1012" s="26" t="s">
        <v>190</v>
      </c>
      <c r="AA1012" s="26" t="s">
        <v>190</v>
      </c>
      <c r="AB1012" s="26" t="s">
        <v>190</v>
      </c>
      <c r="AC1012" s="26" t="s">
        <v>190</v>
      </c>
      <c r="AD1012" s="26" t="s">
        <v>190</v>
      </c>
      <c r="AE1012" s="26" t="s">
        <v>55</v>
      </c>
      <c r="AF1012" s="26" t="s">
        <v>159</v>
      </c>
      <c r="AG1012" s="26" t="s">
        <v>59</v>
      </c>
      <c r="AH1012" s="26" t="s">
        <v>59</v>
      </c>
      <c r="AI1012" s="26" t="s">
        <v>59</v>
      </c>
      <c r="AJ1012" s="26" t="s">
        <v>59</v>
      </c>
      <c r="AK1012" s="26" t="s">
        <v>71</v>
      </c>
      <c r="AL1012" s="26" t="s">
        <v>163</v>
      </c>
      <c r="AM1012" s="26" t="s">
        <v>191</v>
      </c>
      <c r="AN1012" s="26" t="s">
        <v>90</v>
      </c>
      <c r="AO1012" s="26" t="s">
        <v>192</v>
      </c>
      <c r="AP1012" s="26" t="s">
        <v>106</v>
      </c>
      <c r="AQ1012" s="26" t="s">
        <v>106</v>
      </c>
      <c r="AR1012" s="26" t="s">
        <v>106</v>
      </c>
      <c r="AS1012" s="26" t="s">
        <v>106</v>
      </c>
      <c r="AT1012" s="26" t="s">
        <v>113</v>
      </c>
      <c r="AU1012" s="26" t="s">
        <v>193</v>
      </c>
      <c r="AX1012" s="12">
        <f t="shared" si="561"/>
        <v>1011</v>
      </c>
      <c r="AY1012" s="12">
        <f t="shared" si="592"/>
        <v>1</v>
      </c>
      <c r="AZ1012" s="20" t="str">
        <f t="shared" si="562"/>
        <v>Anticipatoria., Criterios y estándares (Rúbrica)., Autoevaluación., Retroalimentación.</v>
      </c>
      <c r="BA1012" s="12" t="str">
        <f t="shared" si="557"/>
        <v>Anticipatoria.</v>
      </c>
      <c r="BB1012" s="12" t="str">
        <f t="shared" si="558"/>
        <v>Criterios y estándares (Rúbrica).</v>
      </c>
      <c r="BC1012" s="12" t="str">
        <f t="shared" si="559"/>
        <v>Autoevaluación.</v>
      </c>
      <c r="BD1012" s="12" t="str">
        <f t="shared" si="560"/>
        <v>Retroalimentación.</v>
      </c>
      <c r="BF1012" s="12">
        <f t="shared" si="563"/>
        <v>1</v>
      </c>
      <c r="BG1012" s="12">
        <f t="shared" si="564"/>
        <v>1</v>
      </c>
      <c r="BH1012" s="12">
        <f t="shared" si="565"/>
        <v>1</v>
      </c>
      <c r="BI1012" s="12">
        <f t="shared" si="566"/>
        <v>1</v>
      </c>
      <c r="BJ1012" s="12">
        <f t="shared" si="567"/>
        <v>0</v>
      </c>
      <c r="BK1012" s="12">
        <f t="shared" si="568"/>
        <v>4</v>
      </c>
      <c r="BL1012" s="20" t="str">
        <f t="shared" si="569"/>
        <v>Reflexión, Diálogo, Claridad, Oportunidades de mejora, Retroalimentación al docente</v>
      </c>
      <c r="BM1012" s="12" t="str">
        <f t="shared" si="570"/>
        <v>Reflexión</v>
      </c>
      <c r="BN1012" s="12" t="str">
        <f t="shared" si="593"/>
        <v>Diálogo</v>
      </c>
      <c r="BO1012" s="12" t="str">
        <f t="shared" si="571"/>
        <v>Claridad</v>
      </c>
      <c r="BP1012" s="12" t="str">
        <f t="shared" si="572"/>
        <v>Oportunidades de mejora</v>
      </c>
      <c r="BQ1012" s="12" t="str">
        <f t="shared" si="573"/>
        <v>Retroalimentación al docente</v>
      </c>
      <c r="BS1012" s="12">
        <f t="shared" si="574"/>
        <v>1</v>
      </c>
      <c r="BT1012" s="12">
        <f t="shared" si="575"/>
        <v>1</v>
      </c>
      <c r="BU1012" s="12">
        <f t="shared" si="576"/>
        <v>1</v>
      </c>
      <c r="BV1012" s="12">
        <f t="shared" si="577"/>
        <v>1</v>
      </c>
      <c r="BW1012" s="12">
        <f t="shared" si="578"/>
        <v>1</v>
      </c>
      <c r="BX1012" s="12">
        <f t="shared" si="579"/>
        <v>0</v>
      </c>
      <c r="BY1012" s="12">
        <f t="shared" si="580"/>
        <v>5</v>
      </c>
      <c r="BZ1012"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12" s="12" t="str">
        <f t="shared" si="582"/>
        <v>La bibliografía básica propuesta se encuentra en la biblioteca "Juan Roa Vásquez".</v>
      </c>
      <c r="CB1012" s="21" t="str">
        <f t="shared" si="583"/>
        <v>La bibliografía propuesta contiene títulos de edición menor a 5 años.</v>
      </c>
      <c r="CC1012" s="12" t="str">
        <f t="shared" si="584"/>
        <v>La bibliografía se presenta con una sólo sistema de referenciación (APA, Vancouver, IEEE, etc).</v>
      </c>
      <c r="CD1012" s="12" t="str">
        <f t="shared" si="585"/>
        <v>La bibliografía incluye por lo menos dos títulos en una segunda lengua.</v>
      </c>
      <c r="CF1012" s="12">
        <f t="shared" si="586"/>
        <v>1</v>
      </c>
      <c r="CG1012" s="12">
        <f t="shared" si="587"/>
        <v>1</v>
      </c>
      <c r="CH1012" s="12">
        <f t="shared" si="588"/>
        <v>1</v>
      </c>
      <c r="CI1012" s="12">
        <f t="shared" si="589"/>
        <v>1</v>
      </c>
      <c r="CJ1012" s="12">
        <f t="shared" si="590"/>
        <v>0</v>
      </c>
      <c r="CK1012" s="12">
        <f t="shared" si="591"/>
        <v>4</v>
      </c>
    </row>
    <row r="1013" spans="1:89" x14ac:dyDescent="0.25">
      <c r="A1013" s="25">
        <v>43087.635739942125</v>
      </c>
      <c r="B1013" s="26" t="s">
        <v>2047</v>
      </c>
      <c r="C1013" s="26" t="s">
        <v>2048</v>
      </c>
      <c r="D1013" s="26" t="s">
        <v>185</v>
      </c>
      <c r="E1013" s="24"/>
      <c r="F1013" s="26" t="s">
        <v>280</v>
      </c>
      <c r="G1013" s="26" t="s">
        <v>2053</v>
      </c>
      <c r="H1013" s="26" t="s">
        <v>188</v>
      </c>
      <c r="I1013" s="26" t="s">
        <v>188</v>
      </c>
      <c r="J1013" s="26" t="s">
        <v>188</v>
      </c>
      <c r="K1013" s="26" t="s">
        <v>188</v>
      </c>
      <c r="L1013" s="26" t="s">
        <v>188</v>
      </c>
      <c r="M1013" s="26" t="s">
        <v>188</v>
      </c>
      <c r="N1013" s="26" t="s">
        <v>188</v>
      </c>
      <c r="O1013" s="26" t="s">
        <v>188</v>
      </c>
      <c r="P1013" s="26" t="s">
        <v>188</v>
      </c>
      <c r="Q1013" s="26" t="s">
        <v>188</v>
      </c>
      <c r="R1013" s="26" t="s">
        <v>188</v>
      </c>
      <c r="S1013" s="26" t="s">
        <v>188</v>
      </c>
      <c r="T1013" s="26" t="s">
        <v>188</v>
      </c>
      <c r="U1013" s="26" t="s">
        <v>188</v>
      </c>
      <c r="V1013" s="26" t="s">
        <v>5</v>
      </c>
      <c r="W1013" s="26" t="s">
        <v>36</v>
      </c>
      <c r="X1013" s="26" t="s">
        <v>158</v>
      </c>
      <c r="Y1013" s="26" t="s">
        <v>43</v>
      </c>
      <c r="Z1013" s="26" t="s">
        <v>43</v>
      </c>
      <c r="AA1013" s="26" t="s">
        <v>43</v>
      </c>
      <c r="AB1013" s="26" t="s">
        <v>43</v>
      </c>
      <c r="AC1013" s="26" t="s">
        <v>43</v>
      </c>
      <c r="AD1013" s="26" t="s">
        <v>43</v>
      </c>
      <c r="AE1013" s="26" t="s">
        <v>53</v>
      </c>
      <c r="AF1013" s="26" t="s">
        <v>159</v>
      </c>
      <c r="AG1013" s="26" t="s">
        <v>59</v>
      </c>
      <c r="AH1013" s="26" t="s">
        <v>58</v>
      </c>
      <c r="AI1013" s="26" t="s">
        <v>58</v>
      </c>
      <c r="AJ1013" s="26" t="s">
        <v>58</v>
      </c>
      <c r="AK1013" s="26" t="s">
        <v>69</v>
      </c>
      <c r="AL1013" s="26" t="s">
        <v>74</v>
      </c>
      <c r="AM1013" s="26" t="s">
        <v>231</v>
      </c>
      <c r="AN1013" s="26" t="s">
        <v>90</v>
      </c>
      <c r="AO1013" s="26" t="s">
        <v>197</v>
      </c>
      <c r="AP1013" s="26" t="s">
        <v>104</v>
      </c>
      <c r="AQ1013" s="26" t="s">
        <v>104</v>
      </c>
      <c r="AR1013" s="26" t="s">
        <v>104</v>
      </c>
      <c r="AS1013" s="26" t="s">
        <v>104</v>
      </c>
      <c r="AT1013" s="26" t="s">
        <v>114</v>
      </c>
      <c r="AU1013" s="26" t="s">
        <v>219</v>
      </c>
      <c r="AX1013" s="12">
        <f t="shared" si="561"/>
        <v>1010</v>
      </c>
      <c r="AY1013" s="12">
        <f t="shared" si="592"/>
        <v>0.5</v>
      </c>
      <c r="AZ1013" s="20" t="str">
        <f t="shared" si="562"/>
        <v>Anticipatoria., Criterios y estándares (Rúbrica)., Retroalimentación.</v>
      </c>
      <c r="BA1013" s="12" t="str">
        <f t="shared" si="557"/>
        <v>Anticipatoria.</v>
      </c>
      <c r="BB1013" s="12" t="str">
        <f t="shared" si="558"/>
        <v>Criterios y estándares (Rúbrica).</v>
      </c>
      <c r="BC1013" s="12" t="str">
        <f t="shared" si="559"/>
        <v>Retroalimentación.</v>
      </c>
      <c r="BD1013" s="12" t="str">
        <f t="shared" si="560"/>
        <v/>
      </c>
      <c r="BF1013" s="12">
        <f t="shared" si="563"/>
        <v>1</v>
      </c>
      <c r="BG1013" s="12">
        <f t="shared" si="564"/>
        <v>1</v>
      </c>
      <c r="BH1013" s="12">
        <f t="shared" si="565"/>
        <v>0</v>
      </c>
      <c r="BI1013" s="12">
        <f t="shared" si="566"/>
        <v>1</v>
      </c>
      <c r="BJ1013" s="12">
        <f t="shared" si="567"/>
        <v>0</v>
      </c>
      <c r="BK1013" s="12">
        <f t="shared" si="568"/>
        <v>3</v>
      </c>
      <c r="BL1013" s="20" t="str">
        <f t="shared" si="569"/>
        <v>Reflexión, Diálogo, Claridad, Retroalimentación al docente</v>
      </c>
      <c r="BM1013" s="12" t="str">
        <f t="shared" si="570"/>
        <v>Reflexión</v>
      </c>
      <c r="BN1013" s="12" t="str">
        <f t="shared" si="593"/>
        <v>Diálogo</v>
      </c>
      <c r="BO1013" s="12" t="str">
        <f t="shared" si="571"/>
        <v>Claridad</v>
      </c>
      <c r="BP1013" s="12" t="str">
        <f t="shared" si="572"/>
        <v>Retroalimentación al docente</v>
      </c>
      <c r="BQ1013" s="12" t="str">
        <f t="shared" si="573"/>
        <v/>
      </c>
      <c r="BS1013" s="12">
        <f t="shared" si="574"/>
        <v>1</v>
      </c>
      <c r="BT1013" s="12">
        <f t="shared" si="575"/>
        <v>1</v>
      </c>
      <c r="BU1013" s="12">
        <f t="shared" si="576"/>
        <v>1</v>
      </c>
      <c r="BV1013" s="12">
        <f t="shared" si="577"/>
        <v>0</v>
      </c>
      <c r="BW1013" s="12">
        <f t="shared" si="578"/>
        <v>1</v>
      </c>
      <c r="BX1013" s="12">
        <f t="shared" si="579"/>
        <v>0</v>
      </c>
      <c r="BY1013" s="12">
        <f t="shared" si="580"/>
        <v>4</v>
      </c>
      <c r="BZ1013" s="12" t="str">
        <f t="shared" si="581"/>
        <v>La bibliografía propuesta contiene títulos de edición menor a 5 años., La bibliografía se presenta con una sólo sistema de referenciación (APA, Vancouver, IEEE, etc).</v>
      </c>
      <c r="CA1013" s="12" t="str">
        <f t="shared" si="582"/>
        <v>La bibliografía propuesta contiene títulos de edición menor a 5 años.</v>
      </c>
      <c r="CB1013" s="21" t="str">
        <f t="shared" si="583"/>
        <v>La bibliografía se presenta con una sólo sistema de referenciación (APA, Vancouver, IEEE, etc).</v>
      </c>
      <c r="CC1013" s="12" t="str">
        <f t="shared" si="584"/>
        <v/>
      </c>
      <c r="CD1013" s="12" t="str">
        <f t="shared" si="585"/>
        <v/>
      </c>
      <c r="CF1013" s="12">
        <f t="shared" si="586"/>
        <v>0</v>
      </c>
      <c r="CG1013" s="12">
        <f t="shared" si="587"/>
        <v>1</v>
      </c>
      <c r="CH1013" s="12">
        <f t="shared" si="588"/>
        <v>1</v>
      </c>
      <c r="CI1013" s="12">
        <f t="shared" si="589"/>
        <v>0</v>
      </c>
      <c r="CJ1013" s="12">
        <f t="shared" si="590"/>
        <v>0</v>
      </c>
      <c r="CK1013" s="12">
        <f t="shared" si="591"/>
        <v>2</v>
      </c>
    </row>
    <row r="1014" spans="1:89" x14ac:dyDescent="0.25">
      <c r="A1014" s="25">
        <v>43087.67410423611</v>
      </c>
      <c r="B1014" s="26" t="s">
        <v>2054</v>
      </c>
      <c r="C1014" s="26" t="s">
        <v>2055</v>
      </c>
      <c r="D1014" s="26" t="s">
        <v>185</v>
      </c>
      <c r="E1014" s="24"/>
      <c r="F1014" s="26" t="s">
        <v>357</v>
      </c>
      <c r="G1014" s="26" t="s">
        <v>2056</v>
      </c>
      <c r="H1014" s="26" t="s">
        <v>188</v>
      </c>
      <c r="I1014" s="26" t="s">
        <v>188</v>
      </c>
      <c r="J1014" s="26" t="s">
        <v>188</v>
      </c>
      <c r="K1014" s="26" t="s">
        <v>188</v>
      </c>
      <c r="L1014" s="26" t="s">
        <v>188</v>
      </c>
      <c r="M1014" s="26" t="s">
        <v>188</v>
      </c>
      <c r="N1014" s="26" t="s">
        <v>188</v>
      </c>
      <c r="O1014" s="26" t="s">
        <v>188</v>
      </c>
      <c r="P1014" s="26" t="s">
        <v>188</v>
      </c>
      <c r="Q1014" s="26" t="s">
        <v>188</v>
      </c>
      <c r="R1014" s="26" t="s">
        <v>188</v>
      </c>
      <c r="S1014" s="26" t="s">
        <v>188</v>
      </c>
      <c r="T1014" s="26" t="s">
        <v>188</v>
      </c>
      <c r="U1014" s="26" t="s">
        <v>188</v>
      </c>
      <c r="V1014" s="26" t="s">
        <v>5</v>
      </c>
      <c r="W1014" s="26" t="s">
        <v>162</v>
      </c>
      <c r="X1014" s="26" t="s">
        <v>158</v>
      </c>
      <c r="Y1014" s="26" t="s">
        <v>190</v>
      </c>
      <c r="Z1014" s="26" t="s">
        <v>190</v>
      </c>
      <c r="AA1014" s="26" t="s">
        <v>190</v>
      </c>
      <c r="AB1014" s="26" t="s">
        <v>190</v>
      </c>
      <c r="AC1014" s="26" t="s">
        <v>190</v>
      </c>
      <c r="AD1014" s="26" t="s">
        <v>190</v>
      </c>
      <c r="AE1014" s="26" t="s">
        <v>55</v>
      </c>
      <c r="AF1014" s="26" t="s">
        <v>159</v>
      </c>
      <c r="AG1014" s="26" t="s">
        <v>59</v>
      </c>
      <c r="AH1014" s="26" t="s">
        <v>59</v>
      </c>
      <c r="AI1014" s="26" t="s">
        <v>59</v>
      </c>
      <c r="AJ1014" s="26" t="s">
        <v>59</v>
      </c>
      <c r="AK1014" s="26" t="s">
        <v>71</v>
      </c>
      <c r="AL1014" s="26" t="s">
        <v>163</v>
      </c>
      <c r="AM1014" s="26" t="s">
        <v>259</v>
      </c>
      <c r="AN1014" s="26" t="s">
        <v>90</v>
      </c>
      <c r="AO1014" s="26" t="s">
        <v>197</v>
      </c>
      <c r="AP1014" s="26" t="s">
        <v>106</v>
      </c>
      <c r="AQ1014" s="26" t="s">
        <v>106</v>
      </c>
      <c r="AR1014" s="26" t="s">
        <v>106</v>
      </c>
      <c r="AS1014" s="26" t="s">
        <v>106</v>
      </c>
      <c r="AT1014" s="26" t="s">
        <v>114</v>
      </c>
      <c r="AU1014" s="26" t="s">
        <v>266</v>
      </c>
      <c r="AX1014" s="12">
        <f t="shared" si="561"/>
        <v>1013</v>
      </c>
      <c r="AY1014" s="12">
        <f t="shared" si="592"/>
        <v>1</v>
      </c>
      <c r="AZ1014" s="20" t="str">
        <f t="shared" si="562"/>
        <v>Criterios y estándares (Rúbrica)., Autoevaluación., Retroalimentación.</v>
      </c>
      <c r="BA1014" s="12" t="str">
        <f t="shared" si="557"/>
        <v>Criterios y estándares (Rúbrica).</v>
      </c>
      <c r="BB1014" s="12" t="str">
        <f t="shared" si="558"/>
        <v>Autoevaluación.</v>
      </c>
      <c r="BC1014" s="12" t="str">
        <f t="shared" si="559"/>
        <v>Retroalimentación.</v>
      </c>
      <c r="BD1014" s="12" t="str">
        <f t="shared" si="560"/>
        <v/>
      </c>
      <c r="BF1014" s="12">
        <f t="shared" si="563"/>
        <v>0</v>
      </c>
      <c r="BG1014" s="12">
        <f t="shared" si="564"/>
        <v>1</v>
      </c>
      <c r="BH1014" s="12">
        <f t="shared" si="565"/>
        <v>1</v>
      </c>
      <c r="BI1014" s="12">
        <f t="shared" si="566"/>
        <v>1</v>
      </c>
      <c r="BJ1014" s="12">
        <f t="shared" si="567"/>
        <v>0</v>
      </c>
      <c r="BK1014" s="12">
        <f t="shared" si="568"/>
        <v>3</v>
      </c>
      <c r="BL1014" s="20" t="str">
        <f t="shared" si="569"/>
        <v>Reflexión, Diálogo, Claridad, Retroalimentación al docente</v>
      </c>
      <c r="BM1014" s="12" t="str">
        <f t="shared" si="570"/>
        <v>Reflexión</v>
      </c>
      <c r="BN1014" s="12" t="str">
        <f t="shared" si="593"/>
        <v>Diálogo</v>
      </c>
      <c r="BO1014" s="12" t="str">
        <f t="shared" si="571"/>
        <v>Claridad</v>
      </c>
      <c r="BP1014" s="12" t="str">
        <f t="shared" si="572"/>
        <v>Retroalimentación al docente</v>
      </c>
      <c r="BQ1014" s="12" t="str">
        <f t="shared" si="573"/>
        <v/>
      </c>
      <c r="BS1014" s="12">
        <f t="shared" si="574"/>
        <v>1</v>
      </c>
      <c r="BT1014" s="12">
        <f t="shared" si="575"/>
        <v>1</v>
      </c>
      <c r="BU1014" s="12">
        <f t="shared" si="576"/>
        <v>1</v>
      </c>
      <c r="BV1014" s="12">
        <f t="shared" si="577"/>
        <v>0</v>
      </c>
      <c r="BW1014" s="12">
        <f t="shared" si="578"/>
        <v>1</v>
      </c>
      <c r="BX1014" s="12">
        <f t="shared" si="579"/>
        <v>0</v>
      </c>
      <c r="BY1014" s="12">
        <f t="shared" si="580"/>
        <v>4</v>
      </c>
      <c r="BZ1014" s="12" t="str">
        <f t="shared" si="581"/>
        <v>La bibliografía propuesta contiene títulos de edición menor a 5 años., La bibliografía se presenta con una sólo sistema de referenciación (APA, Vancouver, IEEE, etc)., La bibliografía incluye por lo menos dos títulos en una segunda lengua.</v>
      </c>
      <c r="CA1014" s="12" t="str">
        <f t="shared" si="582"/>
        <v>La bibliografía propuesta contiene títulos de edición menor a 5 años.</v>
      </c>
      <c r="CB1014" s="21" t="str">
        <f t="shared" si="583"/>
        <v>La bibliografía se presenta con una sólo sistema de referenciación (APA, Vancouver, IEEE, etc).</v>
      </c>
      <c r="CC1014" s="12" t="str">
        <f t="shared" si="584"/>
        <v>La bibliografía incluye por lo menos dos títulos en una segunda lengua.</v>
      </c>
      <c r="CD1014" s="12" t="str">
        <f t="shared" si="585"/>
        <v/>
      </c>
      <c r="CF1014" s="12">
        <f t="shared" si="586"/>
        <v>0</v>
      </c>
      <c r="CG1014" s="12">
        <f t="shared" si="587"/>
        <v>1</v>
      </c>
      <c r="CH1014" s="12">
        <f t="shared" si="588"/>
        <v>1</v>
      </c>
      <c r="CI1014" s="12">
        <f t="shared" si="589"/>
        <v>1</v>
      </c>
      <c r="CJ1014" s="12">
        <f t="shared" si="590"/>
        <v>0</v>
      </c>
      <c r="CK1014" s="12">
        <f t="shared" si="591"/>
        <v>3</v>
      </c>
    </row>
    <row r="1015" spans="1:89" x14ac:dyDescent="0.25">
      <c r="A1015" s="25">
        <v>43087.68513755787</v>
      </c>
      <c r="B1015" s="26" t="s">
        <v>2057</v>
      </c>
      <c r="C1015" s="26" t="s">
        <v>2058</v>
      </c>
      <c r="D1015" s="26" t="s">
        <v>185</v>
      </c>
      <c r="E1015" s="24"/>
      <c r="F1015" s="26" t="s">
        <v>201</v>
      </c>
      <c r="G1015" s="26" t="s">
        <v>2059</v>
      </c>
      <c r="H1015" s="26" t="s">
        <v>188</v>
      </c>
      <c r="I1015" s="26" t="s">
        <v>188</v>
      </c>
      <c r="J1015" s="26" t="s">
        <v>188</v>
      </c>
      <c r="K1015" s="26" t="s">
        <v>188</v>
      </c>
      <c r="L1015" s="26" t="s">
        <v>188</v>
      </c>
      <c r="M1015" s="26" t="s">
        <v>188</v>
      </c>
      <c r="N1015" s="26" t="s">
        <v>188</v>
      </c>
      <c r="O1015" s="26" t="s">
        <v>188</v>
      </c>
      <c r="P1015" s="26" t="s">
        <v>188</v>
      </c>
      <c r="Q1015" s="26" t="s">
        <v>188</v>
      </c>
      <c r="R1015" s="26" t="s">
        <v>188</v>
      </c>
      <c r="S1015" s="26" t="s">
        <v>188</v>
      </c>
      <c r="T1015" s="26" t="s">
        <v>188</v>
      </c>
      <c r="U1015" s="26" t="s">
        <v>188</v>
      </c>
      <c r="V1015" s="26" t="s">
        <v>5</v>
      </c>
      <c r="W1015" s="26" t="s">
        <v>36</v>
      </c>
      <c r="X1015" s="26" t="s">
        <v>158</v>
      </c>
      <c r="Y1015" s="26" t="s">
        <v>43</v>
      </c>
      <c r="Z1015" s="26" t="s">
        <v>190</v>
      </c>
      <c r="AA1015" s="26" t="s">
        <v>43</v>
      </c>
      <c r="AB1015" s="26" t="s">
        <v>43</v>
      </c>
      <c r="AC1015" s="26" t="s">
        <v>190</v>
      </c>
      <c r="AD1015" s="26" t="s">
        <v>190</v>
      </c>
      <c r="AE1015" s="26" t="s">
        <v>55</v>
      </c>
      <c r="AF1015" s="26" t="s">
        <v>159</v>
      </c>
      <c r="AG1015" s="26" t="s">
        <v>59</v>
      </c>
      <c r="AH1015" s="26" t="s">
        <v>58</v>
      </c>
      <c r="AI1015" s="26" t="s">
        <v>58</v>
      </c>
      <c r="AJ1015" s="26" t="s">
        <v>58</v>
      </c>
      <c r="AK1015" s="26" t="s">
        <v>69</v>
      </c>
      <c r="AL1015" s="26" t="s">
        <v>160</v>
      </c>
      <c r="AM1015" s="26" t="s">
        <v>228</v>
      </c>
      <c r="AN1015" s="26" t="s">
        <v>88</v>
      </c>
      <c r="AO1015" s="26" t="s">
        <v>268</v>
      </c>
      <c r="AP1015" s="26" t="s">
        <v>104</v>
      </c>
      <c r="AQ1015" s="26" t="s">
        <v>104</v>
      </c>
      <c r="AR1015" s="26" t="s">
        <v>106</v>
      </c>
      <c r="AS1015" s="26" t="s">
        <v>104</v>
      </c>
      <c r="AT1015" s="26" t="s">
        <v>114</v>
      </c>
      <c r="AU1015" s="26" t="s">
        <v>166</v>
      </c>
      <c r="AX1015" s="12">
        <f t="shared" si="561"/>
        <v>1014</v>
      </c>
      <c r="AY1015" s="12">
        <f t="shared" si="592"/>
        <v>0.33333333333333331</v>
      </c>
      <c r="AZ1015" s="20" t="str">
        <f t="shared" si="562"/>
        <v>Anticipatoria., Criterios y estándares (Rúbrica)., Autoevaluación.</v>
      </c>
      <c r="BA1015" s="12" t="str">
        <f t="shared" si="557"/>
        <v>Anticipatoria.</v>
      </c>
      <c r="BB1015" s="12" t="str">
        <f t="shared" si="558"/>
        <v>Criterios y estándares (Rúbrica).</v>
      </c>
      <c r="BC1015" s="12" t="str">
        <f t="shared" si="559"/>
        <v>Autoevaluación.</v>
      </c>
      <c r="BD1015" s="12" t="str">
        <f t="shared" si="560"/>
        <v/>
      </c>
      <c r="BF1015" s="12">
        <f t="shared" si="563"/>
        <v>1</v>
      </c>
      <c r="BG1015" s="12">
        <f t="shared" si="564"/>
        <v>1</v>
      </c>
      <c r="BH1015" s="12">
        <f t="shared" si="565"/>
        <v>1</v>
      </c>
      <c r="BI1015" s="12">
        <f t="shared" si="566"/>
        <v>0</v>
      </c>
      <c r="BJ1015" s="12">
        <f t="shared" si="567"/>
        <v>0</v>
      </c>
      <c r="BK1015" s="12">
        <f t="shared" si="568"/>
        <v>3</v>
      </c>
      <c r="BL1015" s="20" t="str">
        <f t="shared" si="569"/>
        <v>Reflexión, Diálogo, Oportunidades de mejora, Retroalimentación al docente</v>
      </c>
      <c r="BM1015" s="12" t="str">
        <f t="shared" si="570"/>
        <v>Reflexión</v>
      </c>
      <c r="BN1015" s="12" t="str">
        <f t="shared" si="593"/>
        <v>Diálogo</v>
      </c>
      <c r="BO1015" s="12" t="str">
        <f t="shared" si="571"/>
        <v>Oportunidades de mejora</v>
      </c>
      <c r="BP1015" s="12" t="str">
        <f t="shared" si="572"/>
        <v>Retroalimentación al docente</v>
      </c>
      <c r="BQ1015" s="12" t="str">
        <f t="shared" si="573"/>
        <v/>
      </c>
      <c r="BS1015" s="12">
        <f t="shared" si="574"/>
        <v>1</v>
      </c>
      <c r="BT1015" s="12">
        <f t="shared" si="575"/>
        <v>1</v>
      </c>
      <c r="BU1015" s="12">
        <f t="shared" si="576"/>
        <v>0</v>
      </c>
      <c r="BV1015" s="12">
        <f t="shared" si="577"/>
        <v>1</v>
      </c>
      <c r="BW1015" s="12">
        <f t="shared" si="578"/>
        <v>1</v>
      </c>
      <c r="BX1015" s="12">
        <f t="shared" si="579"/>
        <v>0</v>
      </c>
      <c r="BY1015" s="12">
        <f t="shared" si="580"/>
        <v>4</v>
      </c>
      <c r="BZ1015" s="12" t="str">
        <f t="shared" si="581"/>
        <v>La bibliografía propuesta contiene títulos de edición menor a 5 años.</v>
      </c>
      <c r="CA1015" s="12" t="str">
        <f t="shared" si="582"/>
        <v>La bibliografía propuesta contiene títulos de edición menor a 5 años.</v>
      </c>
      <c r="CB1015" s="21" t="str">
        <f t="shared" si="583"/>
        <v/>
      </c>
      <c r="CC1015" s="12" t="str">
        <f t="shared" si="584"/>
        <v/>
      </c>
      <c r="CD1015" s="12" t="str">
        <f t="shared" si="585"/>
        <v/>
      </c>
      <c r="CF1015" s="12">
        <f t="shared" si="586"/>
        <v>0</v>
      </c>
      <c r="CG1015" s="12">
        <f t="shared" si="587"/>
        <v>1</v>
      </c>
      <c r="CH1015" s="12">
        <f t="shared" si="588"/>
        <v>0</v>
      </c>
      <c r="CI1015" s="12">
        <f t="shared" si="589"/>
        <v>0</v>
      </c>
      <c r="CJ1015" s="12">
        <f t="shared" si="590"/>
        <v>0</v>
      </c>
      <c r="CK1015" s="12">
        <f t="shared" si="591"/>
        <v>1</v>
      </c>
    </row>
    <row r="1016" spans="1:89" x14ac:dyDescent="0.25">
      <c r="A1016" s="25">
        <v>43087.689703171302</v>
      </c>
      <c r="B1016" s="26" t="s">
        <v>2057</v>
      </c>
      <c r="C1016" s="26" t="s">
        <v>2058</v>
      </c>
      <c r="D1016" s="26" t="s">
        <v>185</v>
      </c>
      <c r="E1016" s="24"/>
      <c r="F1016" s="26" t="s">
        <v>357</v>
      </c>
      <c r="G1016" s="26" t="s">
        <v>2060</v>
      </c>
      <c r="H1016" s="26" t="s">
        <v>188</v>
      </c>
      <c r="I1016" s="26" t="s">
        <v>188</v>
      </c>
      <c r="J1016" s="26" t="s">
        <v>188</v>
      </c>
      <c r="K1016" s="26" t="s">
        <v>188</v>
      </c>
      <c r="L1016" s="26" t="s">
        <v>188</v>
      </c>
      <c r="M1016" s="26" t="s">
        <v>188</v>
      </c>
      <c r="N1016" s="26" t="s">
        <v>188</v>
      </c>
      <c r="O1016" s="26" t="s">
        <v>188</v>
      </c>
      <c r="P1016" s="26" t="s">
        <v>188</v>
      </c>
      <c r="Q1016" s="26" t="s">
        <v>188</v>
      </c>
      <c r="R1016" s="26" t="s">
        <v>188</v>
      </c>
      <c r="S1016" s="26" t="s">
        <v>188</v>
      </c>
      <c r="T1016" s="26" t="s">
        <v>188</v>
      </c>
      <c r="U1016" s="26" t="s">
        <v>188</v>
      </c>
      <c r="V1016" s="26" t="s">
        <v>5</v>
      </c>
      <c r="W1016" s="26" t="s">
        <v>36</v>
      </c>
      <c r="X1016" s="26" t="s">
        <v>158</v>
      </c>
      <c r="Y1016" s="26" t="s">
        <v>190</v>
      </c>
      <c r="Z1016" s="26" t="s">
        <v>43</v>
      </c>
      <c r="AA1016" s="26" t="s">
        <v>43</v>
      </c>
      <c r="AB1016" s="26" t="s">
        <v>43</v>
      </c>
      <c r="AC1016" s="26" t="s">
        <v>190</v>
      </c>
      <c r="AD1016" s="26" t="s">
        <v>43</v>
      </c>
      <c r="AE1016" s="26" t="s">
        <v>53</v>
      </c>
      <c r="AF1016" s="26" t="s">
        <v>159</v>
      </c>
      <c r="AG1016" s="26" t="s">
        <v>58</v>
      </c>
      <c r="AH1016" s="26" t="s">
        <v>58</v>
      </c>
      <c r="AI1016" s="26" t="s">
        <v>58</v>
      </c>
      <c r="AJ1016" s="26" t="s">
        <v>58</v>
      </c>
      <c r="AK1016" s="26" t="s">
        <v>69</v>
      </c>
      <c r="AL1016" s="26" t="s">
        <v>163</v>
      </c>
      <c r="AM1016" s="26" t="s">
        <v>191</v>
      </c>
      <c r="AN1016" s="26" t="s">
        <v>89</v>
      </c>
      <c r="AO1016" s="26" t="s">
        <v>192</v>
      </c>
      <c r="AP1016" s="26" t="s">
        <v>105</v>
      </c>
      <c r="AQ1016" s="26" t="s">
        <v>104</v>
      </c>
      <c r="AR1016" s="26" t="s">
        <v>104</v>
      </c>
      <c r="AS1016" s="26" t="s">
        <v>104</v>
      </c>
      <c r="AT1016" s="26" t="s">
        <v>114</v>
      </c>
      <c r="AU1016" s="26" t="s">
        <v>166</v>
      </c>
      <c r="AX1016" s="12">
        <f t="shared" si="561"/>
        <v>1014</v>
      </c>
      <c r="AY1016" s="12">
        <f t="shared" si="592"/>
        <v>0.33333333333333331</v>
      </c>
      <c r="AZ1016" s="20" t="str">
        <f t="shared" si="562"/>
        <v>Anticipatoria., Criterios y estándares (Rúbrica)., Autoevaluación., Retroalimentación.</v>
      </c>
      <c r="BA1016" s="12" t="str">
        <f t="shared" si="557"/>
        <v>Anticipatoria.</v>
      </c>
      <c r="BB1016" s="12" t="str">
        <f t="shared" si="558"/>
        <v>Criterios y estándares (Rúbrica).</v>
      </c>
      <c r="BC1016" s="12" t="str">
        <f t="shared" si="559"/>
        <v>Autoevaluación.</v>
      </c>
      <c r="BD1016" s="12" t="str">
        <f t="shared" si="560"/>
        <v>Retroalimentación.</v>
      </c>
      <c r="BF1016" s="12">
        <f t="shared" si="563"/>
        <v>1</v>
      </c>
      <c r="BG1016" s="12">
        <f t="shared" si="564"/>
        <v>1</v>
      </c>
      <c r="BH1016" s="12">
        <f t="shared" si="565"/>
        <v>1</v>
      </c>
      <c r="BI1016" s="12">
        <f t="shared" si="566"/>
        <v>1</v>
      </c>
      <c r="BJ1016" s="12">
        <f t="shared" si="567"/>
        <v>0</v>
      </c>
      <c r="BK1016" s="12">
        <f t="shared" si="568"/>
        <v>4</v>
      </c>
      <c r="BL1016" s="20" t="str">
        <f t="shared" si="569"/>
        <v>Reflexión, Diálogo, Claridad, Oportunidades de mejora, Retroalimentación al docente</v>
      </c>
      <c r="BM1016" s="12" t="str">
        <f t="shared" si="570"/>
        <v>Reflexión</v>
      </c>
      <c r="BN1016" s="12" t="str">
        <f t="shared" si="593"/>
        <v>Diálogo</v>
      </c>
      <c r="BO1016" s="12" t="str">
        <f t="shared" si="571"/>
        <v>Claridad</v>
      </c>
      <c r="BP1016" s="12" t="str">
        <f t="shared" si="572"/>
        <v>Oportunidades de mejora</v>
      </c>
      <c r="BQ1016" s="12" t="str">
        <f t="shared" si="573"/>
        <v>Retroalimentación al docente</v>
      </c>
      <c r="BS1016" s="12">
        <f t="shared" si="574"/>
        <v>1</v>
      </c>
      <c r="BT1016" s="12">
        <f t="shared" si="575"/>
        <v>1</v>
      </c>
      <c r="BU1016" s="12">
        <f t="shared" si="576"/>
        <v>1</v>
      </c>
      <c r="BV1016" s="12">
        <f t="shared" si="577"/>
        <v>1</v>
      </c>
      <c r="BW1016" s="12">
        <f t="shared" si="578"/>
        <v>1</v>
      </c>
      <c r="BX1016" s="12">
        <f t="shared" si="579"/>
        <v>0</v>
      </c>
      <c r="BY1016" s="12">
        <f t="shared" si="580"/>
        <v>5</v>
      </c>
      <c r="BZ1016" s="12" t="str">
        <f t="shared" si="581"/>
        <v>La bibliografía propuesta contiene títulos de edición menor a 5 años.</v>
      </c>
      <c r="CA1016" s="12" t="str">
        <f t="shared" si="582"/>
        <v>La bibliografía propuesta contiene títulos de edición menor a 5 años.</v>
      </c>
      <c r="CB1016" s="21" t="str">
        <f t="shared" si="583"/>
        <v/>
      </c>
      <c r="CC1016" s="12" t="str">
        <f t="shared" si="584"/>
        <v/>
      </c>
      <c r="CD1016" s="12" t="str">
        <f t="shared" si="585"/>
        <v/>
      </c>
      <c r="CF1016" s="12">
        <f t="shared" si="586"/>
        <v>0</v>
      </c>
      <c r="CG1016" s="12">
        <f t="shared" si="587"/>
        <v>1</v>
      </c>
      <c r="CH1016" s="12">
        <f t="shared" si="588"/>
        <v>0</v>
      </c>
      <c r="CI1016" s="12">
        <f t="shared" si="589"/>
        <v>0</v>
      </c>
      <c r="CJ1016" s="12">
        <f t="shared" si="590"/>
        <v>0</v>
      </c>
      <c r="CK1016" s="12">
        <f t="shared" si="591"/>
        <v>1</v>
      </c>
    </row>
    <row r="1017" spans="1:89" x14ac:dyDescent="0.25">
      <c r="A1017" s="25">
        <v>43087.694132291668</v>
      </c>
      <c r="B1017" s="26" t="s">
        <v>2057</v>
      </c>
      <c r="C1017" s="26" t="s">
        <v>2058</v>
      </c>
      <c r="D1017" s="26" t="s">
        <v>185</v>
      </c>
      <c r="E1017" s="24"/>
      <c r="F1017" s="26" t="s">
        <v>204</v>
      </c>
      <c r="G1017" s="26" t="s">
        <v>2060</v>
      </c>
      <c r="H1017" s="26" t="s">
        <v>188</v>
      </c>
      <c r="I1017" s="26" t="s">
        <v>188</v>
      </c>
      <c r="J1017" s="26" t="s">
        <v>188</v>
      </c>
      <c r="K1017" s="26" t="s">
        <v>188</v>
      </c>
      <c r="L1017" s="26" t="s">
        <v>188</v>
      </c>
      <c r="M1017" s="26" t="s">
        <v>188</v>
      </c>
      <c r="N1017" s="26" t="s">
        <v>188</v>
      </c>
      <c r="O1017" s="26" t="s">
        <v>188</v>
      </c>
      <c r="P1017" s="26" t="s">
        <v>188</v>
      </c>
      <c r="Q1017" s="26" t="s">
        <v>188</v>
      </c>
      <c r="R1017" s="26" t="s">
        <v>188</v>
      </c>
      <c r="S1017" s="26" t="s">
        <v>188</v>
      </c>
      <c r="T1017" s="26" t="s">
        <v>188</v>
      </c>
      <c r="U1017" s="26" t="s">
        <v>188</v>
      </c>
      <c r="V1017" s="26" t="s">
        <v>5</v>
      </c>
      <c r="W1017" s="26" t="s">
        <v>36</v>
      </c>
      <c r="X1017" s="26" t="s">
        <v>39</v>
      </c>
      <c r="Y1017" s="26" t="s">
        <v>190</v>
      </c>
      <c r="Z1017" s="26" t="s">
        <v>43</v>
      </c>
      <c r="AA1017" s="26" t="s">
        <v>43</v>
      </c>
      <c r="AB1017" s="26" t="s">
        <v>190</v>
      </c>
      <c r="AC1017" s="26" t="s">
        <v>190</v>
      </c>
      <c r="AD1017" s="26" t="s">
        <v>43</v>
      </c>
      <c r="AE1017" s="26" t="s">
        <v>53</v>
      </c>
      <c r="AF1017" s="26" t="s">
        <v>58</v>
      </c>
      <c r="AG1017" s="26" t="s">
        <v>58</v>
      </c>
      <c r="AH1017" s="26" t="s">
        <v>58</v>
      </c>
      <c r="AI1017" s="26" t="s">
        <v>58</v>
      </c>
      <c r="AJ1017" s="26" t="s">
        <v>58</v>
      </c>
      <c r="AK1017" s="26" t="s">
        <v>69</v>
      </c>
      <c r="AL1017" s="26" t="s">
        <v>160</v>
      </c>
      <c r="AM1017" s="26" t="s">
        <v>191</v>
      </c>
      <c r="AN1017" s="26" t="s">
        <v>89</v>
      </c>
      <c r="AO1017" s="26" t="s">
        <v>192</v>
      </c>
      <c r="AP1017" s="26" t="s">
        <v>104</v>
      </c>
      <c r="AQ1017" s="26" t="s">
        <v>104</v>
      </c>
      <c r="AR1017" s="26" t="s">
        <v>104</v>
      </c>
      <c r="AS1017" s="26" t="s">
        <v>104</v>
      </c>
      <c r="AT1017" s="26" t="s">
        <v>112</v>
      </c>
      <c r="AU1017" s="26" t="s">
        <v>166</v>
      </c>
      <c r="AX1017" s="12">
        <f t="shared" si="561"/>
        <v>1014</v>
      </c>
      <c r="AY1017" s="12">
        <f t="shared" si="592"/>
        <v>0.33333333333333331</v>
      </c>
      <c r="AZ1017" s="20" t="str">
        <f t="shared" si="562"/>
        <v>Anticipatoria., Criterios y estándares (Rúbrica)., Autoevaluación., Retroalimentación.</v>
      </c>
      <c r="BA1017" s="12" t="str">
        <f t="shared" si="557"/>
        <v>Anticipatoria.</v>
      </c>
      <c r="BB1017" s="12" t="str">
        <f t="shared" si="558"/>
        <v>Criterios y estándares (Rúbrica).</v>
      </c>
      <c r="BC1017" s="12" t="str">
        <f t="shared" si="559"/>
        <v>Autoevaluación.</v>
      </c>
      <c r="BD1017" s="12" t="str">
        <f t="shared" si="560"/>
        <v>Retroalimentación.</v>
      </c>
      <c r="BF1017" s="12">
        <f t="shared" si="563"/>
        <v>1</v>
      </c>
      <c r="BG1017" s="12">
        <f t="shared" si="564"/>
        <v>1</v>
      </c>
      <c r="BH1017" s="12">
        <f t="shared" si="565"/>
        <v>1</v>
      </c>
      <c r="BI1017" s="12">
        <f t="shared" si="566"/>
        <v>1</v>
      </c>
      <c r="BJ1017" s="12">
        <f t="shared" si="567"/>
        <v>0</v>
      </c>
      <c r="BK1017" s="12">
        <f t="shared" si="568"/>
        <v>4</v>
      </c>
      <c r="BL1017" s="20" t="str">
        <f t="shared" si="569"/>
        <v>Reflexión, Diálogo, Claridad, Oportunidades de mejora, Retroalimentación al docente</v>
      </c>
      <c r="BM1017" s="12" t="str">
        <f t="shared" si="570"/>
        <v>Reflexión</v>
      </c>
      <c r="BN1017" s="12" t="str">
        <f t="shared" si="593"/>
        <v>Diálogo</v>
      </c>
      <c r="BO1017" s="12" t="str">
        <f t="shared" si="571"/>
        <v>Claridad</v>
      </c>
      <c r="BP1017" s="12" t="str">
        <f t="shared" si="572"/>
        <v>Oportunidades de mejora</v>
      </c>
      <c r="BQ1017" s="12" t="str">
        <f t="shared" si="573"/>
        <v>Retroalimentación al docente</v>
      </c>
      <c r="BS1017" s="12">
        <f t="shared" si="574"/>
        <v>1</v>
      </c>
      <c r="BT1017" s="12">
        <f t="shared" si="575"/>
        <v>1</v>
      </c>
      <c r="BU1017" s="12">
        <f t="shared" si="576"/>
        <v>1</v>
      </c>
      <c r="BV1017" s="12">
        <f t="shared" si="577"/>
        <v>1</v>
      </c>
      <c r="BW1017" s="12">
        <f t="shared" si="578"/>
        <v>1</v>
      </c>
      <c r="BX1017" s="12">
        <f t="shared" si="579"/>
        <v>0</v>
      </c>
      <c r="BY1017" s="12">
        <f t="shared" si="580"/>
        <v>5</v>
      </c>
      <c r="BZ1017" s="12" t="str">
        <f t="shared" si="581"/>
        <v>La bibliografía propuesta contiene títulos de edición menor a 5 años.</v>
      </c>
      <c r="CA1017" s="12" t="str">
        <f t="shared" si="582"/>
        <v>La bibliografía propuesta contiene títulos de edición menor a 5 años.</v>
      </c>
      <c r="CB1017" s="21" t="str">
        <f t="shared" si="583"/>
        <v/>
      </c>
      <c r="CC1017" s="12" t="str">
        <f t="shared" si="584"/>
        <v/>
      </c>
      <c r="CD1017" s="12" t="str">
        <f t="shared" si="585"/>
        <v/>
      </c>
      <c r="CF1017" s="12">
        <f t="shared" si="586"/>
        <v>0</v>
      </c>
      <c r="CG1017" s="12">
        <f t="shared" si="587"/>
        <v>1</v>
      </c>
      <c r="CH1017" s="12">
        <f t="shared" si="588"/>
        <v>0</v>
      </c>
      <c r="CI1017" s="12">
        <f t="shared" si="589"/>
        <v>0</v>
      </c>
      <c r="CJ1017" s="12">
        <f t="shared" si="590"/>
        <v>0</v>
      </c>
      <c r="CK1017" s="12">
        <f t="shared" si="591"/>
        <v>1</v>
      </c>
    </row>
    <row r="1018" spans="1:89" x14ac:dyDescent="0.25">
      <c r="A1018" s="25">
        <v>43087.696621296302</v>
      </c>
      <c r="B1018" s="26" t="s">
        <v>2057</v>
      </c>
      <c r="C1018" s="26" t="s">
        <v>2061</v>
      </c>
      <c r="D1018" s="26" t="s">
        <v>185</v>
      </c>
      <c r="E1018" s="24"/>
      <c r="F1018" s="26" t="s">
        <v>1007</v>
      </c>
      <c r="G1018" s="26" t="s">
        <v>2062</v>
      </c>
      <c r="H1018" s="26" t="s">
        <v>188</v>
      </c>
      <c r="I1018" s="26" t="s">
        <v>188</v>
      </c>
      <c r="J1018" s="26" t="s">
        <v>188</v>
      </c>
      <c r="K1018" s="26" t="s">
        <v>188</v>
      </c>
      <c r="L1018" s="26" t="s">
        <v>188</v>
      </c>
      <c r="M1018" s="26" t="s">
        <v>188</v>
      </c>
      <c r="N1018" s="26" t="s">
        <v>188</v>
      </c>
      <c r="O1018" s="26" t="s">
        <v>188</v>
      </c>
      <c r="P1018" s="26" t="s">
        <v>188</v>
      </c>
      <c r="Q1018" s="26" t="s">
        <v>188</v>
      </c>
      <c r="R1018" s="26" t="s">
        <v>188</v>
      </c>
      <c r="S1018" s="26" t="s">
        <v>188</v>
      </c>
      <c r="T1018" s="26" t="s">
        <v>188</v>
      </c>
      <c r="U1018" s="26" t="s">
        <v>188</v>
      </c>
      <c r="V1018" s="26" t="s">
        <v>5</v>
      </c>
      <c r="W1018" s="26" t="s">
        <v>36</v>
      </c>
      <c r="X1018" s="26" t="s">
        <v>158</v>
      </c>
      <c r="Y1018" s="26" t="s">
        <v>43</v>
      </c>
      <c r="Z1018" s="26" t="s">
        <v>43</v>
      </c>
      <c r="AA1018" s="26" t="s">
        <v>43</v>
      </c>
      <c r="AB1018" s="26" t="s">
        <v>43</v>
      </c>
      <c r="AC1018" s="26" t="s">
        <v>43</v>
      </c>
      <c r="AD1018" s="26" t="s">
        <v>43</v>
      </c>
      <c r="AE1018" s="26" t="s">
        <v>53</v>
      </c>
      <c r="AF1018" s="26" t="s">
        <v>58</v>
      </c>
      <c r="AG1018" s="26" t="s">
        <v>58</v>
      </c>
      <c r="AH1018" s="26" t="s">
        <v>58</v>
      </c>
      <c r="AI1018" s="26" t="s">
        <v>58</v>
      </c>
      <c r="AJ1018" s="26" t="s">
        <v>59</v>
      </c>
      <c r="AK1018" s="26" t="s">
        <v>69</v>
      </c>
      <c r="AL1018" s="26" t="s">
        <v>160</v>
      </c>
      <c r="AM1018" s="26" t="s">
        <v>191</v>
      </c>
      <c r="AN1018" s="26" t="s">
        <v>89</v>
      </c>
      <c r="AO1018" s="26" t="s">
        <v>192</v>
      </c>
      <c r="AP1018" s="26" t="s">
        <v>104</v>
      </c>
      <c r="AQ1018" s="26" t="s">
        <v>106</v>
      </c>
      <c r="AR1018" s="26" t="s">
        <v>104</v>
      </c>
      <c r="AS1018" s="26" t="s">
        <v>106</v>
      </c>
      <c r="AT1018" s="26" t="s">
        <v>114</v>
      </c>
      <c r="AU1018" s="26" t="s">
        <v>166</v>
      </c>
      <c r="AX1018" s="12">
        <f t="shared" si="561"/>
        <v>1017</v>
      </c>
      <c r="AY1018" s="12">
        <f t="shared" si="592"/>
        <v>1</v>
      </c>
      <c r="AZ1018" s="20" t="str">
        <f t="shared" si="562"/>
        <v>Anticipatoria., Criterios y estándares (Rúbrica)., Autoevaluación., Retroalimentación.</v>
      </c>
      <c r="BA1018" s="12" t="str">
        <f t="shared" si="557"/>
        <v>Anticipatoria.</v>
      </c>
      <c r="BB1018" s="12" t="str">
        <f t="shared" si="558"/>
        <v>Criterios y estándares (Rúbrica).</v>
      </c>
      <c r="BC1018" s="12" t="str">
        <f t="shared" si="559"/>
        <v>Autoevaluación.</v>
      </c>
      <c r="BD1018" s="12" t="str">
        <f t="shared" si="560"/>
        <v>Retroalimentación.</v>
      </c>
      <c r="BF1018" s="12">
        <f t="shared" si="563"/>
        <v>1</v>
      </c>
      <c r="BG1018" s="12">
        <f t="shared" si="564"/>
        <v>1</v>
      </c>
      <c r="BH1018" s="12">
        <f t="shared" si="565"/>
        <v>1</v>
      </c>
      <c r="BI1018" s="12">
        <f t="shared" si="566"/>
        <v>1</v>
      </c>
      <c r="BJ1018" s="12">
        <f t="shared" si="567"/>
        <v>0</v>
      </c>
      <c r="BK1018" s="12">
        <f t="shared" si="568"/>
        <v>4</v>
      </c>
      <c r="BL1018" s="20" t="str">
        <f t="shared" si="569"/>
        <v>Reflexión, Diálogo, Claridad, Oportunidades de mejora, Retroalimentación al docente</v>
      </c>
      <c r="BM1018" s="12" t="str">
        <f t="shared" si="570"/>
        <v>Reflexión</v>
      </c>
      <c r="BN1018" s="12" t="str">
        <f t="shared" si="593"/>
        <v>Diálogo</v>
      </c>
      <c r="BO1018" s="12" t="str">
        <f t="shared" si="571"/>
        <v>Claridad</v>
      </c>
      <c r="BP1018" s="12" t="str">
        <f t="shared" si="572"/>
        <v>Oportunidades de mejora</v>
      </c>
      <c r="BQ1018" s="12" t="str">
        <f t="shared" si="573"/>
        <v>Retroalimentación al docente</v>
      </c>
      <c r="BS1018" s="12">
        <f t="shared" si="574"/>
        <v>1</v>
      </c>
      <c r="BT1018" s="12">
        <f t="shared" si="575"/>
        <v>1</v>
      </c>
      <c r="BU1018" s="12">
        <f t="shared" si="576"/>
        <v>1</v>
      </c>
      <c r="BV1018" s="12">
        <f t="shared" si="577"/>
        <v>1</v>
      </c>
      <c r="BW1018" s="12">
        <f t="shared" si="578"/>
        <v>1</v>
      </c>
      <c r="BX1018" s="12">
        <f t="shared" si="579"/>
        <v>0</v>
      </c>
      <c r="BY1018" s="12">
        <f t="shared" si="580"/>
        <v>5</v>
      </c>
      <c r="BZ1018" s="12" t="str">
        <f t="shared" si="581"/>
        <v>La bibliografía propuesta contiene títulos de edición menor a 5 años.</v>
      </c>
      <c r="CA1018" s="12" t="str">
        <f t="shared" si="582"/>
        <v>La bibliografía propuesta contiene títulos de edición menor a 5 años.</v>
      </c>
      <c r="CB1018" s="21" t="str">
        <f t="shared" si="583"/>
        <v/>
      </c>
      <c r="CC1018" s="12" t="str">
        <f t="shared" si="584"/>
        <v/>
      </c>
      <c r="CD1018" s="12" t="str">
        <f t="shared" si="585"/>
        <v/>
      </c>
      <c r="CF1018" s="12">
        <f t="shared" si="586"/>
        <v>0</v>
      </c>
      <c r="CG1018" s="12">
        <f t="shared" si="587"/>
        <v>1</v>
      </c>
      <c r="CH1018" s="12">
        <f t="shared" si="588"/>
        <v>0</v>
      </c>
      <c r="CI1018" s="12">
        <f t="shared" si="589"/>
        <v>0</v>
      </c>
      <c r="CJ1018" s="12">
        <f t="shared" si="590"/>
        <v>0</v>
      </c>
      <c r="CK1018" s="12">
        <f t="shared" si="591"/>
        <v>1</v>
      </c>
    </row>
    <row r="1019" spans="1:89" x14ac:dyDescent="0.25">
      <c r="A1019" s="25">
        <v>43087.700206273148</v>
      </c>
      <c r="B1019" s="26" t="s">
        <v>1923</v>
      </c>
      <c r="C1019" s="26" t="s">
        <v>2063</v>
      </c>
      <c r="D1019" s="26" t="s">
        <v>185</v>
      </c>
      <c r="E1019" s="24"/>
      <c r="F1019" s="26" t="s">
        <v>223</v>
      </c>
      <c r="G1019" s="26" t="s">
        <v>2064</v>
      </c>
      <c r="H1019" s="26" t="s">
        <v>188</v>
      </c>
      <c r="I1019" s="26" t="s">
        <v>188</v>
      </c>
      <c r="J1019" s="26" t="s">
        <v>188</v>
      </c>
      <c r="K1019" s="26" t="s">
        <v>188</v>
      </c>
      <c r="L1019" s="26" t="s">
        <v>188</v>
      </c>
      <c r="M1019" s="26" t="s">
        <v>188</v>
      </c>
      <c r="N1019" s="26" t="s">
        <v>189</v>
      </c>
      <c r="O1019" s="26" t="s">
        <v>188</v>
      </c>
      <c r="P1019" s="26" t="s">
        <v>188</v>
      </c>
      <c r="Q1019" s="26" t="s">
        <v>189</v>
      </c>
      <c r="R1019" s="26" t="s">
        <v>189</v>
      </c>
      <c r="S1019" s="26" t="s">
        <v>188</v>
      </c>
      <c r="T1019" s="26" t="s">
        <v>188</v>
      </c>
      <c r="U1019" s="26" t="s">
        <v>189</v>
      </c>
      <c r="V1019" s="26" t="s">
        <v>4</v>
      </c>
      <c r="W1019" s="26" t="s">
        <v>162</v>
      </c>
      <c r="X1019" s="26" t="s">
        <v>39</v>
      </c>
      <c r="Y1019" s="26" t="s">
        <v>43</v>
      </c>
      <c r="Z1019" s="26" t="s">
        <v>43</v>
      </c>
      <c r="AA1019" s="26" t="s">
        <v>43</v>
      </c>
      <c r="AB1019" s="26" t="s">
        <v>43</v>
      </c>
      <c r="AC1019" s="26" t="s">
        <v>43</v>
      </c>
      <c r="AD1019" s="26" t="s">
        <v>43</v>
      </c>
      <c r="AE1019" s="26" t="s">
        <v>53</v>
      </c>
      <c r="AF1019" s="26" t="s">
        <v>58</v>
      </c>
      <c r="AG1019" s="26" t="s">
        <v>58</v>
      </c>
      <c r="AH1019" s="26" t="s">
        <v>59</v>
      </c>
      <c r="AI1019" s="26" t="s">
        <v>54</v>
      </c>
      <c r="AJ1019" s="26" t="s">
        <v>54</v>
      </c>
      <c r="AK1019" s="26" t="s">
        <v>70</v>
      </c>
      <c r="AL1019" s="26" t="s">
        <v>74</v>
      </c>
      <c r="AM1019" s="26" t="s">
        <v>78</v>
      </c>
      <c r="AN1019" s="26" t="s">
        <v>87</v>
      </c>
      <c r="AO1019" s="26" t="s">
        <v>102</v>
      </c>
      <c r="AP1019" s="26" t="s">
        <v>105</v>
      </c>
      <c r="AQ1019" s="26" t="s">
        <v>105</v>
      </c>
      <c r="AR1019" s="26" t="s">
        <v>105</v>
      </c>
      <c r="AS1019" s="26" t="s">
        <v>105</v>
      </c>
      <c r="AT1019" s="26" t="s">
        <v>115</v>
      </c>
      <c r="AU1019" s="26" t="s">
        <v>193</v>
      </c>
      <c r="AX1019" s="12">
        <f t="shared" si="561"/>
        <v>1018</v>
      </c>
      <c r="AY1019" s="12">
        <f t="shared" si="592"/>
        <v>1</v>
      </c>
      <c r="AZ1019" s="20" t="str">
        <f t="shared" si="562"/>
        <v>Anticipatoria.</v>
      </c>
      <c r="BA1019" s="12" t="str">
        <f t="shared" si="557"/>
        <v>Anticipatoria.</v>
      </c>
      <c r="BB1019" s="12" t="str">
        <f t="shared" si="558"/>
        <v/>
      </c>
      <c r="BC1019" s="12" t="str">
        <f t="shared" si="559"/>
        <v/>
      </c>
      <c r="BD1019" s="12" t="str">
        <f t="shared" si="560"/>
        <v/>
      </c>
      <c r="BF1019" s="12">
        <f t="shared" si="563"/>
        <v>1</v>
      </c>
      <c r="BG1019" s="12">
        <f t="shared" si="564"/>
        <v>0</v>
      </c>
      <c r="BH1019" s="12">
        <f t="shared" si="565"/>
        <v>0</v>
      </c>
      <c r="BI1019" s="12">
        <f t="shared" si="566"/>
        <v>0</v>
      </c>
      <c r="BJ1019" s="12">
        <f t="shared" si="567"/>
        <v>0</v>
      </c>
      <c r="BK1019" s="12">
        <f t="shared" si="568"/>
        <v>1</v>
      </c>
      <c r="BL1019" s="20" t="str">
        <f t="shared" si="569"/>
        <v>No incluye los principios enunciados</v>
      </c>
      <c r="BM1019" s="12" t="str">
        <f t="shared" si="570"/>
        <v>No incluye los principios enunciados</v>
      </c>
      <c r="BN1019" s="12" t="str">
        <f t="shared" si="593"/>
        <v/>
      </c>
      <c r="BO1019" s="12" t="str">
        <f t="shared" si="571"/>
        <v/>
      </c>
      <c r="BP1019" s="12" t="str">
        <f t="shared" si="572"/>
        <v/>
      </c>
      <c r="BQ1019" s="12" t="str">
        <f t="shared" si="573"/>
        <v/>
      </c>
      <c r="BS1019" s="12">
        <f t="shared" si="574"/>
        <v>0</v>
      </c>
      <c r="BT1019" s="12">
        <f t="shared" si="575"/>
        <v>0</v>
      </c>
      <c r="BU1019" s="12">
        <f t="shared" si="576"/>
        <v>0</v>
      </c>
      <c r="BV1019" s="12">
        <f t="shared" si="577"/>
        <v>0</v>
      </c>
      <c r="BW1019" s="12">
        <f t="shared" si="578"/>
        <v>0</v>
      </c>
      <c r="BX1019" s="12">
        <f t="shared" si="579"/>
        <v>1</v>
      </c>
      <c r="BY1019" s="12">
        <f t="shared" si="580"/>
        <v>1</v>
      </c>
      <c r="BZ1019" s="12" t="str">
        <f t="shared" si="581"/>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19" s="12" t="str">
        <f t="shared" si="582"/>
        <v>La bibliografía básica propuesta se encuentra en la biblioteca "Juan Roa Vásquez".</v>
      </c>
      <c r="CB1019" s="21" t="str">
        <f t="shared" si="583"/>
        <v>La bibliografía propuesta contiene títulos de edición menor a 5 años.</v>
      </c>
      <c r="CC1019" s="12" t="str">
        <f t="shared" si="584"/>
        <v>La bibliografía se presenta con una sólo sistema de referenciación (APA, Vancouver, IEEE, etc).</v>
      </c>
      <c r="CD1019" s="12" t="str">
        <f t="shared" si="585"/>
        <v>La bibliografía incluye por lo menos dos títulos en una segunda lengua.</v>
      </c>
      <c r="CF1019" s="12">
        <f t="shared" si="586"/>
        <v>1</v>
      </c>
      <c r="CG1019" s="12">
        <f t="shared" si="587"/>
        <v>1</v>
      </c>
      <c r="CH1019" s="12">
        <f t="shared" si="588"/>
        <v>1</v>
      </c>
      <c r="CI1019" s="12">
        <f t="shared" si="589"/>
        <v>1</v>
      </c>
      <c r="CJ1019" s="12">
        <f t="shared" si="590"/>
        <v>0</v>
      </c>
      <c r="CK1019" s="12">
        <f t="shared" si="591"/>
        <v>4</v>
      </c>
    </row>
    <row r="1020" spans="1:89" x14ac:dyDescent="0.25">
      <c r="A1020" s="25">
        <v>43087.713555601847</v>
      </c>
      <c r="B1020" s="26" t="s">
        <v>2065</v>
      </c>
      <c r="C1020" s="26" t="s">
        <v>2066</v>
      </c>
      <c r="D1020" s="26" t="s">
        <v>185</v>
      </c>
      <c r="E1020" s="24"/>
      <c r="F1020" s="26" t="s">
        <v>371</v>
      </c>
      <c r="G1020" s="26" t="s">
        <v>978</v>
      </c>
      <c r="H1020" s="26" t="s">
        <v>188</v>
      </c>
      <c r="I1020" s="26" t="s">
        <v>188</v>
      </c>
      <c r="J1020" s="26" t="s">
        <v>188</v>
      </c>
      <c r="K1020" s="26" t="s">
        <v>188</v>
      </c>
      <c r="L1020" s="26" t="s">
        <v>188</v>
      </c>
      <c r="M1020" s="26" t="s">
        <v>188</v>
      </c>
      <c r="N1020" s="26" t="s">
        <v>188</v>
      </c>
      <c r="O1020" s="26" t="s">
        <v>188</v>
      </c>
      <c r="P1020" s="26" t="s">
        <v>188</v>
      </c>
      <c r="Q1020" s="26" t="s">
        <v>188</v>
      </c>
      <c r="R1020" s="26" t="s">
        <v>188</v>
      </c>
      <c r="S1020" s="26" t="s">
        <v>188</v>
      </c>
      <c r="T1020" s="26" t="s">
        <v>188</v>
      </c>
      <c r="U1020" s="26" t="s">
        <v>188</v>
      </c>
      <c r="V1020" s="26" t="s">
        <v>4</v>
      </c>
      <c r="W1020" s="26" t="s">
        <v>162</v>
      </c>
      <c r="X1020" s="26" t="s">
        <v>158</v>
      </c>
      <c r="Y1020" s="26" t="s">
        <v>43</v>
      </c>
      <c r="Z1020" s="26" t="s">
        <v>43</v>
      </c>
      <c r="AA1020" s="26" t="s">
        <v>190</v>
      </c>
      <c r="AB1020" s="26" t="s">
        <v>43</v>
      </c>
      <c r="AC1020" s="26" t="s">
        <v>190</v>
      </c>
      <c r="AD1020" s="26" t="s">
        <v>43</v>
      </c>
      <c r="AE1020" s="26" t="s">
        <v>55</v>
      </c>
      <c r="AF1020" s="26" t="s">
        <v>159</v>
      </c>
      <c r="AG1020" s="26" t="s">
        <v>59</v>
      </c>
      <c r="AH1020" s="26" t="s">
        <v>59</v>
      </c>
      <c r="AI1020" s="26" t="s">
        <v>59</v>
      </c>
      <c r="AJ1020" s="26" t="s">
        <v>59</v>
      </c>
      <c r="AK1020" s="26" t="s">
        <v>71</v>
      </c>
      <c r="AL1020" s="26" t="s">
        <v>160</v>
      </c>
      <c r="AM1020" s="26" t="s">
        <v>218</v>
      </c>
      <c r="AN1020" s="26" t="s">
        <v>89</v>
      </c>
      <c r="AO1020" s="26" t="s">
        <v>379</v>
      </c>
      <c r="AP1020" s="26" t="s">
        <v>105</v>
      </c>
      <c r="AQ1020" s="26" t="s">
        <v>105</v>
      </c>
      <c r="AR1020" s="26" t="s">
        <v>105</v>
      </c>
      <c r="AS1020" s="26" t="s">
        <v>107</v>
      </c>
      <c r="AT1020" s="26" t="s">
        <v>114</v>
      </c>
      <c r="AU1020" s="26" t="s">
        <v>260</v>
      </c>
      <c r="AX1020" s="12">
        <f t="shared" si="561"/>
        <v>1019</v>
      </c>
      <c r="AY1020" s="12">
        <f t="shared" si="592"/>
        <v>0.5</v>
      </c>
      <c r="AZ1020" s="20" t="str">
        <f t="shared" si="562"/>
        <v>Criterios y estándares (Rúbrica)., Retroalimentación.</v>
      </c>
      <c r="BA1020" s="12" t="str">
        <f t="shared" si="557"/>
        <v>Criterios y estándares (Rúbrica).</v>
      </c>
      <c r="BB1020" s="12" t="str">
        <f t="shared" si="558"/>
        <v>Retroalimentación.</v>
      </c>
      <c r="BC1020" s="12" t="str">
        <f t="shared" si="559"/>
        <v/>
      </c>
      <c r="BD1020" s="12" t="str">
        <f t="shared" si="560"/>
        <v/>
      </c>
      <c r="BF1020" s="12">
        <f t="shared" si="563"/>
        <v>0</v>
      </c>
      <c r="BG1020" s="12">
        <f t="shared" si="564"/>
        <v>1</v>
      </c>
      <c r="BH1020" s="12">
        <f t="shared" si="565"/>
        <v>0</v>
      </c>
      <c r="BI1020" s="12">
        <f t="shared" si="566"/>
        <v>1</v>
      </c>
      <c r="BJ1020" s="12">
        <f t="shared" si="567"/>
        <v>0</v>
      </c>
      <c r="BK1020" s="12">
        <f t="shared" si="568"/>
        <v>2</v>
      </c>
      <c r="BL1020" s="20" t="str">
        <f t="shared" si="569"/>
        <v>Reflexión, Claridad</v>
      </c>
      <c r="BM1020" s="12" t="str">
        <f t="shared" si="570"/>
        <v>Reflexión</v>
      </c>
      <c r="BN1020" s="12" t="str">
        <f t="shared" si="593"/>
        <v>Claridad</v>
      </c>
      <c r="BO1020" s="12" t="str">
        <f t="shared" si="571"/>
        <v/>
      </c>
      <c r="BP1020" s="12" t="str">
        <f t="shared" si="572"/>
        <v/>
      </c>
      <c r="BQ1020" s="12" t="str">
        <f t="shared" si="573"/>
        <v/>
      </c>
      <c r="BS1020" s="12">
        <f t="shared" si="574"/>
        <v>1</v>
      </c>
      <c r="BT1020" s="12">
        <f t="shared" si="575"/>
        <v>0</v>
      </c>
      <c r="BU1020" s="12">
        <f t="shared" si="576"/>
        <v>1</v>
      </c>
      <c r="BV1020" s="12">
        <f t="shared" si="577"/>
        <v>0</v>
      </c>
      <c r="BW1020" s="12">
        <f t="shared" si="578"/>
        <v>0</v>
      </c>
      <c r="BX1020" s="12">
        <f t="shared" si="579"/>
        <v>0</v>
      </c>
      <c r="BY1020" s="12">
        <f t="shared" si="580"/>
        <v>2</v>
      </c>
      <c r="BZ1020" s="12" t="str">
        <f t="shared" si="581"/>
        <v>La bibliografía básica propuesta se encuentra en la biblioteca "Juan Roa Vásquez"., La bibliografía se presenta con una sólo sistema de referenciación (APA, Vancouver, IEEE, etc)., La bibliografía incluye por lo menos dos títulos en una segunda lengua.</v>
      </c>
      <c r="CA1020" s="12" t="str">
        <f t="shared" si="582"/>
        <v>La bibliografía básica propuesta se encuentra en la biblioteca "Juan Roa Vásquez".</v>
      </c>
      <c r="CB1020" s="21" t="str">
        <f t="shared" si="583"/>
        <v>La bibliografía se presenta con una sólo sistema de referenciación (APA, Vancouver, IEEE, etc).</v>
      </c>
      <c r="CC1020" s="12" t="str">
        <f t="shared" si="584"/>
        <v>La bibliografía incluye por lo menos dos títulos en una segunda lengua.</v>
      </c>
      <c r="CD1020" s="12" t="str">
        <f t="shared" si="585"/>
        <v/>
      </c>
      <c r="CF1020" s="12">
        <f t="shared" si="586"/>
        <v>1</v>
      </c>
      <c r="CG1020" s="12">
        <f t="shared" si="587"/>
        <v>0</v>
      </c>
      <c r="CH1020" s="12">
        <f t="shared" si="588"/>
        <v>1</v>
      </c>
      <c r="CI1020" s="12">
        <f t="shared" si="589"/>
        <v>1</v>
      </c>
      <c r="CJ1020" s="12">
        <f t="shared" si="590"/>
        <v>0</v>
      </c>
      <c r="CK1020" s="12">
        <f t="shared" si="591"/>
        <v>3</v>
      </c>
    </row>
    <row r="1021" spans="1:89" x14ac:dyDescent="0.25">
      <c r="A1021" s="25">
        <v>43087.721405648146</v>
      </c>
      <c r="B1021" s="26" t="s">
        <v>2067</v>
      </c>
      <c r="C1021" s="26" t="s">
        <v>2068</v>
      </c>
      <c r="D1021" s="26" t="s">
        <v>185</v>
      </c>
      <c r="E1021" s="24"/>
      <c r="F1021" s="26" t="s">
        <v>223</v>
      </c>
      <c r="G1021" s="26" t="s">
        <v>2069</v>
      </c>
      <c r="H1021" s="26" t="s">
        <v>188</v>
      </c>
      <c r="I1021" s="26" t="s">
        <v>188</v>
      </c>
      <c r="J1021" s="26" t="s">
        <v>188</v>
      </c>
      <c r="K1021" s="26" t="s">
        <v>188</v>
      </c>
      <c r="L1021" s="26" t="s">
        <v>188</v>
      </c>
      <c r="M1021" s="26" t="s">
        <v>188</v>
      </c>
      <c r="N1021" s="26" t="s">
        <v>188</v>
      </c>
      <c r="O1021" s="26" t="s">
        <v>188</v>
      </c>
      <c r="P1021" s="26" t="s">
        <v>188</v>
      </c>
      <c r="Q1021" s="26" t="s">
        <v>188</v>
      </c>
      <c r="R1021" s="26" t="s">
        <v>188</v>
      </c>
      <c r="S1021" s="26" t="s">
        <v>188</v>
      </c>
      <c r="T1021" s="26" t="s">
        <v>188</v>
      </c>
      <c r="U1021" s="26" t="s">
        <v>188</v>
      </c>
      <c r="V1021" s="26" t="s">
        <v>5</v>
      </c>
      <c r="W1021" s="26" t="s">
        <v>162</v>
      </c>
      <c r="X1021" s="26" t="s">
        <v>158</v>
      </c>
      <c r="Y1021" s="26" t="s">
        <v>190</v>
      </c>
      <c r="Z1021" s="26" t="s">
        <v>190</v>
      </c>
      <c r="AA1021" s="26" t="s">
        <v>190</v>
      </c>
      <c r="AB1021" s="26" t="s">
        <v>190</v>
      </c>
      <c r="AC1021" s="26" t="s">
        <v>190</v>
      </c>
      <c r="AD1021" s="26" t="s">
        <v>190</v>
      </c>
      <c r="AE1021" s="26" t="s">
        <v>55</v>
      </c>
      <c r="AF1021" s="26" t="s">
        <v>159</v>
      </c>
      <c r="AG1021" s="26" t="s">
        <v>59</v>
      </c>
      <c r="AH1021" s="26" t="s">
        <v>59</v>
      </c>
      <c r="AI1021" s="26" t="s">
        <v>59</v>
      </c>
      <c r="AJ1021" s="26" t="s">
        <v>59</v>
      </c>
      <c r="AK1021" s="26" t="s">
        <v>71</v>
      </c>
      <c r="AL1021" s="26" t="s">
        <v>163</v>
      </c>
      <c r="AM1021" s="26" t="s">
        <v>191</v>
      </c>
      <c r="AN1021" s="26" t="s">
        <v>90</v>
      </c>
      <c r="AO1021" s="26" t="s">
        <v>192</v>
      </c>
      <c r="AP1021" s="26" t="s">
        <v>106</v>
      </c>
      <c r="AQ1021" s="26" t="s">
        <v>106</v>
      </c>
      <c r="AR1021" s="26" t="s">
        <v>106</v>
      </c>
      <c r="AS1021" s="26" t="s">
        <v>106</v>
      </c>
      <c r="AT1021" s="26" t="s">
        <v>114</v>
      </c>
      <c r="AU1021" s="26" t="s">
        <v>232</v>
      </c>
      <c r="AX1021" s="12">
        <f t="shared" si="561"/>
        <v>1020</v>
      </c>
      <c r="AY1021" s="12">
        <f t="shared" si="592"/>
        <v>0.5</v>
      </c>
      <c r="AZ1021" s="20" t="str">
        <f t="shared" si="562"/>
        <v>Anticipatoria., Criterios y estándares (Rúbrica)., Autoevaluación., Retroalimentación.</v>
      </c>
      <c r="BA1021" s="12" t="str">
        <f t="shared" si="557"/>
        <v>Anticipatoria.</v>
      </c>
      <c r="BB1021" s="12" t="str">
        <f t="shared" si="558"/>
        <v>Criterios y estándares (Rúbrica).</v>
      </c>
      <c r="BC1021" s="12" t="str">
        <f t="shared" si="559"/>
        <v>Autoevaluación.</v>
      </c>
      <c r="BD1021" s="12" t="str">
        <f t="shared" si="560"/>
        <v>Retroalimentación.</v>
      </c>
      <c r="BF1021" s="12">
        <f t="shared" si="563"/>
        <v>1</v>
      </c>
      <c r="BG1021" s="12">
        <f t="shared" si="564"/>
        <v>1</v>
      </c>
      <c r="BH1021" s="12">
        <f t="shared" si="565"/>
        <v>1</v>
      </c>
      <c r="BI1021" s="12">
        <f t="shared" si="566"/>
        <v>1</v>
      </c>
      <c r="BJ1021" s="12">
        <f t="shared" si="567"/>
        <v>0</v>
      </c>
      <c r="BK1021" s="12">
        <f t="shared" si="568"/>
        <v>4</v>
      </c>
      <c r="BL1021" s="20" t="str">
        <f t="shared" si="569"/>
        <v>Reflexión, Diálogo, Claridad, Oportunidades de mejora, Retroalimentación al docente</v>
      </c>
      <c r="BM1021" s="12" t="str">
        <f t="shared" si="570"/>
        <v>Reflexión</v>
      </c>
      <c r="BN1021" s="12" t="str">
        <f t="shared" si="593"/>
        <v>Diálogo</v>
      </c>
      <c r="BO1021" s="12" t="str">
        <f t="shared" si="571"/>
        <v>Claridad</v>
      </c>
      <c r="BP1021" s="12" t="str">
        <f t="shared" si="572"/>
        <v>Oportunidades de mejora</v>
      </c>
      <c r="BQ1021" s="12" t="str">
        <f t="shared" si="573"/>
        <v>Retroalimentación al docente</v>
      </c>
      <c r="BS1021" s="12">
        <f t="shared" si="574"/>
        <v>1</v>
      </c>
      <c r="BT1021" s="12">
        <f t="shared" si="575"/>
        <v>1</v>
      </c>
      <c r="BU1021" s="12">
        <f t="shared" si="576"/>
        <v>1</v>
      </c>
      <c r="BV1021" s="12">
        <f t="shared" si="577"/>
        <v>1</v>
      </c>
      <c r="BW1021" s="12">
        <f t="shared" si="578"/>
        <v>1</v>
      </c>
      <c r="BX1021" s="12">
        <f t="shared" si="579"/>
        <v>0</v>
      </c>
      <c r="BY1021" s="12">
        <f t="shared" si="580"/>
        <v>5</v>
      </c>
      <c r="BZ1021" s="12" t="str">
        <f t="shared" si="581"/>
        <v>La bibliografía básica propuesta se encuentra en la biblioteca "Juan Roa Vásquez"., La bibliografía propuesta contiene títulos de edición menor a 5 años., La bibliografía incluye por lo menos dos títulos en una segunda lengua.</v>
      </c>
      <c r="CA1021" s="12" t="str">
        <f t="shared" si="582"/>
        <v>La bibliografía básica propuesta se encuentra en la biblioteca "Juan Roa Vásquez".</v>
      </c>
      <c r="CB1021" s="21" t="str">
        <f t="shared" si="583"/>
        <v>La bibliografía propuesta contiene títulos de edición menor a 5 años.</v>
      </c>
      <c r="CC1021" s="12" t="str">
        <f t="shared" si="584"/>
        <v>La bibliografía incluye por lo menos dos títulos en una segunda lengua.</v>
      </c>
      <c r="CD1021" s="12" t="str">
        <f t="shared" si="585"/>
        <v/>
      </c>
      <c r="CF1021" s="12">
        <f t="shared" si="586"/>
        <v>1</v>
      </c>
      <c r="CG1021" s="12">
        <f t="shared" si="587"/>
        <v>1</v>
      </c>
      <c r="CH1021" s="12">
        <f t="shared" si="588"/>
        <v>0</v>
      </c>
      <c r="CI1021" s="12">
        <f t="shared" si="589"/>
        <v>1</v>
      </c>
      <c r="CJ1021" s="12">
        <f t="shared" si="590"/>
        <v>0</v>
      </c>
      <c r="CK1021" s="12">
        <f t="shared" si="591"/>
        <v>3</v>
      </c>
    </row>
    <row r="1022" spans="1:89" x14ac:dyDescent="0.25">
      <c r="A1022" s="25">
        <v>43087.727020115737</v>
      </c>
      <c r="B1022" s="26" t="s">
        <v>2067</v>
      </c>
      <c r="C1022" s="26" t="s">
        <v>2070</v>
      </c>
      <c r="D1022" s="26" t="s">
        <v>185</v>
      </c>
      <c r="E1022" s="24"/>
      <c r="F1022" s="26" t="s">
        <v>223</v>
      </c>
      <c r="G1022" s="26" t="s">
        <v>2071</v>
      </c>
      <c r="H1022" s="26" t="s">
        <v>188</v>
      </c>
      <c r="I1022" s="26" t="s">
        <v>188</v>
      </c>
      <c r="J1022" s="26" t="s">
        <v>188</v>
      </c>
      <c r="K1022" s="26" t="s">
        <v>188</v>
      </c>
      <c r="L1022" s="26" t="s">
        <v>188</v>
      </c>
      <c r="M1022" s="26" t="s">
        <v>188</v>
      </c>
      <c r="N1022" s="26" t="s">
        <v>188</v>
      </c>
      <c r="O1022" s="26" t="s">
        <v>188</v>
      </c>
      <c r="P1022" s="26" t="s">
        <v>188</v>
      </c>
      <c r="Q1022" s="26" t="s">
        <v>188</v>
      </c>
      <c r="R1022" s="26" t="s">
        <v>188</v>
      </c>
      <c r="S1022" s="26" t="s">
        <v>188</v>
      </c>
      <c r="T1022" s="26" t="s">
        <v>188</v>
      </c>
      <c r="U1022" s="26" t="s">
        <v>188</v>
      </c>
      <c r="V1022" s="26" t="s">
        <v>5</v>
      </c>
      <c r="W1022" s="26" t="s">
        <v>162</v>
      </c>
      <c r="X1022" s="26" t="s">
        <v>158</v>
      </c>
      <c r="Y1022" s="26" t="s">
        <v>190</v>
      </c>
      <c r="Z1022" s="26" t="s">
        <v>190</v>
      </c>
      <c r="AA1022" s="26" t="s">
        <v>190</v>
      </c>
      <c r="AB1022" s="26" t="s">
        <v>190</v>
      </c>
      <c r="AC1022" s="26" t="s">
        <v>190</v>
      </c>
      <c r="AD1022" s="26" t="s">
        <v>190</v>
      </c>
      <c r="AE1022" s="26" t="s">
        <v>55</v>
      </c>
      <c r="AF1022" s="26" t="s">
        <v>159</v>
      </c>
      <c r="AG1022" s="26" t="s">
        <v>59</v>
      </c>
      <c r="AH1022" s="26" t="s">
        <v>59</v>
      </c>
      <c r="AI1022" s="26" t="s">
        <v>59</v>
      </c>
      <c r="AJ1022" s="26" t="s">
        <v>59</v>
      </c>
      <c r="AK1022" s="26" t="s">
        <v>71</v>
      </c>
      <c r="AL1022" s="26" t="s">
        <v>163</v>
      </c>
      <c r="AM1022" s="26" t="s">
        <v>191</v>
      </c>
      <c r="AN1022" s="26" t="s">
        <v>90</v>
      </c>
      <c r="AO1022" s="26" t="s">
        <v>192</v>
      </c>
      <c r="AP1022" s="26" t="s">
        <v>106</v>
      </c>
      <c r="AQ1022" s="26" t="s">
        <v>106</v>
      </c>
      <c r="AR1022" s="26" t="s">
        <v>106</v>
      </c>
      <c r="AS1022" s="26" t="s">
        <v>106</v>
      </c>
      <c r="AT1022" s="26" t="s">
        <v>113</v>
      </c>
      <c r="AU1022" s="26" t="s">
        <v>232</v>
      </c>
      <c r="AX1022" s="12">
        <f t="shared" si="561"/>
        <v>1021</v>
      </c>
      <c r="AY1022" s="12">
        <f t="shared" si="592"/>
        <v>1</v>
      </c>
      <c r="AZ1022" s="20" t="str">
        <f t="shared" si="562"/>
        <v>Anticipatoria., Criterios y estándares (Rúbrica)., Autoevaluación., Retroalimentación.</v>
      </c>
      <c r="BA1022" s="12" t="str">
        <f t="shared" si="557"/>
        <v>Anticipatoria.</v>
      </c>
      <c r="BB1022" s="12" t="str">
        <f t="shared" si="558"/>
        <v>Criterios y estándares (Rúbrica).</v>
      </c>
      <c r="BC1022" s="12" t="str">
        <f t="shared" si="559"/>
        <v>Autoevaluación.</v>
      </c>
      <c r="BD1022" s="12" t="str">
        <f t="shared" si="560"/>
        <v>Retroalimentación.</v>
      </c>
      <c r="BF1022" s="12">
        <f t="shared" si="563"/>
        <v>1</v>
      </c>
      <c r="BG1022" s="12">
        <f t="shared" si="564"/>
        <v>1</v>
      </c>
      <c r="BH1022" s="12">
        <f t="shared" si="565"/>
        <v>1</v>
      </c>
      <c r="BI1022" s="12">
        <f t="shared" si="566"/>
        <v>1</v>
      </c>
      <c r="BJ1022" s="12">
        <f t="shared" si="567"/>
        <v>0</v>
      </c>
      <c r="BK1022" s="12">
        <f t="shared" si="568"/>
        <v>4</v>
      </c>
      <c r="BL1022" s="20" t="str">
        <f t="shared" si="569"/>
        <v>Reflexión, Diálogo, Claridad, Oportunidades de mejora, Retroalimentación al docente</v>
      </c>
      <c r="BM1022" s="12" t="str">
        <f t="shared" si="570"/>
        <v>Reflexión</v>
      </c>
      <c r="BN1022" s="12" t="str">
        <f t="shared" si="593"/>
        <v>Diálogo</v>
      </c>
      <c r="BO1022" s="12" t="str">
        <f t="shared" si="571"/>
        <v>Claridad</v>
      </c>
      <c r="BP1022" s="12" t="str">
        <f t="shared" si="572"/>
        <v>Oportunidades de mejora</v>
      </c>
      <c r="BQ1022" s="12" t="str">
        <f t="shared" si="573"/>
        <v>Retroalimentación al docente</v>
      </c>
      <c r="BS1022" s="12">
        <f t="shared" si="574"/>
        <v>1</v>
      </c>
      <c r="BT1022" s="12">
        <f t="shared" si="575"/>
        <v>1</v>
      </c>
      <c r="BU1022" s="12">
        <f t="shared" si="576"/>
        <v>1</v>
      </c>
      <c r="BV1022" s="12">
        <f t="shared" si="577"/>
        <v>1</v>
      </c>
      <c r="BW1022" s="12">
        <f t="shared" si="578"/>
        <v>1</v>
      </c>
      <c r="BX1022" s="12">
        <f t="shared" si="579"/>
        <v>0</v>
      </c>
      <c r="BY1022" s="12">
        <f t="shared" si="580"/>
        <v>5</v>
      </c>
      <c r="BZ1022" s="12" t="str">
        <f t="shared" si="581"/>
        <v>La bibliografía básica propuesta se encuentra en la biblioteca "Juan Roa Vásquez"., La bibliografía propuesta contiene títulos de edición menor a 5 años., La bibliografía incluye por lo menos dos títulos en una segunda lengua.</v>
      </c>
      <c r="CA1022" s="12" t="str">
        <f t="shared" si="582"/>
        <v>La bibliografía básica propuesta se encuentra en la biblioteca "Juan Roa Vásquez".</v>
      </c>
      <c r="CB1022" s="21" t="str">
        <f t="shared" si="583"/>
        <v>La bibliografía propuesta contiene títulos de edición menor a 5 años.</v>
      </c>
      <c r="CC1022" s="12" t="str">
        <f t="shared" si="584"/>
        <v>La bibliografía incluye por lo menos dos títulos en una segunda lengua.</v>
      </c>
      <c r="CD1022" s="12" t="str">
        <f t="shared" si="585"/>
        <v/>
      </c>
      <c r="CF1022" s="12">
        <f t="shared" si="586"/>
        <v>1</v>
      </c>
      <c r="CG1022" s="12">
        <f t="shared" si="587"/>
        <v>1</v>
      </c>
      <c r="CH1022" s="12">
        <f t="shared" si="588"/>
        <v>0</v>
      </c>
      <c r="CI1022" s="12">
        <f t="shared" si="589"/>
        <v>1</v>
      </c>
      <c r="CJ1022" s="12">
        <f t="shared" si="590"/>
        <v>0</v>
      </c>
      <c r="CK1022" s="12">
        <f t="shared" si="591"/>
        <v>3</v>
      </c>
    </row>
    <row r="1023" spans="1:89" x14ac:dyDescent="0.25">
      <c r="A1023" s="25">
        <v>43087.732927407407</v>
      </c>
      <c r="B1023" s="26" t="s">
        <v>2067</v>
      </c>
      <c r="C1023" s="26" t="s">
        <v>2068</v>
      </c>
      <c r="D1023" s="26" t="s">
        <v>185</v>
      </c>
      <c r="E1023" s="24"/>
      <c r="F1023" s="26" t="s">
        <v>621</v>
      </c>
      <c r="G1023" s="26" t="s">
        <v>2072</v>
      </c>
      <c r="H1023" s="26" t="s">
        <v>188</v>
      </c>
      <c r="I1023" s="26" t="s">
        <v>188</v>
      </c>
      <c r="J1023" s="26" t="s">
        <v>188</v>
      </c>
      <c r="K1023" s="26" t="s">
        <v>188</v>
      </c>
      <c r="L1023" s="26" t="s">
        <v>188</v>
      </c>
      <c r="M1023" s="26" t="s">
        <v>188</v>
      </c>
      <c r="N1023" s="26" t="s">
        <v>188</v>
      </c>
      <c r="O1023" s="26" t="s">
        <v>188</v>
      </c>
      <c r="P1023" s="26" t="s">
        <v>188</v>
      </c>
      <c r="Q1023" s="26" t="s">
        <v>188</v>
      </c>
      <c r="R1023" s="26" t="s">
        <v>188</v>
      </c>
      <c r="S1023" s="26" t="s">
        <v>188</v>
      </c>
      <c r="T1023" s="26" t="s">
        <v>188</v>
      </c>
      <c r="U1023" s="26" t="s">
        <v>188</v>
      </c>
      <c r="V1023" s="26" t="s">
        <v>5</v>
      </c>
      <c r="W1023" s="26" t="s">
        <v>162</v>
      </c>
      <c r="X1023" s="26" t="s">
        <v>158</v>
      </c>
      <c r="Y1023" s="26" t="s">
        <v>190</v>
      </c>
      <c r="Z1023" s="26" t="s">
        <v>190</v>
      </c>
      <c r="AA1023" s="26" t="s">
        <v>190</v>
      </c>
      <c r="AB1023" s="26" t="s">
        <v>190</v>
      </c>
      <c r="AC1023" s="26" t="s">
        <v>190</v>
      </c>
      <c r="AD1023" s="26" t="s">
        <v>190</v>
      </c>
      <c r="AE1023" s="26" t="s">
        <v>55</v>
      </c>
      <c r="AF1023" s="26" t="s">
        <v>159</v>
      </c>
      <c r="AG1023" s="26" t="s">
        <v>59</v>
      </c>
      <c r="AH1023" s="26" t="s">
        <v>59</v>
      </c>
      <c r="AI1023" s="26" t="s">
        <v>59</v>
      </c>
      <c r="AJ1023" s="26" t="s">
        <v>59</v>
      </c>
      <c r="AK1023" s="26" t="s">
        <v>71</v>
      </c>
      <c r="AL1023" s="26" t="s">
        <v>163</v>
      </c>
      <c r="AM1023" s="26" t="s">
        <v>191</v>
      </c>
      <c r="AN1023" s="26" t="s">
        <v>90</v>
      </c>
      <c r="AO1023" s="26" t="s">
        <v>192</v>
      </c>
      <c r="AP1023" s="26" t="s">
        <v>106</v>
      </c>
      <c r="AQ1023" s="26" t="s">
        <v>106</v>
      </c>
      <c r="AR1023" s="26" t="s">
        <v>106</v>
      </c>
      <c r="AS1023" s="26" t="s">
        <v>106</v>
      </c>
      <c r="AT1023" s="26" t="s">
        <v>113</v>
      </c>
      <c r="AU1023" s="26" t="s">
        <v>232</v>
      </c>
      <c r="AX1023" s="12">
        <f t="shared" si="561"/>
        <v>1020</v>
      </c>
      <c r="AY1023" s="12">
        <f t="shared" si="592"/>
        <v>0.5</v>
      </c>
      <c r="AZ1023" s="20" t="str">
        <f t="shared" si="562"/>
        <v>Anticipatoria., Criterios y estándares (Rúbrica)., Autoevaluación., Retroalimentación.</v>
      </c>
      <c r="BA1023" s="12" t="str">
        <f t="shared" si="557"/>
        <v>Anticipatoria.</v>
      </c>
      <c r="BB1023" s="12" t="str">
        <f t="shared" si="558"/>
        <v>Criterios y estándares (Rúbrica).</v>
      </c>
      <c r="BC1023" s="12" t="str">
        <f t="shared" si="559"/>
        <v>Autoevaluación.</v>
      </c>
      <c r="BD1023" s="12" t="str">
        <f t="shared" si="560"/>
        <v>Retroalimentación.</v>
      </c>
      <c r="BF1023" s="12">
        <f t="shared" si="563"/>
        <v>1</v>
      </c>
      <c r="BG1023" s="12">
        <f t="shared" si="564"/>
        <v>1</v>
      </c>
      <c r="BH1023" s="12">
        <f t="shared" si="565"/>
        <v>1</v>
      </c>
      <c r="BI1023" s="12">
        <f t="shared" si="566"/>
        <v>1</v>
      </c>
      <c r="BJ1023" s="12">
        <f t="shared" si="567"/>
        <v>0</v>
      </c>
      <c r="BK1023" s="12">
        <f t="shared" si="568"/>
        <v>4</v>
      </c>
      <c r="BL1023" s="20" t="str">
        <f t="shared" si="569"/>
        <v>Reflexión, Diálogo, Claridad, Oportunidades de mejora, Retroalimentación al docente</v>
      </c>
      <c r="BM1023" s="12" t="str">
        <f t="shared" si="570"/>
        <v>Reflexión</v>
      </c>
      <c r="BN1023" s="12" t="str">
        <f t="shared" si="593"/>
        <v>Diálogo</v>
      </c>
      <c r="BO1023" s="12" t="str">
        <f t="shared" si="571"/>
        <v>Claridad</v>
      </c>
      <c r="BP1023" s="12" t="str">
        <f t="shared" si="572"/>
        <v>Oportunidades de mejora</v>
      </c>
      <c r="BQ1023" s="12" t="str">
        <f t="shared" si="573"/>
        <v>Retroalimentación al docente</v>
      </c>
      <c r="BS1023" s="12">
        <f t="shared" si="574"/>
        <v>1</v>
      </c>
      <c r="BT1023" s="12">
        <f t="shared" si="575"/>
        <v>1</v>
      </c>
      <c r="BU1023" s="12">
        <f t="shared" si="576"/>
        <v>1</v>
      </c>
      <c r="BV1023" s="12">
        <f t="shared" si="577"/>
        <v>1</v>
      </c>
      <c r="BW1023" s="12">
        <f t="shared" si="578"/>
        <v>1</v>
      </c>
      <c r="BX1023" s="12">
        <f t="shared" si="579"/>
        <v>0</v>
      </c>
      <c r="BY1023" s="12">
        <f t="shared" si="580"/>
        <v>5</v>
      </c>
      <c r="BZ1023" s="12" t="str">
        <f t="shared" si="581"/>
        <v>La bibliografía básica propuesta se encuentra en la biblioteca "Juan Roa Vásquez"., La bibliografía propuesta contiene títulos de edición menor a 5 años., La bibliografía incluye por lo menos dos títulos en una segunda lengua.</v>
      </c>
      <c r="CA1023" s="12" t="str">
        <f t="shared" si="582"/>
        <v>La bibliografía básica propuesta se encuentra en la biblioteca "Juan Roa Vásquez".</v>
      </c>
      <c r="CB1023" s="21" t="str">
        <f t="shared" si="583"/>
        <v>La bibliografía propuesta contiene títulos de edición menor a 5 años.</v>
      </c>
      <c r="CC1023" s="12" t="str">
        <f t="shared" si="584"/>
        <v>La bibliografía incluye por lo menos dos títulos en una segunda lengua.</v>
      </c>
      <c r="CD1023" s="12" t="str">
        <f t="shared" si="585"/>
        <v/>
      </c>
      <c r="CF1023" s="12">
        <f t="shared" si="586"/>
        <v>1</v>
      </c>
      <c r="CG1023" s="12">
        <f t="shared" si="587"/>
        <v>1</v>
      </c>
      <c r="CH1023" s="12">
        <f t="shared" si="588"/>
        <v>0</v>
      </c>
      <c r="CI1023" s="12">
        <f t="shared" si="589"/>
        <v>1</v>
      </c>
      <c r="CJ1023" s="12">
        <f t="shared" si="590"/>
        <v>0</v>
      </c>
      <c r="CK1023" s="12">
        <f t="shared" si="591"/>
        <v>3</v>
      </c>
    </row>
    <row r="1024" spans="1:89" x14ac:dyDescent="0.25">
      <c r="A1024" s="25">
        <v>43087.737259756948</v>
      </c>
      <c r="B1024" s="26" t="s">
        <v>2067</v>
      </c>
      <c r="C1024" s="26" t="s">
        <v>2073</v>
      </c>
      <c r="D1024" s="26" t="s">
        <v>185</v>
      </c>
      <c r="E1024" s="24"/>
      <c r="F1024" s="26" t="s">
        <v>621</v>
      </c>
      <c r="G1024" s="26" t="s">
        <v>848</v>
      </c>
      <c r="H1024" s="26" t="s">
        <v>188</v>
      </c>
      <c r="I1024" s="26" t="s">
        <v>188</v>
      </c>
      <c r="J1024" s="26" t="s">
        <v>188</v>
      </c>
      <c r="K1024" s="26" t="s">
        <v>188</v>
      </c>
      <c r="L1024" s="26" t="s">
        <v>188</v>
      </c>
      <c r="M1024" s="26" t="s">
        <v>188</v>
      </c>
      <c r="N1024" s="26" t="s">
        <v>188</v>
      </c>
      <c r="O1024" s="26" t="s">
        <v>188</v>
      </c>
      <c r="P1024" s="26" t="s">
        <v>188</v>
      </c>
      <c r="Q1024" s="26" t="s">
        <v>188</v>
      </c>
      <c r="R1024" s="26" t="s">
        <v>188</v>
      </c>
      <c r="S1024" s="26" t="s">
        <v>188</v>
      </c>
      <c r="T1024" s="26" t="s">
        <v>188</v>
      </c>
      <c r="U1024" s="26" t="s">
        <v>188</v>
      </c>
      <c r="V1024" s="26" t="s">
        <v>5</v>
      </c>
      <c r="W1024" s="26" t="s">
        <v>162</v>
      </c>
      <c r="X1024" s="26" t="s">
        <v>158</v>
      </c>
      <c r="Y1024" s="26" t="s">
        <v>190</v>
      </c>
      <c r="Z1024" s="26" t="s">
        <v>190</v>
      </c>
      <c r="AA1024" s="26" t="s">
        <v>190</v>
      </c>
      <c r="AB1024" s="26" t="s">
        <v>190</v>
      </c>
      <c r="AC1024" s="26" t="s">
        <v>190</v>
      </c>
      <c r="AD1024" s="26" t="s">
        <v>190</v>
      </c>
      <c r="AE1024" s="26" t="s">
        <v>55</v>
      </c>
      <c r="AF1024" s="26" t="s">
        <v>159</v>
      </c>
      <c r="AG1024" s="26" t="s">
        <v>59</v>
      </c>
      <c r="AH1024" s="26" t="s">
        <v>59</v>
      </c>
      <c r="AI1024" s="26" t="s">
        <v>59</v>
      </c>
      <c r="AJ1024" s="26" t="s">
        <v>59</v>
      </c>
      <c r="AK1024" s="26" t="s">
        <v>71</v>
      </c>
      <c r="AL1024" s="26" t="s">
        <v>163</v>
      </c>
      <c r="AM1024" s="26" t="s">
        <v>191</v>
      </c>
      <c r="AN1024" s="26" t="s">
        <v>90</v>
      </c>
      <c r="AO1024" s="26" t="s">
        <v>192</v>
      </c>
      <c r="AP1024" s="26" t="s">
        <v>106</v>
      </c>
      <c r="AQ1024" s="26" t="s">
        <v>106</v>
      </c>
      <c r="AR1024" s="26" t="s">
        <v>106</v>
      </c>
      <c r="AS1024" s="26" t="s">
        <v>106</v>
      </c>
      <c r="AT1024" s="26" t="s">
        <v>113</v>
      </c>
      <c r="AU1024" s="26" t="s">
        <v>232</v>
      </c>
      <c r="AX1024" s="12">
        <f t="shared" si="561"/>
        <v>1023</v>
      </c>
      <c r="AY1024" s="12">
        <f t="shared" si="592"/>
        <v>0.5</v>
      </c>
      <c r="AZ1024" s="20" t="str">
        <f t="shared" si="562"/>
        <v>Anticipatoria., Criterios y estándares (Rúbrica)., Autoevaluación., Retroalimentación.</v>
      </c>
      <c r="BA1024" s="12" t="str">
        <f t="shared" si="557"/>
        <v>Anticipatoria.</v>
      </c>
      <c r="BB1024" s="12" t="str">
        <f t="shared" si="558"/>
        <v>Criterios y estándares (Rúbrica).</v>
      </c>
      <c r="BC1024" s="12" t="str">
        <f t="shared" si="559"/>
        <v>Autoevaluación.</v>
      </c>
      <c r="BD1024" s="12" t="str">
        <f t="shared" si="560"/>
        <v>Retroalimentación.</v>
      </c>
      <c r="BF1024" s="12">
        <f t="shared" si="563"/>
        <v>1</v>
      </c>
      <c r="BG1024" s="12">
        <f t="shared" si="564"/>
        <v>1</v>
      </c>
      <c r="BH1024" s="12">
        <f t="shared" si="565"/>
        <v>1</v>
      </c>
      <c r="BI1024" s="12">
        <f t="shared" si="566"/>
        <v>1</v>
      </c>
      <c r="BJ1024" s="12">
        <f t="shared" si="567"/>
        <v>0</v>
      </c>
      <c r="BK1024" s="12">
        <f t="shared" si="568"/>
        <v>4</v>
      </c>
      <c r="BL1024" s="20" t="str">
        <f t="shared" si="569"/>
        <v>Reflexión, Diálogo, Claridad, Oportunidades de mejora, Retroalimentación al docente</v>
      </c>
      <c r="BM1024" s="12" t="str">
        <f t="shared" si="570"/>
        <v>Reflexión</v>
      </c>
      <c r="BN1024" s="12" t="str">
        <f t="shared" si="593"/>
        <v>Diálogo</v>
      </c>
      <c r="BO1024" s="12" t="str">
        <f t="shared" si="571"/>
        <v>Claridad</v>
      </c>
      <c r="BP1024" s="12" t="str">
        <f t="shared" si="572"/>
        <v>Oportunidades de mejora</v>
      </c>
      <c r="BQ1024" s="12" t="str">
        <f t="shared" si="573"/>
        <v>Retroalimentación al docente</v>
      </c>
      <c r="BS1024" s="12">
        <f t="shared" si="574"/>
        <v>1</v>
      </c>
      <c r="BT1024" s="12">
        <f t="shared" si="575"/>
        <v>1</v>
      </c>
      <c r="BU1024" s="12">
        <f t="shared" si="576"/>
        <v>1</v>
      </c>
      <c r="BV1024" s="12">
        <f t="shared" si="577"/>
        <v>1</v>
      </c>
      <c r="BW1024" s="12">
        <f t="shared" si="578"/>
        <v>1</v>
      </c>
      <c r="BX1024" s="12">
        <f t="shared" si="579"/>
        <v>0</v>
      </c>
      <c r="BY1024" s="12">
        <f t="shared" si="580"/>
        <v>5</v>
      </c>
      <c r="BZ1024" s="12" t="str">
        <f t="shared" si="581"/>
        <v>La bibliografía básica propuesta se encuentra en la biblioteca "Juan Roa Vásquez"., La bibliografía propuesta contiene títulos de edición menor a 5 años., La bibliografía incluye por lo menos dos títulos en una segunda lengua.</v>
      </c>
      <c r="CA1024" s="12" t="str">
        <f t="shared" si="582"/>
        <v>La bibliografía básica propuesta se encuentra en la biblioteca "Juan Roa Vásquez".</v>
      </c>
      <c r="CB1024" s="21" t="str">
        <f t="shared" si="583"/>
        <v>La bibliografía propuesta contiene títulos de edición menor a 5 años.</v>
      </c>
      <c r="CC1024" s="12" t="str">
        <f t="shared" si="584"/>
        <v>La bibliografía incluye por lo menos dos títulos en una segunda lengua.</v>
      </c>
      <c r="CD1024" s="12" t="str">
        <f t="shared" si="585"/>
        <v/>
      </c>
      <c r="CF1024" s="12">
        <f t="shared" si="586"/>
        <v>1</v>
      </c>
      <c r="CG1024" s="12">
        <f t="shared" si="587"/>
        <v>1</v>
      </c>
      <c r="CH1024" s="12">
        <f t="shared" si="588"/>
        <v>0</v>
      </c>
      <c r="CI1024" s="12">
        <f t="shared" si="589"/>
        <v>1</v>
      </c>
      <c r="CJ1024" s="12">
        <f t="shared" si="590"/>
        <v>0</v>
      </c>
      <c r="CK1024" s="12">
        <f t="shared" si="591"/>
        <v>3</v>
      </c>
    </row>
    <row r="1025" spans="1:89" x14ac:dyDescent="0.25">
      <c r="A1025" s="25">
        <v>43087.741718333331</v>
      </c>
      <c r="B1025" s="26" t="s">
        <v>2067</v>
      </c>
      <c r="C1025" s="26" t="s">
        <v>2073</v>
      </c>
      <c r="D1025" s="26" t="s">
        <v>185</v>
      </c>
      <c r="E1025" s="24"/>
      <c r="F1025" s="26" t="s">
        <v>336</v>
      </c>
      <c r="G1025" s="26" t="s">
        <v>2074</v>
      </c>
      <c r="H1025" s="26" t="s">
        <v>188</v>
      </c>
      <c r="I1025" s="26" t="s">
        <v>188</v>
      </c>
      <c r="J1025" s="26" t="s">
        <v>188</v>
      </c>
      <c r="K1025" s="26" t="s">
        <v>188</v>
      </c>
      <c r="L1025" s="26" t="s">
        <v>188</v>
      </c>
      <c r="M1025" s="26" t="s">
        <v>188</v>
      </c>
      <c r="N1025" s="26" t="s">
        <v>188</v>
      </c>
      <c r="O1025" s="26" t="s">
        <v>188</v>
      </c>
      <c r="P1025" s="26" t="s">
        <v>188</v>
      </c>
      <c r="Q1025" s="26" t="s">
        <v>188</v>
      </c>
      <c r="R1025" s="26" t="s">
        <v>188</v>
      </c>
      <c r="S1025" s="26" t="s">
        <v>188</v>
      </c>
      <c r="T1025" s="26" t="s">
        <v>188</v>
      </c>
      <c r="U1025" s="26" t="s">
        <v>188</v>
      </c>
      <c r="V1025" s="26" t="s">
        <v>5</v>
      </c>
      <c r="W1025" s="26" t="s">
        <v>162</v>
      </c>
      <c r="X1025" s="26" t="s">
        <v>158</v>
      </c>
      <c r="Y1025" s="26" t="s">
        <v>190</v>
      </c>
      <c r="Z1025" s="26" t="s">
        <v>190</v>
      </c>
      <c r="AA1025" s="26" t="s">
        <v>190</v>
      </c>
      <c r="AB1025" s="26" t="s">
        <v>190</v>
      </c>
      <c r="AC1025" s="26" t="s">
        <v>190</v>
      </c>
      <c r="AD1025" s="26" t="s">
        <v>190</v>
      </c>
      <c r="AE1025" s="26" t="s">
        <v>55</v>
      </c>
      <c r="AF1025" s="26" t="s">
        <v>159</v>
      </c>
      <c r="AG1025" s="26" t="s">
        <v>59</v>
      </c>
      <c r="AH1025" s="26" t="s">
        <v>59</v>
      </c>
      <c r="AI1025" s="26" t="s">
        <v>59</v>
      </c>
      <c r="AJ1025" s="26" t="s">
        <v>59</v>
      </c>
      <c r="AK1025" s="26" t="s">
        <v>71</v>
      </c>
      <c r="AL1025" s="26" t="s">
        <v>163</v>
      </c>
      <c r="AM1025" s="26" t="s">
        <v>191</v>
      </c>
      <c r="AN1025" s="26" t="s">
        <v>90</v>
      </c>
      <c r="AO1025" s="26" t="s">
        <v>192</v>
      </c>
      <c r="AP1025" s="26" t="s">
        <v>106</v>
      </c>
      <c r="AQ1025" s="26" t="s">
        <v>106</v>
      </c>
      <c r="AR1025" s="26" t="s">
        <v>106</v>
      </c>
      <c r="AS1025" s="26" t="s">
        <v>106</v>
      </c>
      <c r="AT1025" s="26" t="s">
        <v>113</v>
      </c>
      <c r="AU1025" s="26" t="s">
        <v>232</v>
      </c>
      <c r="AX1025" s="12">
        <f t="shared" si="561"/>
        <v>1023</v>
      </c>
      <c r="AY1025" s="12">
        <f t="shared" si="592"/>
        <v>0.5</v>
      </c>
      <c r="AZ1025" s="20" t="str">
        <f t="shared" si="562"/>
        <v>Anticipatoria., Criterios y estándares (Rúbrica)., Autoevaluación., Retroalimentación.</v>
      </c>
      <c r="BA1025" s="12" t="str">
        <f t="shared" si="557"/>
        <v>Anticipatoria.</v>
      </c>
      <c r="BB1025" s="12" t="str">
        <f t="shared" si="558"/>
        <v>Criterios y estándares (Rúbrica).</v>
      </c>
      <c r="BC1025" s="12" t="str">
        <f t="shared" si="559"/>
        <v>Autoevaluación.</v>
      </c>
      <c r="BD1025" s="12" t="str">
        <f t="shared" si="560"/>
        <v>Retroalimentación.</v>
      </c>
      <c r="BF1025" s="12">
        <f t="shared" si="563"/>
        <v>1</v>
      </c>
      <c r="BG1025" s="12">
        <f t="shared" si="564"/>
        <v>1</v>
      </c>
      <c r="BH1025" s="12">
        <f t="shared" si="565"/>
        <v>1</v>
      </c>
      <c r="BI1025" s="12">
        <f t="shared" si="566"/>
        <v>1</v>
      </c>
      <c r="BJ1025" s="12">
        <f t="shared" si="567"/>
        <v>0</v>
      </c>
      <c r="BK1025" s="12">
        <f t="shared" si="568"/>
        <v>4</v>
      </c>
      <c r="BL1025" s="20" t="str">
        <f t="shared" si="569"/>
        <v>Reflexión, Diálogo, Claridad, Oportunidades de mejora, Retroalimentación al docente</v>
      </c>
      <c r="BM1025" s="12" t="str">
        <f t="shared" si="570"/>
        <v>Reflexión</v>
      </c>
      <c r="BN1025" s="12" t="str">
        <f t="shared" si="593"/>
        <v>Diálogo</v>
      </c>
      <c r="BO1025" s="12" t="str">
        <f t="shared" si="571"/>
        <v>Claridad</v>
      </c>
      <c r="BP1025" s="12" t="str">
        <f t="shared" si="572"/>
        <v>Oportunidades de mejora</v>
      </c>
      <c r="BQ1025" s="12" t="str">
        <f t="shared" si="573"/>
        <v>Retroalimentación al docente</v>
      </c>
      <c r="BS1025" s="12">
        <f t="shared" si="574"/>
        <v>1</v>
      </c>
      <c r="BT1025" s="12">
        <f t="shared" si="575"/>
        <v>1</v>
      </c>
      <c r="BU1025" s="12">
        <f t="shared" si="576"/>
        <v>1</v>
      </c>
      <c r="BV1025" s="12">
        <f t="shared" si="577"/>
        <v>1</v>
      </c>
      <c r="BW1025" s="12">
        <f t="shared" si="578"/>
        <v>1</v>
      </c>
      <c r="BX1025" s="12">
        <f t="shared" si="579"/>
        <v>0</v>
      </c>
      <c r="BY1025" s="12">
        <f t="shared" si="580"/>
        <v>5</v>
      </c>
      <c r="BZ1025" s="12" t="str">
        <f t="shared" si="581"/>
        <v>La bibliografía básica propuesta se encuentra en la biblioteca "Juan Roa Vásquez"., La bibliografía propuesta contiene títulos de edición menor a 5 años., La bibliografía incluye por lo menos dos títulos en una segunda lengua.</v>
      </c>
      <c r="CA1025" s="12" t="str">
        <f t="shared" si="582"/>
        <v>La bibliografía básica propuesta se encuentra en la biblioteca "Juan Roa Vásquez".</v>
      </c>
      <c r="CB1025" s="21" t="str">
        <f t="shared" si="583"/>
        <v>La bibliografía propuesta contiene títulos de edición menor a 5 años.</v>
      </c>
      <c r="CC1025" s="12" t="str">
        <f t="shared" si="584"/>
        <v>La bibliografía incluye por lo menos dos títulos en una segunda lengua.</v>
      </c>
      <c r="CD1025" s="12" t="str">
        <f t="shared" si="585"/>
        <v/>
      </c>
      <c r="CF1025" s="12">
        <f t="shared" si="586"/>
        <v>1</v>
      </c>
      <c r="CG1025" s="12">
        <f t="shared" si="587"/>
        <v>1</v>
      </c>
      <c r="CH1025" s="12">
        <f t="shared" si="588"/>
        <v>0</v>
      </c>
      <c r="CI1025" s="12">
        <f t="shared" si="589"/>
        <v>1</v>
      </c>
      <c r="CJ1025" s="12">
        <f t="shared" si="590"/>
        <v>0</v>
      </c>
      <c r="CK1025" s="12">
        <f t="shared" si="591"/>
        <v>3</v>
      </c>
    </row>
    <row r="1026" spans="1:89" x14ac:dyDescent="0.25">
      <c r="A1026" s="25">
        <v>43087.961156087964</v>
      </c>
      <c r="B1026" s="26" t="s">
        <v>1088</v>
      </c>
      <c r="C1026" s="26" t="s">
        <v>1916</v>
      </c>
      <c r="D1026" s="26" t="s">
        <v>185</v>
      </c>
      <c r="E1026" s="24"/>
      <c r="F1026" s="26" t="s">
        <v>621</v>
      </c>
      <c r="G1026" s="26" t="s">
        <v>2075</v>
      </c>
      <c r="H1026" s="26" t="s">
        <v>188</v>
      </c>
      <c r="I1026" s="26" t="s">
        <v>188</v>
      </c>
      <c r="J1026" s="26" t="s">
        <v>188</v>
      </c>
      <c r="K1026" s="26" t="s">
        <v>188</v>
      </c>
      <c r="L1026" s="26" t="s">
        <v>188</v>
      </c>
      <c r="M1026" s="26" t="s">
        <v>188</v>
      </c>
      <c r="N1026" s="26" t="s">
        <v>188</v>
      </c>
      <c r="O1026" s="26" t="s">
        <v>188</v>
      </c>
      <c r="P1026" s="26" t="s">
        <v>188</v>
      </c>
      <c r="Q1026" s="26" t="s">
        <v>188</v>
      </c>
      <c r="R1026" s="26" t="s">
        <v>188</v>
      </c>
      <c r="S1026" s="26" t="s">
        <v>188</v>
      </c>
      <c r="T1026" s="26" t="s">
        <v>188</v>
      </c>
      <c r="U1026" s="26" t="s">
        <v>188</v>
      </c>
      <c r="V1026" s="26" t="s">
        <v>5</v>
      </c>
      <c r="W1026" s="26" t="s">
        <v>162</v>
      </c>
      <c r="X1026" s="26" t="s">
        <v>158</v>
      </c>
      <c r="Y1026" s="26" t="s">
        <v>190</v>
      </c>
      <c r="Z1026" s="26" t="s">
        <v>190</v>
      </c>
      <c r="AA1026" s="26" t="s">
        <v>190</v>
      </c>
      <c r="AB1026" s="26" t="s">
        <v>190</v>
      </c>
      <c r="AC1026" s="26" t="s">
        <v>190</v>
      </c>
      <c r="AD1026" s="26" t="s">
        <v>190</v>
      </c>
      <c r="AE1026" s="26" t="s">
        <v>55</v>
      </c>
      <c r="AF1026" s="26" t="s">
        <v>159</v>
      </c>
      <c r="AG1026" s="26" t="s">
        <v>59</v>
      </c>
      <c r="AH1026" s="26" t="s">
        <v>59</v>
      </c>
      <c r="AI1026" s="26" t="s">
        <v>59</v>
      </c>
      <c r="AJ1026" s="26" t="s">
        <v>59</v>
      </c>
      <c r="AK1026" s="26" t="s">
        <v>71</v>
      </c>
      <c r="AL1026" s="26" t="s">
        <v>163</v>
      </c>
      <c r="AM1026" s="26" t="s">
        <v>264</v>
      </c>
      <c r="AN1026" s="26" t="s">
        <v>90</v>
      </c>
      <c r="AO1026" s="26" t="s">
        <v>784</v>
      </c>
      <c r="AP1026" s="26" t="s">
        <v>106</v>
      </c>
      <c r="AQ1026" s="26" t="s">
        <v>106</v>
      </c>
      <c r="AR1026" s="26" t="s">
        <v>106</v>
      </c>
      <c r="AS1026" s="26" t="s">
        <v>106</v>
      </c>
      <c r="AT1026" s="26" t="s">
        <v>114</v>
      </c>
      <c r="AU1026" s="26" t="s">
        <v>249</v>
      </c>
      <c r="AX1026" s="12">
        <f t="shared" si="561"/>
        <v>938</v>
      </c>
      <c r="AY1026" s="12">
        <f t="shared" si="592"/>
        <v>0.5</v>
      </c>
      <c r="AZ1026" s="20" t="str">
        <f t="shared" si="562"/>
        <v>Autoevaluación., Retroalimentación.</v>
      </c>
      <c r="BA1026" s="12" t="str">
        <f t="shared" ref="BA1026:BA1089" si="594">IFERROR(LEFT(AZ1026,FIND(".",AZ1026,1)),"")</f>
        <v>Autoevaluación.</v>
      </c>
      <c r="BB1026" s="12" t="str">
        <f t="shared" ref="BB1026:BB1089" si="595">IFERROR(MID(AZ1026,FIND(",",AZ1026,1)+2,FIND(".",AZ1026,FIND(".",AZ1026,1)+1)-(FIND(".",AZ1026,1)+2)),"")</f>
        <v>Retroalimentación.</v>
      </c>
      <c r="BC1026" s="12" t="str">
        <f t="shared" ref="BC1026:BC1089" si="596">IFERROR(MID(AZ1026,FIND(".",AZ1026,FIND(".",AZ1026,1)+1)+3,FIND(".",AZ1026,FIND(".",AZ1026,FIND(".",AZ1026,1)+1)+3)-(FIND(".",AZ1026,FIND(".",AZ1026,1)+1)+2)),"")</f>
        <v/>
      </c>
      <c r="BD1026" s="12" t="str">
        <f t="shared" ref="BD1026:BD1089" si="597">IFERROR(MID(AZ1026,FIND(".",AZ1026,FIND(".",AZ1026,FIND(".",AZ1026,1)+1)+2)+3,FIND(".",AZ1026,FIND(".",AZ1026,FIND(".",AZ1026,FIND(".",AZ1026,1)+1)+2)+3+1)),"")</f>
        <v/>
      </c>
      <c r="BF1026" s="12">
        <f t="shared" si="563"/>
        <v>0</v>
      </c>
      <c r="BG1026" s="12">
        <f t="shared" si="564"/>
        <v>0</v>
      </c>
      <c r="BH1026" s="12">
        <f t="shared" si="565"/>
        <v>1</v>
      </c>
      <c r="BI1026" s="12">
        <f t="shared" si="566"/>
        <v>1</v>
      </c>
      <c r="BJ1026" s="12">
        <f t="shared" si="567"/>
        <v>0</v>
      </c>
      <c r="BK1026" s="12">
        <f t="shared" si="568"/>
        <v>2</v>
      </c>
      <c r="BL1026" s="20" t="str">
        <f t="shared" si="569"/>
        <v>Reflexión, Diálogo</v>
      </c>
      <c r="BM1026" s="12" t="str">
        <f t="shared" si="570"/>
        <v>Reflexión</v>
      </c>
      <c r="BN1026" s="12" t="str">
        <f t="shared" si="593"/>
        <v>Diálogo</v>
      </c>
      <c r="BO1026" s="12" t="str">
        <f t="shared" si="571"/>
        <v/>
      </c>
      <c r="BP1026" s="12" t="str">
        <f t="shared" si="572"/>
        <v/>
      </c>
      <c r="BQ1026" s="12" t="str">
        <f t="shared" si="573"/>
        <v/>
      </c>
      <c r="BS1026" s="12">
        <f t="shared" si="574"/>
        <v>1</v>
      </c>
      <c r="BT1026" s="12">
        <f t="shared" si="575"/>
        <v>1</v>
      </c>
      <c r="BU1026" s="12">
        <f t="shared" si="576"/>
        <v>0</v>
      </c>
      <c r="BV1026" s="12">
        <f t="shared" si="577"/>
        <v>0</v>
      </c>
      <c r="BW1026" s="12">
        <f t="shared" si="578"/>
        <v>0</v>
      </c>
      <c r="BX1026" s="12">
        <f t="shared" si="579"/>
        <v>0</v>
      </c>
      <c r="BY1026" s="12">
        <f t="shared" si="580"/>
        <v>2</v>
      </c>
      <c r="BZ1026" s="12" t="str">
        <f t="shared" si="581"/>
        <v>La bibliografía básica propuesta se encuentra en la biblioteca "Juan Roa Vásquez"., La bibliografía incluye por lo menos dos títulos en una segunda lengua.</v>
      </c>
      <c r="CA1026" s="12" t="str">
        <f t="shared" si="582"/>
        <v>La bibliografía básica propuesta se encuentra en la biblioteca "Juan Roa Vásquez".</v>
      </c>
      <c r="CB1026" s="21" t="str">
        <f t="shared" si="583"/>
        <v>La bibliografía incluye por lo menos dos títulos en una segunda lengua.</v>
      </c>
      <c r="CC1026" s="12" t="str">
        <f t="shared" si="584"/>
        <v/>
      </c>
      <c r="CD1026" s="12" t="str">
        <f t="shared" si="585"/>
        <v/>
      </c>
      <c r="CF1026" s="12">
        <f t="shared" si="586"/>
        <v>1</v>
      </c>
      <c r="CG1026" s="12">
        <f t="shared" si="587"/>
        <v>0</v>
      </c>
      <c r="CH1026" s="12">
        <f t="shared" si="588"/>
        <v>0</v>
      </c>
      <c r="CI1026" s="12">
        <f t="shared" si="589"/>
        <v>1</v>
      </c>
      <c r="CJ1026" s="12">
        <f t="shared" si="590"/>
        <v>0</v>
      </c>
      <c r="CK1026" s="12">
        <f t="shared" si="591"/>
        <v>2</v>
      </c>
    </row>
    <row r="1027" spans="1:89" x14ac:dyDescent="0.25">
      <c r="A1027" s="25">
        <v>43088.278868217589</v>
      </c>
      <c r="B1027" s="26" t="s">
        <v>2076</v>
      </c>
      <c r="C1027" s="26" t="s">
        <v>2077</v>
      </c>
      <c r="D1027" s="26" t="s">
        <v>185</v>
      </c>
      <c r="E1027" s="24"/>
      <c r="F1027" s="26" t="s">
        <v>436</v>
      </c>
      <c r="G1027" s="26" t="s">
        <v>2078</v>
      </c>
      <c r="H1027" s="26" t="s">
        <v>188</v>
      </c>
      <c r="I1027" s="26" t="s">
        <v>188</v>
      </c>
      <c r="J1027" s="26" t="s">
        <v>188</v>
      </c>
      <c r="K1027" s="26" t="s">
        <v>188</v>
      </c>
      <c r="L1027" s="26" t="s">
        <v>188</v>
      </c>
      <c r="M1027" s="26" t="s">
        <v>188</v>
      </c>
      <c r="N1027" s="26" t="s">
        <v>188</v>
      </c>
      <c r="O1027" s="26" t="s">
        <v>188</v>
      </c>
      <c r="P1027" s="26" t="s">
        <v>188</v>
      </c>
      <c r="Q1027" s="26" t="s">
        <v>188</v>
      </c>
      <c r="R1027" s="26" t="s">
        <v>188</v>
      </c>
      <c r="S1027" s="26" t="s">
        <v>188</v>
      </c>
      <c r="T1027" s="26" t="s">
        <v>188</v>
      </c>
      <c r="U1027" s="26" t="s">
        <v>188</v>
      </c>
      <c r="V1027" s="26" t="s">
        <v>5</v>
      </c>
      <c r="W1027" s="26" t="s">
        <v>36</v>
      </c>
      <c r="X1027" s="26" t="s">
        <v>158</v>
      </c>
      <c r="Y1027" s="26" t="s">
        <v>190</v>
      </c>
      <c r="Z1027" s="26" t="s">
        <v>190</v>
      </c>
      <c r="AA1027" s="26" t="s">
        <v>190</v>
      </c>
      <c r="AB1027" s="26" t="s">
        <v>190</v>
      </c>
      <c r="AC1027" s="26" t="s">
        <v>190</v>
      </c>
      <c r="AD1027" s="26" t="s">
        <v>190</v>
      </c>
      <c r="AE1027" s="26" t="s">
        <v>53</v>
      </c>
      <c r="AF1027" s="26" t="s">
        <v>58</v>
      </c>
      <c r="AG1027" s="26" t="s">
        <v>59</v>
      </c>
      <c r="AH1027" s="26" t="s">
        <v>58</v>
      </c>
      <c r="AI1027" s="26" t="s">
        <v>58</v>
      </c>
      <c r="AJ1027" s="26" t="s">
        <v>59</v>
      </c>
      <c r="AK1027" s="26" t="s">
        <v>69</v>
      </c>
      <c r="AL1027" s="26" t="s">
        <v>160</v>
      </c>
      <c r="AM1027" s="26" t="s">
        <v>191</v>
      </c>
      <c r="AN1027" s="26" t="s">
        <v>89</v>
      </c>
      <c r="AO1027" s="26" t="s">
        <v>102</v>
      </c>
      <c r="AP1027" s="26" t="s">
        <v>105</v>
      </c>
      <c r="AQ1027" s="26" t="s">
        <v>105</v>
      </c>
      <c r="AR1027" s="26" t="s">
        <v>105</v>
      </c>
      <c r="AS1027" s="26" t="s">
        <v>105</v>
      </c>
      <c r="AT1027" s="26" t="s">
        <v>114</v>
      </c>
      <c r="AU1027" s="26" t="s">
        <v>200</v>
      </c>
      <c r="AX1027" s="12">
        <f t="shared" ref="AX1027:AX1090" si="598">IFERROR(MATCH(C1027,$C$2:$C$2000,0),"")</f>
        <v>1026</v>
      </c>
      <c r="AY1027" s="12">
        <f t="shared" si="592"/>
        <v>1</v>
      </c>
      <c r="AZ1027" s="20" t="str">
        <f t="shared" ref="AZ1027:AZ1090" si="599">AM1027</f>
        <v>Anticipatoria., Criterios y estándares (Rúbrica)., Autoevaluación., Retroalimentación.</v>
      </c>
      <c r="BA1027" s="12" t="str">
        <f t="shared" si="594"/>
        <v>Anticipatoria.</v>
      </c>
      <c r="BB1027" s="12" t="str">
        <f t="shared" si="595"/>
        <v>Criterios y estándares (Rúbrica).</v>
      </c>
      <c r="BC1027" s="12" t="str">
        <f t="shared" si="596"/>
        <v>Autoevaluación.</v>
      </c>
      <c r="BD1027" s="12" t="str">
        <f t="shared" si="597"/>
        <v>Retroalimentación.</v>
      </c>
      <c r="BF1027" s="12">
        <f t="shared" ref="BF1027:BF1090" si="600">COUNTIF(BA1027:BD1027,"Anticipatoria.")</f>
        <v>1</v>
      </c>
      <c r="BG1027" s="12">
        <f t="shared" ref="BG1027:BG1090" si="601">COUNTIF(BA1027:BD1027,"Criterios y estándares (Rúbrica).")</f>
        <v>1</v>
      </c>
      <c r="BH1027" s="12">
        <f t="shared" ref="BH1027:BH1090" si="602">COUNTIF(BA1027:BD1027,"Autoevaluación.")</f>
        <v>1</v>
      </c>
      <c r="BI1027" s="12">
        <f t="shared" ref="BI1027:BI1090" si="603">COUNTIF(BA1027:BD1027,"Retroalimentación.")</f>
        <v>1</v>
      </c>
      <c r="BJ1027" s="12">
        <f t="shared" ref="BJ1027:BJ1090" si="604">COUNTIF(BA1027:BD1027,"No incluye los componentes enunciados.")</f>
        <v>0</v>
      </c>
      <c r="BK1027" s="12">
        <f t="shared" ref="BK1027:BK1090" si="605">IF(BJ1027=1,1,SUM(BF1027:BI1027))</f>
        <v>4</v>
      </c>
      <c r="BL1027" s="20" t="str">
        <f t="shared" ref="BL1027:BL1090" si="606">AO1027</f>
        <v>No incluye los principios enunciados</v>
      </c>
      <c r="BM1027" s="12" t="str">
        <f t="shared" ref="BM1027:BM1090" si="607">IFERROR(LEFT(BL1027,FIND(",",BL1027,1)-1),BL1027)</f>
        <v>No incluye los principios enunciados</v>
      </c>
      <c r="BN1027" s="12" t="str">
        <f t="shared" si="593"/>
        <v/>
      </c>
      <c r="BO1027" s="12" t="str">
        <f t="shared" ref="BO1027:BO1090" si="608">IF(OR(LEN(BL1027)=28,LEN(BL1027)=42,LEN(BL1027)=43,LEN(BL1027)=44,LEN(BL1027)=47,LEN(BL1027)=48,LEN(BL1027)=49,LEN(BL1027)=62,LEN(BL1027)=63,LEN(BL1027)=64),RIGHT(BL1027,LEN(BL1027)-FIND(",",BL1027,11)-1),IFERROR(MID(BL1027,FIND(",",BL1027,11)+2,(FIND(",",BL1027,21))-(FIND(",",BL1027,11)+2)),""))</f>
        <v/>
      </c>
      <c r="BP1027" s="12" t="str">
        <f t="shared" ref="BP1027:BP1090" si="609">IF(OR(LEN(BL1027)=53,LEN(BL1027)=58,LEN(BL1027)=72,LEN(BL1027)=73),RIGHT(BL1027,LEN(BL1027)-FIND(",",BL1027,20)-1),IFERROR(MID(BL1027,FIND(",",BL1027,20)+2,(FIND(",",BL1027,30))-(FIND(",",BL1027,20)+2)),""))</f>
        <v/>
      </c>
      <c r="BQ1027" s="12" t="str">
        <f t="shared" ref="BQ1027:BQ1090" si="610">IF(OR(LEN(BL1027)=62,LEN(BL1027)=63,LEN(BL1027)=64,LEN(BL1027)=72,LEN(BL1027)=73),"",IFERROR(RIGHT(BL1027,LEN(BL1027)-(FIND(",",BL1027,30)+1)),""))</f>
        <v/>
      </c>
      <c r="BS1027" s="12">
        <f t="shared" ref="BS1027:BS1090" si="611">COUNTIF(BM1027:BQ1027,"Reflexión")</f>
        <v>0</v>
      </c>
      <c r="BT1027" s="12">
        <f t="shared" ref="BT1027:BT1090" si="612">COUNTIF(BM1027:BQ1027,"Diálogo")</f>
        <v>0</v>
      </c>
      <c r="BU1027" s="12">
        <f t="shared" ref="BU1027:BU1090" si="613">COUNTIF(BM1027:BQ1027,"Claridad")</f>
        <v>0</v>
      </c>
      <c r="BV1027" s="12">
        <f t="shared" ref="BV1027:BV1090" si="614">COUNTIF(BM1027:BQ1027,"Oportunidades de mejora")</f>
        <v>0</v>
      </c>
      <c r="BW1027" s="12">
        <f t="shared" ref="BW1027:BW1090" si="615">COUNTIF(BM1027:BQ1027,"Retroalimentación al docente")</f>
        <v>0</v>
      </c>
      <c r="BX1027" s="12">
        <f t="shared" ref="BX1027:BX1090" si="616">COUNTIF(BM1027:BQ1027,"No incluye los principios enunciados")</f>
        <v>1</v>
      </c>
      <c r="BY1027" s="12">
        <f t="shared" ref="BY1027:BY1090" si="617">IF(BX1027=1,1,SUM(BS1027:BX1027))</f>
        <v>1</v>
      </c>
      <c r="BZ1027" s="12" t="str">
        <f t="shared" ref="BZ1027:BZ1090" si="618">AU1027</f>
        <v>La bibliografía básica propuesta se encuentra en la biblioteca "Juan Roa Vásquez"., La bibliografía propuesta contiene títulos de edición menor a 5 años.</v>
      </c>
      <c r="CA1027" s="12" t="str">
        <f t="shared" ref="CA1027:CA1090" si="619">IFERROR(LEFT(BZ1027,FIND(".",BZ1027,1)),"")</f>
        <v>La bibliografía básica propuesta se encuentra en la biblioteca "Juan Roa Vásquez".</v>
      </c>
      <c r="CB1027" s="21" t="str">
        <f t="shared" ref="CB1027:CB1090" si="620">IFERROR(MID(BZ1027,FIND(".",BZ1027,1)+3,(FIND(".",BZ1027,100))-(FIND(".",BZ1027,1)+2)),"")</f>
        <v>La bibliografía propuesta contiene títulos de edición menor a 5 años.</v>
      </c>
      <c r="CC1027" s="12" t="str">
        <f t="shared" ref="CC1027:CC1090" si="621">IFERROR(MID(BZ1027,FIND(".",BZ1027,83)+3,(FIND(".",BZ1027,185))-(FIND(".",BZ1027,83)+2)),"")</f>
        <v/>
      </c>
      <c r="CD1027" s="12" t="str">
        <f t="shared" ref="CD1027:CD1090" si="622">IFERROR(MID(BZ1027,FIND(".",BZ1027,185)+3,(FIND(".",BZ1027,255))-(FIND(".",BZ1027,185)+1)),"")</f>
        <v/>
      </c>
      <c r="CF1027" s="12">
        <f t="shared" ref="CF1027:CF1090" si="623">COUNTIF(CA1027:CD1027,"La bibliografía básica propuesta se encuentra en la biblioteca ""Juan Roa Vásquez"".")</f>
        <v>1</v>
      </c>
      <c r="CG1027" s="12">
        <f t="shared" ref="CG1027:CG1090" si="624">COUNTIF(CA1027:CD1027,"La bibliografía propuesta contiene títulos de edición menor a 5 años.")</f>
        <v>1</v>
      </c>
      <c r="CH1027" s="12">
        <f t="shared" ref="CH1027:CH1090" si="625">COUNTIF(CA1027:CD1027,"La bibliografía se presenta con una sólo sistema de referenciación (APA, Vancouver, IEEE, etc).")</f>
        <v>0</v>
      </c>
      <c r="CI1027" s="12">
        <f t="shared" ref="CI1027:CI1090" si="626">COUNTIF(CA1027:CD1027,"La bibliografía incluye por lo menos dos títulos en una segunda lengua.")</f>
        <v>0</v>
      </c>
      <c r="CJ1027" s="12">
        <f t="shared" ref="CJ1027:CJ1090" si="627">COUNTIF(CA1027:CD1027,"No incluye bibliografía.")</f>
        <v>0</v>
      </c>
      <c r="CK1027" s="12">
        <f t="shared" ref="CK1027:CK1090" si="628">IF(CJ1027=1,1,SUM(CF1027:CI1027))</f>
        <v>2</v>
      </c>
    </row>
    <row r="1028" spans="1:89" x14ac:dyDescent="0.25">
      <c r="A1028" s="25">
        <v>43088.286675868054</v>
      </c>
      <c r="B1028" s="26" t="s">
        <v>2076</v>
      </c>
      <c r="C1028" s="26" t="s">
        <v>2079</v>
      </c>
      <c r="D1028" s="26" t="s">
        <v>185</v>
      </c>
      <c r="E1028" s="24"/>
      <c r="F1028" s="26" t="s">
        <v>436</v>
      </c>
      <c r="G1028" s="26" t="s">
        <v>2080</v>
      </c>
      <c r="H1028" s="26" t="s">
        <v>188</v>
      </c>
      <c r="I1028" s="26" t="s">
        <v>188</v>
      </c>
      <c r="J1028" s="26" t="s">
        <v>188</v>
      </c>
      <c r="K1028" s="26" t="s">
        <v>188</v>
      </c>
      <c r="L1028" s="26" t="s">
        <v>188</v>
      </c>
      <c r="M1028" s="26" t="s">
        <v>188</v>
      </c>
      <c r="N1028" s="26" t="s">
        <v>188</v>
      </c>
      <c r="O1028" s="26" t="s">
        <v>188</v>
      </c>
      <c r="P1028" s="26" t="s">
        <v>188</v>
      </c>
      <c r="Q1028" s="26" t="s">
        <v>188</v>
      </c>
      <c r="R1028" s="26" t="s">
        <v>188</v>
      </c>
      <c r="S1028" s="26" t="s">
        <v>188</v>
      </c>
      <c r="T1028" s="26" t="s">
        <v>188</v>
      </c>
      <c r="U1028" s="26" t="s">
        <v>188</v>
      </c>
      <c r="V1028" s="26" t="s">
        <v>5</v>
      </c>
      <c r="W1028" s="26" t="s">
        <v>36</v>
      </c>
      <c r="X1028" s="26" t="s">
        <v>158</v>
      </c>
      <c r="Y1028" s="26" t="s">
        <v>43</v>
      </c>
      <c r="Z1028" s="26" t="s">
        <v>43</v>
      </c>
      <c r="AA1028" s="26" t="s">
        <v>43</v>
      </c>
      <c r="AB1028" s="26" t="s">
        <v>43</v>
      </c>
      <c r="AC1028" s="26" t="s">
        <v>43</v>
      </c>
      <c r="AD1028" s="26" t="s">
        <v>43</v>
      </c>
      <c r="AE1028" s="26" t="s">
        <v>53</v>
      </c>
      <c r="AF1028" s="26" t="s">
        <v>58</v>
      </c>
      <c r="AG1028" s="26" t="s">
        <v>58</v>
      </c>
      <c r="AH1028" s="26" t="s">
        <v>58</v>
      </c>
      <c r="AI1028" s="26" t="s">
        <v>58</v>
      </c>
      <c r="AJ1028" s="26" t="s">
        <v>58</v>
      </c>
      <c r="AK1028" s="26" t="s">
        <v>70</v>
      </c>
      <c r="AL1028" s="26" t="s">
        <v>74</v>
      </c>
      <c r="AM1028" s="26" t="s">
        <v>191</v>
      </c>
      <c r="AN1028" s="26" t="s">
        <v>89</v>
      </c>
      <c r="AO1028" s="26" t="s">
        <v>192</v>
      </c>
      <c r="AP1028" s="26" t="s">
        <v>105</v>
      </c>
      <c r="AQ1028" s="26" t="s">
        <v>105</v>
      </c>
      <c r="AR1028" s="26" t="s">
        <v>105</v>
      </c>
      <c r="AS1028" s="26" t="s">
        <v>105</v>
      </c>
      <c r="AT1028" s="26" t="s">
        <v>114</v>
      </c>
      <c r="AU1028" s="26" t="s">
        <v>200</v>
      </c>
      <c r="AX1028" s="12">
        <f t="shared" si="598"/>
        <v>1027</v>
      </c>
      <c r="AY1028" s="12">
        <f t="shared" si="592"/>
        <v>1</v>
      </c>
      <c r="AZ1028" s="20" t="str">
        <f t="shared" si="599"/>
        <v>Anticipatoria., Criterios y estándares (Rúbrica)., Autoevaluación., Retroalimentación.</v>
      </c>
      <c r="BA1028" s="12" t="str">
        <f t="shared" si="594"/>
        <v>Anticipatoria.</v>
      </c>
      <c r="BB1028" s="12" t="str">
        <f t="shared" si="595"/>
        <v>Criterios y estándares (Rúbrica).</v>
      </c>
      <c r="BC1028" s="12" t="str">
        <f t="shared" si="596"/>
        <v>Autoevaluación.</v>
      </c>
      <c r="BD1028" s="12" t="str">
        <f t="shared" si="597"/>
        <v>Retroalimentación.</v>
      </c>
      <c r="BF1028" s="12">
        <f t="shared" si="600"/>
        <v>1</v>
      </c>
      <c r="BG1028" s="12">
        <f t="shared" si="601"/>
        <v>1</v>
      </c>
      <c r="BH1028" s="12">
        <f t="shared" si="602"/>
        <v>1</v>
      </c>
      <c r="BI1028" s="12">
        <f t="shared" si="603"/>
        <v>1</v>
      </c>
      <c r="BJ1028" s="12">
        <f t="shared" si="604"/>
        <v>0</v>
      </c>
      <c r="BK1028" s="12">
        <f t="shared" si="605"/>
        <v>4</v>
      </c>
      <c r="BL1028" s="20" t="str">
        <f t="shared" si="606"/>
        <v>Reflexión, Diálogo, Claridad, Oportunidades de mejora, Retroalimentación al docente</v>
      </c>
      <c r="BM1028" s="12" t="str">
        <f t="shared" si="607"/>
        <v>Reflexión</v>
      </c>
      <c r="BN1028" s="12" t="str">
        <f t="shared" si="593"/>
        <v>Diálogo</v>
      </c>
      <c r="BO1028" s="12" t="str">
        <f t="shared" si="608"/>
        <v>Claridad</v>
      </c>
      <c r="BP1028" s="12" t="str">
        <f t="shared" si="609"/>
        <v>Oportunidades de mejora</v>
      </c>
      <c r="BQ1028" s="12" t="str">
        <f t="shared" si="610"/>
        <v>Retroalimentación al docente</v>
      </c>
      <c r="BS1028" s="12">
        <f t="shared" si="611"/>
        <v>1</v>
      </c>
      <c r="BT1028" s="12">
        <f t="shared" si="612"/>
        <v>1</v>
      </c>
      <c r="BU1028" s="12">
        <f t="shared" si="613"/>
        <v>1</v>
      </c>
      <c r="BV1028" s="12">
        <f t="shared" si="614"/>
        <v>1</v>
      </c>
      <c r="BW1028" s="12">
        <f t="shared" si="615"/>
        <v>1</v>
      </c>
      <c r="BX1028" s="12">
        <f t="shared" si="616"/>
        <v>0</v>
      </c>
      <c r="BY1028" s="12">
        <f t="shared" si="617"/>
        <v>5</v>
      </c>
      <c r="BZ1028" s="12" t="str">
        <f t="shared" si="618"/>
        <v>La bibliografía básica propuesta se encuentra en la biblioteca "Juan Roa Vásquez"., La bibliografía propuesta contiene títulos de edición menor a 5 años.</v>
      </c>
      <c r="CA1028" s="12" t="str">
        <f t="shared" si="619"/>
        <v>La bibliografía básica propuesta se encuentra en la biblioteca "Juan Roa Vásquez".</v>
      </c>
      <c r="CB1028" s="21" t="str">
        <f t="shared" si="620"/>
        <v>La bibliografía propuesta contiene títulos de edición menor a 5 años.</v>
      </c>
      <c r="CC1028" s="12" t="str">
        <f t="shared" si="621"/>
        <v/>
      </c>
      <c r="CD1028" s="12" t="str">
        <f t="shared" si="622"/>
        <v/>
      </c>
      <c r="CF1028" s="12">
        <f t="shared" si="623"/>
        <v>1</v>
      </c>
      <c r="CG1028" s="12">
        <f t="shared" si="624"/>
        <v>1</v>
      </c>
      <c r="CH1028" s="12">
        <f t="shared" si="625"/>
        <v>0</v>
      </c>
      <c r="CI1028" s="12">
        <f t="shared" si="626"/>
        <v>0</v>
      </c>
      <c r="CJ1028" s="12">
        <f t="shared" si="627"/>
        <v>0</v>
      </c>
      <c r="CK1028" s="12">
        <f t="shared" si="628"/>
        <v>2</v>
      </c>
    </row>
    <row r="1029" spans="1:89" x14ac:dyDescent="0.25">
      <c r="A1029" s="25">
        <v>43088.372040775459</v>
      </c>
      <c r="B1029" s="26" t="s">
        <v>2081</v>
      </c>
      <c r="C1029" s="26" t="s">
        <v>2082</v>
      </c>
      <c r="D1029" s="26" t="s">
        <v>185</v>
      </c>
      <c r="E1029" s="24"/>
      <c r="F1029" s="26" t="s">
        <v>621</v>
      </c>
      <c r="G1029" s="26" t="s">
        <v>1955</v>
      </c>
      <c r="H1029" s="26" t="s">
        <v>188</v>
      </c>
      <c r="I1029" s="26" t="s">
        <v>188</v>
      </c>
      <c r="J1029" s="26" t="s">
        <v>188</v>
      </c>
      <c r="K1029" s="26" t="s">
        <v>188</v>
      </c>
      <c r="L1029" s="26" t="s">
        <v>188</v>
      </c>
      <c r="M1029" s="26" t="s">
        <v>188</v>
      </c>
      <c r="N1029" s="26" t="s">
        <v>188</v>
      </c>
      <c r="O1029" s="26" t="s">
        <v>188</v>
      </c>
      <c r="P1029" s="26" t="s">
        <v>188</v>
      </c>
      <c r="Q1029" s="26" t="s">
        <v>188</v>
      </c>
      <c r="R1029" s="26" t="s">
        <v>188</v>
      </c>
      <c r="S1029" s="26" t="s">
        <v>188</v>
      </c>
      <c r="T1029" s="26" t="s">
        <v>188</v>
      </c>
      <c r="U1029" s="26" t="s">
        <v>188</v>
      </c>
      <c r="V1029" s="26" t="s">
        <v>4</v>
      </c>
      <c r="W1029" s="26" t="s">
        <v>162</v>
      </c>
      <c r="X1029" s="26" t="s">
        <v>158</v>
      </c>
      <c r="Y1029" s="26" t="s">
        <v>190</v>
      </c>
      <c r="Z1029" s="26" t="s">
        <v>43</v>
      </c>
      <c r="AA1029" s="26" t="s">
        <v>43</v>
      </c>
      <c r="AB1029" s="26" t="s">
        <v>43</v>
      </c>
      <c r="AC1029" s="26" t="s">
        <v>43</v>
      </c>
      <c r="AD1029" s="26" t="s">
        <v>43</v>
      </c>
      <c r="AE1029" s="26" t="s">
        <v>55</v>
      </c>
      <c r="AF1029" s="26" t="s">
        <v>159</v>
      </c>
      <c r="AG1029" s="26" t="s">
        <v>58</v>
      </c>
      <c r="AH1029" s="26" t="s">
        <v>59</v>
      </c>
      <c r="AI1029" s="26" t="s">
        <v>59</v>
      </c>
      <c r="AJ1029" s="26" t="s">
        <v>59</v>
      </c>
      <c r="AK1029" s="26" t="s">
        <v>69</v>
      </c>
      <c r="AL1029" s="26" t="s">
        <v>160</v>
      </c>
      <c r="AM1029" s="26" t="s">
        <v>231</v>
      </c>
      <c r="AN1029" s="26" t="s">
        <v>89</v>
      </c>
      <c r="AO1029" s="26" t="s">
        <v>276</v>
      </c>
      <c r="AP1029" s="26" t="s">
        <v>106</v>
      </c>
      <c r="AQ1029" s="26" t="s">
        <v>104</v>
      </c>
      <c r="AR1029" s="26" t="s">
        <v>106</v>
      </c>
      <c r="AS1029" s="26" t="s">
        <v>104</v>
      </c>
      <c r="AT1029" s="26" t="s">
        <v>114</v>
      </c>
      <c r="AU1029" s="26" t="s">
        <v>260</v>
      </c>
      <c r="AX1029" s="12">
        <f t="shared" si="598"/>
        <v>1028</v>
      </c>
      <c r="AY1029" s="12">
        <f t="shared" si="592"/>
        <v>1</v>
      </c>
      <c r="AZ1029" s="20" t="str">
        <f t="shared" si="599"/>
        <v>Anticipatoria., Criterios y estándares (Rúbrica)., Retroalimentación.</v>
      </c>
      <c r="BA1029" s="12" t="str">
        <f t="shared" si="594"/>
        <v>Anticipatoria.</v>
      </c>
      <c r="BB1029" s="12" t="str">
        <f t="shared" si="595"/>
        <v>Criterios y estándares (Rúbrica).</v>
      </c>
      <c r="BC1029" s="12" t="str">
        <f t="shared" si="596"/>
        <v>Retroalimentación.</v>
      </c>
      <c r="BD1029" s="12" t="str">
        <f t="shared" si="597"/>
        <v/>
      </c>
      <c r="BF1029" s="12">
        <f t="shared" si="600"/>
        <v>1</v>
      </c>
      <c r="BG1029" s="12">
        <f t="shared" si="601"/>
        <v>1</v>
      </c>
      <c r="BH1029" s="12">
        <f t="shared" si="602"/>
        <v>0</v>
      </c>
      <c r="BI1029" s="12">
        <f t="shared" si="603"/>
        <v>1</v>
      </c>
      <c r="BJ1029" s="12">
        <f t="shared" si="604"/>
        <v>0</v>
      </c>
      <c r="BK1029" s="12">
        <f t="shared" si="605"/>
        <v>3</v>
      </c>
      <c r="BL1029" s="20" t="str">
        <f t="shared" si="606"/>
        <v>Reflexión, Diálogo, Claridad</v>
      </c>
      <c r="BM1029" s="12" t="str">
        <f t="shared" si="607"/>
        <v>Reflexión</v>
      </c>
      <c r="BN1029" s="12" t="str">
        <f t="shared" si="593"/>
        <v>Diálogo</v>
      </c>
      <c r="BO1029" s="12" t="str">
        <f t="shared" si="608"/>
        <v>Claridad</v>
      </c>
      <c r="BP1029" s="12" t="str">
        <f t="shared" si="609"/>
        <v/>
      </c>
      <c r="BQ1029" s="12" t="str">
        <f t="shared" si="610"/>
        <v/>
      </c>
      <c r="BS1029" s="12">
        <f t="shared" si="611"/>
        <v>1</v>
      </c>
      <c r="BT1029" s="12">
        <f t="shared" si="612"/>
        <v>1</v>
      </c>
      <c r="BU1029" s="12">
        <f t="shared" si="613"/>
        <v>1</v>
      </c>
      <c r="BV1029" s="12">
        <f t="shared" si="614"/>
        <v>0</v>
      </c>
      <c r="BW1029" s="12">
        <f t="shared" si="615"/>
        <v>0</v>
      </c>
      <c r="BX1029" s="12">
        <f t="shared" si="616"/>
        <v>0</v>
      </c>
      <c r="BY1029" s="12">
        <f t="shared" si="617"/>
        <v>3</v>
      </c>
      <c r="BZ1029" s="12" t="str">
        <f t="shared" si="618"/>
        <v>La bibliografía básica propuesta se encuentra en la biblioteca "Juan Roa Vásquez"., La bibliografía se presenta con una sólo sistema de referenciación (APA, Vancouver, IEEE, etc)., La bibliografía incluye por lo menos dos títulos en una segunda lengua.</v>
      </c>
      <c r="CA1029" s="12" t="str">
        <f t="shared" si="619"/>
        <v>La bibliografía básica propuesta se encuentra en la biblioteca "Juan Roa Vásquez".</v>
      </c>
      <c r="CB1029" s="21" t="str">
        <f t="shared" si="620"/>
        <v>La bibliografía se presenta con una sólo sistema de referenciación (APA, Vancouver, IEEE, etc).</v>
      </c>
      <c r="CC1029" s="12" t="str">
        <f t="shared" si="621"/>
        <v>La bibliografía incluye por lo menos dos títulos en una segunda lengua.</v>
      </c>
      <c r="CD1029" s="12" t="str">
        <f t="shared" si="622"/>
        <v/>
      </c>
      <c r="CF1029" s="12">
        <f t="shared" si="623"/>
        <v>1</v>
      </c>
      <c r="CG1029" s="12">
        <f t="shared" si="624"/>
        <v>0</v>
      </c>
      <c r="CH1029" s="12">
        <f t="shared" si="625"/>
        <v>1</v>
      </c>
      <c r="CI1029" s="12">
        <f t="shared" si="626"/>
        <v>1</v>
      </c>
      <c r="CJ1029" s="12">
        <f t="shared" si="627"/>
        <v>0</v>
      </c>
      <c r="CK1029" s="12">
        <f t="shared" si="628"/>
        <v>3</v>
      </c>
    </row>
    <row r="1030" spans="1:89" x14ac:dyDescent="0.25">
      <c r="A1030" s="25">
        <v>43088.423381446759</v>
      </c>
      <c r="B1030" s="26" t="s">
        <v>2065</v>
      </c>
      <c r="C1030" s="26" t="s">
        <v>2066</v>
      </c>
      <c r="D1030" s="26" t="s">
        <v>185</v>
      </c>
      <c r="E1030" s="24"/>
      <c r="F1030" s="26" t="s">
        <v>371</v>
      </c>
      <c r="G1030" s="26" t="s">
        <v>2083</v>
      </c>
      <c r="H1030" s="26" t="s">
        <v>188</v>
      </c>
      <c r="I1030" s="26" t="s">
        <v>188</v>
      </c>
      <c r="J1030" s="26" t="s">
        <v>188</v>
      </c>
      <c r="K1030" s="26" t="s">
        <v>188</v>
      </c>
      <c r="L1030" s="26" t="s">
        <v>188</v>
      </c>
      <c r="M1030" s="26" t="s">
        <v>188</v>
      </c>
      <c r="N1030" s="26" t="s">
        <v>188</v>
      </c>
      <c r="O1030" s="26" t="s">
        <v>188</v>
      </c>
      <c r="P1030" s="26" t="s">
        <v>188</v>
      </c>
      <c r="Q1030" s="26" t="s">
        <v>188</v>
      </c>
      <c r="R1030" s="26" t="s">
        <v>188</v>
      </c>
      <c r="S1030" s="26" t="s">
        <v>188</v>
      </c>
      <c r="T1030" s="26" t="s">
        <v>188</v>
      </c>
      <c r="U1030" s="26" t="s">
        <v>188</v>
      </c>
      <c r="V1030" s="26" t="s">
        <v>4</v>
      </c>
      <c r="W1030" s="26" t="s">
        <v>162</v>
      </c>
      <c r="X1030" s="26" t="s">
        <v>158</v>
      </c>
      <c r="Y1030" s="26" t="s">
        <v>190</v>
      </c>
      <c r="Z1030" s="26" t="s">
        <v>190</v>
      </c>
      <c r="AA1030" s="26" t="s">
        <v>190</v>
      </c>
      <c r="AB1030" s="26" t="s">
        <v>190</v>
      </c>
      <c r="AC1030" s="26" t="s">
        <v>190</v>
      </c>
      <c r="AD1030" s="26" t="s">
        <v>190</v>
      </c>
      <c r="AE1030" s="26" t="s">
        <v>55</v>
      </c>
      <c r="AF1030" s="26" t="s">
        <v>159</v>
      </c>
      <c r="AG1030" s="26" t="s">
        <v>59</v>
      </c>
      <c r="AH1030" s="26" t="s">
        <v>59</v>
      </c>
      <c r="AI1030" s="26" t="s">
        <v>59</v>
      </c>
      <c r="AJ1030" s="26" t="s">
        <v>59</v>
      </c>
      <c r="AK1030" s="26" t="s">
        <v>71</v>
      </c>
      <c r="AL1030" s="26" t="s">
        <v>163</v>
      </c>
      <c r="AM1030" s="26" t="s">
        <v>218</v>
      </c>
      <c r="AN1030" s="26" t="s">
        <v>90</v>
      </c>
      <c r="AO1030" s="26" t="s">
        <v>469</v>
      </c>
      <c r="AP1030" s="26" t="s">
        <v>107</v>
      </c>
      <c r="AQ1030" s="26" t="s">
        <v>107</v>
      </c>
      <c r="AR1030" s="26" t="s">
        <v>107</v>
      </c>
      <c r="AS1030" s="26" t="s">
        <v>107</v>
      </c>
      <c r="AT1030" s="26" t="s">
        <v>114</v>
      </c>
      <c r="AU1030" s="26" t="s">
        <v>193</v>
      </c>
      <c r="AX1030" s="12">
        <f t="shared" si="598"/>
        <v>1019</v>
      </c>
      <c r="AY1030" s="12">
        <f t="shared" si="592"/>
        <v>0.5</v>
      </c>
      <c r="AZ1030" s="20" t="str">
        <f t="shared" si="599"/>
        <v>Criterios y estándares (Rúbrica)., Retroalimentación.</v>
      </c>
      <c r="BA1030" s="12" t="str">
        <f t="shared" si="594"/>
        <v>Criterios y estándares (Rúbrica).</v>
      </c>
      <c r="BB1030" s="12" t="str">
        <f t="shared" si="595"/>
        <v>Retroalimentación.</v>
      </c>
      <c r="BC1030" s="12" t="str">
        <f t="shared" si="596"/>
        <v/>
      </c>
      <c r="BD1030" s="12" t="str">
        <f t="shared" si="597"/>
        <v/>
      </c>
      <c r="BF1030" s="12">
        <f t="shared" si="600"/>
        <v>0</v>
      </c>
      <c r="BG1030" s="12">
        <f t="shared" si="601"/>
        <v>1</v>
      </c>
      <c r="BH1030" s="12">
        <f t="shared" si="602"/>
        <v>0</v>
      </c>
      <c r="BI1030" s="12">
        <f t="shared" si="603"/>
        <v>1</v>
      </c>
      <c r="BJ1030" s="12">
        <f t="shared" si="604"/>
        <v>0</v>
      </c>
      <c r="BK1030" s="12">
        <f t="shared" si="605"/>
        <v>2</v>
      </c>
      <c r="BL1030" s="20" t="str">
        <f t="shared" si="606"/>
        <v>Claridad, Oportunidades de mejora, Retroalimentación al docente</v>
      </c>
      <c r="BM1030" s="12" t="str">
        <f t="shared" si="607"/>
        <v>Claridad</v>
      </c>
      <c r="BN1030" s="12" t="str">
        <f t="shared" si="593"/>
        <v>Oportunidades de mejora</v>
      </c>
      <c r="BO1030" s="12" t="str">
        <f t="shared" si="608"/>
        <v>Retroalimentación al docente</v>
      </c>
      <c r="BP1030" s="12" t="str">
        <f t="shared" si="609"/>
        <v/>
      </c>
      <c r="BQ1030" s="12" t="str">
        <f t="shared" si="610"/>
        <v/>
      </c>
      <c r="BS1030" s="12">
        <f t="shared" si="611"/>
        <v>0</v>
      </c>
      <c r="BT1030" s="12">
        <f t="shared" si="612"/>
        <v>0</v>
      </c>
      <c r="BU1030" s="12">
        <f t="shared" si="613"/>
        <v>1</v>
      </c>
      <c r="BV1030" s="12">
        <f t="shared" si="614"/>
        <v>1</v>
      </c>
      <c r="BW1030" s="12">
        <f t="shared" si="615"/>
        <v>1</v>
      </c>
      <c r="BX1030" s="12">
        <f t="shared" si="616"/>
        <v>0</v>
      </c>
      <c r="BY1030" s="12">
        <f t="shared" si="617"/>
        <v>3</v>
      </c>
      <c r="BZ1030" s="12" t="str">
        <f t="shared" si="61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30" s="12" t="str">
        <f t="shared" si="619"/>
        <v>La bibliografía básica propuesta se encuentra en la biblioteca "Juan Roa Vásquez".</v>
      </c>
      <c r="CB1030" s="21" t="str">
        <f t="shared" si="620"/>
        <v>La bibliografía propuesta contiene títulos de edición menor a 5 años.</v>
      </c>
      <c r="CC1030" s="12" t="str">
        <f t="shared" si="621"/>
        <v>La bibliografía se presenta con una sólo sistema de referenciación (APA, Vancouver, IEEE, etc).</v>
      </c>
      <c r="CD1030" s="12" t="str">
        <f t="shared" si="622"/>
        <v>La bibliografía incluye por lo menos dos títulos en una segunda lengua.</v>
      </c>
      <c r="CF1030" s="12">
        <f t="shared" si="623"/>
        <v>1</v>
      </c>
      <c r="CG1030" s="12">
        <f t="shared" si="624"/>
        <v>1</v>
      </c>
      <c r="CH1030" s="12">
        <f t="shared" si="625"/>
        <v>1</v>
      </c>
      <c r="CI1030" s="12">
        <f t="shared" si="626"/>
        <v>1</v>
      </c>
      <c r="CJ1030" s="12">
        <f t="shared" si="627"/>
        <v>0</v>
      </c>
      <c r="CK1030" s="12">
        <f t="shared" si="628"/>
        <v>4</v>
      </c>
    </row>
    <row r="1031" spans="1:89" x14ac:dyDescent="0.25">
      <c r="A1031" s="25">
        <v>43088.585273738427</v>
      </c>
      <c r="B1031" s="26" t="s">
        <v>2084</v>
      </c>
      <c r="C1031" s="26" t="s">
        <v>2085</v>
      </c>
      <c r="D1031" s="26" t="s">
        <v>185</v>
      </c>
      <c r="E1031" s="24"/>
      <c r="F1031" s="26" t="s">
        <v>436</v>
      </c>
      <c r="G1031" s="26" t="s">
        <v>2086</v>
      </c>
      <c r="H1031" s="26" t="s">
        <v>188</v>
      </c>
      <c r="I1031" s="26" t="s">
        <v>188</v>
      </c>
      <c r="J1031" s="26" t="s">
        <v>188</v>
      </c>
      <c r="K1031" s="26" t="s">
        <v>188</v>
      </c>
      <c r="L1031" s="26" t="s">
        <v>188</v>
      </c>
      <c r="M1031" s="26" t="s">
        <v>189</v>
      </c>
      <c r="N1031" s="26" t="s">
        <v>188</v>
      </c>
      <c r="O1031" s="26" t="s">
        <v>188</v>
      </c>
      <c r="P1031" s="26" t="s">
        <v>188</v>
      </c>
      <c r="Q1031" s="26" t="s">
        <v>188</v>
      </c>
      <c r="R1031" s="26" t="s">
        <v>188</v>
      </c>
      <c r="S1031" s="26" t="s">
        <v>188</v>
      </c>
      <c r="T1031" s="26" t="s">
        <v>188</v>
      </c>
      <c r="U1031" s="26" t="s">
        <v>188</v>
      </c>
      <c r="V1031" s="26" t="s">
        <v>5</v>
      </c>
      <c r="W1031" s="26" t="s">
        <v>36</v>
      </c>
      <c r="X1031" s="26" t="s">
        <v>39</v>
      </c>
      <c r="Y1031" s="26" t="s">
        <v>43</v>
      </c>
      <c r="Z1031" s="26" t="s">
        <v>43</v>
      </c>
      <c r="AA1031" s="26" t="s">
        <v>43</v>
      </c>
      <c r="AB1031" s="26" t="s">
        <v>190</v>
      </c>
      <c r="AC1031" s="26" t="s">
        <v>190</v>
      </c>
      <c r="AD1031" s="26" t="s">
        <v>190</v>
      </c>
      <c r="AE1031" s="26" t="s">
        <v>53</v>
      </c>
      <c r="AF1031" s="26" t="s">
        <v>159</v>
      </c>
      <c r="AG1031" s="26" t="s">
        <v>59</v>
      </c>
      <c r="AH1031" s="26" t="s">
        <v>59</v>
      </c>
      <c r="AI1031" s="26" t="s">
        <v>59</v>
      </c>
      <c r="AJ1031" s="26" t="s">
        <v>58</v>
      </c>
      <c r="AK1031" s="26" t="s">
        <v>69</v>
      </c>
      <c r="AL1031" s="26" t="s">
        <v>163</v>
      </c>
      <c r="AM1031" s="26" t="s">
        <v>191</v>
      </c>
      <c r="AN1031" s="26" t="s">
        <v>88</v>
      </c>
      <c r="AO1031" s="26" t="s">
        <v>192</v>
      </c>
      <c r="AP1031" s="26" t="s">
        <v>104</v>
      </c>
      <c r="AQ1031" s="26" t="s">
        <v>106</v>
      </c>
      <c r="AR1031" s="26" t="s">
        <v>106</v>
      </c>
      <c r="AS1031" s="26" t="s">
        <v>104</v>
      </c>
      <c r="AT1031" s="26" t="s">
        <v>112</v>
      </c>
      <c r="AU1031" s="26" t="s">
        <v>219</v>
      </c>
      <c r="AX1031" s="12">
        <f t="shared" si="598"/>
        <v>1030</v>
      </c>
      <c r="AY1031" s="12">
        <f t="shared" si="592"/>
        <v>0.5</v>
      </c>
      <c r="AZ1031" s="20" t="str">
        <f t="shared" si="599"/>
        <v>Anticipatoria., Criterios y estándares (Rúbrica)., Autoevaluación., Retroalimentación.</v>
      </c>
      <c r="BA1031" s="12" t="str">
        <f t="shared" si="594"/>
        <v>Anticipatoria.</v>
      </c>
      <c r="BB1031" s="12" t="str">
        <f t="shared" si="595"/>
        <v>Criterios y estándares (Rúbrica).</v>
      </c>
      <c r="BC1031" s="12" t="str">
        <f t="shared" si="596"/>
        <v>Autoevaluación.</v>
      </c>
      <c r="BD1031" s="12" t="str">
        <f t="shared" si="597"/>
        <v>Retroalimentación.</v>
      </c>
      <c r="BF1031" s="12">
        <f t="shared" si="600"/>
        <v>1</v>
      </c>
      <c r="BG1031" s="12">
        <f t="shared" si="601"/>
        <v>1</v>
      </c>
      <c r="BH1031" s="12">
        <f t="shared" si="602"/>
        <v>1</v>
      </c>
      <c r="BI1031" s="12">
        <f t="shared" si="603"/>
        <v>1</v>
      </c>
      <c r="BJ1031" s="12">
        <f t="shared" si="604"/>
        <v>0</v>
      </c>
      <c r="BK1031" s="12">
        <f t="shared" si="605"/>
        <v>4</v>
      </c>
      <c r="BL1031" s="20" t="str">
        <f t="shared" si="606"/>
        <v>Reflexión, Diálogo, Claridad, Oportunidades de mejora, Retroalimentación al docente</v>
      </c>
      <c r="BM1031" s="12" t="str">
        <f t="shared" si="607"/>
        <v>Reflexión</v>
      </c>
      <c r="BN1031" s="12" t="str">
        <f t="shared" si="593"/>
        <v>Diálogo</v>
      </c>
      <c r="BO1031" s="12" t="str">
        <f t="shared" si="608"/>
        <v>Claridad</v>
      </c>
      <c r="BP1031" s="12" t="str">
        <f t="shared" si="609"/>
        <v>Oportunidades de mejora</v>
      </c>
      <c r="BQ1031" s="12" t="str">
        <f t="shared" si="610"/>
        <v>Retroalimentación al docente</v>
      </c>
      <c r="BS1031" s="12">
        <f t="shared" si="611"/>
        <v>1</v>
      </c>
      <c r="BT1031" s="12">
        <f t="shared" si="612"/>
        <v>1</v>
      </c>
      <c r="BU1031" s="12">
        <f t="shared" si="613"/>
        <v>1</v>
      </c>
      <c r="BV1031" s="12">
        <f t="shared" si="614"/>
        <v>1</v>
      </c>
      <c r="BW1031" s="12">
        <f t="shared" si="615"/>
        <v>1</v>
      </c>
      <c r="BX1031" s="12">
        <f t="shared" si="616"/>
        <v>0</v>
      </c>
      <c r="BY1031" s="12">
        <f t="shared" si="617"/>
        <v>5</v>
      </c>
      <c r="BZ1031" s="12" t="str">
        <f t="shared" si="618"/>
        <v>La bibliografía propuesta contiene títulos de edición menor a 5 años., La bibliografía se presenta con una sólo sistema de referenciación (APA, Vancouver, IEEE, etc).</v>
      </c>
      <c r="CA1031" s="12" t="str">
        <f t="shared" si="619"/>
        <v>La bibliografía propuesta contiene títulos de edición menor a 5 años.</v>
      </c>
      <c r="CB1031" s="21" t="str">
        <f t="shared" si="620"/>
        <v>La bibliografía se presenta con una sólo sistema de referenciación (APA, Vancouver, IEEE, etc).</v>
      </c>
      <c r="CC1031" s="12" t="str">
        <f t="shared" si="621"/>
        <v/>
      </c>
      <c r="CD1031" s="12" t="str">
        <f t="shared" si="622"/>
        <v/>
      </c>
      <c r="CF1031" s="12">
        <f t="shared" si="623"/>
        <v>0</v>
      </c>
      <c r="CG1031" s="12">
        <f t="shared" si="624"/>
        <v>1</v>
      </c>
      <c r="CH1031" s="12">
        <f t="shared" si="625"/>
        <v>1</v>
      </c>
      <c r="CI1031" s="12">
        <f t="shared" si="626"/>
        <v>0</v>
      </c>
      <c r="CJ1031" s="12">
        <f t="shared" si="627"/>
        <v>0</v>
      </c>
      <c r="CK1031" s="12">
        <f t="shared" si="628"/>
        <v>2</v>
      </c>
    </row>
    <row r="1032" spans="1:89" x14ac:dyDescent="0.25">
      <c r="A1032" s="25">
        <v>43088.585384907405</v>
      </c>
      <c r="B1032" s="26" t="s">
        <v>2084</v>
      </c>
      <c r="C1032" s="26" t="s">
        <v>2085</v>
      </c>
      <c r="D1032" s="26" t="s">
        <v>185</v>
      </c>
      <c r="E1032" s="24"/>
      <c r="F1032" s="26" t="s">
        <v>436</v>
      </c>
      <c r="G1032" s="26" t="s">
        <v>2087</v>
      </c>
      <c r="H1032" s="26" t="s">
        <v>188</v>
      </c>
      <c r="I1032" s="26" t="s">
        <v>188</v>
      </c>
      <c r="J1032" s="26" t="s">
        <v>188</v>
      </c>
      <c r="K1032" s="26" t="s">
        <v>188</v>
      </c>
      <c r="L1032" s="26" t="s">
        <v>188</v>
      </c>
      <c r="M1032" s="26" t="s">
        <v>188</v>
      </c>
      <c r="N1032" s="26" t="s">
        <v>189</v>
      </c>
      <c r="O1032" s="26" t="s">
        <v>188</v>
      </c>
      <c r="P1032" s="26" t="s">
        <v>188</v>
      </c>
      <c r="Q1032" s="26" t="s">
        <v>188</v>
      </c>
      <c r="R1032" s="26" t="s">
        <v>188</v>
      </c>
      <c r="S1032" s="26" t="s">
        <v>188</v>
      </c>
      <c r="T1032" s="26" t="s">
        <v>188</v>
      </c>
      <c r="U1032" s="26" t="s">
        <v>188</v>
      </c>
      <c r="V1032" s="26" t="s">
        <v>5</v>
      </c>
      <c r="W1032" s="26" t="s">
        <v>36</v>
      </c>
      <c r="X1032" s="26" t="s">
        <v>39</v>
      </c>
      <c r="Y1032" s="26" t="s">
        <v>43</v>
      </c>
      <c r="Z1032" s="26" t="s">
        <v>43</v>
      </c>
      <c r="AA1032" s="26" t="s">
        <v>43</v>
      </c>
      <c r="AB1032" s="26" t="s">
        <v>190</v>
      </c>
      <c r="AC1032" s="26" t="s">
        <v>190</v>
      </c>
      <c r="AD1032" s="26" t="s">
        <v>190</v>
      </c>
      <c r="AE1032" s="26" t="s">
        <v>56</v>
      </c>
      <c r="AF1032" s="26" t="s">
        <v>58</v>
      </c>
      <c r="AG1032" s="26" t="s">
        <v>59</v>
      </c>
      <c r="AH1032" s="26" t="s">
        <v>59</v>
      </c>
      <c r="AI1032" s="26" t="s">
        <v>59</v>
      </c>
      <c r="AJ1032" s="26" t="s">
        <v>58</v>
      </c>
      <c r="AK1032" s="26" t="s">
        <v>69</v>
      </c>
      <c r="AL1032" s="26" t="s">
        <v>163</v>
      </c>
      <c r="AM1032" s="26" t="s">
        <v>191</v>
      </c>
      <c r="AN1032" s="26" t="s">
        <v>88</v>
      </c>
      <c r="AO1032" s="26" t="s">
        <v>192</v>
      </c>
      <c r="AP1032" s="26" t="s">
        <v>104</v>
      </c>
      <c r="AQ1032" s="26" t="s">
        <v>106</v>
      </c>
      <c r="AR1032" s="26" t="s">
        <v>106</v>
      </c>
      <c r="AS1032" s="26" t="s">
        <v>104</v>
      </c>
      <c r="AT1032" s="26" t="s">
        <v>112</v>
      </c>
      <c r="AU1032" s="26" t="s">
        <v>219</v>
      </c>
      <c r="AX1032" s="12">
        <f t="shared" si="598"/>
        <v>1030</v>
      </c>
      <c r="AY1032" s="12">
        <f t="shared" si="592"/>
        <v>0.5</v>
      </c>
      <c r="AZ1032" s="20" t="str">
        <f t="shared" si="599"/>
        <v>Anticipatoria., Criterios y estándares (Rúbrica)., Autoevaluación., Retroalimentación.</v>
      </c>
      <c r="BA1032" s="12" t="str">
        <f t="shared" si="594"/>
        <v>Anticipatoria.</v>
      </c>
      <c r="BB1032" s="12" t="str">
        <f t="shared" si="595"/>
        <v>Criterios y estándares (Rúbrica).</v>
      </c>
      <c r="BC1032" s="12" t="str">
        <f t="shared" si="596"/>
        <v>Autoevaluación.</v>
      </c>
      <c r="BD1032" s="12" t="str">
        <f t="shared" si="597"/>
        <v>Retroalimentación.</v>
      </c>
      <c r="BF1032" s="12">
        <f t="shared" si="600"/>
        <v>1</v>
      </c>
      <c r="BG1032" s="12">
        <f t="shared" si="601"/>
        <v>1</v>
      </c>
      <c r="BH1032" s="12">
        <f t="shared" si="602"/>
        <v>1</v>
      </c>
      <c r="BI1032" s="12">
        <f t="shared" si="603"/>
        <v>1</v>
      </c>
      <c r="BJ1032" s="12">
        <f t="shared" si="604"/>
        <v>0</v>
      </c>
      <c r="BK1032" s="12">
        <f t="shared" si="605"/>
        <v>4</v>
      </c>
      <c r="BL1032" s="20" t="str">
        <f t="shared" si="606"/>
        <v>Reflexión, Diálogo, Claridad, Oportunidades de mejora, Retroalimentación al docente</v>
      </c>
      <c r="BM1032" s="12" t="str">
        <f t="shared" si="607"/>
        <v>Reflexión</v>
      </c>
      <c r="BN1032" s="12" t="str">
        <f t="shared" si="593"/>
        <v>Diálogo</v>
      </c>
      <c r="BO1032" s="12" t="str">
        <f t="shared" si="608"/>
        <v>Claridad</v>
      </c>
      <c r="BP1032" s="12" t="str">
        <f t="shared" si="609"/>
        <v>Oportunidades de mejora</v>
      </c>
      <c r="BQ1032" s="12" t="str">
        <f t="shared" si="610"/>
        <v>Retroalimentación al docente</v>
      </c>
      <c r="BS1032" s="12">
        <f t="shared" si="611"/>
        <v>1</v>
      </c>
      <c r="BT1032" s="12">
        <f t="shared" si="612"/>
        <v>1</v>
      </c>
      <c r="BU1032" s="12">
        <f t="shared" si="613"/>
        <v>1</v>
      </c>
      <c r="BV1032" s="12">
        <f t="shared" si="614"/>
        <v>1</v>
      </c>
      <c r="BW1032" s="12">
        <f t="shared" si="615"/>
        <v>1</v>
      </c>
      <c r="BX1032" s="12">
        <f t="shared" si="616"/>
        <v>0</v>
      </c>
      <c r="BY1032" s="12">
        <f t="shared" si="617"/>
        <v>5</v>
      </c>
      <c r="BZ1032" s="12" t="str">
        <f t="shared" si="618"/>
        <v>La bibliografía propuesta contiene títulos de edición menor a 5 años., La bibliografía se presenta con una sólo sistema de referenciación (APA, Vancouver, IEEE, etc).</v>
      </c>
      <c r="CA1032" s="12" t="str">
        <f t="shared" si="619"/>
        <v>La bibliografía propuesta contiene títulos de edición menor a 5 años.</v>
      </c>
      <c r="CB1032" s="21" t="str">
        <f t="shared" si="620"/>
        <v>La bibliografía se presenta con una sólo sistema de referenciación (APA, Vancouver, IEEE, etc).</v>
      </c>
      <c r="CC1032" s="12" t="str">
        <f t="shared" si="621"/>
        <v/>
      </c>
      <c r="CD1032" s="12" t="str">
        <f t="shared" si="622"/>
        <v/>
      </c>
      <c r="CF1032" s="12">
        <f t="shared" si="623"/>
        <v>0</v>
      </c>
      <c r="CG1032" s="12">
        <f t="shared" si="624"/>
        <v>1</v>
      </c>
      <c r="CH1032" s="12">
        <f t="shared" si="625"/>
        <v>1</v>
      </c>
      <c r="CI1032" s="12">
        <f t="shared" si="626"/>
        <v>0</v>
      </c>
      <c r="CJ1032" s="12">
        <f t="shared" si="627"/>
        <v>0</v>
      </c>
      <c r="CK1032" s="12">
        <f t="shared" si="628"/>
        <v>2</v>
      </c>
    </row>
    <row r="1033" spans="1:89" x14ac:dyDescent="0.25">
      <c r="A1033" s="25">
        <v>43089.302777187499</v>
      </c>
      <c r="B1033" s="26" t="s">
        <v>2088</v>
      </c>
      <c r="C1033" s="26" t="s">
        <v>2089</v>
      </c>
      <c r="D1033" s="26" t="s">
        <v>185</v>
      </c>
      <c r="E1033" s="24"/>
      <c r="F1033" s="26" t="s">
        <v>297</v>
      </c>
      <c r="G1033" s="26" t="s">
        <v>2090</v>
      </c>
      <c r="H1033" s="26" t="s">
        <v>188</v>
      </c>
      <c r="I1033" s="26" t="s">
        <v>188</v>
      </c>
      <c r="J1033" s="26" t="s">
        <v>188</v>
      </c>
      <c r="K1033" s="26" t="s">
        <v>188</v>
      </c>
      <c r="L1033" s="26" t="s">
        <v>188</v>
      </c>
      <c r="M1033" s="26" t="s">
        <v>188</v>
      </c>
      <c r="N1033" s="26" t="s">
        <v>188</v>
      </c>
      <c r="O1033" s="26" t="s">
        <v>188</v>
      </c>
      <c r="P1033" s="26" t="s">
        <v>188</v>
      </c>
      <c r="Q1033" s="26" t="s">
        <v>188</v>
      </c>
      <c r="R1033" s="26" t="s">
        <v>188</v>
      </c>
      <c r="S1033" s="26" t="s">
        <v>188</v>
      </c>
      <c r="T1033" s="26" t="s">
        <v>188</v>
      </c>
      <c r="U1033" s="26" t="s">
        <v>188</v>
      </c>
      <c r="V1033" s="26" t="s">
        <v>5</v>
      </c>
      <c r="W1033" s="26" t="s">
        <v>162</v>
      </c>
      <c r="X1033" s="26" t="s">
        <v>158</v>
      </c>
      <c r="Y1033" s="26" t="s">
        <v>190</v>
      </c>
      <c r="Z1033" s="26" t="s">
        <v>190</v>
      </c>
      <c r="AA1033" s="26" t="s">
        <v>190</v>
      </c>
      <c r="AB1033" s="26" t="s">
        <v>190</v>
      </c>
      <c r="AC1033" s="26" t="s">
        <v>190</v>
      </c>
      <c r="AD1033" s="26" t="s">
        <v>190</v>
      </c>
      <c r="AE1033" s="26" t="s">
        <v>53</v>
      </c>
      <c r="AF1033" s="26" t="s">
        <v>159</v>
      </c>
      <c r="AG1033" s="26" t="s">
        <v>59</v>
      </c>
      <c r="AH1033" s="26" t="s">
        <v>59</v>
      </c>
      <c r="AI1033" s="26" t="s">
        <v>58</v>
      </c>
      <c r="AJ1033" s="26" t="s">
        <v>58</v>
      </c>
      <c r="AK1033" s="26" t="s">
        <v>69</v>
      </c>
      <c r="AL1033" s="26" t="s">
        <v>160</v>
      </c>
      <c r="AM1033" s="26" t="s">
        <v>231</v>
      </c>
      <c r="AN1033" s="26" t="s">
        <v>89</v>
      </c>
      <c r="AO1033" s="26" t="s">
        <v>244</v>
      </c>
      <c r="AP1033" s="26" t="s">
        <v>106</v>
      </c>
      <c r="AQ1033" s="26" t="s">
        <v>106</v>
      </c>
      <c r="AR1033" s="26" t="s">
        <v>104</v>
      </c>
      <c r="AS1033" s="26" t="s">
        <v>106</v>
      </c>
      <c r="AT1033" s="26" t="s">
        <v>114</v>
      </c>
      <c r="AU1033" s="26" t="s">
        <v>260</v>
      </c>
      <c r="AX1033" s="12">
        <f t="shared" si="598"/>
        <v>1032</v>
      </c>
      <c r="AY1033" s="12">
        <f t="shared" si="592"/>
        <v>0.33333333333333331</v>
      </c>
      <c r="AZ1033" s="20" t="str">
        <f t="shared" si="599"/>
        <v>Anticipatoria., Criterios y estándares (Rúbrica)., Retroalimentación.</v>
      </c>
      <c r="BA1033" s="12" t="str">
        <f t="shared" si="594"/>
        <v>Anticipatoria.</v>
      </c>
      <c r="BB1033" s="12" t="str">
        <f t="shared" si="595"/>
        <v>Criterios y estándares (Rúbrica).</v>
      </c>
      <c r="BC1033" s="12" t="str">
        <f t="shared" si="596"/>
        <v>Retroalimentación.</v>
      </c>
      <c r="BD1033" s="12" t="str">
        <f t="shared" si="597"/>
        <v/>
      </c>
      <c r="BF1033" s="12">
        <f t="shared" si="600"/>
        <v>1</v>
      </c>
      <c r="BG1033" s="12">
        <f t="shared" si="601"/>
        <v>1</v>
      </c>
      <c r="BH1033" s="12">
        <f t="shared" si="602"/>
        <v>0</v>
      </c>
      <c r="BI1033" s="12">
        <f t="shared" si="603"/>
        <v>1</v>
      </c>
      <c r="BJ1033" s="12">
        <f t="shared" si="604"/>
        <v>0</v>
      </c>
      <c r="BK1033" s="12">
        <f t="shared" si="605"/>
        <v>3</v>
      </c>
      <c r="BL1033" s="20" t="str">
        <f t="shared" si="606"/>
        <v>Reflexión, Claridad, Oportunidades de mejora, Retroalimentación al docente</v>
      </c>
      <c r="BM1033" s="12" t="str">
        <f t="shared" si="607"/>
        <v>Reflexión</v>
      </c>
      <c r="BN1033" s="12" t="str">
        <f t="shared" si="593"/>
        <v>Claridad</v>
      </c>
      <c r="BO1033" s="12" t="str">
        <f t="shared" si="608"/>
        <v>Oportunidades de mejora</v>
      </c>
      <c r="BP1033" s="12" t="str">
        <f t="shared" si="609"/>
        <v>Oportunidades de mejora</v>
      </c>
      <c r="BQ1033" s="12" t="str">
        <f t="shared" si="610"/>
        <v>Retroalimentación al docente</v>
      </c>
      <c r="BS1033" s="12">
        <f t="shared" si="611"/>
        <v>1</v>
      </c>
      <c r="BT1033" s="12">
        <f t="shared" si="612"/>
        <v>0</v>
      </c>
      <c r="BU1033" s="12">
        <f t="shared" si="613"/>
        <v>1</v>
      </c>
      <c r="BV1033" s="12">
        <f t="shared" si="614"/>
        <v>2</v>
      </c>
      <c r="BW1033" s="12">
        <f t="shared" si="615"/>
        <v>1</v>
      </c>
      <c r="BX1033" s="12">
        <f t="shared" si="616"/>
        <v>0</v>
      </c>
      <c r="BY1033" s="12">
        <f t="shared" si="617"/>
        <v>5</v>
      </c>
      <c r="BZ1033" s="12" t="str">
        <f t="shared" si="618"/>
        <v>La bibliografía básica propuesta se encuentra en la biblioteca "Juan Roa Vásquez"., La bibliografía se presenta con una sólo sistema de referenciación (APA, Vancouver, IEEE, etc)., La bibliografía incluye por lo menos dos títulos en una segunda lengua.</v>
      </c>
      <c r="CA1033" s="12" t="str">
        <f t="shared" si="619"/>
        <v>La bibliografía básica propuesta se encuentra en la biblioteca "Juan Roa Vásquez".</v>
      </c>
      <c r="CB1033" s="21" t="str">
        <f t="shared" si="620"/>
        <v>La bibliografía se presenta con una sólo sistema de referenciación (APA, Vancouver, IEEE, etc).</v>
      </c>
      <c r="CC1033" s="12" t="str">
        <f t="shared" si="621"/>
        <v>La bibliografía incluye por lo menos dos títulos en una segunda lengua.</v>
      </c>
      <c r="CD1033" s="12" t="str">
        <f t="shared" si="622"/>
        <v/>
      </c>
      <c r="CF1033" s="12">
        <f t="shared" si="623"/>
        <v>1</v>
      </c>
      <c r="CG1033" s="12">
        <f t="shared" si="624"/>
        <v>0</v>
      </c>
      <c r="CH1033" s="12">
        <f t="shared" si="625"/>
        <v>1</v>
      </c>
      <c r="CI1033" s="12">
        <f t="shared" si="626"/>
        <v>1</v>
      </c>
      <c r="CJ1033" s="12">
        <f t="shared" si="627"/>
        <v>0</v>
      </c>
      <c r="CK1033" s="12">
        <f t="shared" si="628"/>
        <v>3</v>
      </c>
    </row>
    <row r="1034" spans="1:89" x14ac:dyDescent="0.25">
      <c r="A1034" s="25">
        <v>43089.308044085643</v>
      </c>
      <c r="B1034" s="26" t="s">
        <v>2088</v>
      </c>
      <c r="C1034" s="26" t="s">
        <v>2089</v>
      </c>
      <c r="D1034" s="26" t="s">
        <v>185</v>
      </c>
      <c r="E1034" s="24"/>
      <c r="F1034" s="26" t="s">
        <v>297</v>
      </c>
      <c r="G1034" s="26" t="s">
        <v>2091</v>
      </c>
      <c r="H1034" s="26" t="s">
        <v>188</v>
      </c>
      <c r="I1034" s="26" t="s">
        <v>188</v>
      </c>
      <c r="J1034" s="26" t="s">
        <v>188</v>
      </c>
      <c r="K1034" s="26" t="s">
        <v>188</v>
      </c>
      <c r="L1034" s="26" t="s">
        <v>188</v>
      </c>
      <c r="M1034" s="26" t="s">
        <v>188</v>
      </c>
      <c r="N1034" s="26" t="s">
        <v>188</v>
      </c>
      <c r="O1034" s="26" t="s">
        <v>188</v>
      </c>
      <c r="P1034" s="26" t="s">
        <v>188</v>
      </c>
      <c r="Q1034" s="26" t="s">
        <v>188</v>
      </c>
      <c r="R1034" s="26" t="s">
        <v>188</v>
      </c>
      <c r="S1034" s="26" t="s">
        <v>188</v>
      </c>
      <c r="T1034" s="26" t="s">
        <v>188</v>
      </c>
      <c r="U1034" s="26" t="s">
        <v>188</v>
      </c>
      <c r="V1034" s="26" t="s">
        <v>5</v>
      </c>
      <c r="W1034" s="26" t="s">
        <v>162</v>
      </c>
      <c r="X1034" s="26" t="s">
        <v>158</v>
      </c>
      <c r="Y1034" s="26" t="s">
        <v>190</v>
      </c>
      <c r="Z1034" s="26" t="s">
        <v>190</v>
      </c>
      <c r="AA1034" s="26" t="s">
        <v>190</v>
      </c>
      <c r="AB1034" s="26" t="s">
        <v>43</v>
      </c>
      <c r="AC1034" s="26" t="s">
        <v>190</v>
      </c>
      <c r="AD1034" s="26" t="s">
        <v>43</v>
      </c>
      <c r="AE1034" s="26" t="s">
        <v>55</v>
      </c>
      <c r="AF1034" s="26" t="s">
        <v>159</v>
      </c>
      <c r="AG1034" s="26" t="s">
        <v>59</v>
      </c>
      <c r="AH1034" s="26" t="s">
        <v>58</v>
      </c>
      <c r="AI1034" s="26" t="s">
        <v>58</v>
      </c>
      <c r="AJ1034" s="26" t="s">
        <v>58</v>
      </c>
      <c r="AK1034" s="26" t="s">
        <v>71</v>
      </c>
      <c r="AL1034" s="26" t="s">
        <v>160</v>
      </c>
      <c r="AM1034" s="26" t="s">
        <v>191</v>
      </c>
      <c r="AN1034" s="26" t="s">
        <v>89</v>
      </c>
      <c r="AO1034" s="26" t="s">
        <v>244</v>
      </c>
      <c r="AP1034" s="26" t="s">
        <v>106</v>
      </c>
      <c r="AQ1034" s="26" t="s">
        <v>106</v>
      </c>
      <c r="AR1034" s="26" t="s">
        <v>104</v>
      </c>
      <c r="AS1034" s="26" t="s">
        <v>106</v>
      </c>
      <c r="AT1034" s="26" t="s">
        <v>113</v>
      </c>
      <c r="AU1034" s="26" t="s">
        <v>193</v>
      </c>
      <c r="AX1034" s="12">
        <f t="shared" si="598"/>
        <v>1032</v>
      </c>
      <c r="AY1034" s="12">
        <f t="shared" si="592"/>
        <v>0.33333333333333331</v>
      </c>
      <c r="AZ1034" s="20" t="str">
        <f t="shared" si="599"/>
        <v>Anticipatoria., Criterios y estándares (Rúbrica)., Autoevaluación., Retroalimentación.</v>
      </c>
      <c r="BA1034" s="12" t="str">
        <f t="shared" si="594"/>
        <v>Anticipatoria.</v>
      </c>
      <c r="BB1034" s="12" t="str">
        <f t="shared" si="595"/>
        <v>Criterios y estándares (Rúbrica).</v>
      </c>
      <c r="BC1034" s="12" t="str">
        <f t="shared" si="596"/>
        <v>Autoevaluación.</v>
      </c>
      <c r="BD1034" s="12" t="str">
        <f t="shared" si="597"/>
        <v>Retroalimentación.</v>
      </c>
      <c r="BF1034" s="12">
        <f t="shared" si="600"/>
        <v>1</v>
      </c>
      <c r="BG1034" s="12">
        <f t="shared" si="601"/>
        <v>1</v>
      </c>
      <c r="BH1034" s="12">
        <f t="shared" si="602"/>
        <v>1</v>
      </c>
      <c r="BI1034" s="12">
        <f t="shared" si="603"/>
        <v>1</v>
      </c>
      <c r="BJ1034" s="12">
        <f t="shared" si="604"/>
        <v>0</v>
      </c>
      <c r="BK1034" s="12">
        <f t="shared" si="605"/>
        <v>4</v>
      </c>
      <c r="BL1034" s="20" t="str">
        <f t="shared" si="606"/>
        <v>Reflexión, Claridad, Oportunidades de mejora, Retroalimentación al docente</v>
      </c>
      <c r="BM1034" s="12" t="str">
        <f t="shared" si="607"/>
        <v>Reflexión</v>
      </c>
      <c r="BN1034" s="12" t="str">
        <f t="shared" si="593"/>
        <v>Claridad</v>
      </c>
      <c r="BO1034" s="12" t="str">
        <f t="shared" si="608"/>
        <v>Oportunidades de mejora</v>
      </c>
      <c r="BP1034" s="12" t="str">
        <f t="shared" si="609"/>
        <v>Oportunidades de mejora</v>
      </c>
      <c r="BQ1034" s="12" t="str">
        <f t="shared" si="610"/>
        <v>Retroalimentación al docente</v>
      </c>
      <c r="BS1034" s="12">
        <f t="shared" si="611"/>
        <v>1</v>
      </c>
      <c r="BT1034" s="12">
        <f t="shared" si="612"/>
        <v>0</v>
      </c>
      <c r="BU1034" s="12">
        <f t="shared" si="613"/>
        <v>1</v>
      </c>
      <c r="BV1034" s="12">
        <f t="shared" si="614"/>
        <v>2</v>
      </c>
      <c r="BW1034" s="12">
        <f t="shared" si="615"/>
        <v>1</v>
      </c>
      <c r="BX1034" s="12">
        <f t="shared" si="616"/>
        <v>0</v>
      </c>
      <c r="BY1034" s="12">
        <f t="shared" si="617"/>
        <v>5</v>
      </c>
      <c r="BZ1034" s="12" t="str">
        <f t="shared" si="61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34" s="12" t="str">
        <f t="shared" si="619"/>
        <v>La bibliografía básica propuesta se encuentra en la biblioteca "Juan Roa Vásquez".</v>
      </c>
      <c r="CB1034" s="21" t="str">
        <f t="shared" si="620"/>
        <v>La bibliografía propuesta contiene títulos de edición menor a 5 años.</v>
      </c>
      <c r="CC1034" s="12" t="str">
        <f t="shared" si="621"/>
        <v>La bibliografía se presenta con una sólo sistema de referenciación (APA, Vancouver, IEEE, etc).</v>
      </c>
      <c r="CD1034" s="12" t="str">
        <f t="shared" si="622"/>
        <v>La bibliografía incluye por lo menos dos títulos en una segunda lengua.</v>
      </c>
      <c r="CF1034" s="12">
        <f t="shared" si="623"/>
        <v>1</v>
      </c>
      <c r="CG1034" s="12">
        <f t="shared" si="624"/>
        <v>1</v>
      </c>
      <c r="CH1034" s="12">
        <f t="shared" si="625"/>
        <v>1</v>
      </c>
      <c r="CI1034" s="12">
        <f t="shared" si="626"/>
        <v>1</v>
      </c>
      <c r="CJ1034" s="12">
        <f t="shared" si="627"/>
        <v>0</v>
      </c>
      <c r="CK1034" s="12">
        <f t="shared" si="628"/>
        <v>4</v>
      </c>
    </row>
    <row r="1035" spans="1:89" x14ac:dyDescent="0.25">
      <c r="A1035" s="25">
        <v>43089.315580740746</v>
      </c>
      <c r="B1035" s="26" t="s">
        <v>2088</v>
      </c>
      <c r="C1035" s="26" t="s">
        <v>2089</v>
      </c>
      <c r="D1035" s="26" t="s">
        <v>185</v>
      </c>
      <c r="E1035" s="24"/>
      <c r="F1035" s="26" t="s">
        <v>297</v>
      </c>
      <c r="G1035" s="26" t="s">
        <v>2092</v>
      </c>
      <c r="H1035" s="26" t="s">
        <v>188</v>
      </c>
      <c r="I1035" s="26" t="s">
        <v>188</v>
      </c>
      <c r="J1035" s="26" t="s">
        <v>188</v>
      </c>
      <c r="K1035" s="26" t="s">
        <v>188</v>
      </c>
      <c r="L1035" s="26" t="s">
        <v>188</v>
      </c>
      <c r="M1035" s="26" t="s">
        <v>188</v>
      </c>
      <c r="N1035" s="26" t="s">
        <v>188</v>
      </c>
      <c r="O1035" s="26" t="s">
        <v>188</v>
      </c>
      <c r="P1035" s="26" t="s">
        <v>188</v>
      </c>
      <c r="Q1035" s="26" t="s">
        <v>188</v>
      </c>
      <c r="R1035" s="26" t="s">
        <v>188</v>
      </c>
      <c r="S1035" s="26" t="s">
        <v>188</v>
      </c>
      <c r="T1035" s="26" t="s">
        <v>188</v>
      </c>
      <c r="U1035" s="26" t="s">
        <v>188</v>
      </c>
      <c r="V1035" s="26" t="s">
        <v>5</v>
      </c>
      <c r="W1035" s="26" t="s">
        <v>162</v>
      </c>
      <c r="X1035" s="26" t="s">
        <v>158</v>
      </c>
      <c r="Y1035" s="26" t="s">
        <v>190</v>
      </c>
      <c r="Z1035" s="26" t="s">
        <v>43</v>
      </c>
      <c r="AA1035" s="26" t="s">
        <v>43</v>
      </c>
      <c r="AB1035" s="26" t="s">
        <v>43</v>
      </c>
      <c r="AC1035" s="26" t="s">
        <v>43</v>
      </c>
      <c r="AD1035" s="26" t="s">
        <v>190</v>
      </c>
      <c r="AE1035" s="26" t="s">
        <v>55</v>
      </c>
      <c r="AF1035" s="26" t="s">
        <v>159</v>
      </c>
      <c r="AG1035" s="26" t="s">
        <v>59</v>
      </c>
      <c r="AH1035" s="26" t="s">
        <v>58</v>
      </c>
      <c r="AI1035" s="26" t="s">
        <v>58</v>
      </c>
      <c r="AJ1035" s="26" t="s">
        <v>59</v>
      </c>
      <c r="AK1035" s="26" t="s">
        <v>69</v>
      </c>
      <c r="AL1035" s="26" t="s">
        <v>163</v>
      </c>
      <c r="AM1035" s="26" t="s">
        <v>191</v>
      </c>
      <c r="AN1035" s="26" t="s">
        <v>89</v>
      </c>
      <c r="AO1035" s="26" t="s">
        <v>192</v>
      </c>
      <c r="AP1035" s="26" t="s">
        <v>106</v>
      </c>
      <c r="AQ1035" s="26" t="s">
        <v>106</v>
      </c>
      <c r="AR1035" s="26" t="s">
        <v>106</v>
      </c>
      <c r="AS1035" s="26" t="s">
        <v>106</v>
      </c>
      <c r="AT1035" s="26" t="s">
        <v>113</v>
      </c>
      <c r="AU1035" s="26" t="s">
        <v>193</v>
      </c>
      <c r="AX1035" s="12">
        <f t="shared" si="598"/>
        <v>1032</v>
      </c>
      <c r="AY1035" s="12">
        <f t="shared" ref="AY1035:AY1098" si="629">IFERROR(1/(COUNTIF($AX$2:$AX$2000,MATCH(C1035,$C$2:$C$2000,0))),"")</f>
        <v>0.33333333333333331</v>
      </c>
      <c r="AZ1035" s="20" t="str">
        <f t="shared" si="599"/>
        <v>Anticipatoria., Criterios y estándares (Rúbrica)., Autoevaluación., Retroalimentación.</v>
      </c>
      <c r="BA1035" s="12" t="str">
        <f t="shared" si="594"/>
        <v>Anticipatoria.</v>
      </c>
      <c r="BB1035" s="12" t="str">
        <f t="shared" si="595"/>
        <v>Criterios y estándares (Rúbrica).</v>
      </c>
      <c r="BC1035" s="12" t="str">
        <f t="shared" si="596"/>
        <v>Autoevaluación.</v>
      </c>
      <c r="BD1035" s="12" t="str">
        <f t="shared" si="597"/>
        <v>Retroalimentación.</v>
      </c>
      <c r="BF1035" s="12">
        <f t="shared" si="600"/>
        <v>1</v>
      </c>
      <c r="BG1035" s="12">
        <f t="shared" si="601"/>
        <v>1</v>
      </c>
      <c r="BH1035" s="12">
        <f t="shared" si="602"/>
        <v>1</v>
      </c>
      <c r="BI1035" s="12">
        <f t="shared" si="603"/>
        <v>1</v>
      </c>
      <c r="BJ1035" s="12">
        <f t="shared" si="604"/>
        <v>0</v>
      </c>
      <c r="BK1035" s="12">
        <f t="shared" si="605"/>
        <v>4</v>
      </c>
      <c r="BL1035" s="20" t="str">
        <f t="shared" si="606"/>
        <v>Reflexión, Diálogo, Claridad, Oportunidades de mejora, Retroalimentación al docente</v>
      </c>
      <c r="BM1035" s="12" t="str">
        <f t="shared" si="607"/>
        <v>Reflexión</v>
      </c>
      <c r="BN1035" s="12" t="str">
        <f t="shared" si="593"/>
        <v>Diálogo</v>
      </c>
      <c r="BO1035" s="12" t="str">
        <f t="shared" si="608"/>
        <v>Claridad</v>
      </c>
      <c r="BP1035" s="12" t="str">
        <f t="shared" si="609"/>
        <v>Oportunidades de mejora</v>
      </c>
      <c r="BQ1035" s="12" t="str">
        <f t="shared" si="610"/>
        <v>Retroalimentación al docente</v>
      </c>
      <c r="BS1035" s="12">
        <f t="shared" si="611"/>
        <v>1</v>
      </c>
      <c r="BT1035" s="12">
        <f t="shared" si="612"/>
        <v>1</v>
      </c>
      <c r="BU1035" s="12">
        <f t="shared" si="613"/>
        <v>1</v>
      </c>
      <c r="BV1035" s="12">
        <f t="shared" si="614"/>
        <v>1</v>
      </c>
      <c r="BW1035" s="12">
        <f t="shared" si="615"/>
        <v>1</v>
      </c>
      <c r="BX1035" s="12">
        <f t="shared" si="616"/>
        <v>0</v>
      </c>
      <c r="BY1035" s="12">
        <f t="shared" si="617"/>
        <v>5</v>
      </c>
      <c r="BZ1035" s="12" t="str">
        <f t="shared" si="61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35" s="12" t="str">
        <f t="shared" si="619"/>
        <v>La bibliografía básica propuesta se encuentra en la biblioteca "Juan Roa Vásquez".</v>
      </c>
      <c r="CB1035" s="21" t="str">
        <f t="shared" si="620"/>
        <v>La bibliografía propuesta contiene títulos de edición menor a 5 años.</v>
      </c>
      <c r="CC1035" s="12" t="str">
        <f t="shared" si="621"/>
        <v>La bibliografía se presenta con una sólo sistema de referenciación (APA, Vancouver, IEEE, etc).</v>
      </c>
      <c r="CD1035" s="12" t="str">
        <f t="shared" si="622"/>
        <v>La bibliografía incluye por lo menos dos títulos en una segunda lengua.</v>
      </c>
      <c r="CF1035" s="12">
        <f t="shared" si="623"/>
        <v>1</v>
      </c>
      <c r="CG1035" s="12">
        <f t="shared" si="624"/>
        <v>1</v>
      </c>
      <c r="CH1035" s="12">
        <f t="shared" si="625"/>
        <v>1</v>
      </c>
      <c r="CI1035" s="12">
        <f t="shared" si="626"/>
        <v>1</v>
      </c>
      <c r="CJ1035" s="12">
        <f t="shared" si="627"/>
        <v>0</v>
      </c>
      <c r="CK1035" s="12">
        <f t="shared" si="628"/>
        <v>4</v>
      </c>
    </row>
    <row r="1036" spans="1:89" x14ac:dyDescent="0.25">
      <c r="A1036" s="25">
        <v>43089.365500636573</v>
      </c>
      <c r="B1036" s="26" t="s">
        <v>2093</v>
      </c>
      <c r="C1036" s="26" t="s">
        <v>2094</v>
      </c>
      <c r="D1036" s="26" t="s">
        <v>185</v>
      </c>
      <c r="E1036" s="24"/>
      <c r="F1036" s="26" t="s">
        <v>297</v>
      </c>
      <c r="G1036" s="26" t="s">
        <v>2095</v>
      </c>
      <c r="H1036" s="26" t="s">
        <v>188</v>
      </c>
      <c r="I1036" s="26" t="s">
        <v>188</v>
      </c>
      <c r="J1036" s="26" t="s">
        <v>188</v>
      </c>
      <c r="K1036" s="26" t="s">
        <v>188</v>
      </c>
      <c r="L1036" s="26" t="s">
        <v>188</v>
      </c>
      <c r="M1036" s="26" t="s">
        <v>188</v>
      </c>
      <c r="N1036" s="26" t="s">
        <v>189</v>
      </c>
      <c r="O1036" s="26" t="s">
        <v>188</v>
      </c>
      <c r="P1036" s="26" t="s">
        <v>189</v>
      </c>
      <c r="Q1036" s="26" t="s">
        <v>188</v>
      </c>
      <c r="R1036" s="26" t="s">
        <v>188</v>
      </c>
      <c r="S1036" s="26" t="s">
        <v>188</v>
      </c>
      <c r="T1036" s="26" t="s">
        <v>188</v>
      </c>
      <c r="U1036" s="26" t="s">
        <v>188</v>
      </c>
      <c r="V1036" s="26" t="s">
        <v>5</v>
      </c>
      <c r="W1036" s="26" t="s">
        <v>36</v>
      </c>
      <c r="X1036" s="26" t="s">
        <v>158</v>
      </c>
      <c r="Y1036" s="26" t="s">
        <v>190</v>
      </c>
      <c r="Z1036" s="26" t="s">
        <v>190</v>
      </c>
      <c r="AA1036" s="26" t="s">
        <v>190</v>
      </c>
      <c r="AB1036" s="26" t="s">
        <v>43</v>
      </c>
      <c r="AC1036" s="26" t="s">
        <v>43</v>
      </c>
      <c r="AD1036" s="26" t="s">
        <v>43</v>
      </c>
      <c r="AE1036" s="26" t="s">
        <v>55</v>
      </c>
      <c r="AF1036" s="26" t="s">
        <v>159</v>
      </c>
      <c r="AG1036" s="26" t="s">
        <v>59</v>
      </c>
      <c r="AH1036" s="26" t="s">
        <v>58</v>
      </c>
      <c r="AI1036" s="26" t="s">
        <v>58</v>
      </c>
      <c r="AJ1036" s="26" t="s">
        <v>58</v>
      </c>
      <c r="AK1036" s="26" t="s">
        <v>71</v>
      </c>
      <c r="AL1036" s="26" t="s">
        <v>160</v>
      </c>
      <c r="AM1036" s="26" t="s">
        <v>191</v>
      </c>
      <c r="AN1036" s="26" t="s">
        <v>88</v>
      </c>
      <c r="AO1036" s="26" t="s">
        <v>192</v>
      </c>
      <c r="AP1036" s="26" t="s">
        <v>106</v>
      </c>
      <c r="AQ1036" s="26" t="s">
        <v>106</v>
      </c>
      <c r="AR1036" s="26" t="s">
        <v>106</v>
      </c>
      <c r="AS1036" s="26" t="s">
        <v>106</v>
      </c>
      <c r="AT1036" s="26" t="s">
        <v>114</v>
      </c>
      <c r="AU1036" s="26" t="s">
        <v>260</v>
      </c>
      <c r="AX1036" s="12">
        <f t="shared" si="598"/>
        <v>1035</v>
      </c>
      <c r="AY1036" s="12">
        <f t="shared" si="629"/>
        <v>1</v>
      </c>
      <c r="AZ1036" s="20" t="str">
        <f t="shared" si="599"/>
        <v>Anticipatoria., Criterios y estándares (Rúbrica)., Autoevaluación., Retroalimentación.</v>
      </c>
      <c r="BA1036" s="12" t="str">
        <f t="shared" si="594"/>
        <v>Anticipatoria.</v>
      </c>
      <c r="BB1036" s="12" t="str">
        <f t="shared" si="595"/>
        <v>Criterios y estándares (Rúbrica).</v>
      </c>
      <c r="BC1036" s="12" t="str">
        <f t="shared" si="596"/>
        <v>Autoevaluación.</v>
      </c>
      <c r="BD1036" s="12" t="str">
        <f t="shared" si="597"/>
        <v>Retroalimentación.</v>
      </c>
      <c r="BF1036" s="12">
        <f t="shared" si="600"/>
        <v>1</v>
      </c>
      <c r="BG1036" s="12">
        <f t="shared" si="601"/>
        <v>1</v>
      </c>
      <c r="BH1036" s="12">
        <f t="shared" si="602"/>
        <v>1</v>
      </c>
      <c r="BI1036" s="12">
        <f t="shared" si="603"/>
        <v>1</v>
      </c>
      <c r="BJ1036" s="12">
        <f t="shared" si="604"/>
        <v>0</v>
      </c>
      <c r="BK1036" s="12">
        <f t="shared" si="605"/>
        <v>4</v>
      </c>
      <c r="BL1036" s="20" t="str">
        <f t="shared" si="606"/>
        <v>Reflexión, Diálogo, Claridad, Oportunidades de mejora, Retroalimentación al docente</v>
      </c>
      <c r="BM1036" s="12" t="str">
        <f t="shared" si="607"/>
        <v>Reflexión</v>
      </c>
      <c r="BN1036" s="12" t="str">
        <f t="shared" si="593"/>
        <v>Diálogo</v>
      </c>
      <c r="BO1036" s="12" t="str">
        <f t="shared" si="608"/>
        <v>Claridad</v>
      </c>
      <c r="BP1036" s="12" t="str">
        <f t="shared" si="609"/>
        <v>Oportunidades de mejora</v>
      </c>
      <c r="BQ1036" s="12" t="str">
        <f t="shared" si="610"/>
        <v>Retroalimentación al docente</v>
      </c>
      <c r="BS1036" s="12">
        <f t="shared" si="611"/>
        <v>1</v>
      </c>
      <c r="BT1036" s="12">
        <f t="shared" si="612"/>
        <v>1</v>
      </c>
      <c r="BU1036" s="12">
        <f t="shared" si="613"/>
        <v>1</v>
      </c>
      <c r="BV1036" s="12">
        <f t="shared" si="614"/>
        <v>1</v>
      </c>
      <c r="BW1036" s="12">
        <f t="shared" si="615"/>
        <v>1</v>
      </c>
      <c r="BX1036" s="12">
        <f t="shared" si="616"/>
        <v>0</v>
      </c>
      <c r="BY1036" s="12">
        <f t="shared" si="617"/>
        <v>5</v>
      </c>
      <c r="BZ1036" s="12" t="str">
        <f t="shared" si="618"/>
        <v>La bibliografía básica propuesta se encuentra en la biblioteca "Juan Roa Vásquez"., La bibliografía se presenta con una sólo sistema de referenciación (APA, Vancouver, IEEE, etc)., La bibliografía incluye por lo menos dos títulos en una segunda lengua.</v>
      </c>
      <c r="CA1036" s="12" t="str">
        <f t="shared" si="619"/>
        <v>La bibliografía básica propuesta se encuentra en la biblioteca "Juan Roa Vásquez".</v>
      </c>
      <c r="CB1036" s="21" t="str">
        <f t="shared" si="620"/>
        <v>La bibliografía se presenta con una sólo sistema de referenciación (APA, Vancouver, IEEE, etc).</v>
      </c>
      <c r="CC1036" s="12" t="str">
        <f t="shared" si="621"/>
        <v>La bibliografía incluye por lo menos dos títulos en una segunda lengua.</v>
      </c>
      <c r="CD1036" s="12" t="str">
        <f t="shared" si="622"/>
        <v/>
      </c>
      <c r="CF1036" s="12">
        <f t="shared" si="623"/>
        <v>1</v>
      </c>
      <c r="CG1036" s="12">
        <f t="shared" si="624"/>
        <v>0</v>
      </c>
      <c r="CH1036" s="12">
        <f t="shared" si="625"/>
        <v>1</v>
      </c>
      <c r="CI1036" s="12">
        <f t="shared" si="626"/>
        <v>1</v>
      </c>
      <c r="CJ1036" s="12">
        <f t="shared" si="627"/>
        <v>0</v>
      </c>
      <c r="CK1036" s="12">
        <f t="shared" si="628"/>
        <v>3</v>
      </c>
    </row>
    <row r="1037" spans="1:89" x14ac:dyDescent="0.25">
      <c r="A1037" s="25">
        <v>43089.81071341435</v>
      </c>
      <c r="B1037" s="26" t="s">
        <v>2096</v>
      </c>
      <c r="C1037" s="26" t="s">
        <v>2097</v>
      </c>
      <c r="D1037" s="26" t="s">
        <v>185</v>
      </c>
      <c r="E1037" s="24"/>
      <c r="F1037" s="26" t="s">
        <v>204</v>
      </c>
      <c r="G1037" s="26" t="s">
        <v>1346</v>
      </c>
      <c r="H1037" s="26" t="s">
        <v>189</v>
      </c>
      <c r="I1037" s="26" t="s">
        <v>189</v>
      </c>
      <c r="J1037" s="26" t="s">
        <v>189</v>
      </c>
      <c r="K1037" s="26" t="s">
        <v>189</v>
      </c>
      <c r="L1037" s="26" t="s">
        <v>189</v>
      </c>
      <c r="M1037" s="26" t="s">
        <v>189</v>
      </c>
      <c r="N1037" s="26" t="s">
        <v>189</v>
      </c>
      <c r="O1037" s="26" t="s">
        <v>189</v>
      </c>
      <c r="P1037" s="26" t="s">
        <v>189</v>
      </c>
      <c r="Q1037" s="26" t="s">
        <v>188</v>
      </c>
      <c r="R1037" s="26" t="s">
        <v>188</v>
      </c>
      <c r="S1037" s="26" t="s">
        <v>189</v>
      </c>
      <c r="T1037" s="26" t="s">
        <v>189</v>
      </c>
      <c r="U1037" s="26" t="s">
        <v>189</v>
      </c>
      <c r="V1037" s="26" t="s">
        <v>5</v>
      </c>
      <c r="W1037" s="26" t="s">
        <v>162</v>
      </c>
      <c r="X1037" s="26" t="s">
        <v>158</v>
      </c>
      <c r="Y1037" s="26" t="s">
        <v>190</v>
      </c>
      <c r="Z1037" s="26" t="s">
        <v>190</v>
      </c>
      <c r="AA1037" s="26" t="s">
        <v>190</v>
      </c>
      <c r="AB1037" s="26" t="s">
        <v>190</v>
      </c>
      <c r="AC1037" s="26" t="s">
        <v>190</v>
      </c>
      <c r="AD1037" s="26" t="s">
        <v>190</v>
      </c>
      <c r="AE1037" s="26" t="s">
        <v>55</v>
      </c>
      <c r="AF1037" s="26" t="s">
        <v>159</v>
      </c>
      <c r="AG1037" s="26" t="s">
        <v>59</v>
      </c>
      <c r="AH1037" s="26" t="s">
        <v>59</v>
      </c>
      <c r="AI1037" s="26" t="s">
        <v>59</v>
      </c>
      <c r="AJ1037" s="26" t="s">
        <v>59</v>
      </c>
      <c r="AK1037" s="26" t="s">
        <v>71</v>
      </c>
      <c r="AL1037" s="26" t="s">
        <v>163</v>
      </c>
      <c r="AM1037" s="26" t="s">
        <v>231</v>
      </c>
      <c r="AN1037" s="26" t="s">
        <v>90</v>
      </c>
      <c r="AO1037" s="26" t="s">
        <v>192</v>
      </c>
      <c r="AP1037" s="26" t="s">
        <v>106</v>
      </c>
      <c r="AQ1037" s="26" t="s">
        <v>106</v>
      </c>
      <c r="AR1037" s="26" t="s">
        <v>106</v>
      </c>
      <c r="AS1037" s="26" t="s">
        <v>106</v>
      </c>
      <c r="AT1037" s="26" t="s">
        <v>113</v>
      </c>
      <c r="AU1037" s="26" t="s">
        <v>193</v>
      </c>
      <c r="AX1037" s="12">
        <f t="shared" si="598"/>
        <v>1036</v>
      </c>
      <c r="AY1037" s="12">
        <f t="shared" si="629"/>
        <v>1</v>
      </c>
      <c r="AZ1037" s="20" t="str">
        <f t="shared" si="599"/>
        <v>Anticipatoria., Criterios y estándares (Rúbrica)., Retroalimentación.</v>
      </c>
      <c r="BA1037" s="12" t="str">
        <f t="shared" si="594"/>
        <v>Anticipatoria.</v>
      </c>
      <c r="BB1037" s="12" t="str">
        <f t="shared" si="595"/>
        <v>Criterios y estándares (Rúbrica).</v>
      </c>
      <c r="BC1037" s="12" t="str">
        <f t="shared" si="596"/>
        <v>Retroalimentación.</v>
      </c>
      <c r="BD1037" s="12" t="str">
        <f t="shared" si="597"/>
        <v/>
      </c>
      <c r="BF1037" s="12">
        <f t="shared" si="600"/>
        <v>1</v>
      </c>
      <c r="BG1037" s="12">
        <f t="shared" si="601"/>
        <v>1</v>
      </c>
      <c r="BH1037" s="12">
        <f t="shared" si="602"/>
        <v>0</v>
      </c>
      <c r="BI1037" s="12">
        <f t="shared" si="603"/>
        <v>1</v>
      </c>
      <c r="BJ1037" s="12">
        <f t="shared" si="604"/>
        <v>0</v>
      </c>
      <c r="BK1037" s="12">
        <f t="shared" si="605"/>
        <v>3</v>
      </c>
      <c r="BL1037" s="20" t="str">
        <f t="shared" si="606"/>
        <v>Reflexión, Diálogo, Claridad, Oportunidades de mejora, Retroalimentación al docente</v>
      </c>
      <c r="BM1037" s="12" t="str">
        <f t="shared" si="607"/>
        <v>Reflexión</v>
      </c>
      <c r="BN1037" s="12" t="str">
        <f t="shared" si="593"/>
        <v>Diálogo</v>
      </c>
      <c r="BO1037" s="12" t="str">
        <f t="shared" si="608"/>
        <v>Claridad</v>
      </c>
      <c r="BP1037" s="12" t="str">
        <f t="shared" si="609"/>
        <v>Oportunidades de mejora</v>
      </c>
      <c r="BQ1037" s="12" t="str">
        <f t="shared" si="610"/>
        <v>Retroalimentación al docente</v>
      </c>
      <c r="BS1037" s="12">
        <f t="shared" si="611"/>
        <v>1</v>
      </c>
      <c r="BT1037" s="12">
        <f t="shared" si="612"/>
        <v>1</v>
      </c>
      <c r="BU1037" s="12">
        <f t="shared" si="613"/>
        <v>1</v>
      </c>
      <c r="BV1037" s="12">
        <f t="shared" si="614"/>
        <v>1</v>
      </c>
      <c r="BW1037" s="12">
        <f t="shared" si="615"/>
        <v>1</v>
      </c>
      <c r="BX1037" s="12">
        <f t="shared" si="616"/>
        <v>0</v>
      </c>
      <c r="BY1037" s="12">
        <f t="shared" si="617"/>
        <v>5</v>
      </c>
      <c r="BZ1037" s="12" t="str">
        <f t="shared" si="61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37" s="12" t="str">
        <f t="shared" si="619"/>
        <v>La bibliografía básica propuesta se encuentra en la biblioteca "Juan Roa Vásquez".</v>
      </c>
      <c r="CB1037" s="21" t="str">
        <f t="shared" si="620"/>
        <v>La bibliografía propuesta contiene títulos de edición menor a 5 años.</v>
      </c>
      <c r="CC1037" s="12" t="str">
        <f t="shared" si="621"/>
        <v>La bibliografía se presenta con una sólo sistema de referenciación (APA, Vancouver, IEEE, etc).</v>
      </c>
      <c r="CD1037" s="12" t="str">
        <f t="shared" si="622"/>
        <v>La bibliografía incluye por lo menos dos títulos en una segunda lengua.</v>
      </c>
      <c r="CF1037" s="12">
        <f t="shared" si="623"/>
        <v>1</v>
      </c>
      <c r="CG1037" s="12">
        <f t="shared" si="624"/>
        <v>1</v>
      </c>
      <c r="CH1037" s="12">
        <f t="shared" si="625"/>
        <v>1</v>
      </c>
      <c r="CI1037" s="12">
        <f t="shared" si="626"/>
        <v>1</v>
      </c>
      <c r="CJ1037" s="12">
        <f t="shared" si="627"/>
        <v>0</v>
      </c>
      <c r="CK1037" s="12">
        <f t="shared" si="628"/>
        <v>4</v>
      </c>
    </row>
    <row r="1038" spans="1:89" x14ac:dyDescent="0.25">
      <c r="A1038" s="25">
        <v>43090.312493379628</v>
      </c>
      <c r="B1038" s="26" t="s">
        <v>2098</v>
      </c>
      <c r="C1038" s="26" t="s">
        <v>2099</v>
      </c>
      <c r="D1038" s="26" t="s">
        <v>185</v>
      </c>
      <c r="E1038" s="24"/>
      <c r="F1038" s="26" t="s">
        <v>204</v>
      </c>
      <c r="G1038" s="26" t="s">
        <v>2100</v>
      </c>
      <c r="H1038" s="26" t="s">
        <v>188</v>
      </c>
      <c r="I1038" s="26" t="s">
        <v>188</v>
      </c>
      <c r="J1038" s="26" t="s">
        <v>188</v>
      </c>
      <c r="K1038" s="26" t="s">
        <v>188</v>
      </c>
      <c r="L1038" s="26" t="s">
        <v>188</v>
      </c>
      <c r="M1038" s="26" t="s">
        <v>188</v>
      </c>
      <c r="N1038" s="26" t="s">
        <v>188</v>
      </c>
      <c r="O1038" s="26" t="s">
        <v>188</v>
      </c>
      <c r="P1038" s="26" t="s">
        <v>188</v>
      </c>
      <c r="Q1038" s="26" t="s">
        <v>188</v>
      </c>
      <c r="R1038" s="26" t="s">
        <v>188</v>
      </c>
      <c r="S1038" s="26" t="s">
        <v>188</v>
      </c>
      <c r="T1038" s="26" t="s">
        <v>188</v>
      </c>
      <c r="U1038" s="26" t="s">
        <v>188</v>
      </c>
      <c r="V1038" s="26" t="s">
        <v>5</v>
      </c>
      <c r="W1038" s="26" t="s">
        <v>162</v>
      </c>
      <c r="X1038" s="26" t="s">
        <v>158</v>
      </c>
      <c r="Y1038" s="26" t="s">
        <v>43</v>
      </c>
      <c r="Z1038" s="26" t="s">
        <v>43</v>
      </c>
      <c r="AA1038" s="26" t="s">
        <v>43</v>
      </c>
      <c r="AB1038" s="26" t="s">
        <v>43</v>
      </c>
      <c r="AC1038" s="26" t="s">
        <v>43</v>
      </c>
      <c r="AD1038" s="26" t="s">
        <v>43</v>
      </c>
      <c r="AE1038" s="26" t="s">
        <v>55</v>
      </c>
      <c r="AF1038" s="26" t="s">
        <v>159</v>
      </c>
      <c r="AG1038" s="26" t="s">
        <v>59</v>
      </c>
      <c r="AH1038" s="26" t="s">
        <v>59</v>
      </c>
      <c r="AI1038" s="26" t="s">
        <v>59</v>
      </c>
      <c r="AJ1038" s="26" t="s">
        <v>59</v>
      </c>
      <c r="AK1038" s="26" t="s">
        <v>71</v>
      </c>
      <c r="AL1038" s="26" t="s">
        <v>163</v>
      </c>
      <c r="AM1038" s="26" t="s">
        <v>218</v>
      </c>
      <c r="AN1038" s="26" t="s">
        <v>90</v>
      </c>
      <c r="AO1038" s="26" t="s">
        <v>392</v>
      </c>
      <c r="AP1038" s="26" t="s">
        <v>105</v>
      </c>
      <c r="AQ1038" s="26" t="s">
        <v>105</v>
      </c>
      <c r="AR1038" s="26" t="s">
        <v>105</v>
      </c>
      <c r="AS1038" s="26" t="s">
        <v>105</v>
      </c>
      <c r="AT1038" s="26" t="s">
        <v>113</v>
      </c>
      <c r="AU1038" s="26" t="s">
        <v>166</v>
      </c>
      <c r="AX1038" s="12">
        <f t="shared" si="598"/>
        <v>1037</v>
      </c>
      <c r="AY1038" s="12">
        <f t="shared" si="629"/>
        <v>1</v>
      </c>
      <c r="AZ1038" s="20" t="str">
        <f t="shared" si="599"/>
        <v>Criterios y estándares (Rúbrica)., Retroalimentación.</v>
      </c>
      <c r="BA1038" s="12" t="str">
        <f t="shared" si="594"/>
        <v>Criterios y estándares (Rúbrica).</v>
      </c>
      <c r="BB1038" s="12" t="str">
        <f t="shared" si="595"/>
        <v>Retroalimentación.</v>
      </c>
      <c r="BC1038" s="12" t="str">
        <f t="shared" si="596"/>
        <v/>
      </c>
      <c r="BD1038" s="12" t="str">
        <f t="shared" si="597"/>
        <v/>
      </c>
      <c r="BF1038" s="12">
        <f t="shared" si="600"/>
        <v>0</v>
      </c>
      <c r="BG1038" s="12">
        <f t="shared" si="601"/>
        <v>1</v>
      </c>
      <c r="BH1038" s="12">
        <f t="shared" si="602"/>
        <v>0</v>
      </c>
      <c r="BI1038" s="12">
        <f t="shared" si="603"/>
        <v>1</v>
      </c>
      <c r="BJ1038" s="12">
        <f t="shared" si="604"/>
        <v>0</v>
      </c>
      <c r="BK1038" s="12">
        <f t="shared" si="605"/>
        <v>2</v>
      </c>
      <c r="BL1038" s="20" t="str">
        <f t="shared" si="606"/>
        <v>Reflexión, Claridad, Oportunidades de mejora</v>
      </c>
      <c r="BM1038" s="12" t="str">
        <f t="shared" si="607"/>
        <v>Reflexión</v>
      </c>
      <c r="BN1038" s="12" t="str">
        <f t="shared" si="593"/>
        <v>Claridad</v>
      </c>
      <c r="BO1038" s="12" t="str">
        <f t="shared" si="608"/>
        <v>Oportunidades de mejora</v>
      </c>
      <c r="BP1038" s="12" t="str">
        <f t="shared" si="609"/>
        <v/>
      </c>
      <c r="BQ1038" s="12" t="str">
        <f t="shared" si="610"/>
        <v/>
      </c>
      <c r="BS1038" s="12">
        <f t="shared" si="611"/>
        <v>1</v>
      </c>
      <c r="BT1038" s="12">
        <f t="shared" si="612"/>
        <v>0</v>
      </c>
      <c r="BU1038" s="12">
        <f t="shared" si="613"/>
        <v>1</v>
      </c>
      <c r="BV1038" s="12">
        <f t="shared" si="614"/>
        <v>1</v>
      </c>
      <c r="BW1038" s="12">
        <f t="shared" si="615"/>
        <v>0</v>
      </c>
      <c r="BX1038" s="12">
        <f t="shared" si="616"/>
        <v>0</v>
      </c>
      <c r="BY1038" s="12">
        <f t="shared" si="617"/>
        <v>3</v>
      </c>
      <c r="BZ1038" s="12" t="str">
        <f t="shared" si="618"/>
        <v>La bibliografía propuesta contiene títulos de edición menor a 5 años.</v>
      </c>
      <c r="CA1038" s="12" t="str">
        <f t="shared" si="619"/>
        <v>La bibliografía propuesta contiene títulos de edición menor a 5 años.</v>
      </c>
      <c r="CB1038" s="21" t="str">
        <f t="shared" si="620"/>
        <v/>
      </c>
      <c r="CC1038" s="12" t="str">
        <f t="shared" si="621"/>
        <v/>
      </c>
      <c r="CD1038" s="12" t="str">
        <f t="shared" si="622"/>
        <v/>
      </c>
      <c r="CF1038" s="12">
        <f t="shared" si="623"/>
        <v>0</v>
      </c>
      <c r="CG1038" s="12">
        <f t="shared" si="624"/>
        <v>1</v>
      </c>
      <c r="CH1038" s="12">
        <f t="shared" si="625"/>
        <v>0</v>
      </c>
      <c r="CI1038" s="12">
        <f t="shared" si="626"/>
        <v>0</v>
      </c>
      <c r="CJ1038" s="12">
        <f t="shared" si="627"/>
        <v>0</v>
      </c>
      <c r="CK1038" s="12">
        <f t="shared" si="628"/>
        <v>1</v>
      </c>
    </row>
    <row r="1039" spans="1:89" x14ac:dyDescent="0.25">
      <c r="A1039" s="25">
        <v>43091.827280787038</v>
      </c>
      <c r="B1039" s="26" t="s">
        <v>907</v>
      </c>
      <c r="C1039" s="26" t="s">
        <v>908</v>
      </c>
      <c r="D1039" s="26" t="s">
        <v>185</v>
      </c>
      <c r="E1039" s="24"/>
      <c r="F1039" s="26" t="s">
        <v>297</v>
      </c>
      <c r="G1039" s="26" t="s">
        <v>2101</v>
      </c>
      <c r="H1039" s="26" t="s">
        <v>188</v>
      </c>
      <c r="I1039" s="26" t="s">
        <v>188</v>
      </c>
      <c r="J1039" s="26" t="s">
        <v>188</v>
      </c>
      <c r="K1039" s="26" t="s">
        <v>188</v>
      </c>
      <c r="L1039" s="26" t="s">
        <v>188</v>
      </c>
      <c r="M1039" s="26" t="s">
        <v>189</v>
      </c>
      <c r="N1039" s="26" t="s">
        <v>189</v>
      </c>
      <c r="O1039" s="26" t="s">
        <v>188</v>
      </c>
      <c r="P1039" s="26" t="s">
        <v>188</v>
      </c>
      <c r="Q1039" s="26" t="s">
        <v>188</v>
      </c>
      <c r="R1039" s="26" t="s">
        <v>188</v>
      </c>
      <c r="S1039" s="26" t="s">
        <v>188</v>
      </c>
      <c r="T1039" s="26" t="s">
        <v>188</v>
      </c>
      <c r="U1039" s="26" t="s">
        <v>188</v>
      </c>
      <c r="V1039" s="26" t="s">
        <v>5</v>
      </c>
      <c r="W1039" s="26" t="s">
        <v>162</v>
      </c>
      <c r="X1039" s="26" t="s">
        <v>158</v>
      </c>
      <c r="Y1039" s="26" t="s">
        <v>190</v>
      </c>
      <c r="Z1039" s="26" t="s">
        <v>190</v>
      </c>
      <c r="AA1039" s="26" t="s">
        <v>190</v>
      </c>
      <c r="AB1039" s="26" t="s">
        <v>190</v>
      </c>
      <c r="AC1039" s="26" t="s">
        <v>190</v>
      </c>
      <c r="AD1039" s="26" t="s">
        <v>190</v>
      </c>
      <c r="AE1039" s="26" t="s">
        <v>55</v>
      </c>
      <c r="AF1039" s="26" t="s">
        <v>159</v>
      </c>
      <c r="AG1039" s="26" t="s">
        <v>59</v>
      </c>
      <c r="AH1039" s="26" t="s">
        <v>59</v>
      </c>
      <c r="AI1039" s="26" t="s">
        <v>59</v>
      </c>
      <c r="AJ1039" s="26" t="s">
        <v>59</v>
      </c>
      <c r="AK1039" s="26" t="s">
        <v>71</v>
      </c>
      <c r="AL1039" s="26" t="s">
        <v>74</v>
      </c>
      <c r="AM1039" s="26" t="s">
        <v>218</v>
      </c>
      <c r="AN1039" s="26" t="s">
        <v>90</v>
      </c>
      <c r="AO1039" s="26" t="s">
        <v>210</v>
      </c>
      <c r="AP1039" s="26" t="s">
        <v>104</v>
      </c>
      <c r="AQ1039" s="26" t="s">
        <v>104</v>
      </c>
      <c r="AR1039" s="26" t="s">
        <v>104</v>
      </c>
      <c r="AS1039" s="26" t="s">
        <v>104</v>
      </c>
      <c r="AT1039" s="26" t="s">
        <v>112</v>
      </c>
      <c r="AU1039" s="26" t="s">
        <v>260</v>
      </c>
      <c r="AX1039" s="12">
        <f t="shared" si="598"/>
        <v>448</v>
      </c>
      <c r="AY1039" s="12">
        <f t="shared" si="629"/>
        <v>0.33333333333333331</v>
      </c>
      <c r="AZ1039" s="20" t="str">
        <f t="shared" si="599"/>
        <v>Criterios y estándares (Rúbrica)., Retroalimentación.</v>
      </c>
      <c r="BA1039" s="12" t="str">
        <f t="shared" si="594"/>
        <v>Criterios y estándares (Rúbrica).</v>
      </c>
      <c r="BB1039" s="12" t="str">
        <f t="shared" si="595"/>
        <v>Retroalimentación.</v>
      </c>
      <c r="BC1039" s="12" t="str">
        <f t="shared" si="596"/>
        <v/>
      </c>
      <c r="BD1039" s="12" t="str">
        <f t="shared" si="597"/>
        <v/>
      </c>
      <c r="BF1039" s="12">
        <f t="shared" si="600"/>
        <v>0</v>
      </c>
      <c r="BG1039" s="12">
        <f t="shared" si="601"/>
        <v>1</v>
      </c>
      <c r="BH1039" s="12">
        <f t="shared" si="602"/>
        <v>0</v>
      </c>
      <c r="BI1039" s="12">
        <f t="shared" si="603"/>
        <v>1</v>
      </c>
      <c r="BJ1039" s="12">
        <f t="shared" si="604"/>
        <v>0</v>
      </c>
      <c r="BK1039" s="12">
        <f t="shared" si="605"/>
        <v>2</v>
      </c>
      <c r="BL1039" s="20" t="str">
        <f t="shared" si="606"/>
        <v>Reflexión, Diálogo, Claridad, Oportunidades de mejora</v>
      </c>
      <c r="BM1039" s="12" t="str">
        <f t="shared" si="607"/>
        <v>Reflexión</v>
      </c>
      <c r="BN1039" s="12" t="str">
        <f t="shared" si="593"/>
        <v>Diálogo</v>
      </c>
      <c r="BO1039" s="12" t="str">
        <f t="shared" si="608"/>
        <v>Claridad</v>
      </c>
      <c r="BP1039" s="12" t="str">
        <f t="shared" si="609"/>
        <v>Oportunidades de mejora</v>
      </c>
      <c r="BQ1039" s="12" t="str">
        <f t="shared" si="610"/>
        <v/>
      </c>
      <c r="BS1039" s="12">
        <f t="shared" si="611"/>
        <v>1</v>
      </c>
      <c r="BT1039" s="12">
        <f t="shared" si="612"/>
        <v>1</v>
      </c>
      <c r="BU1039" s="12">
        <f t="shared" si="613"/>
        <v>1</v>
      </c>
      <c r="BV1039" s="12">
        <f t="shared" si="614"/>
        <v>1</v>
      </c>
      <c r="BW1039" s="12">
        <f t="shared" si="615"/>
        <v>0</v>
      </c>
      <c r="BX1039" s="12">
        <f t="shared" si="616"/>
        <v>0</v>
      </c>
      <c r="BY1039" s="12">
        <f t="shared" si="617"/>
        <v>4</v>
      </c>
      <c r="BZ1039" s="12" t="str">
        <f t="shared" si="618"/>
        <v>La bibliografía básica propuesta se encuentra en la biblioteca "Juan Roa Vásquez"., La bibliografía se presenta con una sólo sistema de referenciación (APA, Vancouver, IEEE, etc)., La bibliografía incluye por lo menos dos títulos en una segunda lengua.</v>
      </c>
      <c r="CA1039" s="12" t="str">
        <f t="shared" si="619"/>
        <v>La bibliografía básica propuesta se encuentra en la biblioteca "Juan Roa Vásquez".</v>
      </c>
      <c r="CB1039" s="21" t="str">
        <f t="shared" si="620"/>
        <v>La bibliografía se presenta con una sólo sistema de referenciación (APA, Vancouver, IEEE, etc).</v>
      </c>
      <c r="CC1039" s="12" t="str">
        <f t="shared" si="621"/>
        <v>La bibliografía incluye por lo menos dos títulos en una segunda lengua.</v>
      </c>
      <c r="CD1039" s="12" t="str">
        <f t="shared" si="622"/>
        <v/>
      </c>
      <c r="CF1039" s="12">
        <f t="shared" si="623"/>
        <v>1</v>
      </c>
      <c r="CG1039" s="12">
        <f t="shared" si="624"/>
        <v>0</v>
      </c>
      <c r="CH1039" s="12">
        <f t="shared" si="625"/>
        <v>1</v>
      </c>
      <c r="CI1039" s="12">
        <f t="shared" si="626"/>
        <v>1</v>
      </c>
      <c r="CJ1039" s="12">
        <f t="shared" si="627"/>
        <v>0</v>
      </c>
      <c r="CK1039" s="12">
        <f t="shared" si="628"/>
        <v>3</v>
      </c>
    </row>
    <row r="1040" spans="1:89" x14ac:dyDescent="0.25">
      <c r="A1040" s="25">
        <v>43095.463296817128</v>
      </c>
      <c r="B1040" s="26" t="s">
        <v>907</v>
      </c>
      <c r="C1040" s="26" t="s">
        <v>908</v>
      </c>
      <c r="D1040" s="26" t="s">
        <v>185</v>
      </c>
      <c r="E1040" s="24"/>
      <c r="F1040" s="26" t="s">
        <v>297</v>
      </c>
      <c r="G1040" s="26" t="s">
        <v>2102</v>
      </c>
      <c r="H1040" s="26" t="s">
        <v>188</v>
      </c>
      <c r="I1040" s="26" t="s">
        <v>188</v>
      </c>
      <c r="J1040" s="26" t="s">
        <v>188</v>
      </c>
      <c r="K1040" s="26" t="s">
        <v>188</v>
      </c>
      <c r="L1040" s="26" t="s">
        <v>188</v>
      </c>
      <c r="M1040" s="26" t="s">
        <v>188</v>
      </c>
      <c r="N1040" s="26" t="s">
        <v>188</v>
      </c>
      <c r="O1040" s="26" t="s">
        <v>188</v>
      </c>
      <c r="P1040" s="26" t="s">
        <v>188</v>
      </c>
      <c r="Q1040" s="26" t="s">
        <v>188</v>
      </c>
      <c r="R1040" s="26" t="s">
        <v>188</v>
      </c>
      <c r="S1040" s="26" t="s">
        <v>188</v>
      </c>
      <c r="T1040" s="26" t="s">
        <v>188</v>
      </c>
      <c r="U1040" s="26" t="s">
        <v>188</v>
      </c>
      <c r="V1040" s="26" t="s">
        <v>5</v>
      </c>
      <c r="W1040" s="26" t="s">
        <v>162</v>
      </c>
      <c r="X1040" s="26" t="s">
        <v>158</v>
      </c>
      <c r="Y1040" s="26" t="s">
        <v>190</v>
      </c>
      <c r="Z1040" s="26" t="s">
        <v>190</v>
      </c>
      <c r="AA1040" s="26" t="s">
        <v>190</v>
      </c>
      <c r="AB1040" s="26" t="s">
        <v>190</v>
      </c>
      <c r="AC1040" s="26" t="s">
        <v>190</v>
      </c>
      <c r="AD1040" s="26" t="s">
        <v>190</v>
      </c>
      <c r="AE1040" s="26" t="s">
        <v>55</v>
      </c>
      <c r="AF1040" s="26" t="s">
        <v>159</v>
      </c>
      <c r="AG1040" s="26" t="s">
        <v>58</v>
      </c>
      <c r="AH1040" s="26" t="s">
        <v>59</v>
      </c>
      <c r="AI1040" s="26" t="s">
        <v>59</v>
      </c>
      <c r="AJ1040" s="26" t="s">
        <v>59</v>
      </c>
      <c r="AK1040" s="26" t="s">
        <v>69</v>
      </c>
      <c r="AL1040" s="26" t="s">
        <v>160</v>
      </c>
      <c r="AM1040" s="26" t="s">
        <v>84</v>
      </c>
      <c r="AN1040" s="26" t="s">
        <v>88</v>
      </c>
      <c r="AO1040" s="26" t="s">
        <v>192</v>
      </c>
      <c r="AP1040" s="26" t="s">
        <v>104</v>
      </c>
      <c r="AQ1040" s="26" t="s">
        <v>104</v>
      </c>
      <c r="AR1040" s="26" t="s">
        <v>105</v>
      </c>
      <c r="AS1040" s="26" t="s">
        <v>104</v>
      </c>
      <c r="AT1040" s="26" t="s">
        <v>112</v>
      </c>
      <c r="AU1040" s="26" t="s">
        <v>260</v>
      </c>
      <c r="AX1040" s="12">
        <f t="shared" si="598"/>
        <v>448</v>
      </c>
      <c r="AY1040" s="12">
        <f t="shared" si="629"/>
        <v>0.33333333333333331</v>
      </c>
      <c r="AZ1040" s="20" t="str">
        <f t="shared" si="599"/>
        <v>Retroalimentación.</v>
      </c>
      <c r="BA1040" s="12" t="str">
        <f t="shared" si="594"/>
        <v>Retroalimentación.</v>
      </c>
      <c r="BB1040" s="12" t="str">
        <f t="shared" si="595"/>
        <v/>
      </c>
      <c r="BC1040" s="12" t="str">
        <f t="shared" si="596"/>
        <v/>
      </c>
      <c r="BD1040" s="12" t="str">
        <f t="shared" si="597"/>
        <v/>
      </c>
      <c r="BF1040" s="12">
        <f t="shared" si="600"/>
        <v>0</v>
      </c>
      <c r="BG1040" s="12">
        <f t="shared" si="601"/>
        <v>0</v>
      </c>
      <c r="BH1040" s="12">
        <f t="shared" si="602"/>
        <v>0</v>
      </c>
      <c r="BI1040" s="12">
        <f t="shared" si="603"/>
        <v>1</v>
      </c>
      <c r="BJ1040" s="12">
        <f t="shared" si="604"/>
        <v>0</v>
      </c>
      <c r="BK1040" s="12">
        <f t="shared" si="605"/>
        <v>1</v>
      </c>
      <c r="BL1040" s="20" t="str">
        <f t="shared" si="606"/>
        <v>Reflexión, Diálogo, Claridad, Oportunidades de mejora, Retroalimentación al docente</v>
      </c>
      <c r="BM1040" s="12" t="str">
        <f t="shared" si="607"/>
        <v>Reflexión</v>
      </c>
      <c r="BN1040" s="12" t="str">
        <f t="shared" si="593"/>
        <v>Diálogo</v>
      </c>
      <c r="BO1040" s="12" t="str">
        <f t="shared" si="608"/>
        <v>Claridad</v>
      </c>
      <c r="BP1040" s="12" t="str">
        <f t="shared" si="609"/>
        <v>Oportunidades de mejora</v>
      </c>
      <c r="BQ1040" s="12" t="str">
        <f t="shared" si="610"/>
        <v>Retroalimentación al docente</v>
      </c>
      <c r="BS1040" s="12">
        <f t="shared" si="611"/>
        <v>1</v>
      </c>
      <c r="BT1040" s="12">
        <f t="shared" si="612"/>
        <v>1</v>
      </c>
      <c r="BU1040" s="12">
        <f t="shared" si="613"/>
        <v>1</v>
      </c>
      <c r="BV1040" s="12">
        <f t="shared" si="614"/>
        <v>1</v>
      </c>
      <c r="BW1040" s="12">
        <f t="shared" si="615"/>
        <v>1</v>
      </c>
      <c r="BX1040" s="12">
        <f t="shared" si="616"/>
        <v>0</v>
      </c>
      <c r="BY1040" s="12">
        <f t="shared" si="617"/>
        <v>5</v>
      </c>
      <c r="BZ1040" s="12" t="str">
        <f t="shared" si="618"/>
        <v>La bibliografía básica propuesta se encuentra en la biblioteca "Juan Roa Vásquez"., La bibliografía se presenta con una sólo sistema de referenciación (APA, Vancouver, IEEE, etc)., La bibliografía incluye por lo menos dos títulos en una segunda lengua.</v>
      </c>
      <c r="CA1040" s="12" t="str">
        <f t="shared" si="619"/>
        <v>La bibliografía básica propuesta se encuentra en la biblioteca "Juan Roa Vásquez".</v>
      </c>
      <c r="CB1040" s="21" t="str">
        <f t="shared" si="620"/>
        <v>La bibliografía se presenta con una sólo sistema de referenciación (APA, Vancouver, IEEE, etc).</v>
      </c>
      <c r="CC1040" s="12" t="str">
        <f t="shared" si="621"/>
        <v>La bibliografía incluye por lo menos dos títulos en una segunda lengua.</v>
      </c>
      <c r="CD1040" s="12" t="str">
        <f t="shared" si="622"/>
        <v/>
      </c>
      <c r="CF1040" s="12">
        <f t="shared" si="623"/>
        <v>1</v>
      </c>
      <c r="CG1040" s="12">
        <f t="shared" si="624"/>
        <v>0</v>
      </c>
      <c r="CH1040" s="12">
        <f t="shared" si="625"/>
        <v>1</v>
      </c>
      <c r="CI1040" s="12">
        <f t="shared" si="626"/>
        <v>1</v>
      </c>
      <c r="CJ1040" s="12">
        <f t="shared" si="627"/>
        <v>0</v>
      </c>
      <c r="CK1040" s="12">
        <f t="shared" si="628"/>
        <v>3</v>
      </c>
    </row>
    <row r="1041" spans="1:89" x14ac:dyDescent="0.25">
      <c r="A1041" s="25">
        <v>43104.600341608791</v>
      </c>
      <c r="B1041" s="26" t="s">
        <v>2103</v>
      </c>
      <c r="C1041" s="26" t="s">
        <v>2104</v>
      </c>
      <c r="D1041" s="26" t="s">
        <v>185</v>
      </c>
      <c r="E1041" s="24"/>
      <c r="F1041" s="26" t="s">
        <v>212</v>
      </c>
      <c r="G1041" s="26" t="s">
        <v>2105</v>
      </c>
      <c r="H1041" s="26" t="s">
        <v>188</v>
      </c>
      <c r="I1041" s="26" t="s">
        <v>188</v>
      </c>
      <c r="J1041" s="26" t="s">
        <v>188</v>
      </c>
      <c r="K1041" s="26" t="s">
        <v>188</v>
      </c>
      <c r="L1041" s="26" t="s">
        <v>188</v>
      </c>
      <c r="M1041" s="26" t="s">
        <v>188</v>
      </c>
      <c r="N1041" s="26" t="s">
        <v>188</v>
      </c>
      <c r="O1041" s="26" t="s">
        <v>188</v>
      </c>
      <c r="P1041" s="26" t="s">
        <v>188</v>
      </c>
      <c r="Q1041" s="26" t="s">
        <v>188</v>
      </c>
      <c r="R1041" s="26" t="s">
        <v>188</v>
      </c>
      <c r="S1041" s="26" t="s">
        <v>188</v>
      </c>
      <c r="T1041" s="26" t="s">
        <v>188</v>
      </c>
      <c r="U1041" s="26" t="s">
        <v>188</v>
      </c>
      <c r="V1041" s="26" t="s">
        <v>5</v>
      </c>
      <c r="W1041" s="26" t="s">
        <v>162</v>
      </c>
      <c r="X1041" s="26" t="s">
        <v>158</v>
      </c>
      <c r="Y1041" s="26" t="s">
        <v>190</v>
      </c>
      <c r="Z1041" s="26" t="s">
        <v>190</v>
      </c>
      <c r="AA1041" s="26" t="s">
        <v>190</v>
      </c>
      <c r="AB1041" s="26" t="s">
        <v>190</v>
      </c>
      <c r="AC1041" s="26" t="s">
        <v>43</v>
      </c>
      <c r="AD1041" s="26" t="s">
        <v>190</v>
      </c>
      <c r="AE1041" s="26" t="s">
        <v>55</v>
      </c>
      <c r="AF1041" s="26" t="s">
        <v>58</v>
      </c>
      <c r="AG1041" s="26" t="s">
        <v>58</v>
      </c>
      <c r="AH1041" s="26" t="s">
        <v>58</v>
      </c>
      <c r="AI1041" s="26" t="s">
        <v>58</v>
      </c>
      <c r="AJ1041" s="26" t="s">
        <v>58</v>
      </c>
      <c r="AK1041" s="26" t="s">
        <v>69</v>
      </c>
      <c r="AL1041" s="26" t="s">
        <v>160</v>
      </c>
      <c r="AM1041" s="26" t="s">
        <v>231</v>
      </c>
      <c r="AN1041" s="26" t="s">
        <v>89</v>
      </c>
      <c r="AO1041" s="26" t="s">
        <v>210</v>
      </c>
      <c r="AP1041" s="26" t="s">
        <v>104</v>
      </c>
      <c r="AQ1041" s="26" t="s">
        <v>104</v>
      </c>
      <c r="AR1041" s="26" t="s">
        <v>104</v>
      </c>
      <c r="AS1041" s="26" t="s">
        <v>106</v>
      </c>
      <c r="AT1041" s="26" t="s">
        <v>114</v>
      </c>
      <c r="AU1041" s="26" t="s">
        <v>200</v>
      </c>
      <c r="AX1041" s="12">
        <f t="shared" si="598"/>
        <v>1040</v>
      </c>
      <c r="AY1041" s="12">
        <f t="shared" si="629"/>
        <v>1</v>
      </c>
      <c r="AZ1041" s="20" t="str">
        <f t="shared" si="599"/>
        <v>Anticipatoria., Criterios y estándares (Rúbrica)., Retroalimentación.</v>
      </c>
      <c r="BA1041" s="12" t="str">
        <f t="shared" si="594"/>
        <v>Anticipatoria.</v>
      </c>
      <c r="BB1041" s="12" t="str">
        <f t="shared" si="595"/>
        <v>Criterios y estándares (Rúbrica).</v>
      </c>
      <c r="BC1041" s="12" t="str">
        <f t="shared" si="596"/>
        <v>Retroalimentación.</v>
      </c>
      <c r="BD1041" s="12" t="str">
        <f t="shared" si="597"/>
        <v/>
      </c>
      <c r="BF1041" s="12">
        <f t="shared" si="600"/>
        <v>1</v>
      </c>
      <c r="BG1041" s="12">
        <f t="shared" si="601"/>
        <v>1</v>
      </c>
      <c r="BH1041" s="12">
        <f t="shared" si="602"/>
        <v>0</v>
      </c>
      <c r="BI1041" s="12">
        <f t="shared" si="603"/>
        <v>1</v>
      </c>
      <c r="BJ1041" s="12">
        <f t="shared" si="604"/>
        <v>0</v>
      </c>
      <c r="BK1041" s="12">
        <f t="shared" si="605"/>
        <v>3</v>
      </c>
      <c r="BL1041" s="20" t="str">
        <f t="shared" si="606"/>
        <v>Reflexión, Diálogo, Claridad, Oportunidades de mejora</v>
      </c>
      <c r="BM1041" s="12" t="str">
        <f t="shared" si="607"/>
        <v>Reflexión</v>
      </c>
      <c r="BN1041" s="12" t="str">
        <f t="shared" si="593"/>
        <v>Diálogo</v>
      </c>
      <c r="BO1041" s="12" t="str">
        <f t="shared" si="608"/>
        <v>Claridad</v>
      </c>
      <c r="BP1041" s="12" t="str">
        <f t="shared" si="609"/>
        <v>Oportunidades de mejora</v>
      </c>
      <c r="BQ1041" s="12" t="str">
        <f t="shared" si="610"/>
        <v/>
      </c>
      <c r="BS1041" s="12">
        <f t="shared" si="611"/>
        <v>1</v>
      </c>
      <c r="BT1041" s="12">
        <f t="shared" si="612"/>
        <v>1</v>
      </c>
      <c r="BU1041" s="12">
        <f t="shared" si="613"/>
        <v>1</v>
      </c>
      <c r="BV1041" s="12">
        <f t="shared" si="614"/>
        <v>1</v>
      </c>
      <c r="BW1041" s="12">
        <f t="shared" si="615"/>
        <v>0</v>
      </c>
      <c r="BX1041" s="12">
        <f t="shared" si="616"/>
        <v>0</v>
      </c>
      <c r="BY1041" s="12">
        <f t="shared" si="617"/>
        <v>4</v>
      </c>
      <c r="BZ1041" s="12" t="str">
        <f t="shared" si="618"/>
        <v>La bibliografía básica propuesta se encuentra en la biblioteca "Juan Roa Vásquez"., La bibliografía propuesta contiene títulos de edición menor a 5 años.</v>
      </c>
      <c r="CA1041" s="12" t="str">
        <f t="shared" si="619"/>
        <v>La bibliografía básica propuesta se encuentra en la biblioteca "Juan Roa Vásquez".</v>
      </c>
      <c r="CB1041" s="21" t="str">
        <f t="shared" si="620"/>
        <v>La bibliografía propuesta contiene títulos de edición menor a 5 años.</v>
      </c>
      <c r="CC1041" s="12" t="str">
        <f t="shared" si="621"/>
        <v/>
      </c>
      <c r="CD1041" s="12" t="str">
        <f t="shared" si="622"/>
        <v/>
      </c>
      <c r="CF1041" s="12">
        <f t="shared" si="623"/>
        <v>1</v>
      </c>
      <c r="CG1041" s="12">
        <f t="shared" si="624"/>
        <v>1</v>
      </c>
      <c r="CH1041" s="12">
        <f t="shared" si="625"/>
        <v>0</v>
      </c>
      <c r="CI1041" s="12">
        <f t="shared" si="626"/>
        <v>0</v>
      </c>
      <c r="CJ1041" s="12">
        <f t="shared" si="627"/>
        <v>0</v>
      </c>
      <c r="CK1041" s="12">
        <f t="shared" si="628"/>
        <v>2</v>
      </c>
    </row>
    <row r="1042" spans="1:89" x14ac:dyDescent="0.25">
      <c r="A1042" s="25">
        <v>43110.531025567128</v>
      </c>
      <c r="B1042" s="26" t="s">
        <v>2106</v>
      </c>
      <c r="C1042" s="26" t="s">
        <v>2107</v>
      </c>
      <c r="D1042" s="26" t="s">
        <v>185</v>
      </c>
      <c r="E1042" s="24"/>
      <c r="F1042" s="26" t="s">
        <v>621</v>
      </c>
      <c r="G1042" s="26" t="s">
        <v>2108</v>
      </c>
      <c r="H1042" s="26" t="s">
        <v>188</v>
      </c>
      <c r="I1042" s="26" t="s">
        <v>188</v>
      </c>
      <c r="J1042" s="26" t="s">
        <v>188</v>
      </c>
      <c r="K1042" s="26" t="s">
        <v>188</v>
      </c>
      <c r="L1042" s="26" t="s">
        <v>188</v>
      </c>
      <c r="M1042" s="26" t="s">
        <v>188</v>
      </c>
      <c r="N1042" s="26" t="s">
        <v>188</v>
      </c>
      <c r="O1042" s="26" t="s">
        <v>188</v>
      </c>
      <c r="P1042" s="26" t="s">
        <v>188</v>
      </c>
      <c r="Q1042" s="26" t="s">
        <v>188</v>
      </c>
      <c r="R1042" s="26" t="s">
        <v>188</v>
      </c>
      <c r="S1042" s="26" t="s">
        <v>188</v>
      </c>
      <c r="T1042" s="26" t="s">
        <v>188</v>
      </c>
      <c r="U1042" s="26" t="s">
        <v>188</v>
      </c>
      <c r="V1042" s="26" t="s">
        <v>5</v>
      </c>
      <c r="W1042" s="26" t="s">
        <v>162</v>
      </c>
      <c r="X1042" s="26" t="s">
        <v>158</v>
      </c>
      <c r="Y1042" s="26" t="s">
        <v>190</v>
      </c>
      <c r="Z1042" s="26" t="s">
        <v>190</v>
      </c>
      <c r="AA1042" s="26" t="s">
        <v>190</v>
      </c>
      <c r="AB1042" s="26" t="s">
        <v>190</v>
      </c>
      <c r="AC1042" s="26" t="s">
        <v>190</v>
      </c>
      <c r="AD1042" s="26" t="s">
        <v>190</v>
      </c>
      <c r="AE1042" s="26" t="s">
        <v>55</v>
      </c>
      <c r="AF1042" s="26" t="s">
        <v>159</v>
      </c>
      <c r="AG1042" s="26" t="s">
        <v>59</v>
      </c>
      <c r="AH1042" s="26" t="s">
        <v>59</v>
      </c>
      <c r="AI1042" s="26" t="s">
        <v>59</v>
      </c>
      <c r="AJ1042" s="26" t="s">
        <v>59</v>
      </c>
      <c r="AK1042" s="26" t="s">
        <v>71</v>
      </c>
      <c r="AL1042" s="26" t="s">
        <v>163</v>
      </c>
      <c r="AM1042" s="26" t="s">
        <v>191</v>
      </c>
      <c r="AN1042" s="26" t="s">
        <v>89</v>
      </c>
      <c r="AO1042" s="26" t="s">
        <v>192</v>
      </c>
      <c r="AP1042" s="26" t="s">
        <v>106</v>
      </c>
      <c r="AQ1042" s="26" t="s">
        <v>106</v>
      </c>
      <c r="AR1042" s="26" t="s">
        <v>106</v>
      </c>
      <c r="AS1042" s="26" t="s">
        <v>106</v>
      </c>
      <c r="AT1042" s="26" t="s">
        <v>114</v>
      </c>
      <c r="AU1042" s="26" t="s">
        <v>247</v>
      </c>
      <c r="AX1042" s="12">
        <f t="shared" si="598"/>
        <v>1041</v>
      </c>
      <c r="AY1042" s="12">
        <f t="shared" si="629"/>
        <v>0.5</v>
      </c>
      <c r="AZ1042" s="20" t="str">
        <f t="shared" si="599"/>
        <v>Anticipatoria., Criterios y estándares (Rúbrica)., Autoevaluación., Retroalimentación.</v>
      </c>
      <c r="BA1042" s="12" t="str">
        <f t="shared" si="594"/>
        <v>Anticipatoria.</v>
      </c>
      <c r="BB1042" s="12" t="str">
        <f t="shared" si="595"/>
        <v>Criterios y estándares (Rúbrica).</v>
      </c>
      <c r="BC1042" s="12" t="str">
        <f t="shared" si="596"/>
        <v>Autoevaluación.</v>
      </c>
      <c r="BD1042" s="12" t="str">
        <f t="shared" si="597"/>
        <v>Retroalimentación.</v>
      </c>
      <c r="BF1042" s="12">
        <f t="shared" si="600"/>
        <v>1</v>
      </c>
      <c r="BG1042" s="12">
        <f t="shared" si="601"/>
        <v>1</v>
      </c>
      <c r="BH1042" s="12">
        <f t="shared" si="602"/>
        <v>1</v>
      </c>
      <c r="BI1042" s="12">
        <f t="shared" si="603"/>
        <v>1</v>
      </c>
      <c r="BJ1042" s="12">
        <f t="shared" si="604"/>
        <v>0</v>
      </c>
      <c r="BK1042" s="12">
        <f t="shared" si="605"/>
        <v>4</v>
      </c>
      <c r="BL1042" s="20" t="str">
        <f t="shared" si="606"/>
        <v>Reflexión, Diálogo, Claridad, Oportunidades de mejora, Retroalimentación al docente</v>
      </c>
      <c r="BM1042" s="12" t="str">
        <f t="shared" si="607"/>
        <v>Reflexión</v>
      </c>
      <c r="BN1042" s="12" t="str">
        <f t="shared" si="593"/>
        <v>Diálogo</v>
      </c>
      <c r="BO1042" s="12" t="str">
        <f t="shared" si="608"/>
        <v>Claridad</v>
      </c>
      <c r="BP1042" s="12" t="str">
        <f t="shared" si="609"/>
        <v>Oportunidades de mejora</v>
      </c>
      <c r="BQ1042" s="12" t="str">
        <f t="shared" si="610"/>
        <v>Retroalimentación al docente</v>
      </c>
      <c r="BS1042" s="12">
        <f t="shared" si="611"/>
        <v>1</v>
      </c>
      <c r="BT1042" s="12">
        <f t="shared" si="612"/>
        <v>1</v>
      </c>
      <c r="BU1042" s="12">
        <f t="shared" si="613"/>
        <v>1</v>
      </c>
      <c r="BV1042" s="12">
        <f t="shared" si="614"/>
        <v>1</v>
      </c>
      <c r="BW1042" s="12">
        <f t="shared" si="615"/>
        <v>1</v>
      </c>
      <c r="BX1042" s="12">
        <f t="shared" si="616"/>
        <v>0</v>
      </c>
      <c r="BY1042" s="12">
        <f t="shared" si="617"/>
        <v>5</v>
      </c>
      <c r="BZ1042" s="12" t="str">
        <f t="shared" si="618"/>
        <v>La bibliografía básica propuesta se encuentra en la biblioteca "Juan Roa Vásquez"., La bibliografía propuesta contiene títulos de edición menor a 5 años., La bibliografía se presenta con una sólo sistema de referenciación (APA, Vancouver, IEEE, etc).</v>
      </c>
      <c r="CA1042" s="12" t="str">
        <f t="shared" si="619"/>
        <v>La bibliografía básica propuesta se encuentra en la biblioteca "Juan Roa Vásquez".</v>
      </c>
      <c r="CB1042" s="21" t="str">
        <f t="shared" si="620"/>
        <v>La bibliografía propuesta contiene títulos de edición menor a 5 años.</v>
      </c>
      <c r="CC1042" s="12" t="str">
        <f t="shared" si="621"/>
        <v>La bibliografía se presenta con una sólo sistema de referenciación (APA, Vancouver, IEEE, etc).</v>
      </c>
      <c r="CD1042" s="12" t="str">
        <f t="shared" si="622"/>
        <v/>
      </c>
      <c r="CF1042" s="12">
        <f t="shared" si="623"/>
        <v>1</v>
      </c>
      <c r="CG1042" s="12">
        <f t="shared" si="624"/>
        <v>1</v>
      </c>
      <c r="CH1042" s="12">
        <f t="shared" si="625"/>
        <v>1</v>
      </c>
      <c r="CI1042" s="12">
        <f t="shared" si="626"/>
        <v>0</v>
      </c>
      <c r="CJ1042" s="12">
        <f t="shared" si="627"/>
        <v>0</v>
      </c>
      <c r="CK1042" s="12">
        <f t="shared" si="628"/>
        <v>3</v>
      </c>
    </row>
    <row r="1043" spans="1:89" x14ac:dyDescent="0.25">
      <c r="A1043" s="25">
        <v>43110.623526377312</v>
      </c>
      <c r="B1043" s="26" t="s">
        <v>2109</v>
      </c>
      <c r="C1043" s="26" t="s">
        <v>2110</v>
      </c>
      <c r="D1043" s="26" t="s">
        <v>185</v>
      </c>
      <c r="E1043" s="24"/>
      <c r="F1043" s="26" t="s">
        <v>1007</v>
      </c>
      <c r="G1043" s="26" t="s">
        <v>2111</v>
      </c>
      <c r="H1043" s="26" t="s">
        <v>188</v>
      </c>
      <c r="I1043" s="26" t="s">
        <v>188</v>
      </c>
      <c r="J1043" s="26" t="s">
        <v>188</v>
      </c>
      <c r="K1043" s="26" t="s">
        <v>188</v>
      </c>
      <c r="L1043" s="26" t="s">
        <v>188</v>
      </c>
      <c r="M1043" s="26" t="s">
        <v>188</v>
      </c>
      <c r="N1043" s="26" t="s">
        <v>188</v>
      </c>
      <c r="O1043" s="26" t="s">
        <v>188</v>
      </c>
      <c r="P1043" s="26" t="s">
        <v>188</v>
      </c>
      <c r="Q1043" s="26" t="s">
        <v>188</v>
      </c>
      <c r="R1043" s="26" t="s">
        <v>188</v>
      </c>
      <c r="S1043" s="26" t="s">
        <v>188</v>
      </c>
      <c r="T1043" s="26" t="s">
        <v>188</v>
      </c>
      <c r="U1043" s="26" t="s">
        <v>188</v>
      </c>
      <c r="V1043" s="26" t="s">
        <v>5</v>
      </c>
      <c r="W1043" s="26" t="s">
        <v>162</v>
      </c>
      <c r="X1043" s="26" t="s">
        <v>158</v>
      </c>
      <c r="Y1043" s="26" t="s">
        <v>43</v>
      </c>
      <c r="Z1043" s="26" t="s">
        <v>190</v>
      </c>
      <c r="AA1043" s="26" t="s">
        <v>43</v>
      </c>
      <c r="AB1043" s="26" t="s">
        <v>43</v>
      </c>
      <c r="AC1043" s="26" t="s">
        <v>43</v>
      </c>
      <c r="AD1043" s="26" t="s">
        <v>43</v>
      </c>
      <c r="AE1043" s="26" t="s">
        <v>55</v>
      </c>
      <c r="AF1043" s="26" t="s">
        <v>159</v>
      </c>
      <c r="AG1043" s="26" t="s">
        <v>59</v>
      </c>
      <c r="AH1043" s="26" t="s">
        <v>59</v>
      </c>
      <c r="AI1043" s="26" t="s">
        <v>59</v>
      </c>
      <c r="AJ1043" s="26" t="s">
        <v>59</v>
      </c>
      <c r="AK1043" s="26" t="s">
        <v>71</v>
      </c>
      <c r="AL1043" s="26" t="s">
        <v>160</v>
      </c>
      <c r="AM1043" s="26" t="s">
        <v>206</v>
      </c>
      <c r="AN1043" s="26" t="s">
        <v>89</v>
      </c>
      <c r="AO1043" s="26" t="s">
        <v>244</v>
      </c>
      <c r="AP1043" s="26" t="s">
        <v>106</v>
      </c>
      <c r="AQ1043" s="26" t="s">
        <v>106</v>
      </c>
      <c r="AR1043" s="26" t="s">
        <v>104</v>
      </c>
      <c r="AS1043" s="26" t="s">
        <v>106</v>
      </c>
      <c r="AT1043" s="26" t="s">
        <v>112</v>
      </c>
      <c r="AU1043" s="26" t="s">
        <v>284</v>
      </c>
      <c r="AX1043" s="12">
        <f t="shared" si="598"/>
        <v>1042</v>
      </c>
      <c r="AY1043" s="12">
        <f t="shared" si="629"/>
        <v>1</v>
      </c>
      <c r="AZ1043" s="20" t="str">
        <f t="shared" si="599"/>
        <v>Anticipatoria., Autoevaluación., Retroalimentación.</v>
      </c>
      <c r="BA1043" s="12" t="str">
        <f t="shared" si="594"/>
        <v>Anticipatoria.</v>
      </c>
      <c r="BB1043" s="12" t="str">
        <f t="shared" si="595"/>
        <v>Autoevaluación.</v>
      </c>
      <c r="BC1043" s="12" t="str">
        <f t="shared" si="596"/>
        <v>Retroalimentación.</v>
      </c>
      <c r="BD1043" s="12" t="str">
        <f t="shared" si="597"/>
        <v/>
      </c>
      <c r="BF1043" s="12">
        <f t="shared" si="600"/>
        <v>1</v>
      </c>
      <c r="BG1043" s="12">
        <f t="shared" si="601"/>
        <v>0</v>
      </c>
      <c r="BH1043" s="12">
        <f t="shared" si="602"/>
        <v>1</v>
      </c>
      <c r="BI1043" s="12">
        <f t="shared" si="603"/>
        <v>1</v>
      </c>
      <c r="BJ1043" s="12">
        <f t="shared" si="604"/>
        <v>0</v>
      </c>
      <c r="BK1043" s="12">
        <f t="shared" si="605"/>
        <v>3</v>
      </c>
      <c r="BL1043" s="20" t="str">
        <f t="shared" si="606"/>
        <v>Reflexión, Claridad, Oportunidades de mejora, Retroalimentación al docente</v>
      </c>
      <c r="BM1043" s="12" t="str">
        <f t="shared" si="607"/>
        <v>Reflexión</v>
      </c>
      <c r="BN1043" s="12" t="str">
        <f t="shared" si="593"/>
        <v>Claridad</v>
      </c>
      <c r="BO1043" s="12" t="str">
        <f t="shared" si="608"/>
        <v>Oportunidades de mejora</v>
      </c>
      <c r="BP1043" s="12" t="str">
        <f t="shared" si="609"/>
        <v>Oportunidades de mejora</v>
      </c>
      <c r="BQ1043" s="12" t="str">
        <f t="shared" si="610"/>
        <v>Retroalimentación al docente</v>
      </c>
      <c r="BS1043" s="12">
        <f t="shared" si="611"/>
        <v>1</v>
      </c>
      <c r="BT1043" s="12">
        <f t="shared" si="612"/>
        <v>0</v>
      </c>
      <c r="BU1043" s="12">
        <f t="shared" si="613"/>
        <v>1</v>
      </c>
      <c r="BV1043" s="12">
        <f t="shared" si="614"/>
        <v>2</v>
      </c>
      <c r="BW1043" s="12">
        <f t="shared" si="615"/>
        <v>1</v>
      </c>
      <c r="BX1043" s="12">
        <f t="shared" si="616"/>
        <v>0</v>
      </c>
      <c r="BY1043" s="12">
        <f t="shared" si="617"/>
        <v>5</v>
      </c>
      <c r="BZ1043" s="12" t="str">
        <f t="shared" si="618"/>
        <v>La bibliografía básica propuesta se encuentra en la biblioteca "Juan Roa Vásquez"., La bibliografía se presenta con una sólo sistema de referenciación (APA, Vancouver, IEEE, etc).</v>
      </c>
      <c r="CA1043" s="12" t="str">
        <f t="shared" si="619"/>
        <v>La bibliografía básica propuesta se encuentra en la biblioteca "Juan Roa Vásquez".</v>
      </c>
      <c r="CB1043" s="21" t="str">
        <f t="shared" si="620"/>
        <v>La bibliografía se presenta con una sólo sistema de referenciación (APA, Vancouver, IEEE, etc).</v>
      </c>
      <c r="CC1043" s="12" t="str">
        <f t="shared" si="621"/>
        <v/>
      </c>
      <c r="CD1043" s="12" t="str">
        <f t="shared" si="622"/>
        <v/>
      </c>
      <c r="CF1043" s="12">
        <f t="shared" si="623"/>
        <v>1</v>
      </c>
      <c r="CG1043" s="12">
        <f t="shared" si="624"/>
        <v>0</v>
      </c>
      <c r="CH1043" s="12">
        <f t="shared" si="625"/>
        <v>1</v>
      </c>
      <c r="CI1043" s="12">
        <f t="shared" si="626"/>
        <v>0</v>
      </c>
      <c r="CJ1043" s="12">
        <f t="shared" si="627"/>
        <v>0</v>
      </c>
      <c r="CK1043" s="12">
        <f t="shared" si="628"/>
        <v>2</v>
      </c>
    </row>
    <row r="1044" spans="1:89" x14ac:dyDescent="0.25">
      <c r="A1044" s="25">
        <v>43115.638938553238</v>
      </c>
      <c r="B1044" s="26" t="s">
        <v>1946</v>
      </c>
      <c r="C1044" s="26" t="s">
        <v>1947</v>
      </c>
      <c r="D1044" s="26" t="s">
        <v>185</v>
      </c>
      <c r="E1044" s="24"/>
      <c r="F1044" s="26" t="s">
        <v>297</v>
      </c>
      <c r="G1044" s="26" t="s">
        <v>1948</v>
      </c>
      <c r="H1044" s="26" t="s">
        <v>188</v>
      </c>
      <c r="I1044" s="26" t="s">
        <v>188</v>
      </c>
      <c r="J1044" s="26" t="s">
        <v>188</v>
      </c>
      <c r="K1044" s="26" t="s">
        <v>188</v>
      </c>
      <c r="L1044" s="26" t="s">
        <v>188</v>
      </c>
      <c r="M1044" s="26" t="s">
        <v>188</v>
      </c>
      <c r="N1044" s="26" t="s">
        <v>188</v>
      </c>
      <c r="O1044" s="26" t="s">
        <v>188</v>
      </c>
      <c r="P1044" s="26" t="s">
        <v>188</v>
      </c>
      <c r="Q1044" s="26" t="s">
        <v>188</v>
      </c>
      <c r="R1044" s="26" t="s">
        <v>188</v>
      </c>
      <c r="S1044" s="26" t="s">
        <v>188</v>
      </c>
      <c r="T1044" s="26" t="s">
        <v>188</v>
      </c>
      <c r="U1044" s="26" t="s">
        <v>188</v>
      </c>
      <c r="V1044" s="26" t="s">
        <v>5</v>
      </c>
      <c r="W1044" s="26" t="s">
        <v>162</v>
      </c>
      <c r="X1044" s="26" t="s">
        <v>158</v>
      </c>
      <c r="Y1044" s="26" t="s">
        <v>190</v>
      </c>
      <c r="Z1044" s="26" t="s">
        <v>190</v>
      </c>
      <c r="AA1044" s="26" t="s">
        <v>43</v>
      </c>
      <c r="AB1044" s="26" t="s">
        <v>43</v>
      </c>
      <c r="AC1044" s="26" t="s">
        <v>190</v>
      </c>
      <c r="AD1044" s="26" t="s">
        <v>190</v>
      </c>
      <c r="AE1044" s="26" t="s">
        <v>55</v>
      </c>
      <c r="AF1044" s="26" t="s">
        <v>159</v>
      </c>
      <c r="AG1044" s="26" t="s">
        <v>58</v>
      </c>
      <c r="AH1044" s="26" t="s">
        <v>58</v>
      </c>
      <c r="AI1044" s="26" t="s">
        <v>59</v>
      </c>
      <c r="AJ1044" s="26" t="s">
        <v>59</v>
      </c>
      <c r="AK1044" s="26" t="s">
        <v>71</v>
      </c>
      <c r="AL1044" s="26" t="s">
        <v>163</v>
      </c>
      <c r="AM1044" s="26" t="s">
        <v>191</v>
      </c>
      <c r="AN1044" s="26" t="s">
        <v>89</v>
      </c>
      <c r="AO1044" s="26" t="s">
        <v>192</v>
      </c>
      <c r="AP1044" s="26" t="s">
        <v>104</v>
      </c>
      <c r="AQ1044" s="26" t="s">
        <v>106</v>
      </c>
      <c r="AR1044" s="26" t="s">
        <v>106</v>
      </c>
      <c r="AS1044" s="26" t="s">
        <v>106</v>
      </c>
      <c r="AT1044" s="26" t="s">
        <v>114</v>
      </c>
      <c r="AU1044" s="26" t="s">
        <v>260</v>
      </c>
      <c r="AX1044" s="12">
        <f t="shared" si="598"/>
        <v>951</v>
      </c>
      <c r="AY1044" s="12">
        <f t="shared" si="629"/>
        <v>0.5</v>
      </c>
      <c r="AZ1044" s="20" t="str">
        <f t="shared" si="599"/>
        <v>Anticipatoria., Criterios y estándares (Rúbrica)., Autoevaluación., Retroalimentación.</v>
      </c>
      <c r="BA1044" s="12" t="str">
        <f t="shared" si="594"/>
        <v>Anticipatoria.</v>
      </c>
      <c r="BB1044" s="12" t="str">
        <f t="shared" si="595"/>
        <v>Criterios y estándares (Rúbrica).</v>
      </c>
      <c r="BC1044" s="12" t="str">
        <f t="shared" si="596"/>
        <v>Autoevaluación.</v>
      </c>
      <c r="BD1044" s="12" t="str">
        <f t="shared" si="597"/>
        <v>Retroalimentación.</v>
      </c>
      <c r="BF1044" s="12">
        <f t="shared" si="600"/>
        <v>1</v>
      </c>
      <c r="BG1044" s="12">
        <f t="shared" si="601"/>
        <v>1</v>
      </c>
      <c r="BH1044" s="12">
        <f t="shared" si="602"/>
        <v>1</v>
      </c>
      <c r="BI1044" s="12">
        <f t="shared" si="603"/>
        <v>1</v>
      </c>
      <c r="BJ1044" s="12">
        <f t="shared" si="604"/>
        <v>0</v>
      </c>
      <c r="BK1044" s="12">
        <f t="shared" si="605"/>
        <v>4</v>
      </c>
      <c r="BL1044" s="20" t="str">
        <f t="shared" si="606"/>
        <v>Reflexión, Diálogo, Claridad, Oportunidades de mejora, Retroalimentación al docente</v>
      </c>
      <c r="BM1044" s="12" t="str">
        <f t="shared" si="607"/>
        <v>Reflexión</v>
      </c>
      <c r="BN1044" s="12" t="str">
        <f t="shared" si="593"/>
        <v>Diálogo</v>
      </c>
      <c r="BO1044" s="12" t="str">
        <f t="shared" si="608"/>
        <v>Claridad</v>
      </c>
      <c r="BP1044" s="12" t="str">
        <f t="shared" si="609"/>
        <v>Oportunidades de mejora</v>
      </c>
      <c r="BQ1044" s="12" t="str">
        <f t="shared" si="610"/>
        <v>Retroalimentación al docente</v>
      </c>
      <c r="BS1044" s="12">
        <f t="shared" si="611"/>
        <v>1</v>
      </c>
      <c r="BT1044" s="12">
        <f t="shared" si="612"/>
        <v>1</v>
      </c>
      <c r="BU1044" s="12">
        <f t="shared" si="613"/>
        <v>1</v>
      </c>
      <c r="BV1044" s="12">
        <f t="shared" si="614"/>
        <v>1</v>
      </c>
      <c r="BW1044" s="12">
        <f t="shared" si="615"/>
        <v>1</v>
      </c>
      <c r="BX1044" s="12">
        <f t="shared" si="616"/>
        <v>0</v>
      </c>
      <c r="BY1044" s="12">
        <f t="shared" si="617"/>
        <v>5</v>
      </c>
      <c r="BZ1044" s="12" t="str">
        <f t="shared" si="618"/>
        <v>La bibliografía básica propuesta se encuentra en la biblioteca "Juan Roa Vásquez"., La bibliografía se presenta con una sólo sistema de referenciación (APA, Vancouver, IEEE, etc)., La bibliografía incluye por lo menos dos títulos en una segunda lengua.</v>
      </c>
      <c r="CA1044" s="12" t="str">
        <f t="shared" si="619"/>
        <v>La bibliografía básica propuesta se encuentra en la biblioteca "Juan Roa Vásquez".</v>
      </c>
      <c r="CB1044" s="21" t="str">
        <f t="shared" si="620"/>
        <v>La bibliografía se presenta con una sólo sistema de referenciación (APA, Vancouver, IEEE, etc).</v>
      </c>
      <c r="CC1044" s="12" t="str">
        <f t="shared" si="621"/>
        <v>La bibliografía incluye por lo menos dos títulos en una segunda lengua.</v>
      </c>
      <c r="CD1044" s="12" t="str">
        <f t="shared" si="622"/>
        <v/>
      </c>
      <c r="CF1044" s="12">
        <f t="shared" si="623"/>
        <v>1</v>
      </c>
      <c r="CG1044" s="12">
        <f t="shared" si="624"/>
        <v>0</v>
      </c>
      <c r="CH1044" s="12">
        <f t="shared" si="625"/>
        <v>1</v>
      </c>
      <c r="CI1044" s="12">
        <f t="shared" si="626"/>
        <v>1</v>
      </c>
      <c r="CJ1044" s="12">
        <f t="shared" si="627"/>
        <v>0</v>
      </c>
      <c r="CK1044" s="12">
        <f t="shared" si="628"/>
        <v>3</v>
      </c>
    </row>
    <row r="1045" spans="1:89" x14ac:dyDescent="0.25">
      <c r="A1045" s="25">
        <v>43117.42629768519</v>
      </c>
      <c r="B1045" s="26" t="s">
        <v>2112</v>
      </c>
      <c r="C1045" s="26" t="s">
        <v>2113</v>
      </c>
      <c r="D1045" s="26" t="s">
        <v>185</v>
      </c>
      <c r="E1045" s="24"/>
      <c r="F1045" s="26" t="s">
        <v>297</v>
      </c>
      <c r="G1045" s="26" t="s">
        <v>2114</v>
      </c>
      <c r="H1045" s="26" t="s">
        <v>188</v>
      </c>
      <c r="I1045" s="26" t="s">
        <v>188</v>
      </c>
      <c r="J1045" s="26" t="s">
        <v>188</v>
      </c>
      <c r="K1045" s="26" t="s">
        <v>188</v>
      </c>
      <c r="L1045" s="26" t="s">
        <v>188</v>
      </c>
      <c r="M1045" s="26" t="s">
        <v>188</v>
      </c>
      <c r="N1045" s="26" t="s">
        <v>189</v>
      </c>
      <c r="O1045" s="26" t="s">
        <v>188</v>
      </c>
      <c r="P1045" s="26" t="s">
        <v>188</v>
      </c>
      <c r="Q1045" s="26" t="s">
        <v>188</v>
      </c>
      <c r="R1045" s="26" t="s">
        <v>189</v>
      </c>
      <c r="S1045" s="26" t="s">
        <v>188</v>
      </c>
      <c r="T1045" s="26" t="s">
        <v>188</v>
      </c>
      <c r="U1045" s="26" t="s">
        <v>188</v>
      </c>
      <c r="V1045" s="26" t="s">
        <v>5</v>
      </c>
      <c r="W1045" s="26" t="s">
        <v>36</v>
      </c>
      <c r="X1045" s="26" t="s">
        <v>39</v>
      </c>
      <c r="Y1045" s="26" t="s">
        <v>43</v>
      </c>
      <c r="Z1045" s="26" t="s">
        <v>43</v>
      </c>
      <c r="AA1045" s="26" t="s">
        <v>43</v>
      </c>
      <c r="AB1045" s="26" t="s">
        <v>43</v>
      </c>
      <c r="AC1045" s="26" t="s">
        <v>43</v>
      </c>
      <c r="AD1045" s="26" t="s">
        <v>43</v>
      </c>
      <c r="AE1045" s="26" t="s">
        <v>53</v>
      </c>
      <c r="AF1045" s="26" t="s">
        <v>58</v>
      </c>
      <c r="AG1045" s="26" t="s">
        <v>58</v>
      </c>
      <c r="AH1045" s="26" t="s">
        <v>58</v>
      </c>
      <c r="AI1045" s="26" t="s">
        <v>54</v>
      </c>
      <c r="AJ1045" s="26" t="s">
        <v>54</v>
      </c>
      <c r="AK1045" s="26" t="s">
        <v>71</v>
      </c>
      <c r="AL1045" s="26" t="s">
        <v>163</v>
      </c>
      <c r="AM1045" s="26" t="s">
        <v>259</v>
      </c>
      <c r="AN1045" s="26" t="s">
        <v>89</v>
      </c>
      <c r="AO1045" s="26" t="s">
        <v>210</v>
      </c>
      <c r="AP1045" s="26" t="s">
        <v>104</v>
      </c>
      <c r="AQ1045" s="26" t="s">
        <v>104</v>
      </c>
      <c r="AR1045" s="26" t="s">
        <v>104</v>
      </c>
      <c r="AS1045" s="26" t="s">
        <v>104</v>
      </c>
      <c r="AT1045" s="26" t="s">
        <v>113</v>
      </c>
      <c r="AU1045" s="26" t="s">
        <v>193</v>
      </c>
      <c r="AX1045" s="12">
        <f t="shared" si="598"/>
        <v>1044</v>
      </c>
      <c r="AY1045" s="12">
        <f t="shared" si="629"/>
        <v>1</v>
      </c>
      <c r="AZ1045" s="20" t="str">
        <f t="shared" si="599"/>
        <v>Criterios y estándares (Rúbrica)., Autoevaluación., Retroalimentación.</v>
      </c>
      <c r="BA1045" s="12" t="str">
        <f t="shared" si="594"/>
        <v>Criterios y estándares (Rúbrica).</v>
      </c>
      <c r="BB1045" s="12" t="str">
        <f t="shared" si="595"/>
        <v>Autoevaluación.</v>
      </c>
      <c r="BC1045" s="12" t="str">
        <f t="shared" si="596"/>
        <v>Retroalimentación.</v>
      </c>
      <c r="BD1045" s="12" t="str">
        <f t="shared" si="597"/>
        <v/>
      </c>
      <c r="BF1045" s="12">
        <f t="shared" si="600"/>
        <v>0</v>
      </c>
      <c r="BG1045" s="12">
        <f t="shared" si="601"/>
        <v>1</v>
      </c>
      <c r="BH1045" s="12">
        <f t="shared" si="602"/>
        <v>1</v>
      </c>
      <c r="BI1045" s="12">
        <f t="shared" si="603"/>
        <v>1</v>
      </c>
      <c r="BJ1045" s="12">
        <f t="shared" si="604"/>
        <v>0</v>
      </c>
      <c r="BK1045" s="12">
        <f t="shared" si="605"/>
        <v>3</v>
      </c>
      <c r="BL1045" s="20" t="str">
        <f t="shared" si="606"/>
        <v>Reflexión, Diálogo, Claridad, Oportunidades de mejora</v>
      </c>
      <c r="BM1045" s="12" t="str">
        <f t="shared" si="607"/>
        <v>Reflexión</v>
      </c>
      <c r="BN1045" s="12" t="str">
        <f t="shared" si="593"/>
        <v>Diálogo</v>
      </c>
      <c r="BO1045" s="12" t="str">
        <f t="shared" si="608"/>
        <v>Claridad</v>
      </c>
      <c r="BP1045" s="12" t="str">
        <f t="shared" si="609"/>
        <v>Oportunidades de mejora</v>
      </c>
      <c r="BQ1045" s="12" t="str">
        <f t="shared" si="610"/>
        <v/>
      </c>
      <c r="BS1045" s="12">
        <f t="shared" si="611"/>
        <v>1</v>
      </c>
      <c r="BT1045" s="12">
        <f t="shared" si="612"/>
        <v>1</v>
      </c>
      <c r="BU1045" s="12">
        <f t="shared" si="613"/>
        <v>1</v>
      </c>
      <c r="BV1045" s="12">
        <f t="shared" si="614"/>
        <v>1</v>
      </c>
      <c r="BW1045" s="12">
        <f t="shared" si="615"/>
        <v>0</v>
      </c>
      <c r="BX1045" s="12">
        <f t="shared" si="616"/>
        <v>0</v>
      </c>
      <c r="BY1045" s="12">
        <f t="shared" si="617"/>
        <v>4</v>
      </c>
      <c r="BZ1045" s="12" t="str">
        <f t="shared" si="61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45" s="12" t="str">
        <f t="shared" si="619"/>
        <v>La bibliografía básica propuesta se encuentra en la biblioteca "Juan Roa Vásquez".</v>
      </c>
      <c r="CB1045" s="21" t="str">
        <f t="shared" si="620"/>
        <v>La bibliografía propuesta contiene títulos de edición menor a 5 años.</v>
      </c>
      <c r="CC1045" s="12" t="str">
        <f t="shared" si="621"/>
        <v>La bibliografía se presenta con una sólo sistema de referenciación (APA, Vancouver, IEEE, etc).</v>
      </c>
      <c r="CD1045" s="12" t="str">
        <f t="shared" si="622"/>
        <v>La bibliografía incluye por lo menos dos títulos en una segunda lengua.</v>
      </c>
      <c r="CF1045" s="12">
        <f t="shared" si="623"/>
        <v>1</v>
      </c>
      <c r="CG1045" s="12">
        <f t="shared" si="624"/>
        <v>1</v>
      </c>
      <c r="CH1045" s="12">
        <f t="shared" si="625"/>
        <v>1</v>
      </c>
      <c r="CI1045" s="12">
        <f t="shared" si="626"/>
        <v>1</v>
      </c>
      <c r="CJ1045" s="12">
        <f t="shared" si="627"/>
        <v>0</v>
      </c>
      <c r="CK1045" s="12">
        <f t="shared" si="628"/>
        <v>4</v>
      </c>
    </row>
    <row r="1046" spans="1:89" x14ac:dyDescent="0.25">
      <c r="A1046" s="25">
        <v>43119.736469918978</v>
      </c>
      <c r="B1046" s="26" t="s">
        <v>2115</v>
      </c>
      <c r="C1046" s="26" t="s">
        <v>2116</v>
      </c>
      <c r="D1046" s="26" t="s">
        <v>185</v>
      </c>
      <c r="E1046" s="24"/>
      <c r="F1046" s="26" t="s">
        <v>621</v>
      </c>
      <c r="G1046" s="26" t="s">
        <v>2117</v>
      </c>
      <c r="H1046" s="26" t="s">
        <v>188</v>
      </c>
      <c r="I1046" s="26" t="s">
        <v>188</v>
      </c>
      <c r="J1046" s="26" t="s">
        <v>188</v>
      </c>
      <c r="K1046" s="26" t="s">
        <v>188</v>
      </c>
      <c r="L1046" s="26" t="s">
        <v>188</v>
      </c>
      <c r="M1046" s="26" t="s">
        <v>188</v>
      </c>
      <c r="N1046" s="26" t="s">
        <v>188</v>
      </c>
      <c r="O1046" s="26" t="s">
        <v>188</v>
      </c>
      <c r="P1046" s="26" t="s">
        <v>188</v>
      </c>
      <c r="Q1046" s="26" t="s">
        <v>188</v>
      </c>
      <c r="R1046" s="26" t="s">
        <v>188</v>
      </c>
      <c r="S1046" s="26" t="s">
        <v>188</v>
      </c>
      <c r="T1046" s="26" t="s">
        <v>188</v>
      </c>
      <c r="U1046" s="26" t="s">
        <v>188</v>
      </c>
      <c r="V1046" s="26" t="s">
        <v>5</v>
      </c>
      <c r="W1046" s="26" t="s">
        <v>162</v>
      </c>
      <c r="X1046" s="26" t="s">
        <v>158</v>
      </c>
      <c r="Y1046" s="26" t="s">
        <v>190</v>
      </c>
      <c r="Z1046" s="26" t="s">
        <v>190</v>
      </c>
      <c r="AA1046" s="26" t="s">
        <v>190</v>
      </c>
      <c r="AB1046" s="26" t="s">
        <v>190</v>
      </c>
      <c r="AC1046" s="26" t="s">
        <v>190</v>
      </c>
      <c r="AD1046" s="26" t="s">
        <v>190</v>
      </c>
      <c r="AE1046" s="26" t="s">
        <v>55</v>
      </c>
      <c r="AF1046" s="26" t="s">
        <v>159</v>
      </c>
      <c r="AG1046" s="26" t="s">
        <v>59</v>
      </c>
      <c r="AH1046" s="26" t="s">
        <v>59</v>
      </c>
      <c r="AI1046" s="26" t="s">
        <v>59</v>
      </c>
      <c r="AJ1046" s="26" t="s">
        <v>59</v>
      </c>
      <c r="AK1046" s="26" t="s">
        <v>71</v>
      </c>
      <c r="AL1046" s="26" t="s">
        <v>160</v>
      </c>
      <c r="AM1046" s="26" t="s">
        <v>191</v>
      </c>
      <c r="AN1046" s="26" t="s">
        <v>89</v>
      </c>
      <c r="AO1046" s="26" t="s">
        <v>306</v>
      </c>
      <c r="AP1046" s="26" t="s">
        <v>106</v>
      </c>
      <c r="AQ1046" s="26" t="s">
        <v>104</v>
      </c>
      <c r="AR1046" s="26" t="s">
        <v>104</v>
      </c>
      <c r="AS1046" s="26" t="s">
        <v>104</v>
      </c>
      <c r="AT1046" s="26" t="s">
        <v>114</v>
      </c>
      <c r="AU1046" s="26" t="s">
        <v>193</v>
      </c>
      <c r="AX1046" s="12">
        <f t="shared" si="598"/>
        <v>1045</v>
      </c>
      <c r="AY1046" s="12">
        <f t="shared" si="629"/>
        <v>1</v>
      </c>
      <c r="AZ1046" s="20" t="str">
        <f t="shared" si="599"/>
        <v>Anticipatoria., Criterios y estándares (Rúbrica)., Autoevaluación., Retroalimentación.</v>
      </c>
      <c r="BA1046" s="12" t="str">
        <f t="shared" si="594"/>
        <v>Anticipatoria.</v>
      </c>
      <c r="BB1046" s="12" t="str">
        <f t="shared" si="595"/>
        <v>Criterios y estándares (Rúbrica).</v>
      </c>
      <c r="BC1046" s="12" t="str">
        <f t="shared" si="596"/>
        <v>Autoevaluación.</v>
      </c>
      <c r="BD1046" s="12" t="str">
        <f t="shared" si="597"/>
        <v>Retroalimentación.</v>
      </c>
      <c r="BF1046" s="12">
        <f t="shared" si="600"/>
        <v>1</v>
      </c>
      <c r="BG1046" s="12">
        <f t="shared" si="601"/>
        <v>1</v>
      </c>
      <c r="BH1046" s="12">
        <f t="shared" si="602"/>
        <v>1</v>
      </c>
      <c r="BI1046" s="12">
        <f t="shared" si="603"/>
        <v>1</v>
      </c>
      <c r="BJ1046" s="12">
        <f t="shared" si="604"/>
        <v>0</v>
      </c>
      <c r="BK1046" s="12">
        <f t="shared" si="605"/>
        <v>4</v>
      </c>
      <c r="BL1046" s="20" t="str">
        <f t="shared" si="606"/>
        <v>Diálogo, Claridad, Oportunidades de mejora, Retroalimentación al docente</v>
      </c>
      <c r="BM1046" s="12" t="str">
        <f t="shared" si="607"/>
        <v>Diálogo</v>
      </c>
      <c r="BN1046" s="12" t="str">
        <f t="shared" si="593"/>
        <v>Claridad</v>
      </c>
      <c r="BO1046" s="12" t="str">
        <f t="shared" si="608"/>
        <v>Oportunidades de mejora</v>
      </c>
      <c r="BP1046" s="12" t="str">
        <f t="shared" si="609"/>
        <v>Retroalimentación al docente</v>
      </c>
      <c r="BQ1046" s="12" t="str">
        <f t="shared" si="610"/>
        <v/>
      </c>
      <c r="BS1046" s="12">
        <f t="shared" si="611"/>
        <v>0</v>
      </c>
      <c r="BT1046" s="12">
        <f t="shared" si="612"/>
        <v>1</v>
      </c>
      <c r="BU1046" s="12">
        <f t="shared" si="613"/>
        <v>1</v>
      </c>
      <c r="BV1046" s="12">
        <f t="shared" si="614"/>
        <v>1</v>
      </c>
      <c r="BW1046" s="12">
        <f t="shared" si="615"/>
        <v>1</v>
      </c>
      <c r="BX1046" s="12">
        <f t="shared" si="616"/>
        <v>0</v>
      </c>
      <c r="BY1046" s="12">
        <f t="shared" si="617"/>
        <v>4</v>
      </c>
      <c r="BZ1046" s="12" t="str">
        <f t="shared" si="61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46" s="12" t="str">
        <f t="shared" si="619"/>
        <v>La bibliografía básica propuesta se encuentra en la biblioteca "Juan Roa Vásquez".</v>
      </c>
      <c r="CB1046" s="21" t="str">
        <f t="shared" si="620"/>
        <v>La bibliografía propuesta contiene títulos de edición menor a 5 años.</v>
      </c>
      <c r="CC1046" s="12" t="str">
        <f t="shared" si="621"/>
        <v>La bibliografía se presenta con una sólo sistema de referenciación (APA, Vancouver, IEEE, etc).</v>
      </c>
      <c r="CD1046" s="12" t="str">
        <f t="shared" si="622"/>
        <v>La bibliografía incluye por lo menos dos títulos en una segunda lengua.</v>
      </c>
      <c r="CF1046" s="12">
        <f t="shared" si="623"/>
        <v>1</v>
      </c>
      <c r="CG1046" s="12">
        <f t="shared" si="624"/>
        <v>1</v>
      </c>
      <c r="CH1046" s="12">
        <f t="shared" si="625"/>
        <v>1</v>
      </c>
      <c r="CI1046" s="12">
        <f t="shared" si="626"/>
        <v>1</v>
      </c>
      <c r="CJ1046" s="12">
        <f t="shared" si="627"/>
        <v>0</v>
      </c>
      <c r="CK1046" s="12">
        <f t="shared" si="628"/>
        <v>4</v>
      </c>
    </row>
    <row r="1047" spans="1:89" x14ac:dyDescent="0.25">
      <c r="A1047" s="25">
        <v>43123.585158865739</v>
      </c>
      <c r="B1047" s="26" t="s">
        <v>2118</v>
      </c>
      <c r="C1047" s="26" t="s">
        <v>2119</v>
      </c>
      <c r="D1047" s="26" t="s">
        <v>185</v>
      </c>
      <c r="E1047" s="24"/>
      <c r="F1047" s="26" t="s">
        <v>621</v>
      </c>
      <c r="G1047" s="26" t="s">
        <v>2120</v>
      </c>
      <c r="H1047" s="26" t="s">
        <v>188</v>
      </c>
      <c r="I1047" s="26" t="s">
        <v>188</v>
      </c>
      <c r="J1047" s="26" t="s">
        <v>188</v>
      </c>
      <c r="K1047" s="26" t="s">
        <v>188</v>
      </c>
      <c r="L1047" s="26" t="s">
        <v>188</v>
      </c>
      <c r="M1047" s="26" t="s">
        <v>188</v>
      </c>
      <c r="N1047" s="26" t="s">
        <v>188</v>
      </c>
      <c r="O1047" s="26" t="s">
        <v>188</v>
      </c>
      <c r="P1047" s="26" t="s">
        <v>188</v>
      </c>
      <c r="Q1047" s="26" t="s">
        <v>188</v>
      </c>
      <c r="R1047" s="26" t="s">
        <v>188</v>
      </c>
      <c r="S1047" s="26" t="s">
        <v>188</v>
      </c>
      <c r="T1047" s="26" t="s">
        <v>188</v>
      </c>
      <c r="U1047" s="26" t="s">
        <v>188</v>
      </c>
      <c r="V1047" s="26" t="s">
        <v>5</v>
      </c>
      <c r="W1047" s="26" t="s">
        <v>162</v>
      </c>
      <c r="X1047" s="26" t="s">
        <v>158</v>
      </c>
      <c r="Y1047" s="26" t="s">
        <v>190</v>
      </c>
      <c r="Z1047" s="26" t="s">
        <v>190</v>
      </c>
      <c r="AA1047" s="26" t="s">
        <v>190</v>
      </c>
      <c r="AB1047" s="26" t="s">
        <v>190</v>
      </c>
      <c r="AC1047" s="26" t="s">
        <v>190</v>
      </c>
      <c r="AD1047" s="26" t="s">
        <v>190</v>
      </c>
      <c r="AE1047" s="26" t="s">
        <v>55</v>
      </c>
      <c r="AF1047" s="26" t="s">
        <v>159</v>
      </c>
      <c r="AG1047" s="26" t="s">
        <v>59</v>
      </c>
      <c r="AH1047" s="26" t="s">
        <v>59</v>
      </c>
      <c r="AI1047" s="26" t="s">
        <v>59</v>
      </c>
      <c r="AJ1047" s="26" t="s">
        <v>59</v>
      </c>
      <c r="AK1047" s="26" t="s">
        <v>69</v>
      </c>
      <c r="AL1047" s="26" t="s">
        <v>160</v>
      </c>
      <c r="AM1047" s="26" t="s">
        <v>259</v>
      </c>
      <c r="AN1047" s="26" t="s">
        <v>90</v>
      </c>
      <c r="AO1047" s="26" t="s">
        <v>913</v>
      </c>
      <c r="AP1047" s="26" t="s">
        <v>104</v>
      </c>
      <c r="AQ1047" s="26" t="s">
        <v>104</v>
      </c>
      <c r="AR1047" s="26" t="s">
        <v>104</v>
      </c>
      <c r="AS1047" s="26" t="s">
        <v>104</v>
      </c>
      <c r="AT1047" s="26" t="s">
        <v>112</v>
      </c>
      <c r="AU1047" s="26" t="s">
        <v>200</v>
      </c>
      <c r="AX1047" s="12">
        <f t="shared" si="598"/>
        <v>1046</v>
      </c>
      <c r="AY1047" s="12">
        <f t="shared" si="629"/>
        <v>1</v>
      </c>
      <c r="AZ1047" s="20" t="str">
        <f t="shared" si="599"/>
        <v>Criterios y estándares (Rúbrica)., Autoevaluación., Retroalimentación.</v>
      </c>
      <c r="BA1047" s="12" t="str">
        <f t="shared" si="594"/>
        <v>Criterios y estándares (Rúbrica).</v>
      </c>
      <c r="BB1047" s="12" t="str">
        <f t="shared" si="595"/>
        <v>Autoevaluación.</v>
      </c>
      <c r="BC1047" s="12" t="str">
        <f t="shared" si="596"/>
        <v>Retroalimentación.</v>
      </c>
      <c r="BD1047" s="12" t="str">
        <f t="shared" si="597"/>
        <v/>
      </c>
      <c r="BF1047" s="12">
        <f t="shared" si="600"/>
        <v>0</v>
      </c>
      <c r="BG1047" s="12">
        <f t="shared" si="601"/>
        <v>1</v>
      </c>
      <c r="BH1047" s="12">
        <f t="shared" si="602"/>
        <v>1</v>
      </c>
      <c r="BI1047" s="12">
        <f t="shared" si="603"/>
        <v>1</v>
      </c>
      <c r="BJ1047" s="12">
        <f t="shared" si="604"/>
        <v>0</v>
      </c>
      <c r="BK1047" s="12">
        <f t="shared" si="605"/>
        <v>3</v>
      </c>
      <c r="BL1047" s="20" t="str">
        <f t="shared" si="606"/>
        <v>Reflexión, Oportunidades de mejora, Retroalimentación al docente</v>
      </c>
      <c r="BM1047" s="12" t="str">
        <f t="shared" si="607"/>
        <v>Reflexión</v>
      </c>
      <c r="BN1047" s="12" t="str">
        <f t="shared" si="593"/>
        <v>Oportunidades de mejora</v>
      </c>
      <c r="BO1047" s="12" t="str">
        <f t="shared" si="608"/>
        <v>Retroalimentación al docente</v>
      </c>
      <c r="BP1047" s="12" t="str">
        <f t="shared" si="609"/>
        <v/>
      </c>
      <c r="BQ1047" s="12" t="str">
        <f t="shared" si="610"/>
        <v/>
      </c>
      <c r="BS1047" s="12">
        <f t="shared" si="611"/>
        <v>1</v>
      </c>
      <c r="BT1047" s="12">
        <f t="shared" si="612"/>
        <v>0</v>
      </c>
      <c r="BU1047" s="12">
        <f t="shared" si="613"/>
        <v>0</v>
      </c>
      <c r="BV1047" s="12">
        <f t="shared" si="614"/>
        <v>1</v>
      </c>
      <c r="BW1047" s="12">
        <f t="shared" si="615"/>
        <v>1</v>
      </c>
      <c r="BX1047" s="12">
        <f t="shared" si="616"/>
        <v>0</v>
      </c>
      <c r="BY1047" s="12">
        <f t="shared" si="617"/>
        <v>3</v>
      </c>
      <c r="BZ1047" s="12" t="str">
        <f t="shared" si="618"/>
        <v>La bibliografía básica propuesta se encuentra en la biblioteca "Juan Roa Vásquez"., La bibliografía propuesta contiene títulos de edición menor a 5 años.</v>
      </c>
      <c r="CA1047" s="12" t="str">
        <f t="shared" si="619"/>
        <v>La bibliografía básica propuesta se encuentra en la biblioteca "Juan Roa Vásquez".</v>
      </c>
      <c r="CB1047" s="21" t="str">
        <f t="shared" si="620"/>
        <v>La bibliografía propuesta contiene títulos de edición menor a 5 años.</v>
      </c>
      <c r="CC1047" s="12" t="str">
        <f t="shared" si="621"/>
        <v/>
      </c>
      <c r="CD1047" s="12" t="str">
        <f t="shared" si="622"/>
        <v/>
      </c>
      <c r="CF1047" s="12">
        <f t="shared" si="623"/>
        <v>1</v>
      </c>
      <c r="CG1047" s="12">
        <f t="shared" si="624"/>
        <v>1</v>
      </c>
      <c r="CH1047" s="12">
        <f t="shared" si="625"/>
        <v>0</v>
      </c>
      <c r="CI1047" s="12">
        <f t="shared" si="626"/>
        <v>0</v>
      </c>
      <c r="CJ1047" s="12">
        <f t="shared" si="627"/>
        <v>0</v>
      </c>
      <c r="CK1047" s="12">
        <f t="shared" si="628"/>
        <v>2</v>
      </c>
    </row>
    <row r="1048" spans="1:89" x14ac:dyDescent="0.25">
      <c r="A1048" s="25">
        <v>43123.625166041667</v>
      </c>
      <c r="B1048" s="26" t="s">
        <v>2121</v>
      </c>
      <c r="C1048" s="26" t="s">
        <v>2122</v>
      </c>
      <c r="D1048" s="26" t="s">
        <v>185</v>
      </c>
      <c r="E1048" s="24"/>
      <c r="F1048" s="26" t="s">
        <v>621</v>
      </c>
      <c r="G1048" s="26" t="s">
        <v>2123</v>
      </c>
      <c r="H1048" s="26" t="s">
        <v>188</v>
      </c>
      <c r="I1048" s="26" t="s">
        <v>188</v>
      </c>
      <c r="J1048" s="26" t="s">
        <v>188</v>
      </c>
      <c r="K1048" s="26" t="s">
        <v>188</v>
      </c>
      <c r="L1048" s="26" t="s">
        <v>188</v>
      </c>
      <c r="M1048" s="26" t="s">
        <v>188</v>
      </c>
      <c r="N1048" s="26" t="s">
        <v>188</v>
      </c>
      <c r="O1048" s="26" t="s">
        <v>188</v>
      </c>
      <c r="P1048" s="26" t="s">
        <v>188</v>
      </c>
      <c r="Q1048" s="26" t="s">
        <v>188</v>
      </c>
      <c r="R1048" s="26" t="s">
        <v>188</v>
      </c>
      <c r="S1048" s="26" t="s">
        <v>188</v>
      </c>
      <c r="T1048" s="26" t="s">
        <v>188</v>
      </c>
      <c r="U1048" s="26" t="s">
        <v>188</v>
      </c>
      <c r="V1048" s="26" t="s">
        <v>5</v>
      </c>
      <c r="W1048" s="26" t="s">
        <v>162</v>
      </c>
      <c r="X1048" s="26" t="s">
        <v>158</v>
      </c>
      <c r="Y1048" s="26" t="s">
        <v>43</v>
      </c>
      <c r="Z1048" s="26" t="s">
        <v>43</v>
      </c>
      <c r="AA1048" s="26" t="s">
        <v>43</v>
      </c>
      <c r="AB1048" s="26" t="s">
        <v>43</v>
      </c>
      <c r="AC1048" s="26" t="s">
        <v>43</v>
      </c>
      <c r="AD1048" s="26" t="s">
        <v>43</v>
      </c>
      <c r="AE1048" s="26" t="s">
        <v>55</v>
      </c>
      <c r="AF1048" s="26" t="s">
        <v>159</v>
      </c>
      <c r="AG1048" s="26" t="s">
        <v>59</v>
      </c>
      <c r="AH1048" s="26" t="s">
        <v>59</v>
      </c>
      <c r="AI1048" s="26" t="s">
        <v>59</v>
      </c>
      <c r="AJ1048" s="26" t="s">
        <v>59</v>
      </c>
      <c r="AK1048" s="26" t="s">
        <v>71</v>
      </c>
      <c r="AL1048" s="26" t="s">
        <v>160</v>
      </c>
      <c r="AM1048" s="26" t="s">
        <v>259</v>
      </c>
      <c r="AN1048" s="26" t="s">
        <v>90</v>
      </c>
      <c r="AO1048" s="26" t="s">
        <v>244</v>
      </c>
      <c r="AP1048" s="26" t="s">
        <v>104</v>
      </c>
      <c r="AQ1048" s="26" t="s">
        <v>104</v>
      </c>
      <c r="AR1048" s="26" t="s">
        <v>104</v>
      </c>
      <c r="AS1048" s="26" t="s">
        <v>104</v>
      </c>
      <c r="AT1048" s="26" t="s">
        <v>113</v>
      </c>
      <c r="AU1048" s="26" t="s">
        <v>193</v>
      </c>
      <c r="AX1048" s="12">
        <f t="shared" si="598"/>
        <v>1047</v>
      </c>
      <c r="AY1048" s="12">
        <f t="shared" si="629"/>
        <v>0.25</v>
      </c>
      <c r="AZ1048" s="20" t="str">
        <f t="shared" si="599"/>
        <v>Criterios y estándares (Rúbrica)., Autoevaluación., Retroalimentación.</v>
      </c>
      <c r="BA1048" s="12" t="str">
        <f t="shared" si="594"/>
        <v>Criterios y estándares (Rúbrica).</v>
      </c>
      <c r="BB1048" s="12" t="str">
        <f t="shared" si="595"/>
        <v>Autoevaluación.</v>
      </c>
      <c r="BC1048" s="12" t="str">
        <f t="shared" si="596"/>
        <v>Retroalimentación.</v>
      </c>
      <c r="BD1048" s="12" t="str">
        <f t="shared" si="597"/>
        <v/>
      </c>
      <c r="BF1048" s="12">
        <f t="shared" si="600"/>
        <v>0</v>
      </c>
      <c r="BG1048" s="12">
        <f t="shared" si="601"/>
        <v>1</v>
      </c>
      <c r="BH1048" s="12">
        <f t="shared" si="602"/>
        <v>1</v>
      </c>
      <c r="BI1048" s="12">
        <f t="shared" si="603"/>
        <v>1</v>
      </c>
      <c r="BJ1048" s="12">
        <f t="shared" si="604"/>
        <v>0</v>
      </c>
      <c r="BK1048" s="12">
        <f t="shared" si="605"/>
        <v>3</v>
      </c>
      <c r="BL1048" s="20" t="str">
        <f t="shared" si="606"/>
        <v>Reflexión, Claridad, Oportunidades de mejora, Retroalimentación al docente</v>
      </c>
      <c r="BM1048" s="12" t="str">
        <f t="shared" si="607"/>
        <v>Reflexión</v>
      </c>
      <c r="BN1048" s="12" t="str">
        <f t="shared" si="593"/>
        <v>Claridad</v>
      </c>
      <c r="BO1048" s="12" t="str">
        <f t="shared" si="608"/>
        <v>Oportunidades de mejora</v>
      </c>
      <c r="BP1048" s="12" t="str">
        <f t="shared" si="609"/>
        <v>Oportunidades de mejora</v>
      </c>
      <c r="BQ1048" s="12" t="str">
        <f t="shared" si="610"/>
        <v>Retroalimentación al docente</v>
      </c>
      <c r="BS1048" s="12">
        <f t="shared" si="611"/>
        <v>1</v>
      </c>
      <c r="BT1048" s="12">
        <f t="shared" si="612"/>
        <v>0</v>
      </c>
      <c r="BU1048" s="12">
        <f t="shared" si="613"/>
        <v>1</v>
      </c>
      <c r="BV1048" s="12">
        <f t="shared" si="614"/>
        <v>2</v>
      </c>
      <c r="BW1048" s="12">
        <f t="shared" si="615"/>
        <v>1</v>
      </c>
      <c r="BX1048" s="12">
        <f t="shared" si="616"/>
        <v>0</v>
      </c>
      <c r="BY1048" s="12">
        <f t="shared" si="617"/>
        <v>5</v>
      </c>
      <c r="BZ1048" s="12" t="str">
        <f t="shared" si="61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48" s="12" t="str">
        <f t="shared" si="619"/>
        <v>La bibliografía básica propuesta se encuentra en la biblioteca "Juan Roa Vásquez".</v>
      </c>
      <c r="CB1048" s="21" t="str">
        <f t="shared" si="620"/>
        <v>La bibliografía propuesta contiene títulos de edición menor a 5 años.</v>
      </c>
      <c r="CC1048" s="12" t="str">
        <f t="shared" si="621"/>
        <v>La bibliografía se presenta con una sólo sistema de referenciación (APA, Vancouver, IEEE, etc).</v>
      </c>
      <c r="CD1048" s="12" t="str">
        <f t="shared" si="622"/>
        <v>La bibliografía incluye por lo menos dos títulos en una segunda lengua.</v>
      </c>
      <c r="CF1048" s="12">
        <f t="shared" si="623"/>
        <v>1</v>
      </c>
      <c r="CG1048" s="12">
        <f t="shared" si="624"/>
        <v>1</v>
      </c>
      <c r="CH1048" s="12">
        <f t="shared" si="625"/>
        <v>1</v>
      </c>
      <c r="CI1048" s="12">
        <f t="shared" si="626"/>
        <v>1</v>
      </c>
      <c r="CJ1048" s="12">
        <f t="shared" si="627"/>
        <v>0</v>
      </c>
      <c r="CK1048" s="12">
        <f t="shared" si="628"/>
        <v>4</v>
      </c>
    </row>
    <row r="1049" spans="1:89" x14ac:dyDescent="0.25">
      <c r="A1049" s="25">
        <v>43123.627413530092</v>
      </c>
      <c r="B1049" s="26" t="s">
        <v>2121</v>
      </c>
      <c r="C1049" s="26" t="s">
        <v>2122</v>
      </c>
      <c r="D1049" s="26" t="s">
        <v>185</v>
      </c>
      <c r="E1049" s="24"/>
      <c r="F1049" s="26" t="s">
        <v>621</v>
      </c>
      <c r="G1049" s="26" t="s">
        <v>2124</v>
      </c>
      <c r="H1049" s="26" t="s">
        <v>188</v>
      </c>
      <c r="I1049" s="26" t="s">
        <v>188</v>
      </c>
      <c r="J1049" s="26" t="s">
        <v>188</v>
      </c>
      <c r="K1049" s="26" t="s">
        <v>188</v>
      </c>
      <c r="L1049" s="26" t="s">
        <v>188</v>
      </c>
      <c r="M1049" s="26" t="s">
        <v>188</v>
      </c>
      <c r="N1049" s="26" t="s">
        <v>188</v>
      </c>
      <c r="O1049" s="26" t="s">
        <v>188</v>
      </c>
      <c r="P1049" s="26" t="s">
        <v>188</v>
      </c>
      <c r="Q1049" s="26" t="s">
        <v>188</v>
      </c>
      <c r="R1049" s="26" t="s">
        <v>188</v>
      </c>
      <c r="S1049" s="26" t="s">
        <v>188</v>
      </c>
      <c r="T1049" s="26" t="s">
        <v>188</v>
      </c>
      <c r="U1049" s="26" t="s">
        <v>188</v>
      </c>
      <c r="V1049" s="26" t="s">
        <v>5</v>
      </c>
      <c r="W1049" s="26" t="s">
        <v>162</v>
      </c>
      <c r="X1049" s="26" t="s">
        <v>158</v>
      </c>
      <c r="Y1049" s="26" t="s">
        <v>43</v>
      </c>
      <c r="Z1049" s="26" t="s">
        <v>43</v>
      </c>
      <c r="AA1049" s="26" t="s">
        <v>43</v>
      </c>
      <c r="AB1049" s="26" t="s">
        <v>43</v>
      </c>
      <c r="AC1049" s="26" t="s">
        <v>43</v>
      </c>
      <c r="AD1049" s="26" t="s">
        <v>43</v>
      </c>
      <c r="AE1049" s="26" t="s">
        <v>55</v>
      </c>
      <c r="AF1049" s="26" t="s">
        <v>159</v>
      </c>
      <c r="AG1049" s="26" t="s">
        <v>59</v>
      </c>
      <c r="AH1049" s="26" t="s">
        <v>59</v>
      </c>
      <c r="AI1049" s="26" t="s">
        <v>59</v>
      </c>
      <c r="AJ1049" s="26" t="s">
        <v>59</v>
      </c>
      <c r="AK1049" s="26" t="s">
        <v>71</v>
      </c>
      <c r="AL1049" s="26" t="s">
        <v>160</v>
      </c>
      <c r="AM1049" s="26" t="s">
        <v>228</v>
      </c>
      <c r="AN1049" s="26" t="s">
        <v>89</v>
      </c>
      <c r="AO1049" s="26" t="s">
        <v>306</v>
      </c>
      <c r="AP1049" s="26" t="s">
        <v>104</v>
      </c>
      <c r="AQ1049" s="26" t="s">
        <v>104</v>
      </c>
      <c r="AR1049" s="26" t="s">
        <v>104</v>
      </c>
      <c r="AS1049" s="26" t="s">
        <v>104</v>
      </c>
      <c r="AT1049" s="26" t="s">
        <v>113</v>
      </c>
      <c r="AU1049" s="26" t="s">
        <v>193</v>
      </c>
      <c r="AX1049" s="12">
        <f t="shared" si="598"/>
        <v>1047</v>
      </c>
      <c r="AY1049" s="12">
        <f t="shared" si="629"/>
        <v>0.25</v>
      </c>
      <c r="AZ1049" s="20" t="str">
        <f t="shared" si="599"/>
        <v>Anticipatoria., Criterios y estándares (Rúbrica)., Autoevaluación.</v>
      </c>
      <c r="BA1049" s="12" t="str">
        <f t="shared" si="594"/>
        <v>Anticipatoria.</v>
      </c>
      <c r="BB1049" s="12" t="str">
        <f t="shared" si="595"/>
        <v>Criterios y estándares (Rúbrica).</v>
      </c>
      <c r="BC1049" s="12" t="str">
        <f t="shared" si="596"/>
        <v>Autoevaluación.</v>
      </c>
      <c r="BD1049" s="12" t="str">
        <f t="shared" si="597"/>
        <v/>
      </c>
      <c r="BF1049" s="12">
        <f t="shared" si="600"/>
        <v>1</v>
      </c>
      <c r="BG1049" s="12">
        <f t="shared" si="601"/>
        <v>1</v>
      </c>
      <c r="BH1049" s="12">
        <f t="shared" si="602"/>
        <v>1</v>
      </c>
      <c r="BI1049" s="12">
        <f t="shared" si="603"/>
        <v>0</v>
      </c>
      <c r="BJ1049" s="12">
        <f t="shared" si="604"/>
        <v>0</v>
      </c>
      <c r="BK1049" s="12">
        <f t="shared" si="605"/>
        <v>3</v>
      </c>
      <c r="BL1049" s="20" t="str">
        <f t="shared" si="606"/>
        <v>Diálogo, Claridad, Oportunidades de mejora, Retroalimentación al docente</v>
      </c>
      <c r="BM1049" s="12" t="str">
        <f t="shared" si="607"/>
        <v>Diálogo</v>
      </c>
      <c r="BN1049" s="12" t="str">
        <f t="shared" si="593"/>
        <v>Claridad</v>
      </c>
      <c r="BO1049" s="12" t="str">
        <f t="shared" si="608"/>
        <v>Oportunidades de mejora</v>
      </c>
      <c r="BP1049" s="12" t="str">
        <f t="shared" si="609"/>
        <v>Retroalimentación al docente</v>
      </c>
      <c r="BQ1049" s="12" t="str">
        <f t="shared" si="610"/>
        <v/>
      </c>
      <c r="BS1049" s="12">
        <f t="shared" si="611"/>
        <v>0</v>
      </c>
      <c r="BT1049" s="12">
        <f t="shared" si="612"/>
        <v>1</v>
      </c>
      <c r="BU1049" s="12">
        <f t="shared" si="613"/>
        <v>1</v>
      </c>
      <c r="BV1049" s="12">
        <f t="shared" si="614"/>
        <v>1</v>
      </c>
      <c r="BW1049" s="12">
        <f t="shared" si="615"/>
        <v>1</v>
      </c>
      <c r="BX1049" s="12">
        <f t="shared" si="616"/>
        <v>0</v>
      </c>
      <c r="BY1049" s="12">
        <f t="shared" si="617"/>
        <v>4</v>
      </c>
      <c r="BZ1049" s="12" t="str">
        <f t="shared" si="61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49" s="12" t="str">
        <f t="shared" si="619"/>
        <v>La bibliografía básica propuesta se encuentra en la biblioteca "Juan Roa Vásquez".</v>
      </c>
      <c r="CB1049" s="21" t="str">
        <f t="shared" si="620"/>
        <v>La bibliografía propuesta contiene títulos de edición menor a 5 años.</v>
      </c>
      <c r="CC1049" s="12" t="str">
        <f t="shared" si="621"/>
        <v>La bibliografía se presenta con una sólo sistema de referenciación (APA, Vancouver, IEEE, etc).</v>
      </c>
      <c r="CD1049" s="12" t="str">
        <f t="shared" si="622"/>
        <v>La bibliografía incluye por lo menos dos títulos en una segunda lengua.</v>
      </c>
      <c r="CF1049" s="12">
        <f t="shared" si="623"/>
        <v>1</v>
      </c>
      <c r="CG1049" s="12">
        <f t="shared" si="624"/>
        <v>1</v>
      </c>
      <c r="CH1049" s="12">
        <f t="shared" si="625"/>
        <v>1</v>
      </c>
      <c r="CI1049" s="12">
        <f t="shared" si="626"/>
        <v>1</v>
      </c>
      <c r="CJ1049" s="12">
        <f t="shared" si="627"/>
        <v>0</v>
      </c>
      <c r="CK1049" s="12">
        <f t="shared" si="628"/>
        <v>4</v>
      </c>
    </row>
    <row r="1050" spans="1:89" x14ac:dyDescent="0.25">
      <c r="A1050" s="25">
        <v>43123.809999548612</v>
      </c>
      <c r="B1050" s="26" t="s">
        <v>2125</v>
      </c>
      <c r="C1050" s="26" t="s">
        <v>2126</v>
      </c>
      <c r="D1050" s="26" t="s">
        <v>185</v>
      </c>
      <c r="E1050" s="24"/>
      <c r="F1050" s="26" t="s">
        <v>621</v>
      </c>
      <c r="G1050" s="26" t="s">
        <v>463</v>
      </c>
      <c r="H1050" s="26" t="s">
        <v>188</v>
      </c>
      <c r="I1050" s="26" t="s">
        <v>188</v>
      </c>
      <c r="J1050" s="26" t="s">
        <v>188</v>
      </c>
      <c r="K1050" s="26" t="s">
        <v>188</v>
      </c>
      <c r="L1050" s="26" t="s">
        <v>188</v>
      </c>
      <c r="M1050" s="26" t="s">
        <v>188</v>
      </c>
      <c r="N1050" s="26" t="s">
        <v>188</v>
      </c>
      <c r="O1050" s="26" t="s">
        <v>188</v>
      </c>
      <c r="P1050" s="26" t="s">
        <v>188</v>
      </c>
      <c r="Q1050" s="26" t="s">
        <v>188</v>
      </c>
      <c r="R1050" s="26" t="s">
        <v>188</v>
      </c>
      <c r="S1050" s="26" t="s">
        <v>188</v>
      </c>
      <c r="T1050" s="26" t="s">
        <v>188</v>
      </c>
      <c r="U1050" s="26" t="s">
        <v>188</v>
      </c>
      <c r="V1050" s="26" t="s">
        <v>5</v>
      </c>
      <c r="W1050" s="26" t="s">
        <v>162</v>
      </c>
      <c r="X1050" s="26" t="s">
        <v>158</v>
      </c>
      <c r="Y1050" s="26" t="s">
        <v>190</v>
      </c>
      <c r="Z1050" s="26" t="s">
        <v>190</v>
      </c>
      <c r="AA1050" s="26" t="s">
        <v>190</v>
      </c>
      <c r="AB1050" s="26" t="s">
        <v>190</v>
      </c>
      <c r="AC1050" s="26" t="s">
        <v>190</v>
      </c>
      <c r="AD1050" s="26" t="s">
        <v>190</v>
      </c>
      <c r="AE1050" s="26" t="s">
        <v>55</v>
      </c>
      <c r="AF1050" s="26" t="s">
        <v>159</v>
      </c>
      <c r="AG1050" s="26" t="s">
        <v>59</v>
      </c>
      <c r="AH1050" s="26" t="s">
        <v>59</v>
      </c>
      <c r="AI1050" s="26" t="s">
        <v>59</v>
      </c>
      <c r="AJ1050" s="26" t="s">
        <v>59</v>
      </c>
      <c r="AK1050" s="26" t="s">
        <v>71</v>
      </c>
      <c r="AL1050" s="26" t="s">
        <v>163</v>
      </c>
      <c r="AM1050" s="26" t="s">
        <v>191</v>
      </c>
      <c r="AN1050" s="26" t="s">
        <v>90</v>
      </c>
      <c r="AO1050" s="26" t="s">
        <v>192</v>
      </c>
      <c r="AP1050" s="26" t="s">
        <v>106</v>
      </c>
      <c r="AQ1050" s="26" t="s">
        <v>106</v>
      </c>
      <c r="AR1050" s="26" t="s">
        <v>106</v>
      </c>
      <c r="AS1050" s="26" t="s">
        <v>106</v>
      </c>
      <c r="AT1050" s="26" t="s">
        <v>114</v>
      </c>
      <c r="AU1050" s="26" t="s">
        <v>193</v>
      </c>
      <c r="AX1050" s="12">
        <f t="shared" si="598"/>
        <v>1049</v>
      </c>
      <c r="AY1050" s="12">
        <f t="shared" si="629"/>
        <v>1</v>
      </c>
      <c r="AZ1050" s="20" t="str">
        <f t="shared" si="599"/>
        <v>Anticipatoria., Criterios y estándares (Rúbrica)., Autoevaluación., Retroalimentación.</v>
      </c>
      <c r="BA1050" s="12" t="str">
        <f t="shared" si="594"/>
        <v>Anticipatoria.</v>
      </c>
      <c r="BB1050" s="12" t="str">
        <f t="shared" si="595"/>
        <v>Criterios y estándares (Rúbrica).</v>
      </c>
      <c r="BC1050" s="12" t="str">
        <f t="shared" si="596"/>
        <v>Autoevaluación.</v>
      </c>
      <c r="BD1050" s="12" t="str">
        <f t="shared" si="597"/>
        <v>Retroalimentación.</v>
      </c>
      <c r="BF1050" s="12">
        <f t="shared" si="600"/>
        <v>1</v>
      </c>
      <c r="BG1050" s="12">
        <f t="shared" si="601"/>
        <v>1</v>
      </c>
      <c r="BH1050" s="12">
        <f t="shared" si="602"/>
        <v>1</v>
      </c>
      <c r="BI1050" s="12">
        <f t="shared" si="603"/>
        <v>1</v>
      </c>
      <c r="BJ1050" s="12">
        <f t="shared" si="604"/>
        <v>0</v>
      </c>
      <c r="BK1050" s="12">
        <f t="shared" si="605"/>
        <v>4</v>
      </c>
      <c r="BL1050" s="20" t="str">
        <f t="shared" si="606"/>
        <v>Reflexión, Diálogo, Claridad, Oportunidades de mejora, Retroalimentación al docente</v>
      </c>
      <c r="BM1050" s="12" t="str">
        <f t="shared" si="607"/>
        <v>Reflexión</v>
      </c>
      <c r="BN1050" s="12" t="str">
        <f t="shared" si="593"/>
        <v>Diálogo</v>
      </c>
      <c r="BO1050" s="12" t="str">
        <f t="shared" si="608"/>
        <v>Claridad</v>
      </c>
      <c r="BP1050" s="12" t="str">
        <f t="shared" si="609"/>
        <v>Oportunidades de mejora</v>
      </c>
      <c r="BQ1050" s="12" t="str">
        <f t="shared" si="610"/>
        <v>Retroalimentación al docente</v>
      </c>
      <c r="BS1050" s="12">
        <f t="shared" si="611"/>
        <v>1</v>
      </c>
      <c r="BT1050" s="12">
        <f t="shared" si="612"/>
        <v>1</v>
      </c>
      <c r="BU1050" s="12">
        <f t="shared" si="613"/>
        <v>1</v>
      </c>
      <c r="BV1050" s="12">
        <f t="shared" si="614"/>
        <v>1</v>
      </c>
      <c r="BW1050" s="12">
        <f t="shared" si="615"/>
        <v>1</v>
      </c>
      <c r="BX1050" s="12">
        <f t="shared" si="616"/>
        <v>0</v>
      </c>
      <c r="BY1050" s="12">
        <f t="shared" si="617"/>
        <v>5</v>
      </c>
      <c r="BZ1050" s="12" t="str">
        <f t="shared" si="61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50" s="12" t="str">
        <f t="shared" si="619"/>
        <v>La bibliografía básica propuesta se encuentra en la biblioteca "Juan Roa Vásquez".</v>
      </c>
      <c r="CB1050" s="21" t="str">
        <f t="shared" si="620"/>
        <v>La bibliografía propuesta contiene títulos de edición menor a 5 años.</v>
      </c>
      <c r="CC1050" s="12" t="str">
        <f t="shared" si="621"/>
        <v>La bibliografía se presenta con una sólo sistema de referenciación (APA, Vancouver, IEEE, etc).</v>
      </c>
      <c r="CD1050" s="12" t="str">
        <f t="shared" si="622"/>
        <v>La bibliografía incluye por lo menos dos títulos en una segunda lengua.</v>
      </c>
      <c r="CF1050" s="12">
        <f t="shared" si="623"/>
        <v>1</v>
      </c>
      <c r="CG1050" s="12">
        <f t="shared" si="624"/>
        <v>1</v>
      </c>
      <c r="CH1050" s="12">
        <f t="shared" si="625"/>
        <v>1</v>
      </c>
      <c r="CI1050" s="12">
        <f t="shared" si="626"/>
        <v>1</v>
      </c>
      <c r="CJ1050" s="12">
        <f t="shared" si="627"/>
        <v>0</v>
      </c>
      <c r="CK1050" s="12">
        <f t="shared" si="628"/>
        <v>4</v>
      </c>
    </row>
    <row r="1051" spans="1:89" x14ac:dyDescent="0.25">
      <c r="A1051" s="25">
        <v>43130.67596734954</v>
      </c>
      <c r="B1051" s="26" t="s">
        <v>2127</v>
      </c>
      <c r="C1051" s="26" t="s">
        <v>2128</v>
      </c>
      <c r="D1051" s="26" t="s">
        <v>185</v>
      </c>
      <c r="E1051" s="24"/>
      <c r="F1051" s="26" t="s">
        <v>1589</v>
      </c>
      <c r="G1051" s="26" t="s">
        <v>2129</v>
      </c>
      <c r="H1051" s="26" t="s">
        <v>188</v>
      </c>
      <c r="I1051" s="26" t="s">
        <v>188</v>
      </c>
      <c r="J1051" s="26" t="s">
        <v>188</v>
      </c>
      <c r="K1051" s="26" t="s">
        <v>188</v>
      </c>
      <c r="L1051" s="26" t="s">
        <v>188</v>
      </c>
      <c r="M1051" s="26" t="s">
        <v>188</v>
      </c>
      <c r="N1051" s="26" t="s">
        <v>188</v>
      </c>
      <c r="O1051" s="26" t="s">
        <v>188</v>
      </c>
      <c r="P1051" s="26" t="s">
        <v>188</v>
      </c>
      <c r="Q1051" s="26" t="s">
        <v>188</v>
      </c>
      <c r="R1051" s="26" t="s">
        <v>188</v>
      </c>
      <c r="S1051" s="26" t="s">
        <v>188</v>
      </c>
      <c r="T1051" s="26" t="s">
        <v>188</v>
      </c>
      <c r="U1051" s="26" t="s">
        <v>188</v>
      </c>
      <c r="V1051" s="26" t="s">
        <v>5</v>
      </c>
      <c r="W1051" s="26" t="s">
        <v>162</v>
      </c>
      <c r="X1051" s="26" t="s">
        <v>158</v>
      </c>
      <c r="Y1051" s="26" t="s">
        <v>43</v>
      </c>
      <c r="Z1051" s="26" t="s">
        <v>43</v>
      </c>
      <c r="AA1051" s="26" t="s">
        <v>43</v>
      </c>
      <c r="AB1051" s="26" t="s">
        <v>43</v>
      </c>
      <c r="AC1051" s="26" t="s">
        <v>43</v>
      </c>
      <c r="AD1051" s="26" t="s">
        <v>43</v>
      </c>
      <c r="AE1051" s="26" t="s">
        <v>53</v>
      </c>
      <c r="AF1051" s="26" t="s">
        <v>58</v>
      </c>
      <c r="AG1051" s="26" t="s">
        <v>58</v>
      </c>
      <c r="AH1051" s="26" t="s">
        <v>429</v>
      </c>
      <c r="AI1051" s="26" t="s">
        <v>58</v>
      </c>
      <c r="AJ1051" s="26" t="s">
        <v>54</v>
      </c>
      <c r="AK1051" s="26" t="s">
        <v>70</v>
      </c>
      <c r="AL1051" s="26" t="s">
        <v>160</v>
      </c>
      <c r="AM1051" s="26" t="s">
        <v>191</v>
      </c>
      <c r="AN1051" s="26" t="s">
        <v>88</v>
      </c>
      <c r="AO1051" s="26" t="s">
        <v>192</v>
      </c>
      <c r="AP1051" s="26" t="s">
        <v>105</v>
      </c>
      <c r="AQ1051" s="26" t="s">
        <v>104</v>
      </c>
      <c r="AR1051" s="26" t="s">
        <v>105</v>
      </c>
      <c r="AS1051" s="26" t="s">
        <v>106</v>
      </c>
      <c r="AT1051" s="26" t="s">
        <v>114</v>
      </c>
      <c r="AU1051" s="26" t="s">
        <v>219</v>
      </c>
      <c r="AX1051" s="12">
        <f t="shared" si="598"/>
        <v>1050</v>
      </c>
      <c r="AY1051" s="12">
        <f t="shared" si="629"/>
        <v>1</v>
      </c>
      <c r="AZ1051" s="20" t="str">
        <f t="shared" si="599"/>
        <v>Anticipatoria., Criterios y estándares (Rúbrica)., Autoevaluación., Retroalimentación.</v>
      </c>
      <c r="BA1051" s="12" t="str">
        <f t="shared" si="594"/>
        <v>Anticipatoria.</v>
      </c>
      <c r="BB1051" s="12" t="str">
        <f t="shared" si="595"/>
        <v>Criterios y estándares (Rúbrica).</v>
      </c>
      <c r="BC1051" s="12" t="str">
        <f t="shared" si="596"/>
        <v>Autoevaluación.</v>
      </c>
      <c r="BD1051" s="12" t="str">
        <f t="shared" si="597"/>
        <v>Retroalimentación.</v>
      </c>
      <c r="BF1051" s="12">
        <f t="shared" si="600"/>
        <v>1</v>
      </c>
      <c r="BG1051" s="12">
        <f t="shared" si="601"/>
        <v>1</v>
      </c>
      <c r="BH1051" s="12">
        <f t="shared" si="602"/>
        <v>1</v>
      </c>
      <c r="BI1051" s="12">
        <f t="shared" si="603"/>
        <v>1</v>
      </c>
      <c r="BJ1051" s="12">
        <f t="shared" si="604"/>
        <v>0</v>
      </c>
      <c r="BK1051" s="12">
        <f t="shared" si="605"/>
        <v>4</v>
      </c>
      <c r="BL1051" s="20" t="str">
        <f t="shared" si="606"/>
        <v>Reflexión, Diálogo, Claridad, Oportunidades de mejora, Retroalimentación al docente</v>
      </c>
      <c r="BM1051" s="12" t="str">
        <f t="shared" si="607"/>
        <v>Reflexión</v>
      </c>
      <c r="BN1051" s="12" t="str">
        <f t="shared" ref="BN1051:BN1114" si="630">IF(OR(LEN(BL1051)&gt;35,MID(BL1051,19,1)=",",MID(BL1051,1,1)="0"),IFERROR(MID(BL1051,FIND(",",BL1051,1)+2,(FIND(",",BL1051,11))-(FIND(",",BL1051,1)+2)),""),IF(OR(MID(BL1051,1,3)="Opo",MID(BL1051,1,3)="Ret"),"",RIGHT(BL1051,LEN(BL1051)-FIND(",",BL1051,1)-1)))</f>
        <v>Diálogo</v>
      </c>
      <c r="BO1051" s="12" t="str">
        <f t="shared" si="608"/>
        <v>Claridad</v>
      </c>
      <c r="BP1051" s="12" t="str">
        <f t="shared" si="609"/>
        <v>Oportunidades de mejora</v>
      </c>
      <c r="BQ1051" s="12" t="str">
        <f t="shared" si="610"/>
        <v>Retroalimentación al docente</v>
      </c>
      <c r="BS1051" s="12">
        <f t="shared" si="611"/>
        <v>1</v>
      </c>
      <c r="BT1051" s="12">
        <f t="shared" si="612"/>
        <v>1</v>
      </c>
      <c r="BU1051" s="12">
        <f t="shared" si="613"/>
        <v>1</v>
      </c>
      <c r="BV1051" s="12">
        <f t="shared" si="614"/>
        <v>1</v>
      </c>
      <c r="BW1051" s="12">
        <f t="shared" si="615"/>
        <v>1</v>
      </c>
      <c r="BX1051" s="12">
        <f t="shared" si="616"/>
        <v>0</v>
      </c>
      <c r="BY1051" s="12">
        <f t="shared" si="617"/>
        <v>5</v>
      </c>
      <c r="BZ1051" s="12" t="str">
        <f t="shared" si="618"/>
        <v>La bibliografía propuesta contiene títulos de edición menor a 5 años., La bibliografía se presenta con una sólo sistema de referenciación (APA, Vancouver, IEEE, etc).</v>
      </c>
      <c r="CA1051" s="12" t="str">
        <f t="shared" si="619"/>
        <v>La bibliografía propuesta contiene títulos de edición menor a 5 años.</v>
      </c>
      <c r="CB1051" s="21" t="str">
        <f t="shared" si="620"/>
        <v>La bibliografía se presenta con una sólo sistema de referenciación (APA, Vancouver, IEEE, etc).</v>
      </c>
      <c r="CC1051" s="12" t="str">
        <f t="shared" si="621"/>
        <v/>
      </c>
      <c r="CD1051" s="12" t="str">
        <f t="shared" si="622"/>
        <v/>
      </c>
      <c r="CF1051" s="12">
        <f t="shared" si="623"/>
        <v>0</v>
      </c>
      <c r="CG1051" s="12">
        <f t="shared" si="624"/>
        <v>1</v>
      </c>
      <c r="CH1051" s="12">
        <f t="shared" si="625"/>
        <v>1</v>
      </c>
      <c r="CI1051" s="12">
        <f t="shared" si="626"/>
        <v>0</v>
      </c>
      <c r="CJ1051" s="12">
        <f t="shared" si="627"/>
        <v>0</v>
      </c>
      <c r="CK1051" s="12">
        <f t="shared" si="628"/>
        <v>2</v>
      </c>
    </row>
    <row r="1052" spans="1:89" x14ac:dyDescent="0.25">
      <c r="A1052" s="25">
        <v>43124.962886365742</v>
      </c>
      <c r="B1052" s="26" t="s">
        <v>2130</v>
      </c>
      <c r="C1052" s="26" t="s">
        <v>2131</v>
      </c>
      <c r="D1052" s="26" t="s">
        <v>185</v>
      </c>
      <c r="E1052" s="24"/>
      <c r="F1052" s="26" t="s">
        <v>223</v>
      </c>
      <c r="G1052" s="26" t="s">
        <v>2132</v>
      </c>
      <c r="H1052" s="26" t="s">
        <v>188</v>
      </c>
      <c r="I1052" s="26" t="s">
        <v>188</v>
      </c>
      <c r="J1052" s="26" t="s">
        <v>188</v>
      </c>
      <c r="K1052" s="26" t="s">
        <v>188</v>
      </c>
      <c r="L1052" s="26" t="s">
        <v>188</v>
      </c>
      <c r="M1052" s="26" t="s">
        <v>188</v>
      </c>
      <c r="N1052" s="26" t="s">
        <v>188</v>
      </c>
      <c r="O1052" s="26" t="s">
        <v>188</v>
      </c>
      <c r="P1052" s="26" t="s">
        <v>188</v>
      </c>
      <c r="Q1052" s="26" t="s">
        <v>188</v>
      </c>
      <c r="R1052" s="26" t="s">
        <v>188</v>
      </c>
      <c r="S1052" s="26" t="s">
        <v>188</v>
      </c>
      <c r="T1052" s="26" t="s">
        <v>188</v>
      </c>
      <c r="U1052" s="26" t="s">
        <v>188</v>
      </c>
      <c r="V1052" s="26" t="s">
        <v>5</v>
      </c>
      <c r="W1052" s="26" t="s">
        <v>36</v>
      </c>
      <c r="X1052" s="26" t="s">
        <v>158</v>
      </c>
      <c r="Y1052" s="26" t="s">
        <v>190</v>
      </c>
      <c r="Z1052" s="26" t="s">
        <v>190</v>
      </c>
      <c r="AA1052" s="26" t="s">
        <v>190</v>
      </c>
      <c r="AB1052" s="26" t="s">
        <v>43</v>
      </c>
      <c r="AC1052" s="26" t="s">
        <v>43</v>
      </c>
      <c r="AD1052" s="26" t="s">
        <v>190</v>
      </c>
      <c r="AE1052" s="26" t="s">
        <v>53</v>
      </c>
      <c r="AF1052" s="26" t="s">
        <v>58</v>
      </c>
      <c r="AG1052" s="26" t="s">
        <v>59</v>
      </c>
      <c r="AH1052" s="26" t="s">
        <v>59</v>
      </c>
      <c r="AI1052" s="26" t="s">
        <v>59</v>
      </c>
      <c r="AJ1052" s="26" t="s">
        <v>58</v>
      </c>
      <c r="AK1052" s="26" t="s">
        <v>69</v>
      </c>
      <c r="AL1052" s="26" t="s">
        <v>160</v>
      </c>
      <c r="AM1052" s="26" t="s">
        <v>191</v>
      </c>
      <c r="AN1052" s="26" t="s">
        <v>89</v>
      </c>
      <c r="AO1052" s="26" t="s">
        <v>210</v>
      </c>
      <c r="AP1052" s="26" t="s">
        <v>104</v>
      </c>
      <c r="AQ1052" s="26" t="s">
        <v>106</v>
      </c>
      <c r="AR1052" s="26" t="s">
        <v>104</v>
      </c>
      <c r="AS1052" s="26" t="s">
        <v>106</v>
      </c>
      <c r="AT1052" s="26" t="s">
        <v>112</v>
      </c>
      <c r="AU1052" s="26" t="s">
        <v>232</v>
      </c>
      <c r="AX1052" s="12">
        <f t="shared" si="598"/>
        <v>1051</v>
      </c>
      <c r="AY1052" s="12">
        <f t="shared" si="629"/>
        <v>1</v>
      </c>
      <c r="AZ1052" s="20" t="str">
        <f t="shared" si="599"/>
        <v>Anticipatoria., Criterios y estándares (Rúbrica)., Autoevaluación., Retroalimentación.</v>
      </c>
      <c r="BA1052" s="12" t="str">
        <f t="shared" si="594"/>
        <v>Anticipatoria.</v>
      </c>
      <c r="BB1052" s="12" t="str">
        <f t="shared" si="595"/>
        <v>Criterios y estándares (Rúbrica).</v>
      </c>
      <c r="BC1052" s="12" t="str">
        <f t="shared" si="596"/>
        <v>Autoevaluación.</v>
      </c>
      <c r="BD1052" s="12" t="str">
        <f t="shared" si="597"/>
        <v>Retroalimentación.</v>
      </c>
      <c r="BF1052" s="12">
        <f t="shared" si="600"/>
        <v>1</v>
      </c>
      <c r="BG1052" s="12">
        <f t="shared" si="601"/>
        <v>1</v>
      </c>
      <c r="BH1052" s="12">
        <f t="shared" si="602"/>
        <v>1</v>
      </c>
      <c r="BI1052" s="12">
        <f t="shared" si="603"/>
        <v>1</v>
      </c>
      <c r="BJ1052" s="12">
        <f t="shared" si="604"/>
        <v>0</v>
      </c>
      <c r="BK1052" s="12">
        <f t="shared" si="605"/>
        <v>4</v>
      </c>
      <c r="BL1052" s="20" t="str">
        <f t="shared" si="606"/>
        <v>Reflexión, Diálogo, Claridad, Oportunidades de mejora</v>
      </c>
      <c r="BM1052" s="12" t="str">
        <f t="shared" si="607"/>
        <v>Reflexión</v>
      </c>
      <c r="BN1052" s="12" t="str">
        <f t="shared" si="630"/>
        <v>Diálogo</v>
      </c>
      <c r="BO1052" s="12" t="str">
        <f t="shared" si="608"/>
        <v>Claridad</v>
      </c>
      <c r="BP1052" s="12" t="str">
        <f t="shared" si="609"/>
        <v>Oportunidades de mejora</v>
      </c>
      <c r="BQ1052" s="12" t="str">
        <f t="shared" si="610"/>
        <v/>
      </c>
      <c r="BS1052" s="12">
        <f t="shared" si="611"/>
        <v>1</v>
      </c>
      <c r="BT1052" s="12">
        <f t="shared" si="612"/>
        <v>1</v>
      </c>
      <c r="BU1052" s="12">
        <f t="shared" si="613"/>
        <v>1</v>
      </c>
      <c r="BV1052" s="12">
        <f t="shared" si="614"/>
        <v>1</v>
      </c>
      <c r="BW1052" s="12">
        <f t="shared" si="615"/>
        <v>0</v>
      </c>
      <c r="BX1052" s="12">
        <f t="shared" si="616"/>
        <v>0</v>
      </c>
      <c r="BY1052" s="12">
        <f t="shared" si="617"/>
        <v>4</v>
      </c>
      <c r="BZ1052" s="12" t="str">
        <f t="shared" si="618"/>
        <v>La bibliografía básica propuesta se encuentra en la biblioteca "Juan Roa Vásquez"., La bibliografía propuesta contiene títulos de edición menor a 5 años., La bibliografía incluye por lo menos dos títulos en una segunda lengua.</v>
      </c>
      <c r="CA1052" s="12" t="str">
        <f t="shared" si="619"/>
        <v>La bibliografía básica propuesta se encuentra en la biblioteca "Juan Roa Vásquez".</v>
      </c>
      <c r="CB1052" s="21" t="str">
        <f t="shared" si="620"/>
        <v>La bibliografía propuesta contiene títulos de edición menor a 5 años.</v>
      </c>
      <c r="CC1052" s="12" t="str">
        <f t="shared" si="621"/>
        <v>La bibliografía incluye por lo menos dos títulos en una segunda lengua.</v>
      </c>
      <c r="CD1052" s="12" t="str">
        <f t="shared" si="622"/>
        <v/>
      </c>
      <c r="CF1052" s="12">
        <f t="shared" si="623"/>
        <v>1</v>
      </c>
      <c r="CG1052" s="12">
        <f t="shared" si="624"/>
        <v>1</v>
      </c>
      <c r="CH1052" s="12">
        <f t="shared" si="625"/>
        <v>0</v>
      </c>
      <c r="CI1052" s="12">
        <f t="shared" si="626"/>
        <v>1</v>
      </c>
      <c r="CJ1052" s="12">
        <f t="shared" si="627"/>
        <v>0</v>
      </c>
      <c r="CK1052" s="12">
        <f t="shared" si="628"/>
        <v>3</v>
      </c>
    </row>
    <row r="1053" spans="1:89" x14ac:dyDescent="0.25">
      <c r="A1053" s="25">
        <v>43125.795924317128</v>
      </c>
      <c r="B1053" s="26" t="s">
        <v>2133</v>
      </c>
      <c r="C1053" s="26" t="s">
        <v>2134</v>
      </c>
      <c r="D1053" s="26" t="s">
        <v>185</v>
      </c>
      <c r="E1053" s="24"/>
      <c r="F1053" s="26" t="s">
        <v>238</v>
      </c>
      <c r="G1053" s="26" t="s">
        <v>2135</v>
      </c>
      <c r="H1053" s="26" t="s">
        <v>188</v>
      </c>
      <c r="I1053" s="26" t="s">
        <v>188</v>
      </c>
      <c r="J1053" s="26" t="s">
        <v>188</v>
      </c>
      <c r="K1053" s="26" t="s">
        <v>188</v>
      </c>
      <c r="L1053" s="26" t="s">
        <v>188</v>
      </c>
      <c r="M1053" s="26" t="s">
        <v>188</v>
      </c>
      <c r="N1053" s="26" t="s">
        <v>188</v>
      </c>
      <c r="O1053" s="26" t="s">
        <v>188</v>
      </c>
      <c r="P1053" s="26" t="s">
        <v>188</v>
      </c>
      <c r="Q1053" s="26" t="s">
        <v>188</v>
      </c>
      <c r="R1053" s="26" t="s">
        <v>188</v>
      </c>
      <c r="S1053" s="26" t="s">
        <v>188</v>
      </c>
      <c r="T1053" s="26" t="s">
        <v>188</v>
      </c>
      <c r="U1053" s="26" t="s">
        <v>188</v>
      </c>
      <c r="V1053" s="26" t="s">
        <v>5</v>
      </c>
      <c r="W1053" s="26" t="s">
        <v>162</v>
      </c>
      <c r="X1053" s="26" t="s">
        <v>158</v>
      </c>
      <c r="Y1053" s="26" t="s">
        <v>190</v>
      </c>
      <c r="Z1053" s="26" t="s">
        <v>190</v>
      </c>
      <c r="AA1053" s="26" t="s">
        <v>190</v>
      </c>
      <c r="AB1053" s="26" t="s">
        <v>190</v>
      </c>
      <c r="AC1053" s="26" t="s">
        <v>190</v>
      </c>
      <c r="AD1053" s="26" t="s">
        <v>190</v>
      </c>
      <c r="AE1053" s="26" t="s">
        <v>55</v>
      </c>
      <c r="AF1053" s="26" t="s">
        <v>159</v>
      </c>
      <c r="AG1053" s="26" t="s">
        <v>59</v>
      </c>
      <c r="AH1053" s="26" t="s">
        <v>59</v>
      </c>
      <c r="AI1053" s="26" t="s">
        <v>59</v>
      </c>
      <c r="AJ1053" s="26" t="s">
        <v>59</v>
      </c>
      <c r="AK1053" s="26" t="s">
        <v>69</v>
      </c>
      <c r="AL1053" s="26" t="s">
        <v>163</v>
      </c>
      <c r="AM1053" s="26" t="s">
        <v>206</v>
      </c>
      <c r="AN1053" s="26" t="s">
        <v>90</v>
      </c>
      <c r="AO1053" s="26" t="s">
        <v>192</v>
      </c>
      <c r="AP1053" s="26" t="s">
        <v>106</v>
      </c>
      <c r="AQ1053" s="26" t="s">
        <v>106</v>
      </c>
      <c r="AR1053" s="26" t="s">
        <v>106</v>
      </c>
      <c r="AS1053" s="26" t="s">
        <v>106</v>
      </c>
      <c r="AT1053" s="26" t="s">
        <v>114</v>
      </c>
      <c r="AU1053" s="26" t="s">
        <v>266</v>
      </c>
      <c r="AX1053" s="12">
        <f t="shared" si="598"/>
        <v>1052</v>
      </c>
      <c r="AY1053" s="12">
        <f t="shared" si="629"/>
        <v>1</v>
      </c>
      <c r="AZ1053" s="20" t="str">
        <f t="shared" si="599"/>
        <v>Anticipatoria., Autoevaluación., Retroalimentación.</v>
      </c>
      <c r="BA1053" s="12" t="str">
        <f t="shared" si="594"/>
        <v>Anticipatoria.</v>
      </c>
      <c r="BB1053" s="12" t="str">
        <f t="shared" si="595"/>
        <v>Autoevaluación.</v>
      </c>
      <c r="BC1053" s="12" t="str">
        <f t="shared" si="596"/>
        <v>Retroalimentación.</v>
      </c>
      <c r="BD1053" s="12" t="str">
        <f t="shared" si="597"/>
        <v/>
      </c>
      <c r="BF1053" s="12">
        <f t="shared" si="600"/>
        <v>1</v>
      </c>
      <c r="BG1053" s="12">
        <f t="shared" si="601"/>
        <v>0</v>
      </c>
      <c r="BH1053" s="12">
        <f t="shared" si="602"/>
        <v>1</v>
      </c>
      <c r="BI1053" s="12">
        <f t="shared" si="603"/>
        <v>1</v>
      </c>
      <c r="BJ1053" s="12">
        <f t="shared" si="604"/>
        <v>0</v>
      </c>
      <c r="BK1053" s="12">
        <f t="shared" si="605"/>
        <v>3</v>
      </c>
      <c r="BL1053" s="20" t="str">
        <f t="shared" si="606"/>
        <v>Reflexión, Diálogo, Claridad, Oportunidades de mejora, Retroalimentación al docente</v>
      </c>
      <c r="BM1053" s="12" t="str">
        <f t="shared" si="607"/>
        <v>Reflexión</v>
      </c>
      <c r="BN1053" s="12" t="str">
        <f t="shared" si="630"/>
        <v>Diálogo</v>
      </c>
      <c r="BO1053" s="12" t="str">
        <f t="shared" si="608"/>
        <v>Claridad</v>
      </c>
      <c r="BP1053" s="12" t="str">
        <f t="shared" si="609"/>
        <v>Oportunidades de mejora</v>
      </c>
      <c r="BQ1053" s="12" t="str">
        <f t="shared" si="610"/>
        <v>Retroalimentación al docente</v>
      </c>
      <c r="BS1053" s="12">
        <f t="shared" si="611"/>
        <v>1</v>
      </c>
      <c r="BT1053" s="12">
        <f t="shared" si="612"/>
        <v>1</v>
      </c>
      <c r="BU1053" s="12">
        <f t="shared" si="613"/>
        <v>1</v>
      </c>
      <c r="BV1053" s="12">
        <f t="shared" si="614"/>
        <v>1</v>
      </c>
      <c r="BW1053" s="12">
        <f t="shared" si="615"/>
        <v>1</v>
      </c>
      <c r="BX1053" s="12">
        <f t="shared" si="616"/>
        <v>0</v>
      </c>
      <c r="BY1053" s="12">
        <f t="shared" si="617"/>
        <v>5</v>
      </c>
      <c r="BZ1053" s="12" t="str">
        <f t="shared" si="618"/>
        <v>La bibliografía propuesta contiene títulos de edición menor a 5 años., La bibliografía se presenta con una sólo sistema de referenciación (APA, Vancouver, IEEE, etc)., La bibliografía incluye por lo menos dos títulos en una segunda lengua.</v>
      </c>
      <c r="CA1053" s="12" t="str">
        <f t="shared" si="619"/>
        <v>La bibliografía propuesta contiene títulos de edición menor a 5 años.</v>
      </c>
      <c r="CB1053" s="21" t="str">
        <f t="shared" si="620"/>
        <v>La bibliografía se presenta con una sólo sistema de referenciación (APA, Vancouver, IEEE, etc).</v>
      </c>
      <c r="CC1053" s="12" t="str">
        <f t="shared" si="621"/>
        <v>La bibliografía incluye por lo menos dos títulos en una segunda lengua.</v>
      </c>
      <c r="CD1053" s="12" t="str">
        <f t="shared" si="622"/>
        <v/>
      </c>
      <c r="CF1053" s="12">
        <f t="shared" si="623"/>
        <v>0</v>
      </c>
      <c r="CG1053" s="12">
        <f t="shared" si="624"/>
        <v>1</v>
      </c>
      <c r="CH1053" s="12">
        <f t="shared" si="625"/>
        <v>1</v>
      </c>
      <c r="CI1053" s="12">
        <f t="shared" si="626"/>
        <v>1</v>
      </c>
      <c r="CJ1053" s="12">
        <f t="shared" si="627"/>
        <v>0</v>
      </c>
      <c r="CK1053" s="12">
        <f t="shared" si="628"/>
        <v>3</v>
      </c>
    </row>
    <row r="1054" spans="1:89" x14ac:dyDescent="0.25">
      <c r="A1054" s="25">
        <v>43126.264502268517</v>
      </c>
      <c r="B1054" s="26" t="s">
        <v>2136</v>
      </c>
      <c r="C1054" s="26" t="s">
        <v>2137</v>
      </c>
      <c r="D1054" s="26" t="s">
        <v>185</v>
      </c>
      <c r="E1054" s="24"/>
      <c r="F1054" s="26" t="s">
        <v>357</v>
      </c>
      <c r="G1054" s="26" t="s">
        <v>2138</v>
      </c>
      <c r="H1054" s="26" t="s">
        <v>188</v>
      </c>
      <c r="I1054" s="26" t="s">
        <v>188</v>
      </c>
      <c r="J1054" s="26" t="s">
        <v>188</v>
      </c>
      <c r="K1054" s="26" t="s">
        <v>188</v>
      </c>
      <c r="L1054" s="26" t="s">
        <v>188</v>
      </c>
      <c r="M1054" s="26" t="s">
        <v>188</v>
      </c>
      <c r="N1054" s="26" t="s">
        <v>188</v>
      </c>
      <c r="O1054" s="26" t="s">
        <v>188</v>
      </c>
      <c r="P1054" s="26" t="s">
        <v>188</v>
      </c>
      <c r="Q1054" s="26" t="s">
        <v>188</v>
      </c>
      <c r="R1054" s="26" t="s">
        <v>188</v>
      </c>
      <c r="S1054" s="26" t="s">
        <v>188</v>
      </c>
      <c r="T1054" s="26" t="s">
        <v>188</v>
      </c>
      <c r="U1054" s="26" t="s">
        <v>188</v>
      </c>
      <c r="V1054" s="26" t="s">
        <v>5</v>
      </c>
      <c r="W1054" s="26" t="s">
        <v>162</v>
      </c>
      <c r="X1054" s="26" t="s">
        <v>158</v>
      </c>
      <c r="Y1054" s="26" t="s">
        <v>43</v>
      </c>
      <c r="Z1054" s="26" t="s">
        <v>43</v>
      </c>
      <c r="AA1054" s="26" t="s">
        <v>43</v>
      </c>
      <c r="AB1054" s="26" t="s">
        <v>43</v>
      </c>
      <c r="AC1054" s="26" t="s">
        <v>43</v>
      </c>
      <c r="AD1054" s="26" t="s">
        <v>43</v>
      </c>
      <c r="AE1054" s="26" t="s">
        <v>55</v>
      </c>
      <c r="AF1054" s="26" t="s">
        <v>159</v>
      </c>
      <c r="AG1054" s="26" t="s">
        <v>59</v>
      </c>
      <c r="AH1054" s="26" t="s">
        <v>59</v>
      </c>
      <c r="AI1054" s="26" t="s">
        <v>59</v>
      </c>
      <c r="AJ1054" s="26" t="s">
        <v>59</v>
      </c>
      <c r="AK1054" s="26" t="s">
        <v>71</v>
      </c>
      <c r="AL1054" s="26" t="s">
        <v>160</v>
      </c>
      <c r="AM1054" s="26" t="s">
        <v>191</v>
      </c>
      <c r="AN1054" s="26" t="s">
        <v>89</v>
      </c>
      <c r="AO1054" s="26" t="s">
        <v>192</v>
      </c>
      <c r="AP1054" s="26" t="s">
        <v>105</v>
      </c>
      <c r="AQ1054" s="26" t="s">
        <v>105</v>
      </c>
      <c r="AR1054" s="26" t="s">
        <v>105</v>
      </c>
      <c r="AS1054" s="26" t="s">
        <v>105</v>
      </c>
      <c r="AT1054" s="26" t="s">
        <v>114</v>
      </c>
      <c r="AU1054" s="26" t="s">
        <v>193</v>
      </c>
      <c r="AX1054" s="12">
        <f t="shared" si="598"/>
        <v>1053</v>
      </c>
      <c r="AY1054" s="12">
        <f t="shared" si="629"/>
        <v>1</v>
      </c>
      <c r="AZ1054" s="20" t="str">
        <f t="shared" si="599"/>
        <v>Anticipatoria., Criterios y estándares (Rúbrica)., Autoevaluación., Retroalimentación.</v>
      </c>
      <c r="BA1054" s="12" t="str">
        <f t="shared" si="594"/>
        <v>Anticipatoria.</v>
      </c>
      <c r="BB1054" s="12" t="str">
        <f t="shared" si="595"/>
        <v>Criterios y estándares (Rúbrica).</v>
      </c>
      <c r="BC1054" s="12" t="str">
        <f t="shared" si="596"/>
        <v>Autoevaluación.</v>
      </c>
      <c r="BD1054" s="12" t="str">
        <f t="shared" si="597"/>
        <v>Retroalimentación.</v>
      </c>
      <c r="BF1054" s="12">
        <f t="shared" si="600"/>
        <v>1</v>
      </c>
      <c r="BG1054" s="12">
        <f t="shared" si="601"/>
        <v>1</v>
      </c>
      <c r="BH1054" s="12">
        <f t="shared" si="602"/>
        <v>1</v>
      </c>
      <c r="BI1054" s="12">
        <f t="shared" si="603"/>
        <v>1</v>
      </c>
      <c r="BJ1054" s="12">
        <f t="shared" si="604"/>
        <v>0</v>
      </c>
      <c r="BK1054" s="12">
        <f t="shared" si="605"/>
        <v>4</v>
      </c>
      <c r="BL1054" s="20" t="str">
        <f t="shared" si="606"/>
        <v>Reflexión, Diálogo, Claridad, Oportunidades de mejora, Retroalimentación al docente</v>
      </c>
      <c r="BM1054" s="12" t="str">
        <f t="shared" si="607"/>
        <v>Reflexión</v>
      </c>
      <c r="BN1054" s="12" t="str">
        <f t="shared" si="630"/>
        <v>Diálogo</v>
      </c>
      <c r="BO1054" s="12" t="str">
        <f t="shared" si="608"/>
        <v>Claridad</v>
      </c>
      <c r="BP1054" s="12" t="str">
        <f t="shared" si="609"/>
        <v>Oportunidades de mejora</v>
      </c>
      <c r="BQ1054" s="12" t="str">
        <f t="shared" si="610"/>
        <v>Retroalimentación al docente</v>
      </c>
      <c r="BS1054" s="12">
        <f t="shared" si="611"/>
        <v>1</v>
      </c>
      <c r="BT1054" s="12">
        <f t="shared" si="612"/>
        <v>1</v>
      </c>
      <c r="BU1054" s="12">
        <f t="shared" si="613"/>
        <v>1</v>
      </c>
      <c r="BV1054" s="12">
        <f t="shared" si="614"/>
        <v>1</v>
      </c>
      <c r="BW1054" s="12">
        <f t="shared" si="615"/>
        <v>1</v>
      </c>
      <c r="BX1054" s="12">
        <f t="shared" si="616"/>
        <v>0</v>
      </c>
      <c r="BY1054" s="12">
        <f t="shared" si="617"/>
        <v>5</v>
      </c>
      <c r="BZ1054" s="12" t="str">
        <f t="shared" si="61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54" s="12" t="str">
        <f t="shared" si="619"/>
        <v>La bibliografía básica propuesta se encuentra en la biblioteca "Juan Roa Vásquez".</v>
      </c>
      <c r="CB1054" s="21" t="str">
        <f t="shared" si="620"/>
        <v>La bibliografía propuesta contiene títulos de edición menor a 5 años.</v>
      </c>
      <c r="CC1054" s="12" t="str">
        <f t="shared" si="621"/>
        <v>La bibliografía se presenta con una sólo sistema de referenciación (APA, Vancouver, IEEE, etc).</v>
      </c>
      <c r="CD1054" s="12" t="str">
        <f t="shared" si="622"/>
        <v>La bibliografía incluye por lo menos dos títulos en una segunda lengua.</v>
      </c>
      <c r="CF1054" s="12">
        <f t="shared" si="623"/>
        <v>1</v>
      </c>
      <c r="CG1054" s="12">
        <f t="shared" si="624"/>
        <v>1</v>
      </c>
      <c r="CH1054" s="12">
        <f t="shared" si="625"/>
        <v>1</v>
      </c>
      <c r="CI1054" s="12">
        <f t="shared" si="626"/>
        <v>1</v>
      </c>
      <c r="CJ1054" s="12">
        <f t="shared" si="627"/>
        <v>0</v>
      </c>
      <c r="CK1054" s="12">
        <f t="shared" si="628"/>
        <v>4</v>
      </c>
    </row>
    <row r="1055" spans="1:89" x14ac:dyDescent="0.25">
      <c r="A1055" s="25">
        <v>43126.478708414354</v>
      </c>
      <c r="B1055" s="26" t="s">
        <v>2139</v>
      </c>
      <c r="C1055" s="26" t="s">
        <v>2140</v>
      </c>
      <c r="D1055" s="26" t="s">
        <v>185</v>
      </c>
      <c r="E1055" s="24"/>
      <c r="F1055" s="26" t="s">
        <v>357</v>
      </c>
      <c r="G1055" s="26" t="s">
        <v>320</v>
      </c>
      <c r="H1055" s="26" t="s">
        <v>188</v>
      </c>
      <c r="I1055" s="26" t="s">
        <v>188</v>
      </c>
      <c r="J1055" s="26" t="s">
        <v>188</v>
      </c>
      <c r="K1055" s="26" t="s">
        <v>188</v>
      </c>
      <c r="L1055" s="26" t="s">
        <v>188</v>
      </c>
      <c r="M1055" s="26" t="s">
        <v>188</v>
      </c>
      <c r="N1055" s="26" t="s">
        <v>188</v>
      </c>
      <c r="O1055" s="26" t="s">
        <v>188</v>
      </c>
      <c r="P1055" s="26" t="s">
        <v>188</v>
      </c>
      <c r="Q1055" s="26" t="s">
        <v>188</v>
      </c>
      <c r="R1055" s="26" t="s">
        <v>188</v>
      </c>
      <c r="S1055" s="26" t="s">
        <v>188</v>
      </c>
      <c r="T1055" s="26" t="s">
        <v>188</v>
      </c>
      <c r="U1055" s="26" t="s">
        <v>188</v>
      </c>
      <c r="V1055" s="26" t="s">
        <v>5</v>
      </c>
      <c r="W1055" s="26" t="s">
        <v>162</v>
      </c>
      <c r="X1055" s="26" t="s">
        <v>158</v>
      </c>
      <c r="Y1055" s="26" t="s">
        <v>190</v>
      </c>
      <c r="Z1055" s="26" t="s">
        <v>190</v>
      </c>
      <c r="AA1055" s="26" t="s">
        <v>190</v>
      </c>
      <c r="AB1055" s="26" t="s">
        <v>190</v>
      </c>
      <c r="AC1055" s="26" t="s">
        <v>190</v>
      </c>
      <c r="AD1055" s="26" t="s">
        <v>190</v>
      </c>
      <c r="AE1055" s="26" t="s">
        <v>55</v>
      </c>
      <c r="AF1055" s="26" t="s">
        <v>159</v>
      </c>
      <c r="AG1055" s="26" t="s">
        <v>59</v>
      </c>
      <c r="AH1055" s="26" t="s">
        <v>59</v>
      </c>
      <c r="AI1055" s="26" t="s">
        <v>59</v>
      </c>
      <c r="AJ1055" s="26" t="s">
        <v>59</v>
      </c>
      <c r="AK1055" s="26" t="s">
        <v>71</v>
      </c>
      <c r="AL1055" s="26" t="s">
        <v>163</v>
      </c>
      <c r="AM1055" s="26" t="s">
        <v>191</v>
      </c>
      <c r="AN1055" s="26" t="s">
        <v>90</v>
      </c>
      <c r="AO1055" s="26" t="s">
        <v>192</v>
      </c>
      <c r="AP1055" s="26" t="s">
        <v>106</v>
      </c>
      <c r="AQ1055" s="26" t="s">
        <v>106</v>
      </c>
      <c r="AR1055" s="26" t="s">
        <v>106</v>
      </c>
      <c r="AS1055" s="26" t="s">
        <v>106</v>
      </c>
      <c r="AT1055" s="26" t="s">
        <v>113</v>
      </c>
      <c r="AU1055" s="26" t="s">
        <v>193</v>
      </c>
      <c r="AX1055" s="12">
        <f t="shared" si="598"/>
        <v>1054</v>
      </c>
      <c r="AY1055" s="12">
        <f t="shared" si="629"/>
        <v>1</v>
      </c>
      <c r="AZ1055" s="20" t="str">
        <f t="shared" si="599"/>
        <v>Anticipatoria., Criterios y estándares (Rúbrica)., Autoevaluación., Retroalimentación.</v>
      </c>
      <c r="BA1055" s="12" t="str">
        <f t="shared" si="594"/>
        <v>Anticipatoria.</v>
      </c>
      <c r="BB1055" s="12" t="str">
        <f t="shared" si="595"/>
        <v>Criterios y estándares (Rúbrica).</v>
      </c>
      <c r="BC1055" s="12" t="str">
        <f t="shared" si="596"/>
        <v>Autoevaluación.</v>
      </c>
      <c r="BD1055" s="12" t="str">
        <f t="shared" si="597"/>
        <v>Retroalimentación.</v>
      </c>
      <c r="BF1055" s="12">
        <f t="shared" si="600"/>
        <v>1</v>
      </c>
      <c r="BG1055" s="12">
        <f t="shared" si="601"/>
        <v>1</v>
      </c>
      <c r="BH1055" s="12">
        <f t="shared" si="602"/>
        <v>1</v>
      </c>
      <c r="BI1055" s="12">
        <f t="shared" si="603"/>
        <v>1</v>
      </c>
      <c r="BJ1055" s="12">
        <f t="shared" si="604"/>
        <v>0</v>
      </c>
      <c r="BK1055" s="12">
        <f t="shared" si="605"/>
        <v>4</v>
      </c>
      <c r="BL1055" s="20" t="str">
        <f t="shared" si="606"/>
        <v>Reflexión, Diálogo, Claridad, Oportunidades de mejora, Retroalimentación al docente</v>
      </c>
      <c r="BM1055" s="12" t="str">
        <f t="shared" si="607"/>
        <v>Reflexión</v>
      </c>
      <c r="BN1055" s="12" t="str">
        <f t="shared" si="630"/>
        <v>Diálogo</v>
      </c>
      <c r="BO1055" s="12" t="str">
        <f t="shared" si="608"/>
        <v>Claridad</v>
      </c>
      <c r="BP1055" s="12" t="str">
        <f t="shared" si="609"/>
        <v>Oportunidades de mejora</v>
      </c>
      <c r="BQ1055" s="12" t="str">
        <f t="shared" si="610"/>
        <v>Retroalimentación al docente</v>
      </c>
      <c r="BS1055" s="12">
        <f t="shared" si="611"/>
        <v>1</v>
      </c>
      <c r="BT1055" s="12">
        <f t="shared" si="612"/>
        <v>1</v>
      </c>
      <c r="BU1055" s="12">
        <f t="shared" si="613"/>
        <v>1</v>
      </c>
      <c r="BV1055" s="12">
        <f t="shared" si="614"/>
        <v>1</v>
      </c>
      <c r="BW1055" s="12">
        <f t="shared" si="615"/>
        <v>1</v>
      </c>
      <c r="BX1055" s="12">
        <f t="shared" si="616"/>
        <v>0</v>
      </c>
      <c r="BY1055" s="12">
        <f t="shared" si="617"/>
        <v>5</v>
      </c>
      <c r="BZ1055" s="12" t="str">
        <f t="shared" si="61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55" s="12" t="str">
        <f t="shared" si="619"/>
        <v>La bibliografía básica propuesta se encuentra en la biblioteca "Juan Roa Vásquez".</v>
      </c>
      <c r="CB1055" s="21" t="str">
        <f t="shared" si="620"/>
        <v>La bibliografía propuesta contiene títulos de edición menor a 5 años.</v>
      </c>
      <c r="CC1055" s="12" t="str">
        <f t="shared" si="621"/>
        <v>La bibliografía se presenta con una sólo sistema de referenciación (APA, Vancouver, IEEE, etc).</v>
      </c>
      <c r="CD1055" s="12" t="str">
        <f t="shared" si="622"/>
        <v>La bibliografía incluye por lo menos dos títulos en una segunda lengua.</v>
      </c>
      <c r="CF1055" s="12">
        <f t="shared" si="623"/>
        <v>1</v>
      </c>
      <c r="CG1055" s="12">
        <f t="shared" si="624"/>
        <v>1</v>
      </c>
      <c r="CH1055" s="12">
        <f t="shared" si="625"/>
        <v>1</v>
      </c>
      <c r="CI1055" s="12">
        <f t="shared" si="626"/>
        <v>1</v>
      </c>
      <c r="CJ1055" s="12">
        <f t="shared" si="627"/>
        <v>0</v>
      </c>
      <c r="CK1055" s="12">
        <f t="shared" si="628"/>
        <v>4</v>
      </c>
    </row>
    <row r="1056" spans="1:89" x14ac:dyDescent="0.25">
      <c r="A1056" s="25">
        <v>43126.63804539352</v>
      </c>
      <c r="B1056" s="26" t="s">
        <v>2141</v>
      </c>
      <c r="C1056" s="26" t="s">
        <v>2142</v>
      </c>
      <c r="D1056" s="26" t="s">
        <v>185</v>
      </c>
      <c r="E1056" s="24"/>
      <c r="F1056" s="26" t="s">
        <v>297</v>
      </c>
      <c r="G1056" s="26" t="s">
        <v>2143</v>
      </c>
      <c r="H1056" s="26" t="s">
        <v>188</v>
      </c>
      <c r="I1056" s="26" t="s">
        <v>188</v>
      </c>
      <c r="J1056" s="26" t="s">
        <v>188</v>
      </c>
      <c r="K1056" s="26" t="s">
        <v>188</v>
      </c>
      <c r="L1056" s="26" t="s">
        <v>188</v>
      </c>
      <c r="M1056" s="26" t="s">
        <v>188</v>
      </c>
      <c r="N1056" s="26" t="s">
        <v>188</v>
      </c>
      <c r="O1056" s="26" t="s">
        <v>188</v>
      </c>
      <c r="P1056" s="26" t="s">
        <v>188</v>
      </c>
      <c r="Q1056" s="26" t="s">
        <v>188</v>
      </c>
      <c r="R1056" s="26" t="s">
        <v>188</v>
      </c>
      <c r="S1056" s="26" t="s">
        <v>188</v>
      </c>
      <c r="T1056" s="26" t="s">
        <v>188</v>
      </c>
      <c r="U1056" s="26" t="s">
        <v>188</v>
      </c>
      <c r="V1056" s="26" t="s">
        <v>5</v>
      </c>
      <c r="W1056" s="26" t="s">
        <v>162</v>
      </c>
      <c r="X1056" s="26" t="s">
        <v>158</v>
      </c>
      <c r="Y1056" s="26" t="s">
        <v>43</v>
      </c>
      <c r="Z1056" s="26" t="s">
        <v>43</v>
      </c>
      <c r="AA1056" s="26" t="s">
        <v>43</v>
      </c>
      <c r="AB1056" s="26" t="s">
        <v>43</v>
      </c>
      <c r="AC1056" s="26" t="s">
        <v>43</v>
      </c>
      <c r="AD1056" s="26" t="s">
        <v>43</v>
      </c>
      <c r="AE1056" s="26" t="s">
        <v>55</v>
      </c>
      <c r="AF1056" s="26" t="s">
        <v>159</v>
      </c>
      <c r="AG1056" s="26" t="s">
        <v>59</v>
      </c>
      <c r="AH1056" s="26" t="s">
        <v>59</v>
      </c>
      <c r="AI1056" s="26" t="s">
        <v>59</v>
      </c>
      <c r="AJ1056" s="26" t="s">
        <v>59</v>
      </c>
      <c r="AK1056" s="26" t="s">
        <v>71</v>
      </c>
      <c r="AL1056" s="26" t="s">
        <v>163</v>
      </c>
      <c r="AM1056" s="26" t="s">
        <v>231</v>
      </c>
      <c r="AN1056" s="26" t="s">
        <v>90</v>
      </c>
      <c r="AO1056" s="26" t="s">
        <v>244</v>
      </c>
      <c r="AP1056" s="26" t="s">
        <v>106</v>
      </c>
      <c r="AQ1056" s="26" t="s">
        <v>105</v>
      </c>
      <c r="AR1056" s="26" t="s">
        <v>106</v>
      </c>
      <c r="AS1056" s="26" t="s">
        <v>105</v>
      </c>
      <c r="AT1056" s="26" t="s">
        <v>115</v>
      </c>
      <c r="AU1056" s="26" t="s">
        <v>284</v>
      </c>
      <c r="AX1056" s="12">
        <f t="shared" si="598"/>
        <v>1055</v>
      </c>
      <c r="AY1056" s="12">
        <f t="shared" si="629"/>
        <v>1</v>
      </c>
      <c r="AZ1056" s="20" t="str">
        <f t="shared" si="599"/>
        <v>Anticipatoria., Criterios y estándares (Rúbrica)., Retroalimentación.</v>
      </c>
      <c r="BA1056" s="12" t="str">
        <f t="shared" si="594"/>
        <v>Anticipatoria.</v>
      </c>
      <c r="BB1056" s="12" t="str">
        <f t="shared" si="595"/>
        <v>Criterios y estándares (Rúbrica).</v>
      </c>
      <c r="BC1056" s="12" t="str">
        <f t="shared" si="596"/>
        <v>Retroalimentación.</v>
      </c>
      <c r="BD1056" s="12" t="str">
        <f t="shared" si="597"/>
        <v/>
      </c>
      <c r="BF1056" s="12">
        <f t="shared" si="600"/>
        <v>1</v>
      </c>
      <c r="BG1056" s="12">
        <f t="shared" si="601"/>
        <v>1</v>
      </c>
      <c r="BH1056" s="12">
        <f t="shared" si="602"/>
        <v>0</v>
      </c>
      <c r="BI1056" s="12">
        <f t="shared" si="603"/>
        <v>1</v>
      </c>
      <c r="BJ1056" s="12">
        <f t="shared" si="604"/>
        <v>0</v>
      </c>
      <c r="BK1056" s="12">
        <f t="shared" si="605"/>
        <v>3</v>
      </c>
      <c r="BL1056" s="20" t="str">
        <f t="shared" si="606"/>
        <v>Reflexión, Claridad, Oportunidades de mejora, Retroalimentación al docente</v>
      </c>
      <c r="BM1056" s="12" t="str">
        <f t="shared" si="607"/>
        <v>Reflexión</v>
      </c>
      <c r="BN1056" s="12" t="str">
        <f t="shared" si="630"/>
        <v>Claridad</v>
      </c>
      <c r="BO1056" s="12" t="str">
        <f t="shared" si="608"/>
        <v>Oportunidades de mejora</v>
      </c>
      <c r="BP1056" s="12" t="str">
        <f t="shared" si="609"/>
        <v>Oportunidades de mejora</v>
      </c>
      <c r="BQ1056" s="12" t="str">
        <f t="shared" si="610"/>
        <v>Retroalimentación al docente</v>
      </c>
      <c r="BS1056" s="12">
        <f t="shared" si="611"/>
        <v>1</v>
      </c>
      <c r="BT1056" s="12">
        <f t="shared" si="612"/>
        <v>0</v>
      </c>
      <c r="BU1056" s="12">
        <f t="shared" si="613"/>
        <v>1</v>
      </c>
      <c r="BV1056" s="12">
        <f t="shared" si="614"/>
        <v>2</v>
      </c>
      <c r="BW1056" s="12">
        <f t="shared" si="615"/>
        <v>1</v>
      </c>
      <c r="BX1056" s="12">
        <f t="shared" si="616"/>
        <v>0</v>
      </c>
      <c r="BY1056" s="12">
        <f t="shared" si="617"/>
        <v>5</v>
      </c>
      <c r="BZ1056" s="12" t="str">
        <f t="shared" si="618"/>
        <v>La bibliografía básica propuesta se encuentra en la biblioteca "Juan Roa Vásquez"., La bibliografía se presenta con una sólo sistema de referenciación (APA, Vancouver, IEEE, etc).</v>
      </c>
      <c r="CA1056" s="12" t="str">
        <f t="shared" si="619"/>
        <v>La bibliografía básica propuesta se encuentra en la biblioteca "Juan Roa Vásquez".</v>
      </c>
      <c r="CB1056" s="21" t="str">
        <f t="shared" si="620"/>
        <v>La bibliografía se presenta con una sólo sistema de referenciación (APA, Vancouver, IEEE, etc).</v>
      </c>
      <c r="CC1056" s="12" t="str">
        <f t="shared" si="621"/>
        <v/>
      </c>
      <c r="CD1056" s="12" t="str">
        <f t="shared" si="622"/>
        <v/>
      </c>
      <c r="CF1056" s="12">
        <f t="shared" si="623"/>
        <v>1</v>
      </c>
      <c r="CG1056" s="12">
        <f t="shared" si="624"/>
        <v>0</v>
      </c>
      <c r="CH1056" s="12">
        <f t="shared" si="625"/>
        <v>1</v>
      </c>
      <c r="CI1056" s="12">
        <f t="shared" si="626"/>
        <v>0</v>
      </c>
      <c r="CJ1056" s="12">
        <f t="shared" si="627"/>
        <v>0</v>
      </c>
      <c r="CK1056" s="12">
        <f t="shared" si="628"/>
        <v>2</v>
      </c>
    </row>
    <row r="1057" spans="1:89" x14ac:dyDescent="0.25">
      <c r="A1057" s="25">
        <v>43126.936920173612</v>
      </c>
      <c r="B1057" s="26" t="s">
        <v>1584</v>
      </c>
      <c r="C1057" s="26" t="s">
        <v>1585</v>
      </c>
      <c r="D1057" s="26" t="s">
        <v>185</v>
      </c>
      <c r="E1057" s="24"/>
      <c r="F1057" s="26" t="s">
        <v>315</v>
      </c>
      <c r="G1057" s="26" t="s">
        <v>1586</v>
      </c>
      <c r="H1057" s="26" t="s">
        <v>188</v>
      </c>
      <c r="I1057" s="26" t="s">
        <v>188</v>
      </c>
      <c r="J1057" s="26" t="s">
        <v>188</v>
      </c>
      <c r="K1057" s="26" t="s">
        <v>188</v>
      </c>
      <c r="L1057" s="26" t="s">
        <v>188</v>
      </c>
      <c r="M1057" s="26" t="s">
        <v>188</v>
      </c>
      <c r="N1057" s="26" t="s">
        <v>188</v>
      </c>
      <c r="O1057" s="26" t="s">
        <v>188</v>
      </c>
      <c r="P1057" s="26" t="s">
        <v>188</v>
      </c>
      <c r="Q1057" s="26" t="s">
        <v>188</v>
      </c>
      <c r="R1057" s="26" t="s">
        <v>188</v>
      </c>
      <c r="S1057" s="26" t="s">
        <v>188</v>
      </c>
      <c r="T1057" s="26" t="s">
        <v>188</v>
      </c>
      <c r="U1057" s="26" t="s">
        <v>188</v>
      </c>
      <c r="V1057" s="26" t="s">
        <v>5</v>
      </c>
      <c r="W1057" s="26" t="s">
        <v>162</v>
      </c>
      <c r="X1057" s="26" t="s">
        <v>158</v>
      </c>
      <c r="Y1057" s="26" t="s">
        <v>190</v>
      </c>
      <c r="Z1057" s="26" t="s">
        <v>190</v>
      </c>
      <c r="AA1057" s="26" t="s">
        <v>190</v>
      </c>
      <c r="AB1057" s="26" t="s">
        <v>190</v>
      </c>
      <c r="AC1057" s="26" t="s">
        <v>190</v>
      </c>
      <c r="AD1057" s="26" t="s">
        <v>190</v>
      </c>
      <c r="AE1057" s="26" t="s">
        <v>55</v>
      </c>
      <c r="AF1057" s="26" t="s">
        <v>159</v>
      </c>
      <c r="AG1057" s="26" t="s">
        <v>58</v>
      </c>
      <c r="AH1057" s="26" t="s">
        <v>59</v>
      </c>
      <c r="AI1057" s="26" t="s">
        <v>59</v>
      </c>
      <c r="AJ1057" s="26" t="s">
        <v>59</v>
      </c>
      <c r="AK1057" s="26" t="s">
        <v>69</v>
      </c>
      <c r="AL1057" s="26" t="s">
        <v>163</v>
      </c>
      <c r="AM1057" s="26" t="s">
        <v>191</v>
      </c>
      <c r="AN1057" s="26" t="s">
        <v>90</v>
      </c>
      <c r="AO1057" s="26" t="s">
        <v>210</v>
      </c>
      <c r="AP1057" s="26" t="s">
        <v>106</v>
      </c>
      <c r="AQ1057" s="26" t="s">
        <v>106</v>
      </c>
      <c r="AR1057" s="26" t="s">
        <v>106</v>
      </c>
      <c r="AS1057" s="26" t="s">
        <v>106</v>
      </c>
      <c r="AT1057" s="26" t="s">
        <v>112</v>
      </c>
      <c r="AU1057" s="26" t="s">
        <v>266</v>
      </c>
      <c r="AX1057" s="12">
        <f t="shared" si="598"/>
        <v>782</v>
      </c>
      <c r="AY1057" s="12">
        <f t="shared" si="629"/>
        <v>0.5</v>
      </c>
      <c r="AZ1057" s="20" t="str">
        <f t="shared" si="599"/>
        <v>Anticipatoria., Criterios y estándares (Rúbrica)., Autoevaluación., Retroalimentación.</v>
      </c>
      <c r="BA1057" s="12" t="str">
        <f t="shared" si="594"/>
        <v>Anticipatoria.</v>
      </c>
      <c r="BB1057" s="12" t="str">
        <f t="shared" si="595"/>
        <v>Criterios y estándares (Rúbrica).</v>
      </c>
      <c r="BC1057" s="12" t="str">
        <f t="shared" si="596"/>
        <v>Autoevaluación.</v>
      </c>
      <c r="BD1057" s="12" t="str">
        <f t="shared" si="597"/>
        <v>Retroalimentación.</v>
      </c>
      <c r="BF1057" s="12">
        <f t="shared" si="600"/>
        <v>1</v>
      </c>
      <c r="BG1057" s="12">
        <f t="shared" si="601"/>
        <v>1</v>
      </c>
      <c r="BH1057" s="12">
        <f t="shared" si="602"/>
        <v>1</v>
      </c>
      <c r="BI1057" s="12">
        <f t="shared" si="603"/>
        <v>1</v>
      </c>
      <c r="BJ1057" s="12">
        <f t="shared" si="604"/>
        <v>0</v>
      </c>
      <c r="BK1057" s="12">
        <f t="shared" si="605"/>
        <v>4</v>
      </c>
      <c r="BL1057" s="20" t="str">
        <f t="shared" si="606"/>
        <v>Reflexión, Diálogo, Claridad, Oportunidades de mejora</v>
      </c>
      <c r="BM1057" s="12" t="str">
        <f t="shared" si="607"/>
        <v>Reflexión</v>
      </c>
      <c r="BN1057" s="12" t="str">
        <f t="shared" si="630"/>
        <v>Diálogo</v>
      </c>
      <c r="BO1057" s="12" t="str">
        <f t="shared" si="608"/>
        <v>Claridad</v>
      </c>
      <c r="BP1057" s="12" t="str">
        <f t="shared" si="609"/>
        <v>Oportunidades de mejora</v>
      </c>
      <c r="BQ1057" s="12" t="str">
        <f t="shared" si="610"/>
        <v/>
      </c>
      <c r="BS1057" s="12">
        <f t="shared" si="611"/>
        <v>1</v>
      </c>
      <c r="BT1057" s="12">
        <f t="shared" si="612"/>
        <v>1</v>
      </c>
      <c r="BU1057" s="12">
        <f t="shared" si="613"/>
        <v>1</v>
      </c>
      <c r="BV1057" s="12">
        <f t="shared" si="614"/>
        <v>1</v>
      </c>
      <c r="BW1057" s="12">
        <f t="shared" si="615"/>
        <v>0</v>
      </c>
      <c r="BX1057" s="12">
        <f t="shared" si="616"/>
        <v>0</v>
      </c>
      <c r="BY1057" s="12">
        <f t="shared" si="617"/>
        <v>4</v>
      </c>
      <c r="BZ1057" s="12" t="str">
        <f t="shared" si="618"/>
        <v>La bibliografía propuesta contiene títulos de edición menor a 5 años., La bibliografía se presenta con una sólo sistema de referenciación (APA, Vancouver, IEEE, etc)., La bibliografía incluye por lo menos dos títulos en una segunda lengua.</v>
      </c>
      <c r="CA1057" s="12" t="str">
        <f t="shared" si="619"/>
        <v>La bibliografía propuesta contiene títulos de edición menor a 5 años.</v>
      </c>
      <c r="CB1057" s="21" t="str">
        <f t="shared" si="620"/>
        <v>La bibliografía se presenta con una sólo sistema de referenciación (APA, Vancouver, IEEE, etc).</v>
      </c>
      <c r="CC1057" s="12" t="str">
        <f t="shared" si="621"/>
        <v>La bibliografía incluye por lo menos dos títulos en una segunda lengua.</v>
      </c>
      <c r="CD1057" s="12" t="str">
        <f t="shared" si="622"/>
        <v/>
      </c>
      <c r="CF1057" s="12">
        <f t="shared" si="623"/>
        <v>0</v>
      </c>
      <c r="CG1057" s="12">
        <f t="shared" si="624"/>
        <v>1</v>
      </c>
      <c r="CH1057" s="12">
        <f t="shared" si="625"/>
        <v>1</v>
      </c>
      <c r="CI1057" s="12">
        <f t="shared" si="626"/>
        <v>1</v>
      </c>
      <c r="CJ1057" s="12">
        <f t="shared" si="627"/>
        <v>0</v>
      </c>
      <c r="CK1057" s="12">
        <f t="shared" si="628"/>
        <v>3</v>
      </c>
    </row>
    <row r="1058" spans="1:89" x14ac:dyDescent="0.25">
      <c r="A1058" s="25">
        <v>43127.704852905095</v>
      </c>
      <c r="B1058" s="26" t="s">
        <v>1763</v>
      </c>
      <c r="C1058" s="26" t="s">
        <v>2144</v>
      </c>
      <c r="D1058" s="26" t="s">
        <v>185</v>
      </c>
      <c r="E1058" s="24"/>
      <c r="F1058" s="26" t="s">
        <v>357</v>
      </c>
      <c r="G1058" s="26" t="s">
        <v>2145</v>
      </c>
      <c r="H1058" s="26" t="s">
        <v>188</v>
      </c>
      <c r="I1058" s="26" t="s">
        <v>188</v>
      </c>
      <c r="J1058" s="26" t="s">
        <v>188</v>
      </c>
      <c r="K1058" s="26" t="s">
        <v>188</v>
      </c>
      <c r="L1058" s="26" t="s">
        <v>188</v>
      </c>
      <c r="M1058" s="26" t="s">
        <v>188</v>
      </c>
      <c r="N1058" s="26" t="s">
        <v>188</v>
      </c>
      <c r="O1058" s="26" t="s">
        <v>188</v>
      </c>
      <c r="P1058" s="26" t="s">
        <v>188</v>
      </c>
      <c r="Q1058" s="26" t="s">
        <v>188</v>
      </c>
      <c r="R1058" s="26" t="s">
        <v>188</v>
      </c>
      <c r="S1058" s="26" t="s">
        <v>188</v>
      </c>
      <c r="T1058" s="26" t="s">
        <v>188</v>
      </c>
      <c r="U1058" s="26" t="s">
        <v>188</v>
      </c>
      <c r="V1058" s="26" t="s">
        <v>5</v>
      </c>
      <c r="W1058" s="26" t="s">
        <v>162</v>
      </c>
      <c r="X1058" s="26" t="s">
        <v>158</v>
      </c>
      <c r="Y1058" s="26" t="s">
        <v>190</v>
      </c>
      <c r="Z1058" s="26" t="s">
        <v>190</v>
      </c>
      <c r="AA1058" s="26" t="s">
        <v>190</v>
      </c>
      <c r="AB1058" s="26" t="s">
        <v>190</v>
      </c>
      <c r="AC1058" s="26" t="s">
        <v>190</v>
      </c>
      <c r="AD1058" s="26" t="s">
        <v>190</v>
      </c>
      <c r="AE1058" s="26" t="s">
        <v>55</v>
      </c>
      <c r="AF1058" s="26" t="s">
        <v>159</v>
      </c>
      <c r="AG1058" s="26" t="s">
        <v>59</v>
      </c>
      <c r="AH1058" s="26" t="s">
        <v>59</v>
      </c>
      <c r="AI1058" s="26" t="s">
        <v>59</v>
      </c>
      <c r="AJ1058" s="26" t="s">
        <v>59</v>
      </c>
      <c r="AK1058" s="26" t="s">
        <v>71</v>
      </c>
      <c r="AL1058" s="26" t="s">
        <v>163</v>
      </c>
      <c r="AM1058" s="26" t="s">
        <v>259</v>
      </c>
      <c r="AN1058" s="26" t="s">
        <v>90</v>
      </c>
      <c r="AO1058" s="26" t="s">
        <v>192</v>
      </c>
      <c r="AP1058" s="26" t="s">
        <v>106</v>
      </c>
      <c r="AQ1058" s="26" t="s">
        <v>106</v>
      </c>
      <c r="AR1058" s="26" t="s">
        <v>106</v>
      </c>
      <c r="AS1058" s="26" t="s">
        <v>106</v>
      </c>
      <c r="AT1058" s="26" t="s">
        <v>114</v>
      </c>
      <c r="AU1058" s="26" t="s">
        <v>164</v>
      </c>
      <c r="AX1058" s="12">
        <f t="shared" si="598"/>
        <v>1057</v>
      </c>
      <c r="AY1058" s="12">
        <f t="shared" si="629"/>
        <v>1</v>
      </c>
      <c r="AZ1058" s="20" t="str">
        <f t="shared" si="599"/>
        <v>Criterios y estándares (Rúbrica)., Autoevaluación., Retroalimentación.</v>
      </c>
      <c r="BA1058" s="12" t="str">
        <f t="shared" si="594"/>
        <v>Criterios y estándares (Rúbrica).</v>
      </c>
      <c r="BB1058" s="12" t="str">
        <f t="shared" si="595"/>
        <v>Autoevaluación.</v>
      </c>
      <c r="BC1058" s="12" t="str">
        <f t="shared" si="596"/>
        <v>Retroalimentación.</v>
      </c>
      <c r="BD1058" s="12" t="str">
        <f t="shared" si="597"/>
        <v/>
      </c>
      <c r="BF1058" s="12">
        <f t="shared" si="600"/>
        <v>0</v>
      </c>
      <c r="BG1058" s="12">
        <f t="shared" si="601"/>
        <v>1</v>
      </c>
      <c r="BH1058" s="12">
        <f t="shared" si="602"/>
        <v>1</v>
      </c>
      <c r="BI1058" s="12">
        <f t="shared" si="603"/>
        <v>1</v>
      </c>
      <c r="BJ1058" s="12">
        <f t="shared" si="604"/>
        <v>0</v>
      </c>
      <c r="BK1058" s="12">
        <f t="shared" si="605"/>
        <v>3</v>
      </c>
      <c r="BL1058" s="20" t="str">
        <f t="shared" si="606"/>
        <v>Reflexión, Diálogo, Claridad, Oportunidades de mejora, Retroalimentación al docente</v>
      </c>
      <c r="BM1058" s="12" t="str">
        <f t="shared" si="607"/>
        <v>Reflexión</v>
      </c>
      <c r="BN1058" s="12" t="str">
        <f t="shared" si="630"/>
        <v>Diálogo</v>
      </c>
      <c r="BO1058" s="12" t="str">
        <f t="shared" si="608"/>
        <v>Claridad</v>
      </c>
      <c r="BP1058" s="12" t="str">
        <f t="shared" si="609"/>
        <v>Oportunidades de mejora</v>
      </c>
      <c r="BQ1058" s="12" t="str">
        <f t="shared" si="610"/>
        <v>Retroalimentación al docente</v>
      </c>
      <c r="BS1058" s="12">
        <f t="shared" si="611"/>
        <v>1</v>
      </c>
      <c r="BT1058" s="12">
        <f t="shared" si="612"/>
        <v>1</v>
      </c>
      <c r="BU1058" s="12">
        <f t="shared" si="613"/>
        <v>1</v>
      </c>
      <c r="BV1058" s="12">
        <f t="shared" si="614"/>
        <v>1</v>
      </c>
      <c r="BW1058" s="12">
        <f t="shared" si="615"/>
        <v>1</v>
      </c>
      <c r="BX1058" s="12">
        <f t="shared" si="616"/>
        <v>0</v>
      </c>
      <c r="BY1058" s="12">
        <f t="shared" si="617"/>
        <v>5</v>
      </c>
      <c r="BZ1058" s="12" t="str">
        <f t="shared" si="618"/>
        <v>La bibliografía básica propuesta se encuentra en la biblioteca "Juan Roa Vásquez".</v>
      </c>
      <c r="CA1058" s="12" t="str">
        <f t="shared" si="619"/>
        <v>La bibliografía básica propuesta se encuentra en la biblioteca "Juan Roa Vásquez".</v>
      </c>
      <c r="CB1058" s="21" t="str">
        <f t="shared" si="620"/>
        <v/>
      </c>
      <c r="CC1058" s="12" t="str">
        <f t="shared" si="621"/>
        <v/>
      </c>
      <c r="CD1058" s="12" t="str">
        <f t="shared" si="622"/>
        <v/>
      </c>
      <c r="CF1058" s="12">
        <f t="shared" si="623"/>
        <v>1</v>
      </c>
      <c r="CG1058" s="12">
        <f t="shared" si="624"/>
        <v>0</v>
      </c>
      <c r="CH1058" s="12">
        <f t="shared" si="625"/>
        <v>0</v>
      </c>
      <c r="CI1058" s="12">
        <f t="shared" si="626"/>
        <v>0</v>
      </c>
      <c r="CJ1058" s="12">
        <f t="shared" si="627"/>
        <v>0</v>
      </c>
      <c r="CK1058" s="12">
        <f t="shared" si="628"/>
        <v>1</v>
      </c>
    </row>
    <row r="1059" spans="1:89" x14ac:dyDescent="0.25">
      <c r="A1059" s="25">
        <v>43130.614081956017</v>
      </c>
      <c r="B1059" s="26" t="s">
        <v>2146</v>
      </c>
      <c r="C1059" s="26" t="s">
        <v>2147</v>
      </c>
      <c r="D1059" s="26" t="s">
        <v>185</v>
      </c>
      <c r="E1059" s="24"/>
      <c r="F1059" s="26" t="s">
        <v>226</v>
      </c>
      <c r="G1059" s="26" t="s">
        <v>2148</v>
      </c>
      <c r="H1059" s="26" t="s">
        <v>188</v>
      </c>
      <c r="I1059" s="26" t="s">
        <v>188</v>
      </c>
      <c r="J1059" s="26" t="s">
        <v>188</v>
      </c>
      <c r="K1059" s="26" t="s">
        <v>188</v>
      </c>
      <c r="L1059" s="26" t="s">
        <v>188</v>
      </c>
      <c r="M1059" s="26" t="s">
        <v>188</v>
      </c>
      <c r="N1059" s="26" t="s">
        <v>188</v>
      </c>
      <c r="O1059" s="26" t="s">
        <v>188</v>
      </c>
      <c r="P1059" s="26" t="s">
        <v>188</v>
      </c>
      <c r="Q1059" s="26" t="s">
        <v>188</v>
      </c>
      <c r="R1059" s="26" t="s">
        <v>188</v>
      </c>
      <c r="S1059" s="26" t="s">
        <v>188</v>
      </c>
      <c r="T1059" s="26" t="s">
        <v>188</v>
      </c>
      <c r="U1059" s="26" t="s">
        <v>188</v>
      </c>
      <c r="V1059" s="26" t="s">
        <v>5</v>
      </c>
      <c r="W1059" s="26" t="s">
        <v>162</v>
      </c>
      <c r="X1059" s="26" t="s">
        <v>158</v>
      </c>
      <c r="Y1059" s="26" t="s">
        <v>190</v>
      </c>
      <c r="Z1059" s="26" t="s">
        <v>190</v>
      </c>
      <c r="AA1059" s="26" t="s">
        <v>190</v>
      </c>
      <c r="AB1059" s="26" t="s">
        <v>190</v>
      </c>
      <c r="AC1059" s="26" t="s">
        <v>190</v>
      </c>
      <c r="AD1059" s="26" t="s">
        <v>190</v>
      </c>
      <c r="AE1059" s="26" t="s">
        <v>55</v>
      </c>
      <c r="AF1059" s="26" t="s">
        <v>159</v>
      </c>
      <c r="AG1059" s="26" t="s">
        <v>59</v>
      </c>
      <c r="AH1059" s="26" t="s">
        <v>59</v>
      </c>
      <c r="AI1059" s="26" t="s">
        <v>59</v>
      </c>
      <c r="AJ1059" s="26" t="s">
        <v>59</v>
      </c>
      <c r="AK1059" s="26" t="s">
        <v>71</v>
      </c>
      <c r="AL1059" s="26" t="s">
        <v>163</v>
      </c>
      <c r="AM1059" s="26" t="s">
        <v>191</v>
      </c>
      <c r="AN1059" s="26" t="s">
        <v>89</v>
      </c>
      <c r="AO1059" s="26" t="s">
        <v>210</v>
      </c>
      <c r="AP1059" s="26" t="s">
        <v>106</v>
      </c>
      <c r="AQ1059" s="26" t="s">
        <v>106</v>
      </c>
      <c r="AR1059" s="26" t="s">
        <v>106</v>
      </c>
      <c r="AS1059" s="26" t="s">
        <v>106</v>
      </c>
      <c r="AT1059" s="26" t="s">
        <v>114</v>
      </c>
      <c r="AU1059" s="26" t="s">
        <v>161</v>
      </c>
      <c r="AX1059" s="12">
        <f t="shared" si="598"/>
        <v>1058</v>
      </c>
      <c r="AY1059" s="12">
        <f t="shared" si="629"/>
        <v>0.16666666666666666</v>
      </c>
      <c r="AZ1059" s="20" t="str">
        <f t="shared" si="599"/>
        <v>Anticipatoria., Criterios y estándares (Rúbrica)., Autoevaluación., Retroalimentación.</v>
      </c>
      <c r="BA1059" s="12" t="str">
        <f t="shared" si="594"/>
        <v>Anticipatoria.</v>
      </c>
      <c r="BB1059" s="12" t="str">
        <f t="shared" si="595"/>
        <v>Criterios y estándares (Rúbrica).</v>
      </c>
      <c r="BC1059" s="12" t="str">
        <f t="shared" si="596"/>
        <v>Autoevaluación.</v>
      </c>
      <c r="BD1059" s="12" t="str">
        <f t="shared" si="597"/>
        <v>Retroalimentación.</v>
      </c>
      <c r="BF1059" s="12">
        <f t="shared" si="600"/>
        <v>1</v>
      </c>
      <c r="BG1059" s="12">
        <f t="shared" si="601"/>
        <v>1</v>
      </c>
      <c r="BH1059" s="12">
        <f t="shared" si="602"/>
        <v>1</v>
      </c>
      <c r="BI1059" s="12">
        <f t="shared" si="603"/>
        <v>1</v>
      </c>
      <c r="BJ1059" s="12">
        <f t="shared" si="604"/>
        <v>0</v>
      </c>
      <c r="BK1059" s="12">
        <f t="shared" si="605"/>
        <v>4</v>
      </c>
      <c r="BL1059" s="20" t="str">
        <f t="shared" si="606"/>
        <v>Reflexión, Diálogo, Claridad, Oportunidades de mejora</v>
      </c>
      <c r="BM1059" s="12" t="str">
        <f t="shared" si="607"/>
        <v>Reflexión</v>
      </c>
      <c r="BN1059" s="12" t="str">
        <f t="shared" si="630"/>
        <v>Diálogo</v>
      </c>
      <c r="BO1059" s="12" t="str">
        <f t="shared" si="608"/>
        <v>Claridad</v>
      </c>
      <c r="BP1059" s="12" t="str">
        <f t="shared" si="609"/>
        <v>Oportunidades de mejora</v>
      </c>
      <c r="BQ1059" s="12" t="str">
        <f t="shared" si="610"/>
        <v/>
      </c>
      <c r="BS1059" s="12">
        <f t="shared" si="611"/>
        <v>1</v>
      </c>
      <c r="BT1059" s="12">
        <f t="shared" si="612"/>
        <v>1</v>
      </c>
      <c r="BU1059" s="12">
        <f t="shared" si="613"/>
        <v>1</v>
      </c>
      <c r="BV1059" s="12">
        <f t="shared" si="614"/>
        <v>1</v>
      </c>
      <c r="BW1059" s="12">
        <f t="shared" si="615"/>
        <v>0</v>
      </c>
      <c r="BX1059" s="12">
        <f t="shared" si="616"/>
        <v>0</v>
      </c>
      <c r="BY1059" s="12">
        <f t="shared" si="617"/>
        <v>4</v>
      </c>
      <c r="BZ1059" s="12" t="str">
        <f t="shared" si="618"/>
        <v>La bibliografía incluye por lo menos dos títulos en una segunda lengua.</v>
      </c>
      <c r="CA1059" s="12" t="str">
        <f t="shared" si="619"/>
        <v>La bibliografía incluye por lo menos dos títulos en una segunda lengua.</v>
      </c>
      <c r="CB1059" s="21" t="str">
        <f t="shared" si="620"/>
        <v/>
      </c>
      <c r="CC1059" s="12" t="str">
        <f t="shared" si="621"/>
        <v/>
      </c>
      <c r="CD1059" s="12" t="str">
        <f t="shared" si="622"/>
        <v/>
      </c>
      <c r="CF1059" s="12">
        <f t="shared" si="623"/>
        <v>0</v>
      </c>
      <c r="CG1059" s="12">
        <f t="shared" si="624"/>
        <v>0</v>
      </c>
      <c r="CH1059" s="12">
        <f t="shared" si="625"/>
        <v>0</v>
      </c>
      <c r="CI1059" s="12">
        <f t="shared" si="626"/>
        <v>1</v>
      </c>
      <c r="CJ1059" s="12">
        <f t="shared" si="627"/>
        <v>0</v>
      </c>
      <c r="CK1059" s="12">
        <f t="shared" si="628"/>
        <v>1</v>
      </c>
    </row>
    <row r="1060" spans="1:89" x14ac:dyDescent="0.25">
      <c r="A1060" s="25">
        <v>43130.616555983797</v>
      </c>
      <c r="B1060" s="26" t="s">
        <v>2146</v>
      </c>
      <c r="C1060" s="26" t="s">
        <v>2147</v>
      </c>
      <c r="D1060" s="26" t="s">
        <v>185</v>
      </c>
      <c r="E1060" s="24"/>
      <c r="F1060" s="26" t="s">
        <v>226</v>
      </c>
      <c r="G1060" s="26" t="s">
        <v>2149</v>
      </c>
      <c r="H1060" s="26" t="s">
        <v>188</v>
      </c>
      <c r="I1060" s="26" t="s">
        <v>188</v>
      </c>
      <c r="J1060" s="26" t="s">
        <v>188</v>
      </c>
      <c r="K1060" s="26" t="s">
        <v>188</v>
      </c>
      <c r="L1060" s="26" t="s">
        <v>188</v>
      </c>
      <c r="M1060" s="26" t="s">
        <v>188</v>
      </c>
      <c r="N1060" s="26" t="s">
        <v>188</v>
      </c>
      <c r="O1060" s="26" t="s">
        <v>188</v>
      </c>
      <c r="P1060" s="26" t="s">
        <v>188</v>
      </c>
      <c r="Q1060" s="26" t="s">
        <v>188</v>
      </c>
      <c r="R1060" s="26" t="s">
        <v>188</v>
      </c>
      <c r="S1060" s="26" t="s">
        <v>188</v>
      </c>
      <c r="T1060" s="26" t="s">
        <v>188</v>
      </c>
      <c r="U1060" s="26" t="s">
        <v>188</v>
      </c>
      <c r="V1060" s="26" t="s">
        <v>5</v>
      </c>
      <c r="W1060" s="26" t="s">
        <v>162</v>
      </c>
      <c r="X1060" s="26" t="s">
        <v>158</v>
      </c>
      <c r="Y1060" s="26" t="s">
        <v>190</v>
      </c>
      <c r="Z1060" s="26" t="s">
        <v>190</v>
      </c>
      <c r="AA1060" s="26" t="s">
        <v>190</v>
      </c>
      <c r="AB1060" s="26" t="s">
        <v>190</v>
      </c>
      <c r="AC1060" s="26" t="s">
        <v>190</v>
      </c>
      <c r="AD1060" s="26" t="s">
        <v>190</v>
      </c>
      <c r="AE1060" s="26" t="s">
        <v>55</v>
      </c>
      <c r="AF1060" s="26" t="s">
        <v>159</v>
      </c>
      <c r="AG1060" s="26" t="s">
        <v>59</v>
      </c>
      <c r="AH1060" s="26" t="s">
        <v>59</v>
      </c>
      <c r="AI1060" s="26" t="s">
        <v>59</v>
      </c>
      <c r="AJ1060" s="26" t="s">
        <v>59</v>
      </c>
      <c r="AK1060" s="26" t="s">
        <v>71</v>
      </c>
      <c r="AL1060" s="26" t="s">
        <v>160</v>
      </c>
      <c r="AM1060" s="26" t="s">
        <v>191</v>
      </c>
      <c r="AN1060" s="26" t="s">
        <v>89</v>
      </c>
      <c r="AO1060" s="26" t="s">
        <v>392</v>
      </c>
      <c r="AP1060" s="26" t="s">
        <v>106</v>
      </c>
      <c r="AQ1060" s="26" t="s">
        <v>106</v>
      </c>
      <c r="AR1060" s="26" t="s">
        <v>106</v>
      </c>
      <c r="AS1060" s="26" t="s">
        <v>106</v>
      </c>
      <c r="AT1060" s="26" t="s">
        <v>114</v>
      </c>
      <c r="AU1060" s="26" t="s">
        <v>198</v>
      </c>
      <c r="AX1060" s="12">
        <f t="shared" si="598"/>
        <v>1058</v>
      </c>
      <c r="AY1060" s="12">
        <f t="shared" si="629"/>
        <v>0.16666666666666666</v>
      </c>
      <c r="AZ1060" s="20" t="str">
        <f t="shared" si="599"/>
        <v>Anticipatoria., Criterios y estándares (Rúbrica)., Autoevaluación., Retroalimentación.</v>
      </c>
      <c r="BA1060" s="12" t="str">
        <f t="shared" si="594"/>
        <v>Anticipatoria.</v>
      </c>
      <c r="BB1060" s="12" t="str">
        <f t="shared" si="595"/>
        <v>Criterios y estándares (Rúbrica).</v>
      </c>
      <c r="BC1060" s="12" t="str">
        <f t="shared" si="596"/>
        <v>Autoevaluación.</v>
      </c>
      <c r="BD1060" s="12" t="str">
        <f t="shared" si="597"/>
        <v>Retroalimentación.</v>
      </c>
      <c r="BF1060" s="12">
        <f t="shared" si="600"/>
        <v>1</v>
      </c>
      <c r="BG1060" s="12">
        <f t="shared" si="601"/>
        <v>1</v>
      </c>
      <c r="BH1060" s="12">
        <f t="shared" si="602"/>
        <v>1</v>
      </c>
      <c r="BI1060" s="12">
        <f t="shared" si="603"/>
        <v>1</v>
      </c>
      <c r="BJ1060" s="12">
        <f t="shared" si="604"/>
        <v>0</v>
      </c>
      <c r="BK1060" s="12">
        <f t="shared" si="605"/>
        <v>4</v>
      </c>
      <c r="BL1060" s="20" t="str">
        <f t="shared" si="606"/>
        <v>Reflexión, Claridad, Oportunidades de mejora</v>
      </c>
      <c r="BM1060" s="12" t="str">
        <f t="shared" si="607"/>
        <v>Reflexión</v>
      </c>
      <c r="BN1060" s="12" t="str">
        <f t="shared" si="630"/>
        <v>Claridad</v>
      </c>
      <c r="BO1060" s="12" t="str">
        <f t="shared" si="608"/>
        <v>Oportunidades de mejora</v>
      </c>
      <c r="BP1060" s="12" t="str">
        <f t="shared" si="609"/>
        <v/>
      </c>
      <c r="BQ1060" s="12" t="str">
        <f t="shared" si="610"/>
        <v/>
      </c>
      <c r="BS1060" s="12">
        <f t="shared" si="611"/>
        <v>1</v>
      </c>
      <c r="BT1060" s="12">
        <f t="shared" si="612"/>
        <v>0</v>
      </c>
      <c r="BU1060" s="12">
        <f t="shared" si="613"/>
        <v>1</v>
      </c>
      <c r="BV1060" s="12">
        <f t="shared" si="614"/>
        <v>1</v>
      </c>
      <c r="BW1060" s="12">
        <f t="shared" si="615"/>
        <v>0</v>
      </c>
      <c r="BX1060" s="12">
        <f t="shared" si="616"/>
        <v>0</v>
      </c>
      <c r="BY1060" s="12">
        <f t="shared" si="617"/>
        <v>3</v>
      </c>
      <c r="BZ1060" s="12" t="str">
        <f t="shared" si="618"/>
        <v>La bibliografía propuesta contiene títulos de edición menor a 5 años., La bibliografía incluye por lo menos dos títulos en una segunda lengua.</v>
      </c>
      <c r="CA1060" s="12" t="str">
        <f t="shared" si="619"/>
        <v>La bibliografía propuesta contiene títulos de edición menor a 5 años.</v>
      </c>
      <c r="CB1060" s="21" t="str">
        <f t="shared" si="620"/>
        <v>La bibliografía incluye por lo menos dos títulos en una segunda lengua.</v>
      </c>
      <c r="CC1060" s="12" t="str">
        <f t="shared" si="621"/>
        <v/>
      </c>
      <c r="CD1060" s="12" t="str">
        <f t="shared" si="622"/>
        <v/>
      </c>
      <c r="CF1060" s="12">
        <f t="shared" si="623"/>
        <v>0</v>
      </c>
      <c r="CG1060" s="12">
        <f t="shared" si="624"/>
        <v>1</v>
      </c>
      <c r="CH1060" s="12">
        <f t="shared" si="625"/>
        <v>0</v>
      </c>
      <c r="CI1060" s="12">
        <f t="shared" si="626"/>
        <v>1</v>
      </c>
      <c r="CJ1060" s="12">
        <f t="shared" si="627"/>
        <v>0</v>
      </c>
      <c r="CK1060" s="12">
        <f t="shared" si="628"/>
        <v>2</v>
      </c>
    </row>
    <row r="1061" spans="1:89" x14ac:dyDescent="0.25">
      <c r="A1061" s="25">
        <v>43130.617962071759</v>
      </c>
      <c r="B1061" s="26" t="s">
        <v>2146</v>
      </c>
      <c r="C1061" s="26" t="s">
        <v>2147</v>
      </c>
      <c r="D1061" s="26" t="s">
        <v>185</v>
      </c>
      <c r="E1061" s="24"/>
      <c r="F1061" s="26" t="s">
        <v>226</v>
      </c>
      <c r="G1061" s="26" t="s">
        <v>2150</v>
      </c>
      <c r="H1061" s="26" t="s">
        <v>188</v>
      </c>
      <c r="I1061" s="26" t="s">
        <v>188</v>
      </c>
      <c r="J1061" s="26" t="s">
        <v>188</v>
      </c>
      <c r="K1061" s="26" t="s">
        <v>188</v>
      </c>
      <c r="L1061" s="26" t="s">
        <v>188</v>
      </c>
      <c r="M1061" s="26" t="s">
        <v>188</v>
      </c>
      <c r="N1061" s="26" t="s">
        <v>188</v>
      </c>
      <c r="O1061" s="26" t="s">
        <v>188</v>
      </c>
      <c r="P1061" s="26" t="s">
        <v>188</v>
      </c>
      <c r="Q1061" s="26" t="s">
        <v>188</v>
      </c>
      <c r="R1061" s="26" t="s">
        <v>188</v>
      </c>
      <c r="S1061" s="26" t="s">
        <v>188</v>
      </c>
      <c r="T1061" s="26" t="s">
        <v>188</v>
      </c>
      <c r="U1061" s="26" t="s">
        <v>188</v>
      </c>
      <c r="V1061" s="26" t="s">
        <v>5</v>
      </c>
      <c r="W1061" s="26" t="s">
        <v>162</v>
      </c>
      <c r="X1061" s="26" t="s">
        <v>158</v>
      </c>
      <c r="Y1061" s="26" t="s">
        <v>190</v>
      </c>
      <c r="Z1061" s="26" t="s">
        <v>190</v>
      </c>
      <c r="AA1061" s="26" t="s">
        <v>190</v>
      </c>
      <c r="AB1061" s="26" t="s">
        <v>190</v>
      </c>
      <c r="AC1061" s="26" t="s">
        <v>190</v>
      </c>
      <c r="AD1061" s="26" t="s">
        <v>190</v>
      </c>
      <c r="AE1061" s="26" t="s">
        <v>55</v>
      </c>
      <c r="AF1061" s="26" t="s">
        <v>159</v>
      </c>
      <c r="AG1061" s="26" t="s">
        <v>59</v>
      </c>
      <c r="AH1061" s="26" t="s">
        <v>59</v>
      </c>
      <c r="AI1061" s="26" t="s">
        <v>59</v>
      </c>
      <c r="AJ1061" s="26" t="s">
        <v>59</v>
      </c>
      <c r="AK1061" s="26" t="s">
        <v>71</v>
      </c>
      <c r="AL1061" s="26" t="s">
        <v>160</v>
      </c>
      <c r="AM1061" s="26" t="s">
        <v>191</v>
      </c>
      <c r="AN1061" s="26" t="s">
        <v>89</v>
      </c>
      <c r="AO1061" s="26" t="s">
        <v>392</v>
      </c>
      <c r="AP1061" s="26" t="s">
        <v>106</v>
      </c>
      <c r="AQ1061" s="26" t="s">
        <v>106</v>
      </c>
      <c r="AR1061" s="26" t="s">
        <v>106</v>
      </c>
      <c r="AS1061" s="26" t="s">
        <v>106</v>
      </c>
      <c r="AT1061" s="26" t="s">
        <v>114</v>
      </c>
      <c r="AU1061" s="26" t="s">
        <v>232</v>
      </c>
      <c r="AX1061" s="12">
        <f t="shared" si="598"/>
        <v>1058</v>
      </c>
      <c r="AY1061" s="12">
        <f t="shared" si="629"/>
        <v>0.16666666666666666</v>
      </c>
      <c r="AZ1061" s="20" t="str">
        <f t="shared" si="599"/>
        <v>Anticipatoria., Criterios y estándares (Rúbrica)., Autoevaluación., Retroalimentación.</v>
      </c>
      <c r="BA1061" s="12" t="str">
        <f t="shared" si="594"/>
        <v>Anticipatoria.</v>
      </c>
      <c r="BB1061" s="12" t="str">
        <f t="shared" si="595"/>
        <v>Criterios y estándares (Rúbrica).</v>
      </c>
      <c r="BC1061" s="12" t="str">
        <f t="shared" si="596"/>
        <v>Autoevaluación.</v>
      </c>
      <c r="BD1061" s="12" t="str">
        <f t="shared" si="597"/>
        <v>Retroalimentación.</v>
      </c>
      <c r="BF1061" s="12">
        <f t="shared" si="600"/>
        <v>1</v>
      </c>
      <c r="BG1061" s="12">
        <f t="shared" si="601"/>
        <v>1</v>
      </c>
      <c r="BH1061" s="12">
        <f t="shared" si="602"/>
        <v>1</v>
      </c>
      <c r="BI1061" s="12">
        <f t="shared" si="603"/>
        <v>1</v>
      </c>
      <c r="BJ1061" s="12">
        <f t="shared" si="604"/>
        <v>0</v>
      </c>
      <c r="BK1061" s="12">
        <f t="shared" si="605"/>
        <v>4</v>
      </c>
      <c r="BL1061" s="20" t="str">
        <f t="shared" si="606"/>
        <v>Reflexión, Claridad, Oportunidades de mejora</v>
      </c>
      <c r="BM1061" s="12" t="str">
        <f t="shared" si="607"/>
        <v>Reflexión</v>
      </c>
      <c r="BN1061" s="12" t="str">
        <f t="shared" si="630"/>
        <v>Claridad</v>
      </c>
      <c r="BO1061" s="12" t="str">
        <f t="shared" si="608"/>
        <v>Oportunidades de mejora</v>
      </c>
      <c r="BP1061" s="12" t="str">
        <f t="shared" si="609"/>
        <v/>
      </c>
      <c r="BQ1061" s="12" t="str">
        <f t="shared" si="610"/>
        <v/>
      </c>
      <c r="BS1061" s="12">
        <f t="shared" si="611"/>
        <v>1</v>
      </c>
      <c r="BT1061" s="12">
        <f t="shared" si="612"/>
        <v>0</v>
      </c>
      <c r="BU1061" s="12">
        <f t="shared" si="613"/>
        <v>1</v>
      </c>
      <c r="BV1061" s="12">
        <f t="shared" si="614"/>
        <v>1</v>
      </c>
      <c r="BW1061" s="12">
        <f t="shared" si="615"/>
        <v>0</v>
      </c>
      <c r="BX1061" s="12">
        <f t="shared" si="616"/>
        <v>0</v>
      </c>
      <c r="BY1061" s="12">
        <f t="shared" si="617"/>
        <v>3</v>
      </c>
      <c r="BZ1061" s="12" t="str">
        <f t="shared" si="618"/>
        <v>La bibliografía básica propuesta se encuentra en la biblioteca "Juan Roa Vásquez"., La bibliografía propuesta contiene títulos de edición menor a 5 años., La bibliografía incluye por lo menos dos títulos en una segunda lengua.</v>
      </c>
      <c r="CA1061" s="12" t="str">
        <f t="shared" si="619"/>
        <v>La bibliografía básica propuesta se encuentra en la biblioteca "Juan Roa Vásquez".</v>
      </c>
      <c r="CB1061" s="21" t="str">
        <f t="shared" si="620"/>
        <v>La bibliografía propuesta contiene títulos de edición menor a 5 años.</v>
      </c>
      <c r="CC1061" s="12" t="str">
        <f t="shared" si="621"/>
        <v>La bibliografía incluye por lo menos dos títulos en una segunda lengua.</v>
      </c>
      <c r="CD1061" s="12" t="str">
        <f t="shared" si="622"/>
        <v/>
      </c>
      <c r="CF1061" s="12">
        <f t="shared" si="623"/>
        <v>1</v>
      </c>
      <c r="CG1061" s="12">
        <f t="shared" si="624"/>
        <v>1</v>
      </c>
      <c r="CH1061" s="12">
        <f t="shared" si="625"/>
        <v>0</v>
      </c>
      <c r="CI1061" s="12">
        <f t="shared" si="626"/>
        <v>1</v>
      </c>
      <c r="CJ1061" s="12">
        <f t="shared" si="627"/>
        <v>0</v>
      </c>
      <c r="CK1061" s="12">
        <f t="shared" si="628"/>
        <v>3</v>
      </c>
    </row>
    <row r="1062" spans="1:89" x14ac:dyDescent="0.25">
      <c r="A1062" s="25">
        <v>43130.62086116898</v>
      </c>
      <c r="B1062" s="26" t="s">
        <v>2146</v>
      </c>
      <c r="C1062" s="26" t="s">
        <v>2147</v>
      </c>
      <c r="D1062" s="26" t="s">
        <v>185</v>
      </c>
      <c r="E1062" s="24"/>
      <c r="F1062" s="26" t="s">
        <v>226</v>
      </c>
      <c r="G1062" s="26" t="s">
        <v>2150</v>
      </c>
      <c r="H1062" s="26" t="s">
        <v>188</v>
      </c>
      <c r="I1062" s="26" t="s">
        <v>188</v>
      </c>
      <c r="J1062" s="26" t="s">
        <v>188</v>
      </c>
      <c r="K1062" s="26" t="s">
        <v>188</v>
      </c>
      <c r="L1062" s="26" t="s">
        <v>188</v>
      </c>
      <c r="M1062" s="26" t="s">
        <v>188</v>
      </c>
      <c r="N1062" s="26" t="s">
        <v>188</v>
      </c>
      <c r="O1062" s="26" t="s">
        <v>188</v>
      </c>
      <c r="P1062" s="26" t="s">
        <v>188</v>
      </c>
      <c r="Q1062" s="26" t="s">
        <v>188</v>
      </c>
      <c r="R1062" s="26" t="s">
        <v>188</v>
      </c>
      <c r="S1062" s="26" t="s">
        <v>188</v>
      </c>
      <c r="T1062" s="26" t="s">
        <v>188</v>
      </c>
      <c r="U1062" s="26" t="s">
        <v>188</v>
      </c>
      <c r="V1062" s="26" t="s">
        <v>5</v>
      </c>
      <c r="W1062" s="26" t="s">
        <v>162</v>
      </c>
      <c r="X1062" s="26" t="s">
        <v>158</v>
      </c>
      <c r="Y1062" s="26" t="s">
        <v>190</v>
      </c>
      <c r="Z1062" s="26" t="s">
        <v>190</v>
      </c>
      <c r="AA1062" s="26" t="s">
        <v>190</v>
      </c>
      <c r="AB1062" s="26" t="s">
        <v>190</v>
      </c>
      <c r="AC1062" s="26" t="s">
        <v>190</v>
      </c>
      <c r="AD1062" s="26" t="s">
        <v>190</v>
      </c>
      <c r="AE1062" s="26" t="s">
        <v>55</v>
      </c>
      <c r="AF1062" s="26" t="s">
        <v>159</v>
      </c>
      <c r="AG1062" s="26" t="s">
        <v>59</v>
      </c>
      <c r="AH1062" s="26" t="s">
        <v>59</v>
      </c>
      <c r="AI1062" s="26" t="s">
        <v>59</v>
      </c>
      <c r="AJ1062" s="26" t="s">
        <v>59</v>
      </c>
      <c r="AK1062" s="26" t="s">
        <v>71</v>
      </c>
      <c r="AL1062" s="26" t="s">
        <v>160</v>
      </c>
      <c r="AM1062" s="26" t="s">
        <v>191</v>
      </c>
      <c r="AN1062" s="26" t="s">
        <v>89</v>
      </c>
      <c r="AO1062" s="26" t="s">
        <v>210</v>
      </c>
      <c r="AP1062" s="26" t="s">
        <v>106</v>
      </c>
      <c r="AQ1062" s="26" t="s">
        <v>106</v>
      </c>
      <c r="AR1062" s="26" t="s">
        <v>106</v>
      </c>
      <c r="AS1062" s="26" t="s">
        <v>106</v>
      </c>
      <c r="AT1062" s="26" t="s">
        <v>114</v>
      </c>
      <c r="AU1062" s="26" t="s">
        <v>198</v>
      </c>
      <c r="AX1062" s="12">
        <f t="shared" si="598"/>
        <v>1058</v>
      </c>
      <c r="AY1062" s="12">
        <f t="shared" si="629"/>
        <v>0.16666666666666666</v>
      </c>
      <c r="AZ1062" s="20" t="str">
        <f t="shared" si="599"/>
        <v>Anticipatoria., Criterios y estándares (Rúbrica)., Autoevaluación., Retroalimentación.</v>
      </c>
      <c r="BA1062" s="12" t="str">
        <f t="shared" si="594"/>
        <v>Anticipatoria.</v>
      </c>
      <c r="BB1062" s="12" t="str">
        <f t="shared" si="595"/>
        <v>Criterios y estándares (Rúbrica).</v>
      </c>
      <c r="BC1062" s="12" t="str">
        <f t="shared" si="596"/>
        <v>Autoevaluación.</v>
      </c>
      <c r="BD1062" s="12" t="str">
        <f t="shared" si="597"/>
        <v>Retroalimentación.</v>
      </c>
      <c r="BF1062" s="12">
        <f t="shared" si="600"/>
        <v>1</v>
      </c>
      <c r="BG1062" s="12">
        <f t="shared" si="601"/>
        <v>1</v>
      </c>
      <c r="BH1062" s="12">
        <f t="shared" si="602"/>
        <v>1</v>
      </c>
      <c r="BI1062" s="12">
        <f t="shared" si="603"/>
        <v>1</v>
      </c>
      <c r="BJ1062" s="12">
        <f t="shared" si="604"/>
        <v>0</v>
      </c>
      <c r="BK1062" s="12">
        <f t="shared" si="605"/>
        <v>4</v>
      </c>
      <c r="BL1062" s="20" t="str">
        <f t="shared" si="606"/>
        <v>Reflexión, Diálogo, Claridad, Oportunidades de mejora</v>
      </c>
      <c r="BM1062" s="12" t="str">
        <f t="shared" si="607"/>
        <v>Reflexión</v>
      </c>
      <c r="BN1062" s="12" t="str">
        <f t="shared" si="630"/>
        <v>Diálogo</v>
      </c>
      <c r="BO1062" s="12" t="str">
        <f t="shared" si="608"/>
        <v>Claridad</v>
      </c>
      <c r="BP1062" s="12" t="str">
        <f t="shared" si="609"/>
        <v>Oportunidades de mejora</v>
      </c>
      <c r="BQ1062" s="12" t="str">
        <f t="shared" si="610"/>
        <v/>
      </c>
      <c r="BS1062" s="12">
        <f t="shared" si="611"/>
        <v>1</v>
      </c>
      <c r="BT1062" s="12">
        <f t="shared" si="612"/>
        <v>1</v>
      </c>
      <c r="BU1062" s="12">
        <f t="shared" si="613"/>
        <v>1</v>
      </c>
      <c r="BV1062" s="12">
        <f t="shared" si="614"/>
        <v>1</v>
      </c>
      <c r="BW1062" s="12">
        <f t="shared" si="615"/>
        <v>0</v>
      </c>
      <c r="BX1062" s="12">
        <f t="shared" si="616"/>
        <v>0</v>
      </c>
      <c r="BY1062" s="12">
        <f t="shared" si="617"/>
        <v>4</v>
      </c>
      <c r="BZ1062" s="12" t="str">
        <f t="shared" si="618"/>
        <v>La bibliografía propuesta contiene títulos de edición menor a 5 años., La bibliografía incluye por lo menos dos títulos en una segunda lengua.</v>
      </c>
      <c r="CA1062" s="12" t="str">
        <f t="shared" si="619"/>
        <v>La bibliografía propuesta contiene títulos de edición menor a 5 años.</v>
      </c>
      <c r="CB1062" s="21" t="str">
        <f t="shared" si="620"/>
        <v>La bibliografía incluye por lo menos dos títulos en una segunda lengua.</v>
      </c>
      <c r="CC1062" s="12" t="str">
        <f t="shared" si="621"/>
        <v/>
      </c>
      <c r="CD1062" s="12" t="str">
        <f t="shared" si="622"/>
        <v/>
      </c>
      <c r="CF1062" s="12">
        <f t="shared" si="623"/>
        <v>0</v>
      </c>
      <c r="CG1062" s="12">
        <f t="shared" si="624"/>
        <v>1</v>
      </c>
      <c r="CH1062" s="12">
        <f t="shared" si="625"/>
        <v>0</v>
      </c>
      <c r="CI1062" s="12">
        <f t="shared" si="626"/>
        <v>1</v>
      </c>
      <c r="CJ1062" s="12">
        <f t="shared" si="627"/>
        <v>0</v>
      </c>
      <c r="CK1062" s="12">
        <f t="shared" si="628"/>
        <v>2</v>
      </c>
    </row>
    <row r="1063" spans="1:89" x14ac:dyDescent="0.25">
      <c r="A1063" s="25">
        <v>43130.622151724536</v>
      </c>
      <c r="B1063" s="26" t="s">
        <v>2146</v>
      </c>
      <c r="C1063" s="26" t="s">
        <v>2147</v>
      </c>
      <c r="D1063" s="26" t="s">
        <v>185</v>
      </c>
      <c r="E1063" s="24"/>
      <c r="F1063" s="26" t="s">
        <v>226</v>
      </c>
      <c r="G1063" s="26" t="s">
        <v>2151</v>
      </c>
      <c r="H1063" s="26" t="s">
        <v>188</v>
      </c>
      <c r="I1063" s="26" t="s">
        <v>188</v>
      </c>
      <c r="J1063" s="26" t="s">
        <v>188</v>
      </c>
      <c r="K1063" s="26" t="s">
        <v>188</v>
      </c>
      <c r="L1063" s="26" t="s">
        <v>188</v>
      </c>
      <c r="M1063" s="26" t="s">
        <v>188</v>
      </c>
      <c r="N1063" s="26" t="s">
        <v>188</v>
      </c>
      <c r="O1063" s="26" t="s">
        <v>188</v>
      </c>
      <c r="P1063" s="26" t="s">
        <v>188</v>
      </c>
      <c r="Q1063" s="26" t="s">
        <v>188</v>
      </c>
      <c r="R1063" s="26" t="s">
        <v>188</v>
      </c>
      <c r="S1063" s="26" t="s">
        <v>188</v>
      </c>
      <c r="T1063" s="26" t="s">
        <v>188</v>
      </c>
      <c r="U1063" s="26" t="s">
        <v>188</v>
      </c>
      <c r="V1063" s="26" t="s">
        <v>5</v>
      </c>
      <c r="W1063" s="26" t="s">
        <v>162</v>
      </c>
      <c r="X1063" s="26" t="s">
        <v>158</v>
      </c>
      <c r="Y1063" s="26" t="s">
        <v>190</v>
      </c>
      <c r="Z1063" s="26" t="s">
        <v>190</v>
      </c>
      <c r="AA1063" s="26" t="s">
        <v>190</v>
      </c>
      <c r="AB1063" s="26" t="s">
        <v>190</v>
      </c>
      <c r="AC1063" s="26" t="s">
        <v>190</v>
      </c>
      <c r="AD1063" s="26" t="s">
        <v>190</v>
      </c>
      <c r="AE1063" s="26" t="s">
        <v>55</v>
      </c>
      <c r="AF1063" s="26" t="s">
        <v>159</v>
      </c>
      <c r="AG1063" s="26" t="s">
        <v>59</v>
      </c>
      <c r="AH1063" s="26" t="s">
        <v>59</v>
      </c>
      <c r="AI1063" s="26" t="s">
        <v>59</v>
      </c>
      <c r="AJ1063" s="26" t="s">
        <v>59</v>
      </c>
      <c r="AK1063" s="26" t="s">
        <v>71</v>
      </c>
      <c r="AL1063" s="26" t="s">
        <v>160</v>
      </c>
      <c r="AM1063" s="26" t="s">
        <v>191</v>
      </c>
      <c r="AN1063" s="26" t="s">
        <v>89</v>
      </c>
      <c r="AO1063" s="26" t="s">
        <v>210</v>
      </c>
      <c r="AP1063" s="26" t="s">
        <v>106</v>
      </c>
      <c r="AQ1063" s="26" t="s">
        <v>106</v>
      </c>
      <c r="AR1063" s="26" t="s">
        <v>106</v>
      </c>
      <c r="AS1063" s="26" t="s">
        <v>106</v>
      </c>
      <c r="AT1063" s="26" t="s">
        <v>114</v>
      </c>
      <c r="AU1063" s="26" t="s">
        <v>198</v>
      </c>
      <c r="AX1063" s="12">
        <f t="shared" si="598"/>
        <v>1058</v>
      </c>
      <c r="AY1063" s="12">
        <f t="shared" si="629"/>
        <v>0.16666666666666666</v>
      </c>
      <c r="AZ1063" s="20" t="str">
        <f t="shared" si="599"/>
        <v>Anticipatoria., Criterios y estándares (Rúbrica)., Autoevaluación., Retroalimentación.</v>
      </c>
      <c r="BA1063" s="12" t="str">
        <f t="shared" si="594"/>
        <v>Anticipatoria.</v>
      </c>
      <c r="BB1063" s="12" t="str">
        <f t="shared" si="595"/>
        <v>Criterios y estándares (Rúbrica).</v>
      </c>
      <c r="BC1063" s="12" t="str">
        <f t="shared" si="596"/>
        <v>Autoevaluación.</v>
      </c>
      <c r="BD1063" s="12" t="str">
        <f t="shared" si="597"/>
        <v>Retroalimentación.</v>
      </c>
      <c r="BF1063" s="12">
        <f t="shared" si="600"/>
        <v>1</v>
      </c>
      <c r="BG1063" s="12">
        <f t="shared" si="601"/>
        <v>1</v>
      </c>
      <c r="BH1063" s="12">
        <f t="shared" si="602"/>
        <v>1</v>
      </c>
      <c r="BI1063" s="12">
        <f t="shared" si="603"/>
        <v>1</v>
      </c>
      <c r="BJ1063" s="12">
        <f t="shared" si="604"/>
        <v>0</v>
      </c>
      <c r="BK1063" s="12">
        <f t="shared" si="605"/>
        <v>4</v>
      </c>
      <c r="BL1063" s="20" t="str">
        <f t="shared" si="606"/>
        <v>Reflexión, Diálogo, Claridad, Oportunidades de mejora</v>
      </c>
      <c r="BM1063" s="12" t="str">
        <f t="shared" si="607"/>
        <v>Reflexión</v>
      </c>
      <c r="BN1063" s="12" t="str">
        <f t="shared" si="630"/>
        <v>Diálogo</v>
      </c>
      <c r="BO1063" s="12" t="str">
        <f t="shared" si="608"/>
        <v>Claridad</v>
      </c>
      <c r="BP1063" s="12" t="str">
        <f t="shared" si="609"/>
        <v>Oportunidades de mejora</v>
      </c>
      <c r="BQ1063" s="12" t="str">
        <f t="shared" si="610"/>
        <v/>
      </c>
      <c r="BS1063" s="12">
        <f t="shared" si="611"/>
        <v>1</v>
      </c>
      <c r="BT1063" s="12">
        <f t="shared" si="612"/>
        <v>1</v>
      </c>
      <c r="BU1063" s="12">
        <f t="shared" si="613"/>
        <v>1</v>
      </c>
      <c r="BV1063" s="12">
        <f t="shared" si="614"/>
        <v>1</v>
      </c>
      <c r="BW1063" s="12">
        <f t="shared" si="615"/>
        <v>0</v>
      </c>
      <c r="BX1063" s="12">
        <f t="shared" si="616"/>
        <v>0</v>
      </c>
      <c r="BY1063" s="12">
        <f t="shared" si="617"/>
        <v>4</v>
      </c>
      <c r="BZ1063" s="12" t="str">
        <f t="shared" si="618"/>
        <v>La bibliografía propuesta contiene títulos de edición menor a 5 años., La bibliografía incluye por lo menos dos títulos en una segunda lengua.</v>
      </c>
      <c r="CA1063" s="12" t="str">
        <f t="shared" si="619"/>
        <v>La bibliografía propuesta contiene títulos de edición menor a 5 años.</v>
      </c>
      <c r="CB1063" s="21" t="str">
        <f t="shared" si="620"/>
        <v>La bibliografía incluye por lo menos dos títulos en una segunda lengua.</v>
      </c>
      <c r="CC1063" s="12" t="str">
        <f t="shared" si="621"/>
        <v/>
      </c>
      <c r="CD1063" s="12" t="str">
        <f t="shared" si="622"/>
        <v/>
      </c>
      <c r="CF1063" s="12">
        <f t="shared" si="623"/>
        <v>0</v>
      </c>
      <c r="CG1063" s="12">
        <f t="shared" si="624"/>
        <v>1</v>
      </c>
      <c r="CH1063" s="12">
        <f t="shared" si="625"/>
        <v>0</v>
      </c>
      <c r="CI1063" s="12">
        <f t="shared" si="626"/>
        <v>1</v>
      </c>
      <c r="CJ1063" s="12">
        <f t="shared" si="627"/>
        <v>0</v>
      </c>
      <c r="CK1063" s="12">
        <f t="shared" si="628"/>
        <v>2</v>
      </c>
    </row>
    <row r="1064" spans="1:89" x14ac:dyDescent="0.25">
      <c r="A1064" s="25">
        <v>43130.623270648153</v>
      </c>
      <c r="B1064" s="26" t="s">
        <v>2146</v>
      </c>
      <c r="C1064" s="26" t="s">
        <v>2147</v>
      </c>
      <c r="D1064" s="26" t="s">
        <v>185</v>
      </c>
      <c r="E1064" s="24"/>
      <c r="F1064" s="26" t="s">
        <v>226</v>
      </c>
      <c r="G1064" s="26" t="s">
        <v>2152</v>
      </c>
      <c r="H1064" s="26" t="s">
        <v>188</v>
      </c>
      <c r="I1064" s="26" t="s">
        <v>188</v>
      </c>
      <c r="J1064" s="26" t="s">
        <v>188</v>
      </c>
      <c r="K1064" s="26" t="s">
        <v>188</v>
      </c>
      <c r="L1064" s="26" t="s">
        <v>188</v>
      </c>
      <c r="M1064" s="26" t="s">
        <v>188</v>
      </c>
      <c r="N1064" s="26" t="s">
        <v>188</v>
      </c>
      <c r="O1064" s="26" t="s">
        <v>188</v>
      </c>
      <c r="P1064" s="26" t="s">
        <v>188</v>
      </c>
      <c r="Q1064" s="26" t="s">
        <v>188</v>
      </c>
      <c r="R1064" s="26" t="s">
        <v>188</v>
      </c>
      <c r="S1064" s="26" t="s">
        <v>188</v>
      </c>
      <c r="T1064" s="26" t="s">
        <v>188</v>
      </c>
      <c r="U1064" s="26" t="s">
        <v>188</v>
      </c>
      <c r="V1064" s="26" t="s">
        <v>5</v>
      </c>
      <c r="W1064" s="26" t="s">
        <v>162</v>
      </c>
      <c r="X1064" s="26" t="s">
        <v>158</v>
      </c>
      <c r="Y1064" s="26" t="s">
        <v>190</v>
      </c>
      <c r="Z1064" s="26" t="s">
        <v>190</v>
      </c>
      <c r="AA1064" s="26" t="s">
        <v>190</v>
      </c>
      <c r="AB1064" s="26" t="s">
        <v>190</v>
      </c>
      <c r="AC1064" s="26" t="s">
        <v>190</v>
      </c>
      <c r="AD1064" s="26" t="s">
        <v>190</v>
      </c>
      <c r="AE1064" s="26" t="s">
        <v>55</v>
      </c>
      <c r="AF1064" s="26" t="s">
        <v>159</v>
      </c>
      <c r="AG1064" s="26" t="s">
        <v>59</v>
      </c>
      <c r="AH1064" s="26" t="s">
        <v>59</v>
      </c>
      <c r="AI1064" s="26" t="s">
        <v>59</v>
      </c>
      <c r="AJ1064" s="26" t="s">
        <v>59</v>
      </c>
      <c r="AK1064" s="26" t="s">
        <v>71</v>
      </c>
      <c r="AL1064" s="26" t="s">
        <v>160</v>
      </c>
      <c r="AM1064" s="26" t="s">
        <v>191</v>
      </c>
      <c r="AN1064" s="26" t="s">
        <v>89</v>
      </c>
      <c r="AO1064" s="26" t="s">
        <v>210</v>
      </c>
      <c r="AP1064" s="26" t="s">
        <v>106</v>
      </c>
      <c r="AQ1064" s="26" t="s">
        <v>106</v>
      </c>
      <c r="AR1064" s="26" t="s">
        <v>106</v>
      </c>
      <c r="AS1064" s="26" t="s">
        <v>106</v>
      </c>
      <c r="AT1064" s="26" t="s">
        <v>114</v>
      </c>
      <c r="AU1064" s="26" t="s">
        <v>198</v>
      </c>
      <c r="AX1064" s="12">
        <f t="shared" si="598"/>
        <v>1058</v>
      </c>
      <c r="AY1064" s="12">
        <f t="shared" si="629"/>
        <v>0.16666666666666666</v>
      </c>
      <c r="AZ1064" s="20" t="str">
        <f t="shared" si="599"/>
        <v>Anticipatoria., Criterios y estándares (Rúbrica)., Autoevaluación., Retroalimentación.</v>
      </c>
      <c r="BA1064" s="12" t="str">
        <f t="shared" si="594"/>
        <v>Anticipatoria.</v>
      </c>
      <c r="BB1064" s="12" t="str">
        <f t="shared" si="595"/>
        <v>Criterios y estándares (Rúbrica).</v>
      </c>
      <c r="BC1064" s="12" t="str">
        <f t="shared" si="596"/>
        <v>Autoevaluación.</v>
      </c>
      <c r="BD1064" s="12" t="str">
        <f t="shared" si="597"/>
        <v>Retroalimentación.</v>
      </c>
      <c r="BF1064" s="12">
        <f t="shared" si="600"/>
        <v>1</v>
      </c>
      <c r="BG1064" s="12">
        <f t="shared" si="601"/>
        <v>1</v>
      </c>
      <c r="BH1064" s="12">
        <f t="shared" si="602"/>
        <v>1</v>
      </c>
      <c r="BI1064" s="12">
        <f t="shared" si="603"/>
        <v>1</v>
      </c>
      <c r="BJ1064" s="12">
        <f t="shared" si="604"/>
        <v>0</v>
      </c>
      <c r="BK1064" s="12">
        <f t="shared" si="605"/>
        <v>4</v>
      </c>
      <c r="BL1064" s="20" t="str">
        <f t="shared" si="606"/>
        <v>Reflexión, Diálogo, Claridad, Oportunidades de mejora</v>
      </c>
      <c r="BM1064" s="12" t="str">
        <f t="shared" si="607"/>
        <v>Reflexión</v>
      </c>
      <c r="BN1064" s="12" t="str">
        <f t="shared" si="630"/>
        <v>Diálogo</v>
      </c>
      <c r="BO1064" s="12" t="str">
        <f t="shared" si="608"/>
        <v>Claridad</v>
      </c>
      <c r="BP1064" s="12" t="str">
        <f t="shared" si="609"/>
        <v>Oportunidades de mejora</v>
      </c>
      <c r="BQ1064" s="12" t="str">
        <f t="shared" si="610"/>
        <v/>
      </c>
      <c r="BS1064" s="12">
        <f t="shared" si="611"/>
        <v>1</v>
      </c>
      <c r="BT1064" s="12">
        <f t="shared" si="612"/>
        <v>1</v>
      </c>
      <c r="BU1064" s="12">
        <f t="shared" si="613"/>
        <v>1</v>
      </c>
      <c r="BV1064" s="12">
        <f t="shared" si="614"/>
        <v>1</v>
      </c>
      <c r="BW1064" s="12">
        <f t="shared" si="615"/>
        <v>0</v>
      </c>
      <c r="BX1064" s="12">
        <f t="shared" si="616"/>
        <v>0</v>
      </c>
      <c r="BY1064" s="12">
        <f t="shared" si="617"/>
        <v>4</v>
      </c>
      <c r="BZ1064" s="12" t="str">
        <f t="shared" si="618"/>
        <v>La bibliografía propuesta contiene títulos de edición menor a 5 años., La bibliografía incluye por lo menos dos títulos en una segunda lengua.</v>
      </c>
      <c r="CA1064" s="12" t="str">
        <f t="shared" si="619"/>
        <v>La bibliografía propuesta contiene títulos de edición menor a 5 años.</v>
      </c>
      <c r="CB1064" s="21" t="str">
        <f t="shared" si="620"/>
        <v>La bibliografía incluye por lo menos dos títulos en una segunda lengua.</v>
      </c>
      <c r="CC1064" s="12" t="str">
        <f t="shared" si="621"/>
        <v/>
      </c>
      <c r="CD1064" s="12" t="str">
        <f t="shared" si="622"/>
        <v/>
      </c>
      <c r="CF1064" s="12">
        <f t="shared" si="623"/>
        <v>0</v>
      </c>
      <c r="CG1064" s="12">
        <f t="shared" si="624"/>
        <v>1</v>
      </c>
      <c r="CH1064" s="12">
        <f t="shared" si="625"/>
        <v>0</v>
      </c>
      <c r="CI1064" s="12">
        <f t="shared" si="626"/>
        <v>1</v>
      </c>
      <c r="CJ1064" s="12">
        <f t="shared" si="627"/>
        <v>0</v>
      </c>
      <c r="CK1064" s="12">
        <f t="shared" si="628"/>
        <v>2</v>
      </c>
    </row>
    <row r="1065" spans="1:89" x14ac:dyDescent="0.25">
      <c r="A1065" s="25">
        <v>43132.874782534724</v>
      </c>
      <c r="B1065" s="26" t="s">
        <v>2153</v>
      </c>
      <c r="C1065" s="26" t="s">
        <v>2154</v>
      </c>
      <c r="D1065" s="26" t="s">
        <v>185</v>
      </c>
      <c r="E1065" s="24"/>
      <c r="F1065" s="26" t="s">
        <v>297</v>
      </c>
      <c r="G1065" s="26" t="s">
        <v>2155</v>
      </c>
      <c r="H1065" s="26" t="s">
        <v>188</v>
      </c>
      <c r="I1065" s="26" t="s">
        <v>188</v>
      </c>
      <c r="J1065" s="26" t="s">
        <v>188</v>
      </c>
      <c r="K1065" s="26" t="s">
        <v>188</v>
      </c>
      <c r="L1065" s="26" t="s">
        <v>188</v>
      </c>
      <c r="M1065" s="26" t="s">
        <v>188</v>
      </c>
      <c r="N1065" s="26" t="s">
        <v>188</v>
      </c>
      <c r="O1065" s="26" t="s">
        <v>188</v>
      </c>
      <c r="P1065" s="26" t="s">
        <v>188</v>
      </c>
      <c r="Q1065" s="26" t="s">
        <v>188</v>
      </c>
      <c r="R1065" s="26" t="s">
        <v>188</v>
      </c>
      <c r="S1065" s="26" t="s">
        <v>188</v>
      </c>
      <c r="T1065" s="26" t="s">
        <v>188</v>
      </c>
      <c r="U1065" s="26" t="s">
        <v>188</v>
      </c>
      <c r="V1065" s="26" t="s">
        <v>5</v>
      </c>
      <c r="W1065" s="26" t="s">
        <v>162</v>
      </c>
      <c r="X1065" s="26" t="s">
        <v>158</v>
      </c>
      <c r="Y1065" s="26" t="s">
        <v>43</v>
      </c>
      <c r="Z1065" s="26" t="s">
        <v>190</v>
      </c>
      <c r="AA1065" s="26" t="s">
        <v>43</v>
      </c>
      <c r="AB1065" s="26" t="s">
        <v>43</v>
      </c>
      <c r="AC1065" s="26" t="s">
        <v>190</v>
      </c>
      <c r="AD1065" s="26" t="s">
        <v>190</v>
      </c>
      <c r="AE1065" s="26" t="s">
        <v>55</v>
      </c>
      <c r="AF1065" s="26" t="s">
        <v>159</v>
      </c>
      <c r="AG1065" s="26" t="s">
        <v>59</v>
      </c>
      <c r="AH1065" s="26" t="s">
        <v>59</v>
      </c>
      <c r="AI1065" s="26" t="s">
        <v>59</v>
      </c>
      <c r="AJ1065" s="26" t="s">
        <v>59</v>
      </c>
      <c r="AK1065" s="26" t="s">
        <v>71</v>
      </c>
      <c r="AL1065" s="26" t="s">
        <v>163</v>
      </c>
      <c r="AM1065" s="26" t="s">
        <v>206</v>
      </c>
      <c r="AN1065" s="26" t="s">
        <v>89</v>
      </c>
      <c r="AO1065" s="26" t="s">
        <v>244</v>
      </c>
      <c r="AP1065" s="26" t="s">
        <v>105</v>
      </c>
      <c r="AQ1065" s="26" t="s">
        <v>107</v>
      </c>
      <c r="AR1065" s="26" t="s">
        <v>107</v>
      </c>
      <c r="AS1065" s="26" t="s">
        <v>107</v>
      </c>
      <c r="AT1065" s="26" t="s">
        <v>114</v>
      </c>
      <c r="AU1065" s="26" t="s">
        <v>232</v>
      </c>
      <c r="AX1065" s="12">
        <f t="shared" si="598"/>
        <v>1064</v>
      </c>
      <c r="AY1065" s="12">
        <f t="shared" si="629"/>
        <v>1</v>
      </c>
      <c r="AZ1065" s="20" t="str">
        <f t="shared" si="599"/>
        <v>Anticipatoria., Autoevaluación., Retroalimentación.</v>
      </c>
      <c r="BA1065" s="12" t="str">
        <f t="shared" si="594"/>
        <v>Anticipatoria.</v>
      </c>
      <c r="BB1065" s="12" t="str">
        <f t="shared" si="595"/>
        <v>Autoevaluación.</v>
      </c>
      <c r="BC1065" s="12" t="str">
        <f t="shared" si="596"/>
        <v>Retroalimentación.</v>
      </c>
      <c r="BD1065" s="12" t="str">
        <f t="shared" si="597"/>
        <v/>
      </c>
      <c r="BF1065" s="12">
        <f t="shared" si="600"/>
        <v>1</v>
      </c>
      <c r="BG1065" s="12">
        <f t="shared" si="601"/>
        <v>0</v>
      </c>
      <c r="BH1065" s="12">
        <f t="shared" si="602"/>
        <v>1</v>
      </c>
      <c r="BI1065" s="12">
        <f t="shared" si="603"/>
        <v>1</v>
      </c>
      <c r="BJ1065" s="12">
        <f t="shared" si="604"/>
        <v>0</v>
      </c>
      <c r="BK1065" s="12">
        <f t="shared" si="605"/>
        <v>3</v>
      </c>
      <c r="BL1065" s="20" t="str">
        <f t="shared" si="606"/>
        <v>Reflexión, Claridad, Oportunidades de mejora, Retroalimentación al docente</v>
      </c>
      <c r="BM1065" s="12" t="str">
        <f t="shared" si="607"/>
        <v>Reflexión</v>
      </c>
      <c r="BN1065" s="12" t="str">
        <f t="shared" si="630"/>
        <v>Claridad</v>
      </c>
      <c r="BO1065" s="12" t="str">
        <f t="shared" si="608"/>
        <v>Oportunidades de mejora</v>
      </c>
      <c r="BP1065" s="12" t="str">
        <f t="shared" si="609"/>
        <v>Oportunidades de mejora</v>
      </c>
      <c r="BQ1065" s="12" t="str">
        <f t="shared" si="610"/>
        <v>Retroalimentación al docente</v>
      </c>
      <c r="BS1065" s="12">
        <f t="shared" si="611"/>
        <v>1</v>
      </c>
      <c r="BT1065" s="12">
        <f t="shared" si="612"/>
        <v>0</v>
      </c>
      <c r="BU1065" s="12">
        <f t="shared" si="613"/>
        <v>1</v>
      </c>
      <c r="BV1065" s="12">
        <f t="shared" si="614"/>
        <v>2</v>
      </c>
      <c r="BW1065" s="12">
        <f t="shared" si="615"/>
        <v>1</v>
      </c>
      <c r="BX1065" s="12">
        <f t="shared" si="616"/>
        <v>0</v>
      </c>
      <c r="BY1065" s="12">
        <f t="shared" si="617"/>
        <v>5</v>
      </c>
      <c r="BZ1065" s="12" t="str">
        <f t="shared" si="618"/>
        <v>La bibliografía básica propuesta se encuentra en la biblioteca "Juan Roa Vásquez"., La bibliografía propuesta contiene títulos de edición menor a 5 años., La bibliografía incluye por lo menos dos títulos en una segunda lengua.</v>
      </c>
      <c r="CA1065" s="12" t="str">
        <f t="shared" si="619"/>
        <v>La bibliografía básica propuesta se encuentra en la biblioteca "Juan Roa Vásquez".</v>
      </c>
      <c r="CB1065" s="21" t="str">
        <f t="shared" si="620"/>
        <v>La bibliografía propuesta contiene títulos de edición menor a 5 años.</v>
      </c>
      <c r="CC1065" s="12" t="str">
        <f t="shared" si="621"/>
        <v>La bibliografía incluye por lo menos dos títulos en una segunda lengua.</v>
      </c>
      <c r="CD1065" s="12" t="str">
        <f t="shared" si="622"/>
        <v/>
      </c>
      <c r="CF1065" s="12">
        <f t="shared" si="623"/>
        <v>1</v>
      </c>
      <c r="CG1065" s="12">
        <f t="shared" si="624"/>
        <v>1</v>
      </c>
      <c r="CH1065" s="12">
        <f t="shared" si="625"/>
        <v>0</v>
      </c>
      <c r="CI1065" s="12">
        <f t="shared" si="626"/>
        <v>1</v>
      </c>
      <c r="CJ1065" s="12">
        <f t="shared" si="627"/>
        <v>0</v>
      </c>
      <c r="CK1065" s="12">
        <f t="shared" si="628"/>
        <v>3</v>
      </c>
    </row>
    <row r="1066" spans="1:89" x14ac:dyDescent="0.25">
      <c r="A1066" s="25">
        <v>43137.587864108791</v>
      </c>
      <c r="B1066" s="26" t="s">
        <v>1290</v>
      </c>
      <c r="C1066" s="26" t="s">
        <v>1291</v>
      </c>
      <c r="D1066" s="26" t="s">
        <v>185</v>
      </c>
      <c r="E1066" s="24"/>
      <c r="F1066" s="26" t="s">
        <v>226</v>
      </c>
      <c r="G1066" s="26" t="s">
        <v>1292</v>
      </c>
      <c r="H1066" s="26" t="s">
        <v>188</v>
      </c>
      <c r="I1066" s="26" t="s">
        <v>188</v>
      </c>
      <c r="J1066" s="26" t="s">
        <v>188</v>
      </c>
      <c r="K1066" s="26" t="s">
        <v>188</v>
      </c>
      <c r="L1066" s="26" t="s">
        <v>188</v>
      </c>
      <c r="M1066" s="26" t="s">
        <v>188</v>
      </c>
      <c r="N1066" s="26" t="s">
        <v>188</v>
      </c>
      <c r="O1066" s="26" t="s">
        <v>188</v>
      </c>
      <c r="P1066" s="26" t="s">
        <v>188</v>
      </c>
      <c r="Q1066" s="26" t="s">
        <v>188</v>
      </c>
      <c r="R1066" s="26" t="s">
        <v>188</v>
      </c>
      <c r="S1066" s="26" t="s">
        <v>188</v>
      </c>
      <c r="T1066" s="26" t="s">
        <v>188</v>
      </c>
      <c r="U1066" s="26" t="s">
        <v>188</v>
      </c>
      <c r="V1066" s="26" t="s">
        <v>5</v>
      </c>
      <c r="W1066" s="26" t="s">
        <v>162</v>
      </c>
      <c r="X1066" s="26" t="s">
        <v>158</v>
      </c>
      <c r="Y1066" s="26" t="s">
        <v>190</v>
      </c>
      <c r="Z1066" s="26" t="s">
        <v>190</v>
      </c>
      <c r="AA1066" s="26" t="s">
        <v>190</v>
      </c>
      <c r="AB1066" s="26" t="s">
        <v>190</v>
      </c>
      <c r="AC1066" s="26" t="s">
        <v>190</v>
      </c>
      <c r="AD1066" s="26" t="s">
        <v>190</v>
      </c>
      <c r="AE1066" s="26" t="s">
        <v>55</v>
      </c>
      <c r="AF1066" s="26" t="s">
        <v>159</v>
      </c>
      <c r="AG1066" s="26" t="s">
        <v>59</v>
      </c>
      <c r="AH1066" s="26" t="s">
        <v>59</v>
      </c>
      <c r="AI1066" s="26" t="s">
        <v>59</v>
      </c>
      <c r="AJ1066" s="26" t="s">
        <v>59</v>
      </c>
      <c r="AK1066" s="26" t="s">
        <v>71</v>
      </c>
      <c r="AL1066" s="26" t="s">
        <v>163</v>
      </c>
      <c r="AM1066" s="26" t="s">
        <v>191</v>
      </c>
      <c r="AN1066" s="26" t="s">
        <v>90</v>
      </c>
      <c r="AO1066" s="26" t="s">
        <v>192</v>
      </c>
      <c r="AP1066" s="26" t="s">
        <v>106</v>
      </c>
      <c r="AQ1066" s="26" t="s">
        <v>106</v>
      </c>
      <c r="AR1066" s="26" t="s">
        <v>106</v>
      </c>
      <c r="AS1066" s="26" t="s">
        <v>106</v>
      </c>
      <c r="AT1066" s="26" t="s">
        <v>113</v>
      </c>
      <c r="AU1066" s="26" t="s">
        <v>193</v>
      </c>
      <c r="AX1066" s="12">
        <f t="shared" si="598"/>
        <v>636</v>
      </c>
      <c r="AY1066" s="12">
        <f t="shared" si="629"/>
        <v>0.25</v>
      </c>
      <c r="AZ1066" s="20" t="str">
        <f t="shared" si="599"/>
        <v>Anticipatoria., Criterios y estándares (Rúbrica)., Autoevaluación., Retroalimentación.</v>
      </c>
      <c r="BA1066" s="12" t="str">
        <f t="shared" si="594"/>
        <v>Anticipatoria.</v>
      </c>
      <c r="BB1066" s="12" t="str">
        <f t="shared" si="595"/>
        <v>Criterios y estándares (Rúbrica).</v>
      </c>
      <c r="BC1066" s="12" t="str">
        <f t="shared" si="596"/>
        <v>Autoevaluación.</v>
      </c>
      <c r="BD1066" s="12" t="str">
        <f t="shared" si="597"/>
        <v>Retroalimentación.</v>
      </c>
      <c r="BF1066" s="12">
        <f t="shared" si="600"/>
        <v>1</v>
      </c>
      <c r="BG1066" s="12">
        <f t="shared" si="601"/>
        <v>1</v>
      </c>
      <c r="BH1066" s="12">
        <f t="shared" si="602"/>
        <v>1</v>
      </c>
      <c r="BI1066" s="12">
        <f t="shared" si="603"/>
        <v>1</v>
      </c>
      <c r="BJ1066" s="12">
        <f t="shared" si="604"/>
        <v>0</v>
      </c>
      <c r="BK1066" s="12">
        <f t="shared" si="605"/>
        <v>4</v>
      </c>
      <c r="BL1066" s="20" t="str">
        <f t="shared" si="606"/>
        <v>Reflexión, Diálogo, Claridad, Oportunidades de mejora, Retroalimentación al docente</v>
      </c>
      <c r="BM1066" s="12" t="str">
        <f t="shared" si="607"/>
        <v>Reflexión</v>
      </c>
      <c r="BN1066" s="12" t="str">
        <f t="shared" si="630"/>
        <v>Diálogo</v>
      </c>
      <c r="BO1066" s="12" t="str">
        <f t="shared" si="608"/>
        <v>Claridad</v>
      </c>
      <c r="BP1066" s="12" t="str">
        <f t="shared" si="609"/>
        <v>Oportunidades de mejora</v>
      </c>
      <c r="BQ1066" s="12" t="str">
        <f t="shared" si="610"/>
        <v>Retroalimentación al docente</v>
      </c>
      <c r="BS1066" s="12">
        <f t="shared" si="611"/>
        <v>1</v>
      </c>
      <c r="BT1066" s="12">
        <f t="shared" si="612"/>
        <v>1</v>
      </c>
      <c r="BU1066" s="12">
        <f t="shared" si="613"/>
        <v>1</v>
      </c>
      <c r="BV1066" s="12">
        <f t="shared" si="614"/>
        <v>1</v>
      </c>
      <c r="BW1066" s="12">
        <f t="shared" si="615"/>
        <v>1</v>
      </c>
      <c r="BX1066" s="12">
        <f t="shared" si="616"/>
        <v>0</v>
      </c>
      <c r="BY1066" s="12">
        <f t="shared" si="617"/>
        <v>5</v>
      </c>
      <c r="BZ1066" s="12" t="str">
        <f t="shared" si="61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66" s="12" t="str">
        <f t="shared" si="619"/>
        <v>La bibliografía básica propuesta se encuentra en la biblioteca "Juan Roa Vásquez".</v>
      </c>
      <c r="CB1066" s="21" t="str">
        <f t="shared" si="620"/>
        <v>La bibliografía propuesta contiene títulos de edición menor a 5 años.</v>
      </c>
      <c r="CC1066" s="12" t="str">
        <f t="shared" si="621"/>
        <v>La bibliografía se presenta con una sólo sistema de referenciación (APA, Vancouver, IEEE, etc).</v>
      </c>
      <c r="CD1066" s="12" t="str">
        <f t="shared" si="622"/>
        <v>La bibliografía incluye por lo menos dos títulos en una segunda lengua.</v>
      </c>
      <c r="CF1066" s="12">
        <f t="shared" si="623"/>
        <v>1</v>
      </c>
      <c r="CG1066" s="12">
        <f t="shared" si="624"/>
        <v>1</v>
      </c>
      <c r="CH1066" s="12">
        <f t="shared" si="625"/>
        <v>1</v>
      </c>
      <c r="CI1066" s="12">
        <f t="shared" si="626"/>
        <v>1</v>
      </c>
      <c r="CJ1066" s="12">
        <f t="shared" si="627"/>
        <v>0</v>
      </c>
      <c r="CK1066" s="12">
        <f t="shared" si="628"/>
        <v>4</v>
      </c>
    </row>
    <row r="1067" spans="1:89" x14ac:dyDescent="0.25">
      <c r="A1067" s="25">
        <v>43137.589534548606</v>
      </c>
      <c r="B1067" s="26" t="s">
        <v>2156</v>
      </c>
      <c r="C1067" s="26" t="s">
        <v>1291</v>
      </c>
      <c r="D1067" s="26" t="s">
        <v>185</v>
      </c>
      <c r="E1067" s="24"/>
      <c r="F1067" s="26" t="s">
        <v>226</v>
      </c>
      <c r="G1067" s="26" t="s">
        <v>1296</v>
      </c>
      <c r="H1067" s="26" t="s">
        <v>188</v>
      </c>
      <c r="I1067" s="26" t="s">
        <v>188</v>
      </c>
      <c r="J1067" s="26" t="s">
        <v>188</v>
      </c>
      <c r="K1067" s="26" t="s">
        <v>188</v>
      </c>
      <c r="L1067" s="26" t="s">
        <v>188</v>
      </c>
      <c r="M1067" s="26" t="s">
        <v>188</v>
      </c>
      <c r="N1067" s="26" t="s">
        <v>188</v>
      </c>
      <c r="O1067" s="26" t="s">
        <v>188</v>
      </c>
      <c r="P1067" s="26" t="s">
        <v>188</v>
      </c>
      <c r="Q1067" s="26" t="s">
        <v>188</v>
      </c>
      <c r="R1067" s="26" t="s">
        <v>188</v>
      </c>
      <c r="S1067" s="26" t="s">
        <v>188</v>
      </c>
      <c r="T1067" s="26" t="s">
        <v>188</v>
      </c>
      <c r="U1067" s="26" t="s">
        <v>188</v>
      </c>
      <c r="V1067" s="26" t="s">
        <v>5</v>
      </c>
      <c r="W1067" s="26" t="s">
        <v>162</v>
      </c>
      <c r="X1067" s="26" t="s">
        <v>158</v>
      </c>
      <c r="Y1067" s="26" t="s">
        <v>190</v>
      </c>
      <c r="Z1067" s="26" t="s">
        <v>190</v>
      </c>
      <c r="AA1067" s="26" t="s">
        <v>190</v>
      </c>
      <c r="AB1067" s="26" t="s">
        <v>190</v>
      </c>
      <c r="AC1067" s="26" t="s">
        <v>190</v>
      </c>
      <c r="AD1067" s="26" t="s">
        <v>190</v>
      </c>
      <c r="AE1067" s="26" t="s">
        <v>55</v>
      </c>
      <c r="AF1067" s="26" t="s">
        <v>159</v>
      </c>
      <c r="AG1067" s="26" t="s">
        <v>59</v>
      </c>
      <c r="AH1067" s="26" t="s">
        <v>59</v>
      </c>
      <c r="AI1067" s="26" t="s">
        <v>59</v>
      </c>
      <c r="AJ1067" s="26" t="s">
        <v>59</v>
      </c>
      <c r="AK1067" s="26" t="s">
        <v>71</v>
      </c>
      <c r="AL1067" s="26" t="s">
        <v>163</v>
      </c>
      <c r="AM1067" s="26" t="s">
        <v>191</v>
      </c>
      <c r="AN1067" s="26" t="s">
        <v>90</v>
      </c>
      <c r="AO1067" s="26" t="s">
        <v>192</v>
      </c>
      <c r="AP1067" s="26" t="s">
        <v>106</v>
      </c>
      <c r="AQ1067" s="26" t="s">
        <v>106</v>
      </c>
      <c r="AR1067" s="26" t="s">
        <v>106</v>
      </c>
      <c r="AS1067" s="26" t="s">
        <v>106</v>
      </c>
      <c r="AT1067" s="26" t="s">
        <v>113</v>
      </c>
      <c r="AU1067" s="26" t="s">
        <v>193</v>
      </c>
      <c r="AX1067" s="12">
        <f t="shared" si="598"/>
        <v>636</v>
      </c>
      <c r="AY1067" s="12">
        <f t="shared" si="629"/>
        <v>0.25</v>
      </c>
      <c r="AZ1067" s="20" t="str">
        <f t="shared" si="599"/>
        <v>Anticipatoria., Criterios y estándares (Rúbrica)., Autoevaluación., Retroalimentación.</v>
      </c>
      <c r="BA1067" s="12" t="str">
        <f t="shared" si="594"/>
        <v>Anticipatoria.</v>
      </c>
      <c r="BB1067" s="12" t="str">
        <f t="shared" si="595"/>
        <v>Criterios y estándares (Rúbrica).</v>
      </c>
      <c r="BC1067" s="12" t="str">
        <f t="shared" si="596"/>
        <v>Autoevaluación.</v>
      </c>
      <c r="BD1067" s="12" t="str">
        <f t="shared" si="597"/>
        <v>Retroalimentación.</v>
      </c>
      <c r="BF1067" s="12">
        <f t="shared" si="600"/>
        <v>1</v>
      </c>
      <c r="BG1067" s="12">
        <f t="shared" si="601"/>
        <v>1</v>
      </c>
      <c r="BH1067" s="12">
        <f t="shared" si="602"/>
        <v>1</v>
      </c>
      <c r="BI1067" s="12">
        <f t="shared" si="603"/>
        <v>1</v>
      </c>
      <c r="BJ1067" s="12">
        <f t="shared" si="604"/>
        <v>0</v>
      </c>
      <c r="BK1067" s="12">
        <f t="shared" si="605"/>
        <v>4</v>
      </c>
      <c r="BL1067" s="20" t="str">
        <f t="shared" si="606"/>
        <v>Reflexión, Diálogo, Claridad, Oportunidades de mejora, Retroalimentación al docente</v>
      </c>
      <c r="BM1067" s="12" t="str">
        <f t="shared" si="607"/>
        <v>Reflexión</v>
      </c>
      <c r="BN1067" s="12" t="str">
        <f t="shared" si="630"/>
        <v>Diálogo</v>
      </c>
      <c r="BO1067" s="12" t="str">
        <f t="shared" si="608"/>
        <v>Claridad</v>
      </c>
      <c r="BP1067" s="12" t="str">
        <f t="shared" si="609"/>
        <v>Oportunidades de mejora</v>
      </c>
      <c r="BQ1067" s="12" t="str">
        <f t="shared" si="610"/>
        <v>Retroalimentación al docente</v>
      </c>
      <c r="BS1067" s="12">
        <f t="shared" si="611"/>
        <v>1</v>
      </c>
      <c r="BT1067" s="12">
        <f t="shared" si="612"/>
        <v>1</v>
      </c>
      <c r="BU1067" s="12">
        <f t="shared" si="613"/>
        <v>1</v>
      </c>
      <c r="BV1067" s="12">
        <f t="shared" si="614"/>
        <v>1</v>
      </c>
      <c r="BW1067" s="12">
        <f t="shared" si="615"/>
        <v>1</v>
      </c>
      <c r="BX1067" s="12">
        <f t="shared" si="616"/>
        <v>0</v>
      </c>
      <c r="BY1067" s="12">
        <f t="shared" si="617"/>
        <v>5</v>
      </c>
      <c r="BZ1067" s="12" t="str">
        <f t="shared" si="61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67" s="12" t="str">
        <f t="shared" si="619"/>
        <v>La bibliografía básica propuesta se encuentra en la biblioteca "Juan Roa Vásquez".</v>
      </c>
      <c r="CB1067" s="21" t="str">
        <f t="shared" si="620"/>
        <v>La bibliografía propuesta contiene títulos de edición menor a 5 años.</v>
      </c>
      <c r="CC1067" s="12" t="str">
        <f t="shared" si="621"/>
        <v>La bibliografía se presenta con una sólo sistema de referenciación (APA, Vancouver, IEEE, etc).</v>
      </c>
      <c r="CD1067" s="12" t="str">
        <f t="shared" si="622"/>
        <v>La bibliografía incluye por lo menos dos títulos en una segunda lengua.</v>
      </c>
      <c r="CF1067" s="12">
        <f t="shared" si="623"/>
        <v>1</v>
      </c>
      <c r="CG1067" s="12">
        <f t="shared" si="624"/>
        <v>1</v>
      </c>
      <c r="CH1067" s="12">
        <f t="shared" si="625"/>
        <v>1</v>
      </c>
      <c r="CI1067" s="12">
        <f t="shared" si="626"/>
        <v>1</v>
      </c>
      <c r="CJ1067" s="12">
        <f t="shared" si="627"/>
        <v>0</v>
      </c>
      <c r="CK1067" s="12">
        <f t="shared" si="628"/>
        <v>4</v>
      </c>
    </row>
    <row r="1068" spans="1:89" x14ac:dyDescent="0.25">
      <c r="A1068" s="25">
        <v>43138.528010219903</v>
      </c>
      <c r="B1068" s="26" t="s">
        <v>2157</v>
      </c>
      <c r="C1068" s="26" t="s">
        <v>2158</v>
      </c>
      <c r="D1068" s="26" t="s">
        <v>185</v>
      </c>
      <c r="E1068" s="24"/>
      <c r="F1068" s="26" t="s">
        <v>223</v>
      </c>
      <c r="G1068" s="26" t="s">
        <v>2159</v>
      </c>
      <c r="H1068" s="26" t="s">
        <v>188</v>
      </c>
      <c r="I1068" s="26" t="s">
        <v>188</v>
      </c>
      <c r="J1068" s="26" t="s">
        <v>188</v>
      </c>
      <c r="K1068" s="26" t="s">
        <v>188</v>
      </c>
      <c r="L1068" s="26" t="s">
        <v>188</v>
      </c>
      <c r="M1068" s="26" t="s">
        <v>188</v>
      </c>
      <c r="N1068" s="26" t="s">
        <v>188</v>
      </c>
      <c r="O1068" s="26" t="s">
        <v>188</v>
      </c>
      <c r="P1068" s="26" t="s">
        <v>188</v>
      </c>
      <c r="Q1068" s="26" t="s">
        <v>188</v>
      </c>
      <c r="R1068" s="26" t="s">
        <v>188</v>
      </c>
      <c r="S1068" s="26" t="s">
        <v>188</v>
      </c>
      <c r="T1068" s="26" t="s">
        <v>188</v>
      </c>
      <c r="U1068" s="26" t="s">
        <v>188</v>
      </c>
      <c r="V1068" s="26" t="s">
        <v>5</v>
      </c>
      <c r="W1068" s="26" t="s">
        <v>36</v>
      </c>
      <c r="X1068" s="26" t="s">
        <v>158</v>
      </c>
      <c r="Y1068" s="26" t="s">
        <v>190</v>
      </c>
      <c r="Z1068" s="26" t="s">
        <v>190</v>
      </c>
      <c r="AA1068" s="26" t="s">
        <v>190</v>
      </c>
      <c r="AB1068" s="26" t="s">
        <v>190</v>
      </c>
      <c r="AC1068" s="26" t="s">
        <v>190</v>
      </c>
      <c r="AD1068" s="26" t="s">
        <v>190</v>
      </c>
      <c r="AE1068" s="26" t="s">
        <v>55</v>
      </c>
      <c r="AF1068" s="26" t="s">
        <v>159</v>
      </c>
      <c r="AG1068" s="26" t="s">
        <v>59</v>
      </c>
      <c r="AH1068" s="26" t="s">
        <v>59</v>
      </c>
      <c r="AI1068" s="26" t="s">
        <v>59</v>
      </c>
      <c r="AJ1068" s="26" t="s">
        <v>59</v>
      </c>
      <c r="AK1068" s="26" t="s">
        <v>71</v>
      </c>
      <c r="AL1068" s="26" t="s">
        <v>163</v>
      </c>
      <c r="AM1068" s="26" t="s">
        <v>191</v>
      </c>
      <c r="AN1068" s="26" t="s">
        <v>90</v>
      </c>
      <c r="AO1068" s="26" t="s">
        <v>192</v>
      </c>
      <c r="AP1068" s="26" t="s">
        <v>106</v>
      </c>
      <c r="AQ1068" s="26" t="s">
        <v>106</v>
      </c>
      <c r="AR1068" s="26" t="s">
        <v>106</v>
      </c>
      <c r="AS1068" s="26" t="s">
        <v>106</v>
      </c>
      <c r="AT1068" s="26" t="s">
        <v>113</v>
      </c>
      <c r="AU1068" s="26" t="s">
        <v>193</v>
      </c>
      <c r="AX1068" s="12">
        <f t="shared" si="598"/>
        <v>1067</v>
      </c>
      <c r="AY1068" s="12">
        <f t="shared" si="629"/>
        <v>1</v>
      </c>
      <c r="AZ1068" s="20" t="str">
        <f t="shared" si="599"/>
        <v>Anticipatoria., Criterios y estándares (Rúbrica)., Autoevaluación., Retroalimentación.</v>
      </c>
      <c r="BA1068" s="12" t="str">
        <f t="shared" si="594"/>
        <v>Anticipatoria.</v>
      </c>
      <c r="BB1068" s="12" t="str">
        <f t="shared" si="595"/>
        <v>Criterios y estándares (Rúbrica).</v>
      </c>
      <c r="BC1068" s="12" t="str">
        <f t="shared" si="596"/>
        <v>Autoevaluación.</v>
      </c>
      <c r="BD1068" s="12" t="str">
        <f t="shared" si="597"/>
        <v>Retroalimentación.</v>
      </c>
      <c r="BF1068" s="12">
        <f t="shared" si="600"/>
        <v>1</v>
      </c>
      <c r="BG1068" s="12">
        <f t="shared" si="601"/>
        <v>1</v>
      </c>
      <c r="BH1068" s="12">
        <f t="shared" si="602"/>
        <v>1</v>
      </c>
      <c r="BI1068" s="12">
        <f t="shared" si="603"/>
        <v>1</v>
      </c>
      <c r="BJ1068" s="12">
        <f t="shared" si="604"/>
        <v>0</v>
      </c>
      <c r="BK1068" s="12">
        <f t="shared" si="605"/>
        <v>4</v>
      </c>
      <c r="BL1068" s="20" t="str">
        <f t="shared" si="606"/>
        <v>Reflexión, Diálogo, Claridad, Oportunidades de mejora, Retroalimentación al docente</v>
      </c>
      <c r="BM1068" s="12" t="str">
        <f t="shared" si="607"/>
        <v>Reflexión</v>
      </c>
      <c r="BN1068" s="12" t="str">
        <f t="shared" si="630"/>
        <v>Diálogo</v>
      </c>
      <c r="BO1068" s="12" t="str">
        <f t="shared" si="608"/>
        <v>Claridad</v>
      </c>
      <c r="BP1068" s="12" t="str">
        <f t="shared" si="609"/>
        <v>Oportunidades de mejora</v>
      </c>
      <c r="BQ1068" s="12" t="str">
        <f t="shared" si="610"/>
        <v>Retroalimentación al docente</v>
      </c>
      <c r="BS1068" s="12">
        <f t="shared" si="611"/>
        <v>1</v>
      </c>
      <c r="BT1068" s="12">
        <f t="shared" si="612"/>
        <v>1</v>
      </c>
      <c r="BU1068" s="12">
        <f t="shared" si="613"/>
        <v>1</v>
      </c>
      <c r="BV1068" s="12">
        <f t="shared" si="614"/>
        <v>1</v>
      </c>
      <c r="BW1068" s="12">
        <f t="shared" si="615"/>
        <v>1</v>
      </c>
      <c r="BX1068" s="12">
        <f t="shared" si="616"/>
        <v>0</v>
      </c>
      <c r="BY1068" s="12">
        <f t="shared" si="617"/>
        <v>5</v>
      </c>
      <c r="BZ1068" s="12" t="str">
        <f t="shared" si="61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68" s="12" t="str">
        <f t="shared" si="619"/>
        <v>La bibliografía básica propuesta se encuentra en la biblioteca "Juan Roa Vásquez".</v>
      </c>
      <c r="CB1068" s="21" t="str">
        <f t="shared" si="620"/>
        <v>La bibliografía propuesta contiene títulos de edición menor a 5 años.</v>
      </c>
      <c r="CC1068" s="12" t="str">
        <f t="shared" si="621"/>
        <v>La bibliografía se presenta con una sólo sistema de referenciación (APA, Vancouver, IEEE, etc).</v>
      </c>
      <c r="CD1068" s="12" t="str">
        <f t="shared" si="622"/>
        <v>La bibliografía incluye por lo menos dos títulos en una segunda lengua.</v>
      </c>
      <c r="CF1068" s="12">
        <f t="shared" si="623"/>
        <v>1</v>
      </c>
      <c r="CG1068" s="12">
        <f t="shared" si="624"/>
        <v>1</v>
      </c>
      <c r="CH1068" s="12">
        <f t="shared" si="625"/>
        <v>1</v>
      </c>
      <c r="CI1068" s="12">
        <f t="shared" si="626"/>
        <v>1</v>
      </c>
      <c r="CJ1068" s="12">
        <f t="shared" si="627"/>
        <v>0</v>
      </c>
      <c r="CK1068" s="12">
        <f t="shared" si="628"/>
        <v>4</v>
      </c>
    </row>
    <row r="1069" spans="1:89" x14ac:dyDescent="0.25">
      <c r="A1069" s="25">
        <v>43139.666618506948</v>
      </c>
      <c r="B1069" s="26" t="s">
        <v>2160</v>
      </c>
      <c r="C1069" s="26" t="s">
        <v>2161</v>
      </c>
      <c r="D1069" s="26" t="s">
        <v>185</v>
      </c>
      <c r="E1069" s="24"/>
      <c r="F1069" s="26" t="s">
        <v>336</v>
      </c>
      <c r="G1069" s="26" t="s">
        <v>893</v>
      </c>
      <c r="H1069" s="26" t="s">
        <v>188</v>
      </c>
      <c r="I1069" s="26" t="s">
        <v>188</v>
      </c>
      <c r="J1069" s="26" t="s">
        <v>188</v>
      </c>
      <c r="K1069" s="26" t="s">
        <v>188</v>
      </c>
      <c r="L1069" s="26" t="s">
        <v>188</v>
      </c>
      <c r="M1069" s="26" t="s">
        <v>188</v>
      </c>
      <c r="N1069" s="26" t="s">
        <v>188</v>
      </c>
      <c r="O1069" s="26" t="s">
        <v>188</v>
      </c>
      <c r="P1069" s="26" t="s">
        <v>188</v>
      </c>
      <c r="Q1069" s="26" t="s">
        <v>188</v>
      </c>
      <c r="R1069" s="26" t="s">
        <v>188</v>
      </c>
      <c r="S1069" s="26" t="s">
        <v>188</v>
      </c>
      <c r="T1069" s="26" t="s">
        <v>188</v>
      </c>
      <c r="U1069" s="26" t="s">
        <v>188</v>
      </c>
      <c r="V1069" s="26" t="s">
        <v>4</v>
      </c>
      <c r="W1069" s="26" t="s">
        <v>162</v>
      </c>
      <c r="X1069" s="26" t="s">
        <v>158</v>
      </c>
      <c r="Y1069" s="26" t="s">
        <v>190</v>
      </c>
      <c r="Z1069" s="26" t="s">
        <v>190</v>
      </c>
      <c r="AA1069" s="26" t="s">
        <v>190</v>
      </c>
      <c r="AB1069" s="26" t="s">
        <v>190</v>
      </c>
      <c r="AC1069" s="26" t="s">
        <v>190</v>
      </c>
      <c r="AD1069" s="26" t="s">
        <v>190</v>
      </c>
      <c r="AE1069" s="26" t="s">
        <v>55</v>
      </c>
      <c r="AF1069" s="26" t="s">
        <v>159</v>
      </c>
      <c r="AG1069" s="26" t="s">
        <v>59</v>
      </c>
      <c r="AH1069" s="26" t="s">
        <v>59</v>
      </c>
      <c r="AI1069" s="26" t="s">
        <v>59</v>
      </c>
      <c r="AJ1069" s="26" t="s">
        <v>59</v>
      </c>
      <c r="AK1069" s="26" t="s">
        <v>71</v>
      </c>
      <c r="AL1069" s="26" t="s">
        <v>163</v>
      </c>
      <c r="AM1069" s="26" t="s">
        <v>191</v>
      </c>
      <c r="AN1069" s="26" t="s">
        <v>90</v>
      </c>
      <c r="AO1069" s="26" t="s">
        <v>210</v>
      </c>
      <c r="AP1069" s="26" t="s">
        <v>106</v>
      </c>
      <c r="AQ1069" s="26" t="s">
        <v>106</v>
      </c>
      <c r="AR1069" s="26" t="s">
        <v>106</v>
      </c>
      <c r="AS1069" s="26" t="s">
        <v>106</v>
      </c>
      <c r="AT1069" s="26" t="s">
        <v>113</v>
      </c>
      <c r="AU1069" s="26" t="s">
        <v>193</v>
      </c>
      <c r="AX1069" s="12">
        <f t="shared" si="598"/>
        <v>1068</v>
      </c>
      <c r="AY1069" s="12">
        <f t="shared" si="629"/>
        <v>0.33333333333333331</v>
      </c>
      <c r="AZ1069" s="20" t="str">
        <f t="shared" si="599"/>
        <v>Anticipatoria., Criterios y estándares (Rúbrica)., Autoevaluación., Retroalimentación.</v>
      </c>
      <c r="BA1069" s="12" t="str">
        <f t="shared" si="594"/>
        <v>Anticipatoria.</v>
      </c>
      <c r="BB1069" s="12" t="str">
        <f t="shared" si="595"/>
        <v>Criterios y estándares (Rúbrica).</v>
      </c>
      <c r="BC1069" s="12" t="str">
        <f t="shared" si="596"/>
        <v>Autoevaluación.</v>
      </c>
      <c r="BD1069" s="12" t="str">
        <f t="shared" si="597"/>
        <v>Retroalimentación.</v>
      </c>
      <c r="BF1069" s="12">
        <f t="shared" si="600"/>
        <v>1</v>
      </c>
      <c r="BG1069" s="12">
        <f t="shared" si="601"/>
        <v>1</v>
      </c>
      <c r="BH1069" s="12">
        <f t="shared" si="602"/>
        <v>1</v>
      </c>
      <c r="BI1069" s="12">
        <f t="shared" si="603"/>
        <v>1</v>
      </c>
      <c r="BJ1069" s="12">
        <f t="shared" si="604"/>
        <v>0</v>
      </c>
      <c r="BK1069" s="12">
        <f t="shared" si="605"/>
        <v>4</v>
      </c>
      <c r="BL1069" s="20" t="str">
        <f t="shared" si="606"/>
        <v>Reflexión, Diálogo, Claridad, Oportunidades de mejora</v>
      </c>
      <c r="BM1069" s="12" t="str">
        <f t="shared" si="607"/>
        <v>Reflexión</v>
      </c>
      <c r="BN1069" s="12" t="str">
        <f t="shared" si="630"/>
        <v>Diálogo</v>
      </c>
      <c r="BO1069" s="12" t="str">
        <f t="shared" si="608"/>
        <v>Claridad</v>
      </c>
      <c r="BP1069" s="12" t="str">
        <f t="shared" si="609"/>
        <v>Oportunidades de mejora</v>
      </c>
      <c r="BQ1069" s="12" t="str">
        <f t="shared" si="610"/>
        <v/>
      </c>
      <c r="BS1069" s="12">
        <f t="shared" si="611"/>
        <v>1</v>
      </c>
      <c r="BT1069" s="12">
        <f t="shared" si="612"/>
        <v>1</v>
      </c>
      <c r="BU1069" s="12">
        <f t="shared" si="613"/>
        <v>1</v>
      </c>
      <c r="BV1069" s="12">
        <f t="shared" si="614"/>
        <v>1</v>
      </c>
      <c r="BW1069" s="12">
        <f t="shared" si="615"/>
        <v>0</v>
      </c>
      <c r="BX1069" s="12">
        <f t="shared" si="616"/>
        <v>0</v>
      </c>
      <c r="BY1069" s="12">
        <f t="shared" si="617"/>
        <v>4</v>
      </c>
      <c r="BZ1069" s="12" t="str">
        <f t="shared" si="61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69" s="12" t="str">
        <f t="shared" si="619"/>
        <v>La bibliografía básica propuesta se encuentra en la biblioteca "Juan Roa Vásquez".</v>
      </c>
      <c r="CB1069" s="21" t="str">
        <f t="shared" si="620"/>
        <v>La bibliografía propuesta contiene títulos de edición menor a 5 años.</v>
      </c>
      <c r="CC1069" s="12" t="str">
        <f t="shared" si="621"/>
        <v>La bibliografía se presenta con una sólo sistema de referenciación (APA, Vancouver, IEEE, etc).</v>
      </c>
      <c r="CD1069" s="12" t="str">
        <f t="shared" si="622"/>
        <v>La bibliografía incluye por lo menos dos títulos en una segunda lengua.</v>
      </c>
      <c r="CF1069" s="12">
        <f t="shared" si="623"/>
        <v>1</v>
      </c>
      <c r="CG1069" s="12">
        <f t="shared" si="624"/>
        <v>1</v>
      </c>
      <c r="CH1069" s="12">
        <f t="shared" si="625"/>
        <v>1</v>
      </c>
      <c r="CI1069" s="12">
        <f t="shared" si="626"/>
        <v>1</v>
      </c>
      <c r="CJ1069" s="12">
        <f t="shared" si="627"/>
        <v>0</v>
      </c>
      <c r="CK1069" s="12">
        <f t="shared" si="628"/>
        <v>4</v>
      </c>
    </row>
    <row r="1070" spans="1:89" x14ac:dyDescent="0.25">
      <c r="A1070" s="25">
        <v>43139.668801956017</v>
      </c>
      <c r="B1070" s="26" t="s">
        <v>2160</v>
      </c>
      <c r="C1070" s="26" t="s">
        <v>2161</v>
      </c>
      <c r="D1070" s="26" t="s">
        <v>185</v>
      </c>
      <c r="E1070" s="24"/>
      <c r="F1070" s="26" t="s">
        <v>336</v>
      </c>
      <c r="G1070" s="26" t="s">
        <v>895</v>
      </c>
      <c r="H1070" s="26" t="s">
        <v>188</v>
      </c>
      <c r="I1070" s="26" t="s">
        <v>188</v>
      </c>
      <c r="J1070" s="26" t="s">
        <v>188</v>
      </c>
      <c r="K1070" s="26" t="s">
        <v>188</v>
      </c>
      <c r="L1070" s="26" t="s">
        <v>188</v>
      </c>
      <c r="M1070" s="26" t="s">
        <v>188</v>
      </c>
      <c r="N1070" s="26" t="s">
        <v>188</v>
      </c>
      <c r="O1070" s="26" t="s">
        <v>188</v>
      </c>
      <c r="P1070" s="26" t="s">
        <v>188</v>
      </c>
      <c r="Q1070" s="26" t="s">
        <v>188</v>
      </c>
      <c r="R1070" s="26" t="s">
        <v>188</v>
      </c>
      <c r="S1070" s="26" t="s">
        <v>188</v>
      </c>
      <c r="T1070" s="26" t="s">
        <v>188</v>
      </c>
      <c r="U1070" s="26" t="s">
        <v>188</v>
      </c>
      <c r="V1070" s="26" t="s">
        <v>5</v>
      </c>
      <c r="W1070" s="26" t="s">
        <v>162</v>
      </c>
      <c r="X1070" s="26" t="s">
        <v>158</v>
      </c>
      <c r="Y1070" s="26" t="s">
        <v>190</v>
      </c>
      <c r="Z1070" s="26" t="s">
        <v>190</v>
      </c>
      <c r="AA1070" s="26" t="s">
        <v>190</v>
      </c>
      <c r="AB1070" s="26" t="s">
        <v>190</v>
      </c>
      <c r="AC1070" s="26" t="s">
        <v>190</v>
      </c>
      <c r="AD1070" s="26" t="s">
        <v>190</v>
      </c>
      <c r="AE1070" s="26" t="s">
        <v>55</v>
      </c>
      <c r="AF1070" s="26" t="s">
        <v>159</v>
      </c>
      <c r="AG1070" s="26" t="s">
        <v>59</v>
      </c>
      <c r="AH1070" s="26" t="s">
        <v>59</v>
      </c>
      <c r="AI1070" s="26" t="s">
        <v>59</v>
      </c>
      <c r="AJ1070" s="26" t="s">
        <v>59</v>
      </c>
      <c r="AK1070" s="26" t="s">
        <v>71</v>
      </c>
      <c r="AL1070" s="26" t="s">
        <v>163</v>
      </c>
      <c r="AM1070" s="26" t="s">
        <v>191</v>
      </c>
      <c r="AN1070" s="26" t="s">
        <v>90</v>
      </c>
      <c r="AO1070" s="26" t="s">
        <v>192</v>
      </c>
      <c r="AP1070" s="26" t="s">
        <v>106</v>
      </c>
      <c r="AQ1070" s="26" t="s">
        <v>106</v>
      </c>
      <c r="AR1070" s="26" t="s">
        <v>106</v>
      </c>
      <c r="AS1070" s="26" t="s">
        <v>106</v>
      </c>
      <c r="AT1070" s="26" t="s">
        <v>113</v>
      </c>
      <c r="AU1070" s="26" t="s">
        <v>193</v>
      </c>
      <c r="AX1070" s="12">
        <f t="shared" si="598"/>
        <v>1068</v>
      </c>
      <c r="AY1070" s="12">
        <f t="shared" si="629"/>
        <v>0.33333333333333331</v>
      </c>
      <c r="AZ1070" s="20" t="str">
        <f t="shared" si="599"/>
        <v>Anticipatoria., Criterios y estándares (Rúbrica)., Autoevaluación., Retroalimentación.</v>
      </c>
      <c r="BA1070" s="12" t="str">
        <f t="shared" si="594"/>
        <v>Anticipatoria.</v>
      </c>
      <c r="BB1070" s="12" t="str">
        <f t="shared" si="595"/>
        <v>Criterios y estándares (Rúbrica).</v>
      </c>
      <c r="BC1070" s="12" t="str">
        <f t="shared" si="596"/>
        <v>Autoevaluación.</v>
      </c>
      <c r="BD1070" s="12" t="str">
        <f t="shared" si="597"/>
        <v>Retroalimentación.</v>
      </c>
      <c r="BF1070" s="12">
        <f t="shared" si="600"/>
        <v>1</v>
      </c>
      <c r="BG1070" s="12">
        <f t="shared" si="601"/>
        <v>1</v>
      </c>
      <c r="BH1070" s="12">
        <f t="shared" si="602"/>
        <v>1</v>
      </c>
      <c r="BI1070" s="12">
        <f t="shared" si="603"/>
        <v>1</v>
      </c>
      <c r="BJ1070" s="12">
        <f t="shared" si="604"/>
        <v>0</v>
      </c>
      <c r="BK1070" s="12">
        <f t="shared" si="605"/>
        <v>4</v>
      </c>
      <c r="BL1070" s="20" t="str">
        <f t="shared" si="606"/>
        <v>Reflexión, Diálogo, Claridad, Oportunidades de mejora, Retroalimentación al docente</v>
      </c>
      <c r="BM1070" s="12" t="str">
        <f t="shared" si="607"/>
        <v>Reflexión</v>
      </c>
      <c r="BN1070" s="12" t="str">
        <f t="shared" si="630"/>
        <v>Diálogo</v>
      </c>
      <c r="BO1070" s="12" t="str">
        <f t="shared" si="608"/>
        <v>Claridad</v>
      </c>
      <c r="BP1070" s="12" t="str">
        <f t="shared" si="609"/>
        <v>Oportunidades de mejora</v>
      </c>
      <c r="BQ1070" s="12" t="str">
        <f t="shared" si="610"/>
        <v>Retroalimentación al docente</v>
      </c>
      <c r="BS1070" s="12">
        <f t="shared" si="611"/>
        <v>1</v>
      </c>
      <c r="BT1070" s="12">
        <f t="shared" si="612"/>
        <v>1</v>
      </c>
      <c r="BU1070" s="12">
        <f t="shared" si="613"/>
        <v>1</v>
      </c>
      <c r="BV1070" s="12">
        <f t="shared" si="614"/>
        <v>1</v>
      </c>
      <c r="BW1070" s="12">
        <f t="shared" si="615"/>
        <v>1</v>
      </c>
      <c r="BX1070" s="12">
        <f t="shared" si="616"/>
        <v>0</v>
      </c>
      <c r="BY1070" s="12">
        <f t="shared" si="617"/>
        <v>5</v>
      </c>
      <c r="BZ1070" s="12" t="str">
        <f t="shared" si="61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70" s="12" t="str">
        <f t="shared" si="619"/>
        <v>La bibliografía básica propuesta se encuentra en la biblioteca "Juan Roa Vásquez".</v>
      </c>
      <c r="CB1070" s="21" t="str">
        <f t="shared" si="620"/>
        <v>La bibliografía propuesta contiene títulos de edición menor a 5 años.</v>
      </c>
      <c r="CC1070" s="12" t="str">
        <f t="shared" si="621"/>
        <v>La bibliografía se presenta con una sólo sistema de referenciación (APA, Vancouver, IEEE, etc).</v>
      </c>
      <c r="CD1070" s="12" t="str">
        <f t="shared" si="622"/>
        <v>La bibliografía incluye por lo menos dos títulos en una segunda lengua.</v>
      </c>
      <c r="CF1070" s="12">
        <f t="shared" si="623"/>
        <v>1</v>
      </c>
      <c r="CG1070" s="12">
        <f t="shared" si="624"/>
        <v>1</v>
      </c>
      <c r="CH1070" s="12">
        <f t="shared" si="625"/>
        <v>1</v>
      </c>
      <c r="CI1070" s="12">
        <f t="shared" si="626"/>
        <v>1</v>
      </c>
      <c r="CJ1070" s="12">
        <f t="shared" si="627"/>
        <v>0</v>
      </c>
      <c r="CK1070" s="12">
        <f t="shared" si="628"/>
        <v>4</v>
      </c>
    </row>
    <row r="1071" spans="1:89" x14ac:dyDescent="0.25">
      <c r="A1071" s="25">
        <v>43139.673948518517</v>
      </c>
      <c r="B1071" s="26" t="s">
        <v>2160</v>
      </c>
      <c r="C1071" s="26" t="s">
        <v>2161</v>
      </c>
      <c r="D1071" s="26" t="s">
        <v>185</v>
      </c>
      <c r="E1071" s="24"/>
      <c r="F1071" s="26" t="s">
        <v>336</v>
      </c>
      <c r="G1071" s="26" t="s">
        <v>897</v>
      </c>
      <c r="H1071" s="26" t="s">
        <v>188</v>
      </c>
      <c r="I1071" s="26" t="s">
        <v>188</v>
      </c>
      <c r="J1071" s="26" t="s">
        <v>188</v>
      </c>
      <c r="K1071" s="26" t="s">
        <v>188</v>
      </c>
      <c r="L1071" s="26" t="s">
        <v>188</v>
      </c>
      <c r="M1071" s="26" t="s">
        <v>188</v>
      </c>
      <c r="N1071" s="26" t="s">
        <v>188</v>
      </c>
      <c r="O1071" s="26" t="s">
        <v>188</v>
      </c>
      <c r="P1071" s="26" t="s">
        <v>188</v>
      </c>
      <c r="Q1071" s="26" t="s">
        <v>188</v>
      </c>
      <c r="R1071" s="26" t="s">
        <v>188</v>
      </c>
      <c r="S1071" s="26" t="s">
        <v>188</v>
      </c>
      <c r="T1071" s="26" t="s">
        <v>188</v>
      </c>
      <c r="U1071" s="26" t="s">
        <v>188</v>
      </c>
      <c r="V1071" s="26" t="s">
        <v>4</v>
      </c>
      <c r="W1071" s="26" t="s">
        <v>162</v>
      </c>
      <c r="X1071" s="26" t="s">
        <v>158</v>
      </c>
      <c r="Y1071" s="26" t="s">
        <v>190</v>
      </c>
      <c r="Z1071" s="26" t="s">
        <v>190</v>
      </c>
      <c r="AA1071" s="26" t="s">
        <v>190</v>
      </c>
      <c r="AB1071" s="26" t="s">
        <v>190</v>
      </c>
      <c r="AC1071" s="26" t="s">
        <v>190</v>
      </c>
      <c r="AD1071" s="26" t="s">
        <v>190</v>
      </c>
      <c r="AE1071" s="26" t="s">
        <v>55</v>
      </c>
      <c r="AF1071" s="26" t="s">
        <v>159</v>
      </c>
      <c r="AG1071" s="26" t="s">
        <v>59</v>
      </c>
      <c r="AH1071" s="26" t="s">
        <v>59</v>
      </c>
      <c r="AI1071" s="26" t="s">
        <v>59</v>
      </c>
      <c r="AJ1071" s="26" t="s">
        <v>59</v>
      </c>
      <c r="AK1071" s="26" t="s">
        <v>71</v>
      </c>
      <c r="AL1071" s="26" t="s">
        <v>160</v>
      </c>
      <c r="AM1071" s="26" t="s">
        <v>231</v>
      </c>
      <c r="AN1071" s="26" t="s">
        <v>90</v>
      </c>
      <c r="AO1071" s="26" t="s">
        <v>192</v>
      </c>
      <c r="AP1071" s="26" t="s">
        <v>106</v>
      </c>
      <c r="AQ1071" s="26" t="s">
        <v>106</v>
      </c>
      <c r="AR1071" s="26" t="s">
        <v>106</v>
      </c>
      <c r="AS1071" s="26" t="s">
        <v>106</v>
      </c>
      <c r="AT1071" s="26" t="s">
        <v>113</v>
      </c>
      <c r="AU1071" s="26" t="s">
        <v>193</v>
      </c>
      <c r="AX1071" s="12">
        <f t="shared" si="598"/>
        <v>1068</v>
      </c>
      <c r="AY1071" s="12">
        <f t="shared" si="629"/>
        <v>0.33333333333333331</v>
      </c>
      <c r="AZ1071" s="20" t="str">
        <f t="shared" si="599"/>
        <v>Anticipatoria., Criterios y estándares (Rúbrica)., Retroalimentación.</v>
      </c>
      <c r="BA1071" s="12" t="str">
        <f t="shared" si="594"/>
        <v>Anticipatoria.</v>
      </c>
      <c r="BB1071" s="12" t="str">
        <f t="shared" si="595"/>
        <v>Criterios y estándares (Rúbrica).</v>
      </c>
      <c r="BC1071" s="12" t="str">
        <f t="shared" si="596"/>
        <v>Retroalimentación.</v>
      </c>
      <c r="BD1071" s="12" t="str">
        <f t="shared" si="597"/>
        <v/>
      </c>
      <c r="BF1071" s="12">
        <f t="shared" si="600"/>
        <v>1</v>
      </c>
      <c r="BG1071" s="12">
        <f t="shared" si="601"/>
        <v>1</v>
      </c>
      <c r="BH1071" s="12">
        <f t="shared" si="602"/>
        <v>0</v>
      </c>
      <c r="BI1071" s="12">
        <f t="shared" si="603"/>
        <v>1</v>
      </c>
      <c r="BJ1071" s="12">
        <f t="shared" si="604"/>
        <v>0</v>
      </c>
      <c r="BK1071" s="12">
        <f t="shared" si="605"/>
        <v>3</v>
      </c>
      <c r="BL1071" s="20" t="str">
        <f t="shared" si="606"/>
        <v>Reflexión, Diálogo, Claridad, Oportunidades de mejora, Retroalimentación al docente</v>
      </c>
      <c r="BM1071" s="12" t="str">
        <f t="shared" si="607"/>
        <v>Reflexión</v>
      </c>
      <c r="BN1071" s="12" t="str">
        <f t="shared" si="630"/>
        <v>Diálogo</v>
      </c>
      <c r="BO1071" s="12" t="str">
        <f t="shared" si="608"/>
        <v>Claridad</v>
      </c>
      <c r="BP1071" s="12" t="str">
        <f t="shared" si="609"/>
        <v>Oportunidades de mejora</v>
      </c>
      <c r="BQ1071" s="12" t="str">
        <f t="shared" si="610"/>
        <v>Retroalimentación al docente</v>
      </c>
      <c r="BS1071" s="12">
        <f t="shared" si="611"/>
        <v>1</v>
      </c>
      <c r="BT1071" s="12">
        <f t="shared" si="612"/>
        <v>1</v>
      </c>
      <c r="BU1071" s="12">
        <f t="shared" si="613"/>
        <v>1</v>
      </c>
      <c r="BV1071" s="12">
        <f t="shared" si="614"/>
        <v>1</v>
      </c>
      <c r="BW1071" s="12">
        <f t="shared" si="615"/>
        <v>1</v>
      </c>
      <c r="BX1071" s="12">
        <f t="shared" si="616"/>
        <v>0</v>
      </c>
      <c r="BY1071" s="12">
        <f t="shared" si="617"/>
        <v>5</v>
      </c>
      <c r="BZ1071" s="12" t="str">
        <f t="shared" si="61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71" s="12" t="str">
        <f t="shared" si="619"/>
        <v>La bibliografía básica propuesta se encuentra en la biblioteca "Juan Roa Vásquez".</v>
      </c>
      <c r="CB1071" s="21" t="str">
        <f t="shared" si="620"/>
        <v>La bibliografía propuesta contiene títulos de edición menor a 5 años.</v>
      </c>
      <c r="CC1071" s="12" t="str">
        <f t="shared" si="621"/>
        <v>La bibliografía se presenta con una sólo sistema de referenciación (APA, Vancouver, IEEE, etc).</v>
      </c>
      <c r="CD1071" s="12" t="str">
        <f t="shared" si="622"/>
        <v>La bibliografía incluye por lo menos dos títulos en una segunda lengua.</v>
      </c>
      <c r="CF1071" s="12">
        <f t="shared" si="623"/>
        <v>1</v>
      </c>
      <c r="CG1071" s="12">
        <f t="shared" si="624"/>
        <v>1</v>
      </c>
      <c r="CH1071" s="12">
        <f t="shared" si="625"/>
        <v>1</v>
      </c>
      <c r="CI1071" s="12">
        <f t="shared" si="626"/>
        <v>1</v>
      </c>
      <c r="CJ1071" s="12">
        <f t="shared" si="627"/>
        <v>0</v>
      </c>
      <c r="CK1071" s="12">
        <f t="shared" si="628"/>
        <v>4</v>
      </c>
    </row>
    <row r="1072" spans="1:89" x14ac:dyDescent="0.25">
      <c r="A1072" s="25">
        <v>43140.443795717598</v>
      </c>
      <c r="B1072" s="26" t="s">
        <v>2162</v>
      </c>
      <c r="C1072" s="26" t="s">
        <v>2163</v>
      </c>
      <c r="D1072" s="26" t="s">
        <v>185</v>
      </c>
      <c r="E1072" s="24"/>
      <c r="F1072" s="26" t="s">
        <v>357</v>
      </c>
      <c r="G1072" s="26" t="s">
        <v>2164</v>
      </c>
      <c r="H1072" s="26" t="s">
        <v>188</v>
      </c>
      <c r="I1072" s="26" t="s">
        <v>188</v>
      </c>
      <c r="J1072" s="26" t="s">
        <v>188</v>
      </c>
      <c r="K1072" s="26" t="s">
        <v>188</v>
      </c>
      <c r="L1072" s="26" t="s">
        <v>188</v>
      </c>
      <c r="M1072" s="26" t="s">
        <v>188</v>
      </c>
      <c r="N1072" s="26" t="s">
        <v>188</v>
      </c>
      <c r="O1072" s="26" t="s">
        <v>188</v>
      </c>
      <c r="P1072" s="26" t="s">
        <v>188</v>
      </c>
      <c r="Q1072" s="26" t="s">
        <v>188</v>
      </c>
      <c r="R1072" s="26" t="s">
        <v>188</v>
      </c>
      <c r="S1072" s="26" t="s">
        <v>188</v>
      </c>
      <c r="T1072" s="26" t="s">
        <v>188</v>
      </c>
      <c r="U1072" s="26" t="s">
        <v>188</v>
      </c>
      <c r="V1072" s="26" t="s">
        <v>4</v>
      </c>
      <c r="W1072" s="26" t="s">
        <v>162</v>
      </c>
      <c r="X1072" s="26" t="s">
        <v>158</v>
      </c>
      <c r="Y1072" s="26" t="s">
        <v>190</v>
      </c>
      <c r="Z1072" s="26" t="s">
        <v>190</v>
      </c>
      <c r="AA1072" s="26" t="s">
        <v>190</v>
      </c>
      <c r="AB1072" s="26" t="s">
        <v>190</v>
      </c>
      <c r="AC1072" s="26" t="s">
        <v>190</v>
      </c>
      <c r="AD1072" s="26" t="s">
        <v>190</v>
      </c>
      <c r="AE1072" s="26" t="s">
        <v>55</v>
      </c>
      <c r="AF1072" s="26" t="s">
        <v>159</v>
      </c>
      <c r="AG1072" s="26" t="s">
        <v>59</v>
      </c>
      <c r="AH1072" s="26" t="s">
        <v>59</v>
      </c>
      <c r="AI1072" s="26" t="s">
        <v>59</v>
      </c>
      <c r="AJ1072" s="26" t="s">
        <v>59</v>
      </c>
      <c r="AK1072" s="26" t="s">
        <v>71</v>
      </c>
      <c r="AL1072" s="26" t="s">
        <v>160</v>
      </c>
      <c r="AM1072" s="26" t="s">
        <v>191</v>
      </c>
      <c r="AN1072" s="26" t="s">
        <v>89</v>
      </c>
      <c r="AO1072" s="26" t="s">
        <v>192</v>
      </c>
      <c r="AP1072" s="26" t="s">
        <v>106</v>
      </c>
      <c r="AQ1072" s="26" t="s">
        <v>106</v>
      </c>
      <c r="AR1072" s="26" t="s">
        <v>106</v>
      </c>
      <c r="AS1072" s="26" t="s">
        <v>106</v>
      </c>
      <c r="AT1072" s="26" t="s">
        <v>112</v>
      </c>
      <c r="AU1072" s="26" t="s">
        <v>193</v>
      </c>
      <c r="AX1072" s="12">
        <f t="shared" si="598"/>
        <v>1071</v>
      </c>
      <c r="AY1072" s="12">
        <f t="shared" si="629"/>
        <v>0.5</v>
      </c>
      <c r="AZ1072" s="20" t="str">
        <f t="shared" si="599"/>
        <v>Anticipatoria., Criterios y estándares (Rúbrica)., Autoevaluación., Retroalimentación.</v>
      </c>
      <c r="BA1072" s="12" t="str">
        <f t="shared" si="594"/>
        <v>Anticipatoria.</v>
      </c>
      <c r="BB1072" s="12" t="str">
        <f t="shared" si="595"/>
        <v>Criterios y estándares (Rúbrica).</v>
      </c>
      <c r="BC1072" s="12" t="str">
        <f t="shared" si="596"/>
        <v>Autoevaluación.</v>
      </c>
      <c r="BD1072" s="12" t="str">
        <f t="shared" si="597"/>
        <v>Retroalimentación.</v>
      </c>
      <c r="BF1072" s="12">
        <f t="shared" si="600"/>
        <v>1</v>
      </c>
      <c r="BG1072" s="12">
        <f t="shared" si="601"/>
        <v>1</v>
      </c>
      <c r="BH1072" s="12">
        <f t="shared" si="602"/>
        <v>1</v>
      </c>
      <c r="BI1072" s="12">
        <f t="shared" si="603"/>
        <v>1</v>
      </c>
      <c r="BJ1072" s="12">
        <f t="shared" si="604"/>
        <v>0</v>
      </c>
      <c r="BK1072" s="12">
        <f t="shared" si="605"/>
        <v>4</v>
      </c>
      <c r="BL1072" s="20" t="str">
        <f t="shared" si="606"/>
        <v>Reflexión, Diálogo, Claridad, Oportunidades de mejora, Retroalimentación al docente</v>
      </c>
      <c r="BM1072" s="12" t="str">
        <f t="shared" si="607"/>
        <v>Reflexión</v>
      </c>
      <c r="BN1072" s="12" t="str">
        <f t="shared" si="630"/>
        <v>Diálogo</v>
      </c>
      <c r="BO1072" s="12" t="str">
        <f t="shared" si="608"/>
        <v>Claridad</v>
      </c>
      <c r="BP1072" s="12" t="str">
        <f t="shared" si="609"/>
        <v>Oportunidades de mejora</v>
      </c>
      <c r="BQ1072" s="12" t="str">
        <f t="shared" si="610"/>
        <v>Retroalimentación al docente</v>
      </c>
      <c r="BS1072" s="12">
        <f t="shared" si="611"/>
        <v>1</v>
      </c>
      <c r="BT1072" s="12">
        <f t="shared" si="612"/>
        <v>1</v>
      </c>
      <c r="BU1072" s="12">
        <f t="shared" si="613"/>
        <v>1</v>
      </c>
      <c r="BV1072" s="12">
        <f t="shared" si="614"/>
        <v>1</v>
      </c>
      <c r="BW1072" s="12">
        <f t="shared" si="615"/>
        <v>1</v>
      </c>
      <c r="BX1072" s="12">
        <f t="shared" si="616"/>
        <v>0</v>
      </c>
      <c r="BY1072" s="12">
        <f t="shared" si="617"/>
        <v>5</v>
      </c>
      <c r="BZ1072" s="12" t="str">
        <f t="shared" si="61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72" s="12" t="str">
        <f t="shared" si="619"/>
        <v>La bibliografía básica propuesta se encuentra en la biblioteca "Juan Roa Vásquez".</v>
      </c>
      <c r="CB1072" s="21" t="str">
        <f t="shared" si="620"/>
        <v>La bibliografía propuesta contiene títulos de edición menor a 5 años.</v>
      </c>
      <c r="CC1072" s="12" t="str">
        <f t="shared" si="621"/>
        <v>La bibliografía se presenta con una sólo sistema de referenciación (APA, Vancouver, IEEE, etc).</v>
      </c>
      <c r="CD1072" s="12" t="str">
        <f t="shared" si="622"/>
        <v>La bibliografía incluye por lo menos dos títulos en una segunda lengua.</v>
      </c>
      <c r="CF1072" s="12">
        <f t="shared" si="623"/>
        <v>1</v>
      </c>
      <c r="CG1072" s="12">
        <f t="shared" si="624"/>
        <v>1</v>
      </c>
      <c r="CH1072" s="12">
        <f t="shared" si="625"/>
        <v>1</v>
      </c>
      <c r="CI1072" s="12">
        <f t="shared" si="626"/>
        <v>1</v>
      </c>
      <c r="CJ1072" s="12">
        <f t="shared" si="627"/>
        <v>0</v>
      </c>
      <c r="CK1072" s="12">
        <f t="shared" si="628"/>
        <v>4</v>
      </c>
    </row>
    <row r="1073" spans="1:89" x14ac:dyDescent="0.25">
      <c r="A1073" s="25">
        <v>43140.450404016199</v>
      </c>
      <c r="B1073" s="26" t="s">
        <v>2162</v>
      </c>
      <c r="C1073" s="26" t="s">
        <v>2163</v>
      </c>
      <c r="D1073" s="26" t="s">
        <v>185</v>
      </c>
      <c r="E1073" s="24"/>
      <c r="F1073" s="26" t="s">
        <v>357</v>
      </c>
      <c r="G1073" s="26" t="s">
        <v>2165</v>
      </c>
      <c r="H1073" s="26" t="s">
        <v>188</v>
      </c>
      <c r="I1073" s="26" t="s">
        <v>188</v>
      </c>
      <c r="J1073" s="26" t="s">
        <v>188</v>
      </c>
      <c r="K1073" s="26" t="s">
        <v>188</v>
      </c>
      <c r="L1073" s="26" t="s">
        <v>188</v>
      </c>
      <c r="M1073" s="26" t="s">
        <v>188</v>
      </c>
      <c r="N1073" s="26" t="s">
        <v>188</v>
      </c>
      <c r="O1073" s="26" t="s">
        <v>188</v>
      </c>
      <c r="P1073" s="26" t="s">
        <v>188</v>
      </c>
      <c r="Q1073" s="26" t="s">
        <v>188</v>
      </c>
      <c r="R1073" s="26" t="s">
        <v>188</v>
      </c>
      <c r="S1073" s="26" t="s">
        <v>188</v>
      </c>
      <c r="T1073" s="26" t="s">
        <v>188</v>
      </c>
      <c r="U1073" s="26" t="s">
        <v>188</v>
      </c>
      <c r="V1073" s="26" t="s">
        <v>4</v>
      </c>
      <c r="W1073" s="26" t="s">
        <v>162</v>
      </c>
      <c r="X1073" s="26" t="s">
        <v>158</v>
      </c>
      <c r="Y1073" s="26" t="s">
        <v>190</v>
      </c>
      <c r="Z1073" s="26" t="s">
        <v>190</v>
      </c>
      <c r="AA1073" s="26" t="s">
        <v>190</v>
      </c>
      <c r="AB1073" s="26" t="s">
        <v>190</v>
      </c>
      <c r="AC1073" s="26" t="s">
        <v>190</v>
      </c>
      <c r="AD1073" s="26" t="s">
        <v>190</v>
      </c>
      <c r="AE1073" s="26" t="s">
        <v>55</v>
      </c>
      <c r="AF1073" s="26" t="s">
        <v>159</v>
      </c>
      <c r="AG1073" s="26" t="s">
        <v>59</v>
      </c>
      <c r="AH1073" s="26" t="s">
        <v>59</v>
      </c>
      <c r="AI1073" s="26" t="s">
        <v>59</v>
      </c>
      <c r="AJ1073" s="26" t="s">
        <v>59</v>
      </c>
      <c r="AK1073" s="26" t="s">
        <v>71</v>
      </c>
      <c r="AL1073" s="26" t="s">
        <v>160</v>
      </c>
      <c r="AM1073" s="26" t="s">
        <v>191</v>
      </c>
      <c r="AN1073" s="26" t="s">
        <v>90</v>
      </c>
      <c r="AO1073" s="26" t="s">
        <v>210</v>
      </c>
      <c r="AP1073" s="26" t="s">
        <v>106</v>
      </c>
      <c r="AQ1073" s="26" t="s">
        <v>106</v>
      </c>
      <c r="AR1073" s="26" t="s">
        <v>106</v>
      </c>
      <c r="AS1073" s="26" t="s">
        <v>106</v>
      </c>
      <c r="AT1073" s="26" t="s">
        <v>112</v>
      </c>
      <c r="AU1073" s="26" t="s">
        <v>193</v>
      </c>
      <c r="AX1073" s="12">
        <f t="shared" si="598"/>
        <v>1071</v>
      </c>
      <c r="AY1073" s="12">
        <f t="shared" si="629"/>
        <v>0.5</v>
      </c>
      <c r="AZ1073" s="20" t="str">
        <f t="shared" si="599"/>
        <v>Anticipatoria., Criterios y estándares (Rúbrica)., Autoevaluación., Retroalimentación.</v>
      </c>
      <c r="BA1073" s="12" t="str">
        <f t="shared" si="594"/>
        <v>Anticipatoria.</v>
      </c>
      <c r="BB1073" s="12" t="str">
        <f t="shared" si="595"/>
        <v>Criterios y estándares (Rúbrica).</v>
      </c>
      <c r="BC1073" s="12" t="str">
        <f t="shared" si="596"/>
        <v>Autoevaluación.</v>
      </c>
      <c r="BD1073" s="12" t="str">
        <f t="shared" si="597"/>
        <v>Retroalimentación.</v>
      </c>
      <c r="BF1073" s="12">
        <f t="shared" si="600"/>
        <v>1</v>
      </c>
      <c r="BG1073" s="12">
        <f t="shared" si="601"/>
        <v>1</v>
      </c>
      <c r="BH1073" s="12">
        <f t="shared" si="602"/>
        <v>1</v>
      </c>
      <c r="BI1073" s="12">
        <f t="shared" si="603"/>
        <v>1</v>
      </c>
      <c r="BJ1073" s="12">
        <f t="shared" si="604"/>
        <v>0</v>
      </c>
      <c r="BK1073" s="12">
        <f t="shared" si="605"/>
        <v>4</v>
      </c>
      <c r="BL1073" s="20" t="str">
        <f t="shared" si="606"/>
        <v>Reflexión, Diálogo, Claridad, Oportunidades de mejora</v>
      </c>
      <c r="BM1073" s="12" t="str">
        <f t="shared" si="607"/>
        <v>Reflexión</v>
      </c>
      <c r="BN1073" s="12" t="str">
        <f t="shared" si="630"/>
        <v>Diálogo</v>
      </c>
      <c r="BO1073" s="12" t="str">
        <f t="shared" si="608"/>
        <v>Claridad</v>
      </c>
      <c r="BP1073" s="12" t="str">
        <f t="shared" si="609"/>
        <v>Oportunidades de mejora</v>
      </c>
      <c r="BQ1073" s="12" t="str">
        <f t="shared" si="610"/>
        <v/>
      </c>
      <c r="BS1073" s="12">
        <f t="shared" si="611"/>
        <v>1</v>
      </c>
      <c r="BT1073" s="12">
        <f t="shared" si="612"/>
        <v>1</v>
      </c>
      <c r="BU1073" s="12">
        <f t="shared" si="613"/>
        <v>1</v>
      </c>
      <c r="BV1073" s="12">
        <f t="shared" si="614"/>
        <v>1</v>
      </c>
      <c r="BW1073" s="12">
        <f t="shared" si="615"/>
        <v>0</v>
      </c>
      <c r="BX1073" s="12">
        <f t="shared" si="616"/>
        <v>0</v>
      </c>
      <c r="BY1073" s="12">
        <f t="shared" si="617"/>
        <v>4</v>
      </c>
      <c r="BZ1073" s="12" t="str">
        <f t="shared" si="61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73" s="12" t="str">
        <f t="shared" si="619"/>
        <v>La bibliografía básica propuesta se encuentra en la biblioteca "Juan Roa Vásquez".</v>
      </c>
      <c r="CB1073" s="21" t="str">
        <f t="shared" si="620"/>
        <v>La bibliografía propuesta contiene títulos de edición menor a 5 años.</v>
      </c>
      <c r="CC1073" s="12" t="str">
        <f t="shared" si="621"/>
        <v>La bibliografía se presenta con una sólo sistema de referenciación (APA, Vancouver, IEEE, etc).</v>
      </c>
      <c r="CD1073" s="12" t="str">
        <f t="shared" si="622"/>
        <v>La bibliografía incluye por lo menos dos títulos en una segunda lengua.</v>
      </c>
      <c r="CF1073" s="12">
        <f t="shared" si="623"/>
        <v>1</v>
      </c>
      <c r="CG1073" s="12">
        <f t="shared" si="624"/>
        <v>1</v>
      </c>
      <c r="CH1073" s="12">
        <f t="shared" si="625"/>
        <v>1</v>
      </c>
      <c r="CI1073" s="12">
        <f t="shared" si="626"/>
        <v>1</v>
      </c>
      <c r="CJ1073" s="12">
        <f t="shared" si="627"/>
        <v>0</v>
      </c>
      <c r="CK1073" s="12">
        <f t="shared" si="628"/>
        <v>4</v>
      </c>
    </row>
    <row r="1074" spans="1:89" x14ac:dyDescent="0.25">
      <c r="A1074" s="25">
        <v>43140.641813240742</v>
      </c>
      <c r="B1074" s="26" t="s">
        <v>2106</v>
      </c>
      <c r="C1074" s="26" t="s">
        <v>2107</v>
      </c>
      <c r="D1074" s="26" t="s">
        <v>185</v>
      </c>
      <c r="E1074" s="24"/>
      <c r="F1074" s="26" t="s">
        <v>621</v>
      </c>
      <c r="G1074" s="26" t="s">
        <v>2166</v>
      </c>
      <c r="H1074" s="26" t="s">
        <v>188</v>
      </c>
      <c r="I1074" s="26" t="s">
        <v>188</v>
      </c>
      <c r="J1074" s="26" t="s">
        <v>188</v>
      </c>
      <c r="K1074" s="26" t="s">
        <v>188</v>
      </c>
      <c r="L1074" s="26" t="s">
        <v>188</v>
      </c>
      <c r="M1074" s="26" t="s">
        <v>188</v>
      </c>
      <c r="N1074" s="26" t="s">
        <v>188</v>
      </c>
      <c r="O1074" s="26" t="s">
        <v>188</v>
      </c>
      <c r="P1074" s="26" t="s">
        <v>188</v>
      </c>
      <c r="Q1074" s="26" t="s">
        <v>188</v>
      </c>
      <c r="R1074" s="26" t="s">
        <v>188</v>
      </c>
      <c r="S1074" s="26" t="s">
        <v>188</v>
      </c>
      <c r="T1074" s="26" t="s">
        <v>188</v>
      </c>
      <c r="U1074" s="26" t="s">
        <v>188</v>
      </c>
      <c r="V1074" s="26" t="s">
        <v>5</v>
      </c>
      <c r="W1074" s="26" t="s">
        <v>162</v>
      </c>
      <c r="X1074" s="26" t="s">
        <v>158</v>
      </c>
      <c r="Y1074" s="26" t="s">
        <v>190</v>
      </c>
      <c r="Z1074" s="26" t="s">
        <v>190</v>
      </c>
      <c r="AA1074" s="26" t="s">
        <v>190</v>
      </c>
      <c r="AB1074" s="26" t="s">
        <v>190</v>
      </c>
      <c r="AC1074" s="26" t="s">
        <v>190</v>
      </c>
      <c r="AD1074" s="26" t="s">
        <v>190</v>
      </c>
      <c r="AE1074" s="26" t="s">
        <v>55</v>
      </c>
      <c r="AF1074" s="26" t="s">
        <v>159</v>
      </c>
      <c r="AG1074" s="26" t="s">
        <v>59</v>
      </c>
      <c r="AH1074" s="26" t="s">
        <v>59</v>
      </c>
      <c r="AI1074" s="26" t="s">
        <v>59</v>
      </c>
      <c r="AJ1074" s="26" t="s">
        <v>59</v>
      </c>
      <c r="AK1074" s="26" t="s">
        <v>71</v>
      </c>
      <c r="AL1074" s="26" t="s">
        <v>160</v>
      </c>
      <c r="AM1074" s="26" t="s">
        <v>191</v>
      </c>
      <c r="AN1074" s="26" t="s">
        <v>90</v>
      </c>
      <c r="AO1074" s="26" t="s">
        <v>192</v>
      </c>
      <c r="AP1074" s="26" t="s">
        <v>106</v>
      </c>
      <c r="AQ1074" s="26" t="s">
        <v>106</v>
      </c>
      <c r="AR1074" s="26" t="s">
        <v>106</v>
      </c>
      <c r="AS1074" s="26" t="s">
        <v>106</v>
      </c>
      <c r="AT1074" s="26" t="s">
        <v>114</v>
      </c>
      <c r="AU1074" s="26" t="s">
        <v>193</v>
      </c>
      <c r="AX1074" s="12">
        <f t="shared" si="598"/>
        <v>1041</v>
      </c>
      <c r="AY1074" s="12">
        <f t="shared" si="629"/>
        <v>0.5</v>
      </c>
      <c r="AZ1074" s="20" t="str">
        <f t="shared" si="599"/>
        <v>Anticipatoria., Criterios y estándares (Rúbrica)., Autoevaluación., Retroalimentación.</v>
      </c>
      <c r="BA1074" s="12" t="str">
        <f t="shared" si="594"/>
        <v>Anticipatoria.</v>
      </c>
      <c r="BB1074" s="12" t="str">
        <f t="shared" si="595"/>
        <v>Criterios y estándares (Rúbrica).</v>
      </c>
      <c r="BC1074" s="12" t="str">
        <f t="shared" si="596"/>
        <v>Autoevaluación.</v>
      </c>
      <c r="BD1074" s="12" t="str">
        <f t="shared" si="597"/>
        <v>Retroalimentación.</v>
      </c>
      <c r="BF1074" s="12">
        <f t="shared" si="600"/>
        <v>1</v>
      </c>
      <c r="BG1074" s="12">
        <f t="shared" si="601"/>
        <v>1</v>
      </c>
      <c r="BH1074" s="12">
        <f t="shared" si="602"/>
        <v>1</v>
      </c>
      <c r="BI1074" s="12">
        <f t="shared" si="603"/>
        <v>1</v>
      </c>
      <c r="BJ1074" s="12">
        <f t="shared" si="604"/>
        <v>0</v>
      </c>
      <c r="BK1074" s="12">
        <f t="shared" si="605"/>
        <v>4</v>
      </c>
      <c r="BL1074" s="20" t="str">
        <f t="shared" si="606"/>
        <v>Reflexión, Diálogo, Claridad, Oportunidades de mejora, Retroalimentación al docente</v>
      </c>
      <c r="BM1074" s="12" t="str">
        <f t="shared" si="607"/>
        <v>Reflexión</v>
      </c>
      <c r="BN1074" s="12" t="str">
        <f t="shared" si="630"/>
        <v>Diálogo</v>
      </c>
      <c r="BO1074" s="12" t="str">
        <f t="shared" si="608"/>
        <v>Claridad</v>
      </c>
      <c r="BP1074" s="12" t="str">
        <f t="shared" si="609"/>
        <v>Oportunidades de mejora</v>
      </c>
      <c r="BQ1074" s="12" t="str">
        <f t="shared" si="610"/>
        <v>Retroalimentación al docente</v>
      </c>
      <c r="BS1074" s="12">
        <f t="shared" si="611"/>
        <v>1</v>
      </c>
      <c r="BT1074" s="12">
        <f t="shared" si="612"/>
        <v>1</v>
      </c>
      <c r="BU1074" s="12">
        <f t="shared" si="613"/>
        <v>1</v>
      </c>
      <c r="BV1074" s="12">
        <f t="shared" si="614"/>
        <v>1</v>
      </c>
      <c r="BW1074" s="12">
        <f t="shared" si="615"/>
        <v>1</v>
      </c>
      <c r="BX1074" s="12">
        <f t="shared" si="616"/>
        <v>0</v>
      </c>
      <c r="BY1074" s="12">
        <f t="shared" si="617"/>
        <v>5</v>
      </c>
      <c r="BZ1074" s="12" t="str">
        <f t="shared" si="61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74" s="12" t="str">
        <f t="shared" si="619"/>
        <v>La bibliografía básica propuesta se encuentra en la biblioteca "Juan Roa Vásquez".</v>
      </c>
      <c r="CB1074" s="21" t="str">
        <f t="shared" si="620"/>
        <v>La bibliografía propuesta contiene títulos de edición menor a 5 años.</v>
      </c>
      <c r="CC1074" s="12" t="str">
        <f t="shared" si="621"/>
        <v>La bibliografía se presenta con una sólo sistema de referenciación (APA, Vancouver, IEEE, etc).</v>
      </c>
      <c r="CD1074" s="12" t="str">
        <f t="shared" si="622"/>
        <v>La bibliografía incluye por lo menos dos títulos en una segunda lengua.</v>
      </c>
      <c r="CF1074" s="12">
        <f t="shared" si="623"/>
        <v>1</v>
      </c>
      <c r="CG1074" s="12">
        <f t="shared" si="624"/>
        <v>1</v>
      </c>
      <c r="CH1074" s="12">
        <f t="shared" si="625"/>
        <v>1</v>
      </c>
      <c r="CI1074" s="12">
        <f t="shared" si="626"/>
        <v>1</v>
      </c>
      <c r="CJ1074" s="12">
        <f t="shared" si="627"/>
        <v>0</v>
      </c>
      <c r="CK1074" s="12">
        <f t="shared" si="628"/>
        <v>4</v>
      </c>
    </row>
    <row r="1075" spans="1:89" x14ac:dyDescent="0.25">
      <c r="A1075" s="25">
        <v>43144.430479398143</v>
      </c>
      <c r="B1075" s="26" t="s">
        <v>1579</v>
      </c>
      <c r="C1075" s="26" t="s">
        <v>293</v>
      </c>
      <c r="D1075" s="26" t="s">
        <v>185</v>
      </c>
      <c r="E1075" s="24"/>
      <c r="F1075" s="26" t="s">
        <v>201</v>
      </c>
      <c r="G1075" s="26" t="s">
        <v>2167</v>
      </c>
      <c r="H1075" s="26" t="s">
        <v>188</v>
      </c>
      <c r="I1075" s="26" t="s">
        <v>188</v>
      </c>
      <c r="J1075" s="26" t="s">
        <v>188</v>
      </c>
      <c r="K1075" s="26" t="s">
        <v>188</v>
      </c>
      <c r="L1075" s="26" t="s">
        <v>188</v>
      </c>
      <c r="M1075" s="26" t="s">
        <v>188</v>
      </c>
      <c r="N1075" s="26" t="s">
        <v>188</v>
      </c>
      <c r="O1075" s="26" t="s">
        <v>188</v>
      </c>
      <c r="P1075" s="26" t="s">
        <v>188</v>
      </c>
      <c r="Q1075" s="26" t="s">
        <v>188</v>
      </c>
      <c r="R1075" s="26" t="s">
        <v>188</v>
      </c>
      <c r="S1075" s="26" t="s">
        <v>188</v>
      </c>
      <c r="T1075" s="26" t="s">
        <v>188</v>
      </c>
      <c r="U1075" s="26" t="s">
        <v>188</v>
      </c>
      <c r="V1075" s="26" t="s">
        <v>5</v>
      </c>
      <c r="W1075" s="26" t="s">
        <v>162</v>
      </c>
      <c r="X1075" s="26" t="s">
        <v>158</v>
      </c>
      <c r="Y1075" s="26" t="s">
        <v>190</v>
      </c>
      <c r="Z1075" s="26" t="s">
        <v>190</v>
      </c>
      <c r="AA1075" s="26" t="s">
        <v>190</v>
      </c>
      <c r="AB1075" s="26" t="s">
        <v>190</v>
      </c>
      <c r="AC1075" s="26" t="s">
        <v>190</v>
      </c>
      <c r="AD1075" s="26" t="s">
        <v>190</v>
      </c>
      <c r="AE1075" s="26" t="s">
        <v>55</v>
      </c>
      <c r="AF1075" s="26" t="s">
        <v>159</v>
      </c>
      <c r="AG1075" s="26" t="s">
        <v>59</v>
      </c>
      <c r="AH1075" s="26" t="s">
        <v>59</v>
      </c>
      <c r="AI1075" s="26" t="s">
        <v>59</v>
      </c>
      <c r="AJ1075" s="26" t="s">
        <v>59</v>
      </c>
      <c r="AK1075" s="26" t="s">
        <v>71</v>
      </c>
      <c r="AL1075" s="26" t="s">
        <v>163</v>
      </c>
      <c r="AM1075" s="26" t="s">
        <v>264</v>
      </c>
      <c r="AN1075" s="26" t="s">
        <v>90</v>
      </c>
      <c r="AO1075" s="26" t="s">
        <v>295</v>
      </c>
      <c r="AP1075" s="26" t="s">
        <v>106</v>
      </c>
      <c r="AQ1075" s="26" t="s">
        <v>106</v>
      </c>
      <c r="AR1075" s="26" t="s">
        <v>106</v>
      </c>
      <c r="AS1075" s="26" t="s">
        <v>106</v>
      </c>
      <c r="AT1075" s="26" t="s">
        <v>114</v>
      </c>
      <c r="AU1075" s="26" t="s">
        <v>200</v>
      </c>
      <c r="AX1075" s="12">
        <f t="shared" si="598"/>
        <v>43</v>
      </c>
      <c r="AY1075" s="12">
        <f t="shared" si="629"/>
        <v>0.16666666666666666</v>
      </c>
      <c r="AZ1075" s="20" t="str">
        <f t="shared" si="599"/>
        <v>Autoevaluación., Retroalimentación.</v>
      </c>
      <c r="BA1075" s="12" t="str">
        <f t="shared" si="594"/>
        <v>Autoevaluación.</v>
      </c>
      <c r="BB1075" s="12" t="str">
        <f t="shared" si="595"/>
        <v>Retroalimentación.</v>
      </c>
      <c r="BC1075" s="12" t="str">
        <f t="shared" si="596"/>
        <v/>
      </c>
      <c r="BD1075" s="12" t="str">
        <f t="shared" si="597"/>
        <v/>
      </c>
      <c r="BF1075" s="12">
        <f t="shared" si="600"/>
        <v>0</v>
      </c>
      <c r="BG1075" s="12">
        <f t="shared" si="601"/>
        <v>0</v>
      </c>
      <c r="BH1075" s="12">
        <f t="shared" si="602"/>
        <v>1</v>
      </c>
      <c r="BI1075" s="12">
        <f t="shared" si="603"/>
        <v>1</v>
      </c>
      <c r="BJ1075" s="12">
        <f t="shared" si="604"/>
        <v>0</v>
      </c>
      <c r="BK1075" s="12">
        <f t="shared" si="605"/>
        <v>2</v>
      </c>
      <c r="BL1075" s="20" t="str">
        <f t="shared" si="606"/>
        <v>Reflexión, Oportunidades de mejora</v>
      </c>
      <c r="BM1075" s="12" t="str">
        <f t="shared" si="607"/>
        <v>Reflexión</v>
      </c>
      <c r="BN1075" s="12" t="str">
        <f t="shared" si="630"/>
        <v>Oportunidades de mejora</v>
      </c>
      <c r="BO1075" s="12" t="str">
        <f t="shared" si="608"/>
        <v/>
      </c>
      <c r="BP1075" s="12" t="str">
        <f t="shared" si="609"/>
        <v/>
      </c>
      <c r="BQ1075" s="12" t="str">
        <f t="shared" si="610"/>
        <v/>
      </c>
      <c r="BS1075" s="12">
        <f t="shared" si="611"/>
        <v>1</v>
      </c>
      <c r="BT1075" s="12">
        <f t="shared" si="612"/>
        <v>0</v>
      </c>
      <c r="BU1075" s="12">
        <f t="shared" si="613"/>
        <v>0</v>
      </c>
      <c r="BV1075" s="12">
        <f t="shared" si="614"/>
        <v>1</v>
      </c>
      <c r="BW1075" s="12">
        <f t="shared" si="615"/>
        <v>0</v>
      </c>
      <c r="BX1075" s="12">
        <f t="shared" si="616"/>
        <v>0</v>
      </c>
      <c r="BY1075" s="12">
        <f t="shared" si="617"/>
        <v>2</v>
      </c>
      <c r="BZ1075" s="12" t="str">
        <f t="shared" si="618"/>
        <v>La bibliografía básica propuesta se encuentra en la biblioteca "Juan Roa Vásquez"., La bibliografía propuesta contiene títulos de edición menor a 5 años.</v>
      </c>
      <c r="CA1075" s="12" t="str">
        <f t="shared" si="619"/>
        <v>La bibliografía básica propuesta se encuentra en la biblioteca "Juan Roa Vásquez".</v>
      </c>
      <c r="CB1075" s="21" t="str">
        <f t="shared" si="620"/>
        <v>La bibliografía propuesta contiene títulos de edición menor a 5 años.</v>
      </c>
      <c r="CC1075" s="12" t="str">
        <f t="shared" si="621"/>
        <v/>
      </c>
      <c r="CD1075" s="12" t="str">
        <f t="shared" si="622"/>
        <v/>
      </c>
      <c r="CF1075" s="12">
        <f t="shared" si="623"/>
        <v>1</v>
      </c>
      <c r="CG1075" s="12">
        <f t="shared" si="624"/>
        <v>1</v>
      </c>
      <c r="CH1075" s="12">
        <f t="shared" si="625"/>
        <v>0</v>
      </c>
      <c r="CI1075" s="12">
        <f t="shared" si="626"/>
        <v>0</v>
      </c>
      <c r="CJ1075" s="12">
        <f t="shared" si="627"/>
        <v>0</v>
      </c>
      <c r="CK1075" s="12">
        <f t="shared" si="628"/>
        <v>2</v>
      </c>
    </row>
    <row r="1076" spans="1:89" x14ac:dyDescent="0.25">
      <c r="A1076" s="25">
        <v>43144.687943078708</v>
      </c>
      <c r="B1076" s="26" t="s">
        <v>2168</v>
      </c>
      <c r="C1076" s="26" t="s">
        <v>2169</v>
      </c>
      <c r="D1076" s="26" t="s">
        <v>185</v>
      </c>
      <c r="E1076" s="24"/>
      <c r="F1076" s="26" t="s">
        <v>621</v>
      </c>
      <c r="G1076" s="26" t="s">
        <v>2170</v>
      </c>
      <c r="H1076" s="26" t="s">
        <v>188</v>
      </c>
      <c r="I1076" s="26" t="s">
        <v>188</v>
      </c>
      <c r="J1076" s="26" t="s">
        <v>188</v>
      </c>
      <c r="K1076" s="26" t="s">
        <v>188</v>
      </c>
      <c r="L1076" s="26" t="s">
        <v>188</v>
      </c>
      <c r="M1076" s="26" t="s">
        <v>188</v>
      </c>
      <c r="N1076" s="26" t="s">
        <v>188</v>
      </c>
      <c r="O1076" s="26" t="s">
        <v>188</v>
      </c>
      <c r="P1076" s="26" t="s">
        <v>188</v>
      </c>
      <c r="Q1076" s="26" t="s">
        <v>188</v>
      </c>
      <c r="R1076" s="26" t="s">
        <v>188</v>
      </c>
      <c r="S1076" s="26" t="s">
        <v>188</v>
      </c>
      <c r="T1076" s="26" t="s">
        <v>188</v>
      </c>
      <c r="U1076" s="26" t="s">
        <v>188</v>
      </c>
      <c r="V1076" s="26" t="s">
        <v>5</v>
      </c>
      <c r="W1076" s="26" t="s">
        <v>162</v>
      </c>
      <c r="X1076" s="26" t="s">
        <v>158</v>
      </c>
      <c r="Y1076" s="26" t="s">
        <v>190</v>
      </c>
      <c r="Z1076" s="26" t="s">
        <v>190</v>
      </c>
      <c r="AA1076" s="26" t="s">
        <v>190</v>
      </c>
      <c r="AB1076" s="26" t="s">
        <v>190</v>
      </c>
      <c r="AC1076" s="26" t="s">
        <v>190</v>
      </c>
      <c r="AD1076" s="26" t="s">
        <v>190</v>
      </c>
      <c r="AE1076" s="26" t="s">
        <v>55</v>
      </c>
      <c r="AF1076" s="26" t="s">
        <v>159</v>
      </c>
      <c r="AG1076" s="26" t="s">
        <v>59</v>
      </c>
      <c r="AH1076" s="26" t="s">
        <v>59</v>
      </c>
      <c r="AI1076" s="26" t="s">
        <v>59</v>
      </c>
      <c r="AJ1076" s="26" t="s">
        <v>59</v>
      </c>
      <c r="AK1076" s="26" t="s">
        <v>69</v>
      </c>
      <c r="AL1076" s="26" t="s">
        <v>160</v>
      </c>
      <c r="AM1076" s="26" t="s">
        <v>218</v>
      </c>
      <c r="AN1076" s="26" t="s">
        <v>89</v>
      </c>
      <c r="AO1076" s="26" t="s">
        <v>306</v>
      </c>
      <c r="AP1076" s="26" t="s">
        <v>106</v>
      </c>
      <c r="AQ1076" s="26" t="s">
        <v>106</v>
      </c>
      <c r="AR1076" s="26" t="s">
        <v>106</v>
      </c>
      <c r="AS1076" s="26" t="s">
        <v>106</v>
      </c>
      <c r="AT1076" s="26" t="s">
        <v>114</v>
      </c>
      <c r="AU1076" s="26" t="s">
        <v>266</v>
      </c>
      <c r="AX1076" s="12">
        <f t="shared" si="598"/>
        <v>1075</v>
      </c>
      <c r="AY1076" s="12">
        <f t="shared" si="629"/>
        <v>1</v>
      </c>
      <c r="AZ1076" s="20" t="str">
        <f t="shared" si="599"/>
        <v>Criterios y estándares (Rúbrica)., Retroalimentación.</v>
      </c>
      <c r="BA1076" s="12" t="str">
        <f t="shared" si="594"/>
        <v>Criterios y estándares (Rúbrica).</v>
      </c>
      <c r="BB1076" s="12" t="str">
        <f t="shared" si="595"/>
        <v>Retroalimentación.</v>
      </c>
      <c r="BC1076" s="12" t="str">
        <f t="shared" si="596"/>
        <v/>
      </c>
      <c r="BD1076" s="12" t="str">
        <f t="shared" si="597"/>
        <v/>
      </c>
      <c r="BF1076" s="12">
        <f t="shared" si="600"/>
        <v>0</v>
      </c>
      <c r="BG1076" s="12">
        <f t="shared" si="601"/>
        <v>1</v>
      </c>
      <c r="BH1076" s="12">
        <f t="shared" si="602"/>
        <v>0</v>
      </c>
      <c r="BI1076" s="12">
        <f t="shared" si="603"/>
        <v>1</v>
      </c>
      <c r="BJ1076" s="12">
        <f t="shared" si="604"/>
        <v>0</v>
      </c>
      <c r="BK1076" s="12">
        <f t="shared" si="605"/>
        <v>2</v>
      </c>
      <c r="BL1076" s="20" t="str">
        <f t="shared" si="606"/>
        <v>Diálogo, Claridad, Oportunidades de mejora, Retroalimentación al docente</v>
      </c>
      <c r="BM1076" s="12" t="str">
        <f t="shared" si="607"/>
        <v>Diálogo</v>
      </c>
      <c r="BN1076" s="12" t="str">
        <f t="shared" si="630"/>
        <v>Claridad</v>
      </c>
      <c r="BO1076" s="12" t="str">
        <f t="shared" si="608"/>
        <v>Oportunidades de mejora</v>
      </c>
      <c r="BP1076" s="12" t="str">
        <f t="shared" si="609"/>
        <v>Retroalimentación al docente</v>
      </c>
      <c r="BQ1076" s="12" t="str">
        <f t="shared" si="610"/>
        <v/>
      </c>
      <c r="BS1076" s="12">
        <f t="shared" si="611"/>
        <v>0</v>
      </c>
      <c r="BT1076" s="12">
        <f t="shared" si="612"/>
        <v>1</v>
      </c>
      <c r="BU1076" s="12">
        <f t="shared" si="613"/>
        <v>1</v>
      </c>
      <c r="BV1076" s="12">
        <f t="shared" si="614"/>
        <v>1</v>
      </c>
      <c r="BW1076" s="12">
        <f t="shared" si="615"/>
        <v>1</v>
      </c>
      <c r="BX1076" s="12">
        <f t="shared" si="616"/>
        <v>0</v>
      </c>
      <c r="BY1076" s="12">
        <f t="shared" si="617"/>
        <v>4</v>
      </c>
      <c r="BZ1076" s="12" t="str">
        <f t="shared" si="618"/>
        <v>La bibliografía propuesta contiene títulos de edición menor a 5 años., La bibliografía se presenta con una sólo sistema de referenciación (APA, Vancouver, IEEE, etc)., La bibliografía incluye por lo menos dos títulos en una segunda lengua.</v>
      </c>
      <c r="CA1076" s="12" t="str">
        <f t="shared" si="619"/>
        <v>La bibliografía propuesta contiene títulos de edición menor a 5 años.</v>
      </c>
      <c r="CB1076" s="21" t="str">
        <f t="shared" si="620"/>
        <v>La bibliografía se presenta con una sólo sistema de referenciación (APA, Vancouver, IEEE, etc).</v>
      </c>
      <c r="CC1076" s="12" t="str">
        <f t="shared" si="621"/>
        <v>La bibliografía incluye por lo menos dos títulos en una segunda lengua.</v>
      </c>
      <c r="CD1076" s="12" t="str">
        <f t="shared" si="622"/>
        <v/>
      </c>
      <c r="CF1076" s="12">
        <f t="shared" si="623"/>
        <v>0</v>
      </c>
      <c r="CG1076" s="12">
        <f t="shared" si="624"/>
        <v>1</v>
      </c>
      <c r="CH1076" s="12">
        <f t="shared" si="625"/>
        <v>1</v>
      </c>
      <c r="CI1076" s="12">
        <f t="shared" si="626"/>
        <v>1</v>
      </c>
      <c r="CJ1076" s="12">
        <f t="shared" si="627"/>
        <v>0</v>
      </c>
      <c r="CK1076" s="12">
        <f t="shared" si="628"/>
        <v>3</v>
      </c>
    </row>
    <row r="1077" spans="1:89" x14ac:dyDescent="0.25">
      <c r="A1077" s="25">
        <v>43149.837253171296</v>
      </c>
      <c r="B1077" s="26" t="s">
        <v>2171</v>
      </c>
      <c r="C1077" s="26" t="s">
        <v>2172</v>
      </c>
      <c r="D1077" s="26" t="s">
        <v>185</v>
      </c>
      <c r="E1077" s="24"/>
      <c r="F1077" s="26" t="s">
        <v>1007</v>
      </c>
      <c r="G1077" s="26" t="s">
        <v>2173</v>
      </c>
      <c r="H1077" s="26" t="s">
        <v>188</v>
      </c>
      <c r="I1077" s="26" t="s">
        <v>188</v>
      </c>
      <c r="J1077" s="26" t="s">
        <v>188</v>
      </c>
      <c r="K1077" s="26" t="s">
        <v>188</v>
      </c>
      <c r="L1077" s="26" t="s">
        <v>188</v>
      </c>
      <c r="M1077" s="26" t="s">
        <v>188</v>
      </c>
      <c r="N1077" s="26" t="s">
        <v>188</v>
      </c>
      <c r="O1077" s="26" t="s">
        <v>188</v>
      </c>
      <c r="P1077" s="26" t="s">
        <v>188</v>
      </c>
      <c r="Q1077" s="26" t="s">
        <v>188</v>
      </c>
      <c r="R1077" s="26" t="s">
        <v>188</v>
      </c>
      <c r="S1077" s="26" t="s">
        <v>188</v>
      </c>
      <c r="T1077" s="26" t="s">
        <v>188</v>
      </c>
      <c r="U1077" s="26" t="s">
        <v>188</v>
      </c>
      <c r="V1077" s="26" t="s">
        <v>5</v>
      </c>
      <c r="W1077" s="26" t="s">
        <v>162</v>
      </c>
      <c r="X1077" s="26" t="s">
        <v>158</v>
      </c>
      <c r="Y1077" s="26" t="s">
        <v>190</v>
      </c>
      <c r="Z1077" s="26" t="s">
        <v>190</v>
      </c>
      <c r="AA1077" s="26" t="s">
        <v>190</v>
      </c>
      <c r="AB1077" s="26" t="s">
        <v>190</v>
      </c>
      <c r="AC1077" s="26" t="s">
        <v>190</v>
      </c>
      <c r="AD1077" s="26" t="s">
        <v>190</v>
      </c>
      <c r="AE1077" s="26" t="s">
        <v>55</v>
      </c>
      <c r="AF1077" s="26" t="s">
        <v>159</v>
      </c>
      <c r="AG1077" s="26" t="s">
        <v>59</v>
      </c>
      <c r="AH1077" s="26" t="s">
        <v>59</v>
      </c>
      <c r="AI1077" s="26" t="s">
        <v>59</v>
      </c>
      <c r="AJ1077" s="26" t="s">
        <v>59</v>
      </c>
      <c r="AK1077" s="26" t="s">
        <v>71</v>
      </c>
      <c r="AL1077" s="26" t="s">
        <v>163</v>
      </c>
      <c r="AM1077" s="26" t="s">
        <v>231</v>
      </c>
      <c r="AN1077" s="26" t="s">
        <v>90</v>
      </c>
      <c r="AO1077" s="26" t="s">
        <v>469</v>
      </c>
      <c r="AP1077" s="26" t="s">
        <v>104</v>
      </c>
      <c r="AQ1077" s="26" t="s">
        <v>106</v>
      </c>
      <c r="AR1077" s="26" t="s">
        <v>106</v>
      </c>
      <c r="AS1077" s="26" t="s">
        <v>106</v>
      </c>
      <c r="AT1077" s="26" t="s">
        <v>114</v>
      </c>
      <c r="AU1077" s="26" t="s">
        <v>260</v>
      </c>
      <c r="AX1077" s="12">
        <f t="shared" si="598"/>
        <v>1076</v>
      </c>
      <c r="AY1077" s="12">
        <f t="shared" si="629"/>
        <v>1</v>
      </c>
      <c r="AZ1077" s="20" t="str">
        <f t="shared" si="599"/>
        <v>Anticipatoria., Criterios y estándares (Rúbrica)., Retroalimentación.</v>
      </c>
      <c r="BA1077" s="12" t="str">
        <f t="shared" si="594"/>
        <v>Anticipatoria.</v>
      </c>
      <c r="BB1077" s="12" t="str">
        <f t="shared" si="595"/>
        <v>Criterios y estándares (Rúbrica).</v>
      </c>
      <c r="BC1077" s="12" t="str">
        <f t="shared" si="596"/>
        <v>Retroalimentación.</v>
      </c>
      <c r="BD1077" s="12" t="str">
        <f t="shared" si="597"/>
        <v/>
      </c>
      <c r="BF1077" s="12">
        <f t="shared" si="600"/>
        <v>1</v>
      </c>
      <c r="BG1077" s="12">
        <f t="shared" si="601"/>
        <v>1</v>
      </c>
      <c r="BH1077" s="12">
        <f t="shared" si="602"/>
        <v>0</v>
      </c>
      <c r="BI1077" s="12">
        <f t="shared" si="603"/>
        <v>1</v>
      </c>
      <c r="BJ1077" s="12">
        <f t="shared" si="604"/>
        <v>0</v>
      </c>
      <c r="BK1077" s="12">
        <f t="shared" si="605"/>
        <v>3</v>
      </c>
      <c r="BL1077" s="20" t="str">
        <f t="shared" si="606"/>
        <v>Claridad, Oportunidades de mejora, Retroalimentación al docente</v>
      </c>
      <c r="BM1077" s="12" t="str">
        <f t="shared" si="607"/>
        <v>Claridad</v>
      </c>
      <c r="BN1077" s="12" t="str">
        <f t="shared" si="630"/>
        <v>Oportunidades de mejora</v>
      </c>
      <c r="BO1077" s="12" t="str">
        <f t="shared" si="608"/>
        <v>Retroalimentación al docente</v>
      </c>
      <c r="BP1077" s="12" t="str">
        <f t="shared" si="609"/>
        <v/>
      </c>
      <c r="BQ1077" s="12" t="str">
        <f t="shared" si="610"/>
        <v/>
      </c>
      <c r="BS1077" s="12">
        <f t="shared" si="611"/>
        <v>0</v>
      </c>
      <c r="BT1077" s="12">
        <f t="shared" si="612"/>
        <v>0</v>
      </c>
      <c r="BU1077" s="12">
        <f t="shared" si="613"/>
        <v>1</v>
      </c>
      <c r="BV1077" s="12">
        <f t="shared" si="614"/>
        <v>1</v>
      </c>
      <c r="BW1077" s="12">
        <f t="shared" si="615"/>
        <v>1</v>
      </c>
      <c r="BX1077" s="12">
        <f t="shared" si="616"/>
        <v>0</v>
      </c>
      <c r="BY1077" s="12">
        <f t="shared" si="617"/>
        <v>3</v>
      </c>
      <c r="BZ1077" s="12" t="str">
        <f t="shared" si="618"/>
        <v>La bibliografía básica propuesta se encuentra en la biblioteca "Juan Roa Vásquez"., La bibliografía se presenta con una sólo sistema de referenciación (APA, Vancouver, IEEE, etc)., La bibliografía incluye por lo menos dos títulos en una segunda lengua.</v>
      </c>
      <c r="CA1077" s="12" t="str">
        <f t="shared" si="619"/>
        <v>La bibliografía básica propuesta se encuentra en la biblioteca "Juan Roa Vásquez".</v>
      </c>
      <c r="CB1077" s="21" t="str">
        <f t="shared" si="620"/>
        <v>La bibliografía se presenta con una sólo sistema de referenciación (APA, Vancouver, IEEE, etc).</v>
      </c>
      <c r="CC1077" s="12" t="str">
        <f t="shared" si="621"/>
        <v>La bibliografía incluye por lo menos dos títulos en una segunda lengua.</v>
      </c>
      <c r="CD1077" s="12" t="str">
        <f t="shared" si="622"/>
        <v/>
      </c>
      <c r="CF1077" s="12">
        <f t="shared" si="623"/>
        <v>1</v>
      </c>
      <c r="CG1077" s="12">
        <f t="shared" si="624"/>
        <v>0</v>
      </c>
      <c r="CH1077" s="12">
        <f t="shared" si="625"/>
        <v>1</v>
      </c>
      <c r="CI1077" s="12">
        <f t="shared" si="626"/>
        <v>1</v>
      </c>
      <c r="CJ1077" s="12">
        <f t="shared" si="627"/>
        <v>0</v>
      </c>
      <c r="CK1077" s="12">
        <f t="shared" si="628"/>
        <v>3</v>
      </c>
    </row>
    <row r="1078" spans="1:89" x14ac:dyDescent="0.25">
      <c r="A1078" s="25">
        <v>43154.786009363423</v>
      </c>
      <c r="B1078" s="26" t="s">
        <v>2174</v>
      </c>
      <c r="C1078" s="26" t="s">
        <v>2175</v>
      </c>
      <c r="D1078" s="26" t="s">
        <v>185</v>
      </c>
      <c r="E1078" s="24"/>
      <c r="F1078" s="26" t="s">
        <v>436</v>
      </c>
      <c r="G1078" s="26" t="s">
        <v>2176</v>
      </c>
      <c r="H1078" s="26" t="s">
        <v>188</v>
      </c>
      <c r="I1078" s="26" t="s">
        <v>188</v>
      </c>
      <c r="J1078" s="26" t="s">
        <v>188</v>
      </c>
      <c r="K1078" s="26" t="s">
        <v>188</v>
      </c>
      <c r="L1078" s="26" t="s">
        <v>188</v>
      </c>
      <c r="M1078" s="26" t="s">
        <v>188</v>
      </c>
      <c r="N1078" s="26" t="s">
        <v>188</v>
      </c>
      <c r="O1078" s="26" t="s">
        <v>188</v>
      </c>
      <c r="P1078" s="26" t="s">
        <v>188</v>
      </c>
      <c r="Q1078" s="26" t="s">
        <v>188</v>
      </c>
      <c r="R1078" s="26" t="s">
        <v>188</v>
      </c>
      <c r="S1078" s="26" t="s">
        <v>188</v>
      </c>
      <c r="T1078" s="26" t="s">
        <v>188</v>
      </c>
      <c r="U1078" s="26" t="s">
        <v>188</v>
      </c>
      <c r="V1078" s="26" t="s">
        <v>5</v>
      </c>
      <c r="W1078" s="26" t="s">
        <v>162</v>
      </c>
      <c r="X1078" s="26" t="s">
        <v>158</v>
      </c>
      <c r="Y1078" s="26" t="s">
        <v>190</v>
      </c>
      <c r="Z1078" s="26" t="s">
        <v>190</v>
      </c>
      <c r="AA1078" s="26" t="s">
        <v>190</v>
      </c>
      <c r="AB1078" s="26" t="s">
        <v>190</v>
      </c>
      <c r="AC1078" s="26" t="s">
        <v>190</v>
      </c>
      <c r="AD1078" s="26" t="s">
        <v>190</v>
      </c>
      <c r="AE1078" s="26" t="s">
        <v>55</v>
      </c>
      <c r="AF1078" s="26" t="s">
        <v>58</v>
      </c>
      <c r="AG1078" s="26" t="s">
        <v>58</v>
      </c>
      <c r="AH1078" s="26" t="s">
        <v>59</v>
      </c>
      <c r="AI1078" s="26" t="s">
        <v>58</v>
      </c>
      <c r="AJ1078" s="26" t="s">
        <v>58</v>
      </c>
      <c r="AK1078" s="26" t="s">
        <v>71</v>
      </c>
      <c r="AL1078" s="26" t="s">
        <v>160</v>
      </c>
      <c r="AM1078" s="26" t="s">
        <v>191</v>
      </c>
      <c r="AN1078" s="26" t="s">
        <v>89</v>
      </c>
      <c r="AO1078" s="26" t="s">
        <v>192</v>
      </c>
      <c r="AP1078" s="26" t="s">
        <v>106</v>
      </c>
      <c r="AQ1078" s="26" t="s">
        <v>106</v>
      </c>
      <c r="AR1078" s="26" t="s">
        <v>106</v>
      </c>
      <c r="AS1078" s="26" t="s">
        <v>106</v>
      </c>
      <c r="AT1078" s="26" t="s">
        <v>114</v>
      </c>
      <c r="AU1078" s="26" t="s">
        <v>247</v>
      </c>
      <c r="AX1078" s="12">
        <f t="shared" si="598"/>
        <v>1077</v>
      </c>
      <c r="AY1078" s="12">
        <f t="shared" si="629"/>
        <v>0.25</v>
      </c>
      <c r="AZ1078" s="20" t="str">
        <f t="shared" si="599"/>
        <v>Anticipatoria., Criterios y estándares (Rúbrica)., Autoevaluación., Retroalimentación.</v>
      </c>
      <c r="BA1078" s="12" t="str">
        <f t="shared" si="594"/>
        <v>Anticipatoria.</v>
      </c>
      <c r="BB1078" s="12" t="str">
        <f t="shared" si="595"/>
        <v>Criterios y estándares (Rúbrica).</v>
      </c>
      <c r="BC1078" s="12" t="str">
        <f t="shared" si="596"/>
        <v>Autoevaluación.</v>
      </c>
      <c r="BD1078" s="12" t="str">
        <f t="shared" si="597"/>
        <v>Retroalimentación.</v>
      </c>
      <c r="BF1078" s="12">
        <f t="shared" si="600"/>
        <v>1</v>
      </c>
      <c r="BG1078" s="12">
        <f t="shared" si="601"/>
        <v>1</v>
      </c>
      <c r="BH1078" s="12">
        <f t="shared" si="602"/>
        <v>1</v>
      </c>
      <c r="BI1078" s="12">
        <f t="shared" si="603"/>
        <v>1</v>
      </c>
      <c r="BJ1078" s="12">
        <f t="shared" si="604"/>
        <v>0</v>
      </c>
      <c r="BK1078" s="12">
        <f t="shared" si="605"/>
        <v>4</v>
      </c>
      <c r="BL1078" s="20" t="str">
        <f t="shared" si="606"/>
        <v>Reflexión, Diálogo, Claridad, Oportunidades de mejora, Retroalimentación al docente</v>
      </c>
      <c r="BM1078" s="12" t="str">
        <f t="shared" si="607"/>
        <v>Reflexión</v>
      </c>
      <c r="BN1078" s="12" t="str">
        <f t="shared" si="630"/>
        <v>Diálogo</v>
      </c>
      <c r="BO1078" s="12" t="str">
        <f t="shared" si="608"/>
        <v>Claridad</v>
      </c>
      <c r="BP1078" s="12" t="str">
        <f t="shared" si="609"/>
        <v>Oportunidades de mejora</v>
      </c>
      <c r="BQ1078" s="12" t="str">
        <f t="shared" si="610"/>
        <v>Retroalimentación al docente</v>
      </c>
      <c r="BS1078" s="12">
        <f t="shared" si="611"/>
        <v>1</v>
      </c>
      <c r="BT1078" s="12">
        <f t="shared" si="612"/>
        <v>1</v>
      </c>
      <c r="BU1078" s="12">
        <f t="shared" si="613"/>
        <v>1</v>
      </c>
      <c r="BV1078" s="12">
        <f t="shared" si="614"/>
        <v>1</v>
      </c>
      <c r="BW1078" s="12">
        <f t="shared" si="615"/>
        <v>1</v>
      </c>
      <c r="BX1078" s="12">
        <f t="shared" si="616"/>
        <v>0</v>
      </c>
      <c r="BY1078" s="12">
        <f t="shared" si="617"/>
        <v>5</v>
      </c>
      <c r="BZ1078" s="12" t="str">
        <f t="shared" si="618"/>
        <v>La bibliografía básica propuesta se encuentra en la biblioteca "Juan Roa Vásquez"., La bibliografía propuesta contiene títulos de edición menor a 5 años., La bibliografía se presenta con una sólo sistema de referenciación (APA, Vancouver, IEEE, etc).</v>
      </c>
      <c r="CA1078" s="12" t="str">
        <f t="shared" si="619"/>
        <v>La bibliografía básica propuesta se encuentra en la biblioteca "Juan Roa Vásquez".</v>
      </c>
      <c r="CB1078" s="21" t="str">
        <f t="shared" si="620"/>
        <v>La bibliografía propuesta contiene títulos de edición menor a 5 años.</v>
      </c>
      <c r="CC1078" s="12" t="str">
        <f t="shared" si="621"/>
        <v>La bibliografía se presenta con una sólo sistema de referenciación (APA, Vancouver, IEEE, etc).</v>
      </c>
      <c r="CD1078" s="12" t="str">
        <f t="shared" si="622"/>
        <v/>
      </c>
      <c r="CF1078" s="12">
        <f t="shared" si="623"/>
        <v>1</v>
      </c>
      <c r="CG1078" s="12">
        <f t="shared" si="624"/>
        <v>1</v>
      </c>
      <c r="CH1078" s="12">
        <f t="shared" si="625"/>
        <v>1</v>
      </c>
      <c r="CI1078" s="12">
        <f t="shared" si="626"/>
        <v>0</v>
      </c>
      <c r="CJ1078" s="12">
        <f t="shared" si="627"/>
        <v>0</v>
      </c>
      <c r="CK1078" s="12">
        <f t="shared" si="628"/>
        <v>3</v>
      </c>
    </row>
    <row r="1079" spans="1:89" x14ac:dyDescent="0.25">
      <c r="A1079" s="25">
        <v>43154.789814606484</v>
      </c>
      <c r="B1079" s="26" t="s">
        <v>2174</v>
      </c>
      <c r="C1079" s="26" t="s">
        <v>2175</v>
      </c>
      <c r="D1079" s="26" t="s">
        <v>185</v>
      </c>
      <c r="E1079" s="24"/>
      <c r="F1079" s="26" t="s">
        <v>436</v>
      </c>
      <c r="G1079" s="26" t="s">
        <v>2177</v>
      </c>
      <c r="H1079" s="26" t="s">
        <v>188</v>
      </c>
      <c r="I1079" s="26" t="s">
        <v>188</v>
      </c>
      <c r="J1079" s="26" t="s">
        <v>188</v>
      </c>
      <c r="K1079" s="26" t="s">
        <v>188</v>
      </c>
      <c r="L1079" s="26" t="s">
        <v>188</v>
      </c>
      <c r="M1079" s="26" t="s">
        <v>188</v>
      </c>
      <c r="N1079" s="26" t="s">
        <v>188</v>
      </c>
      <c r="O1079" s="26" t="s">
        <v>188</v>
      </c>
      <c r="P1079" s="26" t="s">
        <v>188</v>
      </c>
      <c r="Q1079" s="26" t="s">
        <v>188</v>
      </c>
      <c r="R1079" s="26" t="s">
        <v>188</v>
      </c>
      <c r="S1079" s="26" t="s">
        <v>188</v>
      </c>
      <c r="T1079" s="26" t="s">
        <v>188</v>
      </c>
      <c r="U1079" s="26" t="s">
        <v>188</v>
      </c>
      <c r="V1079" s="26" t="s">
        <v>5</v>
      </c>
      <c r="W1079" s="26" t="s">
        <v>162</v>
      </c>
      <c r="X1079" s="26" t="s">
        <v>158</v>
      </c>
      <c r="Y1079" s="26" t="s">
        <v>190</v>
      </c>
      <c r="Z1079" s="26" t="s">
        <v>190</v>
      </c>
      <c r="AA1079" s="26" t="s">
        <v>190</v>
      </c>
      <c r="AB1079" s="26" t="s">
        <v>190</v>
      </c>
      <c r="AC1079" s="26" t="s">
        <v>190</v>
      </c>
      <c r="AD1079" s="26" t="s">
        <v>190</v>
      </c>
      <c r="AE1079" s="26" t="s">
        <v>55</v>
      </c>
      <c r="AF1079" s="26" t="s">
        <v>58</v>
      </c>
      <c r="AG1079" s="26" t="s">
        <v>58</v>
      </c>
      <c r="AH1079" s="26" t="s">
        <v>58</v>
      </c>
      <c r="AI1079" s="26" t="s">
        <v>58</v>
      </c>
      <c r="AJ1079" s="26" t="s">
        <v>58</v>
      </c>
      <c r="AK1079" s="26" t="s">
        <v>71</v>
      </c>
      <c r="AL1079" s="26" t="s">
        <v>163</v>
      </c>
      <c r="AM1079" s="26" t="s">
        <v>191</v>
      </c>
      <c r="AN1079" s="26" t="s">
        <v>90</v>
      </c>
      <c r="AO1079" s="26" t="s">
        <v>192</v>
      </c>
      <c r="AP1079" s="26" t="s">
        <v>106</v>
      </c>
      <c r="AQ1079" s="26" t="s">
        <v>106</v>
      </c>
      <c r="AR1079" s="26" t="s">
        <v>106</v>
      </c>
      <c r="AS1079" s="26" t="s">
        <v>106</v>
      </c>
      <c r="AT1079" s="26" t="s">
        <v>114</v>
      </c>
      <c r="AU1079" s="26" t="s">
        <v>247</v>
      </c>
      <c r="AX1079" s="12">
        <f t="shared" si="598"/>
        <v>1077</v>
      </c>
      <c r="AY1079" s="12">
        <f t="shared" si="629"/>
        <v>0.25</v>
      </c>
      <c r="AZ1079" s="20" t="str">
        <f t="shared" si="599"/>
        <v>Anticipatoria., Criterios y estándares (Rúbrica)., Autoevaluación., Retroalimentación.</v>
      </c>
      <c r="BA1079" s="12" t="str">
        <f t="shared" si="594"/>
        <v>Anticipatoria.</v>
      </c>
      <c r="BB1079" s="12" t="str">
        <f t="shared" si="595"/>
        <v>Criterios y estándares (Rúbrica).</v>
      </c>
      <c r="BC1079" s="12" t="str">
        <f t="shared" si="596"/>
        <v>Autoevaluación.</v>
      </c>
      <c r="BD1079" s="12" t="str">
        <f t="shared" si="597"/>
        <v>Retroalimentación.</v>
      </c>
      <c r="BF1079" s="12">
        <f t="shared" si="600"/>
        <v>1</v>
      </c>
      <c r="BG1079" s="12">
        <f t="shared" si="601"/>
        <v>1</v>
      </c>
      <c r="BH1079" s="12">
        <f t="shared" si="602"/>
        <v>1</v>
      </c>
      <c r="BI1079" s="12">
        <f t="shared" si="603"/>
        <v>1</v>
      </c>
      <c r="BJ1079" s="12">
        <f t="shared" si="604"/>
        <v>0</v>
      </c>
      <c r="BK1079" s="12">
        <f t="shared" si="605"/>
        <v>4</v>
      </c>
      <c r="BL1079" s="20" t="str">
        <f t="shared" si="606"/>
        <v>Reflexión, Diálogo, Claridad, Oportunidades de mejora, Retroalimentación al docente</v>
      </c>
      <c r="BM1079" s="12" t="str">
        <f t="shared" si="607"/>
        <v>Reflexión</v>
      </c>
      <c r="BN1079" s="12" t="str">
        <f t="shared" si="630"/>
        <v>Diálogo</v>
      </c>
      <c r="BO1079" s="12" t="str">
        <f t="shared" si="608"/>
        <v>Claridad</v>
      </c>
      <c r="BP1079" s="12" t="str">
        <f t="shared" si="609"/>
        <v>Oportunidades de mejora</v>
      </c>
      <c r="BQ1079" s="12" t="str">
        <f t="shared" si="610"/>
        <v>Retroalimentación al docente</v>
      </c>
      <c r="BS1079" s="12">
        <f t="shared" si="611"/>
        <v>1</v>
      </c>
      <c r="BT1079" s="12">
        <f t="shared" si="612"/>
        <v>1</v>
      </c>
      <c r="BU1079" s="12">
        <f t="shared" si="613"/>
        <v>1</v>
      </c>
      <c r="BV1079" s="12">
        <f t="shared" si="614"/>
        <v>1</v>
      </c>
      <c r="BW1079" s="12">
        <f t="shared" si="615"/>
        <v>1</v>
      </c>
      <c r="BX1079" s="12">
        <f t="shared" si="616"/>
        <v>0</v>
      </c>
      <c r="BY1079" s="12">
        <f t="shared" si="617"/>
        <v>5</v>
      </c>
      <c r="BZ1079" s="12" t="str">
        <f t="shared" si="618"/>
        <v>La bibliografía básica propuesta se encuentra en la biblioteca "Juan Roa Vásquez"., La bibliografía propuesta contiene títulos de edición menor a 5 años., La bibliografía se presenta con una sólo sistema de referenciación (APA, Vancouver, IEEE, etc).</v>
      </c>
      <c r="CA1079" s="12" t="str">
        <f t="shared" si="619"/>
        <v>La bibliografía básica propuesta se encuentra en la biblioteca "Juan Roa Vásquez".</v>
      </c>
      <c r="CB1079" s="21" t="str">
        <f t="shared" si="620"/>
        <v>La bibliografía propuesta contiene títulos de edición menor a 5 años.</v>
      </c>
      <c r="CC1079" s="12" t="str">
        <f t="shared" si="621"/>
        <v>La bibliografía se presenta con una sólo sistema de referenciación (APA, Vancouver, IEEE, etc).</v>
      </c>
      <c r="CD1079" s="12" t="str">
        <f t="shared" si="622"/>
        <v/>
      </c>
      <c r="CF1079" s="12">
        <f t="shared" si="623"/>
        <v>1</v>
      </c>
      <c r="CG1079" s="12">
        <f t="shared" si="624"/>
        <v>1</v>
      </c>
      <c r="CH1079" s="12">
        <f t="shared" si="625"/>
        <v>1</v>
      </c>
      <c r="CI1079" s="12">
        <f t="shared" si="626"/>
        <v>0</v>
      </c>
      <c r="CJ1079" s="12">
        <f t="shared" si="627"/>
        <v>0</v>
      </c>
      <c r="CK1079" s="12">
        <f t="shared" si="628"/>
        <v>3</v>
      </c>
    </row>
    <row r="1080" spans="1:89" x14ac:dyDescent="0.25">
      <c r="A1080" s="25">
        <v>43154.79370490741</v>
      </c>
      <c r="B1080" s="26" t="s">
        <v>2174</v>
      </c>
      <c r="C1080" s="26" t="s">
        <v>2175</v>
      </c>
      <c r="D1080" s="26" t="s">
        <v>185</v>
      </c>
      <c r="E1080" s="24"/>
      <c r="F1080" s="26" t="s">
        <v>297</v>
      </c>
      <c r="G1080" s="26" t="s">
        <v>2178</v>
      </c>
      <c r="H1080" s="26" t="s">
        <v>188</v>
      </c>
      <c r="I1080" s="26" t="s">
        <v>188</v>
      </c>
      <c r="J1080" s="26" t="s">
        <v>188</v>
      </c>
      <c r="K1080" s="26" t="s">
        <v>188</v>
      </c>
      <c r="L1080" s="26" t="s">
        <v>188</v>
      </c>
      <c r="M1080" s="26" t="s">
        <v>188</v>
      </c>
      <c r="N1080" s="26" t="s">
        <v>188</v>
      </c>
      <c r="O1080" s="26" t="s">
        <v>188</v>
      </c>
      <c r="P1080" s="26" t="s">
        <v>188</v>
      </c>
      <c r="Q1080" s="26" t="s">
        <v>188</v>
      </c>
      <c r="R1080" s="26" t="s">
        <v>188</v>
      </c>
      <c r="S1080" s="26" t="s">
        <v>188</v>
      </c>
      <c r="T1080" s="26" t="s">
        <v>188</v>
      </c>
      <c r="U1080" s="26" t="s">
        <v>188</v>
      </c>
      <c r="V1080" s="26" t="s">
        <v>5</v>
      </c>
      <c r="W1080" s="26" t="s">
        <v>162</v>
      </c>
      <c r="X1080" s="26" t="s">
        <v>158</v>
      </c>
      <c r="Y1080" s="26" t="s">
        <v>190</v>
      </c>
      <c r="Z1080" s="26" t="s">
        <v>190</v>
      </c>
      <c r="AA1080" s="26" t="s">
        <v>190</v>
      </c>
      <c r="AB1080" s="26" t="s">
        <v>190</v>
      </c>
      <c r="AC1080" s="26" t="s">
        <v>190</v>
      </c>
      <c r="AD1080" s="26" t="s">
        <v>190</v>
      </c>
      <c r="AE1080" s="26" t="s">
        <v>55</v>
      </c>
      <c r="AF1080" s="26" t="s">
        <v>58</v>
      </c>
      <c r="AG1080" s="26" t="s">
        <v>58</v>
      </c>
      <c r="AH1080" s="26" t="s">
        <v>58</v>
      </c>
      <c r="AI1080" s="26" t="s">
        <v>58</v>
      </c>
      <c r="AJ1080" s="26" t="s">
        <v>58</v>
      </c>
      <c r="AK1080" s="26" t="s">
        <v>71</v>
      </c>
      <c r="AL1080" s="26" t="s">
        <v>163</v>
      </c>
      <c r="AM1080" s="26" t="s">
        <v>191</v>
      </c>
      <c r="AN1080" s="26" t="s">
        <v>90</v>
      </c>
      <c r="AO1080" s="26" t="s">
        <v>192</v>
      </c>
      <c r="AP1080" s="26" t="s">
        <v>106</v>
      </c>
      <c r="AQ1080" s="26" t="s">
        <v>106</v>
      </c>
      <c r="AR1080" s="26" t="s">
        <v>106</v>
      </c>
      <c r="AS1080" s="26" t="s">
        <v>106</v>
      </c>
      <c r="AT1080" s="26" t="s">
        <v>114</v>
      </c>
      <c r="AU1080" s="26" t="s">
        <v>247</v>
      </c>
      <c r="AX1080" s="12">
        <f t="shared" si="598"/>
        <v>1077</v>
      </c>
      <c r="AY1080" s="12">
        <f t="shared" si="629"/>
        <v>0.25</v>
      </c>
      <c r="AZ1080" s="20" t="str">
        <f t="shared" si="599"/>
        <v>Anticipatoria., Criterios y estándares (Rúbrica)., Autoevaluación., Retroalimentación.</v>
      </c>
      <c r="BA1080" s="12" t="str">
        <f t="shared" si="594"/>
        <v>Anticipatoria.</v>
      </c>
      <c r="BB1080" s="12" t="str">
        <f t="shared" si="595"/>
        <v>Criterios y estándares (Rúbrica).</v>
      </c>
      <c r="BC1080" s="12" t="str">
        <f t="shared" si="596"/>
        <v>Autoevaluación.</v>
      </c>
      <c r="BD1080" s="12" t="str">
        <f t="shared" si="597"/>
        <v>Retroalimentación.</v>
      </c>
      <c r="BF1080" s="12">
        <f t="shared" si="600"/>
        <v>1</v>
      </c>
      <c r="BG1080" s="12">
        <f t="shared" si="601"/>
        <v>1</v>
      </c>
      <c r="BH1080" s="12">
        <f t="shared" si="602"/>
        <v>1</v>
      </c>
      <c r="BI1080" s="12">
        <f t="shared" si="603"/>
        <v>1</v>
      </c>
      <c r="BJ1080" s="12">
        <f t="shared" si="604"/>
        <v>0</v>
      </c>
      <c r="BK1080" s="12">
        <f t="shared" si="605"/>
        <v>4</v>
      </c>
      <c r="BL1080" s="20" t="str">
        <f t="shared" si="606"/>
        <v>Reflexión, Diálogo, Claridad, Oportunidades de mejora, Retroalimentación al docente</v>
      </c>
      <c r="BM1080" s="12" t="str">
        <f t="shared" si="607"/>
        <v>Reflexión</v>
      </c>
      <c r="BN1080" s="12" t="str">
        <f t="shared" si="630"/>
        <v>Diálogo</v>
      </c>
      <c r="BO1080" s="12" t="str">
        <f t="shared" si="608"/>
        <v>Claridad</v>
      </c>
      <c r="BP1080" s="12" t="str">
        <f t="shared" si="609"/>
        <v>Oportunidades de mejora</v>
      </c>
      <c r="BQ1080" s="12" t="str">
        <f t="shared" si="610"/>
        <v>Retroalimentación al docente</v>
      </c>
      <c r="BS1080" s="12">
        <f t="shared" si="611"/>
        <v>1</v>
      </c>
      <c r="BT1080" s="12">
        <f t="shared" si="612"/>
        <v>1</v>
      </c>
      <c r="BU1080" s="12">
        <f t="shared" si="613"/>
        <v>1</v>
      </c>
      <c r="BV1080" s="12">
        <f t="shared" si="614"/>
        <v>1</v>
      </c>
      <c r="BW1080" s="12">
        <f t="shared" si="615"/>
        <v>1</v>
      </c>
      <c r="BX1080" s="12">
        <f t="shared" si="616"/>
        <v>0</v>
      </c>
      <c r="BY1080" s="12">
        <f t="shared" si="617"/>
        <v>5</v>
      </c>
      <c r="BZ1080" s="12" t="str">
        <f t="shared" si="618"/>
        <v>La bibliografía básica propuesta se encuentra en la biblioteca "Juan Roa Vásquez"., La bibliografía propuesta contiene títulos de edición menor a 5 años., La bibliografía se presenta con una sólo sistema de referenciación (APA, Vancouver, IEEE, etc).</v>
      </c>
      <c r="CA1080" s="12" t="str">
        <f t="shared" si="619"/>
        <v>La bibliografía básica propuesta se encuentra en la biblioteca "Juan Roa Vásquez".</v>
      </c>
      <c r="CB1080" s="21" t="str">
        <f t="shared" si="620"/>
        <v>La bibliografía propuesta contiene títulos de edición menor a 5 años.</v>
      </c>
      <c r="CC1080" s="12" t="str">
        <f t="shared" si="621"/>
        <v>La bibliografía se presenta con una sólo sistema de referenciación (APA, Vancouver, IEEE, etc).</v>
      </c>
      <c r="CD1080" s="12" t="str">
        <f t="shared" si="622"/>
        <v/>
      </c>
      <c r="CF1080" s="12">
        <f t="shared" si="623"/>
        <v>1</v>
      </c>
      <c r="CG1080" s="12">
        <f t="shared" si="624"/>
        <v>1</v>
      </c>
      <c r="CH1080" s="12">
        <f t="shared" si="625"/>
        <v>1</v>
      </c>
      <c r="CI1080" s="12">
        <f t="shared" si="626"/>
        <v>0</v>
      </c>
      <c r="CJ1080" s="12">
        <f t="shared" si="627"/>
        <v>0</v>
      </c>
      <c r="CK1080" s="12">
        <f t="shared" si="628"/>
        <v>3</v>
      </c>
    </row>
    <row r="1081" spans="1:89" x14ac:dyDescent="0.25">
      <c r="A1081" s="25">
        <v>43154.797056481482</v>
      </c>
      <c r="B1081" s="26" t="s">
        <v>2174</v>
      </c>
      <c r="C1081" s="26" t="s">
        <v>2175</v>
      </c>
      <c r="D1081" s="26" t="s">
        <v>185</v>
      </c>
      <c r="E1081" s="24"/>
      <c r="F1081" s="26" t="s">
        <v>297</v>
      </c>
      <c r="G1081" s="26" t="s">
        <v>2179</v>
      </c>
      <c r="H1081" s="26" t="s">
        <v>188</v>
      </c>
      <c r="I1081" s="26" t="s">
        <v>188</v>
      </c>
      <c r="J1081" s="26" t="s">
        <v>188</v>
      </c>
      <c r="K1081" s="26" t="s">
        <v>188</v>
      </c>
      <c r="L1081" s="26" t="s">
        <v>188</v>
      </c>
      <c r="M1081" s="26" t="s">
        <v>188</v>
      </c>
      <c r="N1081" s="26" t="s">
        <v>188</v>
      </c>
      <c r="O1081" s="26" t="s">
        <v>188</v>
      </c>
      <c r="P1081" s="26" t="s">
        <v>188</v>
      </c>
      <c r="Q1081" s="26" t="s">
        <v>188</v>
      </c>
      <c r="R1081" s="26" t="s">
        <v>188</v>
      </c>
      <c r="S1081" s="26" t="s">
        <v>188</v>
      </c>
      <c r="T1081" s="26" t="s">
        <v>188</v>
      </c>
      <c r="U1081" s="26" t="s">
        <v>188</v>
      </c>
      <c r="V1081" s="26" t="s">
        <v>5</v>
      </c>
      <c r="W1081" s="26" t="s">
        <v>162</v>
      </c>
      <c r="X1081" s="26" t="s">
        <v>158</v>
      </c>
      <c r="Y1081" s="26" t="s">
        <v>190</v>
      </c>
      <c r="Z1081" s="26" t="s">
        <v>190</v>
      </c>
      <c r="AA1081" s="26" t="s">
        <v>190</v>
      </c>
      <c r="AB1081" s="26" t="s">
        <v>190</v>
      </c>
      <c r="AC1081" s="26" t="s">
        <v>190</v>
      </c>
      <c r="AD1081" s="26" t="s">
        <v>190</v>
      </c>
      <c r="AE1081" s="26" t="s">
        <v>55</v>
      </c>
      <c r="AF1081" s="26" t="s">
        <v>58</v>
      </c>
      <c r="AG1081" s="26" t="s">
        <v>58</v>
      </c>
      <c r="AH1081" s="26" t="s">
        <v>58</v>
      </c>
      <c r="AI1081" s="26" t="s">
        <v>58</v>
      </c>
      <c r="AJ1081" s="26" t="s">
        <v>58</v>
      </c>
      <c r="AK1081" s="26" t="s">
        <v>71</v>
      </c>
      <c r="AL1081" s="26" t="s">
        <v>163</v>
      </c>
      <c r="AM1081" s="26" t="s">
        <v>191</v>
      </c>
      <c r="AN1081" s="26" t="s">
        <v>90</v>
      </c>
      <c r="AO1081" s="26" t="s">
        <v>192</v>
      </c>
      <c r="AP1081" s="26" t="s">
        <v>106</v>
      </c>
      <c r="AQ1081" s="26" t="s">
        <v>106</v>
      </c>
      <c r="AR1081" s="26" t="s">
        <v>106</v>
      </c>
      <c r="AS1081" s="26" t="s">
        <v>106</v>
      </c>
      <c r="AT1081" s="26" t="s">
        <v>114</v>
      </c>
      <c r="AU1081" s="26" t="s">
        <v>247</v>
      </c>
      <c r="AX1081" s="12">
        <f t="shared" si="598"/>
        <v>1077</v>
      </c>
      <c r="AY1081" s="12">
        <f t="shared" si="629"/>
        <v>0.25</v>
      </c>
      <c r="AZ1081" s="20" t="str">
        <f t="shared" si="599"/>
        <v>Anticipatoria., Criterios y estándares (Rúbrica)., Autoevaluación., Retroalimentación.</v>
      </c>
      <c r="BA1081" s="12" t="str">
        <f t="shared" si="594"/>
        <v>Anticipatoria.</v>
      </c>
      <c r="BB1081" s="12" t="str">
        <f t="shared" si="595"/>
        <v>Criterios y estándares (Rúbrica).</v>
      </c>
      <c r="BC1081" s="12" t="str">
        <f t="shared" si="596"/>
        <v>Autoevaluación.</v>
      </c>
      <c r="BD1081" s="12" t="str">
        <f t="shared" si="597"/>
        <v>Retroalimentación.</v>
      </c>
      <c r="BF1081" s="12">
        <f t="shared" si="600"/>
        <v>1</v>
      </c>
      <c r="BG1081" s="12">
        <f t="shared" si="601"/>
        <v>1</v>
      </c>
      <c r="BH1081" s="12">
        <f t="shared" si="602"/>
        <v>1</v>
      </c>
      <c r="BI1081" s="12">
        <f t="shared" si="603"/>
        <v>1</v>
      </c>
      <c r="BJ1081" s="12">
        <f t="shared" si="604"/>
        <v>0</v>
      </c>
      <c r="BK1081" s="12">
        <f t="shared" si="605"/>
        <v>4</v>
      </c>
      <c r="BL1081" s="20" t="str">
        <f t="shared" si="606"/>
        <v>Reflexión, Diálogo, Claridad, Oportunidades de mejora, Retroalimentación al docente</v>
      </c>
      <c r="BM1081" s="12" t="str">
        <f t="shared" si="607"/>
        <v>Reflexión</v>
      </c>
      <c r="BN1081" s="12" t="str">
        <f t="shared" si="630"/>
        <v>Diálogo</v>
      </c>
      <c r="BO1081" s="12" t="str">
        <f t="shared" si="608"/>
        <v>Claridad</v>
      </c>
      <c r="BP1081" s="12" t="str">
        <f t="shared" si="609"/>
        <v>Oportunidades de mejora</v>
      </c>
      <c r="BQ1081" s="12" t="str">
        <f t="shared" si="610"/>
        <v>Retroalimentación al docente</v>
      </c>
      <c r="BS1081" s="12">
        <f t="shared" si="611"/>
        <v>1</v>
      </c>
      <c r="BT1081" s="12">
        <f t="shared" si="612"/>
        <v>1</v>
      </c>
      <c r="BU1081" s="12">
        <f t="shared" si="613"/>
        <v>1</v>
      </c>
      <c r="BV1081" s="12">
        <f t="shared" si="614"/>
        <v>1</v>
      </c>
      <c r="BW1081" s="12">
        <f t="shared" si="615"/>
        <v>1</v>
      </c>
      <c r="BX1081" s="12">
        <f t="shared" si="616"/>
        <v>0</v>
      </c>
      <c r="BY1081" s="12">
        <f t="shared" si="617"/>
        <v>5</v>
      </c>
      <c r="BZ1081" s="12" t="str">
        <f t="shared" si="618"/>
        <v>La bibliografía básica propuesta se encuentra en la biblioteca "Juan Roa Vásquez"., La bibliografía propuesta contiene títulos de edición menor a 5 años., La bibliografía se presenta con una sólo sistema de referenciación (APA, Vancouver, IEEE, etc).</v>
      </c>
      <c r="CA1081" s="12" t="str">
        <f t="shared" si="619"/>
        <v>La bibliografía básica propuesta se encuentra en la biblioteca "Juan Roa Vásquez".</v>
      </c>
      <c r="CB1081" s="21" t="str">
        <f t="shared" si="620"/>
        <v>La bibliografía propuesta contiene títulos de edición menor a 5 años.</v>
      </c>
      <c r="CC1081" s="12" t="str">
        <f t="shared" si="621"/>
        <v>La bibliografía se presenta con una sólo sistema de referenciación (APA, Vancouver, IEEE, etc).</v>
      </c>
      <c r="CD1081" s="12" t="str">
        <f t="shared" si="622"/>
        <v/>
      </c>
      <c r="CF1081" s="12">
        <f t="shared" si="623"/>
        <v>1</v>
      </c>
      <c r="CG1081" s="12">
        <f t="shared" si="624"/>
        <v>1</v>
      </c>
      <c r="CH1081" s="12">
        <f t="shared" si="625"/>
        <v>1</v>
      </c>
      <c r="CI1081" s="12">
        <f t="shared" si="626"/>
        <v>0</v>
      </c>
      <c r="CJ1081" s="12">
        <f t="shared" si="627"/>
        <v>0</v>
      </c>
      <c r="CK1081" s="12">
        <f t="shared" si="628"/>
        <v>3</v>
      </c>
    </row>
    <row r="1082" spans="1:89" x14ac:dyDescent="0.25">
      <c r="A1082" s="25">
        <v>43155.881768206018</v>
      </c>
      <c r="B1082" s="26" t="s">
        <v>2180</v>
      </c>
      <c r="C1082" s="26" t="s">
        <v>2181</v>
      </c>
      <c r="D1082" s="26" t="s">
        <v>185</v>
      </c>
      <c r="E1082" s="24"/>
      <c r="F1082" s="26" t="s">
        <v>357</v>
      </c>
      <c r="G1082" s="26" t="s">
        <v>2182</v>
      </c>
      <c r="H1082" s="26" t="s">
        <v>188</v>
      </c>
      <c r="I1082" s="26" t="s">
        <v>188</v>
      </c>
      <c r="J1082" s="26" t="s">
        <v>188</v>
      </c>
      <c r="K1082" s="26" t="s">
        <v>188</v>
      </c>
      <c r="L1082" s="26" t="s">
        <v>188</v>
      </c>
      <c r="M1082" s="26" t="s">
        <v>188</v>
      </c>
      <c r="N1082" s="26" t="s">
        <v>188</v>
      </c>
      <c r="O1082" s="26" t="s">
        <v>188</v>
      </c>
      <c r="P1082" s="26" t="s">
        <v>188</v>
      </c>
      <c r="Q1082" s="26" t="s">
        <v>188</v>
      </c>
      <c r="R1082" s="26" t="s">
        <v>188</v>
      </c>
      <c r="S1082" s="26" t="s">
        <v>188</v>
      </c>
      <c r="T1082" s="26" t="s">
        <v>188</v>
      </c>
      <c r="U1082" s="26" t="s">
        <v>188</v>
      </c>
      <c r="V1082" s="26" t="s">
        <v>5</v>
      </c>
      <c r="W1082" s="26" t="s">
        <v>162</v>
      </c>
      <c r="X1082" s="26" t="s">
        <v>158</v>
      </c>
      <c r="Y1082" s="26" t="s">
        <v>43</v>
      </c>
      <c r="Z1082" s="26" t="s">
        <v>190</v>
      </c>
      <c r="AA1082" s="26" t="s">
        <v>190</v>
      </c>
      <c r="AB1082" s="26" t="s">
        <v>190</v>
      </c>
      <c r="AC1082" s="26" t="s">
        <v>43</v>
      </c>
      <c r="AD1082" s="26" t="s">
        <v>190</v>
      </c>
      <c r="AE1082" s="26" t="s">
        <v>55</v>
      </c>
      <c r="AF1082" s="26" t="s">
        <v>159</v>
      </c>
      <c r="AG1082" s="26" t="s">
        <v>59</v>
      </c>
      <c r="AH1082" s="26" t="s">
        <v>59</v>
      </c>
      <c r="AI1082" s="26" t="s">
        <v>59</v>
      </c>
      <c r="AJ1082" s="26" t="s">
        <v>59</v>
      </c>
      <c r="AK1082" s="26" t="s">
        <v>71</v>
      </c>
      <c r="AL1082" s="26" t="s">
        <v>163</v>
      </c>
      <c r="AM1082" s="26" t="s">
        <v>231</v>
      </c>
      <c r="AN1082" s="26" t="s">
        <v>89</v>
      </c>
      <c r="AO1082" s="26" t="s">
        <v>276</v>
      </c>
      <c r="AP1082" s="26" t="s">
        <v>107</v>
      </c>
      <c r="AQ1082" s="26" t="s">
        <v>105</v>
      </c>
      <c r="AR1082" s="26" t="s">
        <v>107</v>
      </c>
      <c r="AS1082" s="26" t="s">
        <v>105</v>
      </c>
      <c r="AT1082" s="26" t="s">
        <v>112</v>
      </c>
      <c r="AU1082" s="26" t="s">
        <v>193</v>
      </c>
      <c r="AX1082" s="12">
        <f t="shared" si="598"/>
        <v>1081</v>
      </c>
      <c r="AY1082" s="12">
        <f t="shared" si="629"/>
        <v>1</v>
      </c>
      <c r="AZ1082" s="20" t="str">
        <f t="shared" si="599"/>
        <v>Anticipatoria., Criterios y estándares (Rúbrica)., Retroalimentación.</v>
      </c>
      <c r="BA1082" s="12" t="str">
        <f t="shared" si="594"/>
        <v>Anticipatoria.</v>
      </c>
      <c r="BB1082" s="12" t="str">
        <f t="shared" si="595"/>
        <v>Criterios y estándares (Rúbrica).</v>
      </c>
      <c r="BC1082" s="12" t="str">
        <f t="shared" si="596"/>
        <v>Retroalimentación.</v>
      </c>
      <c r="BD1082" s="12" t="str">
        <f t="shared" si="597"/>
        <v/>
      </c>
      <c r="BF1082" s="12">
        <f t="shared" si="600"/>
        <v>1</v>
      </c>
      <c r="BG1082" s="12">
        <f t="shared" si="601"/>
        <v>1</v>
      </c>
      <c r="BH1082" s="12">
        <f t="shared" si="602"/>
        <v>0</v>
      </c>
      <c r="BI1082" s="12">
        <f t="shared" si="603"/>
        <v>1</v>
      </c>
      <c r="BJ1082" s="12">
        <f t="shared" si="604"/>
        <v>0</v>
      </c>
      <c r="BK1082" s="12">
        <f t="shared" si="605"/>
        <v>3</v>
      </c>
      <c r="BL1082" s="20" t="str">
        <f t="shared" si="606"/>
        <v>Reflexión, Diálogo, Claridad</v>
      </c>
      <c r="BM1082" s="12" t="str">
        <f t="shared" si="607"/>
        <v>Reflexión</v>
      </c>
      <c r="BN1082" s="12" t="str">
        <f t="shared" si="630"/>
        <v>Diálogo</v>
      </c>
      <c r="BO1082" s="12" t="str">
        <f t="shared" si="608"/>
        <v>Claridad</v>
      </c>
      <c r="BP1082" s="12" t="str">
        <f t="shared" si="609"/>
        <v/>
      </c>
      <c r="BQ1082" s="12" t="str">
        <f t="shared" si="610"/>
        <v/>
      </c>
      <c r="BS1082" s="12">
        <f t="shared" si="611"/>
        <v>1</v>
      </c>
      <c r="BT1082" s="12">
        <f t="shared" si="612"/>
        <v>1</v>
      </c>
      <c r="BU1082" s="12">
        <f t="shared" si="613"/>
        <v>1</v>
      </c>
      <c r="BV1082" s="12">
        <f t="shared" si="614"/>
        <v>0</v>
      </c>
      <c r="BW1082" s="12">
        <f t="shared" si="615"/>
        <v>0</v>
      </c>
      <c r="BX1082" s="12">
        <f t="shared" si="616"/>
        <v>0</v>
      </c>
      <c r="BY1082" s="12">
        <f t="shared" si="617"/>
        <v>3</v>
      </c>
      <c r="BZ1082" s="12" t="str">
        <f t="shared" si="61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82" s="12" t="str">
        <f t="shared" si="619"/>
        <v>La bibliografía básica propuesta se encuentra en la biblioteca "Juan Roa Vásquez".</v>
      </c>
      <c r="CB1082" s="21" t="str">
        <f t="shared" si="620"/>
        <v>La bibliografía propuesta contiene títulos de edición menor a 5 años.</v>
      </c>
      <c r="CC1082" s="12" t="str">
        <f t="shared" si="621"/>
        <v>La bibliografía se presenta con una sólo sistema de referenciación (APA, Vancouver, IEEE, etc).</v>
      </c>
      <c r="CD1082" s="12" t="str">
        <f t="shared" si="622"/>
        <v>La bibliografía incluye por lo menos dos títulos en una segunda lengua.</v>
      </c>
      <c r="CF1082" s="12">
        <f t="shared" si="623"/>
        <v>1</v>
      </c>
      <c r="CG1082" s="12">
        <f t="shared" si="624"/>
        <v>1</v>
      </c>
      <c r="CH1082" s="12">
        <f t="shared" si="625"/>
        <v>1</v>
      </c>
      <c r="CI1082" s="12">
        <f t="shared" si="626"/>
        <v>1</v>
      </c>
      <c r="CJ1082" s="12">
        <f t="shared" si="627"/>
        <v>0</v>
      </c>
      <c r="CK1082" s="12">
        <f t="shared" si="628"/>
        <v>4</v>
      </c>
    </row>
    <row r="1083" spans="1:89" x14ac:dyDescent="0.25">
      <c r="A1083" s="25">
        <v>43155.889230636574</v>
      </c>
      <c r="B1083" s="26" t="s">
        <v>2183</v>
      </c>
      <c r="C1083" s="26" t="s">
        <v>2042</v>
      </c>
      <c r="D1083" s="26" t="s">
        <v>185</v>
      </c>
      <c r="E1083" s="24"/>
      <c r="F1083" s="26" t="s">
        <v>297</v>
      </c>
      <c r="G1083" s="26" t="s">
        <v>1554</v>
      </c>
      <c r="H1083" s="26" t="s">
        <v>188</v>
      </c>
      <c r="I1083" s="26" t="s">
        <v>188</v>
      </c>
      <c r="J1083" s="26" t="s">
        <v>188</v>
      </c>
      <c r="K1083" s="26" t="s">
        <v>188</v>
      </c>
      <c r="L1083" s="26" t="s">
        <v>188</v>
      </c>
      <c r="M1083" s="26" t="s">
        <v>188</v>
      </c>
      <c r="N1083" s="26" t="s">
        <v>188</v>
      </c>
      <c r="O1083" s="26" t="s">
        <v>188</v>
      </c>
      <c r="P1083" s="26" t="s">
        <v>188</v>
      </c>
      <c r="Q1083" s="26" t="s">
        <v>188</v>
      </c>
      <c r="R1083" s="26" t="s">
        <v>188</v>
      </c>
      <c r="S1083" s="26" t="s">
        <v>188</v>
      </c>
      <c r="T1083" s="26" t="s">
        <v>188</v>
      </c>
      <c r="U1083" s="26" t="s">
        <v>188</v>
      </c>
      <c r="V1083" s="26" t="s">
        <v>5</v>
      </c>
      <c r="W1083" s="26" t="s">
        <v>162</v>
      </c>
      <c r="X1083" s="26" t="s">
        <v>158</v>
      </c>
      <c r="Y1083" s="26" t="s">
        <v>190</v>
      </c>
      <c r="Z1083" s="26" t="s">
        <v>190</v>
      </c>
      <c r="AA1083" s="26" t="s">
        <v>43</v>
      </c>
      <c r="AB1083" s="26" t="s">
        <v>43</v>
      </c>
      <c r="AC1083" s="26" t="s">
        <v>43</v>
      </c>
      <c r="AD1083" s="26" t="s">
        <v>190</v>
      </c>
      <c r="AE1083" s="26" t="s">
        <v>53</v>
      </c>
      <c r="AF1083" s="26" t="s">
        <v>58</v>
      </c>
      <c r="AG1083" s="26" t="s">
        <v>58</v>
      </c>
      <c r="AH1083" s="26" t="s">
        <v>58</v>
      </c>
      <c r="AI1083" s="26" t="s">
        <v>58</v>
      </c>
      <c r="AJ1083" s="26" t="s">
        <v>58</v>
      </c>
      <c r="AK1083" s="26" t="s">
        <v>69</v>
      </c>
      <c r="AL1083" s="26" t="s">
        <v>160</v>
      </c>
      <c r="AM1083" s="26" t="s">
        <v>259</v>
      </c>
      <c r="AN1083" s="26" t="s">
        <v>89</v>
      </c>
      <c r="AO1083" s="26" t="s">
        <v>192</v>
      </c>
      <c r="AP1083" s="26" t="s">
        <v>104</v>
      </c>
      <c r="AQ1083" s="26" t="s">
        <v>106</v>
      </c>
      <c r="AR1083" s="26" t="s">
        <v>104</v>
      </c>
      <c r="AS1083" s="26" t="s">
        <v>104</v>
      </c>
      <c r="AT1083" s="26" t="s">
        <v>114</v>
      </c>
      <c r="AU1083" s="26" t="s">
        <v>200</v>
      </c>
      <c r="AX1083" s="12">
        <f t="shared" si="598"/>
        <v>1006</v>
      </c>
      <c r="AY1083" s="12">
        <f t="shared" si="629"/>
        <v>0.14285714285714285</v>
      </c>
      <c r="AZ1083" s="20" t="str">
        <f t="shared" si="599"/>
        <v>Criterios y estándares (Rúbrica)., Autoevaluación., Retroalimentación.</v>
      </c>
      <c r="BA1083" s="12" t="str">
        <f t="shared" si="594"/>
        <v>Criterios y estándares (Rúbrica).</v>
      </c>
      <c r="BB1083" s="12" t="str">
        <f t="shared" si="595"/>
        <v>Autoevaluación.</v>
      </c>
      <c r="BC1083" s="12" t="str">
        <f t="shared" si="596"/>
        <v>Retroalimentación.</v>
      </c>
      <c r="BD1083" s="12" t="str">
        <f t="shared" si="597"/>
        <v/>
      </c>
      <c r="BF1083" s="12">
        <f t="shared" si="600"/>
        <v>0</v>
      </c>
      <c r="BG1083" s="12">
        <f t="shared" si="601"/>
        <v>1</v>
      </c>
      <c r="BH1083" s="12">
        <f t="shared" si="602"/>
        <v>1</v>
      </c>
      <c r="BI1083" s="12">
        <f t="shared" si="603"/>
        <v>1</v>
      </c>
      <c r="BJ1083" s="12">
        <f t="shared" si="604"/>
        <v>0</v>
      </c>
      <c r="BK1083" s="12">
        <f t="shared" si="605"/>
        <v>3</v>
      </c>
      <c r="BL1083" s="20" t="str">
        <f t="shared" si="606"/>
        <v>Reflexión, Diálogo, Claridad, Oportunidades de mejora, Retroalimentación al docente</v>
      </c>
      <c r="BM1083" s="12" t="str">
        <f t="shared" si="607"/>
        <v>Reflexión</v>
      </c>
      <c r="BN1083" s="12" t="str">
        <f t="shared" si="630"/>
        <v>Diálogo</v>
      </c>
      <c r="BO1083" s="12" t="str">
        <f t="shared" si="608"/>
        <v>Claridad</v>
      </c>
      <c r="BP1083" s="12" t="str">
        <f t="shared" si="609"/>
        <v>Oportunidades de mejora</v>
      </c>
      <c r="BQ1083" s="12" t="str">
        <f t="shared" si="610"/>
        <v>Retroalimentación al docente</v>
      </c>
      <c r="BS1083" s="12">
        <f t="shared" si="611"/>
        <v>1</v>
      </c>
      <c r="BT1083" s="12">
        <f t="shared" si="612"/>
        <v>1</v>
      </c>
      <c r="BU1083" s="12">
        <f t="shared" si="613"/>
        <v>1</v>
      </c>
      <c r="BV1083" s="12">
        <f t="shared" si="614"/>
        <v>1</v>
      </c>
      <c r="BW1083" s="12">
        <f t="shared" si="615"/>
        <v>1</v>
      </c>
      <c r="BX1083" s="12">
        <f t="shared" si="616"/>
        <v>0</v>
      </c>
      <c r="BY1083" s="12">
        <f t="shared" si="617"/>
        <v>5</v>
      </c>
      <c r="BZ1083" s="12" t="str">
        <f t="shared" si="618"/>
        <v>La bibliografía básica propuesta se encuentra en la biblioteca "Juan Roa Vásquez"., La bibliografía propuesta contiene títulos de edición menor a 5 años.</v>
      </c>
      <c r="CA1083" s="12" t="str">
        <f t="shared" si="619"/>
        <v>La bibliografía básica propuesta se encuentra en la biblioteca "Juan Roa Vásquez".</v>
      </c>
      <c r="CB1083" s="21" t="str">
        <f t="shared" si="620"/>
        <v>La bibliografía propuesta contiene títulos de edición menor a 5 años.</v>
      </c>
      <c r="CC1083" s="12" t="str">
        <f t="shared" si="621"/>
        <v/>
      </c>
      <c r="CD1083" s="12" t="str">
        <f t="shared" si="622"/>
        <v/>
      </c>
      <c r="CF1083" s="12">
        <f t="shared" si="623"/>
        <v>1</v>
      </c>
      <c r="CG1083" s="12">
        <f t="shared" si="624"/>
        <v>1</v>
      </c>
      <c r="CH1083" s="12">
        <f t="shared" si="625"/>
        <v>0</v>
      </c>
      <c r="CI1083" s="12">
        <f t="shared" si="626"/>
        <v>0</v>
      </c>
      <c r="CJ1083" s="12">
        <f t="shared" si="627"/>
        <v>0</v>
      </c>
      <c r="CK1083" s="12">
        <f t="shared" si="628"/>
        <v>2</v>
      </c>
    </row>
    <row r="1084" spans="1:89" x14ac:dyDescent="0.25">
      <c r="A1084" s="25">
        <v>43155.891543055557</v>
      </c>
      <c r="B1084" s="26" t="s">
        <v>2183</v>
      </c>
      <c r="C1084" s="26" t="s">
        <v>2042</v>
      </c>
      <c r="D1084" s="26" t="s">
        <v>185</v>
      </c>
      <c r="E1084" s="24"/>
      <c r="F1084" s="26" t="s">
        <v>297</v>
      </c>
      <c r="G1084" s="26" t="s">
        <v>2184</v>
      </c>
      <c r="H1084" s="26" t="s">
        <v>188</v>
      </c>
      <c r="I1084" s="26" t="s">
        <v>188</v>
      </c>
      <c r="J1084" s="26" t="s">
        <v>188</v>
      </c>
      <c r="K1084" s="26" t="s">
        <v>188</v>
      </c>
      <c r="L1084" s="26" t="s">
        <v>188</v>
      </c>
      <c r="M1084" s="26" t="s">
        <v>188</v>
      </c>
      <c r="N1084" s="26" t="s">
        <v>188</v>
      </c>
      <c r="O1084" s="26" t="s">
        <v>188</v>
      </c>
      <c r="P1084" s="26" t="s">
        <v>188</v>
      </c>
      <c r="Q1084" s="26" t="s">
        <v>188</v>
      </c>
      <c r="R1084" s="26" t="s">
        <v>188</v>
      </c>
      <c r="S1084" s="26" t="s">
        <v>188</v>
      </c>
      <c r="T1084" s="26" t="s">
        <v>188</v>
      </c>
      <c r="U1084" s="26" t="s">
        <v>188</v>
      </c>
      <c r="V1084" s="26" t="s">
        <v>5</v>
      </c>
      <c r="W1084" s="26" t="s">
        <v>36</v>
      </c>
      <c r="X1084" s="26" t="s">
        <v>39</v>
      </c>
      <c r="Y1084" s="26" t="s">
        <v>43</v>
      </c>
      <c r="Z1084" s="26" t="s">
        <v>190</v>
      </c>
      <c r="AA1084" s="26" t="s">
        <v>43</v>
      </c>
      <c r="AB1084" s="26" t="s">
        <v>43</v>
      </c>
      <c r="AC1084" s="26" t="s">
        <v>43</v>
      </c>
      <c r="AD1084" s="26" t="s">
        <v>190</v>
      </c>
      <c r="AE1084" s="26" t="s">
        <v>53</v>
      </c>
      <c r="AF1084" s="26" t="s">
        <v>58</v>
      </c>
      <c r="AG1084" s="26" t="s">
        <v>58</v>
      </c>
      <c r="AH1084" s="26" t="s">
        <v>58</v>
      </c>
      <c r="AI1084" s="26" t="s">
        <v>58</v>
      </c>
      <c r="AJ1084" s="26" t="s">
        <v>59</v>
      </c>
      <c r="AK1084" s="26" t="s">
        <v>69</v>
      </c>
      <c r="AL1084" s="26" t="s">
        <v>160</v>
      </c>
      <c r="AM1084" s="26" t="s">
        <v>259</v>
      </c>
      <c r="AN1084" s="26" t="s">
        <v>89</v>
      </c>
      <c r="AO1084" s="26" t="s">
        <v>244</v>
      </c>
      <c r="AP1084" s="26" t="s">
        <v>104</v>
      </c>
      <c r="AQ1084" s="26" t="s">
        <v>104</v>
      </c>
      <c r="AR1084" s="26" t="s">
        <v>104</v>
      </c>
      <c r="AS1084" s="26" t="s">
        <v>104</v>
      </c>
      <c r="AT1084" s="26" t="s">
        <v>114</v>
      </c>
      <c r="AU1084" s="26" t="s">
        <v>200</v>
      </c>
      <c r="AX1084" s="12">
        <f t="shared" si="598"/>
        <v>1006</v>
      </c>
      <c r="AY1084" s="12">
        <f t="shared" si="629"/>
        <v>0.14285714285714285</v>
      </c>
      <c r="AZ1084" s="20" t="str">
        <f t="shared" si="599"/>
        <v>Criterios y estándares (Rúbrica)., Autoevaluación., Retroalimentación.</v>
      </c>
      <c r="BA1084" s="12" t="str">
        <f t="shared" si="594"/>
        <v>Criterios y estándares (Rúbrica).</v>
      </c>
      <c r="BB1084" s="12" t="str">
        <f t="shared" si="595"/>
        <v>Autoevaluación.</v>
      </c>
      <c r="BC1084" s="12" t="str">
        <f t="shared" si="596"/>
        <v>Retroalimentación.</v>
      </c>
      <c r="BD1084" s="12" t="str">
        <f t="shared" si="597"/>
        <v/>
      </c>
      <c r="BF1084" s="12">
        <f t="shared" si="600"/>
        <v>0</v>
      </c>
      <c r="BG1084" s="12">
        <f t="shared" si="601"/>
        <v>1</v>
      </c>
      <c r="BH1084" s="12">
        <f t="shared" si="602"/>
        <v>1</v>
      </c>
      <c r="BI1084" s="12">
        <f t="shared" si="603"/>
        <v>1</v>
      </c>
      <c r="BJ1084" s="12">
        <f t="shared" si="604"/>
        <v>0</v>
      </c>
      <c r="BK1084" s="12">
        <f t="shared" si="605"/>
        <v>3</v>
      </c>
      <c r="BL1084" s="20" t="str">
        <f t="shared" si="606"/>
        <v>Reflexión, Claridad, Oportunidades de mejora, Retroalimentación al docente</v>
      </c>
      <c r="BM1084" s="12" t="str">
        <f t="shared" si="607"/>
        <v>Reflexión</v>
      </c>
      <c r="BN1084" s="12" t="str">
        <f t="shared" si="630"/>
        <v>Claridad</v>
      </c>
      <c r="BO1084" s="12" t="str">
        <f t="shared" si="608"/>
        <v>Oportunidades de mejora</v>
      </c>
      <c r="BP1084" s="12" t="str">
        <f t="shared" si="609"/>
        <v>Oportunidades de mejora</v>
      </c>
      <c r="BQ1084" s="12" t="str">
        <f t="shared" si="610"/>
        <v>Retroalimentación al docente</v>
      </c>
      <c r="BS1084" s="12">
        <f t="shared" si="611"/>
        <v>1</v>
      </c>
      <c r="BT1084" s="12">
        <f t="shared" si="612"/>
        <v>0</v>
      </c>
      <c r="BU1084" s="12">
        <f t="shared" si="613"/>
        <v>1</v>
      </c>
      <c r="BV1084" s="12">
        <f t="shared" si="614"/>
        <v>2</v>
      </c>
      <c r="BW1084" s="12">
        <f t="shared" si="615"/>
        <v>1</v>
      </c>
      <c r="BX1084" s="12">
        <f t="shared" si="616"/>
        <v>0</v>
      </c>
      <c r="BY1084" s="12">
        <f t="shared" si="617"/>
        <v>5</v>
      </c>
      <c r="BZ1084" s="12" t="str">
        <f t="shared" si="618"/>
        <v>La bibliografía básica propuesta se encuentra en la biblioteca "Juan Roa Vásquez"., La bibliografía propuesta contiene títulos de edición menor a 5 años.</v>
      </c>
      <c r="CA1084" s="12" t="str">
        <f t="shared" si="619"/>
        <v>La bibliografía básica propuesta se encuentra en la biblioteca "Juan Roa Vásquez".</v>
      </c>
      <c r="CB1084" s="21" t="str">
        <f t="shared" si="620"/>
        <v>La bibliografía propuesta contiene títulos de edición menor a 5 años.</v>
      </c>
      <c r="CC1084" s="12" t="str">
        <f t="shared" si="621"/>
        <v/>
      </c>
      <c r="CD1084" s="12" t="str">
        <f t="shared" si="622"/>
        <v/>
      </c>
      <c r="CF1084" s="12">
        <f t="shared" si="623"/>
        <v>1</v>
      </c>
      <c r="CG1084" s="12">
        <f t="shared" si="624"/>
        <v>1</v>
      </c>
      <c r="CH1084" s="12">
        <f t="shared" si="625"/>
        <v>0</v>
      </c>
      <c r="CI1084" s="12">
        <f t="shared" si="626"/>
        <v>0</v>
      </c>
      <c r="CJ1084" s="12">
        <f t="shared" si="627"/>
        <v>0</v>
      </c>
      <c r="CK1084" s="12">
        <f t="shared" si="628"/>
        <v>2</v>
      </c>
    </row>
    <row r="1085" spans="1:89" x14ac:dyDescent="0.25">
      <c r="A1085" s="25">
        <v>43155.893260763885</v>
      </c>
      <c r="B1085" s="26" t="s">
        <v>2183</v>
      </c>
      <c r="C1085" s="26" t="s">
        <v>2042</v>
      </c>
      <c r="D1085" s="26" t="s">
        <v>185</v>
      </c>
      <c r="E1085" s="24"/>
      <c r="F1085" s="26" t="s">
        <v>297</v>
      </c>
      <c r="G1085" s="26" t="s">
        <v>2185</v>
      </c>
      <c r="H1085" s="26" t="s">
        <v>188</v>
      </c>
      <c r="I1085" s="26" t="s">
        <v>188</v>
      </c>
      <c r="J1085" s="26" t="s">
        <v>188</v>
      </c>
      <c r="K1085" s="26" t="s">
        <v>188</v>
      </c>
      <c r="L1085" s="26" t="s">
        <v>188</v>
      </c>
      <c r="M1085" s="26" t="s">
        <v>188</v>
      </c>
      <c r="N1085" s="26" t="s">
        <v>188</v>
      </c>
      <c r="O1085" s="26" t="s">
        <v>188</v>
      </c>
      <c r="P1085" s="26" t="s">
        <v>188</v>
      </c>
      <c r="Q1085" s="26" t="s">
        <v>188</v>
      </c>
      <c r="R1085" s="26" t="s">
        <v>188</v>
      </c>
      <c r="S1085" s="26" t="s">
        <v>188</v>
      </c>
      <c r="T1085" s="26" t="s">
        <v>188</v>
      </c>
      <c r="U1085" s="26" t="s">
        <v>188</v>
      </c>
      <c r="V1085" s="26" t="s">
        <v>5</v>
      </c>
      <c r="W1085" s="26" t="s">
        <v>36</v>
      </c>
      <c r="X1085" s="26" t="s">
        <v>39</v>
      </c>
      <c r="Y1085" s="26" t="s">
        <v>190</v>
      </c>
      <c r="Z1085" s="26" t="s">
        <v>190</v>
      </c>
      <c r="AA1085" s="26" t="s">
        <v>43</v>
      </c>
      <c r="AB1085" s="26" t="s">
        <v>43</v>
      </c>
      <c r="AC1085" s="26" t="s">
        <v>43</v>
      </c>
      <c r="AD1085" s="26" t="s">
        <v>190</v>
      </c>
      <c r="AE1085" s="26" t="s">
        <v>53</v>
      </c>
      <c r="AF1085" s="26" t="s">
        <v>58</v>
      </c>
      <c r="AG1085" s="26" t="s">
        <v>58</v>
      </c>
      <c r="AH1085" s="26" t="s">
        <v>58</v>
      </c>
      <c r="AI1085" s="26" t="s">
        <v>58</v>
      </c>
      <c r="AJ1085" s="26" t="s">
        <v>58</v>
      </c>
      <c r="AK1085" s="26" t="s">
        <v>69</v>
      </c>
      <c r="AL1085" s="26" t="s">
        <v>160</v>
      </c>
      <c r="AM1085" s="26" t="s">
        <v>259</v>
      </c>
      <c r="AN1085" s="26" t="s">
        <v>89</v>
      </c>
      <c r="AO1085" s="26" t="s">
        <v>244</v>
      </c>
      <c r="AP1085" s="26" t="s">
        <v>104</v>
      </c>
      <c r="AQ1085" s="26" t="s">
        <v>104</v>
      </c>
      <c r="AR1085" s="26" t="s">
        <v>104</v>
      </c>
      <c r="AS1085" s="26" t="s">
        <v>104</v>
      </c>
      <c r="AT1085" s="26" t="s">
        <v>114</v>
      </c>
      <c r="AU1085" s="26" t="s">
        <v>200</v>
      </c>
      <c r="AX1085" s="12">
        <f t="shared" si="598"/>
        <v>1006</v>
      </c>
      <c r="AY1085" s="12">
        <f t="shared" si="629"/>
        <v>0.14285714285714285</v>
      </c>
      <c r="AZ1085" s="20" t="str">
        <f t="shared" si="599"/>
        <v>Criterios y estándares (Rúbrica)., Autoevaluación., Retroalimentación.</v>
      </c>
      <c r="BA1085" s="12" t="str">
        <f t="shared" si="594"/>
        <v>Criterios y estándares (Rúbrica).</v>
      </c>
      <c r="BB1085" s="12" t="str">
        <f t="shared" si="595"/>
        <v>Autoevaluación.</v>
      </c>
      <c r="BC1085" s="12" t="str">
        <f t="shared" si="596"/>
        <v>Retroalimentación.</v>
      </c>
      <c r="BD1085" s="12" t="str">
        <f t="shared" si="597"/>
        <v/>
      </c>
      <c r="BF1085" s="12">
        <f t="shared" si="600"/>
        <v>0</v>
      </c>
      <c r="BG1085" s="12">
        <f t="shared" si="601"/>
        <v>1</v>
      </c>
      <c r="BH1085" s="12">
        <f t="shared" si="602"/>
        <v>1</v>
      </c>
      <c r="BI1085" s="12">
        <f t="shared" si="603"/>
        <v>1</v>
      </c>
      <c r="BJ1085" s="12">
        <f t="shared" si="604"/>
        <v>0</v>
      </c>
      <c r="BK1085" s="12">
        <f t="shared" si="605"/>
        <v>3</v>
      </c>
      <c r="BL1085" s="20" t="str">
        <f t="shared" si="606"/>
        <v>Reflexión, Claridad, Oportunidades de mejora, Retroalimentación al docente</v>
      </c>
      <c r="BM1085" s="12" t="str">
        <f t="shared" si="607"/>
        <v>Reflexión</v>
      </c>
      <c r="BN1085" s="12" t="str">
        <f t="shared" si="630"/>
        <v>Claridad</v>
      </c>
      <c r="BO1085" s="12" t="str">
        <f t="shared" si="608"/>
        <v>Oportunidades de mejora</v>
      </c>
      <c r="BP1085" s="12" t="str">
        <f t="shared" si="609"/>
        <v>Oportunidades de mejora</v>
      </c>
      <c r="BQ1085" s="12" t="str">
        <f t="shared" si="610"/>
        <v>Retroalimentación al docente</v>
      </c>
      <c r="BS1085" s="12">
        <f t="shared" si="611"/>
        <v>1</v>
      </c>
      <c r="BT1085" s="12">
        <f t="shared" si="612"/>
        <v>0</v>
      </c>
      <c r="BU1085" s="12">
        <f t="shared" si="613"/>
        <v>1</v>
      </c>
      <c r="BV1085" s="12">
        <f t="shared" si="614"/>
        <v>2</v>
      </c>
      <c r="BW1085" s="12">
        <f t="shared" si="615"/>
        <v>1</v>
      </c>
      <c r="BX1085" s="12">
        <f t="shared" si="616"/>
        <v>0</v>
      </c>
      <c r="BY1085" s="12">
        <f t="shared" si="617"/>
        <v>5</v>
      </c>
      <c r="BZ1085" s="12" t="str">
        <f t="shared" si="618"/>
        <v>La bibliografía básica propuesta se encuentra en la biblioteca "Juan Roa Vásquez"., La bibliografía propuesta contiene títulos de edición menor a 5 años.</v>
      </c>
      <c r="CA1085" s="12" t="str">
        <f t="shared" si="619"/>
        <v>La bibliografía básica propuesta se encuentra en la biblioteca "Juan Roa Vásquez".</v>
      </c>
      <c r="CB1085" s="21" t="str">
        <f t="shared" si="620"/>
        <v>La bibliografía propuesta contiene títulos de edición menor a 5 años.</v>
      </c>
      <c r="CC1085" s="12" t="str">
        <f t="shared" si="621"/>
        <v/>
      </c>
      <c r="CD1085" s="12" t="str">
        <f t="shared" si="622"/>
        <v/>
      </c>
      <c r="CF1085" s="12">
        <f t="shared" si="623"/>
        <v>1</v>
      </c>
      <c r="CG1085" s="12">
        <f t="shared" si="624"/>
        <v>1</v>
      </c>
      <c r="CH1085" s="12">
        <f t="shared" si="625"/>
        <v>0</v>
      </c>
      <c r="CI1085" s="12">
        <f t="shared" si="626"/>
        <v>0</v>
      </c>
      <c r="CJ1085" s="12">
        <f t="shared" si="627"/>
        <v>0</v>
      </c>
      <c r="CK1085" s="12">
        <f t="shared" si="628"/>
        <v>2</v>
      </c>
    </row>
    <row r="1086" spans="1:89" x14ac:dyDescent="0.25">
      <c r="A1086" s="25">
        <v>43157.686202592595</v>
      </c>
      <c r="B1086" s="26" t="s">
        <v>1707</v>
      </c>
      <c r="C1086" s="26" t="s">
        <v>2186</v>
      </c>
      <c r="D1086" s="26" t="s">
        <v>577</v>
      </c>
      <c r="E1086" s="26" t="s">
        <v>901</v>
      </c>
      <c r="F1086" s="24"/>
      <c r="G1086" s="26" t="s">
        <v>2187</v>
      </c>
      <c r="H1086" s="26" t="s">
        <v>188</v>
      </c>
      <c r="I1086" s="26" t="s">
        <v>188</v>
      </c>
      <c r="J1086" s="26" t="s">
        <v>188</v>
      </c>
      <c r="K1086" s="26" t="s">
        <v>188</v>
      </c>
      <c r="L1086" s="26" t="s">
        <v>188</v>
      </c>
      <c r="M1086" s="26" t="s">
        <v>188</v>
      </c>
      <c r="N1086" s="26" t="s">
        <v>188</v>
      </c>
      <c r="O1086" s="26" t="s">
        <v>188</v>
      </c>
      <c r="P1086" s="26" t="s">
        <v>188</v>
      </c>
      <c r="Q1086" s="26" t="s">
        <v>188</v>
      </c>
      <c r="R1086" s="26" t="s">
        <v>188</v>
      </c>
      <c r="S1086" s="26" t="s">
        <v>188</v>
      </c>
      <c r="T1086" s="26" t="s">
        <v>188</v>
      </c>
      <c r="U1086" s="26" t="s">
        <v>188</v>
      </c>
      <c r="V1086" s="26" t="s">
        <v>5</v>
      </c>
      <c r="W1086" s="26" t="s">
        <v>37</v>
      </c>
      <c r="X1086" s="26" t="s">
        <v>39</v>
      </c>
      <c r="Y1086" s="26" t="s">
        <v>45</v>
      </c>
      <c r="Z1086" s="26" t="s">
        <v>45</v>
      </c>
      <c r="AA1086" s="26" t="s">
        <v>45</v>
      </c>
      <c r="AB1086" s="26" t="s">
        <v>45</v>
      </c>
      <c r="AC1086" s="26" t="s">
        <v>45</v>
      </c>
      <c r="AD1086" s="26" t="s">
        <v>46</v>
      </c>
      <c r="AE1086" s="26" t="s">
        <v>56</v>
      </c>
      <c r="AF1086" s="26" t="s">
        <v>56</v>
      </c>
      <c r="AG1086" s="26" t="s">
        <v>584</v>
      </c>
      <c r="AH1086" s="26" t="s">
        <v>429</v>
      </c>
      <c r="AI1086" s="26" t="s">
        <v>275</v>
      </c>
      <c r="AJ1086" s="26" t="s">
        <v>67</v>
      </c>
      <c r="AK1086" s="26" t="s">
        <v>72</v>
      </c>
      <c r="AL1086" s="26" t="s">
        <v>75</v>
      </c>
      <c r="AM1086" s="26" t="s">
        <v>264</v>
      </c>
      <c r="AN1086" s="26" t="s">
        <v>87</v>
      </c>
      <c r="AO1086" s="26" t="s">
        <v>102</v>
      </c>
      <c r="AP1086" s="26" t="s">
        <v>104</v>
      </c>
      <c r="AQ1086" s="26" t="s">
        <v>104</v>
      </c>
      <c r="AR1086" s="26" t="s">
        <v>104</v>
      </c>
      <c r="AS1086" s="26" t="s">
        <v>106</v>
      </c>
      <c r="AT1086" s="26" t="s">
        <v>113</v>
      </c>
      <c r="AU1086" s="26" t="s">
        <v>161</v>
      </c>
      <c r="AX1086" s="12">
        <f t="shared" si="598"/>
        <v>1085</v>
      </c>
      <c r="AY1086" s="12">
        <f t="shared" si="629"/>
        <v>1</v>
      </c>
      <c r="AZ1086" s="20" t="str">
        <f t="shared" si="599"/>
        <v>Autoevaluación., Retroalimentación.</v>
      </c>
      <c r="BA1086" s="12" t="str">
        <f t="shared" si="594"/>
        <v>Autoevaluación.</v>
      </c>
      <c r="BB1086" s="12" t="str">
        <f t="shared" si="595"/>
        <v>Retroalimentación.</v>
      </c>
      <c r="BC1086" s="12" t="str">
        <f t="shared" si="596"/>
        <v/>
      </c>
      <c r="BD1086" s="12" t="str">
        <f t="shared" si="597"/>
        <v/>
      </c>
      <c r="BF1086" s="12">
        <f t="shared" si="600"/>
        <v>0</v>
      </c>
      <c r="BG1086" s="12">
        <f t="shared" si="601"/>
        <v>0</v>
      </c>
      <c r="BH1086" s="12">
        <f t="shared" si="602"/>
        <v>1</v>
      </c>
      <c r="BI1086" s="12">
        <f t="shared" si="603"/>
        <v>1</v>
      </c>
      <c r="BJ1086" s="12">
        <f t="shared" si="604"/>
        <v>0</v>
      </c>
      <c r="BK1086" s="12">
        <f t="shared" si="605"/>
        <v>2</v>
      </c>
      <c r="BL1086" s="20" t="str">
        <f t="shared" si="606"/>
        <v>No incluye los principios enunciados</v>
      </c>
      <c r="BM1086" s="12" t="str">
        <f t="shared" si="607"/>
        <v>No incluye los principios enunciados</v>
      </c>
      <c r="BN1086" s="12" t="str">
        <f t="shared" si="630"/>
        <v/>
      </c>
      <c r="BO1086" s="12" t="str">
        <f t="shared" si="608"/>
        <v/>
      </c>
      <c r="BP1086" s="12" t="str">
        <f t="shared" si="609"/>
        <v/>
      </c>
      <c r="BQ1086" s="12" t="str">
        <f t="shared" si="610"/>
        <v/>
      </c>
      <c r="BS1086" s="12">
        <f t="shared" si="611"/>
        <v>0</v>
      </c>
      <c r="BT1086" s="12">
        <f t="shared" si="612"/>
        <v>0</v>
      </c>
      <c r="BU1086" s="12">
        <f t="shared" si="613"/>
        <v>0</v>
      </c>
      <c r="BV1086" s="12">
        <f t="shared" si="614"/>
        <v>0</v>
      </c>
      <c r="BW1086" s="12">
        <f t="shared" si="615"/>
        <v>0</v>
      </c>
      <c r="BX1086" s="12">
        <f t="shared" si="616"/>
        <v>1</v>
      </c>
      <c r="BY1086" s="12">
        <f t="shared" si="617"/>
        <v>1</v>
      </c>
      <c r="BZ1086" s="12" t="str">
        <f t="shared" si="618"/>
        <v>La bibliografía incluye por lo menos dos títulos en una segunda lengua.</v>
      </c>
      <c r="CA1086" s="12" t="str">
        <f t="shared" si="619"/>
        <v>La bibliografía incluye por lo menos dos títulos en una segunda lengua.</v>
      </c>
      <c r="CB1086" s="21" t="str">
        <f t="shared" si="620"/>
        <v/>
      </c>
      <c r="CC1086" s="12" t="str">
        <f t="shared" si="621"/>
        <v/>
      </c>
      <c r="CD1086" s="12" t="str">
        <f t="shared" si="622"/>
        <v/>
      </c>
      <c r="CF1086" s="12">
        <f t="shared" si="623"/>
        <v>0</v>
      </c>
      <c r="CG1086" s="12">
        <f t="shared" si="624"/>
        <v>0</v>
      </c>
      <c r="CH1086" s="12">
        <f t="shared" si="625"/>
        <v>0</v>
      </c>
      <c r="CI1086" s="12">
        <f t="shared" si="626"/>
        <v>1</v>
      </c>
      <c r="CJ1086" s="12">
        <f t="shared" si="627"/>
        <v>0</v>
      </c>
      <c r="CK1086" s="12">
        <f t="shared" si="628"/>
        <v>1</v>
      </c>
    </row>
    <row r="1087" spans="1:89" x14ac:dyDescent="0.25">
      <c r="A1087" s="25">
        <v>43159.330870844904</v>
      </c>
      <c r="B1087" s="26" t="s">
        <v>2188</v>
      </c>
      <c r="C1087" s="26" t="s">
        <v>2189</v>
      </c>
      <c r="D1087" s="26" t="s">
        <v>185</v>
      </c>
      <c r="E1087" s="24"/>
      <c r="F1087" s="26" t="s">
        <v>223</v>
      </c>
      <c r="G1087" s="26" t="s">
        <v>2190</v>
      </c>
      <c r="H1087" s="26" t="s">
        <v>188</v>
      </c>
      <c r="I1087" s="26" t="s">
        <v>188</v>
      </c>
      <c r="J1087" s="26" t="s">
        <v>188</v>
      </c>
      <c r="K1087" s="26" t="s">
        <v>188</v>
      </c>
      <c r="L1087" s="26" t="s">
        <v>188</v>
      </c>
      <c r="M1087" s="26" t="s">
        <v>188</v>
      </c>
      <c r="N1087" s="26" t="s">
        <v>188</v>
      </c>
      <c r="O1087" s="26" t="s">
        <v>188</v>
      </c>
      <c r="P1087" s="26" t="s">
        <v>188</v>
      </c>
      <c r="Q1087" s="26" t="s">
        <v>188</v>
      </c>
      <c r="R1087" s="26" t="s">
        <v>188</v>
      </c>
      <c r="S1087" s="26" t="s">
        <v>188</v>
      </c>
      <c r="T1087" s="26" t="s">
        <v>188</v>
      </c>
      <c r="U1087" s="26" t="s">
        <v>188</v>
      </c>
      <c r="V1087" s="26" t="s">
        <v>5</v>
      </c>
      <c r="W1087" s="26" t="s">
        <v>36</v>
      </c>
      <c r="X1087" s="26" t="s">
        <v>158</v>
      </c>
      <c r="Y1087" s="26" t="s">
        <v>190</v>
      </c>
      <c r="Z1087" s="26" t="s">
        <v>190</v>
      </c>
      <c r="AA1087" s="26" t="s">
        <v>190</v>
      </c>
      <c r="AB1087" s="26" t="s">
        <v>190</v>
      </c>
      <c r="AC1087" s="26" t="s">
        <v>190</v>
      </c>
      <c r="AD1087" s="26" t="s">
        <v>190</v>
      </c>
      <c r="AE1087" s="26" t="s">
        <v>55</v>
      </c>
      <c r="AF1087" s="26" t="s">
        <v>159</v>
      </c>
      <c r="AG1087" s="26" t="s">
        <v>59</v>
      </c>
      <c r="AH1087" s="26" t="s">
        <v>59</v>
      </c>
      <c r="AI1087" s="26" t="s">
        <v>59</v>
      </c>
      <c r="AJ1087" s="26" t="s">
        <v>59</v>
      </c>
      <c r="AK1087" s="26" t="s">
        <v>71</v>
      </c>
      <c r="AL1087" s="26" t="s">
        <v>160</v>
      </c>
      <c r="AM1087" s="26" t="s">
        <v>191</v>
      </c>
      <c r="AN1087" s="26" t="s">
        <v>90</v>
      </c>
      <c r="AO1087" s="26" t="s">
        <v>192</v>
      </c>
      <c r="AP1087" s="26" t="s">
        <v>106</v>
      </c>
      <c r="AQ1087" s="26" t="s">
        <v>106</v>
      </c>
      <c r="AR1087" s="26" t="s">
        <v>106</v>
      </c>
      <c r="AS1087" s="26" t="s">
        <v>106</v>
      </c>
      <c r="AT1087" s="26" t="s">
        <v>114</v>
      </c>
      <c r="AU1087" s="26" t="s">
        <v>193</v>
      </c>
      <c r="AX1087" s="12">
        <f t="shared" si="598"/>
        <v>1086</v>
      </c>
      <c r="AY1087" s="12">
        <f t="shared" si="629"/>
        <v>0.33333333333333331</v>
      </c>
      <c r="AZ1087" s="20" t="str">
        <f t="shared" si="599"/>
        <v>Anticipatoria., Criterios y estándares (Rúbrica)., Autoevaluación., Retroalimentación.</v>
      </c>
      <c r="BA1087" s="12" t="str">
        <f t="shared" si="594"/>
        <v>Anticipatoria.</v>
      </c>
      <c r="BB1087" s="12" t="str">
        <f t="shared" si="595"/>
        <v>Criterios y estándares (Rúbrica).</v>
      </c>
      <c r="BC1087" s="12" t="str">
        <f t="shared" si="596"/>
        <v>Autoevaluación.</v>
      </c>
      <c r="BD1087" s="12" t="str">
        <f t="shared" si="597"/>
        <v>Retroalimentación.</v>
      </c>
      <c r="BF1087" s="12">
        <f t="shared" si="600"/>
        <v>1</v>
      </c>
      <c r="BG1087" s="12">
        <f t="shared" si="601"/>
        <v>1</v>
      </c>
      <c r="BH1087" s="12">
        <f t="shared" si="602"/>
        <v>1</v>
      </c>
      <c r="BI1087" s="12">
        <f t="shared" si="603"/>
        <v>1</v>
      </c>
      <c r="BJ1087" s="12">
        <f t="shared" si="604"/>
        <v>0</v>
      </c>
      <c r="BK1087" s="12">
        <f t="shared" si="605"/>
        <v>4</v>
      </c>
      <c r="BL1087" s="20" t="str">
        <f t="shared" si="606"/>
        <v>Reflexión, Diálogo, Claridad, Oportunidades de mejora, Retroalimentación al docente</v>
      </c>
      <c r="BM1087" s="12" t="str">
        <f t="shared" si="607"/>
        <v>Reflexión</v>
      </c>
      <c r="BN1087" s="12" t="str">
        <f t="shared" si="630"/>
        <v>Diálogo</v>
      </c>
      <c r="BO1087" s="12" t="str">
        <f t="shared" si="608"/>
        <v>Claridad</v>
      </c>
      <c r="BP1087" s="12" t="str">
        <f t="shared" si="609"/>
        <v>Oportunidades de mejora</v>
      </c>
      <c r="BQ1087" s="12" t="str">
        <f t="shared" si="610"/>
        <v>Retroalimentación al docente</v>
      </c>
      <c r="BS1087" s="12">
        <f t="shared" si="611"/>
        <v>1</v>
      </c>
      <c r="BT1087" s="12">
        <f t="shared" si="612"/>
        <v>1</v>
      </c>
      <c r="BU1087" s="12">
        <f t="shared" si="613"/>
        <v>1</v>
      </c>
      <c r="BV1087" s="12">
        <f t="shared" si="614"/>
        <v>1</v>
      </c>
      <c r="BW1087" s="12">
        <f t="shared" si="615"/>
        <v>1</v>
      </c>
      <c r="BX1087" s="12">
        <f t="shared" si="616"/>
        <v>0</v>
      </c>
      <c r="BY1087" s="12">
        <f t="shared" si="617"/>
        <v>5</v>
      </c>
      <c r="BZ1087" s="12" t="str">
        <f t="shared" si="61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87" s="12" t="str">
        <f t="shared" si="619"/>
        <v>La bibliografía básica propuesta se encuentra en la biblioteca "Juan Roa Vásquez".</v>
      </c>
      <c r="CB1087" s="21" t="str">
        <f t="shared" si="620"/>
        <v>La bibliografía propuesta contiene títulos de edición menor a 5 años.</v>
      </c>
      <c r="CC1087" s="12" t="str">
        <f t="shared" si="621"/>
        <v>La bibliografía se presenta con una sólo sistema de referenciación (APA, Vancouver, IEEE, etc).</v>
      </c>
      <c r="CD1087" s="12" t="str">
        <f t="shared" si="622"/>
        <v>La bibliografía incluye por lo menos dos títulos en una segunda lengua.</v>
      </c>
      <c r="CF1087" s="12">
        <f t="shared" si="623"/>
        <v>1</v>
      </c>
      <c r="CG1087" s="12">
        <f t="shared" si="624"/>
        <v>1</v>
      </c>
      <c r="CH1087" s="12">
        <f t="shared" si="625"/>
        <v>1</v>
      </c>
      <c r="CI1087" s="12">
        <f t="shared" si="626"/>
        <v>1</v>
      </c>
      <c r="CJ1087" s="12">
        <f t="shared" si="627"/>
        <v>0</v>
      </c>
      <c r="CK1087" s="12">
        <f t="shared" si="628"/>
        <v>4</v>
      </c>
    </row>
    <row r="1088" spans="1:89" x14ac:dyDescent="0.25">
      <c r="A1088" s="25">
        <v>43159.33246716435</v>
      </c>
      <c r="B1088" s="26" t="s">
        <v>2188</v>
      </c>
      <c r="C1088" s="26" t="s">
        <v>2189</v>
      </c>
      <c r="D1088" s="26" t="s">
        <v>185</v>
      </c>
      <c r="E1088" s="24"/>
      <c r="F1088" s="26" t="s">
        <v>223</v>
      </c>
      <c r="G1088" s="26" t="s">
        <v>2191</v>
      </c>
      <c r="H1088" s="26" t="s">
        <v>188</v>
      </c>
      <c r="I1088" s="26" t="s">
        <v>188</v>
      </c>
      <c r="J1088" s="26" t="s">
        <v>188</v>
      </c>
      <c r="K1088" s="26" t="s">
        <v>188</v>
      </c>
      <c r="L1088" s="26" t="s">
        <v>188</v>
      </c>
      <c r="M1088" s="26" t="s">
        <v>188</v>
      </c>
      <c r="N1088" s="26" t="s">
        <v>188</v>
      </c>
      <c r="O1088" s="26" t="s">
        <v>188</v>
      </c>
      <c r="P1088" s="26" t="s">
        <v>188</v>
      </c>
      <c r="Q1088" s="26" t="s">
        <v>188</v>
      </c>
      <c r="R1088" s="26" t="s">
        <v>188</v>
      </c>
      <c r="S1088" s="26" t="s">
        <v>188</v>
      </c>
      <c r="T1088" s="26" t="s">
        <v>188</v>
      </c>
      <c r="U1088" s="26" t="s">
        <v>188</v>
      </c>
      <c r="V1088" s="26" t="s">
        <v>5</v>
      </c>
      <c r="W1088" s="26" t="s">
        <v>162</v>
      </c>
      <c r="X1088" s="26" t="s">
        <v>158</v>
      </c>
      <c r="Y1088" s="26" t="s">
        <v>190</v>
      </c>
      <c r="Z1088" s="26" t="s">
        <v>190</v>
      </c>
      <c r="AA1088" s="26" t="s">
        <v>190</v>
      </c>
      <c r="AB1088" s="26" t="s">
        <v>190</v>
      </c>
      <c r="AC1088" s="26" t="s">
        <v>190</v>
      </c>
      <c r="AD1088" s="26" t="s">
        <v>190</v>
      </c>
      <c r="AE1088" s="26" t="s">
        <v>55</v>
      </c>
      <c r="AF1088" s="26" t="s">
        <v>159</v>
      </c>
      <c r="AG1088" s="26" t="s">
        <v>59</v>
      </c>
      <c r="AH1088" s="26" t="s">
        <v>59</v>
      </c>
      <c r="AI1088" s="26" t="s">
        <v>59</v>
      </c>
      <c r="AJ1088" s="26" t="s">
        <v>59</v>
      </c>
      <c r="AK1088" s="26" t="s">
        <v>69</v>
      </c>
      <c r="AL1088" s="26" t="s">
        <v>163</v>
      </c>
      <c r="AM1088" s="26" t="s">
        <v>191</v>
      </c>
      <c r="AN1088" s="26" t="s">
        <v>89</v>
      </c>
      <c r="AO1088" s="26" t="s">
        <v>192</v>
      </c>
      <c r="AP1088" s="26" t="s">
        <v>106</v>
      </c>
      <c r="AQ1088" s="26" t="s">
        <v>106</v>
      </c>
      <c r="AR1088" s="26" t="s">
        <v>106</v>
      </c>
      <c r="AS1088" s="26" t="s">
        <v>106</v>
      </c>
      <c r="AT1088" s="26" t="s">
        <v>114</v>
      </c>
      <c r="AU1088" s="26" t="s">
        <v>193</v>
      </c>
      <c r="AX1088" s="12">
        <f t="shared" si="598"/>
        <v>1086</v>
      </c>
      <c r="AY1088" s="12">
        <f t="shared" si="629"/>
        <v>0.33333333333333331</v>
      </c>
      <c r="AZ1088" s="20" t="str">
        <f t="shared" si="599"/>
        <v>Anticipatoria., Criterios y estándares (Rúbrica)., Autoevaluación., Retroalimentación.</v>
      </c>
      <c r="BA1088" s="12" t="str">
        <f t="shared" si="594"/>
        <v>Anticipatoria.</v>
      </c>
      <c r="BB1088" s="12" t="str">
        <f t="shared" si="595"/>
        <v>Criterios y estándares (Rúbrica).</v>
      </c>
      <c r="BC1088" s="12" t="str">
        <f t="shared" si="596"/>
        <v>Autoevaluación.</v>
      </c>
      <c r="BD1088" s="12" t="str">
        <f t="shared" si="597"/>
        <v>Retroalimentación.</v>
      </c>
      <c r="BF1088" s="12">
        <f t="shared" si="600"/>
        <v>1</v>
      </c>
      <c r="BG1088" s="12">
        <f t="shared" si="601"/>
        <v>1</v>
      </c>
      <c r="BH1088" s="12">
        <f t="shared" si="602"/>
        <v>1</v>
      </c>
      <c r="BI1088" s="12">
        <f t="shared" si="603"/>
        <v>1</v>
      </c>
      <c r="BJ1088" s="12">
        <f t="shared" si="604"/>
        <v>0</v>
      </c>
      <c r="BK1088" s="12">
        <f t="shared" si="605"/>
        <v>4</v>
      </c>
      <c r="BL1088" s="20" t="str">
        <f t="shared" si="606"/>
        <v>Reflexión, Diálogo, Claridad, Oportunidades de mejora, Retroalimentación al docente</v>
      </c>
      <c r="BM1088" s="12" t="str">
        <f t="shared" si="607"/>
        <v>Reflexión</v>
      </c>
      <c r="BN1088" s="12" t="str">
        <f t="shared" si="630"/>
        <v>Diálogo</v>
      </c>
      <c r="BO1088" s="12" t="str">
        <f t="shared" si="608"/>
        <v>Claridad</v>
      </c>
      <c r="BP1088" s="12" t="str">
        <f t="shared" si="609"/>
        <v>Oportunidades de mejora</v>
      </c>
      <c r="BQ1088" s="12" t="str">
        <f t="shared" si="610"/>
        <v>Retroalimentación al docente</v>
      </c>
      <c r="BS1088" s="12">
        <f t="shared" si="611"/>
        <v>1</v>
      </c>
      <c r="BT1088" s="12">
        <f t="shared" si="612"/>
        <v>1</v>
      </c>
      <c r="BU1088" s="12">
        <f t="shared" si="613"/>
        <v>1</v>
      </c>
      <c r="BV1088" s="12">
        <f t="shared" si="614"/>
        <v>1</v>
      </c>
      <c r="BW1088" s="12">
        <f t="shared" si="615"/>
        <v>1</v>
      </c>
      <c r="BX1088" s="12">
        <f t="shared" si="616"/>
        <v>0</v>
      </c>
      <c r="BY1088" s="12">
        <f t="shared" si="617"/>
        <v>5</v>
      </c>
      <c r="BZ1088" s="12" t="str">
        <f t="shared" si="61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88" s="12" t="str">
        <f t="shared" si="619"/>
        <v>La bibliografía básica propuesta se encuentra en la biblioteca "Juan Roa Vásquez".</v>
      </c>
      <c r="CB1088" s="21" t="str">
        <f t="shared" si="620"/>
        <v>La bibliografía propuesta contiene títulos de edición menor a 5 años.</v>
      </c>
      <c r="CC1088" s="12" t="str">
        <f t="shared" si="621"/>
        <v>La bibliografía se presenta con una sólo sistema de referenciación (APA, Vancouver, IEEE, etc).</v>
      </c>
      <c r="CD1088" s="12" t="str">
        <f t="shared" si="622"/>
        <v>La bibliografía incluye por lo menos dos títulos en una segunda lengua.</v>
      </c>
      <c r="CF1088" s="12">
        <f t="shared" si="623"/>
        <v>1</v>
      </c>
      <c r="CG1088" s="12">
        <f t="shared" si="624"/>
        <v>1</v>
      </c>
      <c r="CH1088" s="12">
        <f t="shared" si="625"/>
        <v>1</v>
      </c>
      <c r="CI1088" s="12">
        <f t="shared" si="626"/>
        <v>1</v>
      </c>
      <c r="CJ1088" s="12">
        <f t="shared" si="627"/>
        <v>0</v>
      </c>
      <c r="CK1088" s="12">
        <f t="shared" si="628"/>
        <v>4</v>
      </c>
    </row>
    <row r="1089" spans="1:89" x14ac:dyDescent="0.25">
      <c r="A1089" s="25">
        <v>43159.33415505787</v>
      </c>
      <c r="B1089" s="26" t="s">
        <v>2188</v>
      </c>
      <c r="C1089" s="26" t="s">
        <v>2189</v>
      </c>
      <c r="D1089" s="26" t="s">
        <v>185</v>
      </c>
      <c r="E1089" s="24"/>
      <c r="F1089" s="26" t="s">
        <v>282</v>
      </c>
      <c r="G1089" s="26" t="s">
        <v>2190</v>
      </c>
      <c r="H1089" s="26" t="s">
        <v>188</v>
      </c>
      <c r="I1089" s="26" t="s">
        <v>188</v>
      </c>
      <c r="J1089" s="26" t="s">
        <v>188</v>
      </c>
      <c r="K1089" s="26" t="s">
        <v>188</v>
      </c>
      <c r="L1089" s="26" t="s">
        <v>188</v>
      </c>
      <c r="M1089" s="26" t="s">
        <v>188</v>
      </c>
      <c r="N1089" s="26" t="s">
        <v>188</v>
      </c>
      <c r="O1089" s="26" t="s">
        <v>188</v>
      </c>
      <c r="P1089" s="26" t="s">
        <v>188</v>
      </c>
      <c r="Q1089" s="26" t="s">
        <v>188</v>
      </c>
      <c r="R1089" s="26" t="s">
        <v>188</v>
      </c>
      <c r="S1089" s="26" t="s">
        <v>188</v>
      </c>
      <c r="T1089" s="26" t="s">
        <v>188</v>
      </c>
      <c r="U1089" s="26" t="s">
        <v>188</v>
      </c>
      <c r="V1089" s="26" t="s">
        <v>5</v>
      </c>
      <c r="W1089" s="26" t="s">
        <v>162</v>
      </c>
      <c r="X1089" s="26" t="s">
        <v>158</v>
      </c>
      <c r="Y1089" s="26" t="s">
        <v>190</v>
      </c>
      <c r="Z1089" s="26" t="s">
        <v>190</v>
      </c>
      <c r="AA1089" s="26" t="s">
        <v>190</v>
      </c>
      <c r="AB1089" s="26" t="s">
        <v>190</v>
      </c>
      <c r="AC1089" s="26" t="s">
        <v>190</v>
      </c>
      <c r="AD1089" s="26" t="s">
        <v>190</v>
      </c>
      <c r="AE1089" s="26" t="s">
        <v>55</v>
      </c>
      <c r="AF1089" s="26" t="s">
        <v>159</v>
      </c>
      <c r="AG1089" s="26" t="s">
        <v>59</v>
      </c>
      <c r="AH1089" s="26" t="s">
        <v>59</v>
      </c>
      <c r="AI1089" s="26" t="s">
        <v>59</v>
      </c>
      <c r="AJ1089" s="26" t="s">
        <v>59</v>
      </c>
      <c r="AK1089" s="26" t="s">
        <v>69</v>
      </c>
      <c r="AL1089" s="26" t="s">
        <v>160</v>
      </c>
      <c r="AM1089" s="26" t="s">
        <v>191</v>
      </c>
      <c r="AN1089" s="26" t="s">
        <v>89</v>
      </c>
      <c r="AO1089" s="26" t="s">
        <v>192</v>
      </c>
      <c r="AP1089" s="26" t="s">
        <v>106</v>
      </c>
      <c r="AQ1089" s="26" t="s">
        <v>106</v>
      </c>
      <c r="AR1089" s="26" t="s">
        <v>106</v>
      </c>
      <c r="AS1089" s="26" t="s">
        <v>106</v>
      </c>
      <c r="AT1089" s="26" t="s">
        <v>114</v>
      </c>
      <c r="AU1089" s="26" t="s">
        <v>193</v>
      </c>
      <c r="AX1089" s="12">
        <f t="shared" si="598"/>
        <v>1086</v>
      </c>
      <c r="AY1089" s="12">
        <f t="shared" si="629"/>
        <v>0.33333333333333331</v>
      </c>
      <c r="AZ1089" s="20" t="str">
        <f t="shared" si="599"/>
        <v>Anticipatoria., Criterios y estándares (Rúbrica)., Autoevaluación., Retroalimentación.</v>
      </c>
      <c r="BA1089" s="12" t="str">
        <f t="shared" si="594"/>
        <v>Anticipatoria.</v>
      </c>
      <c r="BB1089" s="12" t="str">
        <f t="shared" si="595"/>
        <v>Criterios y estándares (Rúbrica).</v>
      </c>
      <c r="BC1089" s="12" t="str">
        <f t="shared" si="596"/>
        <v>Autoevaluación.</v>
      </c>
      <c r="BD1089" s="12" t="str">
        <f t="shared" si="597"/>
        <v>Retroalimentación.</v>
      </c>
      <c r="BF1089" s="12">
        <f t="shared" si="600"/>
        <v>1</v>
      </c>
      <c r="BG1089" s="12">
        <f t="shared" si="601"/>
        <v>1</v>
      </c>
      <c r="BH1089" s="12">
        <f t="shared" si="602"/>
        <v>1</v>
      </c>
      <c r="BI1089" s="12">
        <f t="shared" si="603"/>
        <v>1</v>
      </c>
      <c r="BJ1089" s="12">
        <f t="shared" si="604"/>
        <v>0</v>
      </c>
      <c r="BK1089" s="12">
        <f t="shared" si="605"/>
        <v>4</v>
      </c>
      <c r="BL1089" s="20" t="str">
        <f t="shared" si="606"/>
        <v>Reflexión, Diálogo, Claridad, Oportunidades de mejora, Retroalimentación al docente</v>
      </c>
      <c r="BM1089" s="12" t="str">
        <f t="shared" si="607"/>
        <v>Reflexión</v>
      </c>
      <c r="BN1089" s="12" t="str">
        <f t="shared" si="630"/>
        <v>Diálogo</v>
      </c>
      <c r="BO1089" s="12" t="str">
        <f t="shared" si="608"/>
        <v>Claridad</v>
      </c>
      <c r="BP1089" s="12" t="str">
        <f t="shared" si="609"/>
        <v>Oportunidades de mejora</v>
      </c>
      <c r="BQ1089" s="12" t="str">
        <f t="shared" si="610"/>
        <v>Retroalimentación al docente</v>
      </c>
      <c r="BS1089" s="12">
        <f t="shared" si="611"/>
        <v>1</v>
      </c>
      <c r="BT1089" s="12">
        <f t="shared" si="612"/>
        <v>1</v>
      </c>
      <c r="BU1089" s="12">
        <f t="shared" si="613"/>
        <v>1</v>
      </c>
      <c r="BV1089" s="12">
        <f t="shared" si="614"/>
        <v>1</v>
      </c>
      <c r="BW1089" s="12">
        <f t="shared" si="615"/>
        <v>1</v>
      </c>
      <c r="BX1089" s="12">
        <f t="shared" si="616"/>
        <v>0</v>
      </c>
      <c r="BY1089" s="12">
        <f t="shared" si="617"/>
        <v>5</v>
      </c>
      <c r="BZ1089" s="12" t="str">
        <f t="shared" si="618"/>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89" s="12" t="str">
        <f t="shared" si="619"/>
        <v>La bibliografía básica propuesta se encuentra en la biblioteca "Juan Roa Vásquez".</v>
      </c>
      <c r="CB1089" s="21" t="str">
        <f t="shared" si="620"/>
        <v>La bibliografía propuesta contiene títulos de edición menor a 5 años.</v>
      </c>
      <c r="CC1089" s="12" t="str">
        <f t="shared" si="621"/>
        <v>La bibliografía se presenta con una sólo sistema de referenciación (APA, Vancouver, IEEE, etc).</v>
      </c>
      <c r="CD1089" s="12" t="str">
        <f t="shared" si="622"/>
        <v>La bibliografía incluye por lo menos dos títulos en una segunda lengua.</v>
      </c>
      <c r="CF1089" s="12">
        <f t="shared" si="623"/>
        <v>1</v>
      </c>
      <c r="CG1089" s="12">
        <f t="shared" si="624"/>
        <v>1</v>
      </c>
      <c r="CH1089" s="12">
        <f t="shared" si="625"/>
        <v>1</v>
      </c>
      <c r="CI1089" s="12">
        <f t="shared" si="626"/>
        <v>1</v>
      </c>
      <c r="CJ1089" s="12">
        <f t="shared" si="627"/>
        <v>0</v>
      </c>
      <c r="CK1089" s="12">
        <f t="shared" si="628"/>
        <v>4</v>
      </c>
    </row>
    <row r="1090" spans="1:89" x14ac:dyDescent="0.25">
      <c r="A1090" s="25">
        <v>43159.58621040509</v>
      </c>
      <c r="B1090" s="26" t="s">
        <v>2192</v>
      </c>
      <c r="C1090" s="26" t="s">
        <v>2193</v>
      </c>
      <c r="D1090" s="26" t="s">
        <v>185</v>
      </c>
      <c r="E1090" s="24"/>
      <c r="F1090" s="26" t="s">
        <v>621</v>
      </c>
      <c r="G1090" s="26" t="s">
        <v>2194</v>
      </c>
      <c r="H1090" s="26" t="s">
        <v>188</v>
      </c>
      <c r="I1090" s="26" t="s">
        <v>188</v>
      </c>
      <c r="J1090" s="26" t="s">
        <v>188</v>
      </c>
      <c r="K1090" s="26" t="s">
        <v>188</v>
      </c>
      <c r="L1090" s="26" t="s">
        <v>188</v>
      </c>
      <c r="M1090" s="26" t="s">
        <v>188</v>
      </c>
      <c r="N1090" s="26" t="s">
        <v>188</v>
      </c>
      <c r="O1090" s="26" t="s">
        <v>188</v>
      </c>
      <c r="P1090" s="26" t="s">
        <v>188</v>
      </c>
      <c r="Q1090" s="26" t="s">
        <v>188</v>
      </c>
      <c r="R1090" s="26" t="s">
        <v>188</v>
      </c>
      <c r="S1090" s="26" t="s">
        <v>188</v>
      </c>
      <c r="T1090" s="26" t="s">
        <v>188</v>
      </c>
      <c r="U1090" s="26" t="s">
        <v>188</v>
      </c>
      <c r="V1090" s="26" t="s">
        <v>5</v>
      </c>
      <c r="W1090" s="26" t="s">
        <v>162</v>
      </c>
      <c r="X1090" s="26" t="s">
        <v>158</v>
      </c>
      <c r="Y1090" s="26" t="s">
        <v>190</v>
      </c>
      <c r="Z1090" s="26" t="s">
        <v>190</v>
      </c>
      <c r="AA1090" s="26" t="s">
        <v>190</v>
      </c>
      <c r="AB1090" s="26" t="s">
        <v>190</v>
      </c>
      <c r="AC1090" s="26" t="s">
        <v>190</v>
      </c>
      <c r="AD1090" s="26" t="s">
        <v>190</v>
      </c>
      <c r="AE1090" s="26" t="s">
        <v>55</v>
      </c>
      <c r="AF1090" s="26" t="s">
        <v>159</v>
      </c>
      <c r="AG1090" s="26" t="s">
        <v>59</v>
      </c>
      <c r="AH1090" s="26" t="s">
        <v>59</v>
      </c>
      <c r="AI1090" s="26" t="s">
        <v>59</v>
      </c>
      <c r="AJ1090" s="26" t="s">
        <v>59</v>
      </c>
      <c r="AK1090" s="26" t="s">
        <v>71</v>
      </c>
      <c r="AL1090" s="26" t="s">
        <v>163</v>
      </c>
      <c r="AM1090" s="26" t="s">
        <v>218</v>
      </c>
      <c r="AN1090" s="26" t="s">
        <v>90</v>
      </c>
      <c r="AO1090" s="26" t="s">
        <v>913</v>
      </c>
      <c r="AP1090" s="26" t="s">
        <v>106</v>
      </c>
      <c r="AQ1090" s="26" t="s">
        <v>106</v>
      </c>
      <c r="AR1090" s="26" t="s">
        <v>106</v>
      </c>
      <c r="AS1090" s="26" t="s">
        <v>106</v>
      </c>
      <c r="AT1090" s="26" t="s">
        <v>113</v>
      </c>
      <c r="AU1090" s="26" t="s">
        <v>164</v>
      </c>
      <c r="AX1090" s="12">
        <f t="shared" si="598"/>
        <v>1089</v>
      </c>
      <c r="AY1090" s="12">
        <f t="shared" si="629"/>
        <v>0.5</v>
      </c>
      <c r="AZ1090" s="20" t="str">
        <f t="shared" si="599"/>
        <v>Criterios y estándares (Rúbrica)., Retroalimentación.</v>
      </c>
      <c r="BA1090" s="12" t="str">
        <f t="shared" ref="BA1090:BA1153" si="631">IFERROR(LEFT(AZ1090,FIND(".",AZ1090,1)),"")</f>
        <v>Criterios y estándares (Rúbrica).</v>
      </c>
      <c r="BB1090" s="12" t="str">
        <f t="shared" ref="BB1090:BB1153" si="632">IFERROR(MID(AZ1090,FIND(",",AZ1090,1)+2,FIND(".",AZ1090,FIND(".",AZ1090,1)+1)-(FIND(".",AZ1090,1)+2)),"")</f>
        <v>Retroalimentación.</v>
      </c>
      <c r="BC1090" s="12" t="str">
        <f t="shared" ref="BC1090:BC1153" si="633">IFERROR(MID(AZ1090,FIND(".",AZ1090,FIND(".",AZ1090,1)+1)+3,FIND(".",AZ1090,FIND(".",AZ1090,FIND(".",AZ1090,1)+1)+3)-(FIND(".",AZ1090,FIND(".",AZ1090,1)+1)+2)),"")</f>
        <v/>
      </c>
      <c r="BD1090" s="12" t="str">
        <f t="shared" ref="BD1090:BD1153" si="634">IFERROR(MID(AZ1090,FIND(".",AZ1090,FIND(".",AZ1090,FIND(".",AZ1090,1)+1)+2)+3,FIND(".",AZ1090,FIND(".",AZ1090,FIND(".",AZ1090,FIND(".",AZ1090,1)+1)+2)+3+1)),"")</f>
        <v/>
      </c>
      <c r="BF1090" s="12">
        <f t="shared" si="600"/>
        <v>0</v>
      </c>
      <c r="BG1090" s="12">
        <f t="shared" si="601"/>
        <v>1</v>
      </c>
      <c r="BH1090" s="12">
        <f t="shared" si="602"/>
        <v>0</v>
      </c>
      <c r="BI1090" s="12">
        <f t="shared" si="603"/>
        <v>1</v>
      </c>
      <c r="BJ1090" s="12">
        <f t="shared" si="604"/>
        <v>0</v>
      </c>
      <c r="BK1090" s="12">
        <f t="shared" si="605"/>
        <v>2</v>
      </c>
      <c r="BL1090" s="20" t="str">
        <f t="shared" si="606"/>
        <v>Reflexión, Oportunidades de mejora, Retroalimentación al docente</v>
      </c>
      <c r="BM1090" s="12" t="str">
        <f t="shared" si="607"/>
        <v>Reflexión</v>
      </c>
      <c r="BN1090" s="12" t="str">
        <f t="shared" si="630"/>
        <v>Oportunidades de mejora</v>
      </c>
      <c r="BO1090" s="12" t="str">
        <f t="shared" si="608"/>
        <v>Retroalimentación al docente</v>
      </c>
      <c r="BP1090" s="12" t="str">
        <f t="shared" si="609"/>
        <v/>
      </c>
      <c r="BQ1090" s="12" t="str">
        <f t="shared" si="610"/>
        <v/>
      </c>
      <c r="BS1090" s="12">
        <f t="shared" si="611"/>
        <v>1</v>
      </c>
      <c r="BT1090" s="12">
        <f t="shared" si="612"/>
        <v>0</v>
      </c>
      <c r="BU1090" s="12">
        <f t="shared" si="613"/>
        <v>0</v>
      </c>
      <c r="BV1090" s="12">
        <f t="shared" si="614"/>
        <v>1</v>
      </c>
      <c r="BW1090" s="12">
        <f t="shared" si="615"/>
        <v>1</v>
      </c>
      <c r="BX1090" s="12">
        <f t="shared" si="616"/>
        <v>0</v>
      </c>
      <c r="BY1090" s="12">
        <f t="shared" si="617"/>
        <v>3</v>
      </c>
      <c r="BZ1090" s="12" t="str">
        <f t="shared" si="618"/>
        <v>La bibliografía básica propuesta se encuentra en la biblioteca "Juan Roa Vásquez".</v>
      </c>
      <c r="CA1090" s="12" t="str">
        <f t="shared" si="619"/>
        <v>La bibliografía básica propuesta se encuentra en la biblioteca "Juan Roa Vásquez".</v>
      </c>
      <c r="CB1090" s="21" t="str">
        <f t="shared" si="620"/>
        <v/>
      </c>
      <c r="CC1090" s="12" t="str">
        <f t="shared" si="621"/>
        <v/>
      </c>
      <c r="CD1090" s="12" t="str">
        <f t="shared" si="622"/>
        <v/>
      </c>
      <c r="CF1090" s="12">
        <f t="shared" si="623"/>
        <v>1</v>
      </c>
      <c r="CG1090" s="12">
        <f t="shared" si="624"/>
        <v>0</v>
      </c>
      <c r="CH1090" s="12">
        <f t="shared" si="625"/>
        <v>0</v>
      </c>
      <c r="CI1090" s="12">
        <f t="shared" si="626"/>
        <v>0</v>
      </c>
      <c r="CJ1090" s="12">
        <f t="shared" si="627"/>
        <v>0</v>
      </c>
      <c r="CK1090" s="12">
        <f t="shared" si="628"/>
        <v>1</v>
      </c>
    </row>
    <row r="1091" spans="1:89" x14ac:dyDescent="0.25">
      <c r="A1091" s="25">
        <v>43159.587566006943</v>
      </c>
      <c r="B1091" s="26" t="s">
        <v>2192</v>
      </c>
      <c r="C1091" s="26" t="s">
        <v>2193</v>
      </c>
      <c r="D1091" s="26" t="s">
        <v>185</v>
      </c>
      <c r="E1091" s="24"/>
      <c r="F1091" s="26" t="s">
        <v>621</v>
      </c>
      <c r="G1091" s="26" t="s">
        <v>2195</v>
      </c>
      <c r="H1091" s="26" t="s">
        <v>188</v>
      </c>
      <c r="I1091" s="26" t="s">
        <v>188</v>
      </c>
      <c r="J1091" s="26" t="s">
        <v>188</v>
      </c>
      <c r="K1091" s="26" t="s">
        <v>188</v>
      </c>
      <c r="L1091" s="26" t="s">
        <v>188</v>
      </c>
      <c r="M1091" s="26" t="s">
        <v>188</v>
      </c>
      <c r="N1091" s="26" t="s">
        <v>188</v>
      </c>
      <c r="O1091" s="26" t="s">
        <v>188</v>
      </c>
      <c r="P1091" s="26" t="s">
        <v>188</v>
      </c>
      <c r="Q1091" s="26" t="s">
        <v>188</v>
      </c>
      <c r="R1091" s="26" t="s">
        <v>188</v>
      </c>
      <c r="S1091" s="26" t="s">
        <v>188</v>
      </c>
      <c r="T1091" s="26" t="s">
        <v>188</v>
      </c>
      <c r="U1091" s="26" t="s">
        <v>188</v>
      </c>
      <c r="V1091" s="26" t="s">
        <v>5</v>
      </c>
      <c r="W1091" s="26" t="s">
        <v>162</v>
      </c>
      <c r="X1091" s="26" t="s">
        <v>158</v>
      </c>
      <c r="Y1091" s="26" t="s">
        <v>190</v>
      </c>
      <c r="Z1091" s="26" t="s">
        <v>190</v>
      </c>
      <c r="AA1091" s="26" t="s">
        <v>190</v>
      </c>
      <c r="AB1091" s="26" t="s">
        <v>190</v>
      </c>
      <c r="AC1091" s="26" t="s">
        <v>190</v>
      </c>
      <c r="AD1091" s="26" t="s">
        <v>190</v>
      </c>
      <c r="AE1091" s="26" t="s">
        <v>55</v>
      </c>
      <c r="AF1091" s="26" t="s">
        <v>159</v>
      </c>
      <c r="AG1091" s="26" t="s">
        <v>59</v>
      </c>
      <c r="AH1091" s="26" t="s">
        <v>59</v>
      </c>
      <c r="AI1091" s="26" t="s">
        <v>59</v>
      </c>
      <c r="AJ1091" s="26" t="s">
        <v>59</v>
      </c>
      <c r="AK1091" s="26" t="s">
        <v>71</v>
      </c>
      <c r="AL1091" s="26" t="s">
        <v>163</v>
      </c>
      <c r="AM1091" s="26" t="s">
        <v>231</v>
      </c>
      <c r="AN1091" s="26" t="s">
        <v>90</v>
      </c>
      <c r="AO1091" s="26" t="s">
        <v>913</v>
      </c>
      <c r="AP1091" s="26" t="s">
        <v>106</v>
      </c>
      <c r="AQ1091" s="26" t="s">
        <v>106</v>
      </c>
      <c r="AR1091" s="26" t="s">
        <v>106</v>
      </c>
      <c r="AS1091" s="26" t="s">
        <v>106</v>
      </c>
      <c r="AT1091" s="26" t="s">
        <v>113</v>
      </c>
      <c r="AU1091" s="26" t="s">
        <v>164</v>
      </c>
      <c r="AX1091" s="12">
        <f t="shared" ref="AX1091:AX1154" si="635">IFERROR(MATCH(C1091,$C$2:$C$2000,0),"")</f>
        <v>1089</v>
      </c>
      <c r="AY1091" s="12">
        <f t="shared" si="629"/>
        <v>0.5</v>
      </c>
      <c r="AZ1091" s="20" t="str">
        <f t="shared" ref="AZ1091:AZ1154" si="636">AM1091</f>
        <v>Anticipatoria., Criterios y estándares (Rúbrica)., Retroalimentación.</v>
      </c>
      <c r="BA1091" s="12" t="str">
        <f t="shared" si="631"/>
        <v>Anticipatoria.</v>
      </c>
      <c r="BB1091" s="12" t="str">
        <f t="shared" si="632"/>
        <v>Criterios y estándares (Rúbrica).</v>
      </c>
      <c r="BC1091" s="12" t="str">
        <f t="shared" si="633"/>
        <v>Retroalimentación.</v>
      </c>
      <c r="BD1091" s="12" t="str">
        <f t="shared" si="634"/>
        <v/>
      </c>
      <c r="BF1091" s="12">
        <f t="shared" ref="BF1091:BF1154" si="637">COUNTIF(BA1091:BD1091,"Anticipatoria.")</f>
        <v>1</v>
      </c>
      <c r="BG1091" s="12">
        <f t="shared" ref="BG1091:BG1154" si="638">COUNTIF(BA1091:BD1091,"Criterios y estándares (Rúbrica).")</f>
        <v>1</v>
      </c>
      <c r="BH1091" s="12">
        <f t="shared" ref="BH1091:BH1154" si="639">COUNTIF(BA1091:BD1091,"Autoevaluación.")</f>
        <v>0</v>
      </c>
      <c r="BI1091" s="12">
        <f t="shared" ref="BI1091:BI1154" si="640">COUNTIF(BA1091:BD1091,"Retroalimentación.")</f>
        <v>1</v>
      </c>
      <c r="BJ1091" s="12">
        <f t="shared" ref="BJ1091:BJ1154" si="641">COUNTIF(BA1091:BD1091,"No incluye los componentes enunciados.")</f>
        <v>0</v>
      </c>
      <c r="BK1091" s="12">
        <f t="shared" ref="BK1091:BK1154" si="642">IF(BJ1091=1,1,SUM(BF1091:BI1091))</f>
        <v>3</v>
      </c>
      <c r="BL1091" s="20" t="str">
        <f t="shared" ref="BL1091:BL1154" si="643">AO1091</f>
        <v>Reflexión, Oportunidades de mejora, Retroalimentación al docente</v>
      </c>
      <c r="BM1091" s="12" t="str">
        <f t="shared" ref="BM1091:BM1154" si="644">IFERROR(LEFT(BL1091,FIND(",",BL1091,1)-1),BL1091)</f>
        <v>Reflexión</v>
      </c>
      <c r="BN1091" s="12" t="str">
        <f t="shared" si="630"/>
        <v>Oportunidades de mejora</v>
      </c>
      <c r="BO1091" s="12" t="str">
        <f t="shared" ref="BO1091:BO1154" si="645">IF(OR(LEN(BL1091)=28,LEN(BL1091)=42,LEN(BL1091)=43,LEN(BL1091)=44,LEN(BL1091)=47,LEN(BL1091)=48,LEN(BL1091)=49,LEN(BL1091)=62,LEN(BL1091)=63,LEN(BL1091)=64),RIGHT(BL1091,LEN(BL1091)-FIND(",",BL1091,11)-1),IFERROR(MID(BL1091,FIND(",",BL1091,11)+2,(FIND(",",BL1091,21))-(FIND(",",BL1091,11)+2)),""))</f>
        <v>Retroalimentación al docente</v>
      </c>
      <c r="BP1091" s="12" t="str">
        <f t="shared" ref="BP1091:BP1154" si="646">IF(OR(LEN(BL1091)=53,LEN(BL1091)=58,LEN(BL1091)=72,LEN(BL1091)=73),RIGHT(BL1091,LEN(BL1091)-FIND(",",BL1091,20)-1),IFERROR(MID(BL1091,FIND(",",BL1091,20)+2,(FIND(",",BL1091,30))-(FIND(",",BL1091,20)+2)),""))</f>
        <v/>
      </c>
      <c r="BQ1091" s="12" t="str">
        <f t="shared" ref="BQ1091:BQ1154" si="647">IF(OR(LEN(BL1091)=62,LEN(BL1091)=63,LEN(BL1091)=64,LEN(BL1091)=72,LEN(BL1091)=73),"",IFERROR(RIGHT(BL1091,LEN(BL1091)-(FIND(",",BL1091,30)+1)),""))</f>
        <v/>
      </c>
      <c r="BS1091" s="12">
        <f t="shared" ref="BS1091:BS1154" si="648">COUNTIF(BM1091:BQ1091,"Reflexión")</f>
        <v>1</v>
      </c>
      <c r="BT1091" s="12">
        <f t="shared" ref="BT1091:BT1154" si="649">COUNTIF(BM1091:BQ1091,"Diálogo")</f>
        <v>0</v>
      </c>
      <c r="BU1091" s="12">
        <f t="shared" ref="BU1091:BU1154" si="650">COUNTIF(BM1091:BQ1091,"Claridad")</f>
        <v>0</v>
      </c>
      <c r="BV1091" s="12">
        <f t="shared" ref="BV1091:BV1154" si="651">COUNTIF(BM1091:BQ1091,"Oportunidades de mejora")</f>
        <v>1</v>
      </c>
      <c r="BW1091" s="12">
        <f t="shared" ref="BW1091:BW1154" si="652">COUNTIF(BM1091:BQ1091,"Retroalimentación al docente")</f>
        <v>1</v>
      </c>
      <c r="BX1091" s="12">
        <f t="shared" ref="BX1091:BX1154" si="653">COUNTIF(BM1091:BQ1091,"No incluye los principios enunciados")</f>
        <v>0</v>
      </c>
      <c r="BY1091" s="12">
        <f t="shared" ref="BY1091:BY1154" si="654">IF(BX1091=1,1,SUM(BS1091:BX1091))</f>
        <v>3</v>
      </c>
      <c r="BZ1091" s="12" t="str">
        <f t="shared" ref="BZ1091:BZ1154" si="655">AU1091</f>
        <v>La bibliografía básica propuesta se encuentra en la biblioteca "Juan Roa Vásquez".</v>
      </c>
      <c r="CA1091" s="12" t="str">
        <f t="shared" ref="CA1091:CA1154" si="656">IFERROR(LEFT(BZ1091,FIND(".",BZ1091,1)),"")</f>
        <v>La bibliografía básica propuesta se encuentra en la biblioteca "Juan Roa Vásquez".</v>
      </c>
      <c r="CB1091" s="21" t="str">
        <f t="shared" ref="CB1091:CB1154" si="657">IFERROR(MID(BZ1091,FIND(".",BZ1091,1)+3,(FIND(".",BZ1091,100))-(FIND(".",BZ1091,1)+2)),"")</f>
        <v/>
      </c>
      <c r="CC1091" s="12" t="str">
        <f t="shared" ref="CC1091:CC1154" si="658">IFERROR(MID(BZ1091,FIND(".",BZ1091,83)+3,(FIND(".",BZ1091,185))-(FIND(".",BZ1091,83)+2)),"")</f>
        <v/>
      </c>
      <c r="CD1091" s="12" t="str">
        <f t="shared" ref="CD1091:CD1154" si="659">IFERROR(MID(BZ1091,FIND(".",BZ1091,185)+3,(FIND(".",BZ1091,255))-(FIND(".",BZ1091,185)+1)),"")</f>
        <v/>
      </c>
      <c r="CF1091" s="12">
        <f t="shared" ref="CF1091:CF1154" si="660">COUNTIF(CA1091:CD1091,"La bibliografía básica propuesta se encuentra en la biblioteca ""Juan Roa Vásquez"".")</f>
        <v>1</v>
      </c>
      <c r="CG1091" s="12">
        <f t="shared" ref="CG1091:CG1154" si="661">COUNTIF(CA1091:CD1091,"La bibliografía propuesta contiene títulos de edición menor a 5 años.")</f>
        <v>0</v>
      </c>
      <c r="CH1091" s="12">
        <f t="shared" ref="CH1091:CH1154" si="662">COUNTIF(CA1091:CD1091,"La bibliografía se presenta con una sólo sistema de referenciación (APA, Vancouver, IEEE, etc).")</f>
        <v>0</v>
      </c>
      <c r="CI1091" s="12">
        <f t="shared" ref="CI1091:CI1154" si="663">COUNTIF(CA1091:CD1091,"La bibliografía incluye por lo menos dos títulos en una segunda lengua.")</f>
        <v>0</v>
      </c>
      <c r="CJ1091" s="12">
        <f t="shared" ref="CJ1091:CJ1154" si="664">COUNTIF(CA1091:CD1091,"No incluye bibliografía.")</f>
        <v>0</v>
      </c>
      <c r="CK1091" s="12">
        <f t="shared" ref="CK1091:CK1154" si="665">IF(CJ1091=1,1,SUM(CF1091:CI1091))</f>
        <v>1</v>
      </c>
    </row>
    <row r="1092" spans="1:89" x14ac:dyDescent="0.25">
      <c r="A1092" s="25">
        <v>43160.440794791662</v>
      </c>
      <c r="B1092" s="26" t="s">
        <v>2121</v>
      </c>
      <c r="C1092" s="26" t="s">
        <v>2196</v>
      </c>
      <c r="D1092" s="26" t="s">
        <v>185</v>
      </c>
      <c r="E1092" s="24"/>
      <c r="F1092" s="26" t="s">
        <v>621</v>
      </c>
      <c r="G1092" s="26" t="s">
        <v>2197</v>
      </c>
      <c r="H1092" s="26" t="s">
        <v>188</v>
      </c>
      <c r="I1092" s="26" t="s">
        <v>188</v>
      </c>
      <c r="J1092" s="26" t="s">
        <v>188</v>
      </c>
      <c r="K1092" s="26" t="s">
        <v>188</v>
      </c>
      <c r="L1092" s="26" t="s">
        <v>188</v>
      </c>
      <c r="M1092" s="26" t="s">
        <v>188</v>
      </c>
      <c r="N1092" s="26" t="s">
        <v>188</v>
      </c>
      <c r="O1092" s="26" t="s">
        <v>188</v>
      </c>
      <c r="P1092" s="26" t="s">
        <v>188</v>
      </c>
      <c r="Q1092" s="26" t="s">
        <v>188</v>
      </c>
      <c r="R1092" s="26" t="s">
        <v>188</v>
      </c>
      <c r="S1092" s="26" t="s">
        <v>188</v>
      </c>
      <c r="T1092" s="26" t="s">
        <v>188</v>
      </c>
      <c r="U1092" s="26" t="s">
        <v>188</v>
      </c>
      <c r="V1092" s="26" t="s">
        <v>5</v>
      </c>
      <c r="W1092" s="26" t="s">
        <v>162</v>
      </c>
      <c r="X1092" s="26" t="s">
        <v>158</v>
      </c>
      <c r="Y1092" s="26" t="s">
        <v>190</v>
      </c>
      <c r="Z1092" s="26" t="s">
        <v>190</v>
      </c>
      <c r="AA1092" s="26" t="s">
        <v>190</v>
      </c>
      <c r="AB1092" s="26" t="s">
        <v>190</v>
      </c>
      <c r="AC1092" s="26" t="s">
        <v>190</v>
      </c>
      <c r="AD1092" s="26" t="s">
        <v>43</v>
      </c>
      <c r="AE1092" s="26" t="s">
        <v>55</v>
      </c>
      <c r="AF1092" s="26" t="s">
        <v>159</v>
      </c>
      <c r="AG1092" s="26" t="s">
        <v>59</v>
      </c>
      <c r="AH1092" s="26" t="s">
        <v>59</v>
      </c>
      <c r="AI1092" s="26" t="s">
        <v>59</v>
      </c>
      <c r="AJ1092" s="26" t="s">
        <v>59</v>
      </c>
      <c r="AK1092" s="26" t="s">
        <v>71</v>
      </c>
      <c r="AL1092" s="26" t="s">
        <v>160</v>
      </c>
      <c r="AM1092" s="26" t="s">
        <v>218</v>
      </c>
      <c r="AN1092" s="26" t="s">
        <v>90</v>
      </c>
      <c r="AO1092" s="26" t="s">
        <v>913</v>
      </c>
      <c r="AP1092" s="26" t="s">
        <v>106</v>
      </c>
      <c r="AQ1092" s="26" t="s">
        <v>106</v>
      </c>
      <c r="AR1092" s="26" t="s">
        <v>106</v>
      </c>
      <c r="AS1092" s="26" t="s">
        <v>106</v>
      </c>
      <c r="AT1092" s="26" t="s">
        <v>114</v>
      </c>
      <c r="AU1092" s="26" t="s">
        <v>193</v>
      </c>
      <c r="AX1092" s="12">
        <f t="shared" si="635"/>
        <v>1047</v>
      </c>
      <c r="AY1092" s="12">
        <f t="shared" si="629"/>
        <v>0.25</v>
      </c>
      <c r="AZ1092" s="20" t="str">
        <f t="shared" si="636"/>
        <v>Criterios y estándares (Rúbrica)., Retroalimentación.</v>
      </c>
      <c r="BA1092" s="12" t="str">
        <f t="shared" si="631"/>
        <v>Criterios y estándares (Rúbrica).</v>
      </c>
      <c r="BB1092" s="12" t="str">
        <f t="shared" si="632"/>
        <v>Retroalimentación.</v>
      </c>
      <c r="BC1092" s="12" t="str">
        <f t="shared" si="633"/>
        <v/>
      </c>
      <c r="BD1092" s="12" t="str">
        <f t="shared" si="634"/>
        <v/>
      </c>
      <c r="BF1092" s="12">
        <f t="shared" si="637"/>
        <v>0</v>
      </c>
      <c r="BG1092" s="12">
        <f t="shared" si="638"/>
        <v>1</v>
      </c>
      <c r="BH1092" s="12">
        <f t="shared" si="639"/>
        <v>0</v>
      </c>
      <c r="BI1092" s="12">
        <f t="shared" si="640"/>
        <v>1</v>
      </c>
      <c r="BJ1092" s="12">
        <f t="shared" si="641"/>
        <v>0</v>
      </c>
      <c r="BK1092" s="12">
        <f t="shared" si="642"/>
        <v>2</v>
      </c>
      <c r="BL1092" s="20" t="str">
        <f t="shared" si="643"/>
        <v>Reflexión, Oportunidades de mejora, Retroalimentación al docente</v>
      </c>
      <c r="BM1092" s="12" t="str">
        <f t="shared" si="644"/>
        <v>Reflexión</v>
      </c>
      <c r="BN1092" s="12" t="str">
        <f t="shared" si="630"/>
        <v>Oportunidades de mejora</v>
      </c>
      <c r="BO1092" s="12" t="str">
        <f t="shared" si="645"/>
        <v>Retroalimentación al docente</v>
      </c>
      <c r="BP1092" s="12" t="str">
        <f t="shared" si="646"/>
        <v/>
      </c>
      <c r="BQ1092" s="12" t="str">
        <f t="shared" si="647"/>
        <v/>
      </c>
      <c r="BS1092" s="12">
        <f t="shared" si="648"/>
        <v>1</v>
      </c>
      <c r="BT1092" s="12">
        <f t="shared" si="649"/>
        <v>0</v>
      </c>
      <c r="BU1092" s="12">
        <f t="shared" si="650"/>
        <v>0</v>
      </c>
      <c r="BV1092" s="12">
        <f t="shared" si="651"/>
        <v>1</v>
      </c>
      <c r="BW1092" s="12">
        <f t="shared" si="652"/>
        <v>1</v>
      </c>
      <c r="BX1092" s="12">
        <f t="shared" si="653"/>
        <v>0</v>
      </c>
      <c r="BY1092" s="12">
        <f t="shared" si="654"/>
        <v>3</v>
      </c>
      <c r="BZ1092" s="12" t="str">
        <f t="shared" si="65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92" s="12" t="str">
        <f t="shared" si="656"/>
        <v>La bibliografía básica propuesta se encuentra en la biblioteca "Juan Roa Vásquez".</v>
      </c>
      <c r="CB1092" s="21" t="str">
        <f t="shared" si="657"/>
        <v>La bibliografía propuesta contiene títulos de edición menor a 5 años.</v>
      </c>
      <c r="CC1092" s="12" t="str">
        <f t="shared" si="658"/>
        <v>La bibliografía se presenta con una sólo sistema de referenciación (APA, Vancouver, IEEE, etc).</v>
      </c>
      <c r="CD1092" s="12" t="str">
        <f t="shared" si="659"/>
        <v>La bibliografía incluye por lo menos dos títulos en una segunda lengua.</v>
      </c>
      <c r="CF1092" s="12">
        <f t="shared" si="660"/>
        <v>1</v>
      </c>
      <c r="CG1092" s="12">
        <f t="shared" si="661"/>
        <v>1</v>
      </c>
      <c r="CH1092" s="12">
        <f t="shared" si="662"/>
        <v>1</v>
      </c>
      <c r="CI1092" s="12">
        <f t="shared" si="663"/>
        <v>1</v>
      </c>
      <c r="CJ1092" s="12">
        <f t="shared" si="664"/>
        <v>0</v>
      </c>
      <c r="CK1092" s="12">
        <f t="shared" si="665"/>
        <v>4</v>
      </c>
    </row>
    <row r="1093" spans="1:89" x14ac:dyDescent="0.25">
      <c r="A1093" s="25">
        <v>43160.442567060185</v>
      </c>
      <c r="B1093" s="26" t="s">
        <v>2121</v>
      </c>
      <c r="C1093" s="26" t="s">
        <v>2196</v>
      </c>
      <c r="D1093" s="26" t="s">
        <v>185</v>
      </c>
      <c r="E1093" s="24"/>
      <c r="F1093" s="26" t="s">
        <v>621</v>
      </c>
      <c r="G1093" s="26" t="s">
        <v>2198</v>
      </c>
      <c r="H1093" s="26" t="s">
        <v>188</v>
      </c>
      <c r="I1093" s="26" t="s">
        <v>188</v>
      </c>
      <c r="J1093" s="26" t="s">
        <v>188</v>
      </c>
      <c r="K1093" s="26" t="s">
        <v>188</v>
      </c>
      <c r="L1093" s="26" t="s">
        <v>188</v>
      </c>
      <c r="M1093" s="26" t="s">
        <v>188</v>
      </c>
      <c r="N1093" s="26" t="s">
        <v>188</v>
      </c>
      <c r="O1093" s="26" t="s">
        <v>188</v>
      </c>
      <c r="P1093" s="26" t="s">
        <v>188</v>
      </c>
      <c r="Q1093" s="26" t="s">
        <v>188</v>
      </c>
      <c r="R1093" s="26" t="s">
        <v>188</v>
      </c>
      <c r="S1093" s="26" t="s">
        <v>188</v>
      </c>
      <c r="T1093" s="26" t="s">
        <v>188</v>
      </c>
      <c r="U1093" s="26" t="s">
        <v>188</v>
      </c>
      <c r="V1093" s="26" t="s">
        <v>5</v>
      </c>
      <c r="W1093" s="26" t="s">
        <v>162</v>
      </c>
      <c r="X1093" s="26" t="s">
        <v>158</v>
      </c>
      <c r="Y1093" s="26" t="s">
        <v>190</v>
      </c>
      <c r="Z1093" s="26" t="s">
        <v>190</v>
      </c>
      <c r="AA1093" s="26" t="s">
        <v>190</v>
      </c>
      <c r="AB1093" s="26" t="s">
        <v>190</v>
      </c>
      <c r="AC1093" s="26" t="s">
        <v>190</v>
      </c>
      <c r="AD1093" s="26" t="s">
        <v>43</v>
      </c>
      <c r="AE1093" s="26" t="s">
        <v>55</v>
      </c>
      <c r="AF1093" s="26" t="s">
        <v>159</v>
      </c>
      <c r="AG1093" s="26" t="s">
        <v>59</v>
      </c>
      <c r="AH1093" s="26" t="s">
        <v>59</v>
      </c>
      <c r="AI1093" s="26" t="s">
        <v>59</v>
      </c>
      <c r="AJ1093" s="26" t="s">
        <v>59</v>
      </c>
      <c r="AK1093" s="26" t="s">
        <v>71</v>
      </c>
      <c r="AL1093" s="26" t="s">
        <v>160</v>
      </c>
      <c r="AM1093" s="26" t="s">
        <v>218</v>
      </c>
      <c r="AN1093" s="26" t="s">
        <v>89</v>
      </c>
      <c r="AO1093" s="26" t="s">
        <v>2199</v>
      </c>
      <c r="AP1093" s="26" t="s">
        <v>106</v>
      </c>
      <c r="AQ1093" s="26" t="s">
        <v>106</v>
      </c>
      <c r="AR1093" s="26" t="s">
        <v>106</v>
      </c>
      <c r="AS1093" s="26" t="s">
        <v>106</v>
      </c>
      <c r="AT1093" s="26" t="s">
        <v>113</v>
      </c>
      <c r="AU1093" s="26" t="s">
        <v>193</v>
      </c>
      <c r="AX1093" s="12">
        <f t="shared" si="635"/>
        <v>1047</v>
      </c>
      <c r="AY1093" s="12">
        <f t="shared" si="629"/>
        <v>0.25</v>
      </c>
      <c r="AZ1093" s="20" t="str">
        <f t="shared" si="636"/>
        <v>Criterios y estándares (Rúbrica)., Retroalimentación.</v>
      </c>
      <c r="BA1093" s="12" t="str">
        <f t="shared" si="631"/>
        <v>Criterios y estándares (Rúbrica).</v>
      </c>
      <c r="BB1093" s="12" t="str">
        <f t="shared" si="632"/>
        <v>Retroalimentación.</v>
      </c>
      <c r="BC1093" s="12" t="str">
        <f t="shared" si="633"/>
        <v/>
      </c>
      <c r="BD1093" s="12" t="str">
        <f t="shared" si="634"/>
        <v/>
      </c>
      <c r="BF1093" s="12">
        <f t="shared" si="637"/>
        <v>0</v>
      </c>
      <c r="BG1093" s="12">
        <f t="shared" si="638"/>
        <v>1</v>
      </c>
      <c r="BH1093" s="12">
        <f t="shared" si="639"/>
        <v>0</v>
      </c>
      <c r="BI1093" s="12">
        <f t="shared" si="640"/>
        <v>1</v>
      </c>
      <c r="BJ1093" s="12">
        <f t="shared" si="641"/>
        <v>0</v>
      </c>
      <c r="BK1093" s="12">
        <f t="shared" si="642"/>
        <v>2</v>
      </c>
      <c r="BL1093" s="20" t="str">
        <f t="shared" si="643"/>
        <v>Reflexión, Retroalimentación al docente</v>
      </c>
      <c r="BM1093" s="12" t="str">
        <f t="shared" si="644"/>
        <v>Reflexión</v>
      </c>
      <c r="BN1093" s="12" t="str">
        <f t="shared" si="630"/>
        <v/>
      </c>
      <c r="BO1093" s="12" t="str">
        <f t="shared" si="645"/>
        <v/>
      </c>
      <c r="BP1093" s="12" t="str">
        <f t="shared" si="646"/>
        <v/>
      </c>
      <c r="BQ1093" s="12" t="str">
        <f t="shared" si="647"/>
        <v/>
      </c>
      <c r="BS1093" s="12">
        <f t="shared" si="648"/>
        <v>1</v>
      </c>
      <c r="BT1093" s="12">
        <f t="shared" si="649"/>
        <v>0</v>
      </c>
      <c r="BU1093" s="12">
        <f t="shared" si="650"/>
        <v>0</v>
      </c>
      <c r="BV1093" s="12">
        <f t="shared" si="651"/>
        <v>0</v>
      </c>
      <c r="BW1093" s="12">
        <f t="shared" si="652"/>
        <v>0</v>
      </c>
      <c r="BX1093" s="12">
        <f t="shared" si="653"/>
        <v>0</v>
      </c>
      <c r="BY1093" s="12">
        <f t="shared" si="654"/>
        <v>1</v>
      </c>
      <c r="BZ1093" s="12" t="str">
        <f t="shared" si="65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93" s="12" t="str">
        <f t="shared" si="656"/>
        <v>La bibliografía básica propuesta se encuentra en la biblioteca "Juan Roa Vásquez".</v>
      </c>
      <c r="CB1093" s="21" t="str">
        <f t="shared" si="657"/>
        <v>La bibliografía propuesta contiene títulos de edición menor a 5 años.</v>
      </c>
      <c r="CC1093" s="12" t="str">
        <f t="shared" si="658"/>
        <v>La bibliografía se presenta con una sólo sistema de referenciación (APA, Vancouver, IEEE, etc).</v>
      </c>
      <c r="CD1093" s="12" t="str">
        <f t="shared" si="659"/>
        <v>La bibliografía incluye por lo menos dos títulos en una segunda lengua.</v>
      </c>
      <c r="CF1093" s="12">
        <f t="shared" si="660"/>
        <v>1</v>
      </c>
      <c r="CG1093" s="12">
        <f t="shared" si="661"/>
        <v>1</v>
      </c>
      <c r="CH1093" s="12">
        <f t="shared" si="662"/>
        <v>1</v>
      </c>
      <c r="CI1093" s="12">
        <f t="shared" si="663"/>
        <v>1</v>
      </c>
      <c r="CJ1093" s="12">
        <f t="shared" si="664"/>
        <v>0</v>
      </c>
      <c r="CK1093" s="12">
        <f t="shared" si="665"/>
        <v>4</v>
      </c>
    </row>
    <row r="1094" spans="1:89" x14ac:dyDescent="0.25">
      <c r="A1094" s="25">
        <v>43161.453247881946</v>
      </c>
      <c r="B1094" s="26" t="s">
        <v>1929</v>
      </c>
      <c r="C1094" s="26" t="s">
        <v>2200</v>
      </c>
      <c r="D1094" s="26" t="s">
        <v>185</v>
      </c>
      <c r="E1094" s="24"/>
      <c r="F1094" s="26" t="s">
        <v>357</v>
      </c>
      <c r="G1094" s="26" t="s">
        <v>1931</v>
      </c>
      <c r="H1094" s="26" t="s">
        <v>188</v>
      </c>
      <c r="I1094" s="26" t="s">
        <v>188</v>
      </c>
      <c r="J1094" s="26" t="s">
        <v>188</v>
      </c>
      <c r="K1094" s="26" t="s">
        <v>188</v>
      </c>
      <c r="L1094" s="26" t="s">
        <v>188</v>
      </c>
      <c r="M1094" s="26" t="s">
        <v>188</v>
      </c>
      <c r="N1094" s="26" t="s">
        <v>188</v>
      </c>
      <c r="O1094" s="26" t="s">
        <v>188</v>
      </c>
      <c r="P1094" s="26" t="s">
        <v>188</v>
      </c>
      <c r="Q1094" s="26" t="s">
        <v>188</v>
      </c>
      <c r="R1094" s="26" t="s">
        <v>188</v>
      </c>
      <c r="S1094" s="26" t="s">
        <v>188</v>
      </c>
      <c r="T1094" s="26" t="s">
        <v>188</v>
      </c>
      <c r="U1094" s="26" t="s">
        <v>188</v>
      </c>
      <c r="V1094" s="26" t="s">
        <v>5</v>
      </c>
      <c r="W1094" s="26" t="s">
        <v>162</v>
      </c>
      <c r="X1094" s="26" t="s">
        <v>158</v>
      </c>
      <c r="Y1094" s="26" t="s">
        <v>190</v>
      </c>
      <c r="Z1094" s="26" t="s">
        <v>190</v>
      </c>
      <c r="AA1094" s="26" t="s">
        <v>190</v>
      </c>
      <c r="AB1094" s="26" t="s">
        <v>190</v>
      </c>
      <c r="AC1094" s="26" t="s">
        <v>190</v>
      </c>
      <c r="AD1094" s="26" t="s">
        <v>190</v>
      </c>
      <c r="AE1094" s="26" t="s">
        <v>55</v>
      </c>
      <c r="AF1094" s="26" t="s">
        <v>159</v>
      </c>
      <c r="AG1094" s="26" t="s">
        <v>59</v>
      </c>
      <c r="AH1094" s="26" t="s">
        <v>59</v>
      </c>
      <c r="AI1094" s="26" t="s">
        <v>59</v>
      </c>
      <c r="AJ1094" s="26" t="s">
        <v>59</v>
      </c>
      <c r="AK1094" s="26" t="s">
        <v>71</v>
      </c>
      <c r="AL1094" s="26" t="s">
        <v>163</v>
      </c>
      <c r="AM1094" s="26" t="s">
        <v>191</v>
      </c>
      <c r="AN1094" s="26" t="s">
        <v>90</v>
      </c>
      <c r="AO1094" s="26" t="s">
        <v>192</v>
      </c>
      <c r="AP1094" s="26" t="s">
        <v>106</v>
      </c>
      <c r="AQ1094" s="26" t="s">
        <v>106</v>
      </c>
      <c r="AR1094" s="26" t="s">
        <v>106</v>
      </c>
      <c r="AS1094" s="26" t="s">
        <v>106</v>
      </c>
      <c r="AT1094" s="26" t="s">
        <v>113</v>
      </c>
      <c r="AU1094" s="26" t="s">
        <v>193</v>
      </c>
      <c r="AX1094" s="12">
        <f t="shared" si="635"/>
        <v>944</v>
      </c>
      <c r="AY1094" s="12">
        <f t="shared" si="629"/>
        <v>0.5</v>
      </c>
      <c r="AZ1094" s="20" t="str">
        <f t="shared" si="636"/>
        <v>Anticipatoria., Criterios y estándares (Rúbrica)., Autoevaluación., Retroalimentación.</v>
      </c>
      <c r="BA1094" s="12" t="str">
        <f t="shared" si="631"/>
        <v>Anticipatoria.</v>
      </c>
      <c r="BB1094" s="12" t="str">
        <f t="shared" si="632"/>
        <v>Criterios y estándares (Rúbrica).</v>
      </c>
      <c r="BC1094" s="12" t="str">
        <f t="shared" si="633"/>
        <v>Autoevaluación.</v>
      </c>
      <c r="BD1094" s="12" t="str">
        <f t="shared" si="634"/>
        <v>Retroalimentación.</v>
      </c>
      <c r="BF1094" s="12">
        <f t="shared" si="637"/>
        <v>1</v>
      </c>
      <c r="BG1094" s="12">
        <f t="shared" si="638"/>
        <v>1</v>
      </c>
      <c r="BH1094" s="12">
        <f t="shared" si="639"/>
        <v>1</v>
      </c>
      <c r="BI1094" s="12">
        <f t="shared" si="640"/>
        <v>1</v>
      </c>
      <c r="BJ1094" s="12">
        <f t="shared" si="641"/>
        <v>0</v>
      </c>
      <c r="BK1094" s="12">
        <f t="shared" si="642"/>
        <v>4</v>
      </c>
      <c r="BL1094" s="20" t="str">
        <f t="shared" si="643"/>
        <v>Reflexión, Diálogo, Claridad, Oportunidades de mejora, Retroalimentación al docente</v>
      </c>
      <c r="BM1094" s="12" t="str">
        <f t="shared" si="644"/>
        <v>Reflexión</v>
      </c>
      <c r="BN1094" s="12" t="str">
        <f t="shared" si="630"/>
        <v>Diálogo</v>
      </c>
      <c r="BO1094" s="12" t="str">
        <f t="shared" si="645"/>
        <v>Claridad</v>
      </c>
      <c r="BP1094" s="12" t="str">
        <f t="shared" si="646"/>
        <v>Oportunidades de mejora</v>
      </c>
      <c r="BQ1094" s="12" t="str">
        <f t="shared" si="647"/>
        <v>Retroalimentación al docente</v>
      </c>
      <c r="BS1094" s="12">
        <f t="shared" si="648"/>
        <v>1</v>
      </c>
      <c r="BT1094" s="12">
        <f t="shared" si="649"/>
        <v>1</v>
      </c>
      <c r="BU1094" s="12">
        <f t="shared" si="650"/>
        <v>1</v>
      </c>
      <c r="BV1094" s="12">
        <f t="shared" si="651"/>
        <v>1</v>
      </c>
      <c r="BW1094" s="12">
        <f t="shared" si="652"/>
        <v>1</v>
      </c>
      <c r="BX1094" s="12">
        <f t="shared" si="653"/>
        <v>0</v>
      </c>
      <c r="BY1094" s="12">
        <f t="shared" si="654"/>
        <v>5</v>
      </c>
      <c r="BZ1094" s="12" t="str">
        <f t="shared" si="655"/>
        <v>La bibliografía básica propuesta se encuentra en la biblioteca "Juan Roa Vásquez"., La bibliografía propuesta contiene títulos de edición menor a 5 años., La bibliografía se presenta con una sólo sistema de referenciación (APA, Vancouver, IEEE, etc)., La bibliografía incluye por lo menos dos títulos en una segunda lengua.</v>
      </c>
      <c r="CA1094" s="12" t="str">
        <f t="shared" si="656"/>
        <v>La bibliografía básica propuesta se encuentra en la biblioteca "Juan Roa Vásquez".</v>
      </c>
      <c r="CB1094" s="21" t="str">
        <f t="shared" si="657"/>
        <v>La bibliografía propuesta contiene títulos de edición menor a 5 años.</v>
      </c>
      <c r="CC1094" s="12" t="str">
        <f t="shared" si="658"/>
        <v>La bibliografía se presenta con una sólo sistema de referenciación (APA, Vancouver, IEEE, etc).</v>
      </c>
      <c r="CD1094" s="12" t="str">
        <f t="shared" si="659"/>
        <v>La bibliografía incluye por lo menos dos títulos en una segunda lengua.</v>
      </c>
      <c r="CF1094" s="12">
        <f t="shared" si="660"/>
        <v>1</v>
      </c>
      <c r="CG1094" s="12">
        <f t="shared" si="661"/>
        <v>1</v>
      </c>
      <c r="CH1094" s="12">
        <f t="shared" si="662"/>
        <v>1</v>
      </c>
      <c r="CI1094" s="12">
        <f t="shared" si="663"/>
        <v>1</v>
      </c>
      <c r="CJ1094" s="12">
        <f t="shared" si="664"/>
        <v>0</v>
      </c>
      <c r="CK1094" s="12">
        <f t="shared" si="665"/>
        <v>4</v>
      </c>
    </row>
    <row r="1095" spans="1:89" x14ac:dyDescent="0.25">
      <c r="AX1095" s="12" t="str">
        <f t="shared" si="635"/>
        <v/>
      </c>
      <c r="AY1095" s="12" t="str">
        <f t="shared" si="629"/>
        <v/>
      </c>
      <c r="AZ1095" s="20">
        <f t="shared" si="636"/>
        <v>0</v>
      </c>
      <c r="BA1095" s="12" t="str">
        <f t="shared" si="631"/>
        <v/>
      </c>
      <c r="BB1095" s="12" t="str">
        <f t="shared" si="632"/>
        <v/>
      </c>
      <c r="BC1095" s="12" t="str">
        <f t="shared" si="633"/>
        <v/>
      </c>
      <c r="BD1095" s="12" t="str">
        <f t="shared" si="634"/>
        <v/>
      </c>
      <c r="BF1095" s="12">
        <f t="shared" si="637"/>
        <v>0</v>
      </c>
      <c r="BG1095" s="12">
        <f t="shared" si="638"/>
        <v>0</v>
      </c>
      <c r="BH1095" s="12">
        <f t="shared" si="639"/>
        <v>0</v>
      </c>
      <c r="BI1095" s="12">
        <f t="shared" si="640"/>
        <v>0</v>
      </c>
      <c r="BJ1095" s="12">
        <f t="shared" si="641"/>
        <v>0</v>
      </c>
      <c r="BK1095" s="12">
        <f t="shared" si="642"/>
        <v>0</v>
      </c>
      <c r="BL1095" s="20">
        <f t="shared" si="643"/>
        <v>0</v>
      </c>
      <c r="BM1095" s="12">
        <f t="shared" si="644"/>
        <v>0</v>
      </c>
      <c r="BN1095" s="12" t="str">
        <f t="shared" si="630"/>
        <v/>
      </c>
      <c r="BO1095" s="12" t="str">
        <f t="shared" si="645"/>
        <v/>
      </c>
      <c r="BP1095" s="12" t="str">
        <f t="shared" si="646"/>
        <v/>
      </c>
      <c r="BQ1095" s="12" t="str">
        <f t="shared" si="647"/>
        <v/>
      </c>
      <c r="BS1095" s="12">
        <f t="shared" si="648"/>
        <v>0</v>
      </c>
      <c r="BT1095" s="12">
        <f t="shared" si="649"/>
        <v>0</v>
      </c>
      <c r="BU1095" s="12">
        <f t="shared" si="650"/>
        <v>0</v>
      </c>
      <c r="BV1095" s="12">
        <f t="shared" si="651"/>
        <v>0</v>
      </c>
      <c r="BW1095" s="12">
        <f t="shared" si="652"/>
        <v>0</v>
      </c>
      <c r="BX1095" s="12">
        <f t="shared" si="653"/>
        <v>0</v>
      </c>
      <c r="BY1095" s="12">
        <f t="shared" si="654"/>
        <v>0</v>
      </c>
      <c r="BZ1095" s="12">
        <f t="shared" si="655"/>
        <v>0</v>
      </c>
      <c r="CA1095" s="12" t="str">
        <f t="shared" si="656"/>
        <v/>
      </c>
      <c r="CB1095" s="21" t="str">
        <f t="shared" si="657"/>
        <v/>
      </c>
      <c r="CC1095" s="12" t="str">
        <f t="shared" si="658"/>
        <v/>
      </c>
      <c r="CD1095" s="12" t="str">
        <f t="shared" si="659"/>
        <v/>
      </c>
      <c r="CF1095" s="12">
        <f t="shared" si="660"/>
        <v>0</v>
      </c>
      <c r="CG1095" s="12">
        <f t="shared" si="661"/>
        <v>0</v>
      </c>
      <c r="CH1095" s="12">
        <f t="shared" si="662"/>
        <v>0</v>
      </c>
      <c r="CI1095" s="12">
        <f t="shared" si="663"/>
        <v>0</v>
      </c>
      <c r="CJ1095" s="12">
        <f t="shared" si="664"/>
        <v>0</v>
      </c>
      <c r="CK1095" s="12">
        <f t="shared" si="665"/>
        <v>0</v>
      </c>
    </row>
    <row r="1096" spans="1:89" x14ac:dyDescent="0.25">
      <c r="AX1096" s="12" t="str">
        <f t="shared" si="635"/>
        <v/>
      </c>
      <c r="AY1096" s="12" t="str">
        <f t="shared" si="629"/>
        <v/>
      </c>
      <c r="AZ1096" s="20">
        <f t="shared" si="636"/>
        <v>0</v>
      </c>
      <c r="BA1096" s="12" t="str">
        <f t="shared" si="631"/>
        <v/>
      </c>
      <c r="BB1096" s="12" t="str">
        <f t="shared" si="632"/>
        <v/>
      </c>
      <c r="BC1096" s="12" t="str">
        <f t="shared" si="633"/>
        <v/>
      </c>
      <c r="BD1096" s="12" t="str">
        <f t="shared" si="634"/>
        <v/>
      </c>
      <c r="BF1096" s="12">
        <f t="shared" si="637"/>
        <v>0</v>
      </c>
      <c r="BG1096" s="12">
        <f t="shared" si="638"/>
        <v>0</v>
      </c>
      <c r="BH1096" s="12">
        <f t="shared" si="639"/>
        <v>0</v>
      </c>
      <c r="BI1096" s="12">
        <f t="shared" si="640"/>
        <v>0</v>
      </c>
      <c r="BJ1096" s="12">
        <f t="shared" si="641"/>
        <v>0</v>
      </c>
      <c r="BK1096" s="12">
        <f t="shared" si="642"/>
        <v>0</v>
      </c>
      <c r="BL1096" s="20">
        <f t="shared" si="643"/>
        <v>0</v>
      </c>
      <c r="BM1096" s="12">
        <f t="shared" si="644"/>
        <v>0</v>
      </c>
      <c r="BN1096" s="12" t="str">
        <f t="shared" si="630"/>
        <v/>
      </c>
      <c r="BO1096" s="12" t="str">
        <f t="shared" si="645"/>
        <v/>
      </c>
      <c r="BP1096" s="12" t="str">
        <f t="shared" si="646"/>
        <v/>
      </c>
      <c r="BQ1096" s="12" t="str">
        <f t="shared" si="647"/>
        <v/>
      </c>
      <c r="BS1096" s="12">
        <f t="shared" si="648"/>
        <v>0</v>
      </c>
      <c r="BT1096" s="12">
        <f t="shared" si="649"/>
        <v>0</v>
      </c>
      <c r="BU1096" s="12">
        <f t="shared" si="650"/>
        <v>0</v>
      </c>
      <c r="BV1096" s="12">
        <f t="shared" si="651"/>
        <v>0</v>
      </c>
      <c r="BW1096" s="12">
        <f t="shared" si="652"/>
        <v>0</v>
      </c>
      <c r="BX1096" s="12">
        <f t="shared" si="653"/>
        <v>0</v>
      </c>
      <c r="BY1096" s="12">
        <f t="shared" si="654"/>
        <v>0</v>
      </c>
      <c r="BZ1096" s="12">
        <f t="shared" si="655"/>
        <v>0</v>
      </c>
      <c r="CA1096" s="12" t="str">
        <f t="shared" si="656"/>
        <v/>
      </c>
      <c r="CB1096" s="21" t="str">
        <f t="shared" si="657"/>
        <v/>
      </c>
      <c r="CC1096" s="12" t="str">
        <f t="shared" si="658"/>
        <v/>
      </c>
      <c r="CD1096" s="12" t="str">
        <f t="shared" si="659"/>
        <v/>
      </c>
      <c r="CF1096" s="12">
        <f t="shared" si="660"/>
        <v>0</v>
      </c>
      <c r="CG1096" s="12">
        <f t="shared" si="661"/>
        <v>0</v>
      </c>
      <c r="CH1096" s="12">
        <f t="shared" si="662"/>
        <v>0</v>
      </c>
      <c r="CI1096" s="12">
        <f t="shared" si="663"/>
        <v>0</v>
      </c>
      <c r="CJ1096" s="12">
        <f t="shared" si="664"/>
        <v>0</v>
      </c>
      <c r="CK1096" s="12">
        <f t="shared" si="665"/>
        <v>0</v>
      </c>
    </row>
    <row r="1097" spans="1:89" x14ac:dyDescent="0.25">
      <c r="AX1097" s="12" t="str">
        <f t="shared" si="635"/>
        <v/>
      </c>
      <c r="AY1097" s="12" t="str">
        <f t="shared" si="629"/>
        <v/>
      </c>
      <c r="AZ1097" s="20">
        <f t="shared" si="636"/>
        <v>0</v>
      </c>
      <c r="BA1097" s="12" t="str">
        <f t="shared" si="631"/>
        <v/>
      </c>
      <c r="BB1097" s="12" t="str">
        <f t="shared" si="632"/>
        <v/>
      </c>
      <c r="BC1097" s="12" t="str">
        <f t="shared" si="633"/>
        <v/>
      </c>
      <c r="BD1097" s="12" t="str">
        <f t="shared" si="634"/>
        <v/>
      </c>
      <c r="BF1097" s="12">
        <f t="shared" si="637"/>
        <v>0</v>
      </c>
      <c r="BG1097" s="12">
        <f t="shared" si="638"/>
        <v>0</v>
      </c>
      <c r="BH1097" s="12">
        <f t="shared" si="639"/>
        <v>0</v>
      </c>
      <c r="BI1097" s="12">
        <f t="shared" si="640"/>
        <v>0</v>
      </c>
      <c r="BJ1097" s="12">
        <f t="shared" si="641"/>
        <v>0</v>
      </c>
      <c r="BK1097" s="12">
        <f t="shared" si="642"/>
        <v>0</v>
      </c>
      <c r="BL1097" s="20">
        <f t="shared" si="643"/>
        <v>0</v>
      </c>
      <c r="BM1097" s="12">
        <f t="shared" si="644"/>
        <v>0</v>
      </c>
      <c r="BN1097" s="12" t="str">
        <f t="shared" si="630"/>
        <v/>
      </c>
      <c r="BO1097" s="12" t="str">
        <f t="shared" si="645"/>
        <v/>
      </c>
      <c r="BP1097" s="12" t="str">
        <f t="shared" si="646"/>
        <v/>
      </c>
      <c r="BQ1097" s="12" t="str">
        <f t="shared" si="647"/>
        <v/>
      </c>
      <c r="BS1097" s="12">
        <f t="shared" si="648"/>
        <v>0</v>
      </c>
      <c r="BT1097" s="12">
        <f t="shared" si="649"/>
        <v>0</v>
      </c>
      <c r="BU1097" s="12">
        <f t="shared" si="650"/>
        <v>0</v>
      </c>
      <c r="BV1097" s="12">
        <f t="shared" si="651"/>
        <v>0</v>
      </c>
      <c r="BW1097" s="12">
        <f t="shared" si="652"/>
        <v>0</v>
      </c>
      <c r="BX1097" s="12">
        <f t="shared" si="653"/>
        <v>0</v>
      </c>
      <c r="BY1097" s="12">
        <f t="shared" si="654"/>
        <v>0</v>
      </c>
      <c r="BZ1097" s="12">
        <f t="shared" si="655"/>
        <v>0</v>
      </c>
      <c r="CA1097" s="12" t="str">
        <f t="shared" si="656"/>
        <v/>
      </c>
      <c r="CB1097" s="21" t="str">
        <f t="shared" si="657"/>
        <v/>
      </c>
      <c r="CC1097" s="12" t="str">
        <f t="shared" si="658"/>
        <v/>
      </c>
      <c r="CD1097" s="12" t="str">
        <f t="shared" si="659"/>
        <v/>
      </c>
      <c r="CF1097" s="12">
        <f t="shared" si="660"/>
        <v>0</v>
      </c>
      <c r="CG1097" s="12">
        <f t="shared" si="661"/>
        <v>0</v>
      </c>
      <c r="CH1097" s="12">
        <f t="shared" si="662"/>
        <v>0</v>
      </c>
      <c r="CI1097" s="12">
        <f t="shared" si="663"/>
        <v>0</v>
      </c>
      <c r="CJ1097" s="12">
        <f t="shared" si="664"/>
        <v>0</v>
      </c>
      <c r="CK1097" s="12">
        <f t="shared" si="665"/>
        <v>0</v>
      </c>
    </row>
    <row r="1098" spans="1:89" x14ac:dyDescent="0.25">
      <c r="AX1098" s="12" t="str">
        <f t="shared" si="635"/>
        <v/>
      </c>
      <c r="AY1098" s="12" t="str">
        <f t="shared" si="629"/>
        <v/>
      </c>
      <c r="AZ1098" s="20">
        <f t="shared" si="636"/>
        <v>0</v>
      </c>
      <c r="BA1098" s="12" t="str">
        <f t="shared" si="631"/>
        <v/>
      </c>
      <c r="BB1098" s="12" t="str">
        <f t="shared" si="632"/>
        <v/>
      </c>
      <c r="BC1098" s="12" t="str">
        <f t="shared" si="633"/>
        <v/>
      </c>
      <c r="BD1098" s="12" t="str">
        <f t="shared" si="634"/>
        <v/>
      </c>
      <c r="BF1098" s="12">
        <f t="shared" si="637"/>
        <v>0</v>
      </c>
      <c r="BG1098" s="12">
        <f t="shared" si="638"/>
        <v>0</v>
      </c>
      <c r="BH1098" s="12">
        <f t="shared" si="639"/>
        <v>0</v>
      </c>
      <c r="BI1098" s="12">
        <f t="shared" si="640"/>
        <v>0</v>
      </c>
      <c r="BJ1098" s="12">
        <f t="shared" si="641"/>
        <v>0</v>
      </c>
      <c r="BK1098" s="12">
        <f t="shared" si="642"/>
        <v>0</v>
      </c>
      <c r="BL1098" s="20">
        <f t="shared" si="643"/>
        <v>0</v>
      </c>
      <c r="BM1098" s="12">
        <f t="shared" si="644"/>
        <v>0</v>
      </c>
      <c r="BN1098" s="12" t="str">
        <f t="shared" si="630"/>
        <v/>
      </c>
      <c r="BO1098" s="12" t="str">
        <f t="shared" si="645"/>
        <v/>
      </c>
      <c r="BP1098" s="12" t="str">
        <f t="shared" si="646"/>
        <v/>
      </c>
      <c r="BQ1098" s="12" t="str">
        <f t="shared" si="647"/>
        <v/>
      </c>
      <c r="BS1098" s="12">
        <f t="shared" si="648"/>
        <v>0</v>
      </c>
      <c r="BT1098" s="12">
        <f t="shared" si="649"/>
        <v>0</v>
      </c>
      <c r="BU1098" s="12">
        <f t="shared" si="650"/>
        <v>0</v>
      </c>
      <c r="BV1098" s="12">
        <f t="shared" si="651"/>
        <v>0</v>
      </c>
      <c r="BW1098" s="12">
        <f t="shared" si="652"/>
        <v>0</v>
      </c>
      <c r="BX1098" s="12">
        <f t="shared" si="653"/>
        <v>0</v>
      </c>
      <c r="BY1098" s="12">
        <f t="shared" si="654"/>
        <v>0</v>
      </c>
      <c r="BZ1098" s="12">
        <f t="shared" si="655"/>
        <v>0</v>
      </c>
      <c r="CA1098" s="12" t="str">
        <f t="shared" si="656"/>
        <v/>
      </c>
      <c r="CB1098" s="21" t="str">
        <f t="shared" si="657"/>
        <v/>
      </c>
      <c r="CC1098" s="12" t="str">
        <f t="shared" si="658"/>
        <v/>
      </c>
      <c r="CD1098" s="12" t="str">
        <f t="shared" si="659"/>
        <v/>
      </c>
      <c r="CF1098" s="12">
        <f t="shared" si="660"/>
        <v>0</v>
      </c>
      <c r="CG1098" s="12">
        <f t="shared" si="661"/>
        <v>0</v>
      </c>
      <c r="CH1098" s="12">
        <f t="shared" si="662"/>
        <v>0</v>
      </c>
      <c r="CI1098" s="12">
        <f t="shared" si="663"/>
        <v>0</v>
      </c>
      <c r="CJ1098" s="12">
        <f t="shared" si="664"/>
        <v>0</v>
      </c>
      <c r="CK1098" s="12">
        <f t="shared" si="665"/>
        <v>0</v>
      </c>
    </row>
    <row r="1099" spans="1:89" x14ac:dyDescent="0.25">
      <c r="AX1099" s="12" t="str">
        <f t="shared" si="635"/>
        <v/>
      </c>
      <c r="AY1099" s="12" t="str">
        <f t="shared" ref="AY1099:AY1162" si="666">IFERROR(1/(COUNTIF($AX$2:$AX$2000,MATCH(C1099,$C$2:$C$2000,0))),"")</f>
        <v/>
      </c>
      <c r="AZ1099" s="20">
        <f t="shared" si="636"/>
        <v>0</v>
      </c>
      <c r="BA1099" s="12" t="str">
        <f t="shared" si="631"/>
        <v/>
      </c>
      <c r="BB1099" s="12" t="str">
        <f t="shared" si="632"/>
        <v/>
      </c>
      <c r="BC1099" s="12" t="str">
        <f t="shared" si="633"/>
        <v/>
      </c>
      <c r="BD1099" s="12" t="str">
        <f t="shared" si="634"/>
        <v/>
      </c>
      <c r="BF1099" s="12">
        <f t="shared" si="637"/>
        <v>0</v>
      </c>
      <c r="BG1099" s="12">
        <f t="shared" si="638"/>
        <v>0</v>
      </c>
      <c r="BH1099" s="12">
        <f t="shared" si="639"/>
        <v>0</v>
      </c>
      <c r="BI1099" s="12">
        <f t="shared" si="640"/>
        <v>0</v>
      </c>
      <c r="BJ1099" s="12">
        <f t="shared" si="641"/>
        <v>0</v>
      </c>
      <c r="BK1099" s="12">
        <f t="shared" si="642"/>
        <v>0</v>
      </c>
      <c r="BL1099" s="20">
        <f t="shared" si="643"/>
        <v>0</v>
      </c>
      <c r="BM1099" s="12">
        <f t="shared" si="644"/>
        <v>0</v>
      </c>
      <c r="BN1099" s="12" t="str">
        <f t="shared" si="630"/>
        <v/>
      </c>
      <c r="BO1099" s="12" t="str">
        <f t="shared" si="645"/>
        <v/>
      </c>
      <c r="BP1099" s="12" t="str">
        <f t="shared" si="646"/>
        <v/>
      </c>
      <c r="BQ1099" s="12" t="str">
        <f t="shared" si="647"/>
        <v/>
      </c>
      <c r="BS1099" s="12">
        <f t="shared" si="648"/>
        <v>0</v>
      </c>
      <c r="BT1099" s="12">
        <f t="shared" si="649"/>
        <v>0</v>
      </c>
      <c r="BU1099" s="12">
        <f t="shared" si="650"/>
        <v>0</v>
      </c>
      <c r="BV1099" s="12">
        <f t="shared" si="651"/>
        <v>0</v>
      </c>
      <c r="BW1099" s="12">
        <f t="shared" si="652"/>
        <v>0</v>
      </c>
      <c r="BX1099" s="12">
        <f t="shared" si="653"/>
        <v>0</v>
      </c>
      <c r="BY1099" s="12">
        <f t="shared" si="654"/>
        <v>0</v>
      </c>
      <c r="BZ1099" s="12">
        <f t="shared" si="655"/>
        <v>0</v>
      </c>
      <c r="CA1099" s="12" t="str">
        <f t="shared" si="656"/>
        <v/>
      </c>
      <c r="CB1099" s="21" t="str">
        <f t="shared" si="657"/>
        <v/>
      </c>
      <c r="CC1099" s="12" t="str">
        <f t="shared" si="658"/>
        <v/>
      </c>
      <c r="CD1099" s="12" t="str">
        <f t="shared" si="659"/>
        <v/>
      </c>
      <c r="CF1099" s="12">
        <f t="shared" si="660"/>
        <v>0</v>
      </c>
      <c r="CG1099" s="12">
        <f t="shared" si="661"/>
        <v>0</v>
      </c>
      <c r="CH1099" s="12">
        <f t="shared" si="662"/>
        <v>0</v>
      </c>
      <c r="CI1099" s="12">
        <f t="shared" si="663"/>
        <v>0</v>
      </c>
      <c r="CJ1099" s="12">
        <f t="shared" si="664"/>
        <v>0</v>
      </c>
      <c r="CK1099" s="12">
        <f t="shared" si="665"/>
        <v>0</v>
      </c>
    </row>
    <row r="1100" spans="1:89" x14ac:dyDescent="0.25">
      <c r="AX1100" s="12" t="str">
        <f t="shared" si="635"/>
        <v/>
      </c>
      <c r="AY1100" s="12" t="str">
        <f t="shared" si="666"/>
        <v/>
      </c>
      <c r="AZ1100" s="20">
        <f t="shared" si="636"/>
        <v>0</v>
      </c>
      <c r="BA1100" s="12" t="str">
        <f t="shared" si="631"/>
        <v/>
      </c>
      <c r="BB1100" s="12" t="str">
        <f t="shared" si="632"/>
        <v/>
      </c>
      <c r="BC1100" s="12" t="str">
        <f t="shared" si="633"/>
        <v/>
      </c>
      <c r="BD1100" s="12" t="str">
        <f t="shared" si="634"/>
        <v/>
      </c>
      <c r="BF1100" s="12">
        <f t="shared" si="637"/>
        <v>0</v>
      </c>
      <c r="BG1100" s="12">
        <f t="shared" si="638"/>
        <v>0</v>
      </c>
      <c r="BH1100" s="12">
        <f t="shared" si="639"/>
        <v>0</v>
      </c>
      <c r="BI1100" s="12">
        <f t="shared" si="640"/>
        <v>0</v>
      </c>
      <c r="BJ1100" s="12">
        <f t="shared" si="641"/>
        <v>0</v>
      </c>
      <c r="BK1100" s="12">
        <f t="shared" si="642"/>
        <v>0</v>
      </c>
      <c r="BL1100" s="20">
        <f t="shared" si="643"/>
        <v>0</v>
      </c>
      <c r="BM1100" s="12">
        <f t="shared" si="644"/>
        <v>0</v>
      </c>
      <c r="BN1100" s="12" t="str">
        <f t="shared" si="630"/>
        <v/>
      </c>
      <c r="BO1100" s="12" t="str">
        <f t="shared" si="645"/>
        <v/>
      </c>
      <c r="BP1100" s="12" t="str">
        <f t="shared" si="646"/>
        <v/>
      </c>
      <c r="BQ1100" s="12" t="str">
        <f t="shared" si="647"/>
        <v/>
      </c>
      <c r="BS1100" s="12">
        <f t="shared" si="648"/>
        <v>0</v>
      </c>
      <c r="BT1100" s="12">
        <f t="shared" si="649"/>
        <v>0</v>
      </c>
      <c r="BU1100" s="12">
        <f t="shared" si="650"/>
        <v>0</v>
      </c>
      <c r="BV1100" s="12">
        <f t="shared" si="651"/>
        <v>0</v>
      </c>
      <c r="BW1100" s="12">
        <f t="shared" si="652"/>
        <v>0</v>
      </c>
      <c r="BX1100" s="12">
        <f t="shared" si="653"/>
        <v>0</v>
      </c>
      <c r="BY1100" s="12">
        <f t="shared" si="654"/>
        <v>0</v>
      </c>
      <c r="BZ1100" s="12">
        <f t="shared" si="655"/>
        <v>0</v>
      </c>
      <c r="CA1100" s="12" t="str">
        <f t="shared" si="656"/>
        <v/>
      </c>
      <c r="CB1100" s="21" t="str">
        <f t="shared" si="657"/>
        <v/>
      </c>
      <c r="CC1100" s="12" t="str">
        <f t="shared" si="658"/>
        <v/>
      </c>
      <c r="CD1100" s="12" t="str">
        <f t="shared" si="659"/>
        <v/>
      </c>
      <c r="CF1100" s="12">
        <f t="shared" si="660"/>
        <v>0</v>
      </c>
      <c r="CG1100" s="12">
        <f t="shared" si="661"/>
        <v>0</v>
      </c>
      <c r="CH1100" s="12">
        <f t="shared" si="662"/>
        <v>0</v>
      </c>
      <c r="CI1100" s="12">
        <f t="shared" si="663"/>
        <v>0</v>
      </c>
      <c r="CJ1100" s="12">
        <f t="shared" si="664"/>
        <v>0</v>
      </c>
      <c r="CK1100" s="12">
        <f t="shared" si="665"/>
        <v>0</v>
      </c>
    </row>
    <row r="1101" spans="1:89" x14ac:dyDescent="0.25">
      <c r="AX1101" s="12" t="str">
        <f t="shared" si="635"/>
        <v/>
      </c>
      <c r="AY1101" s="12" t="str">
        <f t="shared" si="666"/>
        <v/>
      </c>
      <c r="AZ1101" s="20">
        <f t="shared" si="636"/>
        <v>0</v>
      </c>
      <c r="BA1101" s="12" t="str">
        <f t="shared" si="631"/>
        <v/>
      </c>
      <c r="BB1101" s="12" t="str">
        <f t="shared" si="632"/>
        <v/>
      </c>
      <c r="BC1101" s="12" t="str">
        <f t="shared" si="633"/>
        <v/>
      </c>
      <c r="BD1101" s="12" t="str">
        <f t="shared" si="634"/>
        <v/>
      </c>
      <c r="BF1101" s="12">
        <f t="shared" si="637"/>
        <v>0</v>
      </c>
      <c r="BG1101" s="12">
        <f t="shared" si="638"/>
        <v>0</v>
      </c>
      <c r="BH1101" s="12">
        <f t="shared" si="639"/>
        <v>0</v>
      </c>
      <c r="BI1101" s="12">
        <f t="shared" si="640"/>
        <v>0</v>
      </c>
      <c r="BJ1101" s="12">
        <f t="shared" si="641"/>
        <v>0</v>
      </c>
      <c r="BK1101" s="12">
        <f t="shared" si="642"/>
        <v>0</v>
      </c>
      <c r="BL1101" s="20">
        <f t="shared" si="643"/>
        <v>0</v>
      </c>
      <c r="BM1101" s="12">
        <f t="shared" si="644"/>
        <v>0</v>
      </c>
      <c r="BN1101" s="12" t="str">
        <f t="shared" si="630"/>
        <v/>
      </c>
      <c r="BO1101" s="12" t="str">
        <f t="shared" si="645"/>
        <v/>
      </c>
      <c r="BP1101" s="12" t="str">
        <f t="shared" si="646"/>
        <v/>
      </c>
      <c r="BQ1101" s="12" t="str">
        <f t="shared" si="647"/>
        <v/>
      </c>
      <c r="BS1101" s="12">
        <f t="shared" si="648"/>
        <v>0</v>
      </c>
      <c r="BT1101" s="12">
        <f t="shared" si="649"/>
        <v>0</v>
      </c>
      <c r="BU1101" s="12">
        <f t="shared" si="650"/>
        <v>0</v>
      </c>
      <c r="BV1101" s="12">
        <f t="shared" si="651"/>
        <v>0</v>
      </c>
      <c r="BW1101" s="12">
        <f t="shared" si="652"/>
        <v>0</v>
      </c>
      <c r="BX1101" s="12">
        <f t="shared" si="653"/>
        <v>0</v>
      </c>
      <c r="BY1101" s="12">
        <f t="shared" si="654"/>
        <v>0</v>
      </c>
      <c r="BZ1101" s="12">
        <f t="shared" si="655"/>
        <v>0</v>
      </c>
      <c r="CA1101" s="12" t="str">
        <f t="shared" si="656"/>
        <v/>
      </c>
      <c r="CB1101" s="21" t="str">
        <f t="shared" si="657"/>
        <v/>
      </c>
      <c r="CC1101" s="12" t="str">
        <f t="shared" si="658"/>
        <v/>
      </c>
      <c r="CD1101" s="12" t="str">
        <f t="shared" si="659"/>
        <v/>
      </c>
      <c r="CF1101" s="12">
        <f t="shared" si="660"/>
        <v>0</v>
      </c>
      <c r="CG1101" s="12">
        <f t="shared" si="661"/>
        <v>0</v>
      </c>
      <c r="CH1101" s="12">
        <f t="shared" si="662"/>
        <v>0</v>
      </c>
      <c r="CI1101" s="12">
        <f t="shared" si="663"/>
        <v>0</v>
      </c>
      <c r="CJ1101" s="12">
        <f t="shared" si="664"/>
        <v>0</v>
      </c>
      <c r="CK1101" s="12">
        <f t="shared" si="665"/>
        <v>0</v>
      </c>
    </row>
    <row r="1102" spans="1:89" x14ac:dyDescent="0.25">
      <c r="AX1102" s="12" t="str">
        <f t="shared" si="635"/>
        <v/>
      </c>
      <c r="AY1102" s="12" t="str">
        <f t="shared" si="666"/>
        <v/>
      </c>
      <c r="AZ1102" s="20">
        <f t="shared" si="636"/>
        <v>0</v>
      </c>
      <c r="BA1102" s="12" t="str">
        <f t="shared" si="631"/>
        <v/>
      </c>
      <c r="BB1102" s="12" t="str">
        <f t="shared" si="632"/>
        <v/>
      </c>
      <c r="BC1102" s="12" t="str">
        <f t="shared" si="633"/>
        <v/>
      </c>
      <c r="BD1102" s="12" t="str">
        <f t="shared" si="634"/>
        <v/>
      </c>
      <c r="BF1102" s="12">
        <f t="shared" si="637"/>
        <v>0</v>
      </c>
      <c r="BG1102" s="12">
        <f t="shared" si="638"/>
        <v>0</v>
      </c>
      <c r="BH1102" s="12">
        <f t="shared" si="639"/>
        <v>0</v>
      </c>
      <c r="BI1102" s="12">
        <f t="shared" si="640"/>
        <v>0</v>
      </c>
      <c r="BJ1102" s="12">
        <f t="shared" si="641"/>
        <v>0</v>
      </c>
      <c r="BK1102" s="12">
        <f t="shared" si="642"/>
        <v>0</v>
      </c>
      <c r="BL1102" s="20">
        <f t="shared" si="643"/>
        <v>0</v>
      </c>
      <c r="BM1102" s="12">
        <f t="shared" si="644"/>
        <v>0</v>
      </c>
      <c r="BN1102" s="12" t="str">
        <f t="shared" si="630"/>
        <v/>
      </c>
      <c r="BO1102" s="12" t="str">
        <f t="shared" si="645"/>
        <v/>
      </c>
      <c r="BP1102" s="12" t="str">
        <f t="shared" si="646"/>
        <v/>
      </c>
      <c r="BQ1102" s="12" t="str">
        <f t="shared" si="647"/>
        <v/>
      </c>
      <c r="BS1102" s="12">
        <f t="shared" si="648"/>
        <v>0</v>
      </c>
      <c r="BT1102" s="12">
        <f t="shared" si="649"/>
        <v>0</v>
      </c>
      <c r="BU1102" s="12">
        <f t="shared" si="650"/>
        <v>0</v>
      </c>
      <c r="BV1102" s="12">
        <f t="shared" si="651"/>
        <v>0</v>
      </c>
      <c r="BW1102" s="12">
        <f t="shared" si="652"/>
        <v>0</v>
      </c>
      <c r="BX1102" s="12">
        <f t="shared" si="653"/>
        <v>0</v>
      </c>
      <c r="BY1102" s="12">
        <f t="shared" si="654"/>
        <v>0</v>
      </c>
      <c r="BZ1102" s="12">
        <f t="shared" si="655"/>
        <v>0</v>
      </c>
      <c r="CA1102" s="12" t="str">
        <f t="shared" si="656"/>
        <v/>
      </c>
      <c r="CB1102" s="21" t="str">
        <f t="shared" si="657"/>
        <v/>
      </c>
      <c r="CC1102" s="12" t="str">
        <f t="shared" si="658"/>
        <v/>
      </c>
      <c r="CD1102" s="12" t="str">
        <f t="shared" si="659"/>
        <v/>
      </c>
      <c r="CF1102" s="12">
        <f t="shared" si="660"/>
        <v>0</v>
      </c>
      <c r="CG1102" s="12">
        <f t="shared" si="661"/>
        <v>0</v>
      </c>
      <c r="CH1102" s="12">
        <f t="shared" si="662"/>
        <v>0</v>
      </c>
      <c r="CI1102" s="12">
        <f t="shared" si="663"/>
        <v>0</v>
      </c>
      <c r="CJ1102" s="12">
        <f t="shared" si="664"/>
        <v>0</v>
      </c>
      <c r="CK1102" s="12">
        <f t="shared" si="665"/>
        <v>0</v>
      </c>
    </row>
    <row r="1103" spans="1:89" x14ac:dyDescent="0.25">
      <c r="AX1103" s="12" t="str">
        <f t="shared" si="635"/>
        <v/>
      </c>
      <c r="AY1103" s="12" t="str">
        <f t="shared" si="666"/>
        <v/>
      </c>
      <c r="AZ1103" s="20">
        <f t="shared" si="636"/>
        <v>0</v>
      </c>
      <c r="BA1103" s="12" t="str">
        <f t="shared" si="631"/>
        <v/>
      </c>
      <c r="BB1103" s="12" t="str">
        <f t="shared" si="632"/>
        <v/>
      </c>
      <c r="BC1103" s="12" t="str">
        <f t="shared" si="633"/>
        <v/>
      </c>
      <c r="BD1103" s="12" t="str">
        <f t="shared" si="634"/>
        <v/>
      </c>
      <c r="BF1103" s="12">
        <f t="shared" si="637"/>
        <v>0</v>
      </c>
      <c r="BG1103" s="12">
        <f t="shared" si="638"/>
        <v>0</v>
      </c>
      <c r="BH1103" s="12">
        <f t="shared" si="639"/>
        <v>0</v>
      </c>
      <c r="BI1103" s="12">
        <f t="shared" si="640"/>
        <v>0</v>
      </c>
      <c r="BJ1103" s="12">
        <f t="shared" si="641"/>
        <v>0</v>
      </c>
      <c r="BK1103" s="12">
        <f t="shared" si="642"/>
        <v>0</v>
      </c>
      <c r="BL1103" s="20">
        <f t="shared" si="643"/>
        <v>0</v>
      </c>
      <c r="BM1103" s="12">
        <f t="shared" si="644"/>
        <v>0</v>
      </c>
      <c r="BN1103" s="12" t="str">
        <f t="shared" si="630"/>
        <v/>
      </c>
      <c r="BO1103" s="12" t="str">
        <f t="shared" si="645"/>
        <v/>
      </c>
      <c r="BP1103" s="12" t="str">
        <f t="shared" si="646"/>
        <v/>
      </c>
      <c r="BQ1103" s="12" t="str">
        <f t="shared" si="647"/>
        <v/>
      </c>
      <c r="BS1103" s="12">
        <f t="shared" si="648"/>
        <v>0</v>
      </c>
      <c r="BT1103" s="12">
        <f t="shared" si="649"/>
        <v>0</v>
      </c>
      <c r="BU1103" s="12">
        <f t="shared" si="650"/>
        <v>0</v>
      </c>
      <c r="BV1103" s="12">
        <f t="shared" si="651"/>
        <v>0</v>
      </c>
      <c r="BW1103" s="12">
        <f t="shared" si="652"/>
        <v>0</v>
      </c>
      <c r="BX1103" s="12">
        <f t="shared" si="653"/>
        <v>0</v>
      </c>
      <c r="BY1103" s="12">
        <f t="shared" si="654"/>
        <v>0</v>
      </c>
      <c r="BZ1103" s="12">
        <f t="shared" si="655"/>
        <v>0</v>
      </c>
      <c r="CA1103" s="12" t="str">
        <f t="shared" si="656"/>
        <v/>
      </c>
      <c r="CB1103" s="21" t="str">
        <f t="shared" si="657"/>
        <v/>
      </c>
      <c r="CC1103" s="12" t="str">
        <f t="shared" si="658"/>
        <v/>
      </c>
      <c r="CD1103" s="12" t="str">
        <f t="shared" si="659"/>
        <v/>
      </c>
      <c r="CF1103" s="12">
        <f t="shared" si="660"/>
        <v>0</v>
      </c>
      <c r="CG1103" s="12">
        <f t="shared" si="661"/>
        <v>0</v>
      </c>
      <c r="CH1103" s="12">
        <f t="shared" si="662"/>
        <v>0</v>
      </c>
      <c r="CI1103" s="12">
        <f t="shared" si="663"/>
        <v>0</v>
      </c>
      <c r="CJ1103" s="12">
        <f t="shared" si="664"/>
        <v>0</v>
      </c>
      <c r="CK1103" s="12">
        <f t="shared" si="665"/>
        <v>0</v>
      </c>
    </row>
    <row r="1104" spans="1:89" x14ac:dyDescent="0.25">
      <c r="AX1104" s="12" t="str">
        <f t="shared" si="635"/>
        <v/>
      </c>
      <c r="AY1104" s="12" t="str">
        <f t="shared" si="666"/>
        <v/>
      </c>
      <c r="AZ1104" s="20">
        <f t="shared" si="636"/>
        <v>0</v>
      </c>
      <c r="BA1104" s="12" t="str">
        <f t="shared" si="631"/>
        <v/>
      </c>
      <c r="BB1104" s="12" t="str">
        <f t="shared" si="632"/>
        <v/>
      </c>
      <c r="BC1104" s="12" t="str">
        <f t="shared" si="633"/>
        <v/>
      </c>
      <c r="BD1104" s="12" t="str">
        <f t="shared" si="634"/>
        <v/>
      </c>
      <c r="BF1104" s="12">
        <f t="shared" si="637"/>
        <v>0</v>
      </c>
      <c r="BG1104" s="12">
        <f t="shared" si="638"/>
        <v>0</v>
      </c>
      <c r="BH1104" s="12">
        <f t="shared" si="639"/>
        <v>0</v>
      </c>
      <c r="BI1104" s="12">
        <f t="shared" si="640"/>
        <v>0</v>
      </c>
      <c r="BJ1104" s="12">
        <f t="shared" si="641"/>
        <v>0</v>
      </c>
      <c r="BK1104" s="12">
        <f t="shared" si="642"/>
        <v>0</v>
      </c>
      <c r="BL1104" s="20">
        <f t="shared" si="643"/>
        <v>0</v>
      </c>
      <c r="BM1104" s="12">
        <f t="shared" si="644"/>
        <v>0</v>
      </c>
      <c r="BN1104" s="12" t="str">
        <f t="shared" si="630"/>
        <v/>
      </c>
      <c r="BO1104" s="12" t="str">
        <f t="shared" si="645"/>
        <v/>
      </c>
      <c r="BP1104" s="12" t="str">
        <f t="shared" si="646"/>
        <v/>
      </c>
      <c r="BQ1104" s="12" t="str">
        <f t="shared" si="647"/>
        <v/>
      </c>
      <c r="BS1104" s="12">
        <f t="shared" si="648"/>
        <v>0</v>
      </c>
      <c r="BT1104" s="12">
        <f t="shared" si="649"/>
        <v>0</v>
      </c>
      <c r="BU1104" s="12">
        <f t="shared" si="650"/>
        <v>0</v>
      </c>
      <c r="BV1104" s="12">
        <f t="shared" si="651"/>
        <v>0</v>
      </c>
      <c r="BW1104" s="12">
        <f t="shared" si="652"/>
        <v>0</v>
      </c>
      <c r="BX1104" s="12">
        <f t="shared" si="653"/>
        <v>0</v>
      </c>
      <c r="BY1104" s="12">
        <f t="shared" si="654"/>
        <v>0</v>
      </c>
      <c r="BZ1104" s="12">
        <f t="shared" si="655"/>
        <v>0</v>
      </c>
      <c r="CA1104" s="12" t="str">
        <f t="shared" si="656"/>
        <v/>
      </c>
      <c r="CB1104" s="21" t="str">
        <f t="shared" si="657"/>
        <v/>
      </c>
      <c r="CC1104" s="12" t="str">
        <f t="shared" si="658"/>
        <v/>
      </c>
      <c r="CD1104" s="12" t="str">
        <f t="shared" si="659"/>
        <v/>
      </c>
      <c r="CF1104" s="12">
        <f t="shared" si="660"/>
        <v>0</v>
      </c>
      <c r="CG1104" s="12">
        <f t="shared" si="661"/>
        <v>0</v>
      </c>
      <c r="CH1104" s="12">
        <f t="shared" si="662"/>
        <v>0</v>
      </c>
      <c r="CI1104" s="12">
        <f t="shared" si="663"/>
        <v>0</v>
      </c>
      <c r="CJ1104" s="12">
        <f t="shared" si="664"/>
        <v>0</v>
      </c>
      <c r="CK1104" s="12">
        <f t="shared" si="665"/>
        <v>0</v>
      </c>
    </row>
    <row r="1105" spans="50:89" x14ac:dyDescent="0.25">
      <c r="AX1105" s="12" t="str">
        <f t="shared" si="635"/>
        <v/>
      </c>
      <c r="AY1105" s="12" t="str">
        <f t="shared" si="666"/>
        <v/>
      </c>
      <c r="AZ1105" s="20">
        <f t="shared" si="636"/>
        <v>0</v>
      </c>
      <c r="BA1105" s="12" t="str">
        <f t="shared" si="631"/>
        <v/>
      </c>
      <c r="BB1105" s="12" t="str">
        <f t="shared" si="632"/>
        <v/>
      </c>
      <c r="BC1105" s="12" t="str">
        <f t="shared" si="633"/>
        <v/>
      </c>
      <c r="BD1105" s="12" t="str">
        <f t="shared" si="634"/>
        <v/>
      </c>
      <c r="BF1105" s="12">
        <f t="shared" si="637"/>
        <v>0</v>
      </c>
      <c r="BG1105" s="12">
        <f t="shared" si="638"/>
        <v>0</v>
      </c>
      <c r="BH1105" s="12">
        <f t="shared" si="639"/>
        <v>0</v>
      </c>
      <c r="BI1105" s="12">
        <f t="shared" si="640"/>
        <v>0</v>
      </c>
      <c r="BJ1105" s="12">
        <f t="shared" si="641"/>
        <v>0</v>
      </c>
      <c r="BK1105" s="12">
        <f t="shared" si="642"/>
        <v>0</v>
      </c>
      <c r="BL1105" s="20">
        <f t="shared" si="643"/>
        <v>0</v>
      </c>
      <c r="BM1105" s="12">
        <f t="shared" si="644"/>
        <v>0</v>
      </c>
      <c r="BN1105" s="12" t="str">
        <f t="shared" si="630"/>
        <v/>
      </c>
      <c r="BO1105" s="12" t="str">
        <f t="shared" si="645"/>
        <v/>
      </c>
      <c r="BP1105" s="12" t="str">
        <f t="shared" si="646"/>
        <v/>
      </c>
      <c r="BQ1105" s="12" t="str">
        <f t="shared" si="647"/>
        <v/>
      </c>
      <c r="BS1105" s="12">
        <f t="shared" si="648"/>
        <v>0</v>
      </c>
      <c r="BT1105" s="12">
        <f t="shared" si="649"/>
        <v>0</v>
      </c>
      <c r="BU1105" s="12">
        <f t="shared" si="650"/>
        <v>0</v>
      </c>
      <c r="BV1105" s="12">
        <f t="shared" si="651"/>
        <v>0</v>
      </c>
      <c r="BW1105" s="12">
        <f t="shared" si="652"/>
        <v>0</v>
      </c>
      <c r="BX1105" s="12">
        <f t="shared" si="653"/>
        <v>0</v>
      </c>
      <c r="BY1105" s="12">
        <f t="shared" si="654"/>
        <v>0</v>
      </c>
      <c r="BZ1105" s="12">
        <f t="shared" si="655"/>
        <v>0</v>
      </c>
      <c r="CA1105" s="12" t="str">
        <f t="shared" si="656"/>
        <v/>
      </c>
      <c r="CB1105" s="21" t="str">
        <f t="shared" si="657"/>
        <v/>
      </c>
      <c r="CC1105" s="12" t="str">
        <f t="shared" si="658"/>
        <v/>
      </c>
      <c r="CD1105" s="12" t="str">
        <f t="shared" si="659"/>
        <v/>
      </c>
      <c r="CF1105" s="12">
        <f t="shared" si="660"/>
        <v>0</v>
      </c>
      <c r="CG1105" s="12">
        <f t="shared" si="661"/>
        <v>0</v>
      </c>
      <c r="CH1105" s="12">
        <f t="shared" si="662"/>
        <v>0</v>
      </c>
      <c r="CI1105" s="12">
        <f t="shared" si="663"/>
        <v>0</v>
      </c>
      <c r="CJ1105" s="12">
        <f t="shared" si="664"/>
        <v>0</v>
      </c>
      <c r="CK1105" s="12">
        <f t="shared" si="665"/>
        <v>0</v>
      </c>
    </row>
    <row r="1106" spans="50:89" x14ac:dyDescent="0.25">
      <c r="AX1106" s="12" t="str">
        <f t="shared" si="635"/>
        <v/>
      </c>
      <c r="AY1106" s="12" t="str">
        <f t="shared" si="666"/>
        <v/>
      </c>
      <c r="AZ1106" s="20">
        <f t="shared" si="636"/>
        <v>0</v>
      </c>
      <c r="BA1106" s="12" t="str">
        <f t="shared" si="631"/>
        <v/>
      </c>
      <c r="BB1106" s="12" t="str">
        <f t="shared" si="632"/>
        <v/>
      </c>
      <c r="BC1106" s="12" t="str">
        <f t="shared" si="633"/>
        <v/>
      </c>
      <c r="BD1106" s="12" t="str">
        <f t="shared" si="634"/>
        <v/>
      </c>
      <c r="BF1106" s="12">
        <f t="shared" si="637"/>
        <v>0</v>
      </c>
      <c r="BG1106" s="12">
        <f t="shared" si="638"/>
        <v>0</v>
      </c>
      <c r="BH1106" s="12">
        <f t="shared" si="639"/>
        <v>0</v>
      </c>
      <c r="BI1106" s="12">
        <f t="shared" si="640"/>
        <v>0</v>
      </c>
      <c r="BJ1106" s="12">
        <f t="shared" si="641"/>
        <v>0</v>
      </c>
      <c r="BK1106" s="12">
        <f t="shared" si="642"/>
        <v>0</v>
      </c>
      <c r="BL1106" s="20">
        <f t="shared" si="643"/>
        <v>0</v>
      </c>
      <c r="BM1106" s="12">
        <f t="shared" si="644"/>
        <v>0</v>
      </c>
      <c r="BN1106" s="12" t="str">
        <f t="shared" si="630"/>
        <v/>
      </c>
      <c r="BO1106" s="12" t="str">
        <f t="shared" si="645"/>
        <v/>
      </c>
      <c r="BP1106" s="12" t="str">
        <f t="shared" si="646"/>
        <v/>
      </c>
      <c r="BQ1106" s="12" t="str">
        <f t="shared" si="647"/>
        <v/>
      </c>
      <c r="BS1106" s="12">
        <f t="shared" si="648"/>
        <v>0</v>
      </c>
      <c r="BT1106" s="12">
        <f t="shared" si="649"/>
        <v>0</v>
      </c>
      <c r="BU1106" s="12">
        <f t="shared" si="650"/>
        <v>0</v>
      </c>
      <c r="BV1106" s="12">
        <f t="shared" si="651"/>
        <v>0</v>
      </c>
      <c r="BW1106" s="12">
        <f t="shared" si="652"/>
        <v>0</v>
      </c>
      <c r="BX1106" s="12">
        <f t="shared" si="653"/>
        <v>0</v>
      </c>
      <c r="BY1106" s="12">
        <f t="shared" si="654"/>
        <v>0</v>
      </c>
      <c r="BZ1106" s="12">
        <f t="shared" si="655"/>
        <v>0</v>
      </c>
      <c r="CA1106" s="12" t="str">
        <f t="shared" si="656"/>
        <v/>
      </c>
      <c r="CB1106" s="21" t="str">
        <f t="shared" si="657"/>
        <v/>
      </c>
      <c r="CC1106" s="12" t="str">
        <f t="shared" si="658"/>
        <v/>
      </c>
      <c r="CD1106" s="12" t="str">
        <f t="shared" si="659"/>
        <v/>
      </c>
      <c r="CF1106" s="12">
        <f t="shared" si="660"/>
        <v>0</v>
      </c>
      <c r="CG1106" s="12">
        <f t="shared" si="661"/>
        <v>0</v>
      </c>
      <c r="CH1106" s="12">
        <f t="shared" si="662"/>
        <v>0</v>
      </c>
      <c r="CI1106" s="12">
        <f t="shared" si="663"/>
        <v>0</v>
      </c>
      <c r="CJ1106" s="12">
        <f t="shared" si="664"/>
        <v>0</v>
      </c>
      <c r="CK1106" s="12">
        <f t="shared" si="665"/>
        <v>0</v>
      </c>
    </row>
    <row r="1107" spans="50:89" x14ac:dyDescent="0.25">
      <c r="AX1107" s="12" t="str">
        <f t="shared" si="635"/>
        <v/>
      </c>
      <c r="AY1107" s="12" t="str">
        <f t="shared" si="666"/>
        <v/>
      </c>
      <c r="AZ1107" s="20">
        <f t="shared" si="636"/>
        <v>0</v>
      </c>
      <c r="BA1107" s="12" t="str">
        <f t="shared" si="631"/>
        <v/>
      </c>
      <c r="BB1107" s="12" t="str">
        <f t="shared" si="632"/>
        <v/>
      </c>
      <c r="BC1107" s="12" t="str">
        <f t="shared" si="633"/>
        <v/>
      </c>
      <c r="BD1107" s="12" t="str">
        <f t="shared" si="634"/>
        <v/>
      </c>
      <c r="BF1107" s="12">
        <f t="shared" si="637"/>
        <v>0</v>
      </c>
      <c r="BG1107" s="12">
        <f t="shared" si="638"/>
        <v>0</v>
      </c>
      <c r="BH1107" s="12">
        <f t="shared" si="639"/>
        <v>0</v>
      </c>
      <c r="BI1107" s="12">
        <f t="shared" si="640"/>
        <v>0</v>
      </c>
      <c r="BJ1107" s="12">
        <f t="shared" si="641"/>
        <v>0</v>
      </c>
      <c r="BK1107" s="12">
        <f t="shared" si="642"/>
        <v>0</v>
      </c>
      <c r="BL1107" s="20">
        <f t="shared" si="643"/>
        <v>0</v>
      </c>
      <c r="BM1107" s="12">
        <f t="shared" si="644"/>
        <v>0</v>
      </c>
      <c r="BN1107" s="12" t="str">
        <f t="shared" si="630"/>
        <v/>
      </c>
      <c r="BO1107" s="12" t="str">
        <f t="shared" si="645"/>
        <v/>
      </c>
      <c r="BP1107" s="12" t="str">
        <f t="shared" si="646"/>
        <v/>
      </c>
      <c r="BQ1107" s="12" t="str">
        <f t="shared" si="647"/>
        <v/>
      </c>
      <c r="BS1107" s="12">
        <f t="shared" si="648"/>
        <v>0</v>
      </c>
      <c r="BT1107" s="12">
        <f t="shared" si="649"/>
        <v>0</v>
      </c>
      <c r="BU1107" s="12">
        <f t="shared" si="650"/>
        <v>0</v>
      </c>
      <c r="BV1107" s="12">
        <f t="shared" si="651"/>
        <v>0</v>
      </c>
      <c r="BW1107" s="12">
        <f t="shared" si="652"/>
        <v>0</v>
      </c>
      <c r="BX1107" s="12">
        <f t="shared" si="653"/>
        <v>0</v>
      </c>
      <c r="BY1107" s="12">
        <f t="shared" si="654"/>
        <v>0</v>
      </c>
      <c r="BZ1107" s="12">
        <f t="shared" si="655"/>
        <v>0</v>
      </c>
      <c r="CA1107" s="12" t="str">
        <f t="shared" si="656"/>
        <v/>
      </c>
      <c r="CB1107" s="21" t="str">
        <f t="shared" si="657"/>
        <v/>
      </c>
      <c r="CC1107" s="12" t="str">
        <f t="shared" si="658"/>
        <v/>
      </c>
      <c r="CD1107" s="12" t="str">
        <f t="shared" si="659"/>
        <v/>
      </c>
      <c r="CF1107" s="12">
        <f t="shared" si="660"/>
        <v>0</v>
      </c>
      <c r="CG1107" s="12">
        <f t="shared" si="661"/>
        <v>0</v>
      </c>
      <c r="CH1107" s="12">
        <f t="shared" si="662"/>
        <v>0</v>
      </c>
      <c r="CI1107" s="12">
        <f t="shared" si="663"/>
        <v>0</v>
      </c>
      <c r="CJ1107" s="12">
        <f t="shared" si="664"/>
        <v>0</v>
      </c>
      <c r="CK1107" s="12">
        <f t="shared" si="665"/>
        <v>0</v>
      </c>
    </row>
    <row r="1108" spans="50:89" x14ac:dyDescent="0.25">
      <c r="AX1108" s="12" t="str">
        <f t="shared" si="635"/>
        <v/>
      </c>
      <c r="AY1108" s="12" t="str">
        <f t="shared" si="666"/>
        <v/>
      </c>
      <c r="AZ1108" s="20">
        <f t="shared" si="636"/>
        <v>0</v>
      </c>
      <c r="BA1108" s="12" t="str">
        <f t="shared" si="631"/>
        <v/>
      </c>
      <c r="BB1108" s="12" t="str">
        <f t="shared" si="632"/>
        <v/>
      </c>
      <c r="BC1108" s="12" t="str">
        <f t="shared" si="633"/>
        <v/>
      </c>
      <c r="BD1108" s="12" t="str">
        <f t="shared" si="634"/>
        <v/>
      </c>
      <c r="BF1108" s="12">
        <f t="shared" si="637"/>
        <v>0</v>
      </c>
      <c r="BG1108" s="12">
        <f t="shared" si="638"/>
        <v>0</v>
      </c>
      <c r="BH1108" s="12">
        <f t="shared" si="639"/>
        <v>0</v>
      </c>
      <c r="BI1108" s="12">
        <f t="shared" si="640"/>
        <v>0</v>
      </c>
      <c r="BJ1108" s="12">
        <f t="shared" si="641"/>
        <v>0</v>
      </c>
      <c r="BK1108" s="12">
        <f t="shared" si="642"/>
        <v>0</v>
      </c>
      <c r="BL1108" s="20">
        <f t="shared" si="643"/>
        <v>0</v>
      </c>
      <c r="BM1108" s="12">
        <f t="shared" si="644"/>
        <v>0</v>
      </c>
      <c r="BN1108" s="12" t="str">
        <f t="shared" si="630"/>
        <v/>
      </c>
      <c r="BO1108" s="12" t="str">
        <f t="shared" si="645"/>
        <v/>
      </c>
      <c r="BP1108" s="12" t="str">
        <f t="shared" si="646"/>
        <v/>
      </c>
      <c r="BQ1108" s="12" t="str">
        <f t="shared" si="647"/>
        <v/>
      </c>
      <c r="BS1108" s="12">
        <f t="shared" si="648"/>
        <v>0</v>
      </c>
      <c r="BT1108" s="12">
        <f t="shared" si="649"/>
        <v>0</v>
      </c>
      <c r="BU1108" s="12">
        <f t="shared" si="650"/>
        <v>0</v>
      </c>
      <c r="BV1108" s="12">
        <f t="shared" si="651"/>
        <v>0</v>
      </c>
      <c r="BW1108" s="12">
        <f t="shared" si="652"/>
        <v>0</v>
      </c>
      <c r="BX1108" s="12">
        <f t="shared" si="653"/>
        <v>0</v>
      </c>
      <c r="BY1108" s="12">
        <f t="shared" si="654"/>
        <v>0</v>
      </c>
      <c r="BZ1108" s="12">
        <f t="shared" si="655"/>
        <v>0</v>
      </c>
      <c r="CA1108" s="12" t="str">
        <f t="shared" si="656"/>
        <v/>
      </c>
      <c r="CB1108" s="21" t="str">
        <f t="shared" si="657"/>
        <v/>
      </c>
      <c r="CC1108" s="12" t="str">
        <f t="shared" si="658"/>
        <v/>
      </c>
      <c r="CD1108" s="12" t="str">
        <f t="shared" si="659"/>
        <v/>
      </c>
      <c r="CF1108" s="12">
        <f t="shared" si="660"/>
        <v>0</v>
      </c>
      <c r="CG1108" s="12">
        <f t="shared" si="661"/>
        <v>0</v>
      </c>
      <c r="CH1108" s="12">
        <f t="shared" si="662"/>
        <v>0</v>
      </c>
      <c r="CI1108" s="12">
        <f t="shared" si="663"/>
        <v>0</v>
      </c>
      <c r="CJ1108" s="12">
        <f t="shared" si="664"/>
        <v>0</v>
      </c>
      <c r="CK1108" s="12">
        <f t="shared" si="665"/>
        <v>0</v>
      </c>
    </row>
    <row r="1109" spans="50:89" x14ac:dyDescent="0.25">
      <c r="AX1109" s="12" t="str">
        <f t="shared" si="635"/>
        <v/>
      </c>
      <c r="AY1109" s="12" t="str">
        <f t="shared" si="666"/>
        <v/>
      </c>
      <c r="AZ1109" s="20">
        <f t="shared" si="636"/>
        <v>0</v>
      </c>
      <c r="BA1109" s="12" t="str">
        <f t="shared" si="631"/>
        <v/>
      </c>
      <c r="BB1109" s="12" t="str">
        <f t="shared" si="632"/>
        <v/>
      </c>
      <c r="BC1109" s="12" t="str">
        <f t="shared" si="633"/>
        <v/>
      </c>
      <c r="BD1109" s="12" t="str">
        <f t="shared" si="634"/>
        <v/>
      </c>
      <c r="BF1109" s="12">
        <f t="shared" si="637"/>
        <v>0</v>
      </c>
      <c r="BG1109" s="12">
        <f t="shared" si="638"/>
        <v>0</v>
      </c>
      <c r="BH1109" s="12">
        <f t="shared" si="639"/>
        <v>0</v>
      </c>
      <c r="BI1109" s="12">
        <f t="shared" si="640"/>
        <v>0</v>
      </c>
      <c r="BJ1109" s="12">
        <f t="shared" si="641"/>
        <v>0</v>
      </c>
      <c r="BK1109" s="12">
        <f t="shared" si="642"/>
        <v>0</v>
      </c>
      <c r="BL1109" s="20">
        <f t="shared" si="643"/>
        <v>0</v>
      </c>
      <c r="BM1109" s="12">
        <f t="shared" si="644"/>
        <v>0</v>
      </c>
      <c r="BN1109" s="12" t="str">
        <f t="shared" si="630"/>
        <v/>
      </c>
      <c r="BO1109" s="12" t="str">
        <f t="shared" si="645"/>
        <v/>
      </c>
      <c r="BP1109" s="12" t="str">
        <f t="shared" si="646"/>
        <v/>
      </c>
      <c r="BQ1109" s="12" t="str">
        <f t="shared" si="647"/>
        <v/>
      </c>
      <c r="BS1109" s="12">
        <f t="shared" si="648"/>
        <v>0</v>
      </c>
      <c r="BT1109" s="12">
        <f t="shared" si="649"/>
        <v>0</v>
      </c>
      <c r="BU1109" s="12">
        <f t="shared" si="650"/>
        <v>0</v>
      </c>
      <c r="BV1109" s="12">
        <f t="shared" si="651"/>
        <v>0</v>
      </c>
      <c r="BW1109" s="12">
        <f t="shared" si="652"/>
        <v>0</v>
      </c>
      <c r="BX1109" s="12">
        <f t="shared" si="653"/>
        <v>0</v>
      </c>
      <c r="BY1109" s="12">
        <f t="shared" si="654"/>
        <v>0</v>
      </c>
      <c r="BZ1109" s="12">
        <f t="shared" si="655"/>
        <v>0</v>
      </c>
      <c r="CA1109" s="12" t="str">
        <f t="shared" si="656"/>
        <v/>
      </c>
      <c r="CB1109" s="21" t="str">
        <f t="shared" si="657"/>
        <v/>
      </c>
      <c r="CC1109" s="12" t="str">
        <f t="shared" si="658"/>
        <v/>
      </c>
      <c r="CD1109" s="12" t="str">
        <f t="shared" si="659"/>
        <v/>
      </c>
      <c r="CF1109" s="12">
        <f t="shared" si="660"/>
        <v>0</v>
      </c>
      <c r="CG1109" s="12">
        <f t="shared" si="661"/>
        <v>0</v>
      </c>
      <c r="CH1109" s="12">
        <f t="shared" si="662"/>
        <v>0</v>
      </c>
      <c r="CI1109" s="12">
        <f t="shared" si="663"/>
        <v>0</v>
      </c>
      <c r="CJ1109" s="12">
        <f t="shared" si="664"/>
        <v>0</v>
      </c>
      <c r="CK1109" s="12">
        <f t="shared" si="665"/>
        <v>0</v>
      </c>
    </row>
    <row r="1110" spans="50:89" x14ac:dyDescent="0.25">
      <c r="AX1110" s="12" t="str">
        <f t="shared" si="635"/>
        <v/>
      </c>
      <c r="AY1110" s="12" t="str">
        <f t="shared" si="666"/>
        <v/>
      </c>
      <c r="AZ1110" s="20">
        <f t="shared" si="636"/>
        <v>0</v>
      </c>
      <c r="BA1110" s="12" t="str">
        <f t="shared" si="631"/>
        <v/>
      </c>
      <c r="BB1110" s="12" t="str">
        <f t="shared" si="632"/>
        <v/>
      </c>
      <c r="BC1110" s="12" t="str">
        <f t="shared" si="633"/>
        <v/>
      </c>
      <c r="BD1110" s="12" t="str">
        <f t="shared" si="634"/>
        <v/>
      </c>
      <c r="BF1110" s="12">
        <f t="shared" si="637"/>
        <v>0</v>
      </c>
      <c r="BG1110" s="12">
        <f t="shared" si="638"/>
        <v>0</v>
      </c>
      <c r="BH1110" s="12">
        <f t="shared" si="639"/>
        <v>0</v>
      </c>
      <c r="BI1110" s="12">
        <f t="shared" si="640"/>
        <v>0</v>
      </c>
      <c r="BJ1110" s="12">
        <f t="shared" si="641"/>
        <v>0</v>
      </c>
      <c r="BK1110" s="12">
        <f t="shared" si="642"/>
        <v>0</v>
      </c>
      <c r="BL1110" s="20">
        <f t="shared" si="643"/>
        <v>0</v>
      </c>
      <c r="BM1110" s="12">
        <f t="shared" si="644"/>
        <v>0</v>
      </c>
      <c r="BN1110" s="12" t="str">
        <f t="shared" si="630"/>
        <v/>
      </c>
      <c r="BO1110" s="12" t="str">
        <f t="shared" si="645"/>
        <v/>
      </c>
      <c r="BP1110" s="12" t="str">
        <f t="shared" si="646"/>
        <v/>
      </c>
      <c r="BQ1110" s="12" t="str">
        <f t="shared" si="647"/>
        <v/>
      </c>
      <c r="BS1110" s="12">
        <f t="shared" si="648"/>
        <v>0</v>
      </c>
      <c r="BT1110" s="12">
        <f t="shared" si="649"/>
        <v>0</v>
      </c>
      <c r="BU1110" s="12">
        <f t="shared" si="650"/>
        <v>0</v>
      </c>
      <c r="BV1110" s="12">
        <f t="shared" si="651"/>
        <v>0</v>
      </c>
      <c r="BW1110" s="12">
        <f t="shared" si="652"/>
        <v>0</v>
      </c>
      <c r="BX1110" s="12">
        <f t="shared" si="653"/>
        <v>0</v>
      </c>
      <c r="BY1110" s="12">
        <f t="shared" si="654"/>
        <v>0</v>
      </c>
      <c r="BZ1110" s="12">
        <f t="shared" si="655"/>
        <v>0</v>
      </c>
      <c r="CA1110" s="12" t="str">
        <f t="shared" si="656"/>
        <v/>
      </c>
      <c r="CB1110" s="21" t="str">
        <f t="shared" si="657"/>
        <v/>
      </c>
      <c r="CC1110" s="12" t="str">
        <f t="shared" si="658"/>
        <v/>
      </c>
      <c r="CD1110" s="12" t="str">
        <f t="shared" si="659"/>
        <v/>
      </c>
      <c r="CF1110" s="12">
        <f t="shared" si="660"/>
        <v>0</v>
      </c>
      <c r="CG1110" s="12">
        <f t="shared" si="661"/>
        <v>0</v>
      </c>
      <c r="CH1110" s="12">
        <f t="shared" si="662"/>
        <v>0</v>
      </c>
      <c r="CI1110" s="12">
        <f t="shared" si="663"/>
        <v>0</v>
      </c>
      <c r="CJ1110" s="12">
        <f t="shared" si="664"/>
        <v>0</v>
      </c>
      <c r="CK1110" s="12">
        <f t="shared" si="665"/>
        <v>0</v>
      </c>
    </row>
    <row r="1111" spans="50:89" x14ac:dyDescent="0.25">
      <c r="AX1111" s="12" t="str">
        <f t="shared" si="635"/>
        <v/>
      </c>
      <c r="AY1111" s="12" t="str">
        <f t="shared" si="666"/>
        <v/>
      </c>
      <c r="AZ1111" s="20">
        <f t="shared" si="636"/>
        <v>0</v>
      </c>
      <c r="BA1111" s="12" t="str">
        <f t="shared" si="631"/>
        <v/>
      </c>
      <c r="BB1111" s="12" t="str">
        <f t="shared" si="632"/>
        <v/>
      </c>
      <c r="BC1111" s="12" t="str">
        <f t="shared" si="633"/>
        <v/>
      </c>
      <c r="BD1111" s="12" t="str">
        <f t="shared" si="634"/>
        <v/>
      </c>
      <c r="BF1111" s="12">
        <f t="shared" si="637"/>
        <v>0</v>
      </c>
      <c r="BG1111" s="12">
        <f t="shared" si="638"/>
        <v>0</v>
      </c>
      <c r="BH1111" s="12">
        <f t="shared" si="639"/>
        <v>0</v>
      </c>
      <c r="BI1111" s="12">
        <f t="shared" si="640"/>
        <v>0</v>
      </c>
      <c r="BJ1111" s="12">
        <f t="shared" si="641"/>
        <v>0</v>
      </c>
      <c r="BK1111" s="12">
        <f t="shared" si="642"/>
        <v>0</v>
      </c>
      <c r="BL1111" s="20">
        <f t="shared" si="643"/>
        <v>0</v>
      </c>
      <c r="BM1111" s="12">
        <f t="shared" si="644"/>
        <v>0</v>
      </c>
      <c r="BN1111" s="12" t="str">
        <f t="shared" si="630"/>
        <v/>
      </c>
      <c r="BO1111" s="12" t="str">
        <f t="shared" si="645"/>
        <v/>
      </c>
      <c r="BP1111" s="12" t="str">
        <f t="shared" si="646"/>
        <v/>
      </c>
      <c r="BQ1111" s="12" t="str">
        <f t="shared" si="647"/>
        <v/>
      </c>
      <c r="BS1111" s="12">
        <f t="shared" si="648"/>
        <v>0</v>
      </c>
      <c r="BT1111" s="12">
        <f t="shared" si="649"/>
        <v>0</v>
      </c>
      <c r="BU1111" s="12">
        <f t="shared" si="650"/>
        <v>0</v>
      </c>
      <c r="BV1111" s="12">
        <f t="shared" si="651"/>
        <v>0</v>
      </c>
      <c r="BW1111" s="12">
        <f t="shared" si="652"/>
        <v>0</v>
      </c>
      <c r="BX1111" s="12">
        <f t="shared" si="653"/>
        <v>0</v>
      </c>
      <c r="BY1111" s="12">
        <f t="shared" si="654"/>
        <v>0</v>
      </c>
      <c r="BZ1111" s="12">
        <f t="shared" si="655"/>
        <v>0</v>
      </c>
      <c r="CA1111" s="12" t="str">
        <f t="shared" si="656"/>
        <v/>
      </c>
      <c r="CB1111" s="21" t="str">
        <f t="shared" si="657"/>
        <v/>
      </c>
      <c r="CC1111" s="12" t="str">
        <f t="shared" si="658"/>
        <v/>
      </c>
      <c r="CD1111" s="12" t="str">
        <f t="shared" si="659"/>
        <v/>
      </c>
      <c r="CF1111" s="12">
        <f t="shared" si="660"/>
        <v>0</v>
      </c>
      <c r="CG1111" s="12">
        <f t="shared" si="661"/>
        <v>0</v>
      </c>
      <c r="CH1111" s="12">
        <f t="shared" si="662"/>
        <v>0</v>
      </c>
      <c r="CI1111" s="12">
        <f t="shared" si="663"/>
        <v>0</v>
      </c>
      <c r="CJ1111" s="12">
        <f t="shared" si="664"/>
        <v>0</v>
      </c>
      <c r="CK1111" s="12">
        <f t="shared" si="665"/>
        <v>0</v>
      </c>
    </row>
    <row r="1112" spans="50:89" x14ac:dyDescent="0.25">
      <c r="AX1112" s="12" t="str">
        <f t="shared" si="635"/>
        <v/>
      </c>
      <c r="AY1112" s="12" t="str">
        <f t="shared" si="666"/>
        <v/>
      </c>
      <c r="AZ1112" s="20">
        <f t="shared" si="636"/>
        <v>0</v>
      </c>
      <c r="BA1112" s="12" t="str">
        <f t="shared" si="631"/>
        <v/>
      </c>
      <c r="BB1112" s="12" t="str">
        <f t="shared" si="632"/>
        <v/>
      </c>
      <c r="BC1112" s="12" t="str">
        <f t="shared" si="633"/>
        <v/>
      </c>
      <c r="BD1112" s="12" t="str">
        <f t="shared" si="634"/>
        <v/>
      </c>
      <c r="BF1112" s="12">
        <f t="shared" si="637"/>
        <v>0</v>
      </c>
      <c r="BG1112" s="12">
        <f t="shared" si="638"/>
        <v>0</v>
      </c>
      <c r="BH1112" s="12">
        <f t="shared" si="639"/>
        <v>0</v>
      </c>
      <c r="BI1112" s="12">
        <f t="shared" si="640"/>
        <v>0</v>
      </c>
      <c r="BJ1112" s="12">
        <f t="shared" si="641"/>
        <v>0</v>
      </c>
      <c r="BK1112" s="12">
        <f t="shared" si="642"/>
        <v>0</v>
      </c>
      <c r="BL1112" s="20">
        <f t="shared" si="643"/>
        <v>0</v>
      </c>
      <c r="BM1112" s="12">
        <f t="shared" si="644"/>
        <v>0</v>
      </c>
      <c r="BN1112" s="12" t="str">
        <f t="shared" si="630"/>
        <v/>
      </c>
      <c r="BO1112" s="12" t="str">
        <f t="shared" si="645"/>
        <v/>
      </c>
      <c r="BP1112" s="12" t="str">
        <f t="shared" si="646"/>
        <v/>
      </c>
      <c r="BQ1112" s="12" t="str">
        <f t="shared" si="647"/>
        <v/>
      </c>
      <c r="BS1112" s="12">
        <f t="shared" si="648"/>
        <v>0</v>
      </c>
      <c r="BT1112" s="12">
        <f t="shared" si="649"/>
        <v>0</v>
      </c>
      <c r="BU1112" s="12">
        <f t="shared" si="650"/>
        <v>0</v>
      </c>
      <c r="BV1112" s="12">
        <f t="shared" si="651"/>
        <v>0</v>
      </c>
      <c r="BW1112" s="12">
        <f t="shared" si="652"/>
        <v>0</v>
      </c>
      <c r="BX1112" s="12">
        <f t="shared" si="653"/>
        <v>0</v>
      </c>
      <c r="BY1112" s="12">
        <f t="shared" si="654"/>
        <v>0</v>
      </c>
      <c r="BZ1112" s="12">
        <f t="shared" si="655"/>
        <v>0</v>
      </c>
      <c r="CA1112" s="12" t="str">
        <f t="shared" si="656"/>
        <v/>
      </c>
      <c r="CB1112" s="21" t="str">
        <f t="shared" si="657"/>
        <v/>
      </c>
      <c r="CC1112" s="12" t="str">
        <f t="shared" si="658"/>
        <v/>
      </c>
      <c r="CD1112" s="12" t="str">
        <f t="shared" si="659"/>
        <v/>
      </c>
      <c r="CF1112" s="12">
        <f t="shared" si="660"/>
        <v>0</v>
      </c>
      <c r="CG1112" s="12">
        <f t="shared" si="661"/>
        <v>0</v>
      </c>
      <c r="CH1112" s="12">
        <f t="shared" si="662"/>
        <v>0</v>
      </c>
      <c r="CI1112" s="12">
        <f t="shared" si="663"/>
        <v>0</v>
      </c>
      <c r="CJ1112" s="12">
        <f t="shared" si="664"/>
        <v>0</v>
      </c>
      <c r="CK1112" s="12">
        <f t="shared" si="665"/>
        <v>0</v>
      </c>
    </row>
    <row r="1113" spans="50:89" x14ac:dyDescent="0.25">
      <c r="AX1113" s="12" t="str">
        <f t="shared" si="635"/>
        <v/>
      </c>
      <c r="AY1113" s="12" t="str">
        <f t="shared" si="666"/>
        <v/>
      </c>
      <c r="AZ1113" s="20">
        <f t="shared" si="636"/>
        <v>0</v>
      </c>
      <c r="BA1113" s="12" t="str">
        <f t="shared" si="631"/>
        <v/>
      </c>
      <c r="BB1113" s="12" t="str">
        <f t="shared" si="632"/>
        <v/>
      </c>
      <c r="BC1113" s="12" t="str">
        <f t="shared" si="633"/>
        <v/>
      </c>
      <c r="BD1113" s="12" t="str">
        <f t="shared" si="634"/>
        <v/>
      </c>
      <c r="BF1113" s="12">
        <f t="shared" si="637"/>
        <v>0</v>
      </c>
      <c r="BG1113" s="12">
        <f t="shared" si="638"/>
        <v>0</v>
      </c>
      <c r="BH1113" s="12">
        <f t="shared" si="639"/>
        <v>0</v>
      </c>
      <c r="BI1113" s="12">
        <f t="shared" si="640"/>
        <v>0</v>
      </c>
      <c r="BJ1113" s="12">
        <f t="shared" si="641"/>
        <v>0</v>
      </c>
      <c r="BK1113" s="12">
        <f t="shared" si="642"/>
        <v>0</v>
      </c>
      <c r="BL1113" s="20">
        <f t="shared" si="643"/>
        <v>0</v>
      </c>
      <c r="BM1113" s="12">
        <f t="shared" si="644"/>
        <v>0</v>
      </c>
      <c r="BN1113" s="12" t="str">
        <f t="shared" si="630"/>
        <v/>
      </c>
      <c r="BO1113" s="12" t="str">
        <f t="shared" si="645"/>
        <v/>
      </c>
      <c r="BP1113" s="12" t="str">
        <f t="shared" si="646"/>
        <v/>
      </c>
      <c r="BQ1113" s="12" t="str">
        <f t="shared" si="647"/>
        <v/>
      </c>
      <c r="BS1113" s="12">
        <f t="shared" si="648"/>
        <v>0</v>
      </c>
      <c r="BT1113" s="12">
        <f t="shared" si="649"/>
        <v>0</v>
      </c>
      <c r="BU1113" s="12">
        <f t="shared" si="650"/>
        <v>0</v>
      </c>
      <c r="BV1113" s="12">
        <f t="shared" si="651"/>
        <v>0</v>
      </c>
      <c r="BW1113" s="12">
        <f t="shared" si="652"/>
        <v>0</v>
      </c>
      <c r="BX1113" s="12">
        <f t="shared" si="653"/>
        <v>0</v>
      </c>
      <c r="BY1113" s="12">
        <f t="shared" si="654"/>
        <v>0</v>
      </c>
      <c r="BZ1113" s="12">
        <f t="shared" si="655"/>
        <v>0</v>
      </c>
      <c r="CA1113" s="12" t="str">
        <f t="shared" si="656"/>
        <v/>
      </c>
      <c r="CB1113" s="21" t="str">
        <f t="shared" si="657"/>
        <v/>
      </c>
      <c r="CC1113" s="12" t="str">
        <f t="shared" si="658"/>
        <v/>
      </c>
      <c r="CD1113" s="12" t="str">
        <f t="shared" si="659"/>
        <v/>
      </c>
      <c r="CF1113" s="12">
        <f t="shared" si="660"/>
        <v>0</v>
      </c>
      <c r="CG1113" s="12">
        <f t="shared" si="661"/>
        <v>0</v>
      </c>
      <c r="CH1113" s="12">
        <f t="shared" si="662"/>
        <v>0</v>
      </c>
      <c r="CI1113" s="12">
        <f t="shared" si="663"/>
        <v>0</v>
      </c>
      <c r="CJ1113" s="12">
        <f t="shared" si="664"/>
        <v>0</v>
      </c>
      <c r="CK1113" s="12">
        <f t="shared" si="665"/>
        <v>0</v>
      </c>
    </row>
    <row r="1114" spans="50:89" x14ac:dyDescent="0.25">
      <c r="AX1114" s="12" t="str">
        <f t="shared" si="635"/>
        <v/>
      </c>
      <c r="AY1114" s="12" t="str">
        <f t="shared" si="666"/>
        <v/>
      </c>
      <c r="AZ1114" s="20">
        <f t="shared" si="636"/>
        <v>0</v>
      </c>
      <c r="BA1114" s="12" t="str">
        <f t="shared" si="631"/>
        <v/>
      </c>
      <c r="BB1114" s="12" t="str">
        <f t="shared" si="632"/>
        <v/>
      </c>
      <c r="BC1114" s="12" t="str">
        <f t="shared" si="633"/>
        <v/>
      </c>
      <c r="BD1114" s="12" t="str">
        <f t="shared" si="634"/>
        <v/>
      </c>
      <c r="BF1114" s="12">
        <f t="shared" si="637"/>
        <v>0</v>
      </c>
      <c r="BG1114" s="12">
        <f t="shared" si="638"/>
        <v>0</v>
      </c>
      <c r="BH1114" s="12">
        <f t="shared" si="639"/>
        <v>0</v>
      </c>
      <c r="BI1114" s="12">
        <f t="shared" si="640"/>
        <v>0</v>
      </c>
      <c r="BJ1114" s="12">
        <f t="shared" si="641"/>
        <v>0</v>
      </c>
      <c r="BK1114" s="12">
        <f t="shared" si="642"/>
        <v>0</v>
      </c>
      <c r="BL1114" s="20">
        <f t="shared" si="643"/>
        <v>0</v>
      </c>
      <c r="BM1114" s="12">
        <f t="shared" si="644"/>
        <v>0</v>
      </c>
      <c r="BN1114" s="12" t="str">
        <f t="shared" si="630"/>
        <v/>
      </c>
      <c r="BO1114" s="12" t="str">
        <f t="shared" si="645"/>
        <v/>
      </c>
      <c r="BP1114" s="12" t="str">
        <f t="shared" si="646"/>
        <v/>
      </c>
      <c r="BQ1114" s="12" t="str">
        <f t="shared" si="647"/>
        <v/>
      </c>
      <c r="BS1114" s="12">
        <f t="shared" si="648"/>
        <v>0</v>
      </c>
      <c r="BT1114" s="12">
        <f t="shared" si="649"/>
        <v>0</v>
      </c>
      <c r="BU1114" s="12">
        <f t="shared" si="650"/>
        <v>0</v>
      </c>
      <c r="BV1114" s="12">
        <f t="shared" si="651"/>
        <v>0</v>
      </c>
      <c r="BW1114" s="12">
        <f t="shared" si="652"/>
        <v>0</v>
      </c>
      <c r="BX1114" s="12">
        <f t="shared" si="653"/>
        <v>0</v>
      </c>
      <c r="BY1114" s="12">
        <f t="shared" si="654"/>
        <v>0</v>
      </c>
      <c r="BZ1114" s="12">
        <f t="shared" si="655"/>
        <v>0</v>
      </c>
      <c r="CA1114" s="12" t="str">
        <f t="shared" si="656"/>
        <v/>
      </c>
      <c r="CB1114" s="21" t="str">
        <f t="shared" si="657"/>
        <v/>
      </c>
      <c r="CC1114" s="12" t="str">
        <f t="shared" si="658"/>
        <v/>
      </c>
      <c r="CD1114" s="12" t="str">
        <f t="shared" si="659"/>
        <v/>
      </c>
      <c r="CF1114" s="12">
        <f t="shared" si="660"/>
        <v>0</v>
      </c>
      <c r="CG1114" s="12">
        <f t="shared" si="661"/>
        <v>0</v>
      </c>
      <c r="CH1114" s="12">
        <f t="shared" si="662"/>
        <v>0</v>
      </c>
      <c r="CI1114" s="12">
        <f t="shared" si="663"/>
        <v>0</v>
      </c>
      <c r="CJ1114" s="12">
        <f t="shared" si="664"/>
        <v>0</v>
      </c>
      <c r="CK1114" s="12">
        <f t="shared" si="665"/>
        <v>0</v>
      </c>
    </row>
    <row r="1115" spans="50:89" x14ac:dyDescent="0.25">
      <c r="AX1115" s="12" t="str">
        <f t="shared" si="635"/>
        <v/>
      </c>
      <c r="AY1115" s="12" t="str">
        <f t="shared" si="666"/>
        <v/>
      </c>
      <c r="AZ1115" s="20">
        <f t="shared" si="636"/>
        <v>0</v>
      </c>
      <c r="BA1115" s="12" t="str">
        <f t="shared" si="631"/>
        <v/>
      </c>
      <c r="BB1115" s="12" t="str">
        <f t="shared" si="632"/>
        <v/>
      </c>
      <c r="BC1115" s="12" t="str">
        <f t="shared" si="633"/>
        <v/>
      </c>
      <c r="BD1115" s="12" t="str">
        <f t="shared" si="634"/>
        <v/>
      </c>
      <c r="BF1115" s="12">
        <f t="shared" si="637"/>
        <v>0</v>
      </c>
      <c r="BG1115" s="12">
        <f t="shared" si="638"/>
        <v>0</v>
      </c>
      <c r="BH1115" s="12">
        <f t="shared" si="639"/>
        <v>0</v>
      </c>
      <c r="BI1115" s="12">
        <f t="shared" si="640"/>
        <v>0</v>
      </c>
      <c r="BJ1115" s="12">
        <f t="shared" si="641"/>
        <v>0</v>
      </c>
      <c r="BK1115" s="12">
        <f t="shared" si="642"/>
        <v>0</v>
      </c>
      <c r="BL1115" s="20">
        <f t="shared" si="643"/>
        <v>0</v>
      </c>
      <c r="BM1115" s="12">
        <f t="shared" si="644"/>
        <v>0</v>
      </c>
      <c r="BN1115" s="12" t="str">
        <f t="shared" ref="BN1115:BN1178" si="667">IF(OR(LEN(BL1115)&gt;35,MID(BL1115,19,1)=",",MID(BL1115,1,1)="0"),IFERROR(MID(BL1115,FIND(",",BL1115,1)+2,(FIND(",",BL1115,11))-(FIND(",",BL1115,1)+2)),""),IF(OR(MID(BL1115,1,3)="Opo",MID(BL1115,1,3)="Ret"),"",RIGHT(BL1115,LEN(BL1115)-FIND(",",BL1115,1)-1)))</f>
        <v/>
      </c>
      <c r="BO1115" s="12" t="str">
        <f t="shared" si="645"/>
        <v/>
      </c>
      <c r="BP1115" s="12" t="str">
        <f t="shared" si="646"/>
        <v/>
      </c>
      <c r="BQ1115" s="12" t="str">
        <f t="shared" si="647"/>
        <v/>
      </c>
      <c r="BS1115" s="12">
        <f t="shared" si="648"/>
        <v>0</v>
      </c>
      <c r="BT1115" s="12">
        <f t="shared" si="649"/>
        <v>0</v>
      </c>
      <c r="BU1115" s="12">
        <f t="shared" si="650"/>
        <v>0</v>
      </c>
      <c r="BV1115" s="12">
        <f t="shared" si="651"/>
        <v>0</v>
      </c>
      <c r="BW1115" s="12">
        <f t="shared" si="652"/>
        <v>0</v>
      </c>
      <c r="BX1115" s="12">
        <f t="shared" si="653"/>
        <v>0</v>
      </c>
      <c r="BY1115" s="12">
        <f t="shared" si="654"/>
        <v>0</v>
      </c>
      <c r="BZ1115" s="12">
        <f t="shared" si="655"/>
        <v>0</v>
      </c>
      <c r="CA1115" s="12" t="str">
        <f t="shared" si="656"/>
        <v/>
      </c>
      <c r="CB1115" s="21" t="str">
        <f t="shared" si="657"/>
        <v/>
      </c>
      <c r="CC1115" s="12" t="str">
        <f t="shared" si="658"/>
        <v/>
      </c>
      <c r="CD1115" s="12" t="str">
        <f t="shared" si="659"/>
        <v/>
      </c>
      <c r="CF1115" s="12">
        <f t="shared" si="660"/>
        <v>0</v>
      </c>
      <c r="CG1115" s="12">
        <f t="shared" si="661"/>
        <v>0</v>
      </c>
      <c r="CH1115" s="12">
        <f t="shared" si="662"/>
        <v>0</v>
      </c>
      <c r="CI1115" s="12">
        <f t="shared" si="663"/>
        <v>0</v>
      </c>
      <c r="CJ1115" s="12">
        <f t="shared" si="664"/>
        <v>0</v>
      </c>
      <c r="CK1115" s="12">
        <f t="shared" si="665"/>
        <v>0</v>
      </c>
    </row>
    <row r="1116" spans="50:89" x14ac:dyDescent="0.25">
      <c r="AX1116" s="12" t="str">
        <f t="shared" si="635"/>
        <v/>
      </c>
      <c r="AY1116" s="12" t="str">
        <f t="shared" si="666"/>
        <v/>
      </c>
      <c r="AZ1116" s="20">
        <f t="shared" si="636"/>
        <v>0</v>
      </c>
      <c r="BA1116" s="12" t="str">
        <f t="shared" si="631"/>
        <v/>
      </c>
      <c r="BB1116" s="12" t="str">
        <f t="shared" si="632"/>
        <v/>
      </c>
      <c r="BC1116" s="12" t="str">
        <f t="shared" si="633"/>
        <v/>
      </c>
      <c r="BD1116" s="12" t="str">
        <f t="shared" si="634"/>
        <v/>
      </c>
      <c r="BF1116" s="12">
        <f t="shared" si="637"/>
        <v>0</v>
      </c>
      <c r="BG1116" s="12">
        <f t="shared" si="638"/>
        <v>0</v>
      </c>
      <c r="BH1116" s="12">
        <f t="shared" si="639"/>
        <v>0</v>
      </c>
      <c r="BI1116" s="12">
        <f t="shared" si="640"/>
        <v>0</v>
      </c>
      <c r="BJ1116" s="12">
        <f t="shared" si="641"/>
        <v>0</v>
      </c>
      <c r="BK1116" s="12">
        <f t="shared" si="642"/>
        <v>0</v>
      </c>
      <c r="BL1116" s="20">
        <f t="shared" si="643"/>
        <v>0</v>
      </c>
      <c r="BM1116" s="12">
        <f t="shared" si="644"/>
        <v>0</v>
      </c>
      <c r="BN1116" s="12" t="str">
        <f t="shared" si="667"/>
        <v/>
      </c>
      <c r="BO1116" s="12" t="str">
        <f t="shared" si="645"/>
        <v/>
      </c>
      <c r="BP1116" s="12" t="str">
        <f t="shared" si="646"/>
        <v/>
      </c>
      <c r="BQ1116" s="12" t="str">
        <f t="shared" si="647"/>
        <v/>
      </c>
      <c r="BS1116" s="12">
        <f t="shared" si="648"/>
        <v>0</v>
      </c>
      <c r="BT1116" s="12">
        <f t="shared" si="649"/>
        <v>0</v>
      </c>
      <c r="BU1116" s="12">
        <f t="shared" si="650"/>
        <v>0</v>
      </c>
      <c r="BV1116" s="12">
        <f t="shared" si="651"/>
        <v>0</v>
      </c>
      <c r="BW1116" s="12">
        <f t="shared" si="652"/>
        <v>0</v>
      </c>
      <c r="BX1116" s="12">
        <f t="shared" si="653"/>
        <v>0</v>
      </c>
      <c r="BY1116" s="12">
        <f t="shared" si="654"/>
        <v>0</v>
      </c>
      <c r="BZ1116" s="12">
        <f t="shared" si="655"/>
        <v>0</v>
      </c>
      <c r="CA1116" s="12" t="str">
        <f t="shared" si="656"/>
        <v/>
      </c>
      <c r="CB1116" s="21" t="str">
        <f t="shared" si="657"/>
        <v/>
      </c>
      <c r="CC1116" s="12" t="str">
        <f t="shared" si="658"/>
        <v/>
      </c>
      <c r="CD1116" s="12" t="str">
        <f t="shared" si="659"/>
        <v/>
      </c>
      <c r="CF1116" s="12">
        <f t="shared" si="660"/>
        <v>0</v>
      </c>
      <c r="CG1116" s="12">
        <f t="shared" si="661"/>
        <v>0</v>
      </c>
      <c r="CH1116" s="12">
        <f t="shared" si="662"/>
        <v>0</v>
      </c>
      <c r="CI1116" s="12">
        <f t="shared" si="663"/>
        <v>0</v>
      </c>
      <c r="CJ1116" s="12">
        <f t="shared" si="664"/>
        <v>0</v>
      </c>
      <c r="CK1116" s="12">
        <f t="shared" si="665"/>
        <v>0</v>
      </c>
    </row>
    <row r="1117" spans="50:89" x14ac:dyDescent="0.25">
      <c r="AX1117" s="12" t="str">
        <f t="shared" si="635"/>
        <v/>
      </c>
      <c r="AY1117" s="12" t="str">
        <f t="shared" si="666"/>
        <v/>
      </c>
      <c r="AZ1117" s="20">
        <f t="shared" si="636"/>
        <v>0</v>
      </c>
      <c r="BA1117" s="12" t="str">
        <f t="shared" si="631"/>
        <v/>
      </c>
      <c r="BB1117" s="12" t="str">
        <f t="shared" si="632"/>
        <v/>
      </c>
      <c r="BC1117" s="12" t="str">
        <f t="shared" si="633"/>
        <v/>
      </c>
      <c r="BD1117" s="12" t="str">
        <f t="shared" si="634"/>
        <v/>
      </c>
      <c r="BF1117" s="12">
        <f t="shared" si="637"/>
        <v>0</v>
      </c>
      <c r="BG1117" s="12">
        <f t="shared" si="638"/>
        <v>0</v>
      </c>
      <c r="BH1117" s="12">
        <f t="shared" si="639"/>
        <v>0</v>
      </c>
      <c r="BI1117" s="12">
        <f t="shared" si="640"/>
        <v>0</v>
      </c>
      <c r="BJ1117" s="12">
        <f t="shared" si="641"/>
        <v>0</v>
      </c>
      <c r="BK1117" s="12">
        <f t="shared" si="642"/>
        <v>0</v>
      </c>
      <c r="BL1117" s="20">
        <f t="shared" si="643"/>
        <v>0</v>
      </c>
      <c r="BM1117" s="12">
        <f t="shared" si="644"/>
        <v>0</v>
      </c>
      <c r="BN1117" s="12" t="str">
        <f t="shared" si="667"/>
        <v/>
      </c>
      <c r="BO1117" s="12" t="str">
        <f t="shared" si="645"/>
        <v/>
      </c>
      <c r="BP1117" s="12" t="str">
        <f t="shared" si="646"/>
        <v/>
      </c>
      <c r="BQ1117" s="12" t="str">
        <f t="shared" si="647"/>
        <v/>
      </c>
      <c r="BS1117" s="12">
        <f t="shared" si="648"/>
        <v>0</v>
      </c>
      <c r="BT1117" s="12">
        <f t="shared" si="649"/>
        <v>0</v>
      </c>
      <c r="BU1117" s="12">
        <f t="shared" si="650"/>
        <v>0</v>
      </c>
      <c r="BV1117" s="12">
        <f t="shared" si="651"/>
        <v>0</v>
      </c>
      <c r="BW1117" s="12">
        <f t="shared" si="652"/>
        <v>0</v>
      </c>
      <c r="BX1117" s="12">
        <f t="shared" si="653"/>
        <v>0</v>
      </c>
      <c r="BY1117" s="12">
        <f t="shared" si="654"/>
        <v>0</v>
      </c>
      <c r="BZ1117" s="12">
        <f t="shared" si="655"/>
        <v>0</v>
      </c>
      <c r="CA1117" s="12" t="str">
        <f t="shared" si="656"/>
        <v/>
      </c>
      <c r="CB1117" s="21" t="str">
        <f t="shared" si="657"/>
        <v/>
      </c>
      <c r="CC1117" s="12" t="str">
        <f t="shared" si="658"/>
        <v/>
      </c>
      <c r="CD1117" s="12" t="str">
        <f t="shared" si="659"/>
        <v/>
      </c>
      <c r="CF1117" s="12">
        <f t="shared" si="660"/>
        <v>0</v>
      </c>
      <c r="CG1117" s="12">
        <f t="shared" si="661"/>
        <v>0</v>
      </c>
      <c r="CH1117" s="12">
        <f t="shared" si="662"/>
        <v>0</v>
      </c>
      <c r="CI1117" s="12">
        <f t="shared" si="663"/>
        <v>0</v>
      </c>
      <c r="CJ1117" s="12">
        <f t="shared" si="664"/>
        <v>0</v>
      </c>
      <c r="CK1117" s="12">
        <f t="shared" si="665"/>
        <v>0</v>
      </c>
    </row>
    <row r="1118" spans="50:89" x14ac:dyDescent="0.25">
      <c r="AX1118" s="12" t="str">
        <f t="shared" si="635"/>
        <v/>
      </c>
      <c r="AY1118" s="12" t="str">
        <f t="shared" si="666"/>
        <v/>
      </c>
      <c r="AZ1118" s="20">
        <f t="shared" si="636"/>
        <v>0</v>
      </c>
      <c r="BA1118" s="12" t="str">
        <f t="shared" si="631"/>
        <v/>
      </c>
      <c r="BB1118" s="12" t="str">
        <f t="shared" si="632"/>
        <v/>
      </c>
      <c r="BC1118" s="12" t="str">
        <f t="shared" si="633"/>
        <v/>
      </c>
      <c r="BD1118" s="12" t="str">
        <f t="shared" si="634"/>
        <v/>
      </c>
      <c r="BF1118" s="12">
        <f t="shared" si="637"/>
        <v>0</v>
      </c>
      <c r="BG1118" s="12">
        <f t="shared" si="638"/>
        <v>0</v>
      </c>
      <c r="BH1118" s="12">
        <f t="shared" si="639"/>
        <v>0</v>
      </c>
      <c r="BI1118" s="12">
        <f t="shared" si="640"/>
        <v>0</v>
      </c>
      <c r="BJ1118" s="12">
        <f t="shared" si="641"/>
        <v>0</v>
      </c>
      <c r="BK1118" s="12">
        <f t="shared" si="642"/>
        <v>0</v>
      </c>
      <c r="BL1118" s="20">
        <f t="shared" si="643"/>
        <v>0</v>
      </c>
      <c r="BM1118" s="12">
        <f t="shared" si="644"/>
        <v>0</v>
      </c>
      <c r="BN1118" s="12" t="str">
        <f t="shared" si="667"/>
        <v/>
      </c>
      <c r="BO1118" s="12" t="str">
        <f t="shared" si="645"/>
        <v/>
      </c>
      <c r="BP1118" s="12" t="str">
        <f t="shared" si="646"/>
        <v/>
      </c>
      <c r="BQ1118" s="12" t="str">
        <f t="shared" si="647"/>
        <v/>
      </c>
      <c r="BS1118" s="12">
        <f t="shared" si="648"/>
        <v>0</v>
      </c>
      <c r="BT1118" s="12">
        <f t="shared" si="649"/>
        <v>0</v>
      </c>
      <c r="BU1118" s="12">
        <f t="shared" si="650"/>
        <v>0</v>
      </c>
      <c r="BV1118" s="12">
        <f t="shared" si="651"/>
        <v>0</v>
      </c>
      <c r="BW1118" s="12">
        <f t="shared" si="652"/>
        <v>0</v>
      </c>
      <c r="BX1118" s="12">
        <f t="shared" si="653"/>
        <v>0</v>
      </c>
      <c r="BY1118" s="12">
        <f t="shared" si="654"/>
        <v>0</v>
      </c>
      <c r="BZ1118" s="12">
        <f t="shared" si="655"/>
        <v>0</v>
      </c>
      <c r="CA1118" s="12" t="str">
        <f t="shared" si="656"/>
        <v/>
      </c>
      <c r="CB1118" s="21" t="str">
        <f t="shared" si="657"/>
        <v/>
      </c>
      <c r="CC1118" s="12" t="str">
        <f t="shared" si="658"/>
        <v/>
      </c>
      <c r="CD1118" s="12" t="str">
        <f t="shared" si="659"/>
        <v/>
      </c>
      <c r="CF1118" s="12">
        <f t="shared" si="660"/>
        <v>0</v>
      </c>
      <c r="CG1118" s="12">
        <f t="shared" si="661"/>
        <v>0</v>
      </c>
      <c r="CH1118" s="12">
        <f t="shared" si="662"/>
        <v>0</v>
      </c>
      <c r="CI1118" s="12">
        <f t="shared" si="663"/>
        <v>0</v>
      </c>
      <c r="CJ1118" s="12">
        <f t="shared" si="664"/>
        <v>0</v>
      </c>
      <c r="CK1118" s="12">
        <f t="shared" si="665"/>
        <v>0</v>
      </c>
    </row>
    <row r="1119" spans="50:89" x14ac:dyDescent="0.25">
      <c r="AX1119" s="12" t="str">
        <f t="shared" si="635"/>
        <v/>
      </c>
      <c r="AY1119" s="12" t="str">
        <f t="shared" si="666"/>
        <v/>
      </c>
      <c r="AZ1119" s="20">
        <f t="shared" si="636"/>
        <v>0</v>
      </c>
      <c r="BA1119" s="12" t="str">
        <f t="shared" si="631"/>
        <v/>
      </c>
      <c r="BB1119" s="12" t="str">
        <f t="shared" si="632"/>
        <v/>
      </c>
      <c r="BC1119" s="12" t="str">
        <f t="shared" si="633"/>
        <v/>
      </c>
      <c r="BD1119" s="12" t="str">
        <f t="shared" si="634"/>
        <v/>
      </c>
      <c r="BF1119" s="12">
        <f t="shared" si="637"/>
        <v>0</v>
      </c>
      <c r="BG1119" s="12">
        <f t="shared" si="638"/>
        <v>0</v>
      </c>
      <c r="BH1119" s="12">
        <f t="shared" si="639"/>
        <v>0</v>
      </c>
      <c r="BI1119" s="12">
        <f t="shared" si="640"/>
        <v>0</v>
      </c>
      <c r="BJ1119" s="12">
        <f t="shared" si="641"/>
        <v>0</v>
      </c>
      <c r="BK1119" s="12">
        <f t="shared" si="642"/>
        <v>0</v>
      </c>
      <c r="BL1119" s="20">
        <f t="shared" si="643"/>
        <v>0</v>
      </c>
      <c r="BM1119" s="12">
        <f t="shared" si="644"/>
        <v>0</v>
      </c>
      <c r="BN1119" s="12" t="str">
        <f t="shared" si="667"/>
        <v/>
      </c>
      <c r="BO1119" s="12" t="str">
        <f t="shared" si="645"/>
        <v/>
      </c>
      <c r="BP1119" s="12" t="str">
        <f t="shared" si="646"/>
        <v/>
      </c>
      <c r="BQ1119" s="12" t="str">
        <f t="shared" si="647"/>
        <v/>
      </c>
      <c r="BS1119" s="12">
        <f t="shared" si="648"/>
        <v>0</v>
      </c>
      <c r="BT1119" s="12">
        <f t="shared" si="649"/>
        <v>0</v>
      </c>
      <c r="BU1119" s="12">
        <f t="shared" si="650"/>
        <v>0</v>
      </c>
      <c r="BV1119" s="12">
        <f t="shared" si="651"/>
        <v>0</v>
      </c>
      <c r="BW1119" s="12">
        <f t="shared" si="652"/>
        <v>0</v>
      </c>
      <c r="BX1119" s="12">
        <f t="shared" si="653"/>
        <v>0</v>
      </c>
      <c r="BY1119" s="12">
        <f t="shared" si="654"/>
        <v>0</v>
      </c>
      <c r="BZ1119" s="12">
        <f t="shared" si="655"/>
        <v>0</v>
      </c>
      <c r="CA1119" s="12" t="str">
        <f t="shared" si="656"/>
        <v/>
      </c>
      <c r="CB1119" s="21" t="str">
        <f t="shared" si="657"/>
        <v/>
      </c>
      <c r="CC1119" s="12" t="str">
        <f t="shared" si="658"/>
        <v/>
      </c>
      <c r="CD1119" s="12" t="str">
        <f t="shared" si="659"/>
        <v/>
      </c>
      <c r="CF1119" s="12">
        <f t="shared" si="660"/>
        <v>0</v>
      </c>
      <c r="CG1119" s="12">
        <f t="shared" si="661"/>
        <v>0</v>
      </c>
      <c r="CH1119" s="12">
        <f t="shared" si="662"/>
        <v>0</v>
      </c>
      <c r="CI1119" s="12">
        <f t="shared" si="663"/>
        <v>0</v>
      </c>
      <c r="CJ1119" s="12">
        <f t="shared" si="664"/>
        <v>0</v>
      </c>
      <c r="CK1119" s="12">
        <f t="shared" si="665"/>
        <v>0</v>
      </c>
    </row>
    <row r="1120" spans="50:89" x14ac:dyDescent="0.25">
      <c r="AX1120" s="12" t="str">
        <f t="shared" si="635"/>
        <v/>
      </c>
      <c r="AY1120" s="12" t="str">
        <f t="shared" si="666"/>
        <v/>
      </c>
      <c r="AZ1120" s="20">
        <f t="shared" si="636"/>
        <v>0</v>
      </c>
      <c r="BA1120" s="12" t="str">
        <f t="shared" si="631"/>
        <v/>
      </c>
      <c r="BB1120" s="12" t="str">
        <f t="shared" si="632"/>
        <v/>
      </c>
      <c r="BC1120" s="12" t="str">
        <f t="shared" si="633"/>
        <v/>
      </c>
      <c r="BD1120" s="12" t="str">
        <f t="shared" si="634"/>
        <v/>
      </c>
      <c r="BF1120" s="12">
        <f t="shared" si="637"/>
        <v>0</v>
      </c>
      <c r="BG1120" s="12">
        <f t="shared" si="638"/>
        <v>0</v>
      </c>
      <c r="BH1120" s="12">
        <f t="shared" si="639"/>
        <v>0</v>
      </c>
      <c r="BI1120" s="12">
        <f t="shared" si="640"/>
        <v>0</v>
      </c>
      <c r="BJ1120" s="12">
        <f t="shared" si="641"/>
        <v>0</v>
      </c>
      <c r="BK1120" s="12">
        <f t="shared" si="642"/>
        <v>0</v>
      </c>
      <c r="BL1120" s="20">
        <f t="shared" si="643"/>
        <v>0</v>
      </c>
      <c r="BM1120" s="12">
        <f t="shared" si="644"/>
        <v>0</v>
      </c>
      <c r="BN1120" s="12" t="str">
        <f t="shared" si="667"/>
        <v/>
      </c>
      <c r="BO1120" s="12" t="str">
        <f t="shared" si="645"/>
        <v/>
      </c>
      <c r="BP1120" s="12" t="str">
        <f t="shared" si="646"/>
        <v/>
      </c>
      <c r="BQ1120" s="12" t="str">
        <f t="shared" si="647"/>
        <v/>
      </c>
      <c r="BS1120" s="12">
        <f t="shared" si="648"/>
        <v>0</v>
      </c>
      <c r="BT1120" s="12">
        <f t="shared" si="649"/>
        <v>0</v>
      </c>
      <c r="BU1120" s="12">
        <f t="shared" si="650"/>
        <v>0</v>
      </c>
      <c r="BV1120" s="12">
        <f t="shared" si="651"/>
        <v>0</v>
      </c>
      <c r="BW1120" s="12">
        <f t="shared" si="652"/>
        <v>0</v>
      </c>
      <c r="BX1120" s="12">
        <f t="shared" si="653"/>
        <v>0</v>
      </c>
      <c r="BY1120" s="12">
        <f t="shared" si="654"/>
        <v>0</v>
      </c>
      <c r="BZ1120" s="12">
        <f t="shared" si="655"/>
        <v>0</v>
      </c>
      <c r="CA1120" s="12" t="str">
        <f t="shared" si="656"/>
        <v/>
      </c>
      <c r="CB1120" s="21" t="str">
        <f t="shared" si="657"/>
        <v/>
      </c>
      <c r="CC1120" s="12" t="str">
        <f t="shared" si="658"/>
        <v/>
      </c>
      <c r="CD1120" s="12" t="str">
        <f t="shared" si="659"/>
        <v/>
      </c>
      <c r="CF1120" s="12">
        <f t="shared" si="660"/>
        <v>0</v>
      </c>
      <c r="CG1120" s="12">
        <f t="shared" si="661"/>
        <v>0</v>
      </c>
      <c r="CH1120" s="12">
        <f t="shared" si="662"/>
        <v>0</v>
      </c>
      <c r="CI1120" s="12">
        <f t="shared" si="663"/>
        <v>0</v>
      </c>
      <c r="CJ1120" s="12">
        <f t="shared" si="664"/>
        <v>0</v>
      </c>
      <c r="CK1120" s="12">
        <f t="shared" si="665"/>
        <v>0</v>
      </c>
    </row>
    <row r="1121" spans="50:89" x14ac:dyDescent="0.25">
      <c r="AX1121" s="12" t="str">
        <f t="shared" si="635"/>
        <v/>
      </c>
      <c r="AY1121" s="12" t="str">
        <f t="shared" si="666"/>
        <v/>
      </c>
      <c r="AZ1121" s="20">
        <f t="shared" si="636"/>
        <v>0</v>
      </c>
      <c r="BA1121" s="12" t="str">
        <f t="shared" si="631"/>
        <v/>
      </c>
      <c r="BB1121" s="12" t="str">
        <f t="shared" si="632"/>
        <v/>
      </c>
      <c r="BC1121" s="12" t="str">
        <f t="shared" si="633"/>
        <v/>
      </c>
      <c r="BD1121" s="12" t="str">
        <f t="shared" si="634"/>
        <v/>
      </c>
      <c r="BF1121" s="12">
        <f t="shared" si="637"/>
        <v>0</v>
      </c>
      <c r="BG1121" s="12">
        <f t="shared" si="638"/>
        <v>0</v>
      </c>
      <c r="BH1121" s="12">
        <f t="shared" si="639"/>
        <v>0</v>
      </c>
      <c r="BI1121" s="12">
        <f t="shared" si="640"/>
        <v>0</v>
      </c>
      <c r="BJ1121" s="12">
        <f t="shared" si="641"/>
        <v>0</v>
      </c>
      <c r="BK1121" s="12">
        <f t="shared" si="642"/>
        <v>0</v>
      </c>
      <c r="BL1121" s="20">
        <f t="shared" si="643"/>
        <v>0</v>
      </c>
      <c r="BM1121" s="12">
        <f t="shared" si="644"/>
        <v>0</v>
      </c>
      <c r="BN1121" s="12" t="str">
        <f t="shared" si="667"/>
        <v/>
      </c>
      <c r="BO1121" s="12" t="str">
        <f t="shared" si="645"/>
        <v/>
      </c>
      <c r="BP1121" s="12" t="str">
        <f t="shared" si="646"/>
        <v/>
      </c>
      <c r="BQ1121" s="12" t="str">
        <f t="shared" si="647"/>
        <v/>
      </c>
      <c r="BS1121" s="12">
        <f t="shared" si="648"/>
        <v>0</v>
      </c>
      <c r="BT1121" s="12">
        <f t="shared" si="649"/>
        <v>0</v>
      </c>
      <c r="BU1121" s="12">
        <f t="shared" si="650"/>
        <v>0</v>
      </c>
      <c r="BV1121" s="12">
        <f t="shared" si="651"/>
        <v>0</v>
      </c>
      <c r="BW1121" s="12">
        <f t="shared" si="652"/>
        <v>0</v>
      </c>
      <c r="BX1121" s="12">
        <f t="shared" si="653"/>
        <v>0</v>
      </c>
      <c r="BY1121" s="12">
        <f t="shared" si="654"/>
        <v>0</v>
      </c>
      <c r="BZ1121" s="12">
        <f t="shared" si="655"/>
        <v>0</v>
      </c>
      <c r="CA1121" s="12" t="str">
        <f t="shared" si="656"/>
        <v/>
      </c>
      <c r="CB1121" s="21" t="str">
        <f t="shared" si="657"/>
        <v/>
      </c>
      <c r="CC1121" s="12" t="str">
        <f t="shared" si="658"/>
        <v/>
      </c>
      <c r="CD1121" s="12" t="str">
        <f t="shared" si="659"/>
        <v/>
      </c>
      <c r="CF1121" s="12">
        <f t="shared" si="660"/>
        <v>0</v>
      </c>
      <c r="CG1121" s="12">
        <f t="shared" si="661"/>
        <v>0</v>
      </c>
      <c r="CH1121" s="12">
        <f t="shared" si="662"/>
        <v>0</v>
      </c>
      <c r="CI1121" s="12">
        <f t="shared" si="663"/>
        <v>0</v>
      </c>
      <c r="CJ1121" s="12">
        <f t="shared" si="664"/>
        <v>0</v>
      </c>
      <c r="CK1121" s="12">
        <f t="shared" si="665"/>
        <v>0</v>
      </c>
    </row>
    <row r="1122" spans="50:89" x14ac:dyDescent="0.25">
      <c r="AX1122" s="12" t="str">
        <f t="shared" si="635"/>
        <v/>
      </c>
      <c r="AY1122" s="12" t="str">
        <f t="shared" si="666"/>
        <v/>
      </c>
      <c r="AZ1122" s="20">
        <f t="shared" si="636"/>
        <v>0</v>
      </c>
      <c r="BA1122" s="12" t="str">
        <f t="shared" si="631"/>
        <v/>
      </c>
      <c r="BB1122" s="12" t="str">
        <f t="shared" si="632"/>
        <v/>
      </c>
      <c r="BC1122" s="12" t="str">
        <f t="shared" si="633"/>
        <v/>
      </c>
      <c r="BD1122" s="12" t="str">
        <f t="shared" si="634"/>
        <v/>
      </c>
      <c r="BF1122" s="12">
        <f t="shared" si="637"/>
        <v>0</v>
      </c>
      <c r="BG1122" s="12">
        <f t="shared" si="638"/>
        <v>0</v>
      </c>
      <c r="BH1122" s="12">
        <f t="shared" si="639"/>
        <v>0</v>
      </c>
      <c r="BI1122" s="12">
        <f t="shared" si="640"/>
        <v>0</v>
      </c>
      <c r="BJ1122" s="12">
        <f t="shared" si="641"/>
        <v>0</v>
      </c>
      <c r="BK1122" s="12">
        <f t="shared" si="642"/>
        <v>0</v>
      </c>
      <c r="BL1122" s="20">
        <f t="shared" si="643"/>
        <v>0</v>
      </c>
      <c r="BM1122" s="12">
        <f t="shared" si="644"/>
        <v>0</v>
      </c>
      <c r="BN1122" s="12" t="str">
        <f t="shared" si="667"/>
        <v/>
      </c>
      <c r="BO1122" s="12" t="str">
        <f t="shared" si="645"/>
        <v/>
      </c>
      <c r="BP1122" s="12" t="str">
        <f t="shared" si="646"/>
        <v/>
      </c>
      <c r="BQ1122" s="12" t="str">
        <f t="shared" si="647"/>
        <v/>
      </c>
      <c r="BS1122" s="12">
        <f t="shared" si="648"/>
        <v>0</v>
      </c>
      <c r="BT1122" s="12">
        <f t="shared" si="649"/>
        <v>0</v>
      </c>
      <c r="BU1122" s="12">
        <f t="shared" si="650"/>
        <v>0</v>
      </c>
      <c r="BV1122" s="12">
        <f t="shared" si="651"/>
        <v>0</v>
      </c>
      <c r="BW1122" s="12">
        <f t="shared" si="652"/>
        <v>0</v>
      </c>
      <c r="BX1122" s="12">
        <f t="shared" si="653"/>
        <v>0</v>
      </c>
      <c r="BY1122" s="12">
        <f t="shared" si="654"/>
        <v>0</v>
      </c>
      <c r="BZ1122" s="12">
        <f t="shared" si="655"/>
        <v>0</v>
      </c>
      <c r="CA1122" s="12" t="str">
        <f t="shared" si="656"/>
        <v/>
      </c>
      <c r="CB1122" s="21" t="str">
        <f t="shared" si="657"/>
        <v/>
      </c>
      <c r="CC1122" s="12" t="str">
        <f t="shared" si="658"/>
        <v/>
      </c>
      <c r="CD1122" s="12" t="str">
        <f t="shared" si="659"/>
        <v/>
      </c>
      <c r="CF1122" s="12">
        <f t="shared" si="660"/>
        <v>0</v>
      </c>
      <c r="CG1122" s="12">
        <f t="shared" si="661"/>
        <v>0</v>
      </c>
      <c r="CH1122" s="12">
        <f t="shared" si="662"/>
        <v>0</v>
      </c>
      <c r="CI1122" s="12">
        <f t="shared" si="663"/>
        <v>0</v>
      </c>
      <c r="CJ1122" s="12">
        <f t="shared" si="664"/>
        <v>0</v>
      </c>
      <c r="CK1122" s="12">
        <f t="shared" si="665"/>
        <v>0</v>
      </c>
    </row>
    <row r="1123" spans="50:89" x14ac:dyDescent="0.25">
      <c r="AX1123" s="12" t="str">
        <f t="shared" si="635"/>
        <v/>
      </c>
      <c r="AY1123" s="12" t="str">
        <f t="shared" si="666"/>
        <v/>
      </c>
      <c r="AZ1123" s="20">
        <f t="shared" si="636"/>
        <v>0</v>
      </c>
      <c r="BA1123" s="12" t="str">
        <f t="shared" si="631"/>
        <v/>
      </c>
      <c r="BB1123" s="12" t="str">
        <f t="shared" si="632"/>
        <v/>
      </c>
      <c r="BC1123" s="12" t="str">
        <f t="shared" si="633"/>
        <v/>
      </c>
      <c r="BD1123" s="12" t="str">
        <f t="shared" si="634"/>
        <v/>
      </c>
      <c r="BF1123" s="12">
        <f t="shared" si="637"/>
        <v>0</v>
      </c>
      <c r="BG1123" s="12">
        <f t="shared" si="638"/>
        <v>0</v>
      </c>
      <c r="BH1123" s="12">
        <f t="shared" si="639"/>
        <v>0</v>
      </c>
      <c r="BI1123" s="12">
        <f t="shared" si="640"/>
        <v>0</v>
      </c>
      <c r="BJ1123" s="12">
        <f t="shared" si="641"/>
        <v>0</v>
      </c>
      <c r="BK1123" s="12">
        <f t="shared" si="642"/>
        <v>0</v>
      </c>
      <c r="BL1123" s="20">
        <f t="shared" si="643"/>
        <v>0</v>
      </c>
      <c r="BM1123" s="12">
        <f t="shared" si="644"/>
        <v>0</v>
      </c>
      <c r="BN1123" s="12" t="str">
        <f t="shared" si="667"/>
        <v/>
      </c>
      <c r="BO1123" s="12" t="str">
        <f t="shared" si="645"/>
        <v/>
      </c>
      <c r="BP1123" s="12" t="str">
        <f t="shared" si="646"/>
        <v/>
      </c>
      <c r="BQ1123" s="12" t="str">
        <f t="shared" si="647"/>
        <v/>
      </c>
      <c r="BS1123" s="12">
        <f t="shared" si="648"/>
        <v>0</v>
      </c>
      <c r="BT1123" s="12">
        <f t="shared" si="649"/>
        <v>0</v>
      </c>
      <c r="BU1123" s="12">
        <f t="shared" si="650"/>
        <v>0</v>
      </c>
      <c r="BV1123" s="12">
        <f t="shared" si="651"/>
        <v>0</v>
      </c>
      <c r="BW1123" s="12">
        <f t="shared" si="652"/>
        <v>0</v>
      </c>
      <c r="BX1123" s="12">
        <f t="shared" si="653"/>
        <v>0</v>
      </c>
      <c r="BY1123" s="12">
        <f t="shared" si="654"/>
        <v>0</v>
      </c>
      <c r="BZ1123" s="12">
        <f t="shared" si="655"/>
        <v>0</v>
      </c>
      <c r="CA1123" s="12" t="str">
        <f t="shared" si="656"/>
        <v/>
      </c>
      <c r="CB1123" s="21" t="str">
        <f t="shared" si="657"/>
        <v/>
      </c>
      <c r="CC1123" s="12" t="str">
        <f t="shared" si="658"/>
        <v/>
      </c>
      <c r="CD1123" s="12" t="str">
        <f t="shared" si="659"/>
        <v/>
      </c>
      <c r="CF1123" s="12">
        <f t="shared" si="660"/>
        <v>0</v>
      </c>
      <c r="CG1123" s="12">
        <f t="shared" si="661"/>
        <v>0</v>
      </c>
      <c r="CH1123" s="12">
        <f t="shared" si="662"/>
        <v>0</v>
      </c>
      <c r="CI1123" s="12">
        <f t="shared" si="663"/>
        <v>0</v>
      </c>
      <c r="CJ1123" s="12">
        <f t="shared" si="664"/>
        <v>0</v>
      </c>
      <c r="CK1123" s="12">
        <f t="shared" si="665"/>
        <v>0</v>
      </c>
    </row>
    <row r="1124" spans="50:89" x14ac:dyDescent="0.25">
      <c r="AX1124" s="12" t="str">
        <f t="shared" si="635"/>
        <v/>
      </c>
      <c r="AY1124" s="12" t="str">
        <f t="shared" si="666"/>
        <v/>
      </c>
      <c r="AZ1124" s="20">
        <f t="shared" si="636"/>
        <v>0</v>
      </c>
      <c r="BA1124" s="12" t="str">
        <f t="shared" si="631"/>
        <v/>
      </c>
      <c r="BB1124" s="12" t="str">
        <f t="shared" si="632"/>
        <v/>
      </c>
      <c r="BC1124" s="12" t="str">
        <f t="shared" si="633"/>
        <v/>
      </c>
      <c r="BD1124" s="12" t="str">
        <f t="shared" si="634"/>
        <v/>
      </c>
      <c r="BF1124" s="12">
        <f t="shared" si="637"/>
        <v>0</v>
      </c>
      <c r="BG1124" s="12">
        <f t="shared" si="638"/>
        <v>0</v>
      </c>
      <c r="BH1124" s="12">
        <f t="shared" si="639"/>
        <v>0</v>
      </c>
      <c r="BI1124" s="12">
        <f t="shared" si="640"/>
        <v>0</v>
      </c>
      <c r="BJ1124" s="12">
        <f t="shared" si="641"/>
        <v>0</v>
      </c>
      <c r="BK1124" s="12">
        <f t="shared" si="642"/>
        <v>0</v>
      </c>
      <c r="BL1124" s="20">
        <f t="shared" si="643"/>
        <v>0</v>
      </c>
      <c r="BM1124" s="12">
        <f t="shared" si="644"/>
        <v>0</v>
      </c>
      <c r="BN1124" s="12" t="str">
        <f t="shared" si="667"/>
        <v/>
      </c>
      <c r="BO1124" s="12" t="str">
        <f t="shared" si="645"/>
        <v/>
      </c>
      <c r="BP1124" s="12" t="str">
        <f t="shared" si="646"/>
        <v/>
      </c>
      <c r="BQ1124" s="12" t="str">
        <f t="shared" si="647"/>
        <v/>
      </c>
      <c r="BS1124" s="12">
        <f t="shared" si="648"/>
        <v>0</v>
      </c>
      <c r="BT1124" s="12">
        <f t="shared" si="649"/>
        <v>0</v>
      </c>
      <c r="BU1124" s="12">
        <f t="shared" si="650"/>
        <v>0</v>
      </c>
      <c r="BV1124" s="12">
        <f t="shared" si="651"/>
        <v>0</v>
      </c>
      <c r="BW1124" s="12">
        <f t="shared" si="652"/>
        <v>0</v>
      </c>
      <c r="BX1124" s="12">
        <f t="shared" si="653"/>
        <v>0</v>
      </c>
      <c r="BY1124" s="12">
        <f t="shared" si="654"/>
        <v>0</v>
      </c>
      <c r="BZ1124" s="12">
        <f t="shared" si="655"/>
        <v>0</v>
      </c>
      <c r="CA1124" s="12" t="str">
        <f t="shared" si="656"/>
        <v/>
      </c>
      <c r="CB1124" s="21" t="str">
        <f t="shared" si="657"/>
        <v/>
      </c>
      <c r="CC1124" s="12" t="str">
        <f t="shared" si="658"/>
        <v/>
      </c>
      <c r="CD1124" s="12" t="str">
        <f t="shared" si="659"/>
        <v/>
      </c>
      <c r="CF1124" s="12">
        <f t="shared" si="660"/>
        <v>0</v>
      </c>
      <c r="CG1124" s="12">
        <f t="shared" si="661"/>
        <v>0</v>
      </c>
      <c r="CH1124" s="12">
        <f t="shared" si="662"/>
        <v>0</v>
      </c>
      <c r="CI1124" s="12">
        <f t="shared" si="663"/>
        <v>0</v>
      </c>
      <c r="CJ1124" s="12">
        <f t="shared" si="664"/>
        <v>0</v>
      </c>
      <c r="CK1124" s="12">
        <f t="shared" si="665"/>
        <v>0</v>
      </c>
    </row>
    <row r="1125" spans="50:89" x14ac:dyDescent="0.25">
      <c r="AX1125" s="12" t="str">
        <f t="shared" si="635"/>
        <v/>
      </c>
      <c r="AY1125" s="12" t="str">
        <f t="shared" si="666"/>
        <v/>
      </c>
      <c r="AZ1125" s="20">
        <f t="shared" si="636"/>
        <v>0</v>
      </c>
      <c r="BA1125" s="12" t="str">
        <f t="shared" si="631"/>
        <v/>
      </c>
      <c r="BB1125" s="12" t="str">
        <f t="shared" si="632"/>
        <v/>
      </c>
      <c r="BC1125" s="12" t="str">
        <f t="shared" si="633"/>
        <v/>
      </c>
      <c r="BD1125" s="12" t="str">
        <f t="shared" si="634"/>
        <v/>
      </c>
      <c r="BF1125" s="12">
        <f t="shared" si="637"/>
        <v>0</v>
      </c>
      <c r="BG1125" s="12">
        <f t="shared" si="638"/>
        <v>0</v>
      </c>
      <c r="BH1125" s="12">
        <f t="shared" si="639"/>
        <v>0</v>
      </c>
      <c r="BI1125" s="12">
        <f t="shared" si="640"/>
        <v>0</v>
      </c>
      <c r="BJ1125" s="12">
        <f t="shared" si="641"/>
        <v>0</v>
      </c>
      <c r="BK1125" s="12">
        <f t="shared" si="642"/>
        <v>0</v>
      </c>
      <c r="BL1125" s="20">
        <f t="shared" si="643"/>
        <v>0</v>
      </c>
      <c r="BM1125" s="12">
        <f t="shared" si="644"/>
        <v>0</v>
      </c>
      <c r="BN1125" s="12" t="str">
        <f t="shared" si="667"/>
        <v/>
      </c>
      <c r="BO1125" s="12" t="str">
        <f t="shared" si="645"/>
        <v/>
      </c>
      <c r="BP1125" s="12" t="str">
        <f t="shared" si="646"/>
        <v/>
      </c>
      <c r="BQ1125" s="12" t="str">
        <f t="shared" si="647"/>
        <v/>
      </c>
      <c r="BS1125" s="12">
        <f t="shared" si="648"/>
        <v>0</v>
      </c>
      <c r="BT1125" s="12">
        <f t="shared" si="649"/>
        <v>0</v>
      </c>
      <c r="BU1125" s="12">
        <f t="shared" si="650"/>
        <v>0</v>
      </c>
      <c r="BV1125" s="12">
        <f t="shared" si="651"/>
        <v>0</v>
      </c>
      <c r="BW1125" s="12">
        <f t="shared" si="652"/>
        <v>0</v>
      </c>
      <c r="BX1125" s="12">
        <f t="shared" si="653"/>
        <v>0</v>
      </c>
      <c r="BY1125" s="12">
        <f t="shared" si="654"/>
        <v>0</v>
      </c>
      <c r="BZ1125" s="12">
        <f t="shared" si="655"/>
        <v>0</v>
      </c>
      <c r="CA1125" s="12" t="str">
        <f t="shared" si="656"/>
        <v/>
      </c>
      <c r="CB1125" s="21" t="str">
        <f t="shared" si="657"/>
        <v/>
      </c>
      <c r="CC1125" s="12" t="str">
        <f t="shared" si="658"/>
        <v/>
      </c>
      <c r="CD1125" s="12" t="str">
        <f t="shared" si="659"/>
        <v/>
      </c>
      <c r="CF1125" s="12">
        <f t="shared" si="660"/>
        <v>0</v>
      </c>
      <c r="CG1125" s="12">
        <f t="shared" si="661"/>
        <v>0</v>
      </c>
      <c r="CH1125" s="12">
        <f t="shared" si="662"/>
        <v>0</v>
      </c>
      <c r="CI1125" s="12">
        <f t="shared" si="663"/>
        <v>0</v>
      </c>
      <c r="CJ1125" s="12">
        <f t="shared" si="664"/>
        <v>0</v>
      </c>
      <c r="CK1125" s="12">
        <f t="shared" si="665"/>
        <v>0</v>
      </c>
    </row>
    <row r="1126" spans="50:89" x14ac:dyDescent="0.25">
      <c r="AX1126" s="12" t="str">
        <f t="shared" si="635"/>
        <v/>
      </c>
      <c r="AY1126" s="12" t="str">
        <f t="shared" si="666"/>
        <v/>
      </c>
      <c r="AZ1126" s="20">
        <f t="shared" si="636"/>
        <v>0</v>
      </c>
      <c r="BA1126" s="12" t="str">
        <f t="shared" si="631"/>
        <v/>
      </c>
      <c r="BB1126" s="12" t="str">
        <f t="shared" si="632"/>
        <v/>
      </c>
      <c r="BC1126" s="12" t="str">
        <f t="shared" si="633"/>
        <v/>
      </c>
      <c r="BD1126" s="12" t="str">
        <f t="shared" si="634"/>
        <v/>
      </c>
      <c r="BF1126" s="12">
        <f t="shared" si="637"/>
        <v>0</v>
      </c>
      <c r="BG1126" s="12">
        <f t="shared" si="638"/>
        <v>0</v>
      </c>
      <c r="BH1126" s="12">
        <f t="shared" si="639"/>
        <v>0</v>
      </c>
      <c r="BI1126" s="12">
        <f t="shared" si="640"/>
        <v>0</v>
      </c>
      <c r="BJ1126" s="12">
        <f t="shared" si="641"/>
        <v>0</v>
      </c>
      <c r="BK1126" s="12">
        <f t="shared" si="642"/>
        <v>0</v>
      </c>
      <c r="BL1126" s="20">
        <f t="shared" si="643"/>
        <v>0</v>
      </c>
      <c r="BM1126" s="12">
        <f t="shared" si="644"/>
        <v>0</v>
      </c>
      <c r="BN1126" s="12" t="str">
        <f t="shared" si="667"/>
        <v/>
      </c>
      <c r="BO1126" s="12" t="str">
        <f t="shared" si="645"/>
        <v/>
      </c>
      <c r="BP1126" s="12" t="str">
        <f t="shared" si="646"/>
        <v/>
      </c>
      <c r="BQ1126" s="12" t="str">
        <f t="shared" si="647"/>
        <v/>
      </c>
      <c r="BS1126" s="12">
        <f t="shared" si="648"/>
        <v>0</v>
      </c>
      <c r="BT1126" s="12">
        <f t="shared" si="649"/>
        <v>0</v>
      </c>
      <c r="BU1126" s="12">
        <f t="shared" si="650"/>
        <v>0</v>
      </c>
      <c r="BV1126" s="12">
        <f t="shared" si="651"/>
        <v>0</v>
      </c>
      <c r="BW1126" s="12">
        <f t="shared" si="652"/>
        <v>0</v>
      </c>
      <c r="BX1126" s="12">
        <f t="shared" si="653"/>
        <v>0</v>
      </c>
      <c r="BY1126" s="12">
        <f t="shared" si="654"/>
        <v>0</v>
      </c>
      <c r="BZ1126" s="12">
        <f t="shared" si="655"/>
        <v>0</v>
      </c>
      <c r="CA1126" s="12" t="str">
        <f t="shared" si="656"/>
        <v/>
      </c>
      <c r="CB1126" s="21" t="str">
        <f t="shared" si="657"/>
        <v/>
      </c>
      <c r="CC1126" s="12" t="str">
        <f t="shared" si="658"/>
        <v/>
      </c>
      <c r="CD1126" s="12" t="str">
        <f t="shared" si="659"/>
        <v/>
      </c>
      <c r="CF1126" s="12">
        <f t="shared" si="660"/>
        <v>0</v>
      </c>
      <c r="CG1126" s="12">
        <f t="shared" si="661"/>
        <v>0</v>
      </c>
      <c r="CH1126" s="12">
        <f t="shared" si="662"/>
        <v>0</v>
      </c>
      <c r="CI1126" s="12">
        <f t="shared" si="663"/>
        <v>0</v>
      </c>
      <c r="CJ1126" s="12">
        <f t="shared" si="664"/>
        <v>0</v>
      </c>
      <c r="CK1126" s="12">
        <f t="shared" si="665"/>
        <v>0</v>
      </c>
    </row>
    <row r="1127" spans="50:89" x14ac:dyDescent="0.25">
      <c r="AX1127" s="12" t="str">
        <f t="shared" si="635"/>
        <v/>
      </c>
      <c r="AY1127" s="12" t="str">
        <f t="shared" si="666"/>
        <v/>
      </c>
      <c r="AZ1127" s="20">
        <f t="shared" si="636"/>
        <v>0</v>
      </c>
      <c r="BA1127" s="12" t="str">
        <f t="shared" si="631"/>
        <v/>
      </c>
      <c r="BB1127" s="12" t="str">
        <f t="shared" si="632"/>
        <v/>
      </c>
      <c r="BC1127" s="12" t="str">
        <f t="shared" si="633"/>
        <v/>
      </c>
      <c r="BD1127" s="12" t="str">
        <f t="shared" si="634"/>
        <v/>
      </c>
      <c r="BF1127" s="12">
        <f t="shared" si="637"/>
        <v>0</v>
      </c>
      <c r="BG1127" s="12">
        <f t="shared" si="638"/>
        <v>0</v>
      </c>
      <c r="BH1127" s="12">
        <f t="shared" si="639"/>
        <v>0</v>
      </c>
      <c r="BI1127" s="12">
        <f t="shared" si="640"/>
        <v>0</v>
      </c>
      <c r="BJ1127" s="12">
        <f t="shared" si="641"/>
        <v>0</v>
      </c>
      <c r="BK1127" s="12">
        <f t="shared" si="642"/>
        <v>0</v>
      </c>
      <c r="BL1127" s="20">
        <f t="shared" si="643"/>
        <v>0</v>
      </c>
      <c r="BM1127" s="12">
        <f t="shared" si="644"/>
        <v>0</v>
      </c>
      <c r="BN1127" s="12" t="str">
        <f t="shared" si="667"/>
        <v/>
      </c>
      <c r="BO1127" s="12" t="str">
        <f t="shared" si="645"/>
        <v/>
      </c>
      <c r="BP1127" s="12" t="str">
        <f t="shared" si="646"/>
        <v/>
      </c>
      <c r="BQ1127" s="12" t="str">
        <f t="shared" si="647"/>
        <v/>
      </c>
      <c r="BS1127" s="12">
        <f t="shared" si="648"/>
        <v>0</v>
      </c>
      <c r="BT1127" s="12">
        <f t="shared" si="649"/>
        <v>0</v>
      </c>
      <c r="BU1127" s="12">
        <f t="shared" si="650"/>
        <v>0</v>
      </c>
      <c r="BV1127" s="12">
        <f t="shared" si="651"/>
        <v>0</v>
      </c>
      <c r="BW1127" s="12">
        <f t="shared" si="652"/>
        <v>0</v>
      </c>
      <c r="BX1127" s="12">
        <f t="shared" si="653"/>
        <v>0</v>
      </c>
      <c r="BY1127" s="12">
        <f t="shared" si="654"/>
        <v>0</v>
      </c>
      <c r="BZ1127" s="12">
        <f t="shared" si="655"/>
        <v>0</v>
      </c>
      <c r="CA1127" s="12" t="str">
        <f t="shared" si="656"/>
        <v/>
      </c>
      <c r="CB1127" s="21" t="str">
        <f t="shared" si="657"/>
        <v/>
      </c>
      <c r="CC1127" s="12" t="str">
        <f t="shared" si="658"/>
        <v/>
      </c>
      <c r="CD1127" s="12" t="str">
        <f t="shared" si="659"/>
        <v/>
      </c>
      <c r="CF1127" s="12">
        <f t="shared" si="660"/>
        <v>0</v>
      </c>
      <c r="CG1127" s="12">
        <f t="shared" si="661"/>
        <v>0</v>
      </c>
      <c r="CH1127" s="12">
        <f t="shared" si="662"/>
        <v>0</v>
      </c>
      <c r="CI1127" s="12">
        <f t="shared" si="663"/>
        <v>0</v>
      </c>
      <c r="CJ1127" s="12">
        <f t="shared" si="664"/>
        <v>0</v>
      </c>
      <c r="CK1127" s="12">
        <f t="shared" si="665"/>
        <v>0</v>
      </c>
    </row>
    <row r="1128" spans="50:89" x14ac:dyDescent="0.25">
      <c r="AX1128" s="12" t="str">
        <f t="shared" si="635"/>
        <v/>
      </c>
      <c r="AY1128" s="12" t="str">
        <f t="shared" si="666"/>
        <v/>
      </c>
      <c r="AZ1128" s="20">
        <f t="shared" si="636"/>
        <v>0</v>
      </c>
      <c r="BA1128" s="12" t="str">
        <f t="shared" si="631"/>
        <v/>
      </c>
      <c r="BB1128" s="12" t="str">
        <f t="shared" si="632"/>
        <v/>
      </c>
      <c r="BC1128" s="12" t="str">
        <f t="shared" si="633"/>
        <v/>
      </c>
      <c r="BD1128" s="12" t="str">
        <f t="shared" si="634"/>
        <v/>
      </c>
      <c r="BF1128" s="12">
        <f t="shared" si="637"/>
        <v>0</v>
      </c>
      <c r="BG1128" s="12">
        <f t="shared" si="638"/>
        <v>0</v>
      </c>
      <c r="BH1128" s="12">
        <f t="shared" si="639"/>
        <v>0</v>
      </c>
      <c r="BI1128" s="12">
        <f t="shared" si="640"/>
        <v>0</v>
      </c>
      <c r="BJ1128" s="12">
        <f t="shared" si="641"/>
        <v>0</v>
      </c>
      <c r="BK1128" s="12">
        <f t="shared" si="642"/>
        <v>0</v>
      </c>
      <c r="BL1128" s="20">
        <f t="shared" si="643"/>
        <v>0</v>
      </c>
      <c r="BM1128" s="12">
        <f t="shared" si="644"/>
        <v>0</v>
      </c>
      <c r="BN1128" s="12" t="str">
        <f t="shared" si="667"/>
        <v/>
      </c>
      <c r="BO1128" s="12" t="str">
        <f t="shared" si="645"/>
        <v/>
      </c>
      <c r="BP1128" s="12" t="str">
        <f t="shared" si="646"/>
        <v/>
      </c>
      <c r="BQ1128" s="12" t="str">
        <f t="shared" si="647"/>
        <v/>
      </c>
      <c r="BS1128" s="12">
        <f t="shared" si="648"/>
        <v>0</v>
      </c>
      <c r="BT1128" s="12">
        <f t="shared" si="649"/>
        <v>0</v>
      </c>
      <c r="BU1128" s="12">
        <f t="shared" si="650"/>
        <v>0</v>
      </c>
      <c r="BV1128" s="12">
        <f t="shared" si="651"/>
        <v>0</v>
      </c>
      <c r="BW1128" s="12">
        <f t="shared" si="652"/>
        <v>0</v>
      </c>
      <c r="BX1128" s="12">
        <f t="shared" si="653"/>
        <v>0</v>
      </c>
      <c r="BY1128" s="12">
        <f t="shared" si="654"/>
        <v>0</v>
      </c>
      <c r="BZ1128" s="12">
        <f t="shared" si="655"/>
        <v>0</v>
      </c>
      <c r="CA1128" s="12" t="str">
        <f t="shared" si="656"/>
        <v/>
      </c>
      <c r="CB1128" s="21" t="str">
        <f t="shared" si="657"/>
        <v/>
      </c>
      <c r="CC1128" s="12" t="str">
        <f t="shared" si="658"/>
        <v/>
      </c>
      <c r="CD1128" s="12" t="str">
        <f t="shared" si="659"/>
        <v/>
      </c>
      <c r="CF1128" s="12">
        <f t="shared" si="660"/>
        <v>0</v>
      </c>
      <c r="CG1128" s="12">
        <f t="shared" si="661"/>
        <v>0</v>
      </c>
      <c r="CH1128" s="12">
        <f t="shared" si="662"/>
        <v>0</v>
      </c>
      <c r="CI1128" s="12">
        <f t="shared" si="663"/>
        <v>0</v>
      </c>
      <c r="CJ1128" s="12">
        <f t="shared" si="664"/>
        <v>0</v>
      </c>
      <c r="CK1128" s="12">
        <f t="shared" si="665"/>
        <v>0</v>
      </c>
    </row>
    <row r="1129" spans="50:89" x14ac:dyDescent="0.25">
      <c r="AX1129" s="12" t="str">
        <f t="shared" si="635"/>
        <v/>
      </c>
      <c r="AY1129" s="12" t="str">
        <f t="shared" si="666"/>
        <v/>
      </c>
      <c r="AZ1129" s="20">
        <f t="shared" si="636"/>
        <v>0</v>
      </c>
      <c r="BA1129" s="12" t="str">
        <f t="shared" si="631"/>
        <v/>
      </c>
      <c r="BB1129" s="12" t="str">
        <f t="shared" si="632"/>
        <v/>
      </c>
      <c r="BC1129" s="12" t="str">
        <f t="shared" si="633"/>
        <v/>
      </c>
      <c r="BD1129" s="12" t="str">
        <f t="shared" si="634"/>
        <v/>
      </c>
      <c r="BF1129" s="12">
        <f t="shared" si="637"/>
        <v>0</v>
      </c>
      <c r="BG1129" s="12">
        <f t="shared" si="638"/>
        <v>0</v>
      </c>
      <c r="BH1129" s="12">
        <f t="shared" si="639"/>
        <v>0</v>
      </c>
      <c r="BI1129" s="12">
        <f t="shared" si="640"/>
        <v>0</v>
      </c>
      <c r="BJ1129" s="12">
        <f t="shared" si="641"/>
        <v>0</v>
      </c>
      <c r="BK1129" s="12">
        <f t="shared" si="642"/>
        <v>0</v>
      </c>
      <c r="BL1129" s="20">
        <f t="shared" si="643"/>
        <v>0</v>
      </c>
      <c r="BM1129" s="12">
        <f t="shared" si="644"/>
        <v>0</v>
      </c>
      <c r="BN1129" s="12" t="str">
        <f t="shared" si="667"/>
        <v/>
      </c>
      <c r="BO1129" s="12" t="str">
        <f t="shared" si="645"/>
        <v/>
      </c>
      <c r="BP1129" s="12" t="str">
        <f t="shared" si="646"/>
        <v/>
      </c>
      <c r="BQ1129" s="12" t="str">
        <f t="shared" si="647"/>
        <v/>
      </c>
      <c r="BS1129" s="12">
        <f t="shared" si="648"/>
        <v>0</v>
      </c>
      <c r="BT1129" s="12">
        <f t="shared" si="649"/>
        <v>0</v>
      </c>
      <c r="BU1129" s="12">
        <f t="shared" si="650"/>
        <v>0</v>
      </c>
      <c r="BV1129" s="12">
        <f t="shared" si="651"/>
        <v>0</v>
      </c>
      <c r="BW1129" s="12">
        <f t="shared" si="652"/>
        <v>0</v>
      </c>
      <c r="BX1129" s="12">
        <f t="shared" si="653"/>
        <v>0</v>
      </c>
      <c r="BY1129" s="12">
        <f t="shared" si="654"/>
        <v>0</v>
      </c>
      <c r="BZ1129" s="12">
        <f t="shared" si="655"/>
        <v>0</v>
      </c>
      <c r="CA1129" s="12" t="str">
        <f t="shared" si="656"/>
        <v/>
      </c>
      <c r="CB1129" s="21" t="str">
        <f t="shared" si="657"/>
        <v/>
      </c>
      <c r="CC1129" s="12" t="str">
        <f t="shared" si="658"/>
        <v/>
      </c>
      <c r="CD1129" s="12" t="str">
        <f t="shared" si="659"/>
        <v/>
      </c>
      <c r="CF1129" s="12">
        <f t="shared" si="660"/>
        <v>0</v>
      </c>
      <c r="CG1129" s="12">
        <f t="shared" si="661"/>
        <v>0</v>
      </c>
      <c r="CH1129" s="12">
        <f t="shared" si="662"/>
        <v>0</v>
      </c>
      <c r="CI1129" s="12">
        <f t="shared" si="663"/>
        <v>0</v>
      </c>
      <c r="CJ1129" s="12">
        <f t="shared" si="664"/>
        <v>0</v>
      </c>
      <c r="CK1129" s="12">
        <f t="shared" si="665"/>
        <v>0</v>
      </c>
    </row>
    <row r="1130" spans="50:89" x14ac:dyDescent="0.25">
      <c r="AX1130" s="12" t="str">
        <f t="shared" si="635"/>
        <v/>
      </c>
      <c r="AY1130" s="12" t="str">
        <f t="shared" si="666"/>
        <v/>
      </c>
      <c r="AZ1130" s="20">
        <f t="shared" si="636"/>
        <v>0</v>
      </c>
      <c r="BA1130" s="12" t="str">
        <f t="shared" si="631"/>
        <v/>
      </c>
      <c r="BB1130" s="12" t="str">
        <f t="shared" si="632"/>
        <v/>
      </c>
      <c r="BC1130" s="12" t="str">
        <f t="shared" si="633"/>
        <v/>
      </c>
      <c r="BD1130" s="12" t="str">
        <f t="shared" si="634"/>
        <v/>
      </c>
      <c r="BF1130" s="12">
        <f t="shared" si="637"/>
        <v>0</v>
      </c>
      <c r="BG1130" s="12">
        <f t="shared" si="638"/>
        <v>0</v>
      </c>
      <c r="BH1130" s="12">
        <f t="shared" si="639"/>
        <v>0</v>
      </c>
      <c r="BI1130" s="12">
        <f t="shared" si="640"/>
        <v>0</v>
      </c>
      <c r="BJ1130" s="12">
        <f t="shared" si="641"/>
        <v>0</v>
      </c>
      <c r="BK1130" s="12">
        <f t="shared" si="642"/>
        <v>0</v>
      </c>
      <c r="BL1130" s="20">
        <f t="shared" si="643"/>
        <v>0</v>
      </c>
      <c r="BM1130" s="12">
        <f t="shared" si="644"/>
        <v>0</v>
      </c>
      <c r="BN1130" s="12" t="str">
        <f t="shared" si="667"/>
        <v/>
      </c>
      <c r="BO1130" s="12" t="str">
        <f t="shared" si="645"/>
        <v/>
      </c>
      <c r="BP1130" s="12" t="str">
        <f t="shared" si="646"/>
        <v/>
      </c>
      <c r="BQ1130" s="12" t="str">
        <f t="shared" si="647"/>
        <v/>
      </c>
      <c r="BS1130" s="12">
        <f t="shared" si="648"/>
        <v>0</v>
      </c>
      <c r="BT1130" s="12">
        <f t="shared" si="649"/>
        <v>0</v>
      </c>
      <c r="BU1130" s="12">
        <f t="shared" si="650"/>
        <v>0</v>
      </c>
      <c r="BV1130" s="12">
        <f t="shared" si="651"/>
        <v>0</v>
      </c>
      <c r="BW1130" s="12">
        <f t="shared" si="652"/>
        <v>0</v>
      </c>
      <c r="BX1130" s="12">
        <f t="shared" si="653"/>
        <v>0</v>
      </c>
      <c r="BY1130" s="12">
        <f t="shared" si="654"/>
        <v>0</v>
      </c>
      <c r="BZ1130" s="12">
        <f t="shared" si="655"/>
        <v>0</v>
      </c>
      <c r="CA1130" s="12" t="str">
        <f t="shared" si="656"/>
        <v/>
      </c>
      <c r="CB1130" s="21" t="str">
        <f t="shared" si="657"/>
        <v/>
      </c>
      <c r="CC1130" s="12" t="str">
        <f t="shared" si="658"/>
        <v/>
      </c>
      <c r="CD1130" s="12" t="str">
        <f t="shared" si="659"/>
        <v/>
      </c>
      <c r="CF1130" s="12">
        <f t="shared" si="660"/>
        <v>0</v>
      </c>
      <c r="CG1130" s="12">
        <f t="shared" si="661"/>
        <v>0</v>
      </c>
      <c r="CH1130" s="12">
        <f t="shared" si="662"/>
        <v>0</v>
      </c>
      <c r="CI1130" s="12">
        <f t="shared" si="663"/>
        <v>0</v>
      </c>
      <c r="CJ1130" s="12">
        <f t="shared" si="664"/>
        <v>0</v>
      </c>
      <c r="CK1130" s="12">
        <f t="shared" si="665"/>
        <v>0</v>
      </c>
    </row>
    <row r="1131" spans="50:89" x14ac:dyDescent="0.25">
      <c r="AX1131" s="12" t="str">
        <f t="shared" si="635"/>
        <v/>
      </c>
      <c r="AY1131" s="12" t="str">
        <f t="shared" si="666"/>
        <v/>
      </c>
      <c r="AZ1131" s="20">
        <f t="shared" si="636"/>
        <v>0</v>
      </c>
      <c r="BA1131" s="12" t="str">
        <f t="shared" si="631"/>
        <v/>
      </c>
      <c r="BB1131" s="12" t="str">
        <f t="shared" si="632"/>
        <v/>
      </c>
      <c r="BC1131" s="12" t="str">
        <f t="shared" si="633"/>
        <v/>
      </c>
      <c r="BD1131" s="12" t="str">
        <f t="shared" si="634"/>
        <v/>
      </c>
      <c r="BF1131" s="12">
        <f t="shared" si="637"/>
        <v>0</v>
      </c>
      <c r="BG1131" s="12">
        <f t="shared" si="638"/>
        <v>0</v>
      </c>
      <c r="BH1131" s="12">
        <f t="shared" si="639"/>
        <v>0</v>
      </c>
      <c r="BI1131" s="12">
        <f t="shared" si="640"/>
        <v>0</v>
      </c>
      <c r="BJ1131" s="12">
        <f t="shared" si="641"/>
        <v>0</v>
      </c>
      <c r="BK1131" s="12">
        <f t="shared" si="642"/>
        <v>0</v>
      </c>
      <c r="BL1131" s="20">
        <f t="shared" si="643"/>
        <v>0</v>
      </c>
      <c r="BM1131" s="12">
        <f t="shared" si="644"/>
        <v>0</v>
      </c>
      <c r="BN1131" s="12" t="str">
        <f t="shared" si="667"/>
        <v/>
      </c>
      <c r="BO1131" s="12" t="str">
        <f t="shared" si="645"/>
        <v/>
      </c>
      <c r="BP1131" s="12" t="str">
        <f t="shared" si="646"/>
        <v/>
      </c>
      <c r="BQ1131" s="12" t="str">
        <f t="shared" si="647"/>
        <v/>
      </c>
      <c r="BS1131" s="12">
        <f t="shared" si="648"/>
        <v>0</v>
      </c>
      <c r="BT1131" s="12">
        <f t="shared" si="649"/>
        <v>0</v>
      </c>
      <c r="BU1131" s="12">
        <f t="shared" si="650"/>
        <v>0</v>
      </c>
      <c r="BV1131" s="12">
        <f t="shared" si="651"/>
        <v>0</v>
      </c>
      <c r="BW1131" s="12">
        <f t="shared" si="652"/>
        <v>0</v>
      </c>
      <c r="BX1131" s="12">
        <f t="shared" si="653"/>
        <v>0</v>
      </c>
      <c r="BY1131" s="12">
        <f t="shared" si="654"/>
        <v>0</v>
      </c>
      <c r="BZ1131" s="12">
        <f t="shared" si="655"/>
        <v>0</v>
      </c>
      <c r="CA1131" s="12" t="str">
        <f t="shared" si="656"/>
        <v/>
      </c>
      <c r="CB1131" s="21" t="str">
        <f t="shared" si="657"/>
        <v/>
      </c>
      <c r="CC1131" s="12" t="str">
        <f t="shared" si="658"/>
        <v/>
      </c>
      <c r="CD1131" s="12" t="str">
        <f t="shared" si="659"/>
        <v/>
      </c>
      <c r="CF1131" s="12">
        <f t="shared" si="660"/>
        <v>0</v>
      </c>
      <c r="CG1131" s="12">
        <f t="shared" si="661"/>
        <v>0</v>
      </c>
      <c r="CH1131" s="12">
        <f t="shared" si="662"/>
        <v>0</v>
      </c>
      <c r="CI1131" s="12">
        <f t="shared" si="663"/>
        <v>0</v>
      </c>
      <c r="CJ1131" s="12">
        <f t="shared" si="664"/>
        <v>0</v>
      </c>
      <c r="CK1131" s="12">
        <f t="shared" si="665"/>
        <v>0</v>
      </c>
    </row>
    <row r="1132" spans="50:89" x14ac:dyDescent="0.25">
      <c r="AX1132" s="12" t="str">
        <f t="shared" si="635"/>
        <v/>
      </c>
      <c r="AY1132" s="12" t="str">
        <f t="shared" si="666"/>
        <v/>
      </c>
      <c r="AZ1132" s="20">
        <f t="shared" si="636"/>
        <v>0</v>
      </c>
      <c r="BA1132" s="12" t="str">
        <f t="shared" si="631"/>
        <v/>
      </c>
      <c r="BB1132" s="12" t="str">
        <f t="shared" si="632"/>
        <v/>
      </c>
      <c r="BC1132" s="12" t="str">
        <f t="shared" si="633"/>
        <v/>
      </c>
      <c r="BD1132" s="12" t="str">
        <f t="shared" si="634"/>
        <v/>
      </c>
      <c r="BF1132" s="12">
        <f t="shared" si="637"/>
        <v>0</v>
      </c>
      <c r="BG1132" s="12">
        <f t="shared" si="638"/>
        <v>0</v>
      </c>
      <c r="BH1132" s="12">
        <f t="shared" si="639"/>
        <v>0</v>
      </c>
      <c r="BI1132" s="12">
        <f t="shared" si="640"/>
        <v>0</v>
      </c>
      <c r="BJ1132" s="12">
        <f t="shared" si="641"/>
        <v>0</v>
      </c>
      <c r="BK1132" s="12">
        <f t="shared" si="642"/>
        <v>0</v>
      </c>
      <c r="BL1132" s="20">
        <f t="shared" si="643"/>
        <v>0</v>
      </c>
      <c r="BM1132" s="12">
        <f t="shared" si="644"/>
        <v>0</v>
      </c>
      <c r="BN1132" s="12" t="str">
        <f t="shared" si="667"/>
        <v/>
      </c>
      <c r="BO1132" s="12" t="str">
        <f t="shared" si="645"/>
        <v/>
      </c>
      <c r="BP1132" s="12" t="str">
        <f t="shared" si="646"/>
        <v/>
      </c>
      <c r="BQ1132" s="12" t="str">
        <f t="shared" si="647"/>
        <v/>
      </c>
      <c r="BS1132" s="12">
        <f t="shared" si="648"/>
        <v>0</v>
      </c>
      <c r="BT1132" s="12">
        <f t="shared" si="649"/>
        <v>0</v>
      </c>
      <c r="BU1132" s="12">
        <f t="shared" si="650"/>
        <v>0</v>
      </c>
      <c r="BV1132" s="12">
        <f t="shared" si="651"/>
        <v>0</v>
      </c>
      <c r="BW1132" s="12">
        <f t="shared" si="652"/>
        <v>0</v>
      </c>
      <c r="BX1132" s="12">
        <f t="shared" si="653"/>
        <v>0</v>
      </c>
      <c r="BY1132" s="12">
        <f t="shared" si="654"/>
        <v>0</v>
      </c>
      <c r="BZ1132" s="12">
        <f t="shared" si="655"/>
        <v>0</v>
      </c>
      <c r="CA1132" s="12" t="str">
        <f t="shared" si="656"/>
        <v/>
      </c>
      <c r="CB1132" s="21" t="str">
        <f t="shared" si="657"/>
        <v/>
      </c>
      <c r="CC1132" s="12" t="str">
        <f t="shared" si="658"/>
        <v/>
      </c>
      <c r="CD1132" s="12" t="str">
        <f t="shared" si="659"/>
        <v/>
      </c>
      <c r="CF1132" s="12">
        <f t="shared" si="660"/>
        <v>0</v>
      </c>
      <c r="CG1132" s="12">
        <f t="shared" si="661"/>
        <v>0</v>
      </c>
      <c r="CH1132" s="12">
        <f t="shared" si="662"/>
        <v>0</v>
      </c>
      <c r="CI1132" s="12">
        <f t="shared" si="663"/>
        <v>0</v>
      </c>
      <c r="CJ1132" s="12">
        <f t="shared" si="664"/>
        <v>0</v>
      </c>
      <c r="CK1132" s="12">
        <f t="shared" si="665"/>
        <v>0</v>
      </c>
    </row>
    <row r="1133" spans="50:89" x14ac:dyDescent="0.25">
      <c r="AX1133" s="12" t="str">
        <f t="shared" si="635"/>
        <v/>
      </c>
      <c r="AY1133" s="12" t="str">
        <f t="shared" si="666"/>
        <v/>
      </c>
      <c r="AZ1133" s="20">
        <f t="shared" si="636"/>
        <v>0</v>
      </c>
      <c r="BA1133" s="12" t="str">
        <f t="shared" si="631"/>
        <v/>
      </c>
      <c r="BB1133" s="12" t="str">
        <f t="shared" si="632"/>
        <v/>
      </c>
      <c r="BC1133" s="12" t="str">
        <f t="shared" si="633"/>
        <v/>
      </c>
      <c r="BD1133" s="12" t="str">
        <f t="shared" si="634"/>
        <v/>
      </c>
      <c r="BF1133" s="12">
        <f t="shared" si="637"/>
        <v>0</v>
      </c>
      <c r="BG1133" s="12">
        <f t="shared" si="638"/>
        <v>0</v>
      </c>
      <c r="BH1133" s="12">
        <f t="shared" si="639"/>
        <v>0</v>
      </c>
      <c r="BI1133" s="12">
        <f t="shared" si="640"/>
        <v>0</v>
      </c>
      <c r="BJ1133" s="12">
        <f t="shared" si="641"/>
        <v>0</v>
      </c>
      <c r="BK1133" s="12">
        <f t="shared" si="642"/>
        <v>0</v>
      </c>
      <c r="BL1133" s="20">
        <f t="shared" si="643"/>
        <v>0</v>
      </c>
      <c r="BM1133" s="12">
        <f t="shared" si="644"/>
        <v>0</v>
      </c>
      <c r="BN1133" s="12" t="str">
        <f t="shared" si="667"/>
        <v/>
      </c>
      <c r="BO1133" s="12" t="str">
        <f t="shared" si="645"/>
        <v/>
      </c>
      <c r="BP1133" s="12" t="str">
        <f t="shared" si="646"/>
        <v/>
      </c>
      <c r="BQ1133" s="12" t="str">
        <f t="shared" si="647"/>
        <v/>
      </c>
      <c r="BS1133" s="12">
        <f t="shared" si="648"/>
        <v>0</v>
      </c>
      <c r="BT1133" s="12">
        <f t="shared" si="649"/>
        <v>0</v>
      </c>
      <c r="BU1133" s="12">
        <f t="shared" si="650"/>
        <v>0</v>
      </c>
      <c r="BV1133" s="12">
        <f t="shared" si="651"/>
        <v>0</v>
      </c>
      <c r="BW1133" s="12">
        <f t="shared" si="652"/>
        <v>0</v>
      </c>
      <c r="BX1133" s="12">
        <f t="shared" si="653"/>
        <v>0</v>
      </c>
      <c r="BY1133" s="12">
        <f t="shared" si="654"/>
        <v>0</v>
      </c>
      <c r="BZ1133" s="12">
        <f t="shared" si="655"/>
        <v>0</v>
      </c>
      <c r="CA1133" s="12" t="str">
        <f t="shared" si="656"/>
        <v/>
      </c>
      <c r="CB1133" s="21" t="str">
        <f t="shared" si="657"/>
        <v/>
      </c>
      <c r="CC1133" s="12" t="str">
        <f t="shared" si="658"/>
        <v/>
      </c>
      <c r="CD1133" s="12" t="str">
        <f t="shared" si="659"/>
        <v/>
      </c>
      <c r="CF1133" s="12">
        <f t="shared" si="660"/>
        <v>0</v>
      </c>
      <c r="CG1133" s="12">
        <f t="shared" si="661"/>
        <v>0</v>
      </c>
      <c r="CH1133" s="12">
        <f t="shared" si="662"/>
        <v>0</v>
      </c>
      <c r="CI1133" s="12">
        <f t="shared" si="663"/>
        <v>0</v>
      </c>
      <c r="CJ1133" s="12">
        <f t="shared" si="664"/>
        <v>0</v>
      </c>
      <c r="CK1133" s="12">
        <f t="shared" si="665"/>
        <v>0</v>
      </c>
    </row>
    <row r="1134" spans="50:89" x14ac:dyDescent="0.25">
      <c r="AX1134" s="12" t="str">
        <f t="shared" si="635"/>
        <v/>
      </c>
      <c r="AY1134" s="12" t="str">
        <f t="shared" si="666"/>
        <v/>
      </c>
      <c r="AZ1134" s="20">
        <f t="shared" si="636"/>
        <v>0</v>
      </c>
      <c r="BA1134" s="12" t="str">
        <f t="shared" si="631"/>
        <v/>
      </c>
      <c r="BB1134" s="12" t="str">
        <f t="shared" si="632"/>
        <v/>
      </c>
      <c r="BC1134" s="12" t="str">
        <f t="shared" si="633"/>
        <v/>
      </c>
      <c r="BD1134" s="12" t="str">
        <f t="shared" si="634"/>
        <v/>
      </c>
      <c r="BF1134" s="12">
        <f t="shared" si="637"/>
        <v>0</v>
      </c>
      <c r="BG1134" s="12">
        <f t="shared" si="638"/>
        <v>0</v>
      </c>
      <c r="BH1134" s="12">
        <f t="shared" si="639"/>
        <v>0</v>
      </c>
      <c r="BI1134" s="12">
        <f t="shared" si="640"/>
        <v>0</v>
      </c>
      <c r="BJ1134" s="12">
        <f t="shared" si="641"/>
        <v>0</v>
      </c>
      <c r="BK1134" s="12">
        <f t="shared" si="642"/>
        <v>0</v>
      </c>
      <c r="BL1134" s="20">
        <f t="shared" si="643"/>
        <v>0</v>
      </c>
      <c r="BM1134" s="12">
        <f t="shared" si="644"/>
        <v>0</v>
      </c>
      <c r="BN1134" s="12" t="str">
        <f t="shared" si="667"/>
        <v/>
      </c>
      <c r="BO1134" s="12" t="str">
        <f t="shared" si="645"/>
        <v/>
      </c>
      <c r="BP1134" s="12" t="str">
        <f t="shared" si="646"/>
        <v/>
      </c>
      <c r="BQ1134" s="12" t="str">
        <f t="shared" si="647"/>
        <v/>
      </c>
      <c r="BS1134" s="12">
        <f t="shared" si="648"/>
        <v>0</v>
      </c>
      <c r="BT1134" s="12">
        <f t="shared" si="649"/>
        <v>0</v>
      </c>
      <c r="BU1134" s="12">
        <f t="shared" si="650"/>
        <v>0</v>
      </c>
      <c r="BV1134" s="12">
        <f t="shared" si="651"/>
        <v>0</v>
      </c>
      <c r="BW1134" s="12">
        <f t="shared" si="652"/>
        <v>0</v>
      </c>
      <c r="BX1134" s="12">
        <f t="shared" si="653"/>
        <v>0</v>
      </c>
      <c r="BY1134" s="12">
        <f t="shared" si="654"/>
        <v>0</v>
      </c>
      <c r="BZ1134" s="12">
        <f t="shared" si="655"/>
        <v>0</v>
      </c>
      <c r="CA1134" s="12" t="str">
        <f t="shared" si="656"/>
        <v/>
      </c>
      <c r="CB1134" s="21" t="str">
        <f t="shared" si="657"/>
        <v/>
      </c>
      <c r="CC1134" s="12" t="str">
        <f t="shared" si="658"/>
        <v/>
      </c>
      <c r="CD1134" s="12" t="str">
        <f t="shared" si="659"/>
        <v/>
      </c>
      <c r="CF1134" s="12">
        <f t="shared" si="660"/>
        <v>0</v>
      </c>
      <c r="CG1134" s="12">
        <f t="shared" si="661"/>
        <v>0</v>
      </c>
      <c r="CH1134" s="12">
        <f t="shared" si="662"/>
        <v>0</v>
      </c>
      <c r="CI1134" s="12">
        <f t="shared" si="663"/>
        <v>0</v>
      </c>
      <c r="CJ1134" s="12">
        <f t="shared" si="664"/>
        <v>0</v>
      </c>
      <c r="CK1134" s="12">
        <f t="shared" si="665"/>
        <v>0</v>
      </c>
    </row>
    <row r="1135" spans="50:89" x14ac:dyDescent="0.25">
      <c r="AX1135" s="12" t="str">
        <f t="shared" si="635"/>
        <v/>
      </c>
      <c r="AY1135" s="12" t="str">
        <f t="shared" si="666"/>
        <v/>
      </c>
      <c r="AZ1135" s="20">
        <f t="shared" si="636"/>
        <v>0</v>
      </c>
      <c r="BA1135" s="12" t="str">
        <f t="shared" si="631"/>
        <v/>
      </c>
      <c r="BB1135" s="12" t="str">
        <f t="shared" si="632"/>
        <v/>
      </c>
      <c r="BC1135" s="12" t="str">
        <f t="shared" si="633"/>
        <v/>
      </c>
      <c r="BD1135" s="12" t="str">
        <f t="shared" si="634"/>
        <v/>
      </c>
      <c r="BF1135" s="12">
        <f t="shared" si="637"/>
        <v>0</v>
      </c>
      <c r="BG1135" s="12">
        <f t="shared" si="638"/>
        <v>0</v>
      </c>
      <c r="BH1135" s="12">
        <f t="shared" si="639"/>
        <v>0</v>
      </c>
      <c r="BI1135" s="12">
        <f t="shared" si="640"/>
        <v>0</v>
      </c>
      <c r="BJ1135" s="12">
        <f t="shared" si="641"/>
        <v>0</v>
      </c>
      <c r="BK1135" s="12">
        <f t="shared" si="642"/>
        <v>0</v>
      </c>
      <c r="BL1135" s="20">
        <f t="shared" si="643"/>
        <v>0</v>
      </c>
      <c r="BM1135" s="12">
        <f t="shared" si="644"/>
        <v>0</v>
      </c>
      <c r="BN1135" s="12" t="str">
        <f t="shared" si="667"/>
        <v/>
      </c>
      <c r="BO1135" s="12" t="str">
        <f t="shared" si="645"/>
        <v/>
      </c>
      <c r="BP1135" s="12" t="str">
        <f t="shared" si="646"/>
        <v/>
      </c>
      <c r="BQ1135" s="12" t="str">
        <f t="shared" si="647"/>
        <v/>
      </c>
      <c r="BS1135" s="12">
        <f t="shared" si="648"/>
        <v>0</v>
      </c>
      <c r="BT1135" s="12">
        <f t="shared" si="649"/>
        <v>0</v>
      </c>
      <c r="BU1135" s="12">
        <f t="shared" si="650"/>
        <v>0</v>
      </c>
      <c r="BV1135" s="12">
        <f t="shared" si="651"/>
        <v>0</v>
      </c>
      <c r="BW1135" s="12">
        <f t="shared" si="652"/>
        <v>0</v>
      </c>
      <c r="BX1135" s="12">
        <f t="shared" si="653"/>
        <v>0</v>
      </c>
      <c r="BY1135" s="12">
        <f t="shared" si="654"/>
        <v>0</v>
      </c>
      <c r="BZ1135" s="12">
        <f t="shared" si="655"/>
        <v>0</v>
      </c>
      <c r="CA1135" s="12" t="str">
        <f t="shared" si="656"/>
        <v/>
      </c>
      <c r="CB1135" s="21" t="str">
        <f t="shared" si="657"/>
        <v/>
      </c>
      <c r="CC1135" s="12" t="str">
        <f t="shared" si="658"/>
        <v/>
      </c>
      <c r="CD1135" s="12" t="str">
        <f t="shared" si="659"/>
        <v/>
      </c>
      <c r="CF1135" s="12">
        <f t="shared" si="660"/>
        <v>0</v>
      </c>
      <c r="CG1135" s="12">
        <f t="shared" si="661"/>
        <v>0</v>
      </c>
      <c r="CH1135" s="12">
        <f t="shared" si="662"/>
        <v>0</v>
      </c>
      <c r="CI1135" s="12">
        <f t="shared" si="663"/>
        <v>0</v>
      </c>
      <c r="CJ1135" s="12">
        <f t="shared" si="664"/>
        <v>0</v>
      </c>
      <c r="CK1135" s="12">
        <f t="shared" si="665"/>
        <v>0</v>
      </c>
    </row>
    <row r="1136" spans="50:89" x14ac:dyDescent="0.25">
      <c r="AX1136" s="12" t="str">
        <f t="shared" si="635"/>
        <v/>
      </c>
      <c r="AY1136" s="12" t="str">
        <f t="shared" si="666"/>
        <v/>
      </c>
      <c r="AZ1136" s="20">
        <f t="shared" si="636"/>
        <v>0</v>
      </c>
      <c r="BA1136" s="12" t="str">
        <f t="shared" si="631"/>
        <v/>
      </c>
      <c r="BB1136" s="12" t="str">
        <f t="shared" si="632"/>
        <v/>
      </c>
      <c r="BC1136" s="12" t="str">
        <f t="shared" si="633"/>
        <v/>
      </c>
      <c r="BD1136" s="12" t="str">
        <f t="shared" si="634"/>
        <v/>
      </c>
      <c r="BF1136" s="12">
        <f t="shared" si="637"/>
        <v>0</v>
      </c>
      <c r="BG1136" s="12">
        <f t="shared" si="638"/>
        <v>0</v>
      </c>
      <c r="BH1136" s="12">
        <f t="shared" si="639"/>
        <v>0</v>
      </c>
      <c r="BI1136" s="12">
        <f t="shared" si="640"/>
        <v>0</v>
      </c>
      <c r="BJ1136" s="12">
        <f t="shared" si="641"/>
        <v>0</v>
      </c>
      <c r="BK1136" s="12">
        <f t="shared" si="642"/>
        <v>0</v>
      </c>
      <c r="BL1136" s="20">
        <f t="shared" si="643"/>
        <v>0</v>
      </c>
      <c r="BM1136" s="12">
        <f t="shared" si="644"/>
        <v>0</v>
      </c>
      <c r="BN1136" s="12" t="str">
        <f t="shared" si="667"/>
        <v/>
      </c>
      <c r="BO1136" s="12" t="str">
        <f t="shared" si="645"/>
        <v/>
      </c>
      <c r="BP1136" s="12" t="str">
        <f t="shared" si="646"/>
        <v/>
      </c>
      <c r="BQ1136" s="12" t="str">
        <f t="shared" si="647"/>
        <v/>
      </c>
      <c r="BS1136" s="12">
        <f t="shared" si="648"/>
        <v>0</v>
      </c>
      <c r="BT1136" s="12">
        <f t="shared" si="649"/>
        <v>0</v>
      </c>
      <c r="BU1136" s="12">
        <f t="shared" si="650"/>
        <v>0</v>
      </c>
      <c r="BV1136" s="12">
        <f t="shared" si="651"/>
        <v>0</v>
      </c>
      <c r="BW1136" s="12">
        <f t="shared" si="652"/>
        <v>0</v>
      </c>
      <c r="BX1136" s="12">
        <f t="shared" si="653"/>
        <v>0</v>
      </c>
      <c r="BY1136" s="12">
        <f t="shared" si="654"/>
        <v>0</v>
      </c>
      <c r="BZ1136" s="12">
        <f t="shared" si="655"/>
        <v>0</v>
      </c>
      <c r="CA1136" s="12" t="str">
        <f t="shared" si="656"/>
        <v/>
      </c>
      <c r="CB1136" s="21" t="str">
        <f t="shared" si="657"/>
        <v/>
      </c>
      <c r="CC1136" s="12" t="str">
        <f t="shared" si="658"/>
        <v/>
      </c>
      <c r="CD1136" s="12" t="str">
        <f t="shared" si="659"/>
        <v/>
      </c>
      <c r="CF1136" s="12">
        <f t="shared" si="660"/>
        <v>0</v>
      </c>
      <c r="CG1136" s="12">
        <f t="shared" si="661"/>
        <v>0</v>
      </c>
      <c r="CH1136" s="12">
        <f t="shared" si="662"/>
        <v>0</v>
      </c>
      <c r="CI1136" s="12">
        <f t="shared" si="663"/>
        <v>0</v>
      </c>
      <c r="CJ1136" s="12">
        <f t="shared" si="664"/>
        <v>0</v>
      </c>
      <c r="CK1136" s="12">
        <f t="shared" si="665"/>
        <v>0</v>
      </c>
    </row>
    <row r="1137" spans="50:89" x14ac:dyDescent="0.25">
      <c r="AX1137" s="12" t="str">
        <f t="shared" si="635"/>
        <v/>
      </c>
      <c r="AY1137" s="12" t="str">
        <f t="shared" si="666"/>
        <v/>
      </c>
      <c r="AZ1137" s="20">
        <f t="shared" si="636"/>
        <v>0</v>
      </c>
      <c r="BA1137" s="12" t="str">
        <f t="shared" si="631"/>
        <v/>
      </c>
      <c r="BB1137" s="12" t="str">
        <f t="shared" si="632"/>
        <v/>
      </c>
      <c r="BC1137" s="12" t="str">
        <f t="shared" si="633"/>
        <v/>
      </c>
      <c r="BD1137" s="12" t="str">
        <f t="shared" si="634"/>
        <v/>
      </c>
      <c r="BF1137" s="12">
        <f t="shared" si="637"/>
        <v>0</v>
      </c>
      <c r="BG1137" s="12">
        <f t="shared" si="638"/>
        <v>0</v>
      </c>
      <c r="BH1137" s="12">
        <f t="shared" si="639"/>
        <v>0</v>
      </c>
      <c r="BI1137" s="12">
        <f t="shared" si="640"/>
        <v>0</v>
      </c>
      <c r="BJ1137" s="12">
        <f t="shared" si="641"/>
        <v>0</v>
      </c>
      <c r="BK1137" s="12">
        <f t="shared" si="642"/>
        <v>0</v>
      </c>
      <c r="BL1137" s="20">
        <f t="shared" si="643"/>
        <v>0</v>
      </c>
      <c r="BM1137" s="12">
        <f t="shared" si="644"/>
        <v>0</v>
      </c>
      <c r="BN1137" s="12" t="str">
        <f t="shared" si="667"/>
        <v/>
      </c>
      <c r="BO1137" s="12" t="str">
        <f t="shared" si="645"/>
        <v/>
      </c>
      <c r="BP1137" s="12" t="str">
        <f t="shared" si="646"/>
        <v/>
      </c>
      <c r="BQ1137" s="12" t="str">
        <f t="shared" si="647"/>
        <v/>
      </c>
      <c r="BS1137" s="12">
        <f t="shared" si="648"/>
        <v>0</v>
      </c>
      <c r="BT1137" s="12">
        <f t="shared" si="649"/>
        <v>0</v>
      </c>
      <c r="BU1137" s="12">
        <f t="shared" si="650"/>
        <v>0</v>
      </c>
      <c r="BV1137" s="12">
        <f t="shared" si="651"/>
        <v>0</v>
      </c>
      <c r="BW1137" s="12">
        <f t="shared" si="652"/>
        <v>0</v>
      </c>
      <c r="BX1137" s="12">
        <f t="shared" si="653"/>
        <v>0</v>
      </c>
      <c r="BY1137" s="12">
        <f t="shared" si="654"/>
        <v>0</v>
      </c>
      <c r="BZ1137" s="12">
        <f t="shared" si="655"/>
        <v>0</v>
      </c>
      <c r="CA1137" s="12" t="str">
        <f t="shared" si="656"/>
        <v/>
      </c>
      <c r="CB1137" s="21" t="str">
        <f t="shared" si="657"/>
        <v/>
      </c>
      <c r="CC1137" s="12" t="str">
        <f t="shared" si="658"/>
        <v/>
      </c>
      <c r="CD1137" s="12" t="str">
        <f t="shared" si="659"/>
        <v/>
      </c>
      <c r="CF1137" s="12">
        <f t="shared" si="660"/>
        <v>0</v>
      </c>
      <c r="CG1137" s="12">
        <f t="shared" si="661"/>
        <v>0</v>
      </c>
      <c r="CH1137" s="12">
        <f t="shared" si="662"/>
        <v>0</v>
      </c>
      <c r="CI1137" s="12">
        <f t="shared" si="663"/>
        <v>0</v>
      </c>
      <c r="CJ1137" s="12">
        <f t="shared" si="664"/>
        <v>0</v>
      </c>
      <c r="CK1137" s="12">
        <f t="shared" si="665"/>
        <v>0</v>
      </c>
    </row>
    <row r="1138" spans="50:89" x14ac:dyDescent="0.25">
      <c r="AX1138" s="12" t="str">
        <f t="shared" si="635"/>
        <v/>
      </c>
      <c r="AY1138" s="12" t="str">
        <f t="shared" si="666"/>
        <v/>
      </c>
      <c r="AZ1138" s="20">
        <f t="shared" si="636"/>
        <v>0</v>
      </c>
      <c r="BA1138" s="12" t="str">
        <f t="shared" si="631"/>
        <v/>
      </c>
      <c r="BB1138" s="12" t="str">
        <f t="shared" si="632"/>
        <v/>
      </c>
      <c r="BC1138" s="12" t="str">
        <f t="shared" si="633"/>
        <v/>
      </c>
      <c r="BD1138" s="12" t="str">
        <f t="shared" si="634"/>
        <v/>
      </c>
      <c r="BF1138" s="12">
        <f t="shared" si="637"/>
        <v>0</v>
      </c>
      <c r="BG1138" s="12">
        <f t="shared" si="638"/>
        <v>0</v>
      </c>
      <c r="BH1138" s="12">
        <f t="shared" si="639"/>
        <v>0</v>
      </c>
      <c r="BI1138" s="12">
        <f t="shared" si="640"/>
        <v>0</v>
      </c>
      <c r="BJ1138" s="12">
        <f t="shared" si="641"/>
        <v>0</v>
      </c>
      <c r="BK1138" s="12">
        <f t="shared" si="642"/>
        <v>0</v>
      </c>
      <c r="BL1138" s="20">
        <f t="shared" si="643"/>
        <v>0</v>
      </c>
      <c r="BM1138" s="12">
        <f t="shared" si="644"/>
        <v>0</v>
      </c>
      <c r="BN1138" s="12" t="str">
        <f t="shared" si="667"/>
        <v/>
      </c>
      <c r="BO1138" s="12" t="str">
        <f t="shared" si="645"/>
        <v/>
      </c>
      <c r="BP1138" s="12" t="str">
        <f t="shared" si="646"/>
        <v/>
      </c>
      <c r="BQ1138" s="12" t="str">
        <f t="shared" si="647"/>
        <v/>
      </c>
      <c r="BS1138" s="12">
        <f t="shared" si="648"/>
        <v>0</v>
      </c>
      <c r="BT1138" s="12">
        <f t="shared" si="649"/>
        <v>0</v>
      </c>
      <c r="BU1138" s="12">
        <f t="shared" si="650"/>
        <v>0</v>
      </c>
      <c r="BV1138" s="12">
        <f t="shared" si="651"/>
        <v>0</v>
      </c>
      <c r="BW1138" s="12">
        <f t="shared" si="652"/>
        <v>0</v>
      </c>
      <c r="BX1138" s="12">
        <f t="shared" si="653"/>
        <v>0</v>
      </c>
      <c r="BY1138" s="12">
        <f t="shared" si="654"/>
        <v>0</v>
      </c>
      <c r="BZ1138" s="12">
        <f t="shared" si="655"/>
        <v>0</v>
      </c>
      <c r="CA1138" s="12" t="str">
        <f t="shared" si="656"/>
        <v/>
      </c>
      <c r="CB1138" s="21" t="str">
        <f t="shared" si="657"/>
        <v/>
      </c>
      <c r="CC1138" s="12" t="str">
        <f t="shared" si="658"/>
        <v/>
      </c>
      <c r="CD1138" s="12" t="str">
        <f t="shared" si="659"/>
        <v/>
      </c>
      <c r="CF1138" s="12">
        <f t="shared" si="660"/>
        <v>0</v>
      </c>
      <c r="CG1138" s="12">
        <f t="shared" si="661"/>
        <v>0</v>
      </c>
      <c r="CH1138" s="12">
        <f t="shared" si="662"/>
        <v>0</v>
      </c>
      <c r="CI1138" s="12">
        <f t="shared" si="663"/>
        <v>0</v>
      </c>
      <c r="CJ1138" s="12">
        <f t="shared" si="664"/>
        <v>0</v>
      </c>
      <c r="CK1138" s="12">
        <f t="shared" si="665"/>
        <v>0</v>
      </c>
    </row>
    <row r="1139" spans="50:89" x14ac:dyDescent="0.25">
      <c r="AX1139" s="12" t="str">
        <f t="shared" si="635"/>
        <v/>
      </c>
      <c r="AY1139" s="12" t="str">
        <f t="shared" si="666"/>
        <v/>
      </c>
      <c r="AZ1139" s="20">
        <f t="shared" si="636"/>
        <v>0</v>
      </c>
      <c r="BA1139" s="12" t="str">
        <f t="shared" si="631"/>
        <v/>
      </c>
      <c r="BB1139" s="12" t="str">
        <f t="shared" si="632"/>
        <v/>
      </c>
      <c r="BC1139" s="12" t="str">
        <f t="shared" si="633"/>
        <v/>
      </c>
      <c r="BD1139" s="12" t="str">
        <f t="shared" si="634"/>
        <v/>
      </c>
      <c r="BF1139" s="12">
        <f t="shared" si="637"/>
        <v>0</v>
      </c>
      <c r="BG1139" s="12">
        <f t="shared" si="638"/>
        <v>0</v>
      </c>
      <c r="BH1139" s="12">
        <f t="shared" si="639"/>
        <v>0</v>
      </c>
      <c r="BI1139" s="12">
        <f t="shared" si="640"/>
        <v>0</v>
      </c>
      <c r="BJ1139" s="12">
        <f t="shared" si="641"/>
        <v>0</v>
      </c>
      <c r="BK1139" s="12">
        <f t="shared" si="642"/>
        <v>0</v>
      </c>
      <c r="BL1139" s="20">
        <f t="shared" si="643"/>
        <v>0</v>
      </c>
      <c r="BM1139" s="12">
        <f t="shared" si="644"/>
        <v>0</v>
      </c>
      <c r="BN1139" s="12" t="str">
        <f t="shared" si="667"/>
        <v/>
      </c>
      <c r="BO1139" s="12" t="str">
        <f t="shared" si="645"/>
        <v/>
      </c>
      <c r="BP1139" s="12" t="str">
        <f t="shared" si="646"/>
        <v/>
      </c>
      <c r="BQ1139" s="12" t="str">
        <f t="shared" si="647"/>
        <v/>
      </c>
      <c r="BS1139" s="12">
        <f t="shared" si="648"/>
        <v>0</v>
      </c>
      <c r="BT1139" s="12">
        <f t="shared" si="649"/>
        <v>0</v>
      </c>
      <c r="BU1139" s="12">
        <f t="shared" si="650"/>
        <v>0</v>
      </c>
      <c r="BV1139" s="12">
        <f t="shared" si="651"/>
        <v>0</v>
      </c>
      <c r="BW1139" s="12">
        <f t="shared" si="652"/>
        <v>0</v>
      </c>
      <c r="BX1139" s="12">
        <f t="shared" si="653"/>
        <v>0</v>
      </c>
      <c r="BY1139" s="12">
        <f t="shared" si="654"/>
        <v>0</v>
      </c>
      <c r="BZ1139" s="12">
        <f t="shared" si="655"/>
        <v>0</v>
      </c>
      <c r="CA1139" s="12" t="str">
        <f t="shared" si="656"/>
        <v/>
      </c>
      <c r="CB1139" s="21" t="str">
        <f t="shared" si="657"/>
        <v/>
      </c>
      <c r="CC1139" s="12" t="str">
        <f t="shared" si="658"/>
        <v/>
      </c>
      <c r="CD1139" s="12" t="str">
        <f t="shared" si="659"/>
        <v/>
      </c>
      <c r="CF1139" s="12">
        <f t="shared" si="660"/>
        <v>0</v>
      </c>
      <c r="CG1139" s="12">
        <f t="shared" si="661"/>
        <v>0</v>
      </c>
      <c r="CH1139" s="12">
        <f t="shared" si="662"/>
        <v>0</v>
      </c>
      <c r="CI1139" s="12">
        <f t="shared" si="663"/>
        <v>0</v>
      </c>
      <c r="CJ1139" s="12">
        <f t="shared" si="664"/>
        <v>0</v>
      </c>
      <c r="CK1139" s="12">
        <f t="shared" si="665"/>
        <v>0</v>
      </c>
    </row>
    <row r="1140" spans="50:89" x14ac:dyDescent="0.25">
      <c r="AX1140" s="12" t="str">
        <f t="shared" si="635"/>
        <v/>
      </c>
      <c r="AY1140" s="12" t="str">
        <f t="shared" si="666"/>
        <v/>
      </c>
      <c r="AZ1140" s="20">
        <f t="shared" si="636"/>
        <v>0</v>
      </c>
      <c r="BA1140" s="12" t="str">
        <f t="shared" si="631"/>
        <v/>
      </c>
      <c r="BB1140" s="12" t="str">
        <f t="shared" si="632"/>
        <v/>
      </c>
      <c r="BC1140" s="12" t="str">
        <f t="shared" si="633"/>
        <v/>
      </c>
      <c r="BD1140" s="12" t="str">
        <f t="shared" si="634"/>
        <v/>
      </c>
      <c r="BF1140" s="12">
        <f t="shared" si="637"/>
        <v>0</v>
      </c>
      <c r="BG1140" s="12">
        <f t="shared" si="638"/>
        <v>0</v>
      </c>
      <c r="BH1140" s="12">
        <f t="shared" si="639"/>
        <v>0</v>
      </c>
      <c r="BI1140" s="12">
        <f t="shared" si="640"/>
        <v>0</v>
      </c>
      <c r="BJ1140" s="12">
        <f t="shared" si="641"/>
        <v>0</v>
      </c>
      <c r="BK1140" s="12">
        <f t="shared" si="642"/>
        <v>0</v>
      </c>
      <c r="BL1140" s="20">
        <f t="shared" si="643"/>
        <v>0</v>
      </c>
      <c r="BM1140" s="12">
        <f t="shared" si="644"/>
        <v>0</v>
      </c>
      <c r="BN1140" s="12" t="str">
        <f t="shared" si="667"/>
        <v/>
      </c>
      <c r="BO1140" s="12" t="str">
        <f t="shared" si="645"/>
        <v/>
      </c>
      <c r="BP1140" s="12" t="str">
        <f t="shared" si="646"/>
        <v/>
      </c>
      <c r="BQ1140" s="12" t="str">
        <f t="shared" si="647"/>
        <v/>
      </c>
      <c r="BS1140" s="12">
        <f t="shared" si="648"/>
        <v>0</v>
      </c>
      <c r="BT1140" s="12">
        <f t="shared" si="649"/>
        <v>0</v>
      </c>
      <c r="BU1140" s="12">
        <f t="shared" si="650"/>
        <v>0</v>
      </c>
      <c r="BV1140" s="12">
        <f t="shared" si="651"/>
        <v>0</v>
      </c>
      <c r="BW1140" s="12">
        <f t="shared" si="652"/>
        <v>0</v>
      </c>
      <c r="BX1140" s="12">
        <f t="shared" si="653"/>
        <v>0</v>
      </c>
      <c r="BY1140" s="12">
        <f t="shared" si="654"/>
        <v>0</v>
      </c>
      <c r="BZ1140" s="12">
        <f t="shared" si="655"/>
        <v>0</v>
      </c>
      <c r="CA1140" s="12" t="str">
        <f t="shared" si="656"/>
        <v/>
      </c>
      <c r="CB1140" s="21" t="str">
        <f t="shared" si="657"/>
        <v/>
      </c>
      <c r="CC1140" s="12" t="str">
        <f t="shared" si="658"/>
        <v/>
      </c>
      <c r="CD1140" s="12" t="str">
        <f t="shared" si="659"/>
        <v/>
      </c>
      <c r="CF1140" s="12">
        <f t="shared" si="660"/>
        <v>0</v>
      </c>
      <c r="CG1140" s="12">
        <f t="shared" si="661"/>
        <v>0</v>
      </c>
      <c r="CH1140" s="12">
        <f t="shared" si="662"/>
        <v>0</v>
      </c>
      <c r="CI1140" s="12">
        <f t="shared" si="663"/>
        <v>0</v>
      </c>
      <c r="CJ1140" s="12">
        <f t="shared" si="664"/>
        <v>0</v>
      </c>
      <c r="CK1140" s="12">
        <f t="shared" si="665"/>
        <v>0</v>
      </c>
    </row>
    <row r="1141" spans="50:89" x14ac:dyDescent="0.25">
      <c r="AX1141" s="12" t="str">
        <f t="shared" si="635"/>
        <v/>
      </c>
      <c r="AY1141" s="12" t="str">
        <f t="shared" si="666"/>
        <v/>
      </c>
      <c r="AZ1141" s="20">
        <f t="shared" si="636"/>
        <v>0</v>
      </c>
      <c r="BA1141" s="12" t="str">
        <f t="shared" si="631"/>
        <v/>
      </c>
      <c r="BB1141" s="12" t="str">
        <f t="shared" si="632"/>
        <v/>
      </c>
      <c r="BC1141" s="12" t="str">
        <f t="shared" si="633"/>
        <v/>
      </c>
      <c r="BD1141" s="12" t="str">
        <f t="shared" si="634"/>
        <v/>
      </c>
      <c r="BF1141" s="12">
        <f t="shared" si="637"/>
        <v>0</v>
      </c>
      <c r="BG1141" s="12">
        <f t="shared" si="638"/>
        <v>0</v>
      </c>
      <c r="BH1141" s="12">
        <f t="shared" si="639"/>
        <v>0</v>
      </c>
      <c r="BI1141" s="12">
        <f t="shared" si="640"/>
        <v>0</v>
      </c>
      <c r="BJ1141" s="12">
        <f t="shared" si="641"/>
        <v>0</v>
      </c>
      <c r="BK1141" s="12">
        <f t="shared" si="642"/>
        <v>0</v>
      </c>
      <c r="BL1141" s="20">
        <f t="shared" si="643"/>
        <v>0</v>
      </c>
      <c r="BM1141" s="12">
        <f t="shared" si="644"/>
        <v>0</v>
      </c>
      <c r="BN1141" s="12" t="str">
        <f t="shared" si="667"/>
        <v/>
      </c>
      <c r="BO1141" s="12" t="str">
        <f t="shared" si="645"/>
        <v/>
      </c>
      <c r="BP1141" s="12" t="str">
        <f t="shared" si="646"/>
        <v/>
      </c>
      <c r="BQ1141" s="12" t="str">
        <f t="shared" si="647"/>
        <v/>
      </c>
      <c r="BS1141" s="12">
        <f t="shared" si="648"/>
        <v>0</v>
      </c>
      <c r="BT1141" s="12">
        <f t="shared" si="649"/>
        <v>0</v>
      </c>
      <c r="BU1141" s="12">
        <f t="shared" si="650"/>
        <v>0</v>
      </c>
      <c r="BV1141" s="12">
        <f t="shared" si="651"/>
        <v>0</v>
      </c>
      <c r="BW1141" s="12">
        <f t="shared" si="652"/>
        <v>0</v>
      </c>
      <c r="BX1141" s="12">
        <f t="shared" si="653"/>
        <v>0</v>
      </c>
      <c r="BY1141" s="12">
        <f t="shared" si="654"/>
        <v>0</v>
      </c>
      <c r="BZ1141" s="12">
        <f t="shared" si="655"/>
        <v>0</v>
      </c>
      <c r="CA1141" s="12" t="str">
        <f t="shared" si="656"/>
        <v/>
      </c>
      <c r="CB1141" s="21" t="str">
        <f t="shared" si="657"/>
        <v/>
      </c>
      <c r="CC1141" s="12" t="str">
        <f t="shared" si="658"/>
        <v/>
      </c>
      <c r="CD1141" s="12" t="str">
        <f t="shared" si="659"/>
        <v/>
      </c>
      <c r="CF1141" s="12">
        <f t="shared" si="660"/>
        <v>0</v>
      </c>
      <c r="CG1141" s="12">
        <f t="shared" si="661"/>
        <v>0</v>
      </c>
      <c r="CH1141" s="12">
        <f t="shared" si="662"/>
        <v>0</v>
      </c>
      <c r="CI1141" s="12">
        <f t="shared" si="663"/>
        <v>0</v>
      </c>
      <c r="CJ1141" s="12">
        <f t="shared" si="664"/>
        <v>0</v>
      </c>
      <c r="CK1141" s="12">
        <f t="shared" si="665"/>
        <v>0</v>
      </c>
    </row>
    <row r="1142" spans="50:89" x14ac:dyDescent="0.25">
      <c r="AX1142" s="12" t="str">
        <f t="shared" si="635"/>
        <v/>
      </c>
      <c r="AY1142" s="12" t="str">
        <f t="shared" si="666"/>
        <v/>
      </c>
      <c r="AZ1142" s="20">
        <f t="shared" si="636"/>
        <v>0</v>
      </c>
      <c r="BA1142" s="12" t="str">
        <f t="shared" si="631"/>
        <v/>
      </c>
      <c r="BB1142" s="12" t="str">
        <f t="shared" si="632"/>
        <v/>
      </c>
      <c r="BC1142" s="12" t="str">
        <f t="shared" si="633"/>
        <v/>
      </c>
      <c r="BD1142" s="12" t="str">
        <f t="shared" si="634"/>
        <v/>
      </c>
      <c r="BF1142" s="12">
        <f t="shared" si="637"/>
        <v>0</v>
      </c>
      <c r="BG1142" s="12">
        <f t="shared" si="638"/>
        <v>0</v>
      </c>
      <c r="BH1142" s="12">
        <f t="shared" si="639"/>
        <v>0</v>
      </c>
      <c r="BI1142" s="12">
        <f t="shared" si="640"/>
        <v>0</v>
      </c>
      <c r="BJ1142" s="12">
        <f t="shared" si="641"/>
        <v>0</v>
      </c>
      <c r="BK1142" s="12">
        <f t="shared" si="642"/>
        <v>0</v>
      </c>
      <c r="BL1142" s="20">
        <f t="shared" si="643"/>
        <v>0</v>
      </c>
      <c r="BM1142" s="12">
        <f t="shared" si="644"/>
        <v>0</v>
      </c>
      <c r="BN1142" s="12" t="str">
        <f t="shared" si="667"/>
        <v/>
      </c>
      <c r="BO1142" s="12" t="str">
        <f t="shared" si="645"/>
        <v/>
      </c>
      <c r="BP1142" s="12" t="str">
        <f t="shared" si="646"/>
        <v/>
      </c>
      <c r="BQ1142" s="12" t="str">
        <f t="shared" si="647"/>
        <v/>
      </c>
      <c r="BS1142" s="12">
        <f t="shared" si="648"/>
        <v>0</v>
      </c>
      <c r="BT1142" s="12">
        <f t="shared" si="649"/>
        <v>0</v>
      </c>
      <c r="BU1142" s="12">
        <f t="shared" si="650"/>
        <v>0</v>
      </c>
      <c r="BV1142" s="12">
        <f t="shared" si="651"/>
        <v>0</v>
      </c>
      <c r="BW1142" s="12">
        <f t="shared" si="652"/>
        <v>0</v>
      </c>
      <c r="BX1142" s="12">
        <f t="shared" si="653"/>
        <v>0</v>
      </c>
      <c r="BY1142" s="12">
        <f t="shared" si="654"/>
        <v>0</v>
      </c>
      <c r="BZ1142" s="12">
        <f t="shared" si="655"/>
        <v>0</v>
      </c>
      <c r="CA1142" s="12" t="str">
        <f t="shared" si="656"/>
        <v/>
      </c>
      <c r="CB1142" s="21" t="str">
        <f t="shared" si="657"/>
        <v/>
      </c>
      <c r="CC1142" s="12" t="str">
        <f t="shared" si="658"/>
        <v/>
      </c>
      <c r="CD1142" s="12" t="str">
        <f t="shared" si="659"/>
        <v/>
      </c>
      <c r="CF1142" s="12">
        <f t="shared" si="660"/>
        <v>0</v>
      </c>
      <c r="CG1142" s="12">
        <f t="shared" si="661"/>
        <v>0</v>
      </c>
      <c r="CH1142" s="12">
        <f t="shared" si="662"/>
        <v>0</v>
      </c>
      <c r="CI1142" s="12">
        <f t="shared" si="663"/>
        <v>0</v>
      </c>
      <c r="CJ1142" s="12">
        <f t="shared" si="664"/>
        <v>0</v>
      </c>
      <c r="CK1142" s="12">
        <f t="shared" si="665"/>
        <v>0</v>
      </c>
    </row>
    <row r="1143" spans="50:89" x14ac:dyDescent="0.25">
      <c r="AX1143" s="12" t="str">
        <f t="shared" si="635"/>
        <v/>
      </c>
      <c r="AY1143" s="12" t="str">
        <f t="shared" si="666"/>
        <v/>
      </c>
      <c r="AZ1143" s="20">
        <f t="shared" si="636"/>
        <v>0</v>
      </c>
      <c r="BA1143" s="12" t="str">
        <f t="shared" si="631"/>
        <v/>
      </c>
      <c r="BB1143" s="12" t="str">
        <f t="shared" si="632"/>
        <v/>
      </c>
      <c r="BC1143" s="12" t="str">
        <f t="shared" si="633"/>
        <v/>
      </c>
      <c r="BD1143" s="12" t="str">
        <f t="shared" si="634"/>
        <v/>
      </c>
      <c r="BF1143" s="12">
        <f t="shared" si="637"/>
        <v>0</v>
      </c>
      <c r="BG1143" s="12">
        <f t="shared" si="638"/>
        <v>0</v>
      </c>
      <c r="BH1143" s="12">
        <f t="shared" si="639"/>
        <v>0</v>
      </c>
      <c r="BI1143" s="12">
        <f t="shared" si="640"/>
        <v>0</v>
      </c>
      <c r="BJ1143" s="12">
        <f t="shared" si="641"/>
        <v>0</v>
      </c>
      <c r="BK1143" s="12">
        <f t="shared" si="642"/>
        <v>0</v>
      </c>
      <c r="BL1143" s="20">
        <f t="shared" si="643"/>
        <v>0</v>
      </c>
      <c r="BM1143" s="12">
        <f t="shared" si="644"/>
        <v>0</v>
      </c>
      <c r="BN1143" s="12" t="str">
        <f t="shared" si="667"/>
        <v/>
      </c>
      <c r="BO1143" s="12" t="str">
        <f t="shared" si="645"/>
        <v/>
      </c>
      <c r="BP1143" s="12" t="str">
        <f t="shared" si="646"/>
        <v/>
      </c>
      <c r="BQ1143" s="12" t="str">
        <f t="shared" si="647"/>
        <v/>
      </c>
      <c r="BS1143" s="12">
        <f t="shared" si="648"/>
        <v>0</v>
      </c>
      <c r="BT1143" s="12">
        <f t="shared" si="649"/>
        <v>0</v>
      </c>
      <c r="BU1143" s="12">
        <f t="shared" si="650"/>
        <v>0</v>
      </c>
      <c r="BV1143" s="12">
        <f t="shared" si="651"/>
        <v>0</v>
      </c>
      <c r="BW1143" s="12">
        <f t="shared" si="652"/>
        <v>0</v>
      </c>
      <c r="BX1143" s="12">
        <f t="shared" si="653"/>
        <v>0</v>
      </c>
      <c r="BY1143" s="12">
        <f t="shared" si="654"/>
        <v>0</v>
      </c>
      <c r="BZ1143" s="12">
        <f t="shared" si="655"/>
        <v>0</v>
      </c>
      <c r="CA1143" s="12" t="str">
        <f t="shared" si="656"/>
        <v/>
      </c>
      <c r="CB1143" s="21" t="str">
        <f t="shared" si="657"/>
        <v/>
      </c>
      <c r="CC1143" s="12" t="str">
        <f t="shared" si="658"/>
        <v/>
      </c>
      <c r="CD1143" s="12" t="str">
        <f t="shared" si="659"/>
        <v/>
      </c>
      <c r="CF1143" s="12">
        <f t="shared" si="660"/>
        <v>0</v>
      </c>
      <c r="CG1143" s="12">
        <f t="shared" si="661"/>
        <v>0</v>
      </c>
      <c r="CH1143" s="12">
        <f t="shared" si="662"/>
        <v>0</v>
      </c>
      <c r="CI1143" s="12">
        <f t="shared" si="663"/>
        <v>0</v>
      </c>
      <c r="CJ1143" s="12">
        <f t="shared" si="664"/>
        <v>0</v>
      </c>
      <c r="CK1143" s="12">
        <f t="shared" si="665"/>
        <v>0</v>
      </c>
    </row>
    <row r="1144" spans="50:89" x14ac:dyDescent="0.25">
      <c r="AX1144" s="12" t="str">
        <f t="shared" si="635"/>
        <v/>
      </c>
      <c r="AY1144" s="12" t="str">
        <f t="shared" si="666"/>
        <v/>
      </c>
      <c r="AZ1144" s="20">
        <f t="shared" si="636"/>
        <v>0</v>
      </c>
      <c r="BA1144" s="12" t="str">
        <f t="shared" si="631"/>
        <v/>
      </c>
      <c r="BB1144" s="12" t="str">
        <f t="shared" si="632"/>
        <v/>
      </c>
      <c r="BC1144" s="12" t="str">
        <f t="shared" si="633"/>
        <v/>
      </c>
      <c r="BD1144" s="12" t="str">
        <f t="shared" si="634"/>
        <v/>
      </c>
      <c r="BF1144" s="12">
        <f t="shared" si="637"/>
        <v>0</v>
      </c>
      <c r="BG1144" s="12">
        <f t="shared" si="638"/>
        <v>0</v>
      </c>
      <c r="BH1144" s="12">
        <f t="shared" si="639"/>
        <v>0</v>
      </c>
      <c r="BI1144" s="12">
        <f t="shared" si="640"/>
        <v>0</v>
      </c>
      <c r="BJ1144" s="12">
        <f t="shared" si="641"/>
        <v>0</v>
      </c>
      <c r="BK1144" s="12">
        <f t="shared" si="642"/>
        <v>0</v>
      </c>
      <c r="BL1144" s="20">
        <f t="shared" si="643"/>
        <v>0</v>
      </c>
      <c r="BM1144" s="12">
        <f t="shared" si="644"/>
        <v>0</v>
      </c>
      <c r="BN1144" s="12" t="str">
        <f t="shared" si="667"/>
        <v/>
      </c>
      <c r="BO1144" s="12" t="str">
        <f t="shared" si="645"/>
        <v/>
      </c>
      <c r="BP1144" s="12" t="str">
        <f t="shared" si="646"/>
        <v/>
      </c>
      <c r="BQ1144" s="12" t="str">
        <f t="shared" si="647"/>
        <v/>
      </c>
      <c r="BS1144" s="12">
        <f t="shared" si="648"/>
        <v>0</v>
      </c>
      <c r="BT1144" s="12">
        <f t="shared" si="649"/>
        <v>0</v>
      </c>
      <c r="BU1144" s="12">
        <f t="shared" si="650"/>
        <v>0</v>
      </c>
      <c r="BV1144" s="12">
        <f t="shared" si="651"/>
        <v>0</v>
      </c>
      <c r="BW1144" s="12">
        <f t="shared" si="652"/>
        <v>0</v>
      </c>
      <c r="BX1144" s="12">
        <f t="shared" si="653"/>
        <v>0</v>
      </c>
      <c r="BY1144" s="12">
        <f t="shared" si="654"/>
        <v>0</v>
      </c>
      <c r="BZ1144" s="12">
        <f t="shared" si="655"/>
        <v>0</v>
      </c>
      <c r="CA1144" s="12" t="str">
        <f t="shared" si="656"/>
        <v/>
      </c>
      <c r="CB1144" s="21" t="str">
        <f t="shared" si="657"/>
        <v/>
      </c>
      <c r="CC1144" s="12" t="str">
        <f t="shared" si="658"/>
        <v/>
      </c>
      <c r="CD1144" s="12" t="str">
        <f t="shared" si="659"/>
        <v/>
      </c>
      <c r="CF1144" s="12">
        <f t="shared" si="660"/>
        <v>0</v>
      </c>
      <c r="CG1144" s="12">
        <f t="shared" si="661"/>
        <v>0</v>
      </c>
      <c r="CH1144" s="12">
        <f t="shared" si="662"/>
        <v>0</v>
      </c>
      <c r="CI1144" s="12">
        <f t="shared" si="663"/>
        <v>0</v>
      </c>
      <c r="CJ1144" s="12">
        <f t="shared" si="664"/>
        <v>0</v>
      </c>
      <c r="CK1144" s="12">
        <f t="shared" si="665"/>
        <v>0</v>
      </c>
    </row>
    <row r="1145" spans="50:89" x14ac:dyDescent="0.25">
      <c r="AX1145" s="12" t="str">
        <f t="shared" si="635"/>
        <v/>
      </c>
      <c r="AY1145" s="12" t="str">
        <f t="shared" si="666"/>
        <v/>
      </c>
      <c r="AZ1145" s="20">
        <f t="shared" si="636"/>
        <v>0</v>
      </c>
      <c r="BA1145" s="12" t="str">
        <f t="shared" si="631"/>
        <v/>
      </c>
      <c r="BB1145" s="12" t="str">
        <f t="shared" si="632"/>
        <v/>
      </c>
      <c r="BC1145" s="12" t="str">
        <f t="shared" si="633"/>
        <v/>
      </c>
      <c r="BD1145" s="12" t="str">
        <f t="shared" si="634"/>
        <v/>
      </c>
      <c r="BF1145" s="12">
        <f t="shared" si="637"/>
        <v>0</v>
      </c>
      <c r="BG1145" s="12">
        <f t="shared" si="638"/>
        <v>0</v>
      </c>
      <c r="BH1145" s="12">
        <f t="shared" si="639"/>
        <v>0</v>
      </c>
      <c r="BI1145" s="12">
        <f t="shared" si="640"/>
        <v>0</v>
      </c>
      <c r="BJ1145" s="12">
        <f t="shared" si="641"/>
        <v>0</v>
      </c>
      <c r="BK1145" s="12">
        <f t="shared" si="642"/>
        <v>0</v>
      </c>
      <c r="BL1145" s="20">
        <f t="shared" si="643"/>
        <v>0</v>
      </c>
      <c r="BM1145" s="12">
        <f t="shared" si="644"/>
        <v>0</v>
      </c>
      <c r="BN1145" s="12" t="str">
        <f t="shared" si="667"/>
        <v/>
      </c>
      <c r="BO1145" s="12" t="str">
        <f t="shared" si="645"/>
        <v/>
      </c>
      <c r="BP1145" s="12" t="str">
        <f t="shared" si="646"/>
        <v/>
      </c>
      <c r="BQ1145" s="12" t="str">
        <f t="shared" si="647"/>
        <v/>
      </c>
      <c r="BS1145" s="12">
        <f t="shared" si="648"/>
        <v>0</v>
      </c>
      <c r="BT1145" s="12">
        <f t="shared" si="649"/>
        <v>0</v>
      </c>
      <c r="BU1145" s="12">
        <f t="shared" si="650"/>
        <v>0</v>
      </c>
      <c r="BV1145" s="12">
        <f t="shared" si="651"/>
        <v>0</v>
      </c>
      <c r="BW1145" s="12">
        <f t="shared" si="652"/>
        <v>0</v>
      </c>
      <c r="BX1145" s="12">
        <f t="shared" si="653"/>
        <v>0</v>
      </c>
      <c r="BY1145" s="12">
        <f t="shared" si="654"/>
        <v>0</v>
      </c>
      <c r="BZ1145" s="12">
        <f t="shared" si="655"/>
        <v>0</v>
      </c>
      <c r="CA1145" s="12" t="str">
        <f t="shared" si="656"/>
        <v/>
      </c>
      <c r="CB1145" s="21" t="str">
        <f t="shared" si="657"/>
        <v/>
      </c>
      <c r="CC1145" s="12" t="str">
        <f t="shared" si="658"/>
        <v/>
      </c>
      <c r="CD1145" s="12" t="str">
        <f t="shared" si="659"/>
        <v/>
      </c>
      <c r="CF1145" s="12">
        <f t="shared" si="660"/>
        <v>0</v>
      </c>
      <c r="CG1145" s="12">
        <f t="shared" si="661"/>
        <v>0</v>
      </c>
      <c r="CH1145" s="12">
        <f t="shared" si="662"/>
        <v>0</v>
      </c>
      <c r="CI1145" s="12">
        <f t="shared" si="663"/>
        <v>0</v>
      </c>
      <c r="CJ1145" s="12">
        <f t="shared" si="664"/>
        <v>0</v>
      </c>
      <c r="CK1145" s="12">
        <f t="shared" si="665"/>
        <v>0</v>
      </c>
    </row>
    <row r="1146" spans="50:89" x14ac:dyDescent="0.25">
      <c r="AX1146" s="12" t="str">
        <f t="shared" si="635"/>
        <v/>
      </c>
      <c r="AY1146" s="12" t="str">
        <f t="shared" si="666"/>
        <v/>
      </c>
      <c r="AZ1146" s="20">
        <f t="shared" si="636"/>
        <v>0</v>
      </c>
      <c r="BA1146" s="12" t="str">
        <f t="shared" si="631"/>
        <v/>
      </c>
      <c r="BB1146" s="12" t="str">
        <f t="shared" si="632"/>
        <v/>
      </c>
      <c r="BC1146" s="12" t="str">
        <f t="shared" si="633"/>
        <v/>
      </c>
      <c r="BD1146" s="12" t="str">
        <f t="shared" si="634"/>
        <v/>
      </c>
      <c r="BF1146" s="12">
        <f t="shared" si="637"/>
        <v>0</v>
      </c>
      <c r="BG1146" s="12">
        <f t="shared" si="638"/>
        <v>0</v>
      </c>
      <c r="BH1146" s="12">
        <f t="shared" si="639"/>
        <v>0</v>
      </c>
      <c r="BI1146" s="12">
        <f t="shared" si="640"/>
        <v>0</v>
      </c>
      <c r="BJ1146" s="12">
        <f t="shared" si="641"/>
        <v>0</v>
      </c>
      <c r="BK1146" s="12">
        <f t="shared" si="642"/>
        <v>0</v>
      </c>
      <c r="BL1146" s="20">
        <f t="shared" si="643"/>
        <v>0</v>
      </c>
      <c r="BM1146" s="12">
        <f t="shared" si="644"/>
        <v>0</v>
      </c>
      <c r="BN1146" s="12" t="str">
        <f t="shared" si="667"/>
        <v/>
      </c>
      <c r="BO1146" s="12" t="str">
        <f t="shared" si="645"/>
        <v/>
      </c>
      <c r="BP1146" s="12" t="str">
        <f t="shared" si="646"/>
        <v/>
      </c>
      <c r="BQ1146" s="12" t="str">
        <f t="shared" si="647"/>
        <v/>
      </c>
      <c r="BS1146" s="12">
        <f t="shared" si="648"/>
        <v>0</v>
      </c>
      <c r="BT1146" s="12">
        <f t="shared" si="649"/>
        <v>0</v>
      </c>
      <c r="BU1146" s="12">
        <f t="shared" si="650"/>
        <v>0</v>
      </c>
      <c r="BV1146" s="12">
        <f t="shared" si="651"/>
        <v>0</v>
      </c>
      <c r="BW1146" s="12">
        <f t="shared" si="652"/>
        <v>0</v>
      </c>
      <c r="BX1146" s="12">
        <f t="shared" si="653"/>
        <v>0</v>
      </c>
      <c r="BY1146" s="12">
        <f t="shared" si="654"/>
        <v>0</v>
      </c>
      <c r="BZ1146" s="12">
        <f t="shared" si="655"/>
        <v>0</v>
      </c>
      <c r="CA1146" s="12" t="str">
        <f t="shared" si="656"/>
        <v/>
      </c>
      <c r="CB1146" s="21" t="str">
        <f t="shared" si="657"/>
        <v/>
      </c>
      <c r="CC1146" s="12" t="str">
        <f t="shared" si="658"/>
        <v/>
      </c>
      <c r="CD1146" s="12" t="str">
        <f t="shared" si="659"/>
        <v/>
      </c>
      <c r="CF1146" s="12">
        <f t="shared" si="660"/>
        <v>0</v>
      </c>
      <c r="CG1146" s="12">
        <f t="shared" si="661"/>
        <v>0</v>
      </c>
      <c r="CH1146" s="12">
        <f t="shared" si="662"/>
        <v>0</v>
      </c>
      <c r="CI1146" s="12">
        <f t="shared" si="663"/>
        <v>0</v>
      </c>
      <c r="CJ1146" s="12">
        <f t="shared" si="664"/>
        <v>0</v>
      </c>
      <c r="CK1146" s="12">
        <f t="shared" si="665"/>
        <v>0</v>
      </c>
    </row>
    <row r="1147" spans="50:89" x14ac:dyDescent="0.25">
      <c r="AX1147" s="12" t="str">
        <f t="shared" si="635"/>
        <v/>
      </c>
      <c r="AY1147" s="12" t="str">
        <f t="shared" si="666"/>
        <v/>
      </c>
      <c r="AZ1147" s="20">
        <f t="shared" si="636"/>
        <v>0</v>
      </c>
      <c r="BA1147" s="12" t="str">
        <f t="shared" si="631"/>
        <v/>
      </c>
      <c r="BB1147" s="12" t="str">
        <f t="shared" si="632"/>
        <v/>
      </c>
      <c r="BC1147" s="12" t="str">
        <f t="shared" si="633"/>
        <v/>
      </c>
      <c r="BD1147" s="12" t="str">
        <f t="shared" si="634"/>
        <v/>
      </c>
      <c r="BF1147" s="12">
        <f t="shared" si="637"/>
        <v>0</v>
      </c>
      <c r="BG1147" s="12">
        <f t="shared" si="638"/>
        <v>0</v>
      </c>
      <c r="BH1147" s="12">
        <f t="shared" si="639"/>
        <v>0</v>
      </c>
      <c r="BI1147" s="12">
        <f t="shared" si="640"/>
        <v>0</v>
      </c>
      <c r="BJ1147" s="12">
        <f t="shared" si="641"/>
        <v>0</v>
      </c>
      <c r="BK1147" s="12">
        <f t="shared" si="642"/>
        <v>0</v>
      </c>
      <c r="BL1147" s="20">
        <f t="shared" si="643"/>
        <v>0</v>
      </c>
      <c r="BM1147" s="12">
        <f t="shared" si="644"/>
        <v>0</v>
      </c>
      <c r="BN1147" s="12" t="str">
        <f t="shared" si="667"/>
        <v/>
      </c>
      <c r="BO1147" s="12" t="str">
        <f t="shared" si="645"/>
        <v/>
      </c>
      <c r="BP1147" s="12" t="str">
        <f t="shared" si="646"/>
        <v/>
      </c>
      <c r="BQ1147" s="12" t="str">
        <f t="shared" si="647"/>
        <v/>
      </c>
      <c r="BS1147" s="12">
        <f t="shared" si="648"/>
        <v>0</v>
      </c>
      <c r="BT1147" s="12">
        <f t="shared" si="649"/>
        <v>0</v>
      </c>
      <c r="BU1147" s="12">
        <f t="shared" si="650"/>
        <v>0</v>
      </c>
      <c r="BV1147" s="12">
        <f t="shared" si="651"/>
        <v>0</v>
      </c>
      <c r="BW1147" s="12">
        <f t="shared" si="652"/>
        <v>0</v>
      </c>
      <c r="BX1147" s="12">
        <f t="shared" si="653"/>
        <v>0</v>
      </c>
      <c r="BY1147" s="12">
        <f t="shared" si="654"/>
        <v>0</v>
      </c>
      <c r="BZ1147" s="12">
        <f t="shared" si="655"/>
        <v>0</v>
      </c>
      <c r="CA1147" s="12" t="str">
        <f t="shared" si="656"/>
        <v/>
      </c>
      <c r="CB1147" s="21" t="str">
        <f t="shared" si="657"/>
        <v/>
      </c>
      <c r="CC1147" s="12" t="str">
        <f t="shared" si="658"/>
        <v/>
      </c>
      <c r="CD1147" s="12" t="str">
        <f t="shared" si="659"/>
        <v/>
      </c>
      <c r="CF1147" s="12">
        <f t="shared" si="660"/>
        <v>0</v>
      </c>
      <c r="CG1147" s="12">
        <f t="shared" si="661"/>
        <v>0</v>
      </c>
      <c r="CH1147" s="12">
        <f t="shared" si="662"/>
        <v>0</v>
      </c>
      <c r="CI1147" s="12">
        <f t="shared" si="663"/>
        <v>0</v>
      </c>
      <c r="CJ1147" s="12">
        <f t="shared" si="664"/>
        <v>0</v>
      </c>
      <c r="CK1147" s="12">
        <f t="shared" si="665"/>
        <v>0</v>
      </c>
    </row>
    <row r="1148" spans="50:89" x14ac:dyDescent="0.25">
      <c r="AX1148" s="12" t="str">
        <f t="shared" si="635"/>
        <v/>
      </c>
      <c r="AY1148" s="12" t="str">
        <f t="shared" si="666"/>
        <v/>
      </c>
      <c r="AZ1148" s="20">
        <f t="shared" si="636"/>
        <v>0</v>
      </c>
      <c r="BA1148" s="12" t="str">
        <f t="shared" si="631"/>
        <v/>
      </c>
      <c r="BB1148" s="12" t="str">
        <f t="shared" si="632"/>
        <v/>
      </c>
      <c r="BC1148" s="12" t="str">
        <f t="shared" si="633"/>
        <v/>
      </c>
      <c r="BD1148" s="12" t="str">
        <f t="shared" si="634"/>
        <v/>
      </c>
      <c r="BF1148" s="12">
        <f t="shared" si="637"/>
        <v>0</v>
      </c>
      <c r="BG1148" s="12">
        <f t="shared" si="638"/>
        <v>0</v>
      </c>
      <c r="BH1148" s="12">
        <f t="shared" si="639"/>
        <v>0</v>
      </c>
      <c r="BI1148" s="12">
        <f t="shared" si="640"/>
        <v>0</v>
      </c>
      <c r="BJ1148" s="12">
        <f t="shared" si="641"/>
        <v>0</v>
      </c>
      <c r="BK1148" s="12">
        <f t="shared" si="642"/>
        <v>0</v>
      </c>
      <c r="BL1148" s="20">
        <f t="shared" si="643"/>
        <v>0</v>
      </c>
      <c r="BM1148" s="12">
        <f t="shared" si="644"/>
        <v>0</v>
      </c>
      <c r="BN1148" s="12" t="str">
        <f t="shared" si="667"/>
        <v/>
      </c>
      <c r="BO1148" s="12" t="str">
        <f t="shared" si="645"/>
        <v/>
      </c>
      <c r="BP1148" s="12" t="str">
        <f t="shared" si="646"/>
        <v/>
      </c>
      <c r="BQ1148" s="12" t="str">
        <f t="shared" si="647"/>
        <v/>
      </c>
      <c r="BS1148" s="12">
        <f t="shared" si="648"/>
        <v>0</v>
      </c>
      <c r="BT1148" s="12">
        <f t="shared" si="649"/>
        <v>0</v>
      </c>
      <c r="BU1148" s="12">
        <f t="shared" si="650"/>
        <v>0</v>
      </c>
      <c r="BV1148" s="12">
        <f t="shared" si="651"/>
        <v>0</v>
      </c>
      <c r="BW1148" s="12">
        <f t="shared" si="652"/>
        <v>0</v>
      </c>
      <c r="BX1148" s="12">
        <f t="shared" si="653"/>
        <v>0</v>
      </c>
      <c r="BY1148" s="12">
        <f t="shared" si="654"/>
        <v>0</v>
      </c>
      <c r="BZ1148" s="12">
        <f t="shared" si="655"/>
        <v>0</v>
      </c>
      <c r="CA1148" s="12" t="str">
        <f t="shared" si="656"/>
        <v/>
      </c>
      <c r="CB1148" s="21" t="str">
        <f t="shared" si="657"/>
        <v/>
      </c>
      <c r="CC1148" s="12" t="str">
        <f t="shared" si="658"/>
        <v/>
      </c>
      <c r="CD1148" s="12" t="str">
        <f t="shared" si="659"/>
        <v/>
      </c>
      <c r="CF1148" s="12">
        <f t="shared" si="660"/>
        <v>0</v>
      </c>
      <c r="CG1148" s="12">
        <f t="shared" si="661"/>
        <v>0</v>
      </c>
      <c r="CH1148" s="12">
        <f t="shared" si="662"/>
        <v>0</v>
      </c>
      <c r="CI1148" s="12">
        <f t="shared" si="663"/>
        <v>0</v>
      </c>
      <c r="CJ1148" s="12">
        <f t="shared" si="664"/>
        <v>0</v>
      </c>
      <c r="CK1148" s="12">
        <f t="shared" si="665"/>
        <v>0</v>
      </c>
    </row>
    <row r="1149" spans="50:89" x14ac:dyDescent="0.25">
      <c r="AX1149" s="12" t="str">
        <f t="shared" si="635"/>
        <v/>
      </c>
      <c r="AY1149" s="12" t="str">
        <f t="shared" si="666"/>
        <v/>
      </c>
      <c r="AZ1149" s="20">
        <f t="shared" si="636"/>
        <v>0</v>
      </c>
      <c r="BA1149" s="12" t="str">
        <f t="shared" si="631"/>
        <v/>
      </c>
      <c r="BB1149" s="12" t="str">
        <f t="shared" si="632"/>
        <v/>
      </c>
      <c r="BC1149" s="12" t="str">
        <f t="shared" si="633"/>
        <v/>
      </c>
      <c r="BD1149" s="12" t="str">
        <f t="shared" si="634"/>
        <v/>
      </c>
      <c r="BF1149" s="12">
        <f t="shared" si="637"/>
        <v>0</v>
      </c>
      <c r="BG1149" s="12">
        <f t="shared" si="638"/>
        <v>0</v>
      </c>
      <c r="BH1149" s="12">
        <f t="shared" si="639"/>
        <v>0</v>
      </c>
      <c r="BI1149" s="12">
        <f t="shared" si="640"/>
        <v>0</v>
      </c>
      <c r="BJ1149" s="12">
        <f t="shared" si="641"/>
        <v>0</v>
      </c>
      <c r="BK1149" s="12">
        <f t="shared" si="642"/>
        <v>0</v>
      </c>
      <c r="BL1149" s="20">
        <f t="shared" si="643"/>
        <v>0</v>
      </c>
      <c r="BM1149" s="12">
        <f t="shared" si="644"/>
        <v>0</v>
      </c>
      <c r="BN1149" s="12" t="str">
        <f t="shared" si="667"/>
        <v/>
      </c>
      <c r="BO1149" s="12" t="str">
        <f t="shared" si="645"/>
        <v/>
      </c>
      <c r="BP1149" s="12" t="str">
        <f t="shared" si="646"/>
        <v/>
      </c>
      <c r="BQ1149" s="12" t="str">
        <f t="shared" si="647"/>
        <v/>
      </c>
      <c r="BS1149" s="12">
        <f t="shared" si="648"/>
        <v>0</v>
      </c>
      <c r="BT1149" s="12">
        <f t="shared" si="649"/>
        <v>0</v>
      </c>
      <c r="BU1149" s="12">
        <f t="shared" si="650"/>
        <v>0</v>
      </c>
      <c r="BV1149" s="12">
        <f t="shared" si="651"/>
        <v>0</v>
      </c>
      <c r="BW1149" s="12">
        <f t="shared" si="652"/>
        <v>0</v>
      </c>
      <c r="BX1149" s="12">
        <f t="shared" si="653"/>
        <v>0</v>
      </c>
      <c r="BY1149" s="12">
        <f t="shared" si="654"/>
        <v>0</v>
      </c>
      <c r="BZ1149" s="12">
        <f t="shared" si="655"/>
        <v>0</v>
      </c>
      <c r="CA1149" s="12" t="str">
        <f t="shared" si="656"/>
        <v/>
      </c>
      <c r="CB1149" s="21" t="str">
        <f t="shared" si="657"/>
        <v/>
      </c>
      <c r="CC1149" s="12" t="str">
        <f t="shared" si="658"/>
        <v/>
      </c>
      <c r="CD1149" s="12" t="str">
        <f t="shared" si="659"/>
        <v/>
      </c>
      <c r="CF1149" s="12">
        <f t="shared" si="660"/>
        <v>0</v>
      </c>
      <c r="CG1149" s="12">
        <f t="shared" si="661"/>
        <v>0</v>
      </c>
      <c r="CH1149" s="12">
        <f t="shared" si="662"/>
        <v>0</v>
      </c>
      <c r="CI1149" s="12">
        <f t="shared" si="663"/>
        <v>0</v>
      </c>
      <c r="CJ1149" s="12">
        <f t="shared" si="664"/>
        <v>0</v>
      </c>
      <c r="CK1149" s="12">
        <f t="shared" si="665"/>
        <v>0</v>
      </c>
    </row>
    <row r="1150" spans="50:89" x14ac:dyDescent="0.25">
      <c r="AX1150" s="12" t="str">
        <f t="shared" si="635"/>
        <v/>
      </c>
      <c r="AY1150" s="12" t="str">
        <f t="shared" si="666"/>
        <v/>
      </c>
      <c r="AZ1150" s="20">
        <f t="shared" si="636"/>
        <v>0</v>
      </c>
      <c r="BA1150" s="12" t="str">
        <f t="shared" si="631"/>
        <v/>
      </c>
      <c r="BB1150" s="12" t="str">
        <f t="shared" si="632"/>
        <v/>
      </c>
      <c r="BC1150" s="12" t="str">
        <f t="shared" si="633"/>
        <v/>
      </c>
      <c r="BD1150" s="12" t="str">
        <f t="shared" si="634"/>
        <v/>
      </c>
      <c r="BF1150" s="12">
        <f t="shared" si="637"/>
        <v>0</v>
      </c>
      <c r="BG1150" s="12">
        <f t="shared" si="638"/>
        <v>0</v>
      </c>
      <c r="BH1150" s="12">
        <f t="shared" si="639"/>
        <v>0</v>
      </c>
      <c r="BI1150" s="12">
        <f t="shared" si="640"/>
        <v>0</v>
      </c>
      <c r="BJ1150" s="12">
        <f t="shared" si="641"/>
        <v>0</v>
      </c>
      <c r="BK1150" s="12">
        <f t="shared" si="642"/>
        <v>0</v>
      </c>
      <c r="BL1150" s="20">
        <f t="shared" si="643"/>
        <v>0</v>
      </c>
      <c r="BM1150" s="12">
        <f t="shared" si="644"/>
        <v>0</v>
      </c>
      <c r="BN1150" s="12" t="str">
        <f t="shared" si="667"/>
        <v/>
      </c>
      <c r="BO1150" s="12" t="str">
        <f t="shared" si="645"/>
        <v/>
      </c>
      <c r="BP1150" s="12" t="str">
        <f t="shared" si="646"/>
        <v/>
      </c>
      <c r="BQ1150" s="12" t="str">
        <f t="shared" si="647"/>
        <v/>
      </c>
      <c r="BS1150" s="12">
        <f t="shared" si="648"/>
        <v>0</v>
      </c>
      <c r="BT1150" s="12">
        <f t="shared" si="649"/>
        <v>0</v>
      </c>
      <c r="BU1150" s="12">
        <f t="shared" si="650"/>
        <v>0</v>
      </c>
      <c r="BV1150" s="12">
        <f t="shared" si="651"/>
        <v>0</v>
      </c>
      <c r="BW1150" s="12">
        <f t="shared" si="652"/>
        <v>0</v>
      </c>
      <c r="BX1150" s="12">
        <f t="shared" si="653"/>
        <v>0</v>
      </c>
      <c r="BY1150" s="12">
        <f t="shared" si="654"/>
        <v>0</v>
      </c>
      <c r="BZ1150" s="12">
        <f t="shared" si="655"/>
        <v>0</v>
      </c>
      <c r="CA1150" s="12" t="str">
        <f t="shared" si="656"/>
        <v/>
      </c>
      <c r="CB1150" s="21" t="str">
        <f t="shared" si="657"/>
        <v/>
      </c>
      <c r="CC1150" s="12" t="str">
        <f t="shared" si="658"/>
        <v/>
      </c>
      <c r="CD1150" s="12" t="str">
        <f t="shared" si="659"/>
        <v/>
      </c>
      <c r="CF1150" s="12">
        <f t="shared" si="660"/>
        <v>0</v>
      </c>
      <c r="CG1150" s="12">
        <f t="shared" si="661"/>
        <v>0</v>
      </c>
      <c r="CH1150" s="12">
        <f t="shared" si="662"/>
        <v>0</v>
      </c>
      <c r="CI1150" s="12">
        <f t="shared" si="663"/>
        <v>0</v>
      </c>
      <c r="CJ1150" s="12">
        <f t="shared" si="664"/>
        <v>0</v>
      </c>
      <c r="CK1150" s="12">
        <f t="shared" si="665"/>
        <v>0</v>
      </c>
    </row>
    <row r="1151" spans="50:89" x14ac:dyDescent="0.25">
      <c r="AX1151" s="12" t="str">
        <f t="shared" si="635"/>
        <v/>
      </c>
      <c r="AY1151" s="12" t="str">
        <f t="shared" si="666"/>
        <v/>
      </c>
      <c r="AZ1151" s="20">
        <f t="shared" si="636"/>
        <v>0</v>
      </c>
      <c r="BA1151" s="12" t="str">
        <f t="shared" si="631"/>
        <v/>
      </c>
      <c r="BB1151" s="12" t="str">
        <f t="shared" si="632"/>
        <v/>
      </c>
      <c r="BC1151" s="12" t="str">
        <f t="shared" si="633"/>
        <v/>
      </c>
      <c r="BD1151" s="12" t="str">
        <f t="shared" si="634"/>
        <v/>
      </c>
      <c r="BF1151" s="12">
        <f t="shared" si="637"/>
        <v>0</v>
      </c>
      <c r="BG1151" s="12">
        <f t="shared" si="638"/>
        <v>0</v>
      </c>
      <c r="BH1151" s="12">
        <f t="shared" si="639"/>
        <v>0</v>
      </c>
      <c r="BI1151" s="12">
        <f t="shared" si="640"/>
        <v>0</v>
      </c>
      <c r="BJ1151" s="12">
        <f t="shared" si="641"/>
        <v>0</v>
      </c>
      <c r="BK1151" s="12">
        <f t="shared" si="642"/>
        <v>0</v>
      </c>
      <c r="BL1151" s="20">
        <f t="shared" si="643"/>
        <v>0</v>
      </c>
      <c r="BM1151" s="12">
        <f t="shared" si="644"/>
        <v>0</v>
      </c>
      <c r="BN1151" s="12" t="str">
        <f t="shared" si="667"/>
        <v/>
      </c>
      <c r="BO1151" s="12" t="str">
        <f t="shared" si="645"/>
        <v/>
      </c>
      <c r="BP1151" s="12" t="str">
        <f t="shared" si="646"/>
        <v/>
      </c>
      <c r="BQ1151" s="12" t="str">
        <f t="shared" si="647"/>
        <v/>
      </c>
      <c r="BS1151" s="12">
        <f t="shared" si="648"/>
        <v>0</v>
      </c>
      <c r="BT1151" s="12">
        <f t="shared" si="649"/>
        <v>0</v>
      </c>
      <c r="BU1151" s="12">
        <f t="shared" si="650"/>
        <v>0</v>
      </c>
      <c r="BV1151" s="12">
        <f t="shared" si="651"/>
        <v>0</v>
      </c>
      <c r="BW1151" s="12">
        <f t="shared" si="652"/>
        <v>0</v>
      </c>
      <c r="BX1151" s="12">
        <f t="shared" si="653"/>
        <v>0</v>
      </c>
      <c r="BY1151" s="12">
        <f t="shared" si="654"/>
        <v>0</v>
      </c>
      <c r="BZ1151" s="12">
        <f t="shared" si="655"/>
        <v>0</v>
      </c>
      <c r="CA1151" s="12" t="str">
        <f t="shared" si="656"/>
        <v/>
      </c>
      <c r="CB1151" s="21" t="str">
        <f t="shared" si="657"/>
        <v/>
      </c>
      <c r="CC1151" s="12" t="str">
        <f t="shared" si="658"/>
        <v/>
      </c>
      <c r="CD1151" s="12" t="str">
        <f t="shared" si="659"/>
        <v/>
      </c>
      <c r="CF1151" s="12">
        <f t="shared" si="660"/>
        <v>0</v>
      </c>
      <c r="CG1151" s="12">
        <f t="shared" si="661"/>
        <v>0</v>
      </c>
      <c r="CH1151" s="12">
        <f t="shared" si="662"/>
        <v>0</v>
      </c>
      <c r="CI1151" s="12">
        <f t="shared" si="663"/>
        <v>0</v>
      </c>
      <c r="CJ1151" s="12">
        <f t="shared" si="664"/>
        <v>0</v>
      </c>
      <c r="CK1151" s="12">
        <f t="shared" si="665"/>
        <v>0</v>
      </c>
    </row>
    <row r="1152" spans="50:89" x14ac:dyDescent="0.25">
      <c r="AX1152" s="12" t="str">
        <f t="shared" si="635"/>
        <v/>
      </c>
      <c r="AY1152" s="12" t="str">
        <f t="shared" si="666"/>
        <v/>
      </c>
      <c r="AZ1152" s="20">
        <f t="shared" si="636"/>
        <v>0</v>
      </c>
      <c r="BA1152" s="12" t="str">
        <f t="shared" si="631"/>
        <v/>
      </c>
      <c r="BB1152" s="12" t="str">
        <f t="shared" si="632"/>
        <v/>
      </c>
      <c r="BC1152" s="12" t="str">
        <f t="shared" si="633"/>
        <v/>
      </c>
      <c r="BD1152" s="12" t="str">
        <f t="shared" si="634"/>
        <v/>
      </c>
      <c r="BF1152" s="12">
        <f t="shared" si="637"/>
        <v>0</v>
      </c>
      <c r="BG1152" s="12">
        <f t="shared" si="638"/>
        <v>0</v>
      </c>
      <c r="BH1152" s="12">
        <f t="shared" si="639"/>
        <v>0</v>
      </c>
      <c r="BI1152" s="12">
        <f t="shared" si="640"/>
        <v>0</v>
      </c>
      <c r="BJ1152" s="12">
        <f t="shared" si="641"/>
        <v>0</v>
      </c>
      <c r="BK1152" s="12">
        <f t="shared" si="642"/>
        <v>0</v>
      </c>
      <c r="BL1152" s="20">
        <f t="shared" si="643"/>
        <v>0</v>
      </c>
      <c r="BM1152" s="12">
        <f t="shared" si="644"/>
        <v>0</v>
      </c>
      <c r="BN1152" s="12" t="str">
        <f t="shared" si="667"/>
        <v/>
      </c>
      <c r="BO1152" s="12" t="str">
        <f t="shared" si="645"/>
        <v/>
      </c>
      <c r="BP1152" s="12" t="str">
        <f t="shared" si="646"/>
        <v/>
      </c>
      <c r="BQ1152" s="12" t="str">
        <f t="shared" si="647"/>
        <v/>
      </c>
      <c r="BS1152" s="12">
        <f t="shared" si="648"/>
        <v>0</v>
      </c>
      <c r="BT1152" s="12">
        <f t="shared" si="649"/>
        <v>0</v>
      </c>
      <c r="BU1152" s="12">
        <f t="shared" si="650"/>
        <v>0</v>
      </c>
      <c r="BV1152" s="12">
        <f t="shared" si="651"/>
        <v>0</v>
      </c>
      <c r="BW1152" s="12">
        <f t="shared" si="652"/>
        <v>0</v>
      </c>
      <c r="BX1152" s="12">
        <f t="shared" si="653"/>
        <v>0</v>
      </c>
      <c r="BY1152" s="12">
        <f t="shared" si="654"/>
        <v>0</v>
      </c>
      <c r="BZ1152" s="12">
        <f t="shared" si="655"/>
        <v>0</v>
      </c>
      <c r="CA1152" s="12" t="str">
        <f t="shared" si="656"/>
        <v/>
      </c>
      <c r="CB1152" s="21" t="str">
        <f t="shared" si="657"/>
        <v/>
      </c>
      <c r="CC1152" s="12" t="str">
        <f t="shared" si="658"/>
        <v/>
      </c>
      <c r="CD1152" s="12" t="str">
        <f t="shared" si="659"/>
        <v/>
      </c>
      <c r="CF1152" s="12">
        <f t="shared" si="660"/>
        <v>0</v>
      </c>
      <c r="CG1152" s="12">
        <f t="shared" si="661"/>
        <v>0</v>
      </c>
      <c r="CH1152" s="12">
        <f t="shared" si="662"/>
        <v>0</v>
      </c>
      <c r="CI1152" s="12">
        <f t="shared" si="663"/>
        <v>0</v>
      </c>
      <c r="CJ1152" s="12">
        <f t="shared" si="664"/>
        <v>0</v>
      </c>
      <c r="CK1152" s="12">
        <f t="shared" si="665"/>
        <v>0</v>
      </c>
    </row>
    <row r="1153" spans="50:89" x14ac:dyDescent="0.25">
      <c r="AX1153" s="12" t="str">
        <f t="shared" si="635"/>
        <v/>
      </c>
      <c r="AY1153" s="12" t="str">
        <f t="shared" si="666"/>
        <v/>
      </c>
      <c r="AZ1153" s="20">
        <f t="shared" si="636"/>
        <v>0</v>
      </c>
      <c r="BA1153" s="12" t="str">
        <f t="shared" si="631"/>
        <v/>
      </c>
      <c r="BB1153" s="12" t="str">
        <f t="shared" si="632"/>
        <v/>
      </c>
      <c r="BC1153" s="12" t="str">
        <f t="shared" si="633"/>
        <v/>
      </c>
      <c r="BD1153" s="12" t="str">
        <f t="shared" si="634"/>
        <v/>
      </c>
      <c r="BF1153" s="12">
        <f t="shared" si="637"/>
        <v>0</v>
      </c>
      <c r="BG1153" s="12">
        <f t="shared" si="638"/>
        <v>0</v>
      </c>
      <c r="BH1153" s="12">
        <f t="shared" si="639"/>
        <v>0</v>
      </c>
      <c r="BI1153" s="12">
        <f t="shared" si="640"/>
        <v>0</v>
      </c>
      <c r="BJ1153" s="12">
        <f t="shared" si="641"/>
        <v>0</v>
      </c>
      <c r="BK1153" s="12">
        <f t="shared" si="642"/>
        <v>0</v>
      </c>
      <c r="BL1153" s="20">
        <f t="shared" si="643"/>
        <v>0</v>
      </c>
      <c r="BM1153" s="12">
        <f t="shared" si="644"/>
        <v>0</v>
      </c>
      <c r="BN1153" s="12" t="str">
        <f t="shared" si="667"/>
        <v/>
      </c>
      <c r="BO1153" s="12" t="str">
        <f t="shared" si="645"/>
        <v/>
      </c>
      <c r="BP1153" s="12" t="str">
        <f t="shared" si="646"/>
        <v/>
      </c>
      <c r="BQ1153" s="12" t="str">
        <f t="shared" si="647"/>
        <v/>
      </c>
      <c r="BS1153" s="12">
        <f t="shared" si="648"/>
        <v>0</v>
      </c>
      <c r="BT1153" s="12">
        <f t="shared" si="649"/>
        <v>0</v>
      </c>
      <c r="BU1153" s="12">
        <f t="shared" si="650"/>
        <v>0</v>
      </c>
      <c r="BV1153" s="12">
        <f t="shared" si="651"/>
        <v>0</v>
      </c>
      <c r="BW1153" s="12">
        <f t="shared" si="652"/>
        <v>0</v>
      </c>
      <c r="BX1153" s="12">
        <f t="shared" si="653"/>
        <v>0</v>
      </c>
      <c r="BY1153" s="12">
        <f t="shared" si="654"/>
        <v>0</v>
      </c>
      <c r="BZ1153" s="12">
        <f t="shared" si="655"/>
        <v>0</v>
      </c>
      <c r="CA1153" s="12" t="str">
        <f t="shared" si="656"/>
        <v/>
      </c>
      <c r="CB1153" s="21" t="str">
        <f t="shared" si="657"/>
        <v/>
      </c>
      <c r="CC1153" s="12" t="str">
        <f t="shared" si="658"/>
        <v/>
      </c>
      <c r="CD1153" s="12" t="str">
        <f t="shared" si="659"/>
        <v/>
      </c>
      <c r="CF1153" s="12">
        <f t="shared" si="660"/>
        <v>0</v>
      </c>
      <c r="CG1153" s="12">
        <f t="shared" si="661"/>
        <v>0</v>
      </c>
      <c r="CH1153" s="12">
        <f t="shared" si="662"/>
        <v>0</v>
      </c>
      <c r="CI1153" s="12">
        <f t="shared" si="663"/>
        <v>0</v>
      </c>
      <c r="CJ1153" s="12">
        <f t="shared" si="664"/>
        <v>0</v>
      </c>
      <c r="CK1153" s="12">
        <f t="shared" si="665"/>
        <v>0</v>
      </c>
    </row>
    <row r="1154" spans="50:89" x14ac:dyDescent="0.25">
      <c r="AX1154" s="12" t="str">
        <f t="shared" si="635"/>
        <v/>
      </c>
      <c r="AY1154" s="12" t="str">
        <f t="shared" si="666"/>
        <v/>
      </c>
      <c r="AZ1154" s="20">
        <f t="shared" si="636"/>
        <v>0</v>
      </c>
      <c r="BA1154" s="12" t="str">
        <f t="shared" ref="BA1154:BA1217" si="668">IFERROR(LEFT(AZ1154,FIND(".",AZ1154,1)),"")</f>
        <v/>
      </c>
      <c r="BB1154" s="12" t="str">
        <f t="shared" ref="BB1154:BB1217" si="669">IFERROR(MID(AZ1154,FIND(",",AZ1154,1)+2,FIND(".",AZ1154,FIND(".",AZ1154,1)+1)-(FIND(".",AZ1154,1)+2)),"")</f>
        <v/>
      </c>
      <c r="BC1154" s="12" t="str">
        <f t="shared" ref="BC1154:BC1217" si="670">IFERROR(MID(AZ1154,FIND(".",AZ1154,FIND(".",AZ1154,1)+1)+3,FIND(".",AZ1154,FIND(".",AZ1154,FIND(".",AZ1154,1)+1)+3)-(FIND(".",AZ1154,FIND(".",AZ1154,1)+1)+2)),"")</f>
        <v/>
      </c>
      <c r="BD1154" s="12" t="str">
        <f t="shared" ref="BD1154:BD1217" si="671">IFERROR(MID(AZ1154,FIND(".",AZ1154,FIND(".",AZ1154,FIND(".",AZ1154,1)+1)+2)+3,FIND(".",AZ1154,FIND(".",AZ1154,FIND(".",AZ1154,FIND(".",AZ1154,1)+1)+2)+3+1)),"")</f>
        <v/>
      </c>
      <c r="BF1154" s="12">
        <f t="shared" si="637"/>
        <v>0</v>
      </c>
      <c r="BG1154" s="12">
        <f t="shared" si="638"/>
        <v>0</v>
      </c>
      <c r="BH1154" s="12">
        <f t="shared" si="639"/>
        <v>0</v>
      </c>
      <c r="BI1154" s="12">
        <f t="shared" si="640"/>
        <v>0</v>
      </c>
      <c r="BJ1154" s="12">
        <f t="shared" si="641"/>
        <v>0</v>
      </c>
      <c r="BK1154" s="12">
        <f t="shared" si="642"/>
        <v>0</v>
      </c>
      <c r="BL1154" s="20">
        <f t="shared" si="643"/>
        <v>0</v>
      </c>
      <c r="BM1154" s="12">
        <f t="shared" si="644"/>
        <v>0</v>
      </c>
      <c r="BN1154" s="12" t="str">
        <f t="shared" si="667"/>
        <v/>
      </c>
      <c r="BO1154" s="12" t="str">
        <f t="shared" si="645"/>
        <v/>
      </c>
      <c r="BP1154" s="12" t="str">
        <f t="shared" si="646"/>
        <v/>
      </c>
      <c r="BQ1154" s="12" t="str">
        <f t="shared" si="647"/>
        <v/>
      </c>
      <c r="BS1154" s="12">
        <f t="shared" si="648"/>
        <v>0</v>
      </c>
      <c r="BT1154" s="12">
        <f t="shared" si="649"/>
        <v>0</v>
      </c>
      <c r="BU1154" s="12">
        <f t="shared" si="650"/>
        <v>0</v>
      </c>
      <c r="BV1154" s="12">
        <f t="shared" si="651"/>
        <v>0</v>
      </c>
      <c r="BW1154" s="12">
        <f t="shared" si="652"/>
        <v>0</v>
      </c>
      <c r="BX1154" s="12">
        <f t="shared" si="653"/>
        <v>0</v>
      </c>
      <c r="BY1154" s="12">
        <f t="shared" si="654"/>
        <v>0</v>
      </c>
      <c r="BZ1154" s="12">
        <f t="shared" si="655"/>
        <v>0</v>
      </c>
      <c r="CA1154" s="12" t="str">
        <f t="shared" si="656"/>
        <v/>
      </c>
      <c r="CB1154" s="21" t="str">
        <f t="shared" si="657"/>
        <v/>
      </c>
      <c r="CC1154" s="12" t="str">
        <f t="shared" si="658"/>
        <v/>
      </c>
      <c r="CD1154" s="12" t="str">
        <f t="shared" si="659"/>
        <v/>
      </c>
      <c r="CF1154" s="12">
        <f t="shared" si="660"/>
        <v>0</v>
      </c>
      <c r="CG1154" s="12">
        <f t="shared" si="661"/>
        <v>0</v>
      </c>
      <c r="CH1154" s="12">
        <f t="shared" si="662"/>
        <v>0</v>
      </c>
      <c r="CI1154" s="12">
        <f t="shared" si="663"/>
        <v>0</v>
      </c>
      <c r="CJ1154" s="12">
        <f t="shared" si="664"/>
        <v>0</v>
      </c>
      <c r="CK1154" s="12">
        <f t="shared" si="665"/>
        <v>0</v>
      </c>
    </row>
    <row r="1155" spans="50:89" x14ac:dyDescent="0.25">
      <c r="AX1155" s="12" t="str">
        <f t="shared" ref="AX1155:AX1218" si="672">IFERROR(MATCH(C1155,$C$2:$C$2000,0),"")</f>
        <v/>
      </c>
      <c r="AY1155" s="12" t="str">
        <f t="shared" si="666"/>
        <v/>
      </c>
      <c r="AZ1155" s="20">
        <f t="shared" ref="AZ1155:AZ1218" si="673">AM1155</f>
        <v>0</v>
      </c>
      <c r="BA1155" s="12" t="str">
        <f t="shared" si="668"/>
        <v/>
      </c>
      <c r="BB1155" s="12" t="str">
        <f t="shared" si="669"/>
        <v/>
      </c>
      <c r="BC1155" s="12" t="str">
        <f t="shared" si="670"/>
        <v/>
      </c>
      <c r="BD1155" s="12" t="str">
        <f t="shared" si="671"/>
        <v/>
      </c>
      <c r="BF1155" s="12">
        <f t="shared" ref="BF1155:BF1218" si="674">COUNTIF(BA1155:BD1155,"Anticipatoria.")</f>
        <v>0</v>
      </c>
      <c r="BG1155" s="12">
        <f t="shared" ref="BG1155:BG1218" si="675">COUNTIF(BA1155:BD1155,"Criterios y estándares (Rúbrica).")</f>
        <v>0</v>
      </c>
      <c r="BH1155" s="12">
        <f t="shared" ref="BH1155:BH1218" si="676">COUNTIF(BA1155:BD1155,"Autoevaluación.")</f>
        <v>0</v>
      </c>
      <c r="BI1155" s="12">
        <f t="shared" ref="BI1155:BI1218" si="677">COUNTIF(BA1155:BD1155,"Retroalimentación.")</f>
        <v>0</v>
      </c>
      <c r="BJ1155" s="12">
        <f t="shared" ref="BJ1155:BJ1218" si="678">COUNTIF(BA1155:BD1155,"No incluye los componentes enunciados.")</f>
        <v>0</v>
      </c>
      <c r="BK1155" s="12">
        <f t="shared" ref="BK1155:BK1218" si="679">IF(BJ1155=1,1,SUM(BF1155:BI1155))</f>
        <v>0</v>
      </c>
      <c r="BL1155" s="20">
        <f t="shared" ref="BL1155:BL1218" si="680">AO1155</f>
        <v>0</v>
      </c>
      <c r="BM1155" s="12">
        <f t="shared" ref="BM1155:BM1218" si="681">IFERROR(LEFT(BL1155,FIND(",",BL1155,1)-1),BL1155)</f>
        <v>0</v>
      </c>
      <c r="BN1155" s="12" t="str">
        <f t="shared" si="667"/>
        <v/>
      </c>
      <c r="BO1155" s="12" t="str">
        <f t="shared" ref="BO1155:BO1218" si="682">IF(OR(LEN(BL1155)=28,LEN(BL1155)=42,LEN(BL1155)=43,LEN(BL1155)=44,LEN(BL1155)=47,LEN(BL1155)=48,LEN(BL1155)=49,LEN(BL1155)=62,LEN(BL1155)=63,LEN(BL1155)=64),RIGHT(BL1155,LEN(BL1155)-FIND(",",BL1155,11)-1),IFERROR(MID(BL1155,FIND(",",BL1155,11)+2,(FIND(",",BL1155,21))-(FIND(",",BL1155,11)+2)),""))</f>
        <v/>
      </c>
      <c r="BP1155" s="12" t="str">
        <f t="shared" ref="BP1155:BP1218" si="683">IF(OR(LEN(BL1155)=53,LEN(BL1155)=58,LEN(BL1155)=72,LEN(BL1155)=73),RIGHT(BL1155,LEN(BL1155)-FIND(",",BL1155,20)-1),IFERROR(MID(BL1155,FIND(",",BL1155,20)+2,(FIND(",",BL1155,30))-(FIND(",",BL1155,20)+2)),""))</f>
        <v/>
      </c>
      <c r="BQ1155" s="12" t="str">
        <f t="shared" ref="BQ1155:BQ1218" si="684">IF(OR(LEN(BL1155)=62,LEN(BL1155)=63,LEN(BL1155)=64,LEN(BL1155)=72,LEN(BL1155)=73),"",IFERROR(RIGHT(BL1155,LEN(BL1155)-(FIND(",",BL1155,30)+1)),""))</f>
        <v/>
      </c>
      <c r="BS1155" s="12">
        <f t="shared" ref="BS1155:BS1218" si="685">COUNTIF(BM1155:BQ1155,"Reflexión")</f>
        <v>0</v>
      </c>
      <c r="BT1155" s="12">
        <f t="shared" ref="BT1155:BT1218" si="686">COUNTIF(BM1155:BQ1155,"Diálogo")</f>
        <v>0</v>
      </c>
      <c r="BU1155" s="12">
        <f t="shared" ref="BU1155:BU1218" si="687">COUNTIF(BM1155:BQ1155,"Claridad")</f>
        <v>0</v>
      </c>
      <c r="BV1155" s="12">
        <f t="shared" ref="BV1155:BV1218" si="688">COUNTIF(BM1155:BQ1155,"Oportunidades de mejora")</f>
        <v>0</v>
      </c>
      <c r="BW1155" s="12">
        <f t="shared" ref="BW1155:BW1218" si="689">COUNTIF(BM1155:BQ1155,"Retroalimentación al docente")</f>
        <v>0</v>
      </c>
      <c r="BX1155" s="12">
        <f t="shared" ref="BX1155:BX1218" si="690">COUNTIF(BM1155:BQ1155,"No incluye los principios enunciados")</f>
        <v>0</v>
      </c>
      <c r="BY1155" s="12">
        <f t="shared" ref="BY1155:BY1218" si="691">IF(BX1155=1,1,SUM(BS1155:BX1155))</f>
        <v>0</v>
      </c>
      <c r="BZ1155" s="12">
        <f t="shared" ref="BZ1155:BZ1218" si="692">AU1155</f>
        <v>0</v>
      </c>
      <c r="CA1155" s="12" t="str">
        <f t="shared" ref="CA1155:CA1218" si="693">IFERROR(LEFT(BZ1155,FIND(".",BZ1155,1)),"")</f>
        <v/>
      </c>
      <c r="CB1155" s="21" t="str">
        <f t="shared" ref="CB1155:CB1218" si="694">IFERROR(MID(BZ1155,FIND(".",BZ1155,1)+3,(FIND(".",BZ1155,100))-(FIND(".",BZ1155,1)+2)),"")</f>
        <v/>
      </c>
      <c r="CC1155" s="12" t="str">
        <f t="shared" ref="CC1155:CC1218" si="695">IFERROR(MID(BZ1155,FIND(".",BZ1155,83)+3,(FIND(".",BZ1155,185))-(FIND(".",BZ1155,83)+2)),"")</f>
        <v/>
      </c>
      <c r="CD1155" s="12" t="str">
        <f t="shared" ref="CD1155:CD1218" si="696">IFERROR(MID(BZ1155,FIND(".",BZ1155,185)+3,(FIND(".",BZ1155,255))-(FIND(".",BZ1155,185)+1)),"")</f>
        <v/>
      </c>
      <c r="CF1155" s="12">
        <f t="shared" ref="CF1155:CF1218" si="697">COUNTIF(CA1155:CD1155,"La bibliografía básica propuesta se encuentra en la biblioteca ""Juan Roa Vásquez"".")</f>
        <v>0</v>
      </c>
      <c r="CG1155" s="12">
        <f t="shared" ref="CG1155:CG1218" si="698">COUNTIF(CA1155:CD1155,"La bibliografía propuesta contiene títulos de edición menor a 5 años.")</f>
        <v>0</v>
      </c>
      <c r="CH1155" s="12">
        <f t="shared" ref="CH1155:CH1218" si="699">COUNTIF(CA1155:CD1155,"La bibliografía se presenta con una sólo sistema de referenciación (APA, Vancouver, IEEE, etc).")</f>
        <v>0</v>
      </c>
      <c r="CI1155" s="12">
        <f t="shared" ref="CI1155:CI1218" si="700">COUNTIF(CA1155:CD1155,"La bibliografía incluye por lo menos dos títulos en una segunda lengua.")</f>
        <v>0</v>
      </c>
      <c r="CJ1155" s="12">
        <f t="shared" ref="CJ1155:CJ1218" si="701">COUNTIF(CA1155:CD1155,"No incluye bibliografía.")</f>
        <v>0</v>
      </c>
      <c r="CK1155" s="12">
        <f t="shared" ref="CK1155:CK1218" si="702">IF(CJ1155=1,1,SUM(CF1155:CI1155))</f>
        <v>0</v>
      </c>
    </row>
    <row r="1156" spans="50:89" x14ac:dyDescent="0.25">
      <c r="AX1156" s="12" t="str">
        <f t="shared" si="672"/>
        <v/>
      </c>
      <c r="AY1156" s="12" t="str">
        <f t="shared" si="666"/>
        <v/>
      </c>
      <c r="AZ1156" s="20">
        <f t="shared" si="673"/>
        <v>0</v>
      </c>
      <c r="BA1156" s="12" t="str">
        <f t="shared" si="668"/>
        <v/>
      </c>
      <c r="BB1156" s="12" t="str">
        <f t="shared" si="669"/>
        <v/>
      </c>
      <c r="BC1156" s="12" t="str">
        <f t="shared" si="670"/>
        <v/>
      </c>
      <c r="BD1156" s="12" t="str">
        <f t="shared" si="671"/>
        <v/>
      </c>
      <c r="BF1156" s="12">
        <f t="shared" si="674"/>
        <v>0</v>
      </c>
      <c r="BG1156" s="12">
        <f t="shared" si="675"/>
        <v>0</v>
      </c>
      <c r="BH1156" s="12">
        <f t="shared" si="676"/>
        <v>0</v>
      </c>
      <c r="BI1156" s="12">
        <f t="shared" si="677"/>
        <v>0</v>
      </c>
      <c r="BJ1156" s="12">
        <f t="shared" si="678"/>
        <v>0</v>
      </c>
      <c r="BK1156" s="12">
        <f t="shared" si="679"/>
        <v>0</v>
      </c>
      <c r="BL1156" s="20">
        <f t="shared" si="680"/>
        <v>0</v>
      </c>
      <c r="BM1156" s="12">
        <f t="shared" si="681"/>
        <v>0</v>
      </c>
      <c r="BN1156" s="12" t="str">
        <f t="shared" si="667"/>
        <v/>
      </c>
      <c r="BO1156" s="12" t="str">
        <f t="shared" si="682"/>
        <v/>
      </c>
      <c r="BP1156" s="12" t="str">
        <f t="shared" si="683"/>
        <v/>
      </c>
      <c r="BQ1156" s="12" t="str">
        <f t="shared" si="684"/>
        <v/>
      </c>
      <c r="BS1156" s="12">
        <f t="shared" si="685"/>
        <v>0</v>
      </c>
      <c r="BT1156" s="12">
        <f t="shared" si="686"/>
        <v>0</v>
      </c>
      <c r="BU1156" s="12">
        <f t="shared" si="687"/>
        <v>0</v>
      </c>
      <c r="BV1156" s="12">
        <f t="shared" si="688"/>
        <v>0</v>
      </c>
      <c r="BW1156" s="12">
        <f t="shared" si="689"/>
        <v>0</v>
      </c>
      <c r="BX1156" s="12">
        <f t="shared" si="690"/>
        <v>0</v>
      </c>
      <c r="BY1156" s="12">
        <f t="shared" si="691"/>
        <v>0</v>
      </c>
      <c r="BZ1156" s="12">
        <f t="shared" si="692"/>
        <v>0</v>
      </c>
      <c r="CA1156" s="12" t="str">
        <f t="shared" si="693"/>
        <v/>
      </c>
      <c r="CB1156" s="21" t="str">
        <f t="shared" si="694"/>
        <v/>
      </c>
      <c r="CC1156" s="12" t="str">
        <f t="shared" si="695"/>
        <v/>
      </c>
      <c r="CD1156" s="12" t="str">
        <f t="shared" si="696"/>
        <v/>
      </c>
      <c r="CF1156" s="12">
        <f t="shared" si="697"/>
        <v>0</v>
      </c>
      <c r="CG1156" s="12">
        <f t="shared" si="698"/>
        <v>0</v>
      </c>
      <c r="CH1156" s="12">
        <f t="shared" si="699"/>
        <v>0</v>
      </c>
      <c r="CI1156" s="12">
        <f t="shared" si="700"/>
        <v>0</v>
      </c>
      <c r="CJ1156" s="12">
        <f t="shared" si="701"/>
        <v>0</v>
      </c>
      <c r="CK1156" s="12">
        <f t="shared" si="702"/>
        <v>0</v>
      </c>
    </row>
    <row r="1157" spans="50:89" x14ac:dyDescent="0.25">
      <c r="AX1157" s="12" t="str">
        <f t="shared" si="672"/>
        <v/>
      </c>
      <c r="AY1157" s="12" t="str">
        <f t="shared" si="666"/>
        <v/>
      </c>
      <c r="AZ1157" s="20">
        <f t="shared" si="673"/>
        <v>0</v>
      </c>
      <c r="BA1157" s="12" t="str">
        <f t="shared" si="668"/>
        <v/>
      </c>
      <c r="BB1157" s="12" t="str">
        <f t="shared" si="669"/>
        <v/>
      </c>
      <c r="BC1157" s="12" t="str">
        <f t="shared" si="670"/>
        <v/>
      </c>
      <c r="BD1157" s="12" t="str">
        <f t="shared" si="671"/>
        <v/>
      </c>
      <c r="BF1157" s="12">
        <f t="shared" si="674"/>
        <v>0</v>
      </c>
      <c r="BG1157" s="12">
        <f t="shared" si="675"/>
        <v>0</v>
      </c>
      <c r="BH1157" s="12">
        <f t="shared" si="676"/>
        <v>0</v>
      </c>
      <c r="BI1157" s="12">
        <f t="shared" si="677"/>
        <v>0</v>
      </c>
      <c r="BJ1157" s="12">
        <f t="shared" si="678"/>
        <v>0</v>
      </c>
      <c r="BK1157" s="12">
        <f t="shared" si="679"/>
        <v>0</v>
      </c>
      <c r="BL1157" s="20">
        <f t="shared" si="680"/>
        <v>0</v>
      </c>
      <c r="BM1157" s="12">
        <f t="shared" si="681"/>
        <v>0</v>
      </c>
      <c r="BN1157" s="12" t="str">
        <f t="shared" si="667"/>
        <v/>
      </c>
      <c r="BO1157" s="12" t="str">
        <f t="shared" si="682"/>
        <v/>
      </c>
      <c r="BP1157" s="12" t="str">
        <f t="shared" si="683"/>
        <v/>
      </c>
      <c r="BQ1157" s="12" t="str">
        <f t="shared" si="684"/>
        <v/>
      </c>
      <c r="BS1157" s="12">
        <f t="shared" si="685"/>
        <v>0</v>
      </c>
      <c r="BT1157" s="12">
        <f t="shared" si="686"/>
        <v>0</v>
      </c>
      <c r="BU1157" s="12">
        <f t="shared" si="687"/>
        <v>0</v>
      </c>
      <c r="BV1157" s="12">
        <f t="shared" si="688"/>
        <v>0</v>
      </c>
      <c r="BW1157" s="12">
        <f t="shared" si="689"/>
        <v>0</v>
      </c>
      <c r="BX1157" s="12">
        <f t="shared" si="690"/>
        <v>0</v>
      </c>
      <c r="BY1157" s="12">
        <f t="shared" si="691"/>
        <v>0</v>
      </c>
      <c r="BZ1157" s="12">
        <f t="shared" si="692"/>
        <v>0</v>
      </c>
      <c r="CA1157" s="12" t="str">
        <f t="shared" si="693"/>
        <v/>
      </c>
      <c r="CB1157" s="21" t="str">
        <f t="shared" si="694"/>
        <v/>
      </c>
      <c r="CC1157" s="12" t="str">
        <f t="shared" si="695"/>
        <v/>
      </c>
      <c r="CD1157" s="12" t="str">
        <f t="shared" si="696"/>
        <v/>
      </c>
      <c r="CF1157" s="12">
        <f t="shared" si="697"/>
        <v>0</v>
      </c>
      <c r="CG1157" s="12">
        <f t="shared" si="698"/>
        <v>0</v>
      </c>
      <c r="CH1157" s="12">
        <f t="shared" si="699"/>
        <v>0</v>
      </c>
      <c r="CI1157" s="12">
        <f t="shared" si="700"/>
        <v>0</v>
      </c>
      <c r="CJ1157" s="12">
        <f t="shared" si="701"/>
        <v>0</v>
      </c>
      <c r="CK1157" s="12">
        <f t="shared" si="702"/>
        <v>0</v>
      </c>
    </row>
    <row r="1158" spans="50:89" x14ac:dyDescent="0.25">
      <c r="AX1158" s="12" t="str">
        <f t="shared" si="672"/>
        <v/>
      </c>
      <c r="AY1158" s="12" t="str">
        <f t="shared" si="666"/>
        <v/>
      </c>
      <c r="AZ1158" s="20">
        <f t="shared" si="673"/>
        <v>0</v>
      </c>
      <c r="BA1158" s="12" t="str">
        <f t="shared" si="668"/>
        <v/>
      </c>
      <c r="BB1158" s="12" t="str">
        <f t="shared" si="669"/>
        <v/>
      </c>
      <c r="BC1158" s="12" t="str">
        <f t="shared" si="670"/>
        <v/>
      </c>
      <c r="BD1158" s="12" t="str">
        <f t="shared" si="671"/>
        <v/>
      </c>
      <c r="BF1158" s="12">
        <f t="shared" si="674"/>
        <v>0</v>
      </c>
      <c r="BG1158" s="12">
        <f t="shared" si="675"/>
        <v>0</v>
      </c>
      <c r="BH1158" s="12">
        <f t="shared" si="676"/>
        <v>0</v>
      </c>
      <c r="BI1158" s="12">
        <f t="shared" si="677"/>
        <v>0</v>
      </c>
      <c r="BJ1158" s="12">
        <f t="shared" si="678"/>
        <v>0</v>
      </c>
      <c r="BK1158" s="12">
        <f t="shared" si="679"/>
        <v>0</v>
      </c>
      <c r="BL1158" s="20">
        <f t="shared" si="680"/>
        <v>0</v>
      </c>
      <c r="BM1158" s="12">
        <f t="shared" si="681"/>
        <v>0</v>
      </c>
      <c r="BN1158" s="12" t="str">
        <f t="shared" si="667"/>
        <v/>
      </c>
      <c r="BO1158" s="12" t="str">
        <f t="shared" si="682"/>
        <v/>
      </c>
      <c r="BP1158" s="12" t="str">
        <f t="shared" si="683"/>
        <v/>
      </c>
      <c r="BQ1158" s="12" t="str">
        <f t="shared" si="684"/>
        <v/>
      </c>
      <c r="BS1158" s="12">
        <f t="shared" si="685"/>
        <v>0</v>
      </c>
      <c r="BT1158" s="12">
        <f t="shared" si="686"/>
        <v>0</v>
      </c>
      <c r="BU1158" s="12">
        <f t="shared" si="687"/>
        <v>0</v>
      </c>
      <c r="BV1158" s="12">
        <f t="shared" si="688"/>
        <v>0</v>
      </c>
      <c r="BW1158" s="12">
        <f t="shared" si="689"/>
        <v>0</v>
      </c>
      <c r="BX1158" s="12">
        <f t="shared" si="690"/>
        <v>0</v>
      </c>
      <c r="BY1158" s="12">
        <f t="shared" si="691"/>
        <v>0</v>
      </c>
      <c r="BZ1158" s="12">
        <f t="shared" si="692"/>
        <v>0</v>
      </c>
      <c r="CA1158" s="12" t="str">
        <f t="shared" si="693"/>
        <v/>
      </c>
      <c r="CB1158" s="21" t="str">
        <f t="shared" si="694"/>
        <v/>
      </c>
      <c r="CC1158" s="12" t="str">
        <f t="shared" si="695"/>
        <v/>
      </c>
      <c r="CD1158" s="12" t="str">
        <f t="shared" si="696"/>
        <v/>
      </c>
      <c r="CF1158" s="12">
        <f t="shared" si="697"/>
        <v>0</v>
      </c>
      <c r="CG1158" s="12">
        <f t="shared" si="698"/>
        <v>0</v>
      </c>
      <c r="CH1158" s="12">
        <f t="shared" si="699"/>
        <v>0</v>
      </c>
      <c r="CI1158" s="12">
        <f t="shared" si="700"/>
        <v>0</v>
      </c>
      <c r="CJ1158" s="12">
        <f t="shared" si="701"/>
        <v>0</v>
      </c>
      <c r="CK1158" s="12">
        <f t="shared" si="702"/>
        <v>0</v>
      </c>
    </row>
    <row r="1159" spans="50:89" x14ac:dyDescent="0.25">
      <c r="AX1159" s="12" t="str">
        <f t="shared" si="672"/>
        <v/>
      </c>
      <c r="AY1159" s="12" t="str">
        <f t="shared" si="666"/>
        <v/>
      </c>
      <c r="AZ1159" s="20">
        <f t="shared" si="673"/>
        <v>0</v>
      </c>
      <c r="BA1159" s="12" t="str">
        <f t="shared" si="668"/>
        <v/>
      </c>
      <c r="BB1159" s="12" t="str">
        <f t="shared" si="669"/>
        <v/>
      </c>
      <c r="BC1159" s="12" t="str">
        <f t="shared" si="670"/>
        <v/>
      </c>
      <c r="BD1159" s="12" t="str">
        <f t="shared" si="671"/>
        <v/>
      </c>
      <c r="BF1159" s="12">
        <f t="shared" si="674"/>
        <v>0</v>
      </c>
      <c r="BG1159" s="12">
        <f t="shared" si="675"/>
        <v>0</v>
      </c>
      <c r="BH1159" s="12">
        <f t="shared" si="676"/>
        <v>0</v>
      </c>
      <c r="BI1159" s="12">
        <f t="shared" si="677"/>
        <v>0</v>
      </c>
      <c r="BJ1159" s="12">
        <f t="shared" si="678"/>
        <v>0</v>
      </c>
      <c r="BK1159" s="12">
        <f t="shared" si="679"/>
        <v>0</v>
      </c>
      <c r="BL1159" s="20">
        <f t="shared" si="680"/>
        <v>0</v>
      </c>
      <c r="BM1159" s="12">
        <f t="shared" si="681"/>
        <v>0</v>
      </c>
      <c r="BN1159" s="12" t="str">
        <f t="shared" si="667"/>
        <v/>
      </c>
      <c r="BO1159" s="12" t="str">
        <f t="shared" si="682"/>
        <v/>
      </c>
      <c r="BP1159" s="12" t="str">
        <f t="shared" si="683"/>
        <v/>
      </c>
      <c r="BQ1159" s="12" t="str">
        <f t="shared" si="684"/>
        <v/>
      </c>
      <c r="BS1159" s="12">
        <f t="shared" si="685"/>
        <v>0</v>
      </c>
      <c r="BT1159" s="12">
        <f t="shared" si="686"/>
        <v>0</v>
      </c>
      <c r="BU1159" s="12">
        <f t="shared" si="687"/>
        <v>0</v>
      </c>
      <c r="BV1159" s="12">
        <f t="shared" si="688"/>
        <v>0</v>
      </c>
      <c r="BW1159" s="12">
        <f t="shared" si="689"/>
        <v>0</v>
      </c>
      <c r="BX1159" s="12">
        <f t="shared" si="690"/>
        <v>0</v>
      </c>
      <c r="BY1159" s="12">
        <f t="shared" si="691"/>
        <v>0</v>
      </c>
      <c r="BZ1159" s="12">
        <f t="shared" si="692"/>
        <v>0</v>
      </c>
      <c r="CA1159" s="12" t="str">
        <f t="shared" si="693"/>
        <v/>
      </c>
      <c r="CB1159" s="21" t="str">
        <f t="shared" si="694"/>
        <v/>
      </c>
      <c r="CC1159" s="12" t="str">
        <f t="shared" si="695"/>
        <v/>
      </c>
      <c r="CD1159" s="12" t="str">
        <f t="shared" si="696"/>
        <v/>
      </c>
      <c r="CF1159" s="12">
        <f t="shared" si="697"/>
        <v>0</v>
      </c>
      <c r="CG1159" s="12">
        <f t="shared" si="698"/>
        <v>0</v>
      </c>
      <c r="CH1159" s="12">
        <f t="shared" si="699"/>
        <v>0</v>
      </c>
      <c r="CI1159" s="12">
        <f t="shared" si="700"/>
        <v>0</v>
      </c>
      <c r="CJ1159" s="12">
        <f t="shared" si="701"/>
        <v>0</v>
      </c>
      <c r="CK1159" s="12">
        <f t="shared" si="702"/>
        <v>0</v>
      </c>
    </row>
    <row r="1160" spans="50:89" x14ac:dyDescent="0.25">
      <c r="AX1160" s="12" t="str">
        <f t="shared" si="672"/>
        <v/>
      </c>
      <c r="AY1160" s="12" t="str">
        <f t="shared" si="666"/>
        <v/>
      </c>
      <c r="AZ1160" s="20">
        <f t="shared" si="673"/>
        <v>0</v>
      </c>
      <c r="BA1160" s="12" t="str">
        <f t="shared" si="668"/>
        <v/>
      </c>
      <c r="BB1160" s="12" t="str">
        <f t="shared" si="669"/>
        <v/>
      </c>
      <c r="BC1160" s="12" t="str">
        <f t="shared" si="670"/>
        <v/>
      </c>
      <c r="BD1160" s="12" t="str">
        <f t="shared" si="671"/>
        <v/>
      </c>
      <c r="BF1160" s="12">
        <f t="shared" si="674"/>
        <v>0</v>
      </c>
      <c r="BG1160" s="12">
        <f t="shared" si="675"/>
        <v>0</v>
      </c>
      <c r="BH1160" s="12">
        <f t="shared" si="676"/>
        <v>0</v>
      </c>
      <c r="BI1160" s="12">
        <f t="shared" si="677"/>
        <v>0</v>
      </c>
      <c r="BJ1160" s="12">
        <f t="shared" si="678"/>
        <v>0</v>
      </c>
      <c r="BK1160" s="12">
        <f t="shared" si="679"/>
        <v>0</v>
      </c>
      <c r="BL1160" s="20">
        <f t="shared" si="680"/>
        <v>0</v>
      </c>
      <c r="BM1160" s="12">
        <f t="shared" si="681"/>
        <v>0</v>
      </c>
      <c r="BN1160" s="12" t="str">
        <f t="shared" si="667"/>
        <v/>
      </c>
      <c r="BO1160" s="12" t="str">
        <f t="shared" si="682"/>
        <v/>
      </c>
      <c r="BP1160" s="12" t="str">
        <f t="shared" si="683"/>
        <v/>
      </c>
      <c r="BQ1160" s="12" t="str">
        <f t="shared" si="684"/>
        <v/>
      </c>
      <c r="BS1160" s="12">
        <f t="shared" si="685"/>
        <v>0</v>
      </c>
      <c r="BT1160" s="12">
        <f t="shared" si="686"/>
        <v>0</v>
      </c>
      <c r="BU1160" s="12">
        <f t="shared" si="687"/>
        <v>0</v>
      </c>
      <c r="BV1160" s="12">
        <f t="shared" si="688"/>
        <v>0</v>
      </c>
      <c r="BW1160" s="12">
        <f t="shared" si="689"/>
        <v>0</v>
      </c>
      <c r="BX1160" s="12">
        <f t="shared" si="690"/>
        <v>0</v>
      </c>
      <c r="BY1160" s="12">
        <f t="shared" si="691"/>
        <v>0</v>
      </c>
      <c r="BZ1160" s="12">
        <f t="shared" si="692"/>
        <v>0</v>
      </c>
      <c r="CA1160" s="12" t="str">
        <f t="shared" si="693"/>
        <v/>
      </c>
      <c r="CB1160" s="21" t="str">
        <f t="shared" si="694"/>
        <v/>
      </c>
      <c r="CC1160" s="12" t="str">
        <f t="shared" si="695"/>
        <v/>
      </c>
      <c r="CD1160" s="12" t="str">
        <f t="shared" si="696"/>
        <v/>
      </c>
      <c r="CF1160" s="12">
        <f t="shared" si="697"/>
        <v>0</v>
      </c>
      <c r="CG1160" s="12">
        <f t="shared" si="698"/>
        <v>0</v>
      </c>
      <c r="CH1160" s="12">
        <f t="shared" si="699"/>
        <v>0</v>
      </c>
      <c r="CI1160" s="12">
        <f t="shared" si="700"/>
        <v>0</v>
      </c>
      <c r="CJ1160" s="12">
        <f t="shared" si="701"/>
        <v>0</v>
      </c>
      <c r="CK1160" s="12">
        <f t="shared" si="702"/>
        <v>0</v>
      </c>
    </row>
    <row r="1161" spans="50:89" x14ac:dyDescent="0.25">
      <c r="AX1161" s="12" t="str">
        <f t="shared" si="672"/>
        <v/>
      </c>
      <c r="AY1161" s="12" t="str">
        <f t="shared" si="666"/>
        <v/>
      </c>
      <c r="AZ1161" s="20">
        <f t="shared" si="673"/>
        <v>0</v>
      </c>
      <c r="BA1161" s="12" t="str">
        <f t="shared" si="668"/>
        <v/>
      </c>
      <c r="BB1161" s="12" t="str">
        <f t="shared" si="669"/>
        <v/>
      </c>
      <c r="BC1161" s="12" t="str">
        <f t="shared" si="670"/>
        <v/>
      </c>
      <c r="BD1161" s="12" t="str">
        <f t="shared" si="671"/>
        <v/>
      </c>
      <c r="BF1161" s="12">
        <f t="shared" si="674"/>
        <v>0</v>
      </c>
      <c r="BG1161" s="12">
        <f t="shared" si="675"/>
        <v>0</v>
      </c>
      <c r="BH1161" s="12">
        <f t="shared" si="676"/>
        <v>0</v>
      </c>
      <c r="BI1161" s="12">
        <f t="shared" si="677"/>
        <v>0</v>
      </c>
      <c r="BJ1161" s="12">
        <f t="shared" si="678"/>
        <v>0</v>
      </c>
      <c r="BK1161" s="12">
        <f t="shared" si="679"/>
        <v>0</v>
      </c>
      <c r="BL1161" s="20">
        <f t="shared" si="680"/>
        <v>0</v>
      </c>
      <c r="BM1161" s="12">
        <f t="shared" si="681"/>
        <v>0</v>
      </c>
      <c r="BN1161" s="12" t="str">
        <f t="shared" si="667"/>
        <v/>
      </c>
      <c r="BO1161" s="12" t="str">
        <f t="shared" si="682"/>
        <v/>
      </c>
      <c r="BP1161" s="12" t="str">
        <f t="shared" si="683"/>
        <v/>
      </c>
      <c r="BQ1161" s="12" t="str">
        <f t="shared" si="684"/>
        <v/>
      </c>
      <c r="BS1161" s="12">
        <f t="shared" si="685"/>
        <v>0</v>
      </c>
      <c r="BT1161" s="12">
        <f t="shared" si="686"/>
        <v>0</v>
      </c>
      <c r="BU1161" s="12">
        <f t="shared" si="687"/>
        <v>0</v>
      </c>
      <c r="BV1161" s="12">
        <f t="shared" si="688"/>
        <v>0</v>
      </c>
      <c r="BW1161" s="12">
        <f t="shared" si="689"/>
        <v>0</v>
      </c>
      <c r="BX1161" s="12">
        <f t="shared" si="690"/>
        <v>0</v>
      </c>
      <c r="BY1161" s="12">
        <f t="shared" si="691"/>
        <v>0</v>
      </c>
      <c r="BZ1161" s="12">
        <f t="shared" si="692"/>
        <v>0</v>
      </c>
      <c r="CA1161" s="12" t="str">
        <f t="shared" si="693"/>
        <v/>
      </c>
      <c r="CB1161" s="21" t="str">
        <f t="shared" si="694"/>
        <v/>
      </c>
      <c r="CC1161" s="12" t="str">
        <f t="shared" si="695"/>
        <v/>
      </c>
      <c r="CD1161" s="12" t="str">
        <f t="shared" si="696"/>
        <v/>
      </c>
      <c r="CF1161" s="12">
        <f t="shared" si="697"/>
        <v>0</v>
      </c>
      <c r="CG1161" s="12">
        <f t="shared" si="698"/>
        <v>0</v>
      </c>
      <c r="CH1161" s="12">
        <f t="shared" si="699"/>
        <v>0</v>
      </c>
      <c r="CI1161" s="12">
        <f t="shared" si="700"/>
        <v>0</v>
      </c>
      <c r="CJ1161" s="12">
        <f t="shared" si="701"/>
        <v>0</v>
      </c>
      <c r="CK1161" s="12">
        <f t="shared" si="702"/>
        <v>0</v>
      </c>
    </row>
    <row r="1162" spans="50:89" x14ac:dyDescent="0.25">
      <c r="AX1162" s="12" t="str">
        <f t="shared" si="672"/>
        <v/>
      </c>
      <c r="AY1162" s="12" t="str">
        <f t="shared" si="666"/>
        <v/>
      </c>
      <c r="AZ1162" s="20">
        <f t="shared" si="673"/>
        <v>0</v>
      </c>
      <c r="BA1162" s="12" t="str">
        <f t="shared" si="668"/>
        <v/>
      </c>
      <c r="BB1162" s="12" t="str">
        <f t="shared" si="669"/>
        <v/>
      </c>
      <c r="BC1162" s="12" t="str">
        <f t="shared" si="670"/>
        <v/>
      </c>
      <c r="BD1162" s="12" t="str">
        <f t="shared" si="671"/>
        <v/>
      </c>
      <c r="BF1162" s="12">
        <f t="shared" si="674"/>
        <v>0</v>
      </c>
      <c r="BG1162" s="12">
        <f t="shared" si="675"/>
        <v>0</v>
      </c>
      <c r="BH1162" s="12">
        <f t="shared" si="676"/>
        <v>0</v>
      </c>
      <c r="BI1162" s="12">
        <f t="shared" si="677"/>
        <v>0</v>
      </c>
      <c r="BJ1162" s="12">
        <f t="shared" si="678"/>
        <v>0</v>
      </c>
      <c r="BK1162" s="12">
        <f t="shared" si="679"/>
        <v>0</v>
      </c>
      <c r="BL1162" s="20">
        <f t="shared" si="680"/>
        <v>0</v>
      </c>
      <c r="BM1162" s="12">
        <f t="shared" si="681"/>
        <v>0</v>
      </c>
      <c r="BN1162" s="12" t="str">
        <f t="shared" si="667"/>
        <v/>
      </c>
      <c r="BO1162" s="12" t="str">
        <f t="shared" si="682"/>
        <v/>
      </c>
      <c r="BP1162" s="12" t="str">
        <f t="shared" si="683"/>
        <v/>
      </c>
      <c r="BQ1162" s="12" t="str">
        <f t="shared" si="684"/>
        <v/>
      </c>
      <c r="BS1162" s="12">
        <f t="shared" si="685"/>
        <v>0</v>
      </c>
      <c r="BT1162" s="12">
        <f t="shared" si="686"/>
        <v>0</v>
      </c>
      <c r="BU1162" s="12">
        <f t="shared" si="687"/>
        <v>0</v>
      </c>
      <c r="BV1162" s="12">
        <f t="shared" si="688"/>
        <v>0</v>
      </c>
      <c r="BW1162" s="12">
        <f t="shared" si="689"/>
        <v>0</v>
      </c>
      <c r="BX1162" s="12">
        <f t="shared" si="690"/>
        <v>0</v>
      </c>
      <c r="BY1162" s="12">
        <f t="shared" si="691"/>
        <v>0</v>
      </c>
      <c r="BZ1162" s="12">
        <f t="shared" si="692"/>
        <v>0</v>
      </c>
      <c r="CA1162" s="12" t="str">
        <f t="shared" si="693"/>
        <v/>
      </c>
      <c r="CB1162" s="21" t="str">
        <f t="shared" si="694"/>
        <v/>
      </c>
      <c r="CC1162" s="12" t="str">
        <f t="shared" si="695"/>
        <v/>
      </c>
      <c r="CD1162" s="12" t="str">
        <f t="shared" si="696"/>
        <v/>
      </c>
      <c r="CF1162" s="12">
        <f t="shared" si="697"/>
        <v>0</v>
      </c>
      <c r="CG1162" s="12">
        <f t="shared" si="698"/>
        <v>0</v>
      </c>
      <c r="CH1162" s="12">
        <f t="shared" si="699"/>
        <v>0</v>
      </c>
      <c r="CI1162" s="12">
        <f t="shared" si="700"/>
        <v>0</v>
      </c>
      <c r="CJ1162" s="12">
        <f t="shared" si="701"/>
        <v>0</v>
      </c>
      <c r="CK1162" s="12">
        <f t="shared" si="702"/>
        <v>0</v>
      </c>
    </row>
    <row r="1163" spans="50:89" x14ac:dyDescent="0.25">
      <c r="AX1163" s="12" t="str">
        <f t="shared" si="672"/>
        <v/>
      </c>
      <c r="AY1163" s="12" t="str">
        <f t="shared" ref="AY1163:AY1226" si="703">IFERROR(1/(COUNTIF($AX$2:$AX$2000,MATCH(C1163,$C$2:$C$2000,0))),"")</f>
        <v/>
      </c>
      <c r="AZ1163" s="20">
        <f t="shared" si="673"/>
        <v>0</v>
      </c>
      <c r="BA1163" s="12" t="str">
        <f t="shared" si="668"/>
        <v/>
      </c>
      <c r="BB1163" s="12" t="str">
        <f t="shared" si="669"/>
        <v/>
      </c>
      <c r="BC1163" s="12" t="str">
        <f t="shared" si="670"/>
        <v/>
      </c>
      <c r="BD1163" s="12" t="str">
        <f t="shared" si="671"/>
        <v/>
      </c>
      <c r="BF1163" s="12">
        <f t="shared" si="674"/>
        <v>0</v>
      </c>
      <c r="BG1163" s="12">
        <f t="shared" si="675"/>
        <v>0</v>
      </c>
      <c r="BH1163" s="12">
        <f t="shared" si="676"/>
        <v>0</v>
      </c>
      <c r="BI1163" s="12">
        <f t="shared" si="677"/>
        <v>0</v>
      </c>
      <c r="BJ1163" s="12">
        <f t="shared" si="678"/>
        <v>0</v>
      </c>
      <c r="BK1163" s="12">
        <f t="shared" si="679"/>
        <v>0</v>
      </c>
      <c r="BL1163" s="20">
        <f t="shared" si="680"/>
        <v>0</v>
      </c>
      <c r="BM1163" s="12">
        <f t="shared" si="681"/>
        <v>0</v>
      </c>
      <c r="BN1163" s="12" t="str">
        <f t="shared" si="667"/>
        <v/>
      </c>
      <c r="BO1163" s="12" t="str">
        <f t="shared" si="682"/>
        <v/>
      </c>
      <c r="BP1163" s="12" t="str">
        <f t="shared" si="683"/>
        <v/>
      </c>
      <c r="BQ1163" s="12" t="str">
        <f t="shared" si="684"/>
        <v/>
      </c>
      <c r="BS1163" s="12">
        <f t="shared" si="685"/>
        <v>0</v>
      </c>
      <c r="BT1163" s="12">
        <f t="shared" si="686"/>
        <v>0</v>
      </c>
      <c r="BU1163" s="12">
        <f t="shared" si="687"/>
        <v>0</v>
      </c>
      <c r="BV1163" s="12">
        <f t="shared" si="688"/>
        <v>0</v>
      </c>
      <c r="BW1163" s="12">
        <f t="shared" si="689"/>
        <v>0</v>
      </c>
      <c r="BX1163" s="12">
        <f t="shared" si="690"/>
        <v>0</v>
      </c>
      <c r="BY1163" s="12">
        <f t="shared" si="691"/>
        <v>0</v>
      </c>
      <c r="BZ1163" s="12">
        <f t="shared" si="692"/>
        <v>0</v>
      </c>
      <c r="CA1163" s="12" t="str">
        <f t="shared" si="693"/>
        <v/>
      </c>
      <c r="CB1163" s="21" t="str">
        <f t="shared" si="694"/>
        <v/>
      </c>
      <c r="CC1163" s="12" t="str">
        <f t="shared" si="695"/>
        <v/>
      </c>
      <c r="CD1163" s="12" t="str">
        <f t="shared" si="696"/>
        <v/>
      </c>
      <c r="CF1163" s="12">
        <f t="shared" si="697"/>
        <v>0</v>
      </c>
      <c r="CG1163" s="12">
        <f t="shared" si="698"/>
        <v>0</v>
      </c>
      <c r="CH1163" s="12">
        <f t="shared" si="699"/>
        <v>0</v>
      </c>
      <c r="CI1163" s="12">
        <f t="shared" si="700"/>
        <v>0</v>
      </c>
      <c r="CJ1163" s="12">
        <f t="shared" si="701"/>
        <v>0</v>
      </c>
      <c r="CK1163" s="12">
        <f t="shared" si="702"/>
        <v>0</v>
      </c>
    </row>
    <row r="1164" spans="50:89" x14ac:dyDescent="0.25">
      <c r="AX1164" s="12" t="str">
        <f t="shared" si="672"/>
        <v/>
      </c>
      <c r="AY1164" s="12" t="str">
        <f t="shared" si="703"/>
        <v/>
      </c>
      <c r="AZ1164" s="20">
        <f t="shared" si="673"/>
        <v>0</v>
      </c>
      <c r="BA1164" s="12" t="str">
        <f t="shared" si="668"/>
        <v/>
      </c>
      <c r="BB1164" s="12" t="str">
        <f t="shared" si="669"/>
        <v/>
      </c>
      <c r="BC1164" s="12" t="str">
        <f t="shared" si="670"/>
        <v/>
      </c>
      <c r="BD1164" s="12" t="str">
        <f t="shared" si="671"/>
        <v/>
      </c>
      <c r="BF1164" s="12">
        <f t="shared" si="674"/>
        <v>0</v>
      </c>
      <c r="BG1164" s="12">
        <f t="shared" si="675"/>
        <v>0</v>
      </c>
      <c r="BH1164" s="12">
        <f t="shared" si="676"/>
        <v>0</v>
      </c>
      <c r="BI1164" s="12">
        <f t="shared" si="677"/>
        <v>0</v>
      </c>
      <c r="BJ1164" s="12">
        <f t="shared" si="678"/>
        <v>0</v>
      </c>
      <c r="BK1164" s="12">
        <f t="shared" si="679"/>
        <v>0</v>
      </c>
      <c r="BL1164" s="20">
        <f t="shared" si="680"/>
        <v>0</v>
      </c>
      <c r="BM1164" s="12">
        <f t="shared" si="681"/>
        <v>0</v>
      </c>
      <c r="BN1164" s="12" t="str">
        <f t="shared" si="667"/>
        <v/>
      </c>
      <c r="BO1164" s="12" t="str">
        <f t="shared" si="682"/>
        <v/>
      </c>
      <c r="BP1164" s="12" t="str">
        <f t="shared" si="683"/>
        <v/>
      </c>
      <c r="BQ1164" s="12" t="str">
        <f t="shared" si="684"/>
        <v/>
      </c>
      <c r="BS1164" s="12">
        <f t="shared" si="685"/>
        <v>0</v>
      </c>
      <c r="BT1164" s="12">
        <f t="shared" si="686"/>
        <v>0</v>
      </c>
      <c r="BU1164" s="12">
        <f t="shared" si="687"/>
        <v>0</v>
      </c>
      <c r="BV1164" s="12">
        <f t="shared" si="688"/>
        <v>0</v>
      </c>
      <c r="BW1164" s="12">
        <f t="shared" si="689"/>
        <v>0</v>
      </c>
      <c r="BX1164" s="12">
        <f t="shared" si="690"/>
        <v>0</v>
      </c>
      <c r="BY1164" s="12">
        <f t="shared" si="691"/>
        <v>0</v>
      </c>
      <c r="BZ1164" s="12">
        <f t="shared" si="692"/>
        <v>0</v>
      </c>
      <c r="CA1164" s="12" t="str">
        <f t="shared" si="693"/>
        <v/>
      </c>
      <c r="CB1164" s="21" t="str">
        <f t="shared" si="694"/>
        <v/>
      </c>
      <c r="CC1164" s="12" t="str">
        <f t="shared" si="695"/>
        <v/>
      </c>
      <c r="CD1164" s="12" t="str">
        <f t="shared" si="696"/>
        <v/>
      </c>
      <c r="CF1164" s="12">
        <f t="shared" si="697"/>
        <v>0</v>
      </c>
      <c r="CG1164" s="12">
        <f t="shared" si="698"/>
        <v>0</v>
      </c>
      <c r="CH1164" s="12">
        <f t="shared" si="699"/>
        <v>0</v>
      </c>
      <c r="CI1164" s="12">
        <f t="shared" si="700"/>
        <v>0</v>
      </c>
      <c r="CJ1164" s="12">
        <f t="shared" si="701"/>
        <v>0</v>
      </c>
      <c r="CK1164" s="12">
        <f t="shared" si="702"/>
        <v>0</v>
      </c>
    </row>
    <row r="1165" spans="50:89" x14ac:dyDescent="0.25">
      <c r="AX1165" s="12" t="str">
        <f t="shared" si="672"/>
        <v/>
      </c>
      <c r="AY1165" s="12" t="str">
        <f t="shared" si="703"/>
        <v/>
      </c>
      <c r="AZ1165" s="20">
        <f t="shared" si="673"/>
        <v>0</v>
      </c>
      <c r="BA1165" s="12" t="str">
        <f t="shared" si="668"/>
        <v/>
      </c>
      <c r="BB1165" s="12" t="str">
        <f t="shared" si="669"/>
        <v/>
      </c>
      <c r="BC1165" s="12" t="str">
        <f t="shared" si="670"/>
        <v/>
      </c>
      <c r="BD1165" s="12" t="str">
        <f t="shared" si="671"/>
        <v/>
      </c>
      <c r="BF1165" s="12">
        <f t="shared" si="674"/>
        <v>0</v>
      </c>
      <c r="BG1165" s="12">
        <f t="shared" si="675"/>
        <v>0</v>
      </c>
      <c r="BH1165" s="12">
        <f t="shared" si="676"/>
        <v>0</v>
      </c>
      <c r="BI1165" s="12">
        <f t="shared" si="677"/>
        <v>0</v>
      </c>
      <c r="BJ1165" s="12">
        <f t="shared" si="678"/>
        <v>0</v>
      </c>
      <c r="BK1165" s="12">
        <f t="shared" si="679"/>
        <v>0</v>
      </c>
      <c r="BL1165" s="20">
        <f t="shared" si="680"/>
        <v>0</v>
      </c>
      <c r="BM1165" s="12">
        <f t="shared" si="681"/>
        <v>0</v>
      </c>
      <c r="BN1165" s="12" t="str">
        <f t="shared" si="667"/>
        <v/>
      </c>
      <c r="BO1165" s="12" t="str">
        <f t="shared" si="682"/>
        <v/>
      </c>
      <c r="BP1165" s="12" t="str">
        <f t="shared" si="683"/>
        <v/>
      </c>
      <c r="BQ1165" s="12" t="str">
        <f t="shared" si="684"/>
        <v/>
      </c>
      <c r="BS1165" s="12">
        <f t="shared" si="685"/>
        <v>0</v>
      </c>
      <c r="BT1165" s="12">
        <f t="shared" si="686"/>
        <v>0</v>
      </c>
      <c r="BU1165" s="12">
        <f t="shared" si="687"/>
        <v>0</v>
      </c>
      <c r="BV1165" s="12">
        <f t="shared" si="688"/>
        <v>0</v>
      </c>
      <c r="BW1165" s="12">
        <f t="shared" si="689"/>
        <v>0</v>
      </c>
      <c r="BX1165" s="12">
        <f t="shared" si="690"/>
        <v>0</v>
      </c>
      <c r="BY1165" s="12">
        <f t="shared" si="691"/>
        <v>0</v>
      </c>
      <c r="BZ1165" s="12">
        <f t="shared" si="692"/>
        <v>0</v>
      </c>
      <c r="CA1165" s="12" t="str">
        <f t="shared" si="693"/>
        <v/>
      </c>
      <c r="CB1165" s="21" t="str">
        <f t="shared" si="694"/>
        <v/>
      </c>
      <c r="CC1165" s="12" t="str">
        <f t="shared" si="695"/>
        <v/>
      </c>
      <c r="CD1165" s="12" t="str">
        <f t="shared" si="696"/>
        <v/>
      </c>
      <c r="CF1165" s="12">
        <f t="shared" si="697"/>
        <v>0</v>
      </c>
      <c r="CG1165" s="12">
        <f t="shared" si="698"/>
        <v>0</v>
      </c>
      <c r="CH1165" s="12">
        <f t="shared" si="699"/>
        <v>0</v>
      </c>
      <c r="CI1165" s="12">
        <f t="shared" si="700"/>
        <v>0</v>
      </c>
      <c r="CJ1165" s="12">
        <f t="shared" si="701"/>
        <v>0</v>
      </c>
      <c r="CK1165" s="12">
        <f t="shared" si="702"/>
        <v>0</v>
      </c>
    </row>
    <row r="1166" spans="50:89" x14ac:dyDescent="0.25">
      <c r="AX1166" s="12" t="str">
        <f t="shared" si="672"/>
        <v/>
      </c>
      <c r="AY1166" s="12" t="str">
        <f t="shared" si="703"/>
        <v/>
      </c>
      <c r="AZ1166" s="20">
        <f t="shared" si="673"/>
        <v>0</v>
      </c>
      <c r="BA1166" s="12" t="str">
        <f t="shared" si="668"/>
        <v/>
      </c>
      <c r="BB1166" s="12" t="str">
        <f t="shared" si="669"/>
        <v/>
      </c>
      <c r="BC1166" s="12" t="str">
        <f t="shared" si="670"/>
        <v/>
      </c>
      <c r="BD1166" s="12" t="str">
        <f t="shared" si="671"/>
        <v/>
      </c>
      <c r="BF1166" s="12">
        <f t="shared" si="674"/>
        <v>0</v>
      </c>
      <c r="BG1166" s="12">
        <f t="shared" si="675"/>
        <v>0</v>
      </c>
      <c r="BH1166" s="12">
        <f t="shared" si="676"/>
        <v>0</v>
      </c>
      <c r="BI1166" s="12">
        <f t="shared" si="677"/>
        <v>0</v>
      </c>
      <c r="BJ1166" s="12">
        <f t="shared" si="678"/>
        <v>0</v>
      </c>
      <c r="BK1166" s="12">
        <f t="shared" si="679"/>
        <v>0</v>
      </c>
      <c r="BL1166" s="20">
        <f t="shared" si="680"/>
        <v>0</v>
      </c>
      <c r="BM1166" s="12">
        <f t="shared" si="681"/>
        <v>0</v>
      </c>
      <c r="BN1166" s="12" t="str">
        <f t="shared" si="667"/>
        <v/>
      </c>
      <c r="BO1166" s="12" t="str">
        <f t="shared" si="682"/>
        <v/>
      </c>
      <c r="BP1166" s="12" t="str">
        <f t="shared" si="683"/>
        <v/>
      </c>
      <c r="BQ1166" s="12" t="str">
        <f t="shared" si="684"/>
        <v/>
      </c>
      <c r="BS1166" s="12">
        <f t="shared" si="685"/>
        <v>0</v>
      </c>
      <c r="BT1166" s="12">
        <f t="shared" si="686"/>
        <v>0</v>
      </c>
      <c r="BU1166" s="12">
        <f t="shared" si="687"/>
        <v>0</v>
      </c>
      <c r="BV1166" s="12">
        <f t="shared" si="688"/>
        <v>0</v>
      </c>
      <c r="BW1166" s="12">
        <f t="shared" si="689"/>
        <v>0</v>
      </c>
      <c r="BX1166" s="12">
        <f t="shared" si="690"/>
        <v>0</v>
      </c>
      <c r="BY1166" s="12">
        <f t="shared" si="691"/>
        <v>0</v>
      </c>
      <c r="BZ1166" s="12">
        <f t="shared" si="692"/>
        <v>0</v>
      </c>
      <c r="CA1166" s="12" t="str">
        <f t="shared" si="693"/>
        <v/>
      </c>
      <c r="CB1166" s="21" t="str">
        <f t="shared" si="694"/>
        <v/>
      </c>
      <c r="CC1166" s="12" t="str">
        <f t="shared" si="695"/>
        <v/>
      </c>
      <c r="CD1166" s="12" t="str">
        <f t="shared" si="696"/>
        <v/>
      </c>
      <c r="CF1166" s="12">
        <f t="shared" si="697"/>
        <v>0</v>
      </c>
      <c r="CG1166" s="12">
        <f t="shared" si="698"/>
        <v>0</v>
      </c>
      <c r="CH1166" s="12">
        <f t="shared" si="699"/>
        <v>0</v>
      </c>
      <c r="CI1166" s="12">
        <f t="shared" si="700"/>
        <v>0</v>
      </c>
      <c r="CJ1166" s="12">
        <f t="shared" si="701"/>
        <v>0</v>
      </c>
      <c r="CK1166" s="12">
        <f t="shared" si="702"/>
        <v>0</v>
      </c>
    </row>
    <row r="1167" spans="50:89" x14ac:dyDescent="0.25">
      <c r="AX1167" s="12" t="str">
        <f t="shared" si="672"/>
        <v/>
      </c>
      <c r="AY1167" s="12" t="str">
        <f t="shared" si="703"/>
        <v/>
      </c>
      <c r="AZ1167" s="20">
        <f t="shared" si="673"/>
        <v>0</v>
      </c>
      <c r="BA1167" s="12" t="str">
        <f t="shared" si="668"/>
        <v/>
      </c>
      <c r="BB1167" s="12" t="str">
        <f t="shared" si="669"/>
        <v/>
      </c>
      <c r="BC1167" s="12" t="str">
        <f t="shared" si="670"/>
        <v/>
      </c>
      <c r="BD1167" s="12" t="str">
        <f t="shared" si="671"/>
        <v/>
      </c>
      <c r="BF1167" s="12">
        <f t="shared" si="674"/>
        <v>0</v>
      </c>
      <c r="BG1167" s="12">
        <f t="shared" si="675"/>
        <v>0</v>
      </c>
      <c r="BH1167" s="12">
        <f t="shared" si="676"/>
        <v>0</v>
      </c>
      <c r="BI1167" s="12">
        <f t="shared" si="677"/>
        <v>0</v>
      </c>
      <c r="BJ1167" s="12">
        <f t="shared" si="678"/>
        <v>0</v>
      </c>
      <c r="BK1167" s="12">
        <f t="shared" si="679"/>
        <v>0</v>
      </c>
      <c r="BL1167" s="20">
        <f t="shared" si="680"/>
        <v>0</v>
      </c>
      <c r="BM1167" s="12">
        <f t="shared" si="681"/>
        <v>0</v>
      </c>
      <c r="BN1167" s="12" t="str">
        <f t="shared" si="667"/>
        <v/>
      </c>
      <c r="BO1167" s="12" t="str">
        <f t="shared" si="682"/>
        <v/>
      </c>
      <c r="BP1167" s="12" t="str">
        <f t="shared" si="683"/>
        <v/>
      </c>
      <c r="BQ1167" s="12" t="str">
        <f t="shared" si="684"/>
        <v/>
      </c>
      <c r="BS1167" s="12">
        <f t="shared" si="685"/>
        <v>0</v>
      </c>
      <c r="BT1167" s="12">
        <f t="shared" si="686"/>
        <v>0</v>
      </c>
      <c r="BU1167" s="12">
        <f t="shared" si="687"/>
        <v>0</v>
      </c>
      <c r="BV1167" s="12">
        <f t="shared" si="688"/>
        <v>0</v>
      </c>
      <c r="BW1167" s="12">
        <f t="shared" si="689"/>
        <v>0</v>
      </c>
      <c r="BX1167" s="12">
        <f t="shared" si="690"/>
        <v>0</v>
      </c>
      <c r="BY1167" s="12">
        <f t="shared" si="691"/>
        <v>0</v>
      </c>
      <c r="BZ1167" s="12">
        <f t="shared" si="692"/>
        <v>0</v>
      </c>
      <c r="CA1167" s="12" t="str">
        <f t="shared" si="693"/>
        <v/>
      </c>
      <c r="CB1167" s="21" t="str">
        <f t="shared" si="694"/>
        <v/>
      </c>
      <c r="CC1167" s="12" t="str">
        <f t="shared" si="695"/>
        <v/>
      </c>
      <c r="CD1167" s="12" t="str">
        <f t="shared" si="696"/>
        <v/>
      </c>
      <c r="CF1167" s="12">
        <f t="shared" si="697"/>
        <v>0</v>
      </c>
      <c r="CG1167" s="12">
        <f t="shared" si="698"/>
        <v>0</v>
      </c>
      <c r="CH1167" s="12">
        <f t="shared" si="699"/>
        <v>0</v>
      </c>
      <c r="CI1167" s="12">
        <f t="shared" si="700"/>
        <v>0</v>
      </c>
      <c r="CJ1167" s="12">
        <f t="shared" si="701"/>
        <v>0</v>
      </c>
      <c r="CK1167" s="12">
        <f t="shared" si="702"/>
        <v>0</v>
      </c>
    </row>
    <row r="1168" spans="50:89" x14ac:dyDescent="0.25">
      <c r="AX1168" s="12" t="str">
        <f t="shared" si="672"/>
        <v/>
      </c>
      <c r="AY1168" s="12" t="str">
        <f t="shared" si="703"/>
        <v/>
      </c>
      <c r="AZ1168" s="20">
        <f t="shared" si="673"/>
        <v>0</v>
      </c>
      <c r="BA1168" s="12" t="str">
        <f t="shared" si="668"/>
        <v/>
      </c>
      <c r="BB1168" s="12" t="str">
        <f t="shared" si="669"/>
        <v/>
      </c>
      <c r="BC1168" s="12" t="str">
        <f t="shared" si="670"/>
        <v/>
      </c>
      <c r="BD1168" s="12" t="str">
        <f t="shared" si="671"/>
        <v/>
      </c>
      <c r="BF1168" s="12">
        <f t="shared" si="674"/>
        <v>0</v>
      </c>
      <c r="BG1168" s="12">
        <f t="shared" si="675"/>
        <v>0</v>
      </c>
      <c r="BH1168" s="12">
        <f t="shared" si="676"/>
        <v>0</v>
      </c>
      <c r="BI1168" s="12">
        <f t="shared" si="677"/>
        <v>0</v>
      </c>
      <c r="BJ1168" s="12">
        <f t="shared" si="678"/>
        <v>0</v>
      </c>
      <c r="BK1168" s="12">
        <f t="shared" si="679"/>
        <v>0</v>
      </c>
      <c r="BL1168" s="20">
        <f t="shared" si="680"/>
        <v>0</v>
      </c>
      <c r="BM1168" s="12">
        <f t="shared" si="681"/>
        <v>0</v>
      </c>
      <c r="BN1168" s="12" t="str">
        <f t="shared" si="667"/>
        <v/>
      </c>
      <c r="BO1168" s="12" t="str">
        <f t="shared" si="682"/>
        <v/>
      </c>
      <c r="BP1168" s="12" t="str">
        <f t="shared" si="683"/>
        <v/>
      </c>
      <c r="BQ1168" s="12" t="str">
        <f t="shared" si="684"/>
        <v/>
      </c>
      <c r="BS1168" s="12">
        <f t="shared" si="685"/>
        <v>0</v>
      </c>
      <c r="BT1168" s="12">
        <f t="shared" si="686"/>
        <v>0</v>
      </c>
      <c r="BU1168" s="12">
        <f t="shared" si="687"/>
        <v>0</v>
      </c>
      <c r="BV1168" s="12">
        <f t="shared" si="688"/>
        <v>0</v>
      </c>
      <c r="BW1168" s="12">
        <f t="shared" si="689"/>
        <v>0</v>
      </c>
      <c r="BX1168" s="12">
        <f t="shared" si="690"/>
        <v>0</v>
      </c>
      <c r="BY1168" s="12">
        <f t="shared" si="691"/>
        <v>0</v>
      </c>
      <c r="BZ1168" s="12">
        <f t="shared" si="692"/>
        <v>0</v>
      </c>
      <c r="CA1168" s="12" t="str">
        <f t="shared" si="693"/>
        <v/>
      </c>
      <c r="CB1168" s="21" t="str">
        <f t="shared" si="694"/>
        <v/>
      </c>
      <c r="CC1168" s="12" t="str">
        <f t="shared" si="695"/>
        <v/>
      </c>
      <c r="CD1168" s="12" t="str">
        <f t="shared" si="696"/>
        <v/>
      </c>
      <c r="CF1168" s="12">
        <f t="shared" si="697"/>
        <v>0</v>
      </c>
      <c r="CG1168" s="12">
        <f t="shared" si="698"/>
        <v>0</v>
      </c>
      <c r="CH1168" s="12">
        <f t="shared" si="699"/>
        <v>0</v>
      </c>
      <c r="CI1168" s="12">
        <f t="shared" si="700"/>
        <v>0</v>
      </c>
      <c r="CJ1168" s="12">
        <f t="shared" si="701"/>
        <v>0</v>
      </c>
      <c r="CK1168" s="12">
        <f t="shared" si="702"/>
        <v>0</v>
      </c>
    </row>
    <row r="1169" spans="50:89" x14ac:dyDescent="0.25">
      <c r="AX1169" s="12" t="str">
        <f t="shared" si="672"/>
        <v/>
      </c>
      <c r="AY1169" s="12" t="str">
        <f t="shared" si="703"/>
        <v/>
      </c>
      <c r="AZ1169" s="20">
        <f t="shared" si="673"/>
        <v>0</v>
      </c>
      <c r="BA1169" s="12" t="str">
        <f t="shared" si="668"/>
        <v/>
      </c>
      <c r="BB1169" s="12" t="str">
        <f t="shared" si="669"/>
        <v/>
      </c>
      <c r="BC1169" s="12" t="str">
        <f t="shared" si="670"/>
        <v/>
      </c>
      <c r="BD1169" s="12" t="str">
        <f t="shared" si="671"/>
        <v/>
      </c>
      <c r="BF1169" s="12">
        <f t="shared" si="674"/>
        <v>0</v>
      </c>
      <c r="BG1169" s="12">
        <f t="shared" si="675"/>
        <v>0</v>
      </c>
      <c r="BH1169" s="12">
        <f t="shared" si="676"/>
        <v>0</v>
      </c>
      <c r="BI1169" s="12">
        <f t="shared" si="677"/>
        <v>0</v>
      </c>
      <c r="BJ1169" s="12">
        <f t="shared" si="678"/>
        <v>0</v>
      </c>
      <c r="BK1169" s="12">
        <f t="shared" si="679"/>
        <v>0</v>
      </c>
      <c r="BL1169" s="20">
        <f t="shared" si="680"/>
        <v>0</v>
      </c>
      <c r="BM1169" s="12">
        <f t="shared" si="681"/>
        <v>0</v>
      </c>
      <c r="BN1169" s="12" t="str">
        <f t="shared" si="667"/>
        <v/>
      </c>
      <c r="BO1169" s="12" t="str">
        <f t="shared" si="682"/>
        <v/>
      </c>
      <c r="BP1169" s="12" t="str">
        <f t="shared" si="683"/>
        <v/>
      </c>
      <c r="BQ1169" s="12" t="str">
        <f t="shared" si="684"/>
        <v/>
      </c>
      <c r="BS1169" s="12">
        <f t="shared" si="685"/>
        <v>0</v>
      </c>
      <c r="BT1169" s="12">
        <f t="shared" si="686"/>
        <v>0</v>
      </c>
      <c r="BU1169" s="12">
        <f t="shared" si="687"/>
        <v>0</v>
      </c>
      <c r="BV1169" s="12">
        <f t="shared" si="688"/>
        <v>0</v>
      </c>
      <c r="BW1169" s="12">
        <f t="shared" si="689"/>
        <v>0</v>
      </c>
      <c r="BX1169" s="12">
        <f t="shared" si="690"/>
        <v>0</v>
      </c>
      <c r="BY1169" s="12">
        <f t="shared" si="691"/>
        <v>0</v>
      </c>
      <c r="BZ1169" s="12">
        <f t="shared" si="692"/>
        <v>0</v>
      </c>
      <c r="CA1169" s="12" t="str">
        <f t="shared" si="693"/>
        <v/>
      </c>
      <c r="CB1169" s="21" t="str">
        <f t="shared" si="694"/>
        <v/>
      </c>
      <c r="CC1169" s="12" t="str">
        <f t="shared" si="695"/>
        <v/>
      </c>
      <c r="CD1169" s="12" t="str">
        <f t="shared" si="696"/>
        <v/>
      </c>
      <c r="CF1169" s="12">
        <f t="shared" si="697"/>
        <v>0</v>
      </c>
      <c r="CG1169" s="12">
        <f t="shared" si="698"/>
        <v>0</v>
      </c>
      <c r="CH1169" s="12">
        <f t="shared" si="699"/>
        <v>0</v>
      </c>
      <c r="CI1169" s="12">
        <f t="shared" si="700"/>
        <v>0</v>
      </c>
      <c r="CJ1169" s="12">
        <f t="shared" si="701"/>
        <v>0</v>
      </c>
      <c r="CK1169" s="12">
        <f t="shared" si="702"/>
        <v>0</v>
      </c>
    </row>
    <row r="1170" spans="50:89" x14ac:dyDescent="0.25">
      <c r="AX1170" s="12" t="str">
        <f t="shared" si="672"/>
        <v/>
      </c>
      <c r="AY1170" s="12" t="str">
        <f t="shared" si="703"/>
        <v/>
      </c>
      <c r="AZ1170" s="20">
        <f t="shared" si="673"/>
        <v>0</v>
      </c>
      <c r="BA1170" s="12" t="str">
        <f t="shared" si="668"/>
        <v/>
      </c>
      <c r="BB1170" s="12" t="str">
        <f t="shared" si="669"/>
        <v/>
      </c>
      <c r="BC1170" s="12" t="str">
        <f t="shared" si="670"/>
        <v/>
      </c>
      <c r="BD1170" s="12" t="str">
        <f t="shared" si="671"/>
        <v/>
      </c>
      <c r="BF1170" s="12">
        <f t="shared" si="674"/>
        <v>0</v>
      </c>
      <c r="BG1170" s="12">
        <f t="shared" si="675"/>
        <v>0</v>
      </c>
      <c r="BH1170" s="12">
        <f t="shared" si="676"/>
        <v>0</v>
      </c>
      <c r="BI1170" s="12">
        <f t="shared" si="677"/>
        <v>0</v>
      </c>
      <c r="BJ1170" s="12">
        <f t="shared" si="678"/>
        <v>0</v>
      </c>
      <c r="BK1170" s="12">
        <f t="shared" si="679"/>
        <v>0</v>
      </c>
      <c r="BL1170" s="20">
        <f t="shared" si="680"/>
        <v>0</v>
      </c>
      <c r="BM1170" s="12">
        <f t="shared" si="681"/>
        <v>0</v>
      </c>
      <c r="BN1170" s="12" t="str">
        <f t="shared" si="667"/>
        <v/>
      </c>
      <c r="BO1170" s="12" t="str">
        <f t="shared" si="682"/>
        <v/>
      </c>
      <c r="BP1170" s="12" t="str">
        <f t="shared" si="683"/>
        <v/>
      </c>
      <c r="BQ1170" s="12" t="str">
        <f t="shared" si="684"/>
        <v/>
      </c>
      <c r="BS1170" s="12">
        <f t="shared" si="685"/>
        <v>0</v>
      </c>
      <c r="BT1170" s="12">
        <f t="shared" si="686"/>
        <v>0</v>
      </c>
      <c r="BU1170" s="12">
        <f t="shared" si="687"/>
        <v>0</v>
      </c>
      <c r="BV1170" s="12">
        <f t="shared" si="688"/>
        <v>0</v>
      </c>
      <c r="BW1170" s="12">
        <f t="shared" si="689"/>
        <v>0</v>
      </c>
      <c r="BX1170" s="12">
        <f t="shared" si="690"/>
        <v>0</v>
      </c>
      <c r="BY1170" s="12">
        <f t="shared" si="691"/>
        <v>0</v>
      </c>
      <c r="BZ1170" s="12">
        <f t="shared" si="692"/>
        <v>0</v>
      </c>
      <c r="CA1170" s="12" t="str">
        <f t="shared" si="693"/>
        <v/>
      </c>
      <c r="CB1170" s="21" t="str">
        <f t="shared" si="694"/>
        <v/>
      </c>
      <c r="CC1170" s="12" t="str">
        <f t="shared" si="695"/>
        <v/>
      </c>
      <c r="CD1170" s="12" t="str">
        <f t="shared" si="696"/>
        <v/>
      </c>
      <c r="CF1170" s="12">
        <f t="shared" si="697"/>
        <v>0</v>
      </c>
      <c r="CG1170" s="12">
        <f t="shared" si="698"/>
        <v>0</v>
      </c>
      <c r="CH1170" s="12">
        <f t="shared" si="699"/>
        <v>0</v>
      </c>
      <c r="CI1170" s="12">
        <f t="shared" si="700"/>
        <v>0</v>
      </c>
      <c r="CJ1170" s="12">
        <f t="shared" si="701"/>
        <v>0</v>
      </c>
      <c r="CK1170" s="12">
        <f t="shared" si="702"/>
        <v>0</v>
      </c>
    </row>
    <row r="1171" spans="50:89" x14ac:dyDescent="0.25">
      <c r="AX1171" s="12" t="str">
        <f t="shared" si="672"/>
        <v/>
      </c>
      <c r="AY1171" s="12" t="str">
        <f t="shared" si="703"/>
        <v/>
      </c>
      <c r="AZ1171" s="20">
        <f t="shared" si="673"/>
        <v>0</v>
      </c>
      <c r="BA1171" s="12" t="str">
        <f t="shared" si="668"/>
        <v/>
      </c>
      <c r="BB1171" s="12" t="str">
        <f t="shared" si="669"/>
        <v/>
      </c>
      <c r="BC1171" s="12" t="str">
        <f t="shared" si="670"/>
        <v/>
      </c>
      <c r="BD1171" s="12" t="str">
        <f t="shared" si="671"/>
        <v/>
      </c>
      <c r="BF1171" s="12">
        <f t="shared" si="674"/>
        <v>0</v>
      </c>
      <c r="BG1171" s="12">
        <f t="shared" si="675"/>
        <v>0</v>
      </c>
      <c r="BH1171" s="12">
        <f t="shared" si="676"/>
        <v>0</v>
      </c>
      <c r="BI1171" s="12">
        <f t="shared" si="677"/>
        <v>0</v>
      </c>
      <c r="BJ1171" s="12">
        <f t="shared" si="678"/>
        <v>0</v>
      </c>
      <c r="BK1171" s="12">
        <f t="shared" si="679"/>
        <v>0</v>
      </c>
      <c r="BL1171" s="20">
        <f t="shared" si="680"/>
        <v>0</v>
      </c>
      <c r="BM1171" s="12">
        <f t="shared" si="681"/>
        <v>0</v>
      </c>
      <c r="BN1171" s="12" t="str">
        <f t="shared" si="667"/>
        <v/>
      </c>
      <c r="BO1171" s="12" t="str">
        <f t="shared" si="682"/>
        <v/>
      </c>
      <c r="BP1171" s="12" t="str">
        <f t="shared" si="683"/>
        <v/>
      </c>
      <c r="BQ1171" s="12" t="str">
        <f t="shared" si="684"/>
        <v/>
      </c>
      <c r="BS1171" s="12">
        <f t="shared" si="685"/>
        <v>0</v>
      </c>
      <c r="BT1171" s="12">
        <f t="shared" si="686"/>
        <v>0</v>
      </c>
      <c r="BU1171" s="12">
        <f t="shared" si="687"/>
        <v>0</v>
      </c>
      <c r="BV1171" s="12">
        <f t="shared" si="688"/>
        <v>0</v>
      </c>
      <c r="BW1171" s="12">
        <f t="shared" si="689"/>
        <v>0</v>
      </c>
      <c r="BX1171" s="12">
        <f t="shared" si="690"/>
        <v>0</v>
      </c>
      <c r="BY1171" s="12">
        <f t="shared" si="691"/>
        <v>0</v>
      </c>
      <c r="BZ1171" s="12">
        <f t="shared" si="692"/>
        <v>0</v>
      </c>
      <c r="CA1171" s="12" t="str">
        <f t="shared" si="693"/>
        <v/>
      </c>
      <c r="CB1171" s="21" t="str">
        <f t="shared" si="694"/>
        <v/>
      </c>
      <c r="CC1171" s="12" t="str">
        <f t="shared" si="695"/>
        <v/>
      </c>
      <c r="CD1171" s="12" t="str">
        <f t="shared" si="696"/>
        <v/>
      </c>
      <c r="CF1171" s="12">
        <f t="shared" si="697"/>
        <v>0</v>
      </c>
      <c r="CG1171" s="12">
        <f t="shared" si="698"/>
        <v>0</v>
      </c>
      <c r="CH1171" s="12">
        <f t="shared" si="699"/>
        <v>0</v>
      </c>
      <c r="CI1171" s="12">
        <f t="shared" si="700"/>
        <v>0</v>
      </c>
      <c r="CJ1171" s="12">
        <f t="shared" si="701"/>
        <v>0</v>
      </c>
      <c r="CK1171" s="12">
        <f t="shared" si="702"/>
        <v>0</v>
      </c>
    </row>
    <row r="1172" spans="50:89" x14ac:dyDescent="0.25">
      <c r="AX1172" s="12" t="str">
        <f t="shared" si="672"/>
        <v/>
      </c>
      <c r="AY1172" s="12" t="str">
        <f t="shared" si="703"/>
        <v/>
      </c>
      <c r="AZ1172" s="20">
        <f t="shared" si="673"/>
        <v>0</v>
      </c>
      <c r="BA1172" s="12" t="str">
        <f t="shared" si="668"/>
        <v/>
      </c>
      <c r="BB1172" s="12" t="str">
        <f t="shared" si="669"/>
        <v/>
      </c>
      <c r="BC1172" s="12" t="str">
        <f t="shared" si="670"/>
        <v/>
      </c>
      <c r="BD1172" s="12" t="str">
        <f t="shared" si="671"/>
        <v/>
      </c>
      <c r="BF1172" s="12">
        <f t="shared" si="674"/>
        <v>0</v>
      </c>
      <c r="BG1172" s="12">
        <f t="shared" si="675"/>
        <v>0</v>
      </c>
      <c r="BH1172" s="12">
        <f t="shared" si="676"/>
        <v>0</v>
      </c>
      <c r="BI1172" s="12">
        <f t="shared" si="677"/>
        <v>0</v>
      </c>
      <c r="BJ1172" s="12">
        <f t="shared" si="678"/>
        <v>0</v>
      </c>
      <c r="BK1172" s="12">
        <f t="shared" si="679"/>
        <v>0</v>
      </c>
      <c r="BL1172" s="20">
        <f t="shared" si="680"/>
        <v>0</v>
      </c>
      <c r="BM1172" s="12">
        <f t="shared" si="681"/>
        <v>0</v>
      </c>
      <c r="BN1172" s="12" t="str">
        <f t="shared" si="667"/>
        <v/>
      </c>
      <c r="BO1172" s="12" t="str">
        <f t="shared" si="682"/>
        <v/>
      </c>
      <c r="BP1172" s="12" t="str">
        <f t="shared" si="683"/>
        <v/>
      </c>
      <c r="BQ1172" s="12" t="str">
        <f t="shared" si="684"/>
        <v/>
      </c>
      <c r="BS1172" s="12">
        <f t="shared" si="685"/>
        <v>0</v>
      </c>
      <c r="BT1172" s="12">
        <f t="shared" si="686"/>
        <v>0</v>
      </c>
      <c r="BU1172" s="12">
        <f t="shared" si="687"/>
        <v>0</v>
      </c>
      <c r="BV1172" s="12">
        <f t="shared" si="688"/>
        <v>0</v>
      </c>
      <c r="BW1172" s="12">
        <f t="shared" si="689"/>
        <v>0</v>
      </c>
      <c r="BX1172" s="12">
        <f t="shared" si="690"/>
        <v>0</v>
      </c>
      <c r="BY1172" s="12">
        <f t="shared" si="691"/>
        <v>0</v>
      </c>
      <c r="BZ1172" s="12">
        <f t="shared" si="692"/>
        <v>0</v>
      </c>
      <c r="CA1172" s="12" t="str">
        <f t="shared" si="693"/>
        <v/>
      </c>
      <c r="CB1172" s="21" t="str">
        <f t="shared" si="694"/>
        <v/>
      </c>
      <c r="CC1172" s="12" t="str">
        <f t="shared" si="695"/>
        <v/>
      </c>
      <c r="CD1172" s="12" t="str">
        <f t="shared" si="696"/>
        <v/>
      </c>
      <c r="CF1172" s="12">
        <f t="shared" si="697"/>
        <v>0</v>
      </c>
      <c r="CG1172" s="12">
        <f t="shared" si="698"/>
        <v>0</v>
      </c>
      <c r="CH1172" s="12">
        <f t="shared" si="699"/>
        <v>0</v>
      </c>
      <c r="CI1172" s="12">
        <f t="shared" si="700"/>
        <v>0</v>
      </c>
      <c r="CJ1172" s="12">
        <f t="shared" si="701"/>
        <v>0</v>
      </c>
      <c r="CK1172" s="12">
        <f t="shared" si="702"/>
        <v>0</v>
      </c>
    </row>
    <row r="1173" spans="50:89" x14ac:dyDescent="0.25">
      <c r="AX1173" s="12" t="str">
        <f t="shared" si="672"/>
        <v/>
      </c>
      <c r="AY1173" s="12" t="str">
        <f t="shared" si="703"/>
        <v/>
      </c>
      <c r="AZ1173" s="20">
        <f t="shared" si="673"/>
        <v>0</v>
      </c>
      <c r="BA1173" s="12" t="str">
        <f t="shared" si="668"/>
        <v/>
      </c>
      <c r="BB1173" s="12" t="str">
        <f t="shared" si="669"/>
        <v/>
      </c>
      <c r="BC1173" s="12" t="str">
        <f t="shared" si="670"/>
        <v/>
      </c>
      <c r="BD1173" s="12" t="str">
        <f t="shared" si="671"/>
        <v/>
      </c>
      <c r="BF1173" s="12">
        <f t="shared" si="674"/>
        <v>0</v>
      </c>
      <c r="BG1173" s="12">
        <f t="shared" si="675"/>
        <v>0</v>
      </c>
      <c r="BH1173" s="12">
        <f t="shared" si="676"/>
        <v>0</v>
      </c>
      <c r="BI1173" s="12">
        <f t="shared" si="677"/>
        <v>0</v>
      </c>
      <c r="BJ1173" s="12">
        <f t="shared" si="678"/>
        <v>0</v>
      </c>
      <c r="BK1173" s="12">
        <f t="shared" si="679"/>
        <v>0</v>
      </c>
      <c r="BL1173" s="20">
        <f t="shared" si="680"/>
        <v>0</v>
      </c>
      <c r="BM1173" s="12">
        <f t="shared" si="681"/>
        <v>0</v>
      </c>
      <c r="BN1173" s="12" t="str">
        <f t="shared" si="667"/>
        <v/>
      </c>
      <c r="BO1173" s="12" t="str">
        <f t="shared" si="682"/>
        <v/>
      </c>
      <c r="BP1173" s="12" t="str">
        <f t="shared" si="683"/>
        <v/>
      </c>
      <c r="BQ1173" s="12" t="str">
        <f t="shared" si="684"/>
        <v/>
      </c>
      <c r="BS1173" s="12">
        <f t="shared" si="685"/>
        <v>0</v>
      </c>
      <c r="BT1173" s="12">
        <f t="shared" si="686"/>
        <v>0</v>
      </c>
      <c r="BU1173" s="12">
        <f t="shared" si="687"/>
        <v>0</v>
      </c>
      <c r="BV1173" s="12">
        <f t="shared" si="688"/>
        <v>0</v>
      </c>
      <c r="BW1173" s="12">
        <f t="shared" si="689"/>
        <v>0</v>
      </c>
      <c r="BX1173" s="12">
        <f t="shared" si="690"/>
        <v>0</v>
      </c>
      <c r="BY1173" s="12">
        <f t="shared" si="691"/>
        <v>0</v>
      </c>
      <c r="BZ1173" s="12">
        <f t="shared" si="692"/>
        <v>0</v>
      </c>
      <c r="CA1173" s="12" t="str">
        <f t="shared" si="693"/>
        <v/>
      </c>
      <c r="CB1173" s="21" t="str">
        <f t="shared" si="694"/>
        <v/>
      </c>
      <c r="CC1173" s="12" t="str">
        <f t="shared" si="695"/>
        <v/>
      </c>
      <c r="CD1173" s="12" t="str">
        <f t="shared" si="696"/>
        <v/>
      </c>
      <c r="CF1173" s="12">
        <f t="shared" si="697"/>
        <v>0</v>
      </c>
      <c r="CG1173" s="12">
        <f t="shared" si="698"/>
        <v>0</v>
      </c>
      <c r="CH1173" s="12">
        <f t="shared" si="699"/>
        <v>0</v>
      </c>
      <c r="CI1173" s="12">
        <f t="shared" si="700"/>
        <v>0</v>
      </c>
      <c r="CJ1173" s="12">
        <f t="shared" si="701"/>
        <v>0</v>
      </c>
      <c r="CK1173" s="12">
        <f t="shared" si="702"/>
        <v>0</v>
      </c>
    </row>
    <row r="1174" spans="50:89" x14ac:dyDescent="0.25">
      <c r="AX1174" s="12" t="str">
        <f t="shared" si="672"/>
        <v/>
      </c>
      <c r="AY1174" s="12" t="str">
        <f t="shared" si="703"/>
        <v/>
      </c>
      <c r="AZ1174" s="20">
        <f t="shared" si="673"/>
        <v>0</v>
      </c>
      <c r="BA1174" s="12" t="str">
        <f t="shared" si="668"/>
        <v/>
      </c>
      <c r="BB1174" s="12" t="str">
        <f t="shared" si="669"/>
        <v/>
      </c>
      <c r="BC1174" s="12" t="str">
        <f t="shared" si="670"/>
        <v/>
      </c>
      <c r="BD1174" s="12" t="str">
        <f t="shared" si="671"/>
        <v/>
      </c>
      <c r="BF1174" s="12">
        <f t="shared" si="674"/>
        <v>0</v>
      </c>
      <c r="BG1174" s="12">
        <f t="shared" si="675"/>
        <v>0</v>
      </c>
      <c r="BH1174" s="12">
        <f t="shared" si="676"/>
        <v>0</v>
      </c>
      <c r="BI1174" s="12">
        <f t="shared" si="677"/>
        <v>0</v>
      </c>
      <c r="BJ1174" s="12">
        <f t="shared" si="678"/>
        <v>0</v>
      </c>
      <c r="BK1174" s="12">
        <f t="shared" si="679"/>
        <v>0</v>
      </c>
      <c r="BL1174" s="20">
        <f t="shared" si="680"/>
        <v>0</v>
      </c>
      <c r="BM1174" s="12">
        <f t="shared" si="681"/>
        <v>0</v>
      </c>
      <c r="BN1174" s="12" t="str">
        <f t="shared" si="667"/>
        <v/>
      </c>
      <c r="BO1174" s="12" t="str">
        <f t="shared" si="682"/>
        <v/>
      </c>
      <c r="BP1174" s="12" t="str">
        <f t="shared" si="683"/>
        <v/>
      </c>
      <c r="BQ1174" s="12" t="str">
        <f t="shared" si="684"/>
        <v/>
      </c>
      <c r="BS1174" s="12">
        <f t="shared" si="685"/>
        <v>0</v>
      </c>
      <c r="BT1174" s="12">
        <f t="shared" si="686"/>
        <v>0</v>
      </c>
      <c r="BU1174" s="12">
        <f t="shared" si="687"/>
        <v>0</v>
      </c>
      <c r="BV1174" s="12">
        <f t="shared" si="688"/>
        <v>0</v>
      </c>
      <c r="BW1174" s="12">
        <f t="shared" si="689"/>
        <v>0</v>
      </c>
      <c r="BX1174" s="12">
        <f t="shared" si="690"/>
        <v>0</v>
      </c>
      <c r="BY1174" s="12">
        <f t="shared" si="691"/>
        <v>0</v>
      </c>
      <c r="BZ1174" s="12">
        <f t="shared" si="692"/>
        <v>0</v>
      </c>
      <c r="CA1174" s="12" t="str">
        <f t="shared" si="693"/>
        <v/>
      </c>
      <c r="CB1174" s="21" t="str">
        <f t="shared" si="694"/>
        <v/>
      </c>
      <c r="CC1174" s="12" t="str">
        <f t="shared" si="695"/>
        <v/>
      </c>
      <c r="CD1174" s="12" t="str">
        <f t="shared" si="696"/>
        <v/>
      </c>
      <c r="CF1174" s="12">
        <f t="shared" si="697"/>
        <v>0</v>
      </c>
      <c r="CG1174" s="12">
        <f t="shared" si="698"/>
        <v>0</v>
      </c>
      <c r="CH1174" s="12">
        <f t="shared" si="699"/>
        <v>0</v>
      </c>
      <c r="CI1174" s="12">
        <f t="shared" si="700"/>
        <v>0</v>
      </c>
      <c r="CJ1174" s="12">
        <f t="shared" si="701"/>
        <v>0</v>
      </c>
      <c r="CK1174" s="12">
        <f t="shared" si="702"/>
        <v>0</v>
      </c>
    </row>
    <row r="1175" spans="50:89" x14ac:dyDescent="0.25">
      <c r="AX1175" s="12" t="str">
        <f t="shared" si="672"/>
        <v/>
      </c>
      <c r="AY1175" s="12" t="str">
        <f t="shared" si="703"/>
        <v/>
      </c>
      <c r="AZ1175" s="20">
        <f t="shared" si="673"/>
        <v>0</v>
      </c>
      <c r="BA1175" s="12" t="str">
        <f t="shared" si="668"/>
        <v/>
      </c>
      <c r="BB1175" s="12" t="str">
        <f t="shared" si="669"/>
        <v/>
      </c>
      <c r="BC1175" s="12" t="str">
        <f t="shared" si="670"/>
        <v/>
      </c>
      <c r="BD1175" s="12" t="str">
        <f t="shared" si="671"/>
        <v/>
      </c>
      <c r="BF1175" s="12">
        <f t="shared" si="674"/>
        <v>0</v>
      </c>
      <c r="BG1175" s="12">
        <f t="shared" si="675"/>
        <v>0</v>
      </c>
      <c r="BH1175" s="12">
        <f t="shared" si="676"/>
        <v>0</v>
      </c>
      <c r="BI1175" s="12">
        <f t="shared" si="677"/>
        <v>0</v>
      </c>
      <c r="BJ1175" s="12">
        <f t="shared" si="678"/>
        <v>0</v>
      </c>
      <c r="BK1175" s="12">
        <f t="shared" si="679"/>
        <v>0</v>
      </c>
      <c r="BL1175" s="20">
        <f t="shared" si="680"/>
        <v>0</v>
      </c>
      <c r="BM1175" s="12">
        <f t="shared" si="681"/>
        <v>0</v>
      </c>
      <c r="BN1175" s="12" t="str">
        <f t="shared" si="667"/>
        <v/>
      </c>
      <c r="BO1175" s="12" t="str">
        <f t="shared" si="682"/>
        <v/>
      </c>
      <c r="BP1175" s="12" t="str">
        <f t="shared" si="683"/>
        <v/>
      </c>
      <c r="BQ1175" s="12" t="str">
        <f t="shared" si="684"/>
        <v/>
      </c>
      <c r="BS1175" s="12">
        <f t="shared" si="685"/>
        <v>0</v>
      </c>
      <c r="BT1175" s="12">
        <f t="shared" si="686"/>
        <v>0</v>
      </c>
      <c r="BU1175" s="12">
        <f t="shared" si="687"/>
        <v>0</v>
      </c>
      <c r="BV1175" s="12">
        <f t="shared" si="688"/>
        <v>0</v>
      </c>
      <c r="BW1175" s="12">
        <f t="shared" si="689"/>
        <v>0</v>
      </c>
      <c r="BX1175" s="12">
        <f t="shared" si="690"/>
        <v>0</v>
      </c>
      <c r="BY1175" s="12">
        <f t="shared" si="691"/>
        <v>0</v>
      </c>
      <c r="BZ1175" s="12">
        <f t="shared" si="692"/>
        <v>0</v>
      </c>
      <c r="CA1175" s="12" t="str">
        <f t="shared" si="693"/>
        <v/>
      </c>
      <c r="CB1175" s="21" t="str">
        <f t="shared" si="694"/>
        <v/>
      </c>
      <c r="CC1175" s="12" t="str">
        <f t="shared" si="695"/>
        <v/>
      </c>
      <c r="CD1175" s="12" t="str">
        <f t="shared" si="696"/>
        <v/>
      </c>
      <c r="CF1175" s="12">
        <f t="shared" si="697"/>
        <v>0</v>
      </c>
      <c r="CG1175" s="12">
        <f t="shared" si="698"/>
        <v>0</v>
      </c>
      <c r="CH1175" s="12">
        <f t="shared" si="699"/>
        <v>0</v>
      </c>
      <c r="CI1175" s="12">
        <f t="shared" si="700"/>
        <v>0</v>
      </c>
      <c r="CJ1175" s="12">
        <f t="shared" si="701"/>
        <v>0</v>
      </c>
      <c r="CK1175" s="12">
        <f t="shared" si="702"/>
        <v>0</v>
      </c>
    </row>
    <row r="1176" spans="50:89" x14ac:dyDescent="0.25">
      <c r="AX1176" s="12" t="str">
        <f t="shared" si="672"/>
        <v/>
      </c>
      <c r="AY1176" s="12" t="str">
        <f t="shared" si="703"/>
        <v/>
      </c>
      <c r="AZ1176" s="20">
        <f t="shared" si="673"/>
        <v>0</v>
      </c>
      <c r="BA1176" s="12" t="str">
        <f t="shared" si="668"/>
        <v/>
      </c>
      <c r="BB1176" s="12" t="str">
        <f t="shared" si="669"/>
        <v/>
      </c>
      <c r="BC1176" s="12" t="str">
        <f t="shared" si="670"/>
        <v/>
      </c>
      <c r="BD1176" s="12" t="str">
        <f t="shared" si="671"/>
        <v/>
      </c>
      <c r="BF1176" s="12">
        <f t="shared" si="674"/>
        <v>0</v>
      </c>
      <c r="BG1176" s="12">
        <f t="shared" si="675"/>
        <v>0</v>
      </c>
      <c r="BH1176" s="12">
        <f t="shared" si="676"/>
        <v>0</v>
      </c>
      <c r="BI1176" s="12">
        <f t="shared" si="677"/>
        <v>0</v>
      </c>
      <c r="BJ1176" s="12">
        <f t="shared" si="678"/>
        <v>0</v>
      </c>
      <c r="BK1176" s="12">
        <f t="shared" si="679"/>
        <v>0</v>
      </c>
      <c r="BL1176" s="20">
        <f t="shared" si="680"/>
        <v>0</v>
      </c>
      <c r="BM1176" s="12">
        <f t="shared" si="681"/>
        <v>0</v>
      </c>
      <c r="BN1176" s="12" t="str">
        <f t="shared" si="667"/>
        <v/>
      </c>
      <c r="BO1176" s="12" t="str">
        <f t="shared" si="682"/>
        <v/>
      </c>
      <c r="BP1176" s="12" t="str">
        <f t="shared" si="683"/>
        <v/>
      </c>
      <c r="BQ1176" s="12" t="str">
        <f t="shared" si="684"/>
        <v/>
      </c>
      <c r="BS1176" s="12">
        <f t="shared" si="685"/>
        <v>0</v>
      </c>
      <c r="BT1176" s="12">
        <f t="shared" si="686"/>
        <v>0</v>
      </c>
      <c r="BU1176" s="12">
        <f t="shared" si="687"/>
        <v>0</v>
      </c>
      <c r="BV1176" s="12">
        <f t="shared" si="688"/>
        <v>0</v>
      </c>
      <c r="BW1176" s="12">
        <f t="shared" si="689"/>
        <v>0</v>
      </c>
      <c r="BX1176" s="12">
        <f t="shared" si="690"/>
        <v>0</v>
      </c>
      <c r="BY1176" s="12">
        <f t="shared" si="691"/>
        <v>0</v>
      </c>
      <c r="BZ1176" s="12">
        <f t="shared" si="692"/>
        <v>0</v>
      </c>
      <c r="CA1176" s="12" t="str">
        <f t="shared" si="693"/>
        <v/>
      </c>
      <c r="CB1176" s="21" t="str">
        <f t="shared" si="694"/>
        <v/>
      </c>
      <c r="CC1176" s="12" t="str">
        <f t="shared" si="695"/>
        <v/>
      </c>
      <c r="CD1176" s="12" t="str">
        <f t="shared" si="696"/>
        <v/>
      </c>
      <c r="CF1176" s="12">
        <f t="shared" si="697"/>
        <v>0</v>
      </c>
      <c r="CG1176" s="12">
        <f t="shared" si="698"/>
        <v>0</v>
      </c>
      <c r="CH1176" s="12">
        <f t="shared" si="699"/>
        <v>0</v>
      </c>
      <c r="CI1176" s="12">
        <f t="shared" si="700"/>
        <v>0</v>
      </c>
      <c r="CJ1176" s="12">
        <f t="shared" si="701"/>
        <v>0</v>
      </c>
      <c r="CK1176" s="12">
        <f t="shared" si="702"/>
        <v>0</v>
      </c>
    </row>
    <row r="1177" spans="50:89" x14ac:dyDescent="0.25">
      <c r="AX1177" s="12" t="str">
        <f t="shared" si="672"/>
        <v/>
      </c>
      <c r="AY1177" s="12" t="str">
        <f t="shared" si="703"/>
        <v/>
      </c>
      <c r="AZ1177" s="20">
        <f t="shared" si="673"/>
        <v>0</v>
      </c>
      <c r="BA1177" s="12" t="str">
        <f t="shared" si="668"/>
        <v/>
      </c>
      <c r="BB1177" s="12" t="str">
        <f t="shared" si="669"/>
        <v/>
      </c>
      <c r="BC1177" s="12" t="str">
        <f t="shared" si="670"/>
        <v/>
      </c>
      <c r="BD1177" s="12" t="str">
        <f t="shared" si="671"/>
        <v/>
      </c>
      <c r="BF1177" s="12">
        <f t="shared" si="674"/>
        <v>0</v>
      </c>
      <c r="BG1177" s="12">
        <f t="shared" si="675"/>
        <v>0</v>
      </c>
      <c r="BH1177" s="12">
        <f t="shared" si="676"/>
        <v>0</v>
      </c>
      <c r="BI1177" s="12">
        <f t="shared" si="677"/>
        <v>0</v>
      </c>
      <c r="BJ1177" s="12">
        <f t="shared" si="678"/>
        <v>0</v>
      </c>
      <c r="BK1177" s="12">
        <f t="shared" si="679"/>
        <v>0</v>
      </c>
      <c r="BL1177" s="20">
        <f t="shared" si="680"/>
        <v>0</v>
      </c>
      <c r="BM1177" s="12">
        <f t="shared" si="681"/>
        <v>0</v>
      </c>
      <c r="BN1177" s="12" t="str">
        <f t="shared" si="667"/>
        <v/>
      </c>
      <c r="BO1177" s="12" t="str">
        <f t="shared" si="682"/>
        <v/>
      </c>
      <c r="BP1177" s="12" t="str">
        <f t="shared" si="683"/>
        <v/>
      </c>
      <c r="BQ1177" s="12" t="str">
        <f t="shared" si="684"/>
        <v/>
      </c>
      <c r="BS1177" s="12">
        <f t="shared" si="685"/>
        <v>0</v>
      </c>
      <c r="BT1177" s="12">
        <f t="shared" si="686"/>
        <v>0</v>
      </c>
      <c r="BU1177" s="12">
        <f t="shared" si="687"/>
        <v>0</v>
      </c>
      <c r="BV1177" s="12">
        <f t="shared" si="688"/>
        <v>0</v>
      </c>
      <c r="BW1177" s="12">
        <f t="shared" si="689"/>
        <v>0</v>
      </c>
      <c r="BX1177" s="12">
        <f t="shared" si="690"/>
        <v>0</v>
      </c>
      <c r="BY1177" s="12">
        <f t="shared" si="691"/>
        <v>0</v>
      </c>
      <c r="BZ1177" s="12">
        <f t="shared" si="692"/>
        <v>0</v>
      </c>
      <c r="CA1177" s="12" t="str">
        <f t="shared" si="693"/>
        <v/>
      </c>
      <c r="CB1177" s="21" t="str">
        <f t="shared" si="694"/>
        <v/>
      </c>
      <c r="CC1177" s="12" t="str">
        <f t="shared" si="695"/>
        <v/>
      </c>
      <c r="CD1177" s="12" t="str">
        <f t="shared" si="696"/>
        <v/>
      </c>
      <c r="CF1177" s="12">
        <f t="shared" si="697"/>
        <v>0</v>
      </c>
      <c r="CG1177" s="12">
        <f t="shared" si="698"/>
        <v>0</v>
      </c>
      <c r="CH1177" s="12">
        <f t="shared" si="699"/>
        <v>0</v>
      </c>
      <c r="CI1177" s="12">
        <f t="shared" si="700"/>
        <v>0</v>
      </c>
      <c r="CJ1177" s="12">
        <f t="shared" si="701"/>
        <v>0</v>
      </c>
      <c r="CK1177" s="12">
        <f t="shared" si="702"/>
        <v>0</v>
      </c>
    </row>
    <row r="1178" spans="50:89" x14ac:dyDescent="0.25">
      <c r="AX1178" s="12" t="str">
        <f t="shared" si="672"/>
        <v/>
      </c>
      <c r="AY1178" s="12" t="str">
        <f t="shared" si="703"/>
        <v/>
      </c>
      <c r="AZ1178" s="20">
        <f t="shared" si="673"/>
        <v>0</v>
      </c>
      <c r="BA1178" s="12" t="str">
        <f t="shared" si="668"/>
        <v/>
      </c>
      <c r="BB1178" s="12" t="str">
        <f t="shared" si="669"/>
        <v/>
      </c>
      <c r="BC1178" s="12" t="str">
        <f t="shared" si="670"/>
        <v/>
      </c>
      <c r="BD1178" s="12" t="str">
        <f t="shared" si="671"/>
        <v/>
      </c>
      <c r="BF1178" s="12">
        <f t="shared" si="674"/>
        <v>0</v>
      </c>
      <c r="BG1178" s="12">
        <f t="shared" si="675"/>
        <v>0</v>
      </c>
      <c r="BH1178" s="12">
        <f t="shared" si="676"/>
        <v>0</v>
      </c>
      <c r="BI1178" s="12">
        <f t="shared" si="677"/>
        <v>0</v>
      </c>
      <c r="BJ1178" s="12">
        <f t="shared" si="678"/>
        <v>0</v>
      </c>
      <c r="BK1178" s="12">
        <f t="shared" si="679"/>
        <v>0</v>
      </c>
      <c r="BL1178" s="20">
        <f t="shared" si="680"/>
        <v>0</v>
      </c>
      <c r="BM1178" s="12">
        <f t="shared" si="681"/>
        <v>0</v>
      </c>
      <c r="BN1178" s="12" t="str">
        <f t="shared" si="667"/>
        <v/>
      </c>
      <c r="BO1178" s="12" t="str">
        <f t="shared" si="682"/>
        <v/>
      </c>
      <c r="BP1178" s="12" t="str">
        <f t="shared" si="683"/>
        <v/>
      </c>
      <c r="BQ1178" s="12" t="str">
        <f t="shared" si="684"/>
        <v/>
      </c>
      <c r="BS1178" s="12">
        <f t="shared" si="685"/>
        <v>0</v>
      </c>
      <c r="BT1178" s="12">
        <f t="shared" si="686"/>
        <v>0</v>
      </c>
      <c r="BU1178" s="12">
        <f t="shared" si="687"/>
        <v>0</v>
      </c>
      <c r="BV1178" s="12">
        <f t="shared" si="688"/>
        <v>0</v>
      </c>
      <c r="BW1178" s="12">
        <f t="shared" si="689"/>
        <v>0</v>
      </c>
      <c r="BX1178" s="12">
        <f t="shared" si="690"/>
        <v>0</v>
      </c>
      <c r="BY1178" s="12">
        <f t="shared" si="691"/>
        <v>0</v>
      </c>
      <c r="BZ1178" s="12">
        <f t="shared" si="692"/>
        <v>0</v>
      </c>
      <c r="CA1178" s="12" t="str">
        <f t="shared" si="693"/>
        <v/>
      </c>
      <c r="CB1178" s="21" t="str">
        <f t="shared" si="694"/>
        <v/>
      </c>
      <c r="CC1178" s="12" t="str">
        <f t="shared" si="695"/>
        <v/>
      </c>
      <c r="CD1178" s="12" t="str">
        <f t="shared" si="696"/>
        <v/>
      </c>
      <c r="CF1178" s="12">
        <f t="shared" si="697"/>
        <v>0</v>
      </c>
      <c r="CG1178" s="12">
        <f t="shared" si="698"/>
        <v>0</v>
      </c>
      <c r="CH1178" s="12">
        <f t="shared" si="699"/>
        <v>0</v>
      </c>
      <c r="CI1178" s="12">
        <f t="shared" si="700"/>
        <v>0</v>
      </c>
      <c r="CJ1178" s="12">
        <f t="shared" si="701"/>
        <v>0</v>
      </c>
      <c r="CK1178" s="12">
        <f t="shared" si="702"/>
        <v>0</v>
      </c>
    </row>
    <row r="1179" spans="50:89" x14ac:dyDescent="0.25">
      <c r="AX1179" s="12" t="str">
        <f t="shared" si="672"/>
        <v/>
      </c>
      <c r="AY1179" s="12" t="str">
        <f t="shared" si="703"/>
        <v/>
      </c>
      <c r="AZ1179" s="20">
        <f t="shared" si="673"/>
        <v>0</v>
      </c>
      <c r="BA1179" s="12" t="str">
        <f t="shared" si="668"/>
        <v/>
      </c>
      <c r="BB1179" s="12" t="str">
        <f t="shared" si="669"/>
        <v/>
      </c>
      <c r="BC1179" s="12" t="str">
        <f t="shared" si="670"/>
        <v/>
      </c>
      <c r="BD1179" s="12" t="str">
        <f t="shared" si="671"/>
        <v/>
      </c>
      <c r="BF1179" s="12">
        <f t="shared" si="674"/>
        <v>0</v>
      </c>
      <c r="BG1179" s="12">
        <f t="shared" si="675"/>
        <v>0</v>
      </c>
      <c r="BH1179" s="12">
        <f t="shared" si="676"/>
        <v>0</v>
      </c>
      <c r="BI1179" s="12">
        <f t="shared" si="677"/>
        <v>0</v>
      </c>
      <c r="BJ1179" s="12">
        <f t="shared" si="678"/>
        <v>0</v>
      </c>
      <c r="BK1179" s="12">
        <f t="shared" si="679"/>
        <v>0</v>
      </c>
      <c r="BL1179" s="20">
        <f t="shared" si="680"/>
        <v>0</v>
      </c>
      <c r="BM1179" s="12">
        <f t="shared" si="681"/>
        <v>0</v>
      </c>
      <c r="BN1179" s="12" t="str">
        <f t="shared" ref="BN1179:BN1242" si="704">IF(OR(LEN(BL1179)&gt;35,MID(BL1179,19,1)=",",MID(BL1179,1,1)="0"),IFERROR(MID(BL1179,FIND(",",BL1179,1)+2,(FIND(",",BL1179,11))-(FIND(",",BL1179,1)+2)),""),IF(OR(MID(BL1179,1,3)="Opo",MID(BL1179,1,3)="Ret"),"",RIGHT(BL1179,LEN(BL1179)-FIND(",",BL1179,1)-1)))</f>
        <v/>
      </c>
      <c r="BO1179" s="12" t="str">
        <f t="shared" si="682"/>
        <v/>
      </c>
      <c r="BP1179" s="12" t="str">
        <f t="shared" si="683"/>
        <v/>
      </c>
      <c r="BQ1179" s="12" t="str">
        <f t="shared" si="684"/>
        <v/>
      </c>
      <c r="BS1179" s="12">
        <f t="shared" si="685"/>
        <v>0</v>
      </c>
      <c r="BT1179" s="12">
        <f t="shared" si="686"/>
        <v>0</v>
      </c>
      <c r="BU1179" s="12">
        <f t="shared" si="687"/>
        <v>0</v>
      </c>
      <c r="BV1179" s="12">
        <f t="shared" si="688"/>
        <v>0</v>
      </c>
      <c r="BW1179" s="12">
        <f t="shared" si="689"/>
        <v>0</v>
      </c>
      <c r="BX1179" s="12">
        <f t="shared" si="690"/>
        <v>0</v>
      </c>
      <c r="BY1179" s="12">
        <f t="shared" si="691"/>
        <v>0</v>
      </c>
      <c r="BZ1179" s="12">
        <f t="shared" si="692"/>
        <v>0</v>
      </c>
      <c r="CA1179" s="12" t="str">
        <f t="shared" si="693"/>
        <v/>
      </c>
      <c r="CB1179" s="21" t="str">
        <f t="shared" si="694"/>
        <v/>
      </c>
      <c r="CC1179" s="12" t="str">
        <f t="shared" si="695"/>
        <v/>
      </c>
      <c r="CD1179" s="12" t="str">
        <f t="shared" si="696"/>
        <v/>
      </c>
      <c r="CF1179" s="12">
        <f t="shared" si="697"/>
        <v>0</v>
      </c>
      <c r="CG1179" s="12">
        <f t="shared" si="698"/>
        <v>0</v>
      </c>
      <c r="CH1179" s="12">
        <f t="shared" si="699"/>
        <v>0</v>
      </c>
      <c r="CI1179" s="12">
        <f t="shared" si="700"/>
        <v>0</v>
      </c>
      <c r="CJ1179" s="12">
        <f t="shared" si="701"/>
        <v>0</v>
      </c>
      <c r="CK1179" s="12">
        <f t="shared" si="702"/>
        <v>0</v>
      </c>
    </row>
    <row r="1180" spans="50:89" x14ac:dyDescent="0.25">
      <c r="AX1180" s="12" t="str">
        <f t="shared" si="672"/>
        <v/>
      </c>
      <c r="AY1180" s="12" t="str">
        <f t="shared" si="703"/>
        <v/>
      </c>
      <c r="AZ1180" s="20">
        <f t="shared" si="673"/>
        <v>0</v>
      </c>
      <c r="BA1180" s="12" t="str">
        <f t="shared" si="668"/>
        <v/>
      </c>
      <c r="BB1180" s="12" t="str">
        <f t="shared" si="669"/>
        <v/>
      </c>
      <c r="BC1180" s="12" t="str">
        <f t="shared" si="670"/>
        <v/>
      </c>
      <c r="BD1180" s="12" t="str">
        <f t="shared" si="671"/>
        <v/>
      </c>
      <c r="BF1180" s="12">
        <f t="shared" si="674"/>
        <v>0</v>
      </c>
      <c r="BG1180" s="12">
        <f t="shared" si="675"/>
        <v>0</v>
      </c>
      <c r="BH1180" s="12">
        <f t="shared" si="676"/>
        <v>0</v>
      </c>
      <c r="BI1180" s="12">
        <f t="shared" si="677"/>
        <v>0</v>
      </c>
      <c r="BJ1180" s="12">
        <f t="shared" si="678"/>
        <v>0</v>
      </c>
      <c r="BK1180" s="12">
        <f t="shared" si="679"/>
        <v>0</v>
      </c>
      <c r="BL1180" s="20">
        <f t="shared" si="680"/>
        <v>0</v>
      </c>
      <c r="BM1180" s="12">
        <f t="shared" si="681"/>
        <v>0</v>
      </c>
      <c r="BN1180" s="12" t="str">
        <f t="shared" si="704"/>
        <v/>
      </c>
      <c r="BO1180" s="12" t="str">
        <f t="shared" si="682"/>
        <v/>
      </c>
      <c r="BP1180" s="12" t="str">
        <f t="shared" si="683"/>
        <v/>
      </c>
      <c r="BQ1180" s="12" t="str">
        <f t="shared" si="684"/>
        <v/>
      </c>
      <c r="BS1180" s="12">
        <f t="shared" si="685"/>
        <v>0</v>
      </c>
      <c r="BT1180" s="12">
        <f t="shared" si="686"/>
        <v>0</v>
      </c>
      <c r="BU1180" s="12">
        <f t="shared" si="687"/>
        <v>0</v>
      </c>
      <c r="BV1180" s="12">
        <f t="shared" si="688"/>
        <v>0</v>
      </c>
      <c r="BW1180" s="12">
        <f t="shared" si="689"/>
        <v>0</v>
      </c>
      <c r="BX1180" s="12">
        <f t="shared" si="690"/>
        <v>0</v>
      </c>
      <c r="BY1180" s="12">
        <f t="shared" si="691"/>
        <v>0</v>
      </c>
      <c r="BZ1180" s="12">
        <f t="shared" si="692"/>
        <v>0</v>
      </c>
      <c r="CA1180" s="12" t="str">
        <f t="shared" si="693"/>
        <v/>
      </c>
      <c r="CB1180" s="21" t="str">
        <f t="shared" si="694"/>
        <v/>
      </c>
      <c r="CC1180" s="12" t="str">
        <f t="shared" si="695"/>
        <v/>
      </c>
      <c r="CD1180" s="12" t="str">
        <f t="shared" si="696"/>
        <v/>
      </c>
      <c r="CF1180" s="12">
        <f t="shared" si="697"/>
        <v>0</v>
      </c>
      <c r="CG1180" s="12">
        <f t="shared" si="698"/>
        <v>0</v>
      </c>
      <c r="CH1180" s="12">
        <f t="shared" si="699"/>
        <v>0</v>
      </c>
      <c r="CI1180" s="12">
        <f t="shared" si="700"/>
        <v>0</v>
      </c>
      <c r="CJ1180" s="12">
        <f t="shared" si="701"/>
        <v>0</v>
      </c>
      <c r="CK1180" s="12">
        <f t="shared" si="702"/>
        <v>0</v>
      </c>
    </row>
    <row r="1181" spans="50:89" x14ac:dyDescent="0.25">
      <c r="AX1181" s="12" t="str">
        <f t="shared" si="672"/>
        <v/>
      </c>
      <c r="AY1181" s="12" t="str">
        <f t="shared" si="703"/>
        <v/>
      </c>
      <c r="AZ1181" s="20">
        <f t="shared" si="673"/>
        <v>0</v>
      </c>
      <c r="BA1181" s="12" t="str">
        <f t="shared" si="668"/>
        <v/>
      </c>
      <c r="BB1181" s="12" t="str">
        <f t="shared" si="669"/>
        <v/>
      </c>
      <c r="BC1181" s="12" t="str">
        <f t="shared" si="670"/>
        <v/>
      </c>
      <c r="BD1181" s="12" t="str">
        <f t="shared" si="671"/>
        <v/>
      </c>
      <c r="BF1181" s="12">
        <f t="shared" si="674"/>
        <v>0</v>
      </c>
      <c r="BG1181" s="12">
        <f t="shared" si="675"/>
        <v>0</v>
      </c>
      <c r="BH1181" s="12">
        <f t="shared" si="676"/>
        <v>0</v>
      </c>
      <c r="BI1181" s="12">
        <f t="shared" si="677"/>
        <v>0</v>
      </c>
      <c r="BJ1181" s="12">
        <f t="shared" si="678"/>
        <v>0</v>
      </c>
      <c r="BK1181" s="12">
        <f t="shared" si="679"/>
        <v>0</v>
      </c>
      <c r="BL1181" s="20">
        <f t="shared" si="680"/>
        <v>0</v>
      </c>
      <c r="BM1181" s="12">
        <f t="shared" si="681"/>
        <v>0</v>
      </c>
      <c r="BN1181" s="12" t="str">
        <f t="shared" si="704"/>
        <v/>
      </c>
      <c r="BO1181" s="12" t="str">
        <f t="shared" si="682"/>
        <v/>
      </c>
      <c r="BP1181" s="12" t="str">
        <f t="shared" si="683"/>
        <v/>
      </c>
      <c r="BQ1181" s="12" t="str">
        <f t="shared" si="684"/>
        <v/>
      </c>
      <c r="BS1181" s="12">
        <f t="shared" si="685"/>
        <v>0</v>
      </c>
      <c r="BT1181" s="12">
        <f t="shared" si="686"/>
        <v>0</v>
      </c>
      <c r="BU1181" s="12">
        <f t="shared" si="687"/>
        <v>0</v>
      </c>
      <c r="BV1181" s="12">
        <f t="shared" si="688"/>
        <v>0</v>
      </c>
      <c r="BW1181" s="12">
        <f t="shared" si="689"/>
        <v>0</v>
      </c>
      <c r="BX1181" s="12">
        <f t="shared" si="690"/>
        <v>0</v>
      </c>
      <c r="BY1181" s="12">
        <f t="shared" si="691"/>
        <v>0</v>
      </c>
      <c r="BZ1181" s="12">
        <f t="shared" si="692"/>
        <v>0</v>
      </c>
      <c r="CA1181" s="12" t="str">
        <f t="shared" si="693"/>
        <v/>
      </c>
      <c r="CB1181" s="21" t="str">
        <f t="shared" si="694"/>
        <v/>
      </c>
      <c r="CC1181" s="12" t="str">
        <f t="shared" si="695"/>
        <v/>
      </c>
      <c r="CD1181" s="12" t="str">
        <f t="shared" si="696"/>
        <v/>
      </c>
      <c r="CF1181" s="12">
        <f t="shared" si="697"/>
        <v>0</v>
      </c>
      <c r="CG1181" s="12">
        <f t="shared" si="698"/>
        <v>0</v>
      </c>
      <c r="CH1181" s="12">
        <f t="shared" si="699"/>
        <v>0</v>
      </c>
      <c r="CI1181" s="12">
        <f t="shared" si="700"/>
        <v>0</v>
      </c>
      <c r="CJ1181" s="12">
        <f t="shared" si="701"/>
        <v>0</v>
      </c>
      <c r="CK1181" s="12">
        <f t="shared" si="702"/>
        <v>0</v>
      </c>
    </row>
    <row r="1182" spans="50:89" x14ac:dyDescent="0.25">
      <c r="AX1182" s="12" t="str">
        <f t="shared" si="672"/>
        <v/>
      </c>
      <c r="AY1182" s="12" t="str">
        <f t="shared" si="703"/>
        <v/>
      </c>
      <c r="AZ1182" s="20">
        <f t="shared" si="673"/>
        <v>0</v>
      </c>
      <c r="BA1182" s="12" t="str">
        <f t="shared" si="668"/>
        <v/>
      </c>
      <c r="BB1182" s="12" t="str">
        <f t="shared" si="669"/>
        <v/>
      </c>
      <c r="BC1182" s="12" t="str">
        <f t="shared" si="670"/>
        <v/>
      </c>
      <c r="BD1182" s="12" t="str">
        <f t="shared" si="671"/>
        <v/>
      </c>
      <c r="BF1182" s="12">
        <f t="shared" si="674"/>
        <v>0</v>
      </c>
      <c r="BG1182" s="12">
        <f t="shared" si="675"/>
        <v>0</v>
      </c>
      <c r="BH1182" s="12">
        <f t="shared" si="676"/>
        <v>0</v>
      </c>
      <c r="BI1182" s="12">
        <f t="shared" si="677"/>
        <v>0</v>
      </c>
      <c r="BJ1182" s="12">
        <f t="shared" si="678"/>
        <v>0</v>
      </c>
      <c r="BK1182" s="12">
        <f t="shared" si="679"/>
        <v>0</v>
      </c>
      <c r="BL1182" s="20">
        <f t="shared" si="680"/>
        <v>0</v>
      </c>
      <c r="BM1182" s="12">
        <f t="shared" si="681"/>
        <v>0</v>
      </c>
      <c r="BN1182" s="12" t="str">
        <f t="shared" si="704"/>
        <v/>
      </c>
      <c r="BO1182" s="12" t="str">
        <f t="shared" si="682"/>
        <v/>
      </c>
      <c r="BP1182" s="12" t="str">
        <f t="shared" si="683"/>
        <v/>
      </c>
      <c r="BQ1182" s="12" t="str">
        <f t="shared" si="684"/>
        <v/>
      </c>
      <c r="BS1182" s="12">
        <f t="shared" si="685"/>
        <v>0</v>
      </c>
      <c r="BT1182" s="12">
        <f t="shared" si="686"/>
        <v>0</v>
      </c>
      <c r="BU1182" s="12">
        <f t="shared" si="687"/>
        <v>0</v>
      </c>
      <c r="BV1182" s="12">
        <f t="shared" si="688"/>
        <v>0</v>
      </c>
      <c r="BW1182" s="12">
        <f t="shared" si="689"/>
        <v>0</v>
      </c>
      <c r="BX1182" s="12">
        <f t="shared" si="690"/>
        <v>0</v>
      </c>
      <c r="BY1182" s="12">
        <f t="shared" si="691"/>
        <v>0</v>
      </c>
      <c r="BZ1182" s="12">
        <f t="shared" si="692"/>
        <v>0</v>
      </c>
      <c r="CA1182" s="12" t="str">
        <f t="shared" si="693"/>
        <v/>
      </c>
      <c r="CB1182" s="21" t="str">
        <f t="shared" si="694"/>
        <v/>
      </c>
      <c r="CC1182" s="12" t="str">
        <f t="shared" si="695"/>
        <v/>
      </c>
      <c r="CD1182" s="12" t="str">
        <f t="shared" si="696"/>
        <v/>
      </c>
      <c r="CF1182" s="12">
        <f t="shared" si="697"/>
        <v>0</v>
      </c>
      <c r="CG1182" s="12">
        <f t="shared" si="698"/>
        <v>0</v>
      </c>
      <c r="CH1182" s="12">
        <f t="shared" si="699"/>
        <v>0</v>
      </c>
      <c r="CI1182" s="12">
        <f t="shared" si="700"/>
        <v>0</v>
      </c>
      <c r="CJ1182" s="12">
        <f t="shared" si="701"/>
        <v>0</v>
      </c>
      <c r="CK1182" s="12">
        <f t="shared" si="702"/>
        <v>0</v>
      </c>
    </row>
    <row r="1183" spans="50:89" x14ac:dyDescent="0.25">
      <c r="AX1183" s="12" t="str">
        <f t="shared" si="672"/>
        <v/>
      </c>
      <c r="AY1183" s="12" t="str">
        <f t="shared" si="703"/>
        <v/>
      </c>
      <c r="AZ1183" s="20">
        <f t="shared" si="673"/>
        <v>0</v>
      </c>
      <c r="BA1183" s="12" t="str">
        <f t="shared" si="668"/>
        <v/>
      </c>
      <c r="BB1183" s="12" t="str">
        <f t="shared" si="669"/>
        <v/>
      </c>
      <c r="BC1183" s="12" t="str">
        <f t="shared" si="670"/>
        <v/>
      </c>
      <c r="BD1183" s="12" t="str">
        <f t="shared" si="671"/>
        <v/>
      </c>
      <c r="BF1183" s="12">
        <f t="shared" si="674"/>
        <v>0</v>
      </c>
      <c r="BG1183" s="12">
        <f t="shared" si="675"/>
        <v>0</v>
      </c>
      <c r="BH1183" s="12">
        <f t="shared" si="676"/>
        <v>0</v>
      </c>
      <c r="BI1183" s="12">
        <f t="shared" si="677"/>
        <v>0</v>
      </c>
      <c r="BJ1183" s="12">
        <f t="shared" si="678"/>
        <v>0</v>
      </c>
      <c r="BK1183" s="12">
        <f t="shared" si="679"/>
        <v>0</v>
      </c>
      <c r="BL1183" s="20">
        <f t="shared" si="680"/>
        <v>0</v>
      </c>
      <c r="BM1183" s="12">
        <f t="shared" si="681"/>
        <v>0</v>
      </c>
      <c r="BN1183" s="12" t="str">
        <f t="shared" si="704"/>
        <v/>
      </c>
      <c r="BO1183" s="12" t="str">
        <f t="shared" si="682"/>
        <v/>
      </c>
      <c r="BP1183" s="12" t="str">
        <f t="shared" si="683"/>
        <v/>
      </c>
      <c r="BQ1183" s="12" t="str">
        <f t="shared" si="684"/>
        <v/>
      </c>
      <c r="BS1183" s="12">
        <f t="shared" si="685"/>
        <v>0</v>
      </c>
      <c r="BT1183" s="12">
        <f t="shared" si="686"/>
        <v>0</v>
      </c>
      <c r="BU1183" s="12">
        <f t="shared" si="687"/>
        <v>0</v>
      </c>
      <c r="BV1183" s="12">
        <f t="shared" si="688"/>
        <v>0</v>
      </c>
      <c r="BW1183" s="12">
        <f t="shared" si="689"/>
        <v>0</v>
      </c>
      <c r="BX1183" s="12">
        <f t="shared" si="690"/>
        <v>0</v>
      </c>
      <c r="BY1183" s="12">
        <f t="shared" si="691"/>
        <v>0</v>
      </c>
      <c r="BZ1183" s="12">
        <f t="shared" si="692"/>
        <v>0</v>
      </c>
      <c r="CA1183" s="12" t="str">
        <f t="shared" si="693"/>
        <v/>
      </c>
      <c r="CB1183" s="21" t="str">
        <f t="shared" si="694"/>
        <v/>
      </c>
      <c r="CC1183" s="12" t="str">
        <f t="shared" si="695"/>
        <v/>
      </c>
      <c r="CD1183" s="12" t="str">
        <f t="shared" si="696"/>
        <v/>
      </c>
      <c r="CF1183" s="12">
        <f t="shared" si="697"/>
        <v>0</v>
      </c>
      <c r="CG1183" s="12">
        <f t="shared" si="698"/>
        <v>0</v>
      </c>
      <c r="CH1183" s="12">
        <f t="shared" si="699"/>
        <v>0</v>
      </c>
      <c r="CI1183" s="12">
        <f t="shared" si="700"/>
        <v>0</v>
      </c>
      <c r="CJ1183" s="12">
        <f t="shared" si="701"/>
        <v>0</v>
      </c>
      <c r="CK1183" s="12">
        <f t="shared" si="702"/>
        <v>0</v>
      </c>
    </row>
    <row r="1184" spans="50:89" x14ac:dyDescent="0.25">
      <c r="AX1184" s="12" t="str">
        <f t="shared" si="672"/>
        <v/>
      </c>
      <c r="AY1184" s="12" t="str">
        <f t="shared" si="703"/>
        <v/>
      </c>
      <c r="AZ1184" s="20">
        <f t="shared" si="673"/>
        <v>0</v>
      </c>
      <c r="BA1184" s="12" t="str">
        <f t="shared" si="668"/>
        <v/>
      </c>
      <c r="BB1184" s="12" t="str">
        <f t="shared" si="669"/>
        <v/>
      </c>
      <c r="BC1184" s="12" t="str">
        <f t="shared" si="670"/>
        <v/>
      </c>
      <c r="BD1184" s="12" t="str">
        <f t="shared" si="671"/>
        <v/>
      </c>
      <c r="BF1184" s="12">
        <f t="shared" si="674"/>
        <v>0</v>
      </c>
      <c r="BG1184" s="12">
        <f t="shared" si="675"/>
        <v>0</v>
      </c>
      <c r="BH1184" s="12">
        <f t="shared" si="676"/>
        <v>0</v>
      </c>
      <c r="BI1184" s="12">
        <f t="shared" si="677"/>
        <v>0</v>
      </c>
      <c r="BJ1184" s="12">
        <f t="shared" si="678"/>
        <v>0</v>
      </c>
      <c r="BK1184" s="12">
        <f t="shared" si="679"/>
        <v>0</v>
      </c>
      <c r="BL1184" s="20">
        <f t="shared" si="680"/>
        <v>0</v>
      </c>
      <c r="BM1184" s="12">
        <f t="shared" si="681"/>
        <v>0</v>
      </c>
      <c r="BN1184" s="12" t="str">
        <f t="shared" si="704"/>
        <v/>
      </c>
      <c r="BO1184" s="12" t="str">
        <f t="shared" si="682"/>
        <v/>
      </c>
      <c r="BP1184" s="12" t="str">
        <f t="shared" si="683"/>
        <v/>
      </c>
      <c r="BQ1184" s="12" t="str">
        <f t="shared" si="684"/>
        <v/>
      </c>
      <c r="BS1184" s="12">
        <f t="shared" si="685"/>
        <v>0</v>
      </c>
      <c r="BT1184" s="12">
        <f t="shared" si="686"/>
        <v>0</v>
      </c>
      <c r="BU1184" s="12">
        <f t="shared" si="687"/>
        <v>0</v>
      </c>
      <c r="BV1184" s="12">
        <f t="shared" si="688"/>
        <v>0</v>
      </c>
      <c r="BW1184" s="12">
        <f t="shared" si="689"/>
        <v>0</v>
      </c>
      <c r="BX1184" s="12">
        <f t="shared" si="690"/>
        <v>0</v>
      </c>
      <c r="BY1184" s="12">
        <f t="shared" si="691"/>
        <v>0</v>
      </c>
      <c r="BZ1184" s="12">
        <f t="shared" si="692"/>
        <v>0</v>
      </c>
      <c r="CA1184" s="12" t="str">
        <f t="shared" si="693"/>
        <v/>
      </c>
      <c r="CB1184" s="21" t="str">
        <f t="shared" si="694"/>
        <v/>
      </c>
      <c r="CC1184" s="12" t="str">
        <f t="shared" si="695"/>
        <v/>
      </c>
      <c r="CD1184" s="12" t="str">
        <f t="shared" si="696"/>
        <v/>
      </c>
      <c r="CF1184" s="12">
        <f t="shared" si="697"/>
        <v>0</v>
      </c>
      <c r="CG1184" s="12">
        <f t="shared" si="698"/>
        <v>0</v>
      </c>
      <c r="CH1184" s="12">
        <f t="shared" si="699"/>
        <v>0</v>
      </c>
      <c r="CI1184" s="12">
        <f t="shared" si="700"/>
        <v>0</v>
      </c>
      <c r="CJ1184" s="12">
        <f t="shared" si="701"/>
        <v>0</v>
      </c>
      <c r="CK1184" s="12">
        <f t="shared" si="702"/>
        <v>0</v>
      </c>
    </row>
    <row r="1185" spans="50:89" x14ac:dyDescent="0.25">
      <c r="AX1185" s="12" t="str">
        <f t="shared" si="672"/>
        <v/>
      </c>
      <c r="AY1185" s="12" t="str">
        <f t="shared" si="703"/>
        <v/>
      </c>
      <c r="AZ1185" s="20">
        <f t="shared" si="673"/>
        <v>0</v>
      </c>
      <c r="BA1185" s="12" t="str">
        <f t="shared" si="668"/>
        <v/>
      </c>
      <c r="BB1185" s="12" t="str">
        <f t="shared" si="669"/>
        <v/>
      </c>
      <c r="BC1185" s="12" t="str">
        <f t="shared" si="670"/>
        <v/>
      </c>
      <c r="BD1185" s="12" t="str">
        <f t="shared" si="671"/>
        <v/>
      </c>
      <c r="BF1185" s="12">
        <f t="shared" si="674"/>
        <v>0</v>
      </c>
      <c r="BG1185" s="12">
        <f t="shared" si="675"/>
        <v>0</v>
      </c>
      <c r="BH1185" s="12">
        <f t="shared" si="676"/>
        <v>0</v>
      </c>
      <c r="BI1185" s="12">
        <f t="shared" si="677"/>
        <v>0</v>
      </c>
      <c r="BJ1185" s="12">
        <f t="shared" si="678"/>
        <v>0</v>
      </c>
      <c r="BK1185" s="12">
        <f t="shared" si="679"/>
        <v>0</v>
      </c>
      <c r="BL1185" s="20">
        <f t="shared" si="680"/>
        <v>0</v>
      </c>
      <c r="BM1185" s="12">
        <f t="shared" si="681"/>
        <v>0</v>
      </c>
      <c r="BN1185" s="12" t="str">
        <f t="shared" si="704"/>
        <v/>
      </c>
      <c r="BO1185" s="12" t="str">
        <f t="shared" si="682"/>
        <v/>
      </c>
      <c r="BP1185" s="12" t="str">
        <f t="shared" si="683"/>
        <v/>
      </c>
      <c r="BQ1185" s="12" t="str">
        <f t="shared" si="684"/>
        <v/>
      </c>
      <c r="BS1185" s="12">
        <f t="shared" si="685"/>
        <v>0</v>
      </c>
      <c r="BT1185" s="12">
        <f t="shared" si="686"/>
        <v>0</v>
      </c>
      <c r="BU1185" s="12">
        <f t="shared" si="687"/>
        <v>0</v>
      </c>
      <c r="BV1185" s="12">
        <f t="shared" si="688"/>
        <v>0</v>
      </c>
      <c r="BW1185" s="12">
        <f t="shared" si="689"/>
        <v>0</v>
      </c>
      <c r="BX1185" s="12">
        <f t="shared" si="690"/>
        <v>0</v>
      </c>
      <c r="BY1185" s="12">
        <f t="shared" si="691"/>
        <v>0</v>
      </c>
      <c r="BZ1185" s="12">
        <f t="shared" si="692"/>
        <v>0</v>
      </c>
      <c r="CA1185" s="12" t="str">
        <f t="shared" si="693"/>
        <v/>
      </c>
      <c r="CB1185" s="21" t="str">
        <f t="shared" si="694"/>
        <v/>
      </c>
      <c r="CC1185" s="12" t="str">
        <f t="shared" si="695"/>
        <v/>
      </c>
      <c r="CD1185" s="12" t="str">
        <f t="shared" si="696"/>
        <v/>
      </c>
      <c r="CF1185" s="12">
        <f t="shared" si="697"/>
        <v>0</v>
      </c>
      <c r="CG1185" s="12">
        <f t="shared" si="698"/>
        <v>0</v>
      </c>
      <c r="CH1185" s="12">
        <f t="shared" si="699"/>
        <v>0</v>
      </c>
      <c r="CI1185" s="12">
        <f t="shared" si="700"/>
        <v>0</v>
      </c>
      <c r="CJ1185" s="12">
        <f t="shared" si="701"/>
        <v>0</v>
      </c>
      <c r="CK1185" s="12">
        <f t="shared" si="702"/>
        <v>0</v>
      </c>
    </row>
    <row r="1186" spans="50:89" x14ac:dyDescent="0.25">
      <c r="AX1186" s="12" t="str">
        <f t="shared" si="672"/>
        <v/>
      </c>
      <c r="AY1186" s="12" t="str">
        <f t="shared" si="703"/>
        <v/>
      </c>
      <c r="AZ1186" s="20">
        <f t="shared" si="673"/>
        <v>0</v>
      </c>
      <c r="BA1186" s="12" t="str">
        <f t="shared" si="668"/>
        <v/>
      </c>
      <c r="BB1186" s="12" t="str">
        <f t="shared" si="669"/>
        <v/>
      </c>
      <c r="BC1186" s="12" t="str">
        <f t="shared" si="670"/>
        <v/>
      </c>
      <c r="BD1186" s="12" t="str">
        <f t="shared" si="671"/>
        <v/>
      </c>
      <c r="BF1186" s="12">
        <f t="shared" si="674"/>
        <v>0</v>
      </c>
      <c r="BG1186" s="12">
        <f t="shared" si="675"/>
        <v>0</v>
      </c>
      <c r="BH1186" s="12">
        <f t="shared" si="676"/>
        <v>0</v>
      </c>
      <c r="BI1186" s="12">
        <f t="shared" si="677"/>
        <v>0</v>
      </c>
      <c r="BJ1186" s="12">
        <f t="shared" si="678"/>
        <v>0</v>
      </c>
      <c r="BK1186" s="12">
        <f t="shared" si="679"/>
        <v>0</v>
      </c>
      <c r="BL1186" s="20">
        <f t="shared" si="680"/>
        <v>0</v>
      </c>
      <c r="BM1186" s="12">
        <f t="shared" si="681"/>
        <v>0</v>
      </c>
      <c r="BN1186" s="12" t="str">
        <f t="shared" si="704"/>
        <v/>
      </c>
      <c r="BO1186" s="12" t="str">
        <f t="shared" si="682"/>
        <v/>
      </c>
      <c r="BP1186" s="12" t="str">
        <f t="shared" si="683"/>
        <v/>
      </c>
      <c r="BQ1186" s="12" t="str">
        <f t="shared" si="684"/>
        <v/>
      </c>
      <c r="BS1186" s="12">
        <f t="shared" si="685"/>
        <v>0</v>
      </c>
      <c r="BT1186" s="12">
        <f t="shared" si="686"/>
        <v>0</v>
      </c>
      <c r="BU1186" s="12">
        <f t="shared" si="687"/>
        <v>0</v>
      </c>
      <c r="BV1186" s="12">
        <f t="shared" si="688"/>
        <v>0</v>
      </c>
      <c r="BW1186" s="12">
        <f t="shared" si="689"/>
        <v>0</v>
      </c>
      <c r="BX1186" s="12">
        <f t="shared" si="690"/>
        <v>0</v>
      </c>
      <c r="BY1186" s="12">
        <f t="shared" si="691"/>
        <v>0</v>
      </c>
      <c r="BZ1186" s="12">
        <f t="shared" si="692"/>
        <v>0</v>
      </c>
      <c r="CA1186" s="12" t="str">
        <f t="shared" si="693"/>
        <v/>
      </c>
      <c r="CB1186" s="21" t="str">
        <f t="shared" si="694"/>
        <v/>
      </c>
      <c r="CC1186" s="12" t="str">
        <f t="shared" si="695"/>
        <v/>
      </c>
      <c r="CD1186" s="12" t="str">
        <f t="shared" si="696"/>
        <v/>
      </c>
      <c r="CF1186" s="12">
        <f t="shared" si="697"/>
        <v>0</v>
      </c>
      <c r="CG1186" s="12">
        <f t="shared" si="698"/>
        <v>0</v>
      </c>
      <c r="CH1186" s="12">
        <f t="shared" si="699"/>
        <v>0</v>
      </c>
      <c r="CI1186" s="12">
        <f t="shared" si="700"/>
        <v>0</v>
      </c>
      <c r="CJ1186" s="12">
        <f t="shared" si="701"/>
        <v>0</v>
      </c>
      <c r="CK1186" s="12">
        <f t="shared" si="702"/>
        <v>0</v>
      </c>
    </row>
    <row r="1187" spans="50:89" x14ac:dyDescent="0.25">
      <c r="AX1187" s="12" t="str">
        <f t="shared" si="672"/>
        <v/>
      </c>
      <c r="AY1187" s="12" t="str">
        <f t="shared" si="703"/>
        <v/>
      </c>
      <c r="AZ1187" s="20">
        <f t="shared" si="673"/>
        <v>0</v>
      </c>
      <c r="BA1187" s="12" t="str">
        <f t="shared" si="668"/>
        <v/>
      </c>
      <c r="BB1187" s="12" t="str">
        <f t="shared" si="669"/>
        <v/>
      </c>
      <c r="BC1187" s="12" t="str">
        <f t="shared" si="670"/>
        <v/>
      </c>
      <c r="BD1187" s="12" t="str">
        <f t="shared" si="671"/>
        <v/>
      </c>
      <c r="BF1187" s="12">
        <f t="shared" si="674"/>
        <v>0</v>
      </c>
      <c r="BG1187" s="12">
        <f t="shared" si="675"/>
        <v>0</v>
      </c>
      <c r="BH1187" s="12">
        <f t="shared" si="676"/>
        <v>0</v>
      </c>
      <c r="BI1187" s="12">
        <f t="shared" si="677"/>
        <v>0</v>
      </c>
      <c r="BJ1187" s="12">
        <f t="shared" si="678"/>
        <v>0</v>
      </c>
      <c r="BK1187" s="12">
        <f t="shared" si="679"/>
        <v>0</v>
      </c>
      <c r="BL1187" s="20">
        <f t="shared" si="680"/>
        <v>0</v>
      </c>
      <c r="BM1187" s="12">
        <f t="shared" si="681"/>
        <v>0</v>
      </c>
      <c r="BN1187" s="12" t="str">
        <f t="shared" si="704"/>
        <v/>
      </c>
      <c r="BO1187" s="12" t="str">
        <f t="shared" si="682"/>
        <v/>
      </c>
      <c r="BP1187" s="12" t="str">
        <f t="shared" si="683"/>
        <v/>
      </c>
      <c r="BQ1187" s="12" t="str">
        <f t="shared" si="684"/>
        <v/>
      </c>
      <c r="BS1187" s="12">
        <f t="shared" si="685"/>
        <v>0</v>
      </c>
      <c r="BT1187" s="12">
        <f t="shared" si="686"/>
        <v>0</v>
      </c>
      <c r="BU1187" s="12">
        <f t="shared" si="687"/>
        <v>0</v>
      </c>
      <c r="BV1187" s="12">
        <f t="shared" si="688"/>
        <v>0</v>
      </c>
      <c r="BW1187" s="12">
        <f t="shared" si="689"/>
        <v>0</v>
      </c>
      <c r="BX1187" s="12">
        <f t="shared" si="690"/>
        <v>0</v>
      </c>
      <c r="BY1187" s="12">
        <f t="shared" si="691"/>
        <v>0</v>
      </c>
      <c r="BZ1187" s="12">
        <f t="shared" si="692"/>
        <v>0</v>
      </c>
      <c r="CA1187" s="12" t="str">
        <f t="shared" si="693"/>
        <v/>
      </c>
      <c r="CB1187" s="21" t="str">
        <f t="shared" si="694"/>
        <v/>
      </c>
      <c r="CC1187" s="12" t="str">
        <f t="shared" si="695"/>
        <v/>
      </c>
      <c r="CD1187" s="12" t="str">
        <f t="shared" si="696"/>
        <v/>
      </c>
      <c r="CF1187" s="12">
        <f t="shared" si="697"/>
        <v>0</v>
      </c>
      <c r="CG1187" s="12">
        <f t="shared" si="698"/>
        <v>0</v>
      </c>
      <c r="CH1187" s="12">
        <f t="shared" si="699"/>
        <v>0</v>
      </c>
      <c r="CI1187" s="12">
        <f t="shared" si="700"/>
        <v>0</v>
      </c>
      <c r="CJ1187" s="12">
        <f t="shared" si="701"/>
        <v>0</v>
      </c>
      <c r="CK1187" s="12">
        <f t="shared" si="702"/>
        <v>0</v>
      </c>
    </row>
    <row r="1188" spans="50:89" x14ac:dyDescent="0.25">
      <c r="AX1188" s="12" t="str">
        <f t="shared" si="672"/>
        <v/>
      </c>
      <c r="AY1188" s="12" t="str">
        <f t="shared" si="703"/>
        <v/>
      </c>
      <c r="AZ1188" s="20">
        <f t="shared" si="673"/>
        <v>0</v>
      </c>
      <c r="BA1188" s="12" t="str">
        <f t="shared" si="668"/>
        <v/>
      </c>
      <c r="BB1188" s="12" t="str">
        <f t="shared" si="669"/>
        <v/>
      </c>
      <c r="BC1188" s="12" t="str">
        <f t="shared" si="670"/>
        <v/>
      </c>
      <c r="BD1188" s="12" t="str">
        <f t="shared" si="671"/>
        <v/>
      </c>
      <c r="BF1188" s="12">
        <f t="shared" si="674"/>
        <v>0</v>
      </c>
      <c r="BG1188" s="12">
        <f t="shared" si="675"/>
        <v>0</v>
      </c>
      <c r="BH1188" s="12">
        <f t="shared" si="676"/>
        <v>0</v>
      </c>
      <c r="BI1188" s="12">
        <f t="shared" si="677"/>
        <v>0</v>
      </c>
      <c r="BJ1188" s="12">
        <f t="shared" si="678"/>
        <v>0</v>
      </c>
      <c r="BK1188" s="12">
        <f t="shared" si="679"/>
        <v>0</v>
      </c>
      <c r="BL1188" s="20">
        <f t="shared" si="680"/>
        <v>0</v>
      </c>
      <c r="BM1188" s="12">
        <f t="shared" si="681"/>
        <v>0</v>
      </c>
      <c r="BN1188" s="12" t="str">
        <f t="shared" si="704"/>
        <v/>
      </c>
      <c r="BO1188" s="12" t="str">
        <f t="shared" si="682"/>
        <v/>
      </c>
      <c r="BP1188" s="12" t="str">
        <f t="shared" si="683"/>
        <v/>
      </c>
      <c r="BQ1188" s="12" t="str">
        <f t="shared" si="684"/>
        <v/>
      </c>
      <c r="BS1188" s="12">
        <f t="shared" si="685"/>
        <v>0</v>
      </c>
      <c r="BT1188" s="12">
        <f t="shared" si="686"/>
        <v>0</v>
      </c>
      <c r="BU1188" s="12">
        <f t="shared" si="687"/>
        <v>0</v>
      </c>
      <c r="BV1188" s="12">
        <f t="shared" si="688"/>
        <v>0</v>
      </c>
      <c r="BW1188" s="12">
        <f t="shared" si="689"/>
        <v>0</v>
      </c>
      <c r="BX1188" s="12">
        <f t="shared" si="690"/>
        <v>0</v>
      </c>
      <c r="BY1188" s="12">
        <f t="shared" si="691"/>
        <v>0</v>
      </c>
      <c r="BZ1188" s="12">
        <f t="shared" si="692"/>
        <v>0</v>
      </c>
      <c r="CA1188" s="12" t="str">
        <f t="shared" si="693"/>
        <v/>
      </c>
      <c r="CB1188" s="21" t="str">
        <f t="shared" si="694"/>
        <v/>
      </c>
      <c r="CC1188" s="12" t="str">
        <f t="shared" si="695"/>
        <v/>
      </c>
      <c r="CD1188" s="12" t="str">
        <f t="shared" si="696"/>
        <v/>
      </c>
      <c r="CF1188" s="12">
        <f t="shared" si="697"/>
        <v>0</v>
      </c>
      <c r="CG1188" s="12">
        <f t="shared" si="698"/>
        <v>0</v>
      </c>
      <c r="CH1188" s="12">
        <f t="shared" si="699"/>
        <v>0</v>
      </c>
      <c r="CI1188" s="12">
        <f t="shared" si="700"/>
        <v>0</v>
      </c>
      <c r="CJ1188" s="12">
        <f t="shared" si="701"/>
        <v>0</v>
      </c>
      <c r="CK1188" s="12">
        <f t="shared" si="702"/>
        <v>0</v>
      </c>
    </row>
    <row r="1189" spans="50:89" x14ac:dyDescent="0.25">
      <c r="AX1189" s="12" t="str">
        <f t="shared" si="672"/>
        <v/>
      </c>
      <c r="AY1189" s="12" t="str">
        <f t="shared" si="703"/>
        <v/>
      </c>
      <c r="AZ1189" s="20">
        <f t="shared" si="673"/>
        <v>0</v>
      </c>
      <c r="BA1189" s="12" t="str">
        <f t="shared" si="668"/>
        <v/>
      </c>
      <c r="BB1189" s="12" t="str">
        <f t="shared" si="669"/>
        <v/>
      </c>
      <c r="BC1189" s="12" t="str">
        <f t="shared" si="670"/>
        <v/>
      </c>
      <c r="BD1189" s="12" t="str">
        <f t="shared" si="671"/>
        <v/>
      </c>
      <c r="BF1189" s="12">
        <f t="shared" si="674"/>
        <v>0</v>
      </c>
      <c r="BG1189" s="12">
        <f t="shared" si="675"/>
        <v>0</v>
      </c>
      <c r="BH1189" s="12">
        <f t="shared" si="676"/>
        <v>0</v>
      </c>
      <c r="BI1189" s="12">
        <f t="shared" si="677"/>
        <v>0</v>
      </c>
      <c r="BJ1189" s="12">
        <f t="shared" si="678"/>
        <v>0</v>
      </c>
      <c r="BK1189" s="12">
        <f t="shared" si="679"/>
        <v>0</v>
      </c>
      <c r="BL1189" s="20">
        <f t="shared" si="680"/>
        <v>0</v>
      </c>
      <c r="BM1189" s="12">
        <f t="shared" si="681"/>
        <v>0</v>
      </c>
      <c r="BN1189" s="12" t="str">
        <f t="shared" si="704"/>
        <v/>
      </c>
      <c r="BO1189" s="12" t="str">
        <f t="shared" si="682"/>
        <v/>
      </c>
      <c r="BP1189" s="12" t="str">
        <f t="shared" si="683"/>
        <v/>
      </c>
      <c r="BQ1189" s="12" t="str">
        <f t="shared" si="684"/>
        <v/>
      </c>
      <c r="BS1189" s="12">
        <f t="shared" si="685"/>
        <v>0</v>
      </c>
      <c r="BT1189" s="12">
        <f t="shared" si="686"/>
        <v>0</v>
      </c>
      <c r="BU1189" s="12">
        <f t="shared" si="687"/>
        <v>0</v>
      </c>
      <c r="BV1189" s="12">
        <f t="shared" si="688"/>
        <v>0</v>
      </c>
      <c r="BW1189" s="12">
        <f t="shared" si="689"/>
        <v>0</v>
      </c>
      <c r="BX1189" s="12">
        <f t="shared" si="690"/>
        <v>0</v>
      </c>
      <c r="BY1189" s="12">
        <f t="shared" si="691"/>
        <v>0</v>
      </c>
      <c r="BZ1189" s="12">
        <f t="shared" si="692"/>
        <v>0</v>
      </c>
      <c r="CA1189" s="12" t="str">
        <f t="shared" si="693"/>
        <v/>
      </c>
      <c r="CB1189" s="21" t="str">
        <f t="shared" si="694"/>
        <v/>
      </c>
      <c r="CC1189" s="12" t="str">
        <f t="shared" si="695"/>
        <v/>
      </c>
      <c r="CD1189" s="12" t="str">
        <f t="shared" si="696"/>
        <v/>
      </c>
      <c r="CF1189" s="12">
        <f t="shared" si="697"/>
        <v>0</v>
      </c>
      <c r="CG1189" s="12">
        <f t="shared" si="698"/>
        <v>0</v>
      </c>
      <c r="CH1189" s="12">
        <f t="shared" si="699"/>
        <v>0</v>
      </c>
      <c r="CI1189" s="12">
        <f t="shared" si="700"/>
        <v>0</v>
      </c>
      <c r="CJ1189" s="12">
        <f t="shared" si="701"/>
        <v>0</v>
      </c>
      <c r="CK1189" s="12">
        <f t="shared" si="702"/>
        <v>0</v>
      </c>
    </row>
    <row r="1190" spans="50:89" x14ac:dyDescent="0.25">
      <c r="AX1190" s="12" t="str">
        <f t="shared" si="672"/>
        <v/>
      </c>
      <c r="AY1190" s="12" t="str">
        <f t="shared" si="703"/>
        <v/>
      </c>
      <c r="AZ1190" s="20">
        <f t="shared" si="673"/>
        <v>0</v>
      </c>
      <c r="BA1190" s="12" t="str">
        <f t="shared" si="668"/>
        <v/>
      </c>
      <c r="BB1190" s="12" t="str">
        <f t="shared" si="669"/>
        <v/>
      </c>
      <c r="BC1190" s="12" t="str">
        <f t="shared" si="670"/>
        <v/>
      </c>
      <c r="BD1190" s="12" t="str">
        <f t="shared" si="671"/>
        <v/>
      </c>
      <c r="BF1190" s="12">
        <f t="shared" si="674"/>
        <v>0</v>
      </c>
      <c r="BG1190" s="12">
        <f t="shared" si="675"/>
        <v>0</v>
      </c>
      <c r="BH1190" s="12">
        <f t="shared" si="676"/>
        <v>0</v>
      </c>
      <c r="BI1190" s="12">
        <f t="shared" si="677"/>
        <v>0</v>
      </c>
      <c r="BJ1190" s="12">
        <f t="shared" si="678"/>
        <v>0</v>
      </c>
      <c r="BK1190" s="12">
        <f t="shared" si="679"/>
        <v>0</v>
      </c>
      <c r="BL1190" s="20">
        <f t="shared" si="680"/>
        <v>0</v>
      </c>
      <c r="BM1190" s="12">
        <f t="shared" si="681"/>
        <v>0</v>
      </c>
      <c r="BN1190" s="12" t="str">
        <f t="shared" si="704"/>
        <v/>
      </c>
      <c r="BO1190" s="12" t="str">
        <f t="shared" si="682"/>
        <v/>
      </c>
      <c r="BP1190" s="12" t="str">
        <f t="shared" si="683"/>
        <v/>
      </c>
      <c r="BQ1190" s="12" t="str">
        <f t="shared" si="684"/>
        <v/>
      </c>
      <c r="BS1190" s="12">
        <f t="shared" si="685"/>
        <v>0</v>
      </c>
      <c r="BT1190" s="12">
        <f t="shared" si="686"/>
        <v>0</v>
      </c>
      <c r="BU1190" s="12">
        <f t="shared" si="687"/>
        <v>0</v>
      </c>
      <c r="BV1190" s="12">
        <f t="shared" si="688"/>
        <v>0</v>
      </c>
      <c r="BW1190" s="12">
        <f t="shared" si="689"/>
        <v>0</v>
      </c>
      <c r="BX1190" s="12">
        <f t="shared" si="690"/>
        <v>0</v>
      </c>
      <c r="BY1190" s="12">
        <f t="shared" si="691"/>
        <v>0</v>
      </c>
      <c r="BZ1190" s="12">
        <f t="shared" si="692"/>
        <v>0</v>
      </c>
      <c r="CA1190" s="12" t="str">
        <f t="shared" si="693"/>
        <v/>
      </c>
      <c r="CB1190" s="21" t="str">
        <f t="shared" si="694"/>
        <v/>
      </c>
      <c r="CC1190" s="12" t="str">
        <f t="shared" si="695"/>
        <v/>
      </c>
      <c r="CD1190" s="12" t="str">
        <f t="shared" si="696"/>
        <v/>
      </c>
      <c r="CF1190" s="12">
        <f t="shared" si="697"/>
        <v>0</v>
      </c>
      <c r="CG1190" s="12">
        <f t="shared" si="698"/>
        <v>0</v>
      </c>
      <c r="CH1190" s="12">
        <f t="shared" si="699"/>
        <v>0</v>
      </c>
      <c r="CI1190" s="12">
        <f t="shared" si="700"/>
        <v>0</v>
      </c>
      <c r="CJ1190" s="12">
        <f t="shared" si="701"/>
        <v>0</v>
      </c>
      <c r="CK1190" s="12">
        <f t="shared" si="702"/>
        <v>0</v>
      </c>
    </row>
    <row r="1191" spans="50:89" x14ac:dyDescent="0.25">
      <c r="AX1191" s="12" t="str">
        <f t="shared" si="672"/>
        <v/>
      </c>
      <c r="AY1191" s="12" t="str">
        <f t="shared" si="703"/>
        <v/>
      </c>
      <c r="AZ1191" s="20">
        <f t="shared" si="673"/>
        <v>0</v>
      </c>
      <c r="BA1191" s="12" t="str">
        <f t="shared" si="668"/>
        <v/>
      </c>
      <c r="BB1191" s="12" t="str">
        <f t="shared" si="669"/>
        <v/>
      </c>
      <c r="BC1191" s="12" t="str">
        <f t="shared" si="670"/>
        <v/>
      </c>
      <c r="BD1191" s="12" t="str">
        <f t="shared" si="671"/>
        <v/>
      </c>
      <c r="BF1191" s="12">
        <f t="shared" si="674"/>
        <v>0</v>
      </c>
      <c r="BG1191" s="12">
        <f t="shared" si="675"/>
        <v>0</v>
      </c>
      <c r="BH1191" s="12">
        <f t="shared" si="676"/>
        <v>0</v>
      </c>
      <c r="BI1191" s="12">
        <f t="shared" si="677"/>
        <v>0</v>
      </c>
      <c r="BJ1191" s="12">
        <f t="shared" si="678"/>
        <v>0</v>
      </c>
      <c r="BK1191" s="12">
        <f t="shared" si="679"/>
        <v>0</v>
      </c>
      <c r="BL1191" s="20">
        <f t="shared" si="680"/>
        <v>0</v>
      </c>
      <c r="BM1191" s="12">
        <f t="shared" si="681"/>
        <v>0</v>
      </c>
      <c r="BN1191" s="12" t="str">
        <f t="shared" si="704"/>
        <v/>
      </c>
      <c r="BO1191" s="12" t="str">
        <f t="shared" si="682"/>
        <v/>
      </c>
      <c r="BP1191" s="12" t="str">
        <f t="shared" si="683"/>
        <v/>
      </c>
      <c r="BQ1191" s="12" t="str">
        <f t="shared" si="684"/>
        <v/>
      </c>
      <c r="BS1191" s="12">
        <f t="shared" si="685"/>
        <v>0</v>
      </c>
      <c r="BT1191" s="12">
        <f t="shared" si="686"/>
        <v>0</v>
      </c>
      <c r="BU1191" s="12">
        <f t="shared" si="687"/>
        <v>0</v>
      </c>
      <c r="BV1191" s="12">
        <f t="shared" si="688"/>
        <v>0</v>
      </c>
      <c r="BW1191" s="12">
        <f t="shared" si="689"/>
        <v>0</v>
      </c>
      <c r="BX1191" s="12">
        <f t="shared" si="690"/>
        <v>0</v>
      </c>
      <c r="BY1191" s="12">
        <f t="shared" si="691"/>
        <v>0</v>
      </c>
      <c r="BZ1191" s="12">
        <f t="shared" si="692"/>
        <v>0</v>
      </c>
      <c r="CA1191" s="12" t="str">
        <f t="shared" si="693"/>
        <v/>
      </c>
      <c r="CB1191" s="21" t="str">
        <f t="shared" si="694"/>
        <v/>
      </c>
      <c r="CC1191" s="12" t="str">
        <f t="shared" si="695"/>
        <v/>
      </c>
      <c r="CD1191" s="12" t="str">
        <f t="shared" si="696"/>
        <v/>
      </c>
      <c r="CF1191" s="12">
        <f t="shared" si="697"/>
        <v>0</v>
      </c>
      <c r="CG1191" s="12">
        <f t="shared" si="698"/>
        <v>0</v>
      </c>
      <c r="CH1191" s="12">
        <f t="shared" si="699"/>
        <v>0</v>
      </c>
      <c r="CI1191" s="12">
        <f t="shared" si="700"/>
        <v>0</v>
      </c>
      <c r="CJ1191" s="12">
        <f t="shared" si="701"/>
        <v>0</v>
      </c>
      <c r="CK1191" s="12">
        <f t="shared" si="702"/>
        <v>0</v>
      </c>
    </row>
    <row r="1192" spans="50:89" x14ac:dyDescent="0.25">
      <c r="AX1192" s="12" t="str">
        <f t="shared" si="672"/>
        <v/>
      </c>
      <c r="AY1192" s="12" t="str">
        <f t="shared" si="703"/>
        <v/>
      </c>
      <c r="AZ1192" s="20">
        <f t="shared" si="673"/>
        <v>0</v>
      </c>
      <c r="BA1192" s="12" t="str">
        <f t="shared" si="668"/>
        <v/>
      </c>
      <c r="BB1192" s="12" t="str">
        <f t="shared" si="669"/>
        <v/>
      </c>
      <c r="BC1192" s="12" t="str">
        <f t="shared" si="670"/>
        <v/>
      </c>
      <c r="BD1192" s="12" t="str">
        <f t="shared" si="671"/>
        <v/>
      </c>
      <c r="BF1192" s="12">
        <f t="shared" si="674"/>
        <v>0</v>
      </c>
      <c r="BG1192" s="12">
        <f t="shared" si="675"/>
        <v>0</v>
      </c>
      <c r="BH1192" s="12">
        <f t="shared" si="676"/>
        <v>0</v>
      </c>
      <c r="BI1192" s="12">
        <f t="shared" si="677"/>
        <v>0</v>
      </c>
      <c r="BJ1192" s="12">
        <f t="shared" si="678"/>
        <v>0</v>
      </c>
      <c r="BK1192" s="12">
        <f t="shared" si="679"/>
        <v>0</v>
      </c>
      <c r="BL1192" s="20">
        <f t="shared" si="680"/>
        <v>0</v>
      </c>
      <c r="BM1192" s="12">
        <f t="shared" si="681"/>
        <v>0</v>
      </c>
      <c r="BN1192" s="12" t="str">
        <f t="shared" si="704"/>
        <v/>
      </c>
      <c r="BO1192" s="12" t="str">
        <f t="shared" si="682"/>
        <v/>
      </c>
      <c r="BP1192" s="12" t="str">
        <f t="shared" si="683"/>
        <v/>
      </c>
      <c r="BQ1192" s="12" t="str">
        <f t="shared" si="684"/>
        <v/>
      </c>
      <c r="BS1192" s="12">
        <f t="shared" si="685"/>
        <v>0</v>
      </c>
      <c r="BT1192" s="12">
        <f t="shared" si="686"/>
        <v>0</v>
      </c>
      <c r="BU1192" s="12">
        <f t="shared" si="687"/>
        <v>0</v>
      </c>
      <c r="BV1192" s="12">
        <f t="shared" si="688"/>
        <v>0</v>
      </c>
      <c r="BW1192" s="12">
        <f t="shared" si="689"/>
        <v>0</v>
      </c>
      <c r="BX1192" s="12">
        <f t="shared" si="690"/>
        <v>0</v>
      </c>
      <c r="BY1192" s="12">
        <f t="shared" si="691"/>
        <v>0</v>
      </c>
      <c r="BZ1192" s="12">
        <f t="shared" si="692"/>
        <v>0</v>
      </c>
      <c r="CA1192" s="12" t="str">
        <f t="shared" si="693"/>
        <v/>
      </c>
      <c r="CB1192" s="21" t="str">
        <f t="shared" si="694"/>
        <v/>
      </c>
      <c r="CC1192" s="12" t="str">
        <f t="shared" si="695"/>
        <v/>
      </c>
      <c r="CD1192" s="12" t="str">
        <f t="shared" si="696"/>
        <v/>
      </c>
      <c r="CF1192" s="12">
        <f t="shared" si="697"/>
        <v>0</v>
      </c>
      <c r="CG1192" s="12">
        <f t="shared" si="698"/>
        <v>0</v>
      </c>
      <c r="CH1192" s="12">
        <f t="shared" si="699"/>
        <v>0</v>
      </c>
      <c r="CI1192" s="12">
        <f t="shared" si="700"/>
        <v>0</v>
      </c>
      <c r="CJ1192" s="12">
        <f t="shared" si="701"/>
        <v>0</v>
      </c>
      <c r="CK1192" s="12">
        <f t="shared" si="702"/>
        <v>0</v>
      </c>
    </row>
    <row r="1193" spans="50:89" x14ac:dyDescent="0.25">
      <c r="AX1193" s="12" t="str">
        <f t="shared" si="672"/>
        <v/>
      </c>
      <c r="AY1193" s="12" t="str">
        <f t="shared" si="703"/>
        <v/>
      </c>
      <c r="AZ1193" s="20">
        <f t="shared" si="673"/>
        <v>0</v>
      </c>
      <c r="BA1193" s="12" t="str">
        <f t="shared" si="668"/>
        <v/>
      </c>
      <c r="BB1193" s="12" t="str">
        <f t="shared" si="669"/>
        <v/>
      </c>
      <c r="BC1193" s="12" t="str">
        <f t="shared" si="670"/>
        <v/>
      </c>
      <c r="BD1193" s="12" t="str">
        <f t="shared" si="671"/>
        <v/>
      </c>
      <c r="BF1193" s="12">
        <f t="shared" si="674"/>
        <v>0</v>
      </c>
      <c r="BG1193" s="12">
        <f t="shared" si="675"/>
        <v>0</v>
      </c>
      <c r="BH1193" s="12">
        <f t="shared" si="676"/>
        <v>0</v>
      </c>
      <c r="BI1193" s="12">
        <f t="shared" si="677"/>
        <v>0</v>
      </c>
      <c r="BJ1193" s="12">
        <f t="shared" si="678"/>
        <v>0</v>
      </c>
      <c r="BK1193" s="12">
        <f t="shared" si="679"/>
        <v>0</v>
      </c>
      <c r="BL1193" s="20">
        <f t="shared" si="680"/>
        <v>0</v>
      </c>
      <c r="BM1193" s="12">
        <f t="shared" si="681"/>
        <v>0</v>
      </c>
      <c r="BN1193" s="12" t="str">
        <f t="shared" si="704"/>
        <v/>
      </c>
      <c r="BO1193" s="12" t="str">
        <f t="shared" si="682"/>
        <v/>
      </c>
      <c r="BP1193" s="12" t="str">
        <f t="shared" si="683"/>
        <v/>
      </c>
      <c r="BQ1193" s="12" t="str">
        <f t="shared" si="684"/>
        <v/>
      </c>
      <c r="BS1193" s="12">
        <f t="shared" si="685"/>
        <v>0</v>
      </c>
      <c r="BT1193" s="12">
        <f t="shared" si="686"/>
        <v>0</v>
      </c>
      <c r="BU1193" s="12">
        <f t="shared" si="687"/>
        <v>0</v>
      </c>
      <c r="BV1193" s="12">
        <f t="shared" si="688"/>
        <v>0</v>
      </c>
      <c r="BW1193" s="12">
        <f t="shared" si="689"/>
        <v>0</v>
      </c>
      <c r="BX1193" s="12">
        <f t="shared" si="690"/>
        <v>0</v>
      </c>
      <c r="BY1193" s="12">
        <f t="shared" si="691"/>
        <v>0</v>
      </c>
      <c r="BZ1193" s="12">
        <f t="shared" si="692"/>
        <v>0</v>
      </c>
      <c r="CA1193" s="12" t="str">
        <f t="shared" si="693"/>
        <v/>
      </c>
      <c r="CB1193" s="21" t="str">
        <f t="shared" si="694"/>
        <v/>
      </c>
      <c r="CC1193" s="12" t="str">
        <f t="shared" si="695"/>
        <v/>
      </c>
      <c r="CD1193" s="12" t="str">
        <f t="shared" si="696"/>
        <v/>
      </c>
      <c r="CF1193" s="12">
        <f t="shared" si="697"/>
        <v>0</v>
      </c>
      <c r="CG1193" s="12">
        <f t="shared" si="698"/>
        <v>0</v>
      </c>
      <c r="CH1193" s="12">
        <f t="shared" si="699"/>
        <v>0</v>
      </c>
      <c r="CI1193" s="12">
        <f t="shared" si="700"/>
        <v>0</v>
      </c>
      <c r="CJ1193" s="12">
        <f t="shared" si="701"/>
        <v>0</v>
      </c>
      <c r="CK1193" s="12">
        <f t="shared" si="702"/>
        <v>0</v>
      </c>
    </row>
    <row r="1194" spans="50:89" x14ac:dyDescent="0.25">
      <c r="AX1194" s="12" t="str">
        <f t="shared" si="672"/>
        <v/>
      </c>
      <c r="AY1194" s="12" t="str">
        <f t="shared" si="703"/>
        <v/>
      </c>
      <c r="AZ1194" s="20">
        <f t="shared" si="673"/>
        <v>0</v>
      </c>
      <c r="BA1194" s="12" t="str">
        <f t="shared" si="668"/>
        <v/>
      </c>
      <c r="BB1194" s="12" t="str">
        <f t="shared" si="669"/>
        <v/>
      </c>
      <c r="BC1194" s="12" t="str">
        <f t="shared" si="670"/>
        <v/>
      </c>
      <c r="BD1194" s="12" t="str">
        <f t="shared" si="671"/>
        <v/>
      </c>
      <c r="BF1194" s="12">
        <f t="shared" si="674"/>
        <v>0</v>
      </c>
      <c r="BG1194" s="12">
        <f t="shared" si="675"/>
        <v>0</v>
      </c>
      <c r="BH1194" s="12">
        <f t="shared" si="676"/>
        <v>0</v>
      </c>
      <c r="BI1194" s="12">
        <f t="shared" si="677"/>
        <v>0</v>
      </c>
      <c r="BJ1194" s="12">
        <f t="shared" si="678"/>
        <v>0</v>
      </c>
      <c r="BK1194" s="12">
        <f t="shared" si="679"/>
        <v>0</v>
      </c>
      <c r="BL1194" s="20">
        <f t="shared" si="680"/>
        <v>0</v>
      </c>
      <c r="BM1194" s="12">
        <f t="shared" si="681"/>
        <v>0</v>
      </c>
      <c r="BN1194" s="12" t="str">
        <f t="shared" si="704"/>
        <v/>
      </c>
      <c r="BO1194" s="12" t="str">
        <f t="shared" si="682"/>
        <v/>
      </c>
      <c r="BP1194" s="12" t="str">
        <f t="shared" si="683"/>
        <v/>
      </c>
      <c r="BQ1194" s="12" t="str">
        <f t="shared" si="684"/>
        <v/>
      </c>
      <c r="BS1194" s="12">
        <f t="shared" si="685"/>
        <v>0</v>
      </c>
      <c r="BT1194" s="12">
        <f t="shared" si="686"/>
        <v>0</v>
      </c>
      <c r="BU1194" s="12">
        <f t="shared" si="687"/>
        <v>0</v>
      </c>
      <c r="BV1194" s="12">
        <f t="shared" si="688"/>
        <v>0</v>
      </c>
      <c r="BW1194" s="12">
        <f t="shared" si="689"/>
        <v>0</v>
      </c>
      <c r="BX1194" s="12">
        <f t="shared" si="690"/>
        <v>0</v>
      </c>
      <c r="BY1194" s="12">
        <f t="shared" si="691"/>
        <v>0</v>
      </c>
      <c r="BZ1194" s="12">
        <f t="shared" si="692"/>
        <v>0</v>
      </c>
      <c r="CA1194" s="12" t="str">
        <f t="shared" si="693"/>
        <v/>
      </c>
      <c r="CB1194" s="21" t="str">
        <f t="shared" si="694"/>
        <v/>
      </c>
      <c r="CC1194" s="12" t="str">
        <f t="shared" si="695"/>
        <v/>
      </c>
      <c r="CD1194" s="12" t="str">
        <f t="shared" si="696"/>
        <v/>
      </c>
      <c r="CF1194" s="12">
        <f t="shared" si="697"/>
        <v>0</v>
      </c>
      <c r="CG1194" s="12">
        <f t="shared" si="698"/>
        <v>0</v>
      </c>
      <c r="CH1194" s="12">
        <f t="shared" si="699"/>
        <v>0</v>
      </c>
      <c r="CI1194" s="12">
        <f t="shared" si="700"/>
        <v>0</v>
      </c>
      <c r="CJ1194" s="12">
        <f t="shared" si="701"/>
        <v>0</v>
      </c>
      <c r="CK1194" s="12">
        <f t="shared" si="702"/>
        <v>0</v>
      </c>
    </row>
    <row r="1195" spans="50:89" x14ac:dyDescent="0.25">
      <c r="AX1195" s="12" t="str">
        <f t="shared" si="672"/>
        <v/>
      </c>
      <c r="AY1195" s="12" t="str">
        <f t="shared" si="703"/>
        <v/>
      </c>
      <c r="AZ1195" s="20">
        <f t="shared" si="673"/>
        <v>0</v>
      </c>
      <c r="BA1195" s="12" t="str">
        <f t="shared" si="668"/>
        <v/>
      </c>
      <c r="BB1195" s="12" t="str">
        <f t="shared" si="669"/>
        <v/>
      </c>
      <c r="BC1195" s="12" t="str">
        <f t="shared" si="670"/>
        <v/>
      </c>
      <c r="BD1195" s="12" t="str">
        <f t="shared" si="671"/>
        <v/>
      </c>
      <c r="BF1195" s="12">
        <f t="shared" si="674"/>
        <v>0</v>
      </c>
      <c r="BG1195" s="12">
        <f t="shared" si="675"/>
        <v>0</v>
      </c>
      <c r="BH1195" s="12">
        <f t="shared" si="676"/>
        <v>0</v>
      </c>
      <c r="BI1195" s="12">
        <f t="shared" si="677"/>
        <v>0</v>
      </c>
      <c r="BJ1195" s="12">
        <f t="shared" si="678"/>
        <v>0</v>
      </c>
      <c r="BK1195" s="12">
        <f t="shared" si="679"/>
        <v>0</v>
      </c>
      <c r="BL1195" s="20">
        <f t="shared" si="680"/>
        <v>0</v>
      </c>
      <c r="BM1195" s="12">
        <f t="shared" si="681"/>
        <v>0</v>
      </c>
      <c r="BN1195" s="12" t="str">
        <f t="shared" si="704"/>
        <v/>
      </c>
      <c r="BO1195" s="12" t="str">
        <f t="shared" si="682"/>
        <v/>
      </c>
      <c r="BP1195" s="12" t="str">
        <f t="shared" si="683"/>
        <v/>
      </c>
      <c r="BQ1195" s="12" t="str">
        <f t="shared" si="684"/>
        <v/>
      </c>
      <c r="BS1195" s="12">
        <f t="shared" si="685"/>
        <v>0</v>
      </c>
      <c r="BT1195" s="12">
        <f t="shared" si="686"/>
        <v>0</v>
      </c>
      <c r="BU1195" s="12">
        <f t="shared" si="687"/>
        <v>0</v>
      </c>
      <c r="BV1195" s="12">
        <f t="shared" si="688"/>
        <v>0</v>
      </c>
      <c r="BW1195" s="12">
        <f t="shared" si="689"/>
        <v>0</v>
      </c>
      <c r="BX1195" s="12">
        <f t="shared" si="690"/>
        <v>0</v>
      </c>
      <c r="BY1195" s="12">
        <f t="shared" si="691"/>
        <v>0</v>
      </c>
      <c r="BZ1195" s="12">
        <f t="shared" si="692"/>
        <v>0</v>
      </c>
      <c r="CA1195" s="12" t="str">
        <f t="shared" si="693"/>
        <v/>
      </c>
      <c r="CB1195" s="21" t="str">
        <f t="shared" si="694"/>
        <v/>
      </c>
      <c r="CC1195" s="12" t="str">
        <f t="shared" si="695"/>
        <v/>
      </c>
      <c r="CD1195" s="12" t="str">
        <f t="shared" si="696"/>
        <v/>
      </c>
      <c r="CF1195" s="12">
        <f t="shared" si="697"/>
        <v>0</v>
      </c>
      <c r="CG1195" s="12">
        <f t="shared" si="698"/>
        <v>0</v>
      </c>
      <c r="CH1195" s="12">
        <f t="shared" si="699"/>
        <v>0</v>
      </c>
      <c r="CI1195" s="12">
        <f t="shared" si="700"/>
        <v>0</v>
      </c>
      <c r="CJ1195" s="12">
        <f t="shared" si="701"/>
        <v>0</v>
      </c>
      <c r="CK1195" s="12">
        <f t="shared" si="702"/>
        <v>0</v>
      </c>
    </row>
    <row r="1196" spans="50:89" x14ac:dyDescent="0.25">
      <c r="AX1196" s="12" t="str">
        <f t="shared" si="672"/>
        <v/>
      </c>
      <c r="AY1196" s="12" t="str">
        <f t="shared" si="703"/>
        <v/>
      </c>
      <c r="AZ1196" s="20">
        <f t="shared" si="673"/>
        <v>0</v>
      </c>
      <c r="BA1196" s="12" t="str">
        <f t="shared" si="668"/>
        <v/>
      </c>
      <c r="BB1196" s="12" t="str">
        <f t="shared" si="669"/>
        <v/>
      </c>
      <c r="BC1196" s="12" t="str">
        <f t="shared" si="670"/>
        <v/>
      </c>
      <c r="BD1196" s="12" t="str">
        <f t="shared" si="671"/>
        <v/>
      </c>
      <c r="BF1196" s="12">
        <f t="shared" si="674"/>
        <v>0</v>
      </c>
      <c r="BG1196" s="12">
        <f t="shared" si="675"/>
        <v>0</v>
      </c>
      <c r="BH1196" s="12">
        <f t="shared" si="676"/>
        <v>0</v>
      </c>
      <c r="BI1196" s="12">
        <f t="shared" si="677"/>
        <v>0</v>
      </c>
      <c r="BJ1196" s="12">
        <f t="shared" si="678"/>
        <v>0</v>
      </c>
      <c r="BK1196" s="12">
        <f t="shared" si="679"/>
        <v>0</v>
      </c>
      <c r="BL1196" s="20">
        <f t="shared" si="680"/>
        <v>0</v>
      </c>
      <c r="BM1196" s="12">
        <f t="shared" si="681"/>
        <v>0</v>
      </c>
      <c r="BN1196" s="12" t="str">
        <f t="shared" si="704"/>
        <v/>
      </c>
      <c r="BO1196" s="12" t="str">
        <f t="shared" si="682"/>
        <v/>
      </c>
      <c r="BP1196" s="12" t="str">
        <f t="shared" si="683"/>
        <v/>
      </c>
      <c r="BQ1196" s="12" t="str">
        <f t="shared" si="684"/>
        <v/>
      </c>
      <c r="BS1196" s="12">
        <f t="shared" si="685"/>
        <v>0</v>
      </c>
      <c r="BT1196" s="12">
        <f t="shared" si="686"/>
        <v>0</v>
      </c>
      <c r="BU1196" s="12">
        <f t="shared" si="687"/>
        <v>0</v>
      </c>
      <c r="BV1196" s="12">
        <f t="shared" si="688"/>
        <v>0</v>
      </c>
      <c r="BW1196" s="12">
        <f t="shared" si="689"/>
        <v>0</v>
      </c>
      <c r="BX1196" s="12">
        <f t="shared" si="690"/>
        <v>0</v>
      </c>
      <c r="BY1196" s="12">
        <f t="shared" si="691"/>
        <v>0</v>
      </c>
      <c r="BZ1196" s="12">
        <f t="shared" si="692"/>
        <v>0</v>
      </c>
      <c r="CA1196" s="12" t="str">
        <f t="shared" si="693"/>
        <v/>
      </c>
      <c r="CB1196" s="21" t="str">
        <f t="shared" si="694"/>
        <v/>
      </c>
      <c r="CC1196" s="12" t="str">
        <f t="shared" si="695"/>
        <v/>
      </c>
      <c r="CD1196" s="12" t="str">
        <f t="shared" si="696"/>
        <v/>
      </c>
      <c r="CF1196" s="12">
        <f t="shared" si="697"/>
        <v>0</v>
      </c>
      <c r="CG1196" s="12">
        <f t="shared" si="698"/>
        <v>0</v>
      </c>
      <c r="CH1196" s="12">
        <f t="shared" si="699"/>
        <v>0</v>
      </c>
      <c r="CI1196" s="12">
        <f t="shared" si="700"/>
        <v>0</v>
      </c>
      <c r="CJ1196" s="12">
        <f t="shared" si="701"/>
        <v>0</v>
      </c>
      <c r="CK1196" s="12">
        <f t="shared" si="702"/>
        <v>0</v>
      </c>
    </row>
    <row r="1197" spans="50:89" x14ac:dyDescent="0.25">
      <c r="AX1197" s="12" t="str">
        <f t="shared" si="672"/>
        <v/>
      </c>
      <c r="AY1197" s="12" t="str">
        <f t="shared" si="703"/>
        <v/>
      </c>
      <c r="AZ1197" s="20">
        <f t="shared" si="673"/>
        <v>0</v>
      </c>
      <c r="BA1197" s="12" t="str">
        <f t="shared" si="668"/>
        <v/>
      </c>
      <c r="BB1197" s="12" t="str">
        <f t="shared" si="669"/>
        <v/>
      </c>
      <c r="BC1197" s="12" t="str">
        <f t="shared" si="670"/>
        <v/>
      </c>
      <c r="BD1197" s="12" t="str">
        <f t="shared" si="671"/>
        <v/>
      </c>
      <c r="BF1197" s="12">
        <f t="shared" si="674"/>
        <v>0</v>
      </c>
      <c r="BG1197" s="12">
        <f t="shared" si="675"/>
        <v>0</v>
      </c>
      <c r="BH1197" s="12">
        <f t="shared" si="676"/>
        <v>0</v>
      </c>
      <c r="BI1197" s="12">
        <f t="shared" si="677"/>
        <v>0</v>
      </c>
      <c r="BJ1197" s="12">
        <f t="shared" si="678"/>
        <v>0</v>
      </c>
      <c r="BK1197" s="12">
        <f t="shared" si="679"/>
        <v>0</v>
      </c>
      <c r="BL1197" s="20">
        <f t="shared" si="680"/>
        <v>0</v>
      </c>
      <c r="BM1197" s="12">
        <f t="shared" si="681"/>
        <v>0</v>
      </c>
      <c r="BN1197" s="12" t="str">
        <f t="shared" si="704"/>
        <v/>
      </c>
      <c r="BO1197" s="12" t="str">
        <f t="shared" si="682"/>
        <v/>
      </c>
      <c r="BP1197" s="12" t="str">
        <f t="shared" si="683"/>
        <v/>
      </c>
      <c r="BQ1197" s="12" t="str">
        <f t="shared" si="684"/>
        <v/>
      </c>
      <c r="BS1197" s="12">
        <f t="shared" si="685"/>
        <v>0</v>
      </c>
      <c r="BT1197" s="12">
        <f t="shared" si="686"/>
        <v>0</v>
      </c>
      <c r="BU1197" s="12">
        <f t="shared" si="687"/>
        <v>0</v>
      </c>
      <c r="BV1197" s="12">
        <f t="shared" si="688"/>
        <v>0</v>
      </c>
      <c r="BW1197" s="12">
        <f t="shared" si="689"/>
        <v>0</v>
      </c>
      <c r="BX1197" s="12">
        <f t="shared" si="690"/>
        <v>0</v>
      </c>
      <c r="BY1197" s="12">
        <f t="shared" si="691"/>
        <v>0</v>
      </c>
      <c r="BZ1197" s="12">
        <f t="shared" si="692"/>
        <v>0</v>
      </c>
      <c r="CA1197" s="12" t="str">
        <f t="shared" si="693"/>
        <v/>
      </c>
      <c r="CB1197" s="21" t="str">
        <f t="shared" si="694"/>
        <v/>
      </c>
      <c r="CC1197" s="12" t="str">
        <f t="shared" si="695"/>
        <v/>
      </c>
      <c r="CD1197" s="12" t="str">
        <f t="shared" si="696"/>
        <v/>
      </c>
      <c r="CF1197" s="12">
        <f t="shared" si="697"/>
        <v>0</v>
      </c>
      <c r="CG1197" s="12">
        <f t="shared" si="698"/>
        <v>0</v>
      </c>
      <c r="CH1197" s="12">
        <f t="shared" si="699"/>
        <v>0</v>
      </c>
      <c r="CI1197" s="12">
        <f t="shared" si="700"/>
        <v>0</v>
      </c>
      <c r="CJ1197" s="12">
        <f t="shared" si="701"/>
        <v>0</v>
      </c>
      <c r="CK1197" s="12">
        <f t="shared" si="702"/>
        <v>0</v>
      </c>
    </row>
    <row r="1198" spans="50:89" x14ac:dyDescent="0.25">
      <c r="AX1198" s="12" t="str">
        <f t="shared" si="672"/>
        <v/>
      </c>
      <c r="AY1198" s="12" t="str">
        <f t="shared" si="703"/>
        <v/>
      </c>
      <c r="AZ1198" s="20">
        <f t="shared" si="673"/>
        <v>0</v>
      </c>
      <c r="BA1198" s="12" t="str">
        <f t="shared" si="668"/>
        <v/>
      </c>
      <c r="BB1198" s="12" t="str">
        <f t="shared" si="669"/>
        <v/>
      </c>
      <c r="BC1198" s="12" t="str">
        <f t="shared" si="670"/>
        <v/>
      </c>
      <c r="BD1198" s="12" t="str">
        <f t="shared" si="671"/>
        <v/>
      </c>
      <c r="BF1198" s="12">
        <f t="shared" si="674"/>
        <v>0</v>
      </c>
      <c r="BG1198" s="12">
        <f t="shared" si="675"/>
        <v>0</v>
      </c>
      <c r="BH1198" s="12">
        <f t="shared" si="676"/>
        <v>0</v>
      </c>
      <c r="BI1198" s="12">
        <f t="shared" si="677"/>
        <v>0</v>
      </c>
      <c r="BJ1198" s="12">
        <f t="shared" si="678"/>
        <v>0</v>
      </c>
      <c r="BK1198" s="12">
        <f t="shared" si="679"/>
        <v>0</v>
      </c>
      <c r="BL1198" s="20">
        <f t="shared" si="680"/>
        <v>0</v>
      </c>
      <c r="BM1198" s="12">
        <f t="shared" si="681"/>
        <v>0</v>
      </c>
      <c r="BN1198" s="12" t="str">
        <f t="shared" si="704"/>
        <v/>
      </c>
      <c r="BO1198" s="12" t="str">
        <f t="shared" si="682"/>
        <v/>
      </c>
      <c r="BP1198" s="12" t="str">
        <f t="shared" si="683"/>
        <v/>
      </c>
      <c r="BQ1198" s="12" t="str">
        <f t="shared" si="684"/>
        <v/>
      </c>
      <c r="BS1198" s="12">
        <f t="shared" si="685"/>
        <v>0</v>
      </c>
      <c r="BT1198" s="12">
        <f t="shared" si="686"/>
        <v>0</v>
      </c>
      <c r="BU1198" s="12">
        <f t="shared" si="687"/>
        <v>0</v>
      </c>
      <c r="BV1198" s="12">
        <f t="shared" si="688"/>
        <v>0</v>
      </c>
      <c r="BW1198" s="12">
        <f t="shared" si="689"/>
        <v>0</v>
      </c>
      <c r="BX1198" s="12">
        <f t="shared" si="690"/>
        <v>0</v>
      </c>
      <c r="BY1198" s="12">
        <f t="shared" si="691"/>
        <v>0</v>
      </c>
      <c r="BZ1198" s="12">
        <f t="shared" si="692"/>
        <v>0</v>
      </c>
      <c r="CA1198" s="12" t="str">
        <f t="shared" si="693"/>
        <v/>
      </c>
      <c r="CB1198" s="21" t="str">
        <f t="shared" si="694"/>
        <v/>
      </c>
      <c r="CC1198" s="12" t="str">
        <f t="shared" si="695"/>
        <v/>
      </c>
      <c r="CD1198" s="12" t="str">
        <f t="shared" si="696"/>
        <v/>
      </c>
      <c r="CF1198" s="12">
        <f t="shared" si="697"/>
        <v>0</v>
      </c>
      <c r="CG1198" s="12">
        <f t="shared" si="698"/>
        <v>0</v>
      </c>
      <c r="CH1198" s="12">
        <f t="shared" si="699"/>
        <v>0</v>
      </c>
      <c r="CI1198" s="12">
        <f t="shared" si="700"/>
        <v>0</v>
      </c>
      <c r="CJ1198" s="12">
        <f t="shared" si="701"/>
        <v>0</v>
      </c>
      <c r="CK1198" s="12">
        <f t="shared" si="702"/>
        <v>0</v>
      </c>
    </row>
    <row r="1199" spans="50:89" x14ac:dyDescent="0.25">
      <c r="AX1199" s="12" t="str">
        <f t="shared" si="672"/>
        <v/>
      </c>
      <c r="AY1199" s="12" t="str">
        <f t="shared" si="703"/>
        <v/>
      </c>
      <c r="AZ1199" s="20">
        <f t="shared" si="673"/>
        <v>0</v>
      </c>
      <c r="BA1199" s="12" t="str">
        <f t="shared" si="668"/>
        <v/>
      </c>
      <c r="BB1199" s="12" t="str">
        <f t="shared" si="669"/>
        <v/>
      </c>
      <c r="BC1199" s="12" t="str">
        <f t="shared" si="670"/>
        <v/>
      </c>
      <c r="BD1199" s="12" t="str">
        <f t="shared" si="671"/>
        <v/>
      </c>
      <c r="BF1199" s="12">
        <f t="shared" si="674"/>
        <v>0</v>
      </c>
      <c r="BG1199" s="12">
        <f t="shared" si="675"/>
        <v>0</v>
      </c>
      <c r="BH1199" s="12">
        <f t="shared" si="676"/>
        <v>0</v>
      </c>
      <c r="BI1199" s="12">
        <f t="shared" si="677"/>
        <v>0</v>
      </c>
      <c r="BJ1199" s="12">
        <f t="shared" si="678"/>
        <v>0</v>
      </c>
      <c r="BK1199" s="12">
        <f t="shared" si="679"/>
        <v>0</v>
      </c>
      <c r="BL1199" s="20">
        <f t="shared" si="680"/>
        <v>0</v>
      </c>
      <c r="BM1199" s="12">
        <f t="shared" si="681"/>
        <v>0</v>
      </c>
      <c r="BN1199" s="12" t="str">
        <f t="shared" si="704"/>
        <v/>
      </c>
      <c r="BO1199" s="12" t="str">
        <f t="shared" si="682"/>
        <v/>
      </c>
      <c r="BP1199" s="12" t="str">
        <f t="shared" si="683"/>
        <v/>
      </c>
      <c r="BQ1199" s="12" t="str">
        <f t="shared" si="684"/>
        <v/>
      </c>
      <c r="BS1199" s="12">
        <f t="shared" si="685"/>
        <v>0</v>
      </c>
      <c r="BT1199" s="12">
        <f t="shared" si="686"/>
        <v>0</v>
      </c>
      <c r="BU1199" s="12">
        <f t="shared" si="687"/>
        <v>0</v>
      </c>
      <c r="BV1199" s="12">
        <f t="shared" si="688"/>
        <v>0</v>
      </c>
      <c r="BW1199" s="12">
        <f t="shared" si="689"/>
        <v>0</v>
      </c>
      <c r="BX1199" s="12">
        <f t="shared" si="690"/>
        <v>0</v>
      </c>
      <c r="BY1199" s="12">
        <f t="shared" si="691"/>
        <v>0</v>
      </c>
      <c r="BZ1199" s="12">
        <f t="shared" si="692"/>
        <v>0</v>
      </c>
      <c r="CA1199" s="12" t="str">
        <f t="shared" si="693"/>
        <v/>
      </c>
      <c r="CB1199" s="21" t="str">
        <f t="shared" si="694"/>
        <v/>
      </c>
      <c r="CC1199" s="12" t="str">
        <f t="shared" si="695"/>
        <v/>
      </c>
      <c r="CD1199" s="12" t="str">
        <f t="shared" si="696"/>
        <v/>
      </c>
      <c r="CF1199" s="12">
        <f t="shared" si="697"/>
        <v>0</v>
      </c>
      <c r="CG1199" s="12">
        <f t="shared" si="698"/>
        <v>0</v>
      </c>
      <c r="CH1199" s="12">
        <f t="shared" si="699"/>
        <v>0</v>
      </c>
      <c r="CI1199" s="12">
        <f t="shared" si="700"/>
        <v>0</v>
      </c>
      <c r="CJ1199" s="12">
        <f t="shared" si="701"/>
        <v>0</v>
      </c>
      <c r="CK1199" s="12">
        <f t="shared" si="702"/>
        <v>0</v>
      </c>
    </row>
    <row r="1200" spans="50:89" x14ac:dyDescent="0.25">
      <c r="AX1200" s="12" t="str">
        <f t="shared" si="672"/>
        <v/>
      </c>
      <c r="AY1200" s="12" t="str">
        <f t="shared" si="703"/>
        <v/>
      </c>
      <c r="AZ1200" s="20">
        <f t="shared" si="673"/>
        <v>0</v>
      </c>
      <c r="BA1200" s="12" t="str">
        <f t="shared" si="668"/>
        <v/>
      </c>
      <c r="BB1200" s="12" t="str">
        <f t="shared" si="669"/>
        <v/>
      </c>
      <c r="BC1200" s="12" t="str">
        <f t="shared" si="670"/>
        <v/>
      </c>
      <c r="BD1200" s="12" t="str">
        <f t="shared" si="671"/>
        <v/>
      </c>
      <c r="BF1200" s="12">
        <f t="shared" si="674"/>
        <v>0</v>
      </c>
      <c r="BG1200" s="12">
        <f t="shared" si="675"/>
        <v>0</v>
      </c>
      <c r="BH1200" s="12">
        <f t="shared" si="676"/>
        <v>0</v>
      </c>
      <c r="BI1200" s="12">
        <f t="shared" si="677"/>
        <v>0</v>
      </c>
      <c r="BJ1200" s="12">
        <f t="shared" si="678"/>
        <v>0</v>
      </c>
      <c r="BK1200" s="12">
        <f t="shared" si="679"/>
        <v>0</v>
      </c>
      <c r="BL1200" s="20">
        <f t="shared" si="680"/>
        <v>0</v>
      </c>
      <c r="BM1200" s="12">
        <f t="shared" si="681"/>
        <v>0</v>
      </c>
      <c r="BN1200" s="12" t="str">
        <f t="shared" si="704"/>
        <v/>
      </c>
      <c r="BO1200" s="12" t="str">
        <f t="shared" si="682"/>
        <v/>
      </c>
      <c r="BP1200" s="12" t="str">
        <f t="shared" si="683"/>
        <v/>
      </c>
      <c r="BQ1200" s="12" t="str">
        <f t="shared" si="684"/>
        <v/>
      </c>
      <c r="BS1200" s="12">
        <f t="shared" si="685"/>
        <v>0</v>
      </c>
      <c r="BT1200" s="12">
        <f t="shared" si="686"/>
        <v>0</v>
      </c>
      <c r="BU1200" s="12">
        <f t="shared" si="687"/>
        <v>0</v>
      </c>
      <c r="BV1200" s="12">
        <f t="shared" si="688"/>
        <v>0</v>
      </c>
      <c r="BW1200" s="12">
        <f t="shared" si="689"/>
        <v>0</v>
      </c>
      <c r="BX1200" s="12">
        <f t="shared" si="690"/>
        <v>0</v>
      </c>
      <c r="BY1200" s="12">
        <f t="shared" si="691"/>
        <v>0</v>
      </c>
      <c r="BZ1200" s="12">
        <f t="shared" si="692"/>
        <v>0</v>
      </c>
      <c r="CA1200" s="12" t="str">
        <f t="shared" si="693"/>
        <v/>
      </c>
      <c r="CB1200" s="21" t="str">
        <f t="shared" si="694"/>
        <v/>
      </c>
      <c r="CC1200" s="12" t="str">
        <f t="shared" si="695"/>
        <v/>
      </c>
      <c r="CD1200" s="12" t="str">
        <f t="shared" si="696"/>
        <v/>
      </c>
      <c r="CF1200" s="12">
        <f t="shared" si="697"/>
        <v>0</v>
      </c>
      <c r="CG1200" s="12">
        <f t="shared" si="698"/>
        <v>0</v>
      </c>
      <c r="CH1200" s="12">
        <f t="shared" si="699"/>
        <v>0</v>
      </c>
      <c r="CI1200" s="12">
        <f t="shared" si="700"/>
        <v>0</v>
      </c>
      <c r="CJ1200" s="12">
        <f t="shared" si="701"/>
        <v>0</v>
      </c>
      <c r="CK1200" s="12">
        <f t="shared" si="702"/>
        <v>0</v>
      </c>
    </row>
    <row r="1201" spans="50:89" x14ac:dyDescent="0.25">
      <c r="AX1201" s="12" t="str">
        <f t="shared" si="672"/>
        <v/>
      </c>
      <c r="AY1201" s="12" t="str">
        <f t="shared" si="703"/>
        <v/>
      </c>
      <c r="AZ1201" s="20">
        <f t="shared" si="673"/>
        <v>0</v>
      </c>
      <c r="BA1201" s="12" t="str">
        <f t="shared" si="668"/>
        <v/>
      </c>
      <c r="BB1201" s="12" t="str">
        <f t="shared" si="669"/>
        <v/>
      </c>
      <c r="BC1201" s="12" t="str">
        <f t="shared" si="670"/>
        <v/>
      </c>
      <c r="BD1201" s="12" t="str">
        <f t="shared" si="671"/>
        <v/>
      </c>
      <c r="BF1201" s="12">
        <f t="shared" si="674"/>
        <v>0</v>
      </c>
      <c r="BG1201" s="12">
        <f t="shared" si="675"/>
        <v>0</v>
      </c>
      <c r="BH1201" s="12">
        <f t="shared" si="676"/>
        <v>0</v>
      </c>
      <c r="BI1201" s="12">
        <f t="shared" si="677"/>
        <v>0</v>
      </c>
      <c r="BJ1201" s="12">
        <f t="shared" si="678"/>
        <v>0</v>
      </c>
      <c r="BK1201" s="12">
        <f t="shared" si="679"/>
        <v>0</v>
      </c>
      <c r="BL1201" s="20">
        <f t="shared" si="680"/>
        <v>0</v>
      </c>
      <c r="BM1201" s="12">
        <f t="shared" si="681"/>
        <v>0</v>
      </c>
      <c r="BN1201" s="12" t="str">
        <f t="shared" si="704"/>
        <v/>
      </c>
      <c r="BO1201" s="12" t="str">
        <f t="shared" si="682"/>
        <v/>
      </c>
      <c r="BP1201" s="12" t="str">
        <f t="shared" si="683"/>
        <v/>
      </c>
      <c r="BQ1201" s="12" t="str">
        <f t="shared" si="684"/>
        <v/>
      </c>
      <c r="BS1201" s="12">
        <f t="shared" si="685"/>
        <v>0</v>
      </c>
      <c r="BT1201" s="12">
        <f t="shared" si="686"/>
        <v>0</v>
      </c>
      <c r="BU1201" s="12">
        <f t="shared" si="687"/>
        <v>0</v>
      </c>
      <c r="BV1201" s="12">
        <f t="shared" si="688"/>
        <v>0</v>
      </c>
      <c r="BW1201" s="12">
        <f t="shared" si="689"/>
        <v>0</v>
      </c>
      <c r="BX1201" s="12">
        <f t="shared" si="690"/>
        <v>0</v>
      </c>
      <c r="BY1201" s="12">
        <f t="shared" si="691"/>
        <v>0</v>
      </c>
      <c r="BZ1201" s="12">
        <f t="shared" si="692"/>
        <v>0</v>
      </c>
      <c r="CA1201" s="12" t="str">
        <f t="shared" si="693"/>
        <v/>
      </c>
      <c r="CB1201" s="21" t="str">
        <f t="shared" si="694"/>
        <v/>
      </c>
      <c r="CC1201" s="12" t="str">
        <f t="shared" si="695"/>
        <v/>
      </c>
      <c r="CD1201" s="12" t="str">
        <f t="shared" si="696"/>
        <v/>
      </c>
      <c r="CF1201" s="12">
        <f t="shared" si="697"/>
        <v>0</v>
      </c>
      <c r="CG1201" s="12">
        <f t="shared" si="698"/>
        <v>0</v>
      </c>
      <c r="CH1201" s="12">
        <f t="shared" si="699"/>
        <v>0</v>
      </c>
      <c r="CI1201" s="12">
        <f t="shared" si="700"/>
        <v>0</v>
      </c>
      <c r="CJ1201" s="12">
        <f t="shared" si="701"/>
        <v>0</v>
      </c>
      <c r="CK1201" s="12">
        <f t="shared" si="702"/>
        <v>0</v>
      </c>
    </row>
    <row r="1202" spans="50:89" x14ac:dyDescent="0.25">
      <c r="AX1202" s="12" t="str">
        <f t="shared" si="672"/>
        <v/>
      </c>
      <c r="AY1202" s="12" t="str">
        <f t="shared" si="703"/>
        <v/>
      </c>
      <c r="AZ1202" s="20">
        <f t="shared" si="673"/>
        <v>0</v>
      </c>
      <c r="BA1202" s="12" t="str">
        <f t="shared" si="668"/>
        <v/>
      </c>
      <c r="BB1202" s="12" t="str">
        <f t="shared" si="669"/>
        <v/>
      </c>
      <c r="BC1202" s="12" t="str">
        <f t="shared" si="670"/>
        <v/>
      </c>
      <c r="BD1202" s="12" t="str">
        <f t="shared" si="671"/>
        <v/>
      </c>
      <c r="BF1202" s="12">
        <f t="shared" si="674"/>
        <v>0</v>
      </c>
      <c r="BG1202" s="12">
        <f t="shared" si="675"/>
        <v>0</v>
      </c>
      <c r="BH1202" s="12">
        <f t="shared" si="676"/>
        <v>0</v>
      </c>
      <c r="BI1202" s="12">
        <f t="shared" si="677"/>
        <v>0</v>
      </c>
      <c r="BJ1202" s="12">
        <f t="shared" si="678"/>
        <v>0</v>
      </c>
      <c r="BK1202" s="12">
        <f t="shared" si="679"/>
        <v>0</v>
      </c>
      <c r="BL1202" s="20">
        <f t="shared" si="680"/>
        <v>0</v>
      </c>
      <c r="BM1202" s="12">
        <f t="shared" si="681"/>
        <v>0</v>
      </c>
      <c r="BN1202" s="12" t="str">
        <f t="shared" si="704"/>
        <v/>
      </c>
      <c r="BO1202" s="12" t="str">
        <f t="shared" si="682"/>
        <v/>
      </c>
      <c r="BP1202" s="12" t="str">
        <f t="shared" si="683"/>
        <v/>
      </c>
      <c r="BQ1202" s="12" t="str">
        <f t="shared" si="684"/>
        <v/>
      </c>
      <c r="BS1202" s="12">
        <f t="shared" si="685"/>
        <v>0</v>
      </c>
      <c r="BT1202" s="12">
        <f t="shared" si="686"/>
        <v>0</v>
      </c>
      <c r="BU1202" s="12">
        <f t="shared" si="687"/>
        <v>0</v>
      </c>
      <c r="BV1202" s="12">
        <f t="shared" si="688"/>
        <v>0</v>
      </c>
      <c r="BW1202" s="12">
        <f t="shared" si="689"/>
        <v>0</v>
      </c>
      <c r="BX1202" s="12">
        <f t="shared" si="690"/>
        <v>0</v>
      </c>
      <c r="BY1202" s="12">
        <f t="shared" si="691"/>
        <v>0</v>
      </c>
      <c r="BZ1202" s="12">
        <f t="shared" si="692"/>
        <v>0</v>
      </c>
      <c r="CA1202" s="12" t="str">
        <f t="shared" si="693"/>
        <v/>
      </c>
      <c r="CB1202" s="21" t="str">
        <f t="shared" si="694"/>
        <v/>
      </c>
      <c r="CC1202" s="12" t="str">
        <f t="shared" si="695"/>
        <v/>
      </c>
      <c r="CD1202" s="12" t="str">
        <f t="shared" si="696"/>
        <v/>
      </c>
      <c r="CF1202" s="12">
        <f t="shared" si="697"/>
        <v>0</v>
      </c>
      <c r="CG1202" s="12">
        <f t="shared" si="698"/>
        <v>0</v>
      </c>
      <c r="CH1202" s="12">
        <f t="shared" si="699"/>
        <v>0</v>
      </c>
      <c r="CI1202" s="12">
        <f t="shared" si="700"/>
        <v>0</v>
      </c>
      <c r="CJ1202" s="12">
        <f t="shared" si="701"/>
        <v>0</v>
      </c>
      <c r="CK1202" s="12">
        <f t="shared" si="702"/>
        <v>0</v>
      </c>
    </row>
    <row r="1203" spans="50:89" x14ac:dyDescent="0.25">
      <c r="AX1203" s="12" t="str">
        <f t="shared" si="672"/>
        <v/>
      </c>
      <c r="AY1203" s="12" t="str">
        <f t="shared" si="703"/>
        <v/>
      </c>
      <c r="AZ1203" s="20">
        <f t="shared" si="673"/>
        <v>0</v>
      </c>
      <c r="BA1203" s="12" t="str">
        <f t="shared" si="668"/>
        <v/>
      </c>
      <c r="BB1203" s="12" t="str">
        <f t="shared" si="669"/>
        <v/>
      </c>
      <c r="BC1203" s="12" t="str">
        <f t="shared" si="670"/>
        <v/>
      </c>
      <c r="BD1203" s="12" t="str">
        <f t="shared" si="671"/>
        <v/>
      </c>
      <c r="BF1203" s="12">
        <f t="shared" si="674"/>
        <v>0</v>
      </c>
      <c r="BG1203" s="12">
        <f t="shared" si="675"/>
        <v>0</v>
      </c>
      <c r="BH1203" s="12">
        <f t="shared" si="676"/>
        <v>0</v>
      </c>
      <c r="BI1203" s="12">
        <f t="shared" si="677"/>
        <v>0</v>
      </c>
      <c r="BJ1203" s="12">
        <f t="shared" si="678"/>
        <v>0</v>
      </c>
      <c r="BK1203" s="12">
        <f t="shared" si="679"/>
        <v>0</v>
      </c>
      <c r="BL1203" s="20">
        <f t="shared" si="680"/>
        <v>0</v>
      </c>
      <c r="BM1203" s="12">
        <f t="shared" si="681"/>
        <v>0</v>
      </c>
      <c r="BN1203" s="12" t="str">
        <f t="shared" si="704"/>
        <v/>
      </c>
      <c r="BO1203" s="12" t="str">
        <f t="shared" si="682"/>
        <v/>
      </c>
      <c r="BP1203" s="12" t="str">
        <f t="shared" si="683"/>
        <v/>
      </c>
      <c r="BQ1203" s="12" t="str">
        <f t="shared" si="684"/>
        <v/>
      </c>
      <c r="BS1203" s="12">
        <f t="shared" si="685"/>
        <v>0</v>
      </c>
      <c r="BT1203" s="12">
        <f t="shared" si="686"/>
        <v>0</v>
      </c>
      <c r="BU1203" s="12">
        <f t="shared" si="687"/>
        <v>0</v>
      </c>
      <c r="BV1203" s="12">
        <f t="shared" si="688"/>
        <v>0</v>
      </c>
      <c r="BW1203" s="12">
        <f t="shared" si="689"/>
        <v>0</v>
      </c>
      <c r="BX1203" s="12">
        <f t="shared" si="690"/>
        <v>0</v>
      </c>
      <c r="BY1203" s="12">
        <f t="shared" si="691"/>
        <v>0</v>
      </c>
      <c r="BZ1203" s="12">
        <f t="shared" si="692"/>
        <v>0</v>
      </c>
      <c r="CA1203" s="12" t="str">
        <f t="shared" si="693"/>
        <v/>
      </c>
      <c r="CB1203" s="21" t="str">
        <f t="shared" si="694"/>
        <v/>
      </c>
      <c r="CC1203" s="12" t="str">
        <f t="shared" si="695"/>
        <v/>
      </c>
      <c r="CD1203" s="12" t="str">
        <f t="shared" si="696"/>
        <v/>
      </c>
      <c r="CF1203" s="12">
        <f t="shared" si="697"/>
        <v>0</v>
      </c>
      <c r="CG1203" s="12">
        <f t="shared" si="698"/>
        <v>0</v>
      </c>
      <c r="CH1203" s="12">
        <f t="shared" si="699"/>
        <v>0</v>
      </c>
      <c r="CI1203" s="12">
        <f t="shared" si="700"/>
        <v>0</v>
      </c>
      <c r="CJ1203" s="12">
        <f t="shared" si="701"/>
        <v>0</v>
      </c>
      <c r="CK1203" s="12">
        <f t="shared" si="702"/>
        <v>0</v>
      </c>
    </row>
    <row r="1204" spans="50:89" x14ac:dyDescent="0.25">
      <c r="AX1204" s="12" t="str">
        <f t="shared" si="672"/>
        <v/>
      </c>
      <c r="AY1204" s="12" t="str">
        <f t="shared" si="703"/>
        <v/>
      </c>
      <c r="AZ1204" s="20">
        <f t="shared" si="673"/>
        <v>0</v>
      </c>
      <c r="BA1204" s="12" t="str">
        <f t="shared" si="668"/>
        <v/>
      </c>
      <c r="BB1204" s="12" t="str">
        <f t="shared" si="669"/>
        <v/>
      </c>
      <c r="BC1204" s="12" t="str">
        <f t="shared" si="670"/>
        <v/>
      </c>
      <c r="BD1204" s="12" t="str">
        <f t="shared" si="671"/>
        <v/>
      </c>
      <c r="BF1204" s="12">
        <f t="shared" si="674"/>
        <v>0</v>
      </c>
      <c r="BG1204" s="12">
        <f t="shared" si="675"/>
        <v>0</v>
      </c>
      <c r="BH1204" s="12">
        <f t="shared" si="676"/>
        <v>0</v>
      </c>
      <c r="BI1204" s="12">
        <f t="shared" si="677"/>
        <v>0</v>
      </c>
      <c r="BJ1204" s="12">
        <f t="shared" si="678"/>
        <v>0</v>
      </c>
      <c r="BK1204" s="12">
        <f t="shared" si="679"/>
        <v>0</v>
      </c>
      <c r="BL1204" s="20">
        <f t="shared" si="680"/>
        <v>0</v>
      </c>
      <c r="BM1204" s="12">
        <f t="shared" si="681"/>
        <v>0</v>
      </c>
      <c r="BN1204" s="12" t="str">
        <f t="shared" si="704"/>
        <v/>
      </c>
      <c r="BO1204" s="12" t="str">
        <f t="shared" si="682"/>
        <v/>
      </c>
      <c r="BP1204" s="12" t="str">
        <f t="shared" si="683"/>
        <v/>
      </c>
      <c r="BQ1204" s="12" t="str">
        <f t="shared" si="684"/>
        <v/>
      </c>
      <c r="BS1204" s="12">
        <f t="shared" si="685"/>
        <v>0</v>
      </c>
      <c r="BT1204" s="12">
        <f t="shared" si="686"/>
        <v>0</v>
      </c>
      <c r="BU1204" s="12">
        <f t="shared" si="687"/>
        <v>0</v>
      </c>
      <c r="BV1204" s="12">
        <f t="shared" si="688"/>
        <v>0</v>
      </c>
      <c r="BW1204" s="12">
        <f t="shared" si="689"/>
        <v>0</v>
      </c>
      <c r="BX1204" s="12">
        <f t="shared" si="690"/>
        <v>0</v>
      </c>
      <c r="BY1204" s="12">
        <f t="shared" si="691"/>
        <v>0</v>
      </c>
      <c r="BZ1204" s="12">
        <f t="shared" si="692"/>
        <v>0</v>
      </c>
      <c r="CA1204" s="12" t="str">
        <f t="shared" si="693"/>
        <v/>
      </c>
      <c r="CB1204" s="21" t="str">
        <f t="shared" si="694"/>
        <v/>
      </c>
      <c r="CC1204" s="12" t="str">
        <f t="shared" si="695"/>
        <v/>
      </c>
      <c r="CD1204" s="12" t="str">
        <f t="shared" si="696"/>
        <v/>
      </c>
      <c r="CF1204" s="12">
        <f t="shared" si="697"/>
        <v>0</v>
      </c>
      <c r="CG1204" s="12">
        <f t="shared" si="698"/>
        <v>0</v>
      </c>
      <c r="CH1204" s="12">
        <f t="shared" si="699"/>
        <v>0</v>
      </c>
      <c r="CI1204" s="12">
        <f t="shared" si="700"/>
        <v>0</v>
      </c>
      <c r="CJ1204" s="12">
        <f t="shared" si="701"/>
        <v>0</v>
      </c>
      <c r="CK1204" s="12">
        <f t="shared" si="702"/>
        <v>0</v>
      </c>
    </row>
    <row r="1205" spans="50:89" x14ac:dyDescent="0.25">
      <c r="AX1205" s="12" t="str">
        <f t="shared" si="672"/>
        <v/>
      </c>
      <c r="AY1205" s="12" t="str">
        <f t="shared" si="703"/>
        <v/>
      </c>
      <c r="AZ1205" s="20">
        <f t="shared" si="673"/>
        <v>0</v>
      </c>
      <c r="BA1205" s="12" t="str">
        <f t="shared" si="668"/>
        <v/>
      </c>
      <c r="BB1205" s="12" t="str">
        <f t="shared" si="669"/>
        <v/>
      </c>
      <c r="BC1205" s="12" t="str">
        <f t="shared" si="670"/>
        <v/>
      </c>
      <c r="BD1205" s="12" t="str">
        <f t="shared" si="671"/>
        <v/>
      </c>
      <c r="BF1205" s="12">
        <f t="shared" si="674"/>
        <v>0</v>
      </c>
      <c r="BG1205" s="12">
        <f t="shared" si="675"/>
        <v>0</v>
      </c>
      <c r="BH1205" s="12">
        <f t="shared" si="676"/>
        <v>0</v>
      </c>
      <c r="BI1205" s="12">
        <f t="shared" si="677"/>
        <v>0</v>
      </c>
      <c r="BJ1205" s="12">
        <f t="shared" si="678"/>
        <v>0</v>
      </c>
      <c r="BK1205" s="12">
        <f t="shared" si="679"/>
        <v>0</v>
      </c>
      <c r="BL1205" s="20">
        <f t="shared" si="680"/>
        <v>0</v>
      </c>
      <c r="BM1205" s="12">
        <f t="shared" si="681"/>
        <v>0</v>
      </c>
      <c r="BN1205" s="12" t="str">
        <f t="shared" si="704"/>
        <v/>
      </c>
      <c r="BO1205" s="12" t="str">
        <f t="shared" si="682"/>
        <v/>
      </c>
      <c r="BP1205" s="12" t="str">
        <f t="shared" si="683"/>
        <v/>
      </c>
      <c r="BQ1205" s="12" t="str">
        <f t="shared" si="684"/>
        <v/>
      </c>
      <c r="BS1205" s="12">
        <f t="shared" si="685"/>
        <v>0</v>
      </c>
      <c r="BT1205" s="12">
        <f t="shared" si="686"/>
        <v>0</v>
      </c>
      <c r="BU1205" s="12">
        <f t="shared" si="687"/>
        <v>0</v>
      </c>
      <c r="BV1205" s="12">
        <f t="shared" si="688"/>
        <v>0</v>
      </c>
      <c r="BW1205" s="12">
        <f t="shared" si="689"/>
        <v>0</v>
      </c>
      <c r="BX1205" s="12">
        <f t="shared" si="690"/>
        <v>0</v>
      </c>
      <c r="BY1205" s="12">
        <f t="shared" si="691"/>
        <v>0</v>
      </c>
      <c r="BZ1205" s="12">
        <f t="shared" si="692"/>
        <v>0</v>
      </c>
      <c r="CA1205" s="12" t="str">
        <f t="shared" si="693"/>
        <v/>
      </c>
      <c r="CB1205" s="21" t="str">
        <f t="shared" si="694"/>
        <v/>
      </c>
      <c r="CC1205" s="12" t="str">
        <f t="shared" si="695"/>
        <v/>
      </c>
      <c r="CD1205" s="12" t="str">
        <f t="shared" si="696"/>
        <v/>
      </c>
      <c r="CF1205" s="12">
        <f t="shared" si="697"/>
        <v>0</v>
      </c>
      <c r="CG1205" s="12">
        <f t="shared" si="698"/>
        <v>0</v>
      </c>
      <c r="CH1205" s="12">
        <f t="shared" si="699"/>
        <v>0</v>
      </c>
      <c r="CI1205" s="12">
        <f t="shared" si="700"/>
        <v>0</v>
      </c>
      <c r="CJ1205" s="12">
        <f t="shared" si="701"/>
        <v>0</v>
      </c>
      <c r="CK1205" s="12">
        <f t="shared" si="702"/>
        <v>0</v>
      </c>
    </row>
    <row r="1206" spans="50:89" x14ac:dyDescent="0.25">
      <c r="AX1206" s="12" t="str">
        <f t="shared" si="672"/>
        <v/>
      </c>
      <c r="AY1206" s="12" t="str">
        <f t="shared" si="703"/>
        <v/>
      </c>
      <c r="AZ1206" s="20">
        <f t="shared" si="673"/>
        <v>0</v>
      </c>
      <c r="BA1206" s="12" t="str">
        <f t="shared" si="668"/>
        <v/>
      </c>
      <c r="BB1206" s="12" t="str">
        <f t="shared" si="669"/>
        <v/>
      </c>
      <c r="BC1206" s="12" t="str">
        <f t="shared" si="670"/>
        <v/>
      </c>
      <c r="BD1206" s="12" t="str">
        <f t="shared" si="671"/>
        <v/>
      </c>
      <c r="BF1206" s="12">
        <f t="shared" si="674"/>
        <v>0</v>
      </c>
      <c r="BG1206" s="12">
        <f t="shared" si="675"/>
        <v>0</v>
      </c>
      <c r="BH1206" s="12">
        <f t="shared" si="676"/>
        <v>0</v>
      </c>
      <c r="BI1206" s="12">
        <f t="shared" si="677"/>
        <v>0</v>
      </c>
      <c r="BJ1206" s="12">
        <f t="shared" si="678"/>
        <v>0</v>
      </c>
      <c r="BK1206" s="12">
        <f t="shared" si="679"/>
        <v>0</v>
      </c>
      <c r="BL1206" s="20">
        <f t="shared" si="680"/>
        <v>0</v>
      </c>
      <c r="BM1206" s="12">
        <f t="shared" si="681"/>
        <v>0</v>
      </c>
      <c r="BN1206" s="12" t="str">
        <f t="shared" si="704"/>
        <v/>
      </c>
      <c r="BO1206" s="12" t="str">
        <f t="shared" si="682"/>
        <v/>
      </c>
      <c r="BP1206" s="12" t="str">
        <f t="shared" si="683"/>
        <v/>
      </c>
      <c r="BQ1206" s="12" t="str">
        <f t="shared" si="684"/>
        <v/>
      </c>
      <c r="BS1206" s="12">
        <f t="shared" si="685"/>
        <v>0</v>
      </c>
      <c r="BT1206" s="12">
        <f t="shared" si="686"/>
        <v>0</v>
      </c>
      <c r="BU1206" s="12">
        <f t="shared" si="687"/>
        <v>0</v>
      </c>
      <c r="BV1206" s="12">
        <f t="shared" si="688"/>
        <v>0</v>
      </c>
      <c r="BW1206" s="12">
        <f t="shared" si="689"/>
        <v>0</v>
      </c>
      <c r="BX1206" s="12">
        <f t="shared" si="690"/>
        <v>0</v>
      </c>
      <c r="BY1206" s="12">
        <f t="shared" si="691"/>
        <v>0</v>
      </c>
      <c r="BZ1206" s="12">
        <f t="shared" si="692"/>
        <v>0</v>
      </c>
      <c r="CA1206" s="12" t="str">
        <f t="shared" si="693"/>
        <v/>
      </c>
      <c r="CB1206" s="21" t="str">
        <f t="shared" si="694"/>
        <v/>
      </c>
      <c r="CC1206" s="12" t="str">
        <f t="shared" si="695"/>
        <v/>
      </c>
      <c r="CD1206" s="12" t="str">
        <f t="shared" si="696"/>
        <v/>
      </c>
      <c r="CF1206" s="12">
        <f t="shared" si="697"/>
        <v>0</v>
      </c>
      <c r="CG1206" s="12">
        <f t="shared" si="698"/>
        <v>0</v>
      </c>
      <c r="CH1206" s="12">
        <f t="shared" si="699"/>
        <v>0</v>
      </c>
      <c r="CI1206" s="12">
        <f t="shared" si="700"/>
        <v>0</v>
      </c>
      <c r="CJ1206" s="12">
        <f t="shared" si="701"/>
        <v>0</v>
      </c>
      <c r="CK1206" s="12">
        <f t="shared" si="702"/>
        <v>0</v>
      </c>
    </row>
    <row r="1207" spans="50:89" x14ac:dyDescent="0.25">
      <c r="AX1207" s="12" t="str">
        <f t="shared" si="672"/>
        <v/>
      </c>
      <c r="AY1207" s="12" t="str">
        <f t="shared" si="703"/>
        <v/>
      </c>
      <c r="AZ1207" s="20">
        <f t="shared" si="673"/>
        <v>0</v>
      </c>
      <c r="BA1207" s="12" t="str">
        <f t="shared" si="668"/>
        <v/>
      </c>
      <c r="BB1207" s="12" t="str">
        <f t="shared" si="669"/>
        <v/>
      </c>
      <c r="BC1207" s="12" t="str">
        <f t="shared" si="670"/>
        <v/>
      </c>
      <c r="BD1207" s="12" t="str">
        <f t="shared" si="671"/>
        <v/>
      </c>
      <c r="BF1207" s="12">
        <f t="shared" si="674"/>
        <v>0</v>
      </c>
      <c r="BG1207" s="12">
        <f t="shared" si="675"/>
        <v>0</v>
      </c>
      <c r="BH1207" s="12">
        <f t="shared" si="676"/>
        <v>0</v>
      </c>
      <c r="BI1207" s="12">
        <f t="shared" si="677"/>
        <v>0</v>
      </c>
      <c r="BJ1207" s="12">
        <f t="shared" si="678"/>
        <v>0</v>
      </c>
      <c r="BK1207" s="12">
        <f t="shared" si="679"/>
        <v>0</v>
      </c>
      <c r="BL1207" s="20">
        <f t="shared" si="680"/>
        <v>0</v>
      </c>
      <c r="BM1207" s="12">
        <f t="shared" si="681"/>
        <v>0</v>
      </c>
      <c r="BN1207" s="12" t="str">
        <f t="shared" si="704"/>
        <v/>
      </c>
      <c r="BO1207" s="12" t="str">
        <f t="shared" si="682"/>
        <v/>
      </c>
      <c r="BP1207" s="12" t="str">
        <f t="shared" si="683"/>
        <v/>
      </c>
      <c r="BQ1207" s="12" t="str">
        <f t="shared" si="684"/>
        <v/>
      </c>
      <c r="BS1207" s="12">
        <f t="shared" si="685"/>
        <v>0</v>
      </c>
      <c r="BT1207" s="12">
        <f t="shared" si="686"/>
        <v>0</v>
      </c>
      <c r="BU1207" s="12">
        <f t="shared" si="687"/>
        <v>0</v>
      </c>
      <c r="BV1207" s="12">
        <f t="shared" si="688"/>
        <v>0</v>
      </c>
      <c r="BW1207" s="12">
        <f t="shared" si="689"/>
        <v>0</v>
      </c>
      <c r="BX1207" s="12">
        <f t="shared" si="690"/>
        <v>0</v>
      </c>
      <c r="BY1207" s="12">
        <f t="shared" si="691"/>
        <v>0</v>
      </c>
      <c r="BZ1207" s="12">
        <f t="shared" si="692"/>
        <v>0</v>
      </c>
      <c r="CA1207" s="12" t="str">
        <f t="shared" si="693"/>
        <v/>
      </c>
      <c r="CB1207" s="21" t="str">
        <f t="shared" si="694"/>
        <v/>
      </c>
      <c r="CC1207" s="12" t="str">
        <f t="shared" si="695"/>
        <v/>
      </c>
      <c r="CD1207" s="12" t="str">
        <f t="shared" si="696"/>
        <v/>
      </c>
      <c r="CF1207" s="12">
        <f t="shared" si="697"/>
        <v>0</v>
      </c>
      <c r="CG1207" s="12">
        <f t="shared" si="698"/>
        <v>0</v>
      </c>
      <c r="CH1207" s="12">
        <f t="shared" si="699"/>
        <v>0</v>
      </c>
      <c r="CI1207" s="12">
        <f t="shared" si="700"/>
        <v>0</v>
      </c>
      <c r="CJ1207" s="12">
        <f t="shared" si="701"/>
        <v>0</v>
      </c>
      <c r="CK1207" s="12">
        <f t="shared" si="702"/>
        <v>0</v>
      </c>
    </row>
    <row r="1208" spans="50:89" x14ac:dyDescent="0.25">
      <c r="AX1208" s="12" t="str">
        <f t="shared" si="672"/>
        <v/>
      </c>
      <c r="AY1208" s="12" t="str">
        <f t="shared" si="703"/>
        <v/>
      </c>
      <c r="AZ1208" s="20">
        <f t="shared" si="673"/>
        <v>0</v>
      </c>
      <c r="BA1208" s="12" t="str">
        <f t="shared" si="668"/>
        <v/>
      </c>
      <c r="BB1208" s="12" t="str">
        <f t="shared" si="669"/>
        <v/>
      </c>
      <c r="BC1208" s="12" t="str">
        <f t="shared" si="670"/>
        <v/>
      </c>
      <c r="BD1208" s="12" t="str">
        <f t="shared" si="671"/>
        <v/>
      </c>
      <c r="BF1208" s="12">
        <f t="shared" si="674"/>
        <v>0</v>
      </c>
      <c r="BG1208" s="12">
        <f t="shared" si="675"/>
        <v>0</v>
      </c>
      <c r="BH1208" s="12">
        <f t="shared" si="676"/>
        <v>0</v>
      </c>
      <c r="BI1208" s="12">
        <f t="shared" si="677"/>
        <v>0</v>
      </c>
      <c r="BJ1208" s="12">
        <f t="shared" si="678"/>
        <v>0</v>
      </c>
      <c r="BK1208" s="12">
        <f t="shared" si="679"/>
        <v>0</v>
      </c>
      <c r="BL1208" s="20">
        <f t="shared" si="680"/>
        <v>0</v>
      </c>
      <c r="BM1208" s="12">
        <f t="shared" si="681"/>
        <v>0</v>
      </c>
      <c r="BN1208" s="12" t="str">
        <f t="shared" si="704"/>
        <v/>
      </c>
      <c r="BO1208" s="12" t="str">
        <f t="shared" si="682"/>
        <v/>
      </c>
      <c r="BP1208" s="12" t="str">
        <f t="shared" si="683"/>
        <v/>
      </c>
      <c r="BQ1208" s="12" t="str">
        <f t="shared" si="684"/>
        <v/>
      </c>
      <c r="BS1208" s="12">
        <f t="shared" si="685"/>
        <v>0</v>
      </c>
      <c r="BT1208" s="12">
        <f t="shared" si="686"/>
        <v>0</v>
      </c>
      <c r="BU1208" s="12">
        <f t="shared" si="687"/>
        <v>0</v>
      </c>
      <c r="BV1208" s="12">
        <f t="shared" si="688"/>
        <v>0</v>
      </c>
      <c r="BW1208" s="12">
        <f t="shared" si="689"/>
        <v>0</v>
      </c>
      <c r="BX1208" s="12">
        <f t="shared" si="690"/>
        <v>0</v>
      </c>
      <c r="BY1208" s="12">
        <f t="shared" si="691"/>
        <v>0</v>
      </c>
      <c r="BZ1208" s="12">
        <f t="shared" si="692"/>
        <v>0</v>
      </c>
      <c r="CA1208" s="12" t="str">
        <f t="shared" si="693"/>
        <v/>
      </c>
      <c r="CB1208" s="21" t="str">
        <f t="shared" si="694"/>
        <v/>
      </c>
      <c r="CC1208" s="12" t="str">
        <f t="shared" si="695"/>
        <v/>
      </c>
      <c r="CD1208" s="12" t="str">
        <f t="shared" si="696"/>
        <v/>
      </c>
      <c r="CF1208" s="12">
        <f t="shared" si="697"/>
        <v>0</v>
      </c>
      <c r="CG1208" s="12">
        <f t="shared" si="698"/>
        <v>0</v>
      </c>
      <c r="CH1208" s="12">
        <f t="shared" si="699"/>
        <v>0</v>
      </c>
      <c r="CI1208" s="12">
        <f t="shared" si="700"/>
        <v>0</v>
      </c>
      <c r="CJ1208" s="12">
        <f t="shared" si="701"/>
        <v>0</v>
      </c>
      <c r="CK1208" s="12">
        <f t="shared" si="702"/>
        <v>0</v>
      </c>
    </row>
    <row r="1209" spans="50:89" x14ac:dyDescent="0.25">
      <c r="AX1209" s="12" t="str">
        <f t="shared" si="672"/>
        <v/>
      </c>
      <c r="AY1209" s="12" t="str">
        <f t="shared" si="703"/>
        <v/>
      </c>
      <c r="AZ1209" s="20">
        <f t="shared" si="673"/>
        <v>0</v>
      </c>
      <c r="BA1209" s="12" t="str">
        <f t="shared" si="668"/>
        <v/>
      </c>
      <c r="BB1209" s="12" t="str">
        <f t="shared" si="669"/>
        <v/>
      </c>
      <c r="BC1209" s="12" t="str">
        <f t="shared" si="670"/>
        <v/>
      </c>
      <c r="BD1209" s="12" t="str">
        <f t="shared" si="671"/>
        <v/>
      </c>
      <c r="BF1209" s="12">
        <f t="shared" si="674"/>
        <v>0</v>
      </c>
      <c r="BG1209" s="12">
        <f t="shared" si="675"/>
        <v>0</v>
      </c>
      <c r="BH1209" s="12">
        <f t="shared" si="676"/>
        <v>0</v>
      </c>
      <c r="BI1209" s="12">
        <f t="shared" si="677"/>
        <v>0</v>
      </c>
      <c r="BJ1209" s="12">
        <f t="shared" si="678"/>
        <v>0</v>
      </c>
      <c r="BK1209" s="12">
        <f t="shared" si="679"/>
        <v>0</v>
      </c>
      <c r="BL1209" s="20">
        <f t="shared" si="680"/>
        <v>0</v>
      </c>
      <c r="BM1209" s="12">
        <f t="shared" si="681"/>
        <v>0</v>
      </c>
      <c r="BN1209" s="12" t="str">
        <f t="shared" si="704"/>
        <v/>
      </c>
      <c r="BO1209" s="12" t="str">
        <f t="shared" si="682"/>
        <v/>
      </c>
      <c r="BP1209" s="12" t="str">
        <f t="shared" si="683"/>
        <v/>
      </c>
      <c r="BQ1209" s="12" t="str">
        <f t="shared" si="684"/>
        <v/>
      </c>
      <c r="BS1209" s="12">
        <f t="shared" si="685"/>
        <v>0</v>
      </c>
      <c r="BT1209" s="12">
        <f t="shared" si="686"/>
        <v>0</v>
      </c>
      <c r="BU1209" s="12">
        <f t="shared" si="687"/>
        <v>0</v>
      </c>
      <c r="BV1209" s="12">
        <f t="shared" si="688"/>
        <v>0</v>
      </c>
      <c r="BW1209" s="12">
        <f t="shared" si="689"/>
        <v>0</v>
      </c>
      <c r="BX1209" s="12">
        <f t="shared" si="690"/>
        <v>0</v>
      </c>
      <c r="BY1209" s="12">
        <f t="shared" si="691"/>
        <v>0</v>
      </c>
      <c r="BZ1209" s="12">
        <f t="shared" si="692"/>
        <v>0</v>
      </c>
      <c r="CA1209" s="12" t="str">
        <f t="shared" si="693"/>
        <v/>
      </c>
      <c r="CB1209" s="21" t="str">
        <f t="shared" si="694"/>
        <v/>
      </c>
      <c r="CC1209" s="12" t="str">
        <f t="shared" si="695"/>
        <v/>
      </c>
      <c r="CD1209" s="12" t="str">
        <f t="shared" si="696"/>
        <v/>
      </c>
      <c r="CF1209" s="12">
        <f t="shared" si="697"/>
        <v>0</v>
      </c>
      <c r="CG1209" s="12">
        <f t="shared" si="698"/>
        <v>0</v>
      </c>
      <c r="CH1209" s="12">
        <f t="shared" si="699"/>
        <v>0</v>
      </c>
      <c r="CI1209" s="12">
        <f t="shared" si="700"/>
        <v>0</v>
      </c>
      <c r="CJ1209" s="12">
        <f t="shared" si="701"/>
        <v>0</v>
      </c>
      <c r="CK1209" s="12">
        <f t="shared" si="702"/>
        <v>0</v>
      </c>
    </row>
    <row r="1210" spans="50:89" x14ac:dyDescent="0.25">
      <c r="AX1210" s="12" t="str">
        <f t="shared" si="672"/>
        <v/>
      </c>
      <c r="AY1210" s="12" t="str">
        <f t="shared" si="703"/>
        <v/>
      </c>
      <c r="AZ1210" s="20">
        <f t="shared" si="673"/>
        <v>0</v>
      </c>
      <c r="BA1210" s="12" t="str">
        <f t="shared" si="668"/>
        <v/>
      </c>
      <c r="BB1210" s="12" t="str">
        <f t="shared" si="669"/>
        <v/>
      </c>
      <c r="BC1210" s="12" t="str">
        <f t="shared" si="670"/>
        <v/>
      </c>
      <c r="BD1210" s="12" t="str">
        <f t="shared" si="671"/>
        <v/>
      </c>
      <c r="BF1210" s="12">
        <f t="shared" si="674"/>
        <v>0</v>
      </c>
      <c r="BG1210" s="12">
        <f t="shared" si="675"/>
        <v>0</v>
      </c>
      <c r="BH1210" s="12">
        <f t="shared" si="676"/>
        <v>0</v>
      </c>
      <c r="BI1210" s="12">
        <f t="shared" si="677"/>
        <v>0</v>
      </c>
      <c r="BJ1210" s="12">
        <f t="shared" si="678"/>
        <v>0</v>
      </c>
      <c r="BK1210" s="12">
        <f t="shared" si="679"/>
        <v>0</v>
      </c>
      <c r="BL1210" s="20">
        <f t="shared" si="680"/>
        <v>0</v>
      </c>
      <c r="BM1210" s="12">
        <f t="shared" si="681"/>
        <v>0</v>
      </c>
      <c r="BN1210" s="12" t="str">
        <f t="shared" si="704"/>
        <v/>
      </c>
      <c r="BO1210" s="12" t="str">
        <f t="shared" si="682"/>
        <v/>
      </c>
      <c r="BP1210" s="12" t="str">
        <f t="shared" si="683"/>
        <v/>
      </c>
      <c r="BQ1210" s="12" t="str">
        <f t="shared" si="684"/>
        <v/>
      </c>
      <c r="BS1210" s="12">
        <f t="shared" si="685"/>
        <v>0</v>
      </c>
      <c r="BT1210" s="12">
        <f t="shared" si="686"/>
        <v>0</v>
      </c>
      <c r="BU1210" s="12">
        <f t="shared" si="687"/>
        <v>0</v>
      </c>
      <c r="BV1210" s="12">
        <f t="shared" si="688"/>
        <v>0</v>
      </c>
      <c r="BW1210" s="12">
        <f t="shared" si="689"/>
        <v>0</v>
      </c>
      <c r="BX1210" s="12">
        <f t="shared" si="690"/>
        <v>0</v>
      </c>
      <c r="BY1210" s="12">
        <f t="shared" si="691"/>
        <v>0</v>
      </c>
      <c r="BZ1210" s="12">
        <f t="shared" si="692"/>
        <v>0</v>
      </c>
      <c r="CA1210" s="12" t="str">
        <f t="shared" si="693"/>
        <v/>
      </c>
      <c r="CB1210" s="21" t="str">
        <f t="shared" si="694"/>
        <v/>
      </c>
      <c r="CC1210" s="12" t="str">
        <f t="shared" si="695"/>
        <v/>
      </c>
      <c r="CD1210" s="12" t="str">
        <f t="shared" si="696"/>
        <v/>
      </c>
      <c r="CF1210" s="12">
        <f t="shared" si="697"/>
        <v>0</v>
      </c>
      <c r="CG1210" s="12">
        <f t="shared" si="698"/>
        <v>0</v>
      </c>
      <c r="CH1210" s="12">
        <f t="shared" si="699"/>
        <v>0</v>
      </c>
      <c r="CI1210" s="12">
        <f t="shared" si="700"/>
        <v>0</v>
      </c>
      <c r="CJ1210" s="12">
        <f t="shared" si="701"/>
        <v>0</v>
      </c>
      <c r="CK1210" s="12">
        <f t="shared" si="702"/>
        <v>0</v>
      </c>
    </row>
    <row r="1211" spans="50:89" x14ac:dyDescent="0.25">
      <c r="AX1211" s="12" t="str">
        <f t="shared" si="672"/>
        <v/>
      </c>
      <c r="AY1211" s="12" t="str">
        <f t="shared" si="703"/>
        <v/>
      </c>
      <c r="AZ1211" s="20">
        <f t="shared" si="673"/>
        <v>0</v>
      </c>
      <c r="BA1211" s="12" t="str">
        <f t="shared" si="668"/>
        <v/>
      </c>
      <c r="BB1211" s="12" t="str">
        <f t="shared" si="669"/>
        <v/>
      </c>
      <c r="BC1211" s="12" t="str">
        <f t="shared" si="670"/>
        <v/>
      </c>
      <c r="BD1211" s="12" t="str">
        <f t="shared" si="671"/>
        <v/>
      </c>
      <c r="BF1211" s="12">
        <f t="shared" si="674"/>
        <v>0</v>
      </c>
      <c r="BG1211" s="12">
        <f t="shared" si="675"/>
        <v>0</v>
      </c>
      <c r="BH1211" s="12">
        <f t="shared" si="676"/>
        <v>0</v>
      </c>
      <c r="BI1211" s="12">
        <f t="shared" si="677"/>
        <v>0</v>
      </c>
      <c r="BJ1211" s="12">
        <f t="shared" si="678"/>
        <v>0</v>
      </c>
      <c r="BK1211" s="12">
        <f t="shared" si="679"/>
        <v>0</v>
      </c>
      <c r="BL1211" s="20">
        <f t="shared" si="680"/>
        <v>0</v>
      </c>
      <c r="BM1211" s="12">
        <f t="shared" si="681"/>
        <v>0</v>
      </c>
      <c r="BN1211" s="12" t="str">
        <f t="shared" si="704"/>
        <v/>
      </c>
      <c r="BO1211" s="12" t="str">
        <f t="shared" si="682"/>
        <v/>
      </c>
      <c r="BP1211" s="12" t="str">
        <f t="shared" si="683"/>
        <v/>
      </c>
      <c r="BQ1211" s="12" t="str">
        <f t="shared" si="684"/>
        <v/>
      </c>
      <c r="BS1211" s="12">
        <f t="shared" si="685"/>
        <v>0</v>
      </c>
      <c r="BT1211" s="12">
        <f t="shared" si="686"/>
        <v>0</v>
      </c>
      <c r="BU1211" s="12">
        <f t="shared" si="687"/>
        <v>0</v>
      </c>
      <c r="BV1211" s="12">
        <f t="shared" si="688"/>
        <v>0</v>
      </c>
      <c r="BW1211" s="12">
        <f t="shared" si="689"/>
        <v>0</v>
      </c>
      <c r="BX1211" s="12">
        <f t="shared" si="690"/>
        <v>0</v>
      </c>
      <c r="BY1211" s="12">
        <f t="shared" si="691"/>
        <v>0</v>
      </c>
      <c r="BZ1211" s="12">
        <f t="shared" si="692"/>
        <v>0</v>
      </c>
      <c r="CA1211" s="12" t="str">
        <f t="shared" si="693"/>
        <v/>
      </c>
      <c r="CB1211" s="21" t="str">
        <f t="shared" si="694"/>
        <v/>
      </c>
      <c r="CC1211" s="12" t="str">
        <f t="shared" si="695"/>
        <v/>
      </c>
      <c r="CD1211" s="12" t="str">
        <f t="shared" si="696"/>
        <v/>
      </c>
      <c r="CF1211" s="12">
        <f t="shared" si="697"/>
        <v>0</v>
      </c>
      <c r="CG1211" s="12">
        <f t="shared" si="698"/>
        <v>0</v>
      </c>
      <c r="CH1211" s="12">
        <f t="shared" si="699"/>
        <v>0</v>
      </c>
      <c r="CI1211" s="12">
        <f t="shared" si="700"/>
        <v>0</v>
      </c>
      <c r="CJ1211" s="12">
        <f t="shared" si="701"/>
        <v>0</v>
      </c>
      <c r="CK1211" s="12">
        <f t="shared" si="702"/>
        <v>0</v>
      </c>
    </row>
    <row r="1212" spans="50:89" x14ac:dyDescent="0.25">
      <c r="AX1212" s="12" t="str">
        <f t="shared" si="672"/>
        <v/>
      </c>
      <c r="AY1212" s="12" t="str">
        <f t="shared" si="703"/>
        <v/>
      </c>
      <c r="AZ1212" s="20">
        <f t="shared" si="673"/>
        <v>0</v>
      </c>
      <c r="BA1212" s="12" t="str">
        <f t="shared" si="668"/>
        <v/>
      </c>
      <c r="BB1212" s="12" t="str">
        <f t="shared" si="669"/>
        <v/>
      </c>
      <c r="BC1212" s="12" t="str">
        <f t="shared" si="670"/>
        <v/>
      </c>
      <c r="BD1212" s="12" t="str">
        <f t="shared" si="671"/>
        <v/>
      </c>
      <c r="BF1212" s="12">
        <f t="shared" si="674"/>
        <v>0</v>
      </c>
      <c r="BG1212" s="12">
        <f t="shared" si="675"/>
        <v>0</v>
      </c>
      <c r="BH1212" s="12">
        <f t="shared" si="676"/>
        <v>0</v>
      </c>
      <c r="BI1212" s="12">
        <f t="shared" si="677"/>
        <v>0</v>
      </c>
      <c r="BJ1212" s="12">
        <f t="shared" si="678"/>
        <v>0</v>
      </c>
      <c r="BK1212" s="12">
        <f t="shared" si="679"/>
        <v>0</v>
      </c>
      <c r="BL1212" s="20">
        <f t="shared" si="680"/>
        <v>0</v>
      </c>
      <c r="BM1212" s="12">
        <f t="shared" si="681"/>
        <v>0</v>
      </c>
      <c r="BN1212" s="12" t="str">
        <f t="shared" si="704"/>
        <v/>
      </c>
      <c r="BO1212" s="12" t="str">
        <f t="shared" si="682"/>
        <v/>
      </c>
      <c r="BP1212" s="12" t="str">
        <f t="shared" si="683"/>
        <v/>
      </c>
      <c r="BQ1212" s="12" t="str">
        <f t="shared" si="684"/>
        <v/>
      </c>
      <c r="BS1212" s="12">
        <f t="shared" si="685"/>
        <v>0</v>
      </c>
      <c r="BT1212" s="12">
        <f t="shared" si="686"/>
        <v>0</v>
      </c>
      <c r="BU1212" s="12">
        <f t="shared" si="687"/>
        <v>0</v>
      </c>
      <c r="BV1212" s="12">
        <f t="shared" si="688"/>
        <v>0</v>
      </c>
      <c r="BW1212" s="12">
        <f t="shared" si="689"/>
        <v>0</v>
      </c>
      <c r="BX1212" s="12">
        <f t="shared" si="690"/>
        <v>0</v>
      </c>
      <c r="BY1212" s="12">
        <f t="shared" si="691"/>
        <v>0</v>
      </c>
      <c r="BZ1212" s="12">
        <f t="shared" si="692"/>
        <v>0</v>
      </c>
      <c r="CA1212" s="12" t="str">
        <f t="shared" si="693"/>
        <v/>
      </c>
      <c r="CB1212" s="21" t="str">
        <f t="shared" si="694"/>
        <v/>
      </c>
      <c r="CC1212" s="12" t="str">
        <f t="shared" si="695"/>
        <v/>
      </c>
      <c r="CD1212" s="12" t="str">
        <f t="shared" si="696"/>
        <v/>
      </c>
      <c r="CF1212" s="12">
        <f t="shared" si="697"/>
        <v>0</v>
      </c>
      <c r="CG1212" s="12">
        <f t="shared" si="698"/>
        <v>0</v>
      </c>
      <c r="CH1212" s="12">
        <f t="shared" si="699"/>
        <v>0</v>
      </c>
      <c r="CI1212" s="12">
        <f t="shared" si="700"/>
        <v>0</v>
      </c>
      <c r="CJ1212" s="12">
        <f t="shared" si="701"/>
        <v>0</v>
      </c>
      <c r="CK1212" s="12">
        <f t="shared" si="702"/>
        <v>0</v>
      </c>
    </row>
    <row r="1213" spans="50:89" x14ac:dyDescent="0.25">
      <c r="AX1213" s="12" t="str">
        <f t="shared" si="672"/>
        <v/>
      </c>
      <c r="AY1213" s="12" t="str">
        <f t="shared" si="703"/>
        <v/>
      </c>
      <c r="AZ1213" s="20">
        <f t="shared" si="673"/>
        <v>0</v>
      </c>
      <c r="BA1213" s="12" t="str">
        <f t="shared" si="668"/>
        <v/>
      </c>
      <c r="BB1213" s="12" t="str">
        <f t="shared" si="669"/>
        <v/>
      </c>
      <c r="BC1213" s="12" t="str">
        <f t="shared" si="670"/>
        <v/>
      </c>
      <c r="BD1213" s="12" t="str">
        <f t="shared" si="671"/>
        <v/>
      </c>
      <c r="BF1213" s="12">
        <f t="shared" si="674"/>
        <v>0</v>
      </c>
      <c r="BG1213" s="12">
        <f t="shared" si="675"/>
        <v>0</v>
      </c>
      <c r="BH1213" s="12">
        <f t="shared" si="676"/>
        <v>0</v>
      </c>
      <c r="BI1213" s="12">
        <f t="shared" si="677"/>
        <v>0</v>
      </c>
      <c r="BJ1213" s="12">
        <f t="shared" si="678"/>
        <v>0</v>
      </c>
      <c r="BK1213" s="12">
        <f t="shared" si="679"/>
        <v>0</v>
      </c>
      <c r="BL1213" s="20">
        <f t="shared" si="680"/>
        <v>0</v>
      </c>
      <c r="BM1213" s="12">
        <f t="shared" si="681"/>
        <v>0</v>
      </c>
      <c r="BN1213" s="12" t="str">
        <f t="shared" si="704"/>
        <v/>
      </c>
      <c r="BO1213" s="12" t="str">
        <f t="shared" si="682"/>
        <v/>
      </c>
      <c r="BP1213" s="12" t="str">
        <f t="shared" si="683"/>
        <v/>
      </c>
      <c r="BQ1213" s="12" t="str">
        <f t="shared" si="684"/>
        <v/>
      </c>
      <c r="BS1213" s="12">
        <f t="shared" si="685"/>
        <v>0</v>
      </c>
      <c r="BT1213" s="12">
        <f t="shared" si="686"/>
        <v>0</v>
      </c>
      <c r="BU1213" s="12">
        <f t="shared" si="687"/>
        <v>0</v>
      </c>
      <c r="BV1213" s="12">
        <f t="shared" si="688"/>
        <v>0</v>
      </c>
      <c r="BW1213" s="12">
        <f t="shared" si="689"/>
        <v>0</v>
      </c>
      <c r="BX1213" s="12">
        <f t="shared" si="690"/>
        <v>0</v>
      </c>
      <c r="BY1213" s="12">
        <f t="shared" si="691"/>
        <v>0</v>
      </c>
      <c r="BZ1213" s="12">
        <f t="shared" si="692"/>
        <v>0</v>
      </c>
      <c r="CA1213" s="12" t="str">
        <f t="shared" si="693"/>
        <v/>
      </c>
      <c r="CB1213" s="21" t="str">
        <f t="shared" si="694"/>
        <v/>
      </c>
      <c r="CC1213" s="12" t="str">
        <f t="shared" si="695"/>
        <v/>
      </c>
      <c r="CD1213" s="12" t="str">
        <f t="shared" si="696"/>
        <v/>
      </c>
      <c r="CF1213" s="12">
        <f t="shared" si="697"/>
        <v>0</v>
      </c>
      <c r="CG1213" s="12">
        <f t="shared" si="698"/>
        <v>0</v>
      </c>
      <c r="CH1213" s="12">
        <f t="shared" si="699"/>
        <v>0</v>
      </c>
      <c r="CI1213" s="12">
        <f t="shared" si="700"/>
        <v>0</v>
      </c>
      <c r="CJ1213" s="12">
        <f t="shared" si="701"/>
        <v>0</v>
      </c>
      <c r="CK1213" s="12">
        <f t="shared" si="702"/>
        <v>0</v>
      </c>
    </row>
    <row r="1214" spans="50:89" x14ac:dyDescent="0.25">
      <c r="AX1214" s="12" t="str">
        <f t="shared" si="672"/>
        <v/>
      </c>
      <c r="AY1214" s="12" t="str">
        <f t="shared" si="703"/>
        <v/>
      </c>
      <c r="AZ1214" s="20">
        <f t="shared" si="673"/>
        <v>0</v>
      </c>
      <c r="BA1214" s="12" t="str">
        <f t="shared" si="668"/>
        <v/>
      </c>
      <c r="BB1214" s="12" t="str">
        <f t="shared" si="669"/>
        <v/>
      </c>
      <c r="BC1214" s="12" t="str">
        <f t="shared" si="670"/>
        <v/>
      </c>
      <c r="BD1214" s="12" t="str">
        <f t="shared" si="671"/>
        <v/>
      </c>
      <c r="BF1214" s="12">
        <f t="shared" si="674"/>
        <v>0</v>
      </c>
      <c r="BG1214" s="12">
        <f t="shared" si="675"/>
        <v>0</v>
      </c>
      <c r="BH1214" s="12">
        <f t="shared" si="676"/>
        <v>0</v>
      </c>
      <c r="BI1214" s="12">
        <f t="shared" si="677"/>
        <v>0</v>
      </c>
      <c r="BJ1214" s="12">
        <f t="shared" si="678"/>
        <v>0</v>
      </c>
      <c r="BK1214" s="12">
        <f t="shared" si="679"/>
        <v>0</v>
      </c>
      <c r="BL1214" s="20">
        <f t="shared" si="680"/>
        <v>0</v>
      </c>
      <c r="BM1214" s="12">
        <f t="shared" si="681"/>
        <v>0</v>
      </c>
      <c r="BN1214" s="12" t="str">
        <f t="shared" si="704"/>
        <v/>
      </c>
      <c r="BO1214" s="12" t="str">
        <f t="shared" si="682"/>
        <v/>
      </c>
      <c r="BP1214" s="12" t="str">
        <f t="shared" si="683"/>
        <v/>
      </c>
      <c r="BQ1214" s="12" t="str">
        <f t="shared" si="684"/>
        <v/>
      </c>
      <c r="BS1214" s="12">
        <f t="shared" si="685"/>
        <v>0</v>
      </c>
      <c r="BT1214" s="12">
        <f t="shared" si="686"/>
        <v>0</v>
      </c>
      <c r="BU1214" s="12">
        <f t="shared" si="687"/>
        <v>0</v>
      </c>
      <c r="BV1214" s="12">
        <f t="shared" si="688"/>
        <v>0</v>
      </c>
      <c r="BW1214" s="12">
        <f t="shared" si="689"/>
        <v>0</v>
      </c>
      <c r="BX1214" s="12">
        <f t="shared" si="690"/>
        <v>0</v>
      </c>
      <c r="BY1214" s="12">
        <f t="shared" si="691"/>
        <v>0</v>
      </c>
      <c r="BZ1214" s="12">
        <f t="shared" si="692"/>
        <v>0</v>
      </c>
      <c r="CA1214" s="12" t="str">
        <f t="shared" si="693"/>
        <v/>
      </c>
      <c r="CB1214" s="21" t="str">
        <f t="shared" si="694"/>
        <v/>
      </c>
      <c r="CC1214" s="12" t="str">
        <f t="shared" si="695"/>
        <v/>
      </c>
      <c r="CD1214" s="12" t="str">
        <f t="shared" si="696"/>
        <v/>
      </c>
      <c r="CF1214" s="12">
        <f t="shared" si="697"/>
        <v>0</v>
      </c>
      <c r="CG1214" s="12">
        <f t="shared" si="698"/>
        <v>0</v>
      </c>
      <c r="CH1214" s="12">
        <f t="shared" si="699"/>
        <v>0</v>
      </c>
      <c r="CI1214" s="12">
        <f t="shared" si="700"/>
        <v>0</v>
      </c>
      <c r="CJ1214" s="12">
        <f t="shared" si="701"/>
        <v>0</v>
      </c>
      <c r="CK1214" s="12">
        <f t="shared" si="702"/>
        <v>0</v>
      </c>
    </row>
    <row r="1215" spans="50:89" x14ac:dyDescent="0.25">
      <c r="AX1215" s="12" t="str">
        <f t="shared" si="672"/>
        <v/>
      </c>
      <c r="AY1215" s="12" t="str">
        <f t="shared" si="703"/>
        <v/>
      </c>
      <c r="AZ1215" s="20">
        <f t="shared" si="673"/>
        <v>0</v>
      </c>
      <c r="BA1215" s="12" t="str">
        <f t="shared" si="668"/>
        <v/>
      </c>
      <c r="BB1215" s="12" t="str">
        <f t="shared" si="669"/>
        <v/>
      </c>
      <c r="BC1215" s="12" t="str">
        <f t="shared" si="670"/>
        <v/>
      </c>
      <c r="BD1215" s="12" t="str">
        <f t="shared" si="671"/>
        <v/>
      </c>
      <c r="BF1215" s="12">
        <f t="shared" si="674"/>
        <v>0</v>
      </c>
      <c r="BG1215" s="12">
        <f t="shared" si="675"/>
        <v>0</v>
      </c>
      <c r="BH1215" s="12">
        <f t="shared" si="676"/>
        <v>0</v>
      </c>
      <c r="BI1215" s="12">
        <f t="shared" si="677"/>
        <v>0</v>
      </c>
      <c r="BJ1215" s="12">
        <f t="shared" si="678"/>
        <v>0</v>
      </c>
      <c r="BK1215" s="12">
        <f t="shared" si="679"/>
        <v>0</v>
      </c>
      <c r="BL1215" s="20">
        <f t="shared" si="680"/>
        <v>0</v>
      </c>
      <c r="BM1215" s="12">
        <f t="shared" si="681"/>
        <v>0</v>
      </c>
      <c r="BN1215" s="12" t="str">
        <f t="shared" si="704"/>
        <v/>
      </c>
      <c r="BO1215" s="12" t="str">
        <f t="shared" si="682"/>
        <v/>
      </c>
      <c r="BP1215" s="12" t="str">
        <f t="shared" si="683"/>
        <v/>
      </c>
      <c r="BQ1215" s="12" t="str">
        <f t="shared" si="684"/>
        <v/>
      </c>
      <c r="BS1215" s="12">
        <f t="shared" si="685"/>
        <v>0</v>
      </c>
      <c r="BT1215" s="12">
        <f t="shared" si="686"/>
        <v>0</v>
      </c>
      <c r="BU1215" s="12">
        <f t="shared" si="687"/>
        <v>0</v>
      </c>
      <c r="BV1215" s="12">
        <f t="shared" si="688"/>
        <v>0</v>
      </c>
      <c r="BW1215" s="12">
        <f t="shared" si="689"/>
        <v>0</v>
      </c>
      <c r="BX1215" s="12">
        <f t="shared" si="690"/>
        <v>0</v>
      </c>
      <c r="BY1215" s="12">
        <f t="shared" si="691"/>
        <v>0</v>
      </c>
      <c r="BZ1215" s="12">
        <f t="shared" si="692"/>
        <v>0</v>
      </c>
      <c r="CA1215" s="12" t="str">
        <f t="shared" si="693"/>
        <v/>
      </c>
      <c r="CB1215" s="21" t="str">
        <f t="shared" si="694"/>
        <v/>
      </c>
      <c r="CC1215" s="12" t="str">
        <f t="shared" si="695"/>
        <v/>
      </c>
      <c r="CD1215" s="12" t="str">
        <f t="shared" si="696"/>
        <v/>
      </c>
      <c r="CF1215" s="12">
        <f t="shared" si="697"/>
        <v>0</v>
      </c>
      <c r="CG1215" s="12">
        <f t="shared" si="698"/>
        <v>0</v>
      </c>
      <c r="CH1215" s="12">
        <f t="shared" si="699"/>
        <v>0</v>
      </c>
      <c r="CI1215" s="12">
        <f t="shared" si="700"/>
        <v>0</v>
      </c>
      <c r="CJ1215" s="12">
        <f t="shared" si="701"/>
        <v>0</v>
      </c>
      <c r="CK1215" s="12">
        <f t="shared" si="702"/>
        <v>0</v>
      </c>
    </row>
    <row r="1216" spans="50:89" x14ac:dyDescent="0.25">
      <c r="AX1216" s="12" t="str">
        <f t="shared" si="672"/>
        <v/>
      </c>
      <c r="AY1216" s="12" t="str">
        <f t="shared" si="703"/>
        <v/>
      </c>
      <c r="AZ1216" s="20">
        <f t="shared" si="673"/>
        <v>0</v>
      </c>
      <c r="BA1216" s="12" t="str">
        <f t="shared" si="668"/>
        <v/>
      </c>
      <c r="BB1216" s="12" t="str">
        <f t="shared" si="669"/>
        <v/>
      </c>
      <c r="BC1216" s="12" t="str">
        <f t="shared" si="670"/>
        <v/>
      </c>
      <c r="BD1216" s="12" t="str">
        <f t="shared" si="671"/>
        <v/>
      </c>
      <c r="BF1216" s="12">
        <f t="shared" si="674"/>
        <v>0</v>
      </c>
      <c r="BG1216" s="12">
        <f t="shared" si="675"/>
        <v>0</v>
      </c>
      <c r="BH1216" s="12">
        <f t="shared" si="676"/>
        <v>0</v>
      </c>
      <c r="BI1216" s="12">
        <f t="shared" si="677"/>
        <v>0</v>
      </c>
      <c r="BJ1216" s="12">
        <f t="shared" si="678"/>
        <v>0</v>
      </c>
      <c r="BK1216" s="12">
        <f t="shared" si="679"/>
        <v>0</v>
      </c>
      <c r="BL1216" s="20">
        <f t="shared" si="680"/>
        <v>0</v>
      </c>
      <c r="BM1216" s="12">
        <f t="shared" si="681"/>
        <v>0</v>
      </c>
      <c r="BN1216" s="12" t="str">
        <f t="shared" si="704"/>
        <v/>
      </c>
      <c r="BO1216" s="12" t="str">
        <f t="shared" si="682"/>
        <v/>
      </c>
      <c r="BP1216" s="12" t="str">
        <f t="shared" si="683"/>
        <v/>
      </c>
      <c r="BQ1216" s="12" t="str">
        <f t="shared" si="684"/>
        <v/>
      </c>
      <c r="BS1216" s="12">
        <f t="shared" si="685"/>
        <v>0</v>
      </c>
      <c r="BT1216" s="12">
        <f t="shared" si="686"/>
        <v>0</v>
      </c>
      <c r="BU1216" s="12">
        <f t="shared" si="687"/>
        <v>0</v>
      </c>
      <c r="BV1216" s="12">
        <f t="shared" si="688"/>
        <v>0</v>
      </c>
      <c r="BW1216" s="12">
        <f t="shared" si="689"/>
        <v>0</v>
      </c>
      <c r="BX1216" s="12">
        <f t="shared" si="690"/>
        <v>0</v>
      </c>
      <c r="BY1216" s="12">
        <f t="shared" si="691"/>
        <v>0</v>
      </c>
      <c r="BZ1216" s="12">
        <f t="shared" si="692"/>
        <v>0</v>
      </c>
      <c r="CA1216" s="12" t="str">
        <f t="shared" si="693"/>
        <v/>
      </c>
      <c r="CB1216" s="21" t="str">
        <f t="shared" si="694"/>
        <v/>
      </c>
      <c r="CC1216" s="12" t="str">
        <f t="shared" si="695"/>
        <v/>
      </c>
      <c r="CD1216" s="12" t="str">
        <f t="shared" si="696"/>
        <v/>
      </c>
      <c r="CF1216" s="12">
        <f t="shared" si="697"/>
        <v>0</v>
      </c>
      <c r="CG1216" s="12">
        <f t="shared" si="698"/>
        <v>0</v>
      </c>
      <c r="CH1216" s="12">
        <f t="shared" si="699"/>
        <v>0</v>
      </c>
      <c r="CI1216" s="12">
        <f t="shared" si="700"/>
        <v>0</v>
      </c>
      <c r="CJ1216" s="12">
        <f t="shared" si="701"/>
        <v>0</v>
      </c>
      <c r="CK1216" s="12">
        <f t="shared" si="702"/>
        <v>0</v>
      </c>
    </row>
    <row r="1217" spans="50:89" x14ac:dyDescent="0.25">
      <c r="AX1217" s="12" t="str">
        <f t="shared" si="672"/>
        <v/>
      </c>
      <c r="AY1217" s="12" t="str">
        <f t="shared" si="703"/>
        <v/>
      </c>
      <c r="AZ1217" s="20">
        <f t="shared" si="673"/>
        <v>0</v>
      </c>
      <c r="BA1217" s="12" t="str">
        <f t="shared" si="668"/>
        <v/>
      </c>
      <c r="BB1217" s="12" t="str">
        <f t="shared" si="669"/>
        <v/>
      </c>
      <c r="BC1217" s="12" t="str">
        <f t="shared" si="670"/>
        <v/>
      </c>
      <c r="BD1217" s="12" t="str">
        <f t="shared" si="671"/>
        <v/>
      </c>
      <c r="BF1217" s="12">
        <f t="shared" si="674"/>
        <v>0</v>
      </c>
      <c r="BG1217" s="12">
        <f t="shared" si="675"/>
        <v>0</v>
      </c>
      <c r="BH1217" s="12">
        <f t="shared" si="676"/>
        <v>0</v>
      </c>
      <c r="BI1217" s="12">
        <f t="shared" si="677"/>
        <v>0</v>
      </c>
      <c r="BJ1217" s="12">
        <f t="shared" si="678"/>
        <v>0</v>
      </c>
      <c r="BK1217" s="12">
        <f t="shared" si="679"/>
        <v>0</v>
      </c>
      <c r="BL1217" s="20">
        <f t="shared" si="680"/>
        <v>0</v>
      </c>
      <c r="BM1217" s="12">
        <f t="shared" si="681"/>
        <v>0</v>
      </c>
      <c r="BN1217" s="12" t="str">
        <f t="shared" si="704"/>
        <v/>
      </c>
      <c r="BO1217" s="12" t="str">
        <f t="shared" si="682"/>
        <v/>
      </c>
      <c r="BP1217" s="12" t="str">
        <f t="shared" si="683"/>
        <v/>
      </c>
      <c r="BQ1217" s="12" t="str">
        <f t="shared" si="684"/>
        <v/>
      </c>
      <c r="BS1217" s="12">
        <f t="shared" si="685"/>
        <v>0</v>
      </c>
      <c r="BT1217" s="12">
        <f t="shared" si="686"/>
        <v>0</v>
      </c>
      <c r="BU1217" s="12">
        <f t="shared" si="687"/>
        <v>0</v>
      </c>
      <c r="BV1217" s="12">
        <f t="shared" si="688"/>
        <v>0</v>
      </c>
      <c r="BW1217" s="12">
        <f t="shared" si="689"/>
        <v>0</v>
      </c>
      <c r="BX1217" s="12">
        <f t="shared" si="690"/>
        <v>0</v>
      </c>
      <c r="BY1217" s="12">
        <f t="shared" si="691"/>
        <v>0</v>
      </c>
      <c r="BZ1217" s="12">
        <f t="shared" si="692"/>
        <v>0</v>
      </c>
      <c r="CA1217" s="12" t="str">
        <f t="shared" si="693"/>
        <v/>
      </c>
      <c r="CB1217" s="21" t="str">
        <f t="shared" si="694"/>
        <v/>
      </c>
      <c r="CC1217" s="12" t="str">
        <f t="shared" si="695"/>
        <v/>
      </c>
      <c r="CD1217" s="12" t="str">
        <f t="shared" si="696"/>
        <v/>
      </c>
      <c r="CF1217" s="12">
        <f t="shared" si="697"/>
        <v>0</v>
      </c>
      <c r="CG1217" s="12">
        <f t="shared" si="698"/>
        <v>0</v>
      </c>
      <c r="CH1217" s="12">
        <f t="shared" si="699"/>
        <v>0</v>
      </c>
      <c r="CI1217" s="12">
        <f t="shared" si="700"/>
        <v>0</v>
      </c>
      <c r="CJ1217" s="12">
        <f t="shared" si="701"/>
        <v>0</v>
      </c>
      <c r="CK1217" s="12">
        <f t="shared" si="702"/>
        <v>0</v>
      </c>
    </row>
    <row r="1218" spans="50:89" x14ac:dyDescent="0.25">
      <c r="AX1218" s="12" t="str">
        <f t="shared" si="672"/>
        <v/>
      </c>
      <c r="AY1218" s="12" t="str">
        <f t="shared" si="703"/>
        <v/>
      </c>
      <c r="AZ1218" s="20">
        <f t="shared" si="673"/>
        <v>0</v>
      </c>
      <c r="BA1218" s="12" t="str">
        <f t="shared" ref="BA1218:BA1281" si="705">IFERROR(LEFT(AZ1218,FIND(".",AZ1218,1)),"")</f>
        <v/>
      </c>
      <c r="BB1218" s="12" t="str">
        <f t="shared" ref="BB1218:BB1281" si="706">IFERROR(MID(AZ1218,FIND(",",AZ1218,1)+2,FIND(".",AZ1218,FIND(".",AZ1218,1)+1)-(FIND(".",AZ1218,1)+2)),"")</f>
        <v/>
      </c>
      <c r="BC1218" s="12" t="str">
        <f t="shared" ref="BC1218:BC1281" si="707">IFERROR(MID(AZ1218,FIND(".",AZ1218,FIND(".",AZ1218,1)+1)+3,FIND(".",AZ1218,FIND(".",AZ1218,FIND(".",AZ1218,1)+1)+3)-(FIND(".",AZ1218,FIND(".",AZ1218,1)+1)+2)),"")</f>
        <v/>
      </c>
      <c r="BD1218" s="12" t="str">
        <f t="shared" ref="BD1218:BD1281" si="708">IFERROR(MID(AZ1218,FIND(".",AZ1218,FIND(".",AZ1218,FIND(".",AZ1218,1)+1)+2)+3,FIND(".",AZ1218,FIND(".",AZ1218,FIND(".",AZ1218,FIND(".",AZ1218,1)+1)+2)+3+1)),"")</f>
        <v/>
      </c>
      <c r="BF1218" s="12">
        <f t="shared" si="674"/>
        <v>0</v>
      </c>
      <c r="BG1218" s="12">
        <f t="shared" si="675"/>
        <v>0</v>
      </c>
      <c r="BH1218" s="12">
        <f t="shared" si="676"/>
        <v>0</v>
      </c>
      <c r="BI1218" s="12">
        <f t="shared" si="677"/>
        <v>0</v>
      </c>
      <c r="BJ1218" s="12">
        <f t="shared" si="678"/>
        <v>0</v>
      </c>
      <c r="BK1218" s="12">
        <f t="shared" si="679"/>
        <v>0</v>
      </c>
      <c r="BL1218" s="20">
        <f t="shared" si="680"/>
        <v>0</v>
      </c>
      <c r="BM1218" s="12">
        <f t="shared" si="681"/>
        <v>0</v>
      </c>
      <c r="BN1218" s="12" t="str">
        <f t="shared" si="704"/>
        <v/>
      </c>
      <c r="BO1218" s="12" t="str">
        <f t="shared" si="682"/>
        <v/>
      </c>
      <c r="BP1218" s="12" t="str">
        <f t="shared" si="683"/>
        <v/>
      </c>
      <c r="BQ1218" s="12" t="str">
        <f t="shared" si="684"/>
        <v/>
      </c>
      <c r="BS1218" s="12">
        <f t="shared" si="685"/>
        <v>0</v>
      </c>
      <c r="BT1218" s="12">
        <f t="shared" si="686"/>
        <v>0</v>
      </c>
      <c r="BU1218" s="12">
        <f t="shared" si="687"/>
        <v>0</v>
      </c>
      <c r="BV1218" s="12">
        <f t="shared" si="688"/>
        <v>0</v>
      </c>
      <c r="BW1218" s="12">
        <f t="shared" si="689"/>
        <v>0</v>
      </c>
      <c r="BX1218" s="12">
        <f t="shared" si="690"/>
        <v>0</v>
      </c>
      <c r="BY1218" s="12">
        <f t="shared" si="691"/>
        <v>0</v>
      </c>
      <c r="BZ1218" s="12">
        <f t="shared" si="692"/>
        <v>0</v>
      </c>
      <c r="CA1218" s="12" t="str">
        <f t="shared" si="693"/>
        <v/>
      </c>
      <c r="CB1218" s="21" t="str">
        <f t="shared" si="694"/>
        <v/>
      </c>
      <c r="CC1218" s="12" t="str">
        <f t="shared" si="695"/>
        <v/>
      </c>
      <c r="CD1218" s="12" t="str">
        <f t="shared" si="696"/>
        <v/>
      </c>
      <c r="CF1218" s="12">
        <f t="shared" si="697"/>
        <v>0</v>
      </c>
      <c r="CG1218" s="12">
        <f t="shared" si="698"/>
        <v>0</v>
      </c>
      <c r="CH1218" s="12">
        <f t="shared" si="699"/>
        <v>0</v>
      </c>
      <c r="CI1218" s="12">
        <f t="shared" si="700"/>
        <v>0</v>
      </c>
      <c r="CJ1218" s="12">
        <f t="shared" si="701"/>
        <v>0</v>
      </c>
      <c r="CK1218" s="12">
        <f t="shared" si="702"/>
        <v>0</v>
      </c>
    </row>
    <row r="1219" spans="50:89" x14ac:dyDescent="0.25">
      <c r="AX1219" s="12" t="str">
        <f t="shared" ref="AX1219:AX1282" si="709">IFERROR(MATCH(C1219,$C$2:$C$2000,0),"")</f>
        <v/>
      </c>
      <c r="AY1219" s="12" t="str">
        <f t="shared" si="703"/>
        <v/>
      </c>
      <c r="AZ1219" s="20">
        <f t="shared" ref="AZ1219:AZ1282" si="710">AM1219</f>
        <v>0</v>
      </c>
      <c r="BA1219" s="12" t="str">
        <f t="shared" si="705"/>
        <v/>
      </c>
      <c r="BB1219" s="12" t="str">
        <f t="shared" si="706"/>
        <v/>
      </c>
      <c r="BC1219" s="12" t="str">
        <f t="shared" si="707"/>
        <v/>
      </c>
      <c r="BD1219" s="12" t="str">
        <f t="shared" si="708"/>
        <v/>
      </c>
      <c r="BF1219" s="12">
        <f t="shared" ref="BF1219:BF1282" si="711">COUNTIF(BA1219:BD1219,"Anticipatoria.")</f>
        <v>0</v>
      </c>
      <c r="BG1219" s="12">
        <f t="shared" ref="BG1219:BG1282" si="712">COUNTIF(BA1219:BD1219,"Criterios y estándares (Rúbrica).")</f>
        <v>0</v>
      </c>
      <c r="BH1219" s="12">
        <f t="shared" ref="BH1219:BH1282" si="713">COUNTIF(BA1219:BD1219,"Autoevaluación.")</f>
        <v>0</v>
      </c>
      <c r="BI1219" s="12">
        <f t="shared" ref="BI1219:BI1282" si="714">COUNTIF(BA1219:BD1219,"Retroalimentación.")</f>
        <v>0</v>
      </c>
      <c r="BJ1219" s="12">
        <f t="shared" ref="BJ1219:BJ1282" si="715">COUNTIF(BA1219:BD1219,"No incluye los componentes enunciados.")</f>
        <v>0</v>
      </c>
      <c r="BK1219" s="12">
        <f t="shared" ref="BK1219:BK1282" si="716">IF(BJ1219=1,1,SUM(BF1219:BI1219))</f>
        <v>0</v>
      </c>
      <c r="BL1219" s="20">
        <f t="shared" ref="BL1219:BL1282" si="717">AO1219</f>
        <v>0</v>
      </c>
      <c r="BM1219" s="12">
        <f t="shared" ref="BM1219:BM1282" si="718">IFERROR(LEFT(BL1219,FIND(",",BL1219,1)-1),BL1219)</f>
        <v>0</v>
      </c>
      <c r="BN1219" s="12" t="str">
        <f t="shared" si="704"/>
        <v/>
      </c>
      <c r="BO1219" s="12" t="str">
        <f t="shared" ref="BO1219:BO1282" si="719">IF(OR(LEN(BL1219)=28,LEN(BL1219)=42,LEN(BL1219)=43,LEN(BL1219)=44,LEN(BL1219)=47,LEN(BL1219)=48,LEN(BL1219)=49,LEN(BL1219)=62,LEN(BL1219)=63,LEN(BL1219)=64),RIGHT(BL1219,LEN(BL1219)-FIND(",",BL1219,11)-1),IFERROR(MID(BL1219,FIND(",",BL1219,11)+2,(FIND(",",BL1219,21))-(FIND(",",BL1219,11)+2)),""))</f>
        <v/>
      </c>
      <c r="BP1219" s="12" t="str">
        <f t="shared" ref="BP1219:BP1282" si="720">IF(OR(LEN(BL1219)=53,LEN(BL1219)=58,LEN(BL1219)=72,LEN(BL1219)=73),RIGHT(BL1219,LEN(BL1219)-FIND(",",BL1219,20)-1),IFERROR(MID(BL1219,FIND(",",BL1219,20)+2,(FIND(",",BL1219,30))-(FIND(",",BL1219,20)+2)),""))</f>
        <v/>
      </c>
      <c r="BQ1219" s="12" t="str">
        <f t="shared" ref="BQ1219:BQ1282" si="721">IF(OR(LEN(BL1219)=62,LEN(BL1219)=63,LEN(BL1219)=64,LEN(BL1219)=72,LEN(BL1219)=73),"",IFERROR(RIGHT(BL1219,LEN(BL1219)-(FIND(",",BL1219,30)+1)),""))</f>
        <v/>
      </c>
      <c r="BS1219" s="12">
        <f t="shared" ref="BS1219:BS1282" si="722">COUNTIF(BM1219:BQ1219,"Reflexión")</f>
        <v>0</v>
      </c>
      <c r="BT1219" s="12">
        <f t="shared" ref="BT1219:BT1282" si="723">COUNTIF(BM1219:BQ1219,"Diálogo")</f>
        <v>0</v>
      </c>
      <c r="BU1219" s="12">
        <f t="shared" ref="BU1219:BU1282" si="724">COUNTIF(BM1219:BQ1219,"Claridad")</f>
        <v>0</v>
      </c>
      <c r="BV1219" s="12">
        <f t="shared" ref="BV1219:BV1282" si="725">COUNTIF(BM1219:BQ1219,"Oportunidades de mejora")</f>
        <v>0</v>
      </c>
      <c r="BW1219" s="12">
        <f t="shared" ref="BW1219:BW1282" si="726">COUNTIF(BM1219:BQ1219,"Retroalimentación al docente")</f>
        <v>0</v>
      </c>
      <c r="BX1219" s="12">
        <f t="shared" ref="BX1219:BX1282" si="727">COUNTIF(BM1219:BQ1219,"No incluye los principios enunciados")</f>
        <v>0</v>
      </c>
      <c r="BY1219" s="12">
        <f t="shared" ref="BY1219:BY1282" si="728">IF(BX1219=1,1,SUM(BS1219:BX1219))</f>
        <v>0</v>
      </c>
      <c r="BZ1219" s="12">
        <f t="shared" ref="BZ1219:BZ1282" si="729">AU1219</f>
        <v>0</v>
      </c>
      <c r="CA1219" s="12" t="str">
        <f t="shared" ref="CA1219:CA1282" si="730">IFERROR(LEFT(BZ1219,FIND(".",BZ1219,1)),"")</f>
        <v/>
      </c>
      <c r="CB1219" s="21" t="str">
        <f t="shared" ref="CB1219:CB1282" si="731">IFERROR(MID(BZ1219,FIND(".",BZ1219,1)+3,(FIND(".",BZ1219,100))-(FIND(".",BZ1219,1)+2)),"")</f>
        <v/>
      </c>
      <c r="CC1219" s="12" t="str">
        <f t="shared" ref="CC1219:CC1282" si="732">IFERROR(MID(BZ1219,FIND(".",BZ1219,83)+3,(FIND(".",BZ1219,185))-(FIND(".",BZ1219,83)+2)),"")</f>
        <v/>
      </c>
      <c r="CD1219" s="12" t="str">
        <f t="shared" ref="CD1219:CD1282" si="733">IFERROR(MID(BZ1219,FIND(".",BZ1219,185)+3,(FIND(".",BZ1219,255))-(FIND(".",BZ1219,185)+1)),"")</f>
        <v/>
      </c>
      <c r="CF1219" s="12">
        <f t="shared" ref="CF1219:CF1282" si="734">COUNTIF(CA1219:CD1219,"La bibliografía básica propuesta se encuentra en la biblioteca ""Juan Roa Vásquez"".")</f>
        <v>0</v>
      </c>
      <c r="CG1219" s="12">
        <f t="shared" ref="CG1219:CG1282" si="735">COUNTIF(CA1219:CD1219,"La bibliografía propuesta contiene títulos de edición menor a 5 años.")</f>
        <v>0</v>
      </c>
      <c r="CH1219" s="12">
        <f t="shared" ref="CH1219:CH1282" si="736">COUNTIF(CA1219:CD1219,"La bibliografía se presenta con una sólo sistema de referenciación (APA, Vancouver, IEEE, etc).")</f>
        <v>0</v>
      </c>
      <c r="CI1219" s="12">
        <f t="shared" ref="CI1219:CI1282" si="737">COUNTIF(CA1219:CD1219,"La bibliografía incluye por lo menos dos títulos en una segunda lengua.")</f>
        <v>0</v>
      </c>
      <c r="CJ1219" s="12">
        <f t="shared" ref="CJ1219:CJ1282" si="738">COUNTIF(CA1219:CD1219,"No incluye bibliografía.")</f>
        <v>0</v>
      </c>
      <c r="CK1219" s="12">
        <f t="shared" ref="CK1219:CK1282" si="739">IF(CJ1219=1,1,SUM(CF1219:CI1219))</f>
        <v>0</v>
      </c>
    </row>
    <row r="1220" spans="50:89" x14ac:dyDescent="0.25">
      <c r="AX1220" s="12" t="str">
        <f t="shared" si="709"/>
        <v/>
      </c>
      <c r="AY1220" s="12" t="str">
        <f t="shared" si="703"/>
        <v/>
      </c>
      <c r="AZ1220" s="20">
        <f t="shared" si="710"/>
        <v>0</v>
      </c>
      <c r="BA1220" s="12" t="str">
        <f t="shared" si="705"/>
        <v/>
      </c>
      <c r="BB1220" s="12" t="str">
        <f t="shared" si="706"/>
        <v/>
      </c>
      <c r="BC1220" s="12" t="str">
        <f t="shared" si="707"/>
        <v/>
      </c>
      <c r="BD1220" s="12" t="str">
        <f t="shared" si="708"/>
        <v/>
      </c>
      <c r="BF1220" s="12">
        <f t="shared" si="711"/>
        <v>0</v>
      </c>
      <c r="BG1220" s="12">
        <f t="shared" si="712"/>
        <v>0</v>
      </c>
      <c r="BH1220" s="12">
        <f t="shared" si="713"/>
        <v>0</v>
      </c>
      <c r="BI1220" s="12">
        <f t="shared" si="714"/>
        <v>0</v>
      </c>
      <c r="BJ1220" s="12">
        <f t="shared" si="715"/>
        <v>0</v>
      </c>
      <c r="BK1220" s="12">
        <f t="shared" si="716"/>
        <v>0</v>
      </c>
      <c r="BL1220" s="20">
        <f t="shared" si="717"/>
        <v>0</v>
      </c>
      <c r="BM1220" s="12">
        <f t="shared" si="718"/>
        <v>0</v>
      </c>
      <c r="BN1220" s="12" t="str">
        <f t="shared" si="704"/>
        <v/>
      </c>
      <c r="BO1220" s="12" t="str">
        <f t="shared" si="719"/>
        <v/>
      </c>
      <c r="BP1220" s="12" t="str">
        <f t="shared" si="720"/>
        <v/>
      </c>
      <c r="BQ1220" s="12" t="str">
        <f t="shared" si="721"/>
        <v/>
      </c>
      <c r="BS1220" s="12">
        <f t="shared" si="722"/>
        <v>0</v>
      </c>
      <c r="BT1220" s="12">
        <f t="shared" si="723"/>
        <v>0</v>
      </c>
      <c r="BU1220" s="12">
        <f t="shared" si="724"/>
        <v>0</v>
      </c>
      <c r="BV1220" s="12">
        <f t="shared" si="725"/>
        <v>0</v>
      </c>
      <c r="BW1220" s="12">
        <f t="shared" si="726"/>
        <v>0</v>
      </c>
      <c r="BX1220" s="12">
        <f t="shared" si="727"/>
        <v>0</v>
      </c>
      <c r="BY1220" s="12">
        <f t="shared" si="728"/>
        <v>0</v>
      </c>
      <c r="BZ1220" s="12">
        <f t="shared" si="729"/>
        <v>0</v>
      </c>
      <c r="CA1220" s="12" t="str">
        <f t="shared" si="730"/>
        <v/>
      </c>
      <c r="CB1220" s="21" t="str">
        <f t="shared" si="731"/>
        <v/>
      </c>
      <c r="CC1220" s="12" t="str">
        <f t="shared" si="732"/>
        <v/>
      </c>
      <c r="CD1220" s="12" t="str">
        <f t="shared" si="733"/>
        <v/>
      </c>
      <c r="CF1220" s="12">
        <f t="shared" si="734"/>
        <v>0</v>
      </c>
      <c r="CG1220" s="12">
        <f t="shared" si="735"/>
        <v>0</v>
      </c>
      <c r="CH1220" s="12">
        <f t="shared" si="736"/>
        <v>0</v>
      </c>
      <c r="CI1220" s="12">
        <f t="shared" si="737"/>
        <v>0</v>
      </c>
      <c r="CJ1220" s="12">
        <f t="shared" si="738"/>
        <v>0</v>
      </c>
      <c r="CK1220" s="12">
        <f t="shared" si="739"/>
        <v>0</v>
      </c>
    </row>
    <row r="1221" spans="50:89" x14ac:dyDescent="0.25">
      <c r="AX1221" s="12" t="str">
        <f t="shared" si="709"/>
        <v/>
      </c>
      <c r="AY1221" s="12" t="str">
        <f t="shared" si="703"/>
        <v/>
      </c>
      <c r="AZ1221" s="20">
        <f t="shared" si="710"/>
        <v>0</v>
      </c>
      <c r="BA1221" s="12" t="str">
        <f t="shared" si="705"/>
        <v/>
      </c>
      <c r="BB1221" s="12" t="str">
        <f t="shared" si="706"/>
        <v/>
      </c>
      <c r="BC1221" s="12" t="str">
        <f t="shared" si="707"/>
        <v/>
      </c>
      <c r="BD1221" s="12" t="str">
        <f t="shared" si="708"/>
        <v/>
      </c>
      <c r="BF1221" s="12">
        <f t="shared" si="711"/>
        <v>0</v>
      </c>
      <c r="BG1221" s="12">
        <f t="shared" si="712"/>
        <v>0</v>
      </c>
      <c r="BH1221" s="12">
        <f t="shared" si="713"/>
        <v>0</v>
      </c>
      <c r="BI1221" s="12">
        <f t="shared" si="714"/>
        <v>0</v>
      </c>
      <c r="BJ1221" s="12">
        <f t="shared" si="715"/>
        <v>0</v>
      </c>
      <c r="BK1221" s="12">
        <f t="shared" si="716"/>
        <v>0</v>
      </c>
      <c r="BL1221" s="20">
        <f t="shared" si="717"/>
        <v>0</v>
      </c>
      <c r="BM1221" s="12">
        <f t="shared" si="718"/>
        <v>0</v>
      </c>
      <c r="BN1221" s="12" t="str">
        <f t="shared" si="704"/>
        <v/>
      </c>
      <c r="BO1221" s="12" t="str">
        <f t="shared" si="719"/>
        <v/>
      </c>
      <c r="BP1221" s="12" t="str">
        <f t="shared" si="720"/>
        <v/>
      </c>
      <c r="BQ1221" s="12" t="str">
        <f t="shared" si="721"/>
        <v/>
      </c>
      <c r="BS1221" s="12">
        <f t="shared" si="722"/>
        <v>0</v>
      </c>
      <c r="BT1221" s="12">
        <f t="shared" si="723"/>
        <v>0</v>
      </c>
      <c r="BU1221" s="12">
        <f t="shared" si="724"/>
        <v>0</v>
      </c>
      <c r="BV1221" s="12">
        <f t="shared" si="725"/>
        <v>0</v>
      </c>
      <c r="BW1221" s="12">
        <f t="shared" si="726"/>
        <v>0</v>
      </c>
      <c r="BX1221" s="12">
        <f t="shared" si="727"/>
        <v>0</v>
      </c>
      <c r="BY1221" s="12">
        <f t="shared" si="728"/>
        <v>0</v>
      </c>
      <c r="BZ1221" s="12">
        <f t="shared" si="729"/>
        <v>0</v>
      </c>
      <c r="CA1221" s="12" t="str">
        <f t="shared" si="730"/>
        <v/>
      </c>
      <c r="CB1221" s="21" t="str">
        <f t="shared" si="731"/>
        <v/>
      </c>
      <c r="CC1221" s="12" t="str">
        <f t="shared" si="732"/>
        <v/>
      </c>
      <c r="CD1221" s="12" t="str">
        <f t="shared" si="733"/>
        <v/>
      </c>
      <c r="CF1221" s="12">
        <f t="shared" si="734"/>
        <v>0</v>
      </c>
      <c r="CG1221" s="12">
        <f t="shared" si="735"/>
        <v>0</v>
      </c>
      <c r="CH1221" s="12">
        <f t="shared" si="736"/>
        <v>0</v>
      </c>
      <c r="CI1221" s="12">
        <f t="shared" si="737"/>
        <v>0</v>
      </c>
      <c r="CJ1221" s="12">
        <f t="shared" si="738"/>
        <v>0</v>
      </c>
      <c r="CK1221" s="12">
        <f t="shared" si="739"/>
        <v>0</v>
      </c>
    </row>
    <row r="1222" spans="50:89" x14ac:dyDescent="0.25">
      <c r="AX1222" s="12" t="str">
        <f t="shared" si="709"/>
        <v/>
      </c>
      <c r="AY1222" s="12" t="str">
        <f t="shared" si="703"/>
        <v/>
      </c>
      <c r="AZ1222" s="20">
        <f t="shared" si="710"/>
        <v>0</v>
      </c>
      <c r="BA1222" s="12" t="str">
        <f t="shared" si="705"/>
        <v/>
      </c>
      <c r="BB1222" s="12" t="str">
        <f t="shared" si="706"/>
        <v/>
      </c>
      <c r="BC1222" s="12" t="str">
        <f t="shared" si="707"/>
        <v/>
      </c>
      <c r="BD1222" s="12" t="str">
        <f t="shared" si="708"/>
        <v/>
      </c>
      <c r="BF1222" s="12">
        <f t="shared" si="711"/>
        <v>0</v>
      </c>
      <c r="BG1222" s="12">
        <f t="shared" si="712"/>
        <v>0</v>
      </c>
      <c r="BH1222" s="12">
        <f t="shared" si="713"/>
        <v>0</v>
      </c>
      <c r="BI1222" s="12">
        <f t="shared" si="714"/>
        <v>0</v>
      </c>
      <c r="BJ1222" s="12">
        <f t="shared" si="715"/>
        <v>0</v>
      </c>
      <c r="BK1222" s="12">
        <f t="shared" si="716"/>
        <v>0</v>
      </c>
      <c r="BL1222" s="20">
        <f t="shared" si="717"/>
        <v>0</v>
      </c>
      <c r="BM1222" s="12">
        <f t="shared" si="718"/>
        <v>0</v>
      </c>
      <c r="BN1222" s="12" t="str">
        <f t="shared" si="704"/>
        <v/>
      </c>
      <c r="BO1222" s="12" t="str">
        <f t="shared" si="719"/>
        <v/>
      </c>
      <c r="BP1222" s="12" t="str">
        <f t="shared" si="720"/>
        <v/>
      </c>
      <c r="BQ1222" s="12" t="str">
        <f t="shared" si="721"/>
        <v/>
      </c>
      <c r="BS1222" s="12">
        <f t="shared" si="722"/>
        <v>0</v>
      </c>
      <c r="BT1222" s="12">
        <f t="shared" si="723"/>
        <v>0</v>
      </c>
      <c r="BU1222" s="12">
        <f t="shared" si="724"/>
        <v>0</v>
      </c>
      <c r="BV1222" s="12">
        <f t="shared" si="725"/>
        <v>0</v>
      </c>
      <c r="BW1222" s="12">
        <f t="shared" si="726"/>
        <v>0</v>
      </c>
      <c r="BX1222" s="12">
        <f t="shared" si="727"/>
        <v>0</v>
      </c>
      <c r="BY1222" s="12">
        <f t="shared" si="728"/>
        <v>0</v>
      </c>
      <c r="BZ1222" s="12">
        <f t="shared" si="729"/>
        <v>0</v>
      </c>
      <c r="CA1222" s="12" t="str">
        <f t="shared" si="730"/>
        <v/>
      </c>
      <c r="CB1222" s="21" t="str">
        <f t="shared" si="731"/>
        <v/>
      </c>
      <c r="CC1222" s="12" t="str">
        <f t="shared" si="732"/>
        <v/>
      </c>
      <c r="CD1222" s="12" t="str">
        <f t="shared" si="733"/>
        <v/>
      </c>
      <c r="CF1222" s="12">
        <f t="shared" si="734"/>
        <v>0</v>
      </c>
      <c r="CG1222" s="12">
        <f t="shared" si="735"/>
        <v>0</v>
      </c>
      <c r="CH1222" s="12">
        <f t="shared" si="736"/>
        <v>0</v>
      </c>
      <c r="CI1222" s="12">
        <f t="shared" si="737"/>
        <v>0</v>
      </c>
      <c r="CJ1222" s="12">
        <f t="shared" si="738"/>
        <v>0</v>
      </c>
      <c r="CK1222" s="12">
        <f t="shared" si="739"/>
        <v>0</v>
      </c>
    </row>
    <row r="1223" spans="50:89" x14ac:dyDescent="0.25">
      <c r="AX1223" s="12" t="str">
        <f t="shared" si="709"/>
        <v/>
      </c>
      <c r="AY1223" s="12" t="str">
        <f t="shared" si="703"/>
        <v/>
      </c>
      <c r="AZ1223" s="20">
        <f t="shared" si="710"/>
        <v>0</v>
      </c>
      <c r="BA1223" s="12" t="str">
        <f t="shared" si="705"/>
        <v/>
      </c>
      <c r="BB1223" s="12" t="str">
        <f t="shared" si="706"/>
        <v/>
      </c>
      <c r="BC1223" s="12" t="str">
        <f t="shared" si="707"/>
        <v/>
      </c>
      <c r="BD1223" s="12" t="str">
        <f t="shared" si="708"/>
        <v/>
      </c>
      <c r="BF1223" s="12">
        <f t="shared" si="711"/>
        <v>0</v>
      </c>
      <c r="BG1223" s="12">
        <f t="shared" si="712"/>
        <v>0</v>
      </c>
      <c r="BH1223" s="12">
        <f t="shared" si="713"/>
        <v>0</v>
      </c>
      <c r="BI1223" s="12">
        <f t="shared" si="714"/>
        <v>0</v>
      </c>
      <c r="BJ1223" s="12">
        <f t="shared" si="715"/>
        <v>0</v>
      </c>
      <c r="BK1223" s="12">
        <f t="shared" si="716"/>
        <v>0</v>
      </c>
      <c r="BL1223" s="20">
        <f t="shared" si="717"/>
        <v>0</v>
      </c>
      <c r="BM1223" s="12">
        <f t="shared" si="718"/>
        <v>0</v>
      </c>
      <c r="BN1223" s="12" t="str">
        <f t="shared" si="704"/>
        <v/>
      </c>
      <c r="BO1223" s="12" t="str">
        <f t="shared" si="719"/>
        <v/>
      </c>
      <c r="BP1223" s="12" t="str">
        <f t="shared" si="720"/>
        <v/>
      </c>
      <c r="BQ1223" s="12" t="str">
        <f t="shared" si="721"/>
        <v/>
      </c>
      <c r="BS1223" s="12">
        <f t="shared" si="722"/>
        <v>0</v>
      </c>
      <c r="BT1223" s="12">
        <f t="shared" si="723"/>
        <v>0</v>
      </c>
      <c r="BU1223" s="12">
        <f t="shared" si="724"/>
        <v>0</v>
      </c>
      <c r="BV1223" s="12">
        <f t="shared" si="725"/>
        <v>0</v>
      </c>
      <c r="BW1223" s="12">
        <f t="shared" si="726"/>
        <v>0</v>
      </c>
      <c r="BX1223" s="12">
        <f t="shared" si="727"/>
        <v>0</v>
      </c>
      <c r="BY1223" s="12">
        <f t="shared" si="728"/>
        <v>0</v>
      </c>
      <c r="BZ1223" s="12">
        <f t="shared" si="729"/>
        <v>0</v>
      </c>
      <c r="CA1223" s="12" t="str">
        <f t="shared" si="730"/>
        <v/>
      </c>
      <c r="CB1223" s="21" t="str">
        <f t="shared" si="731"/>
        <v/>
      </c>
      <c r="CC1223" s="12" t="str">
        <f t="shared" si="732"/>
        <v/>
      </c>
      <c r="CD1223" s="12" t="str">
        <f t="shared" si="733"/>
        <v/>
      </c>
      <c r="CF1223" s="12">
        <f t="shared" si="734"/>
        <v>0</v>
      </c>
      <c r="CG1223" s="12">
        <f t="shared" si="735"/>
        <v>0</v>
      </c>
      <c r="CH1223" s="12">
        <f t="shared" si="736"/>
        <v>0</v>
      </c>
      <c r="CI1223" s="12">
        <f t="shared" si="737"/>
        <v>0</v>
      </c>
      <c r="CJ1223" s="12">
        <f t="shared" si="738"/>
        <v>0</v>
      </c>
      <c r="CK1223" s="12">
        <f t="shared" si="739"/>
        <v>0</v>
      </c>
    </row>
    <row r="1224" spans="50:89" x14ac:dyDescent="0.25">
      <c r="AX1224" s="12" t="str">
        <f t="shared" si="709"/>
        <v/>
      </c>
      <c r="AY1224" s="12" t="str">
        <f t="shared" si="703"/>
        <v/>
      </c>
      <c r="AZ1224" s="20">
        <f t="shared" si="710"/>
        <v>0</v>
      </c>
      <c r="BA1224" s="12" t="str">
        <f t="shared" si="705"/>
        <v/>
      </c>
      <c r="BB1224" s="12" t="str">
        <f t="shared" si="706"/>
        <v/>
      </c>
      <c r="BC1224" s="12" t="str">
        <f t="shared" si="707"/>
        <v/>
      </c>
      <c r="BD1224" s="12" t="str">
        <f t="shared" si="708"/>
        <v/>
      </c>
      <c r="BF1224" s="12">
        <f t="shared" si="711"/>
        <v>0</v>
      </c>
      <c r="BG1224" s="12">
        <f t="shared" si="712"/>
        <v>0</v>
      </c>
      <c r="BH1224" s="12">
        <f t="shared" si="713"/>
        <v>0</v>
      </c>
      <c r="BI1224" s="12">
        <f t="shared" si="714"/>
        <v>0</v>
      </c>
      <c r="BJ1224" s="12">
        <f t="shared" si="715"/>
        <v>0</v>
      </c>
      <c r="BK1224" s="12">
        <f t="shared" si="716"/>
        <v>0</v>
      </c>
      <c r="BL1224" s="20">
        <f t="shared" si="717"/>
        <v>0</v>
      </c>
      <c r="BM1224" s="12">
        <f t="shared" si="718"/>
        <v>0</v>
      </c>
      <c r="BN1224" s="12" t="str">
        <f t="shared" si="704"/>
        <v/>
      </c>
      <c r="BO1224" s="12" t="str">
        <f t="shared" si="719"/>
        <v/>
      </c>
      <c r="BP1224" s="12" t="str">
        <f t="shared" si="720"/>
        <v/>
      </c>
      <c r="BQ1224" s="12" t="str">
        <f t="shared" si="721"/>
        <v/>
      </c>
      <c r="BS1224" s="12">
        <f t="shared" si="722"/>
        <v>0</v>
      </c>
      <c r="BT1224" s="12">
        <f t="shared" si="723"/>
        <v>0</v>
      </c>
      <c r="BU1224" s="12">
        <f t="shared" si="724"/>
        <v>0</v>
      </c>
      <c r="BV1224" s="12">
        <f t="shared" si="725"/>
        <v>0</v>
      </c>
      <c r="BW1224" s="12">
        <f t="shared" si="726"/>
        <v>0</v>
      </c>
      <c r="BX1224" s="12">
        <f t="shared" si="727"/>
        <v>0</v>
      </c>
      <c r="BY1224" s="12">
        <f t="shared" si="728"/>
        <v>0</v>
      </c>
      <c r="BZ1224" s="12">
        <f t="shared" si="729"/>
        <v>0</v>
      </c>
      <c r="CA1224" s="12" t="str">
        <f t="shared" si="730"/>
        <v/>
      </c>
      <c r="CB1224" s="21" t="str">
        <f t="shared" si="731"/>
        <v/>
      </c>
      <c r="CC1224" s="12" t="str">
        <f t="shared" si="732"/>
        <v/>
      </c>
      <c r="CD1224" s="12" t="str">
        <f t="shared" si="733"/>
        <v/>
      </c>
      <c r="CF1224" s="12">
        <f t="shared" si="734"/>
        <v>0</v>
      </c>
      <c r="CG1224" s="12">
        <f t="shared" si="735"/>
        <v>0</v>
      </c>
      <c r="CH1224" s="12">
        <f t="shared" si="736"/>
        <v>0</v>
      </c>
      <c r="CI1224" s="12">
        <f t="shared" si="737"/>
        <v>0</v>
      </c>
      <c r="CJ1224" s="12">
        <f t="shared" si="738"/>
        <v>0</v>
      </c>
      <c r="CK1224" s="12">
        <f t="shared" si="739"/>
        <v>0</v>
      </c>
    </row>
    <row r="1225" spans="50:89" x14ac:dyDescent="0.25">
      <c r="AX1225" s="12" t="str">
        <f t="shared" si="709"/>
        <v/>
      </c>
      <c r="AY1225" s="12" t="str">
        <f t="shared" si="703"/>
        <v/>
      </c>
      <c r="AZ1225" s="20">
        <f t="shared" si="710"/>
        <v>0</v>
      </c>
      <c r="BA1225" s="12" t="str">
        <f t="shared" si="705"/>
        <v/>
      </c>
      <c r="BB1225" s="12" t="str">
        <f t="shared" si="706"/>
        <v/>
      </c>
      <c r="BC1225" s="12" t="str">
        <f t="shared" si="707"/>
        <v/>
      </c>
      <c r="BD1225" s="12" t="str">
        <f t="shared" si="708"/>
        <v/>
      </c>
      <c r="BF1225" s="12">
        <f t="shared" si="711"/>
        <v>0</v>
      </c>
      <c r="BG1225" s="12">
        <f t="shared" si="712"/>
        <v>0</v>
      </c>
      <c r="BH1225" s="12">
        <f t="shared" si="713"/>
        <v>0</v>
      </c>
      <c r="BI1225" s="12">
        <f t="shared" si="714"/>
        <v>0</v>
      </c>
      <c r="BJ1225" s="12">
        <f t="shared" si="715"/>
        <v>0</v>
      </c>
      <c r="BK1225" s="12">
        <f t="shared" si="716"/>
        <v>0</v>
      </c>
      <c r="BL1225" s="20">
        <f t="shared" si="717"/>
        <v>0</v>
      </c>
      <c r="BM1225" s="12">
        <f t="shared" si="718"/>
        <v>0</v>
      </c>
      <c r="BN1225" s="12" t="str">
        <f t="shared" si="704"/>
        <v/>
      </c>
      <c r="BO1225" s="12" t="str">
        <f t="shared" si="719"/>
        <v/>
      </c>
      <c r="BP1225" s="12" t="str">
        <f t="shared" si="720"/>
        <v/>
      </c>
      <c r="BQ1225" s="12" t="str">
        <f t="shared" si="721"/>
        <v/>
      </c>
      <c r="BS1225" s="12">
        <f t="shared" si="722"/>
        <v>0</v>
      </c>
      <c r="BT1225" s="12">
        <f t="shared" si="723"/>
        <v>0</v>
      </c>
      <c r="BU1225" s="12">
        <f t="shared" si="724"/>
        <v>0</v>
      </c>
      <c r="BV1225" s="12">
        <f t="shared" si="725"/>
        <v>0</v>
      </c>
      <c r="BW1225" s="12">
        <f t="shared" si="726"/>
        <v>0</v>
      </c>
      <c r="BX1225" s="12">
        <f t="shared" si="727"/>
        <v>0</v>
      </c>
      <c r="BY1225" s="12">
        <f t="shared" si="728"/>
        <v>0</v>
      </c>
      <c r="BZ1225" s="12">
        <f t="shared" si="729"/>
        <v>0</v>
      </c>
      <c r="CA1225" s="12" t="str">
        <f t="shared" si="730"/>
        <v/>
      </c>
      <c r="CB1225" s="21" t="str">
        <f t="shared" si="731"/>
        <v/>
      </c>
      <c r="CC1225" s="12" t="str">
        <f t="shared" si="732"/>
        <v/>
      </c>
      <c r="CD1225" s="12" t="str">
        <f t="shared" si="733"/>
        <v/>
      </c>
      <c r="CF1225" s="12">
        <f t="shared" si="734"/>
        <v>0</v>
      </c>
      <c r="CG1225" s="12">
        <f t="shared" si="735"/>
        <v>0</v>
      </c>
      <c r="CH1225" s="12">
        <f t="shared" si="736"/>
        <v>0</v>
      </c>
      <c r="CI1225" s="12">
        <f t="shared" si="737"/>
        <v>0</v>
      </c>
      <c r="CJ1225" s="12">
        <f t="shared" si="738"/>
        <v>0</v>
      </c>
      <c r="CK1225" s="12">
        <f t="shared" si="739"/>
        <v>0</v>
      </c>
    </row>
    <row r="1226" spans="50:89" x14ac:dyDescent="0.25">
      <c r="AX1226" s="12" t="str">
        <f t="shared" si="709"/>
        <v/>
      </c>
      <c r="AY1226" s="12" t="str">
        <f t="shared" si="703"/>
        <v/>
      </c>
      <c r="AZ1226" s="20">
        <f t="shared" si="710"/>
        <v>0</v>
      </c>
      <c r="BA1226" s="12" t="str">
        <f t="shared" si="705"/>
        <v/>
      </c>
      <c r="BB1226" s="12" t="str">
        <f t="shared" si="706"/>
        <v/>
      </c>
      <c r="BC1226" s="12" t="str">
        <f t="shared" si="707"/>
        <v/>
      </c>
      <c r="BD1226" s="12" t="str">
        <f t="shared" si="708"/>
        <v/>
      </c>
      <c r="BF1226" s="12">
        <f t="shared" si="711"/>
        <v>0</v>
      </c>
      <c r="BG1226" s="12">
        <f t="shared" si="712"/>
        <v>0</v>
      </c>
      <c r="BH1226" s="12">
        <f t="shared" si="713"/>
        <v>0</v>
      </c>
      <c r="BI1226" s="12">
        <f t="shared" si="714"/>
        <v>0</v>
      </c>
      <c r="BJ1226" s="12">
        <f t="shared" si="715"/>
        <v>0</v>
      </c>
      <c r="BK1226" s="12">
        <f t="shared" si="716"/>
        <v>0</v>
      </c>
      <c r="BL1226" s="20">
        <f t="shared" si="717"/>
        <v>0</v>
      </c>
      <c r="BM1226" s="12">
        <f t="shared" si="718"/>
        <v>0</v>
      </c>
      <c r="BN1226" s="12" t="str">
        <f t="shared" si="704"/>
        <v/>
      </c>
      <c r="BO1226" s="12" t="str">
        <f t="shared" si="719"/>
        <v/>
      </c>
      <c r="BP1226" s="12" t="str">
        <f t="shared" si="720"/>
        <v/>
      </c>
      <c r="BQ1226" s="12" t="str">
        <f t="shared" si="721"/>
        <v/>
      </c>
      <c r="BS1226" s="12">
        <f t="shared" si="722"/>
        <v>0</v>
      </c>
      <c r="BT1226" s="12">
        <f t="shared" si="723"/>
        <v>0</v>
      </c>
      <c r="BU1226" s="12">
        <f t="shared" si="724"/>
        <v>0</v>
      </c>
      <c r="BV1226" s="12">
        <f t="shared" si="725"/>
        <v>0</v>
      </c>
      <c r="BW1226" s="12">
        <f t="shared" si="726"/>
        <v>0</v>
      </c>
      <c r="BX1226" s="12">
        <f t="shared" si="727"/>
        <v>0</v>
      </c>
      <c r="BY1226" s="12">
        <f t="shared" si="728"/>
        <v>0</v>
      </c>
      <c r="BZ1226" s="12">
        <f t="shared" si="729"/>
        <v>0</v>
      </c>
      <c r="CA1226" s="12" t="str">
        <f t="shared" si="730"/>
        <v/>
      </c>
      <c r="CB1226" s="21" t="str">
        <f t="shared" si="731"/>
        <v/>
      </c>
      <c r="CC1226" s="12" t="str">
        <f t="shared" si="732"/>
        <v/>
      </c>
      <c r="CD1226" s="12" t="str">
        <f t="shared" si="733"/>
        <v/>
      </c>
      <c r="CF1226" s="12">
        <f t="shared" si="734"/>
        <v>0</v>
      </c>
      <c r="CG1226" s="12">
        <f t="shared" si="735"/>
        <v>0</v>
      </c>
      <c r="CH1226" s="12">
        <f t="shared" si="736"/>
        <v>0</v>
      </c>
      <c r="CI1226" s="12">
        <f t="shared" si="737"/>
        <v>0</v>
      </c>
      <c r="CJ1226" s="12">
        <f t="shared" si="738"/>
        <v>0</v>
      </c>
      <c r="CK1226" s="12">
        <f t="shared" si="739"/>
        <v>0</v>
      </c>
    </row>
    <row r="1227" spans="50:89" x14ac:dyDescent="0.25">
      <c r="AX1227" s="12" t="str">
        <f t="shared" si="709"/>
        <v/>
      </c>
      <c r="AY1227" s="12" t="str">
        <f t="shared" ref="AY1227:AY1290" si="740">IFERROR(1/(COUNTIF($AX$2:$AX$2000,MATCH(C1227,$C$2:$C$2000,0))),"")</f>
        <v/>
      </c>
      <c r="AZ1227" s="20">
        <f t="shared" si="710"/>
        <v>0</v>
      </c>
      <c r="BA1227" s="12" t="str">
        <f t="shared" si="705"/>
        <v/>
      </c>
      <c r="BB1227" s="12" t="str">
        <f t="shared" si="706"/>
        <v/>
      </c>
      <c r="BC1227" s="12" t="str">
        <f t="shared" si="707"/>
        <v/>
      </c>
      <c r="BD1227" s="12" t="str">
        <f t="shared" si="708"/>
        <v/>
      </c>
      <c r="BF1227" s="12">
        <f t="shared" si="711"/>
        <v>0</v>
      </c>
      <c r="BG1227" s="12">
        <f t="shared" si="712"/>
        <v>0</v>
      </c>
      <c r="BH1227" s="12">
        <f t="shared" si="713"/>
        <v>0</v>
      </c>
      <c r="BI1227" s="12">
        <f t="shared" si="714"/>
        <v>0</v>
      </c>
      <c r="BJ1227" s="12">
        <f t="shared" si="715"/>
        <v>0</v>
      </c>
      <c r="BK1227" s="12">
        <f t="shared" si="716"/>
        <v>0</v>
      </c>
      <c r="BL1227" s="20">
        <f t="shared" si="717"/>
        <v>0</v>
      </c>
      <c r="BM1227" s="12">
        <f t="shared" si="718"/>
        <v>0</v>
      </c>
      <c r="BN1227" s="12" t="str">
        <f t="shared" si="704"/>
        <v/>
      </c>
      <c r="BO1227" s="12" t="str">
        <f t="shared" si="719"/>
        <v/>
      </c>
      <c r="BP1227" s="12" t="str">
        <f t="shared" si="720"/>
        <v/>
      </c>
      <c r="BQ1227" s="12" t="str">
        <f t="shared" si="721"/>
        <v/>
      </c>
      <c r="BS1227" s="12">
        <f t="shared" si="722"/>
        <v>0</v>
      </c>
      <c r="BT1227" s="12">
        <f t="shared" si="723"/>
        <v>0</v>
      </c>
      <c r="BU1227" s="12">
        <f t="shared" si="724"/>
        <v>0</v>
      </c>
      <c r="BV1227" s="12">
        <f t="shared" si="725"/>
        <v>0</v>
      </c>
      <c r="BW1227" s="12">
        <f t="shared" si="726"/>
        <v>0</v>
      </c>
      <c r="BX1227" s="12">
        <f t="shared" si="727"/>
        <v>0</v>
      </c>
      <c r="BY1227" s="12">
        <f t="shared" si="728"/>
        <v>0</v>
      </c>
      <c r="BZ1227" s="12">
        <f t="shared" si="729"/>
        <v>0</v>
      </c>
      <c r="CA1227" s="12" t="str">
        <f t="shared" si="730"/>
        <v/>
      </c>
      <c r="CB1227" s="21" t="str">
        <f t="shared" si="731"/>
        <v/>
      </c>
      <c r="CC1227" s="12" t="str">
        <f t="shared" si="732"/>
        <v/>
      </c>
      <c r="CD1227" s="12" t="str">
        <f t="shared" si="733"/>
        <v/>
      </c>
      <c r="CF1227" s="12">
        <f t="shared" si="734"/>
        <v>0</v>
      </c>
      <c r="CG1227" s="12">
        <f t="shared" si="735"/>
        <v>0</v>
      </c>
      <c r="CH1227" s="12">
        <f t="shared" si="736"/>
        <v>0</v>
      </c>
      <c r="CI1227" s="12">
        <f t="shared" si="737"/>
        <v>0</v>
      </c>
      <c r="CJ1227" s="12">
        <f t="shared" si="738"/>
        <v>0</v>
      </c>
      <c r="CK1227" s="12">
        <f t="shared" si="739"/>
        <v>0</v>
      </c>
    </row>
    <row r="1228" spans="50:89" x14ac:dyDescent="0.25">
      <c r="AX1228" s="12" t="str">
        <f t="shared" si="709"/>
        <v/>
      </c>
      <c r="AY1228" s="12" t="str">
        <f t="shared" si="740"/>
        <v/>
      </c>
      <c r="AZ1228" s="20">
        <f t="shared" si="710"/>
        <v>0</v>
      </c>
      <c r="BA1228" s="12" t="str">
        <f t="shared" si="705"/>
        <v/>
      </c>
      <c r="BB1228" s="12" t="str">
        <f t="shared" si="706"/>
        <v/>
      </c>
      <c r="BC1228" s="12" t="str">
        <f t="shared" si="707"/>
        <v/>
      </c>
      <c r="BD1228" s="12" t="str">
        <f t="shared" si="708"/>
        <v/>
      </c>
      <c r="BF1228" s="12">
        <f t="shared" si="711"/>
        <v>0</v>
      </c>
      <c r="BG1228" s="12">
        <f t="shared" si="712"/>
        <v>0</v>
      </c>
      <c r="BH1228" s="12">
        <f t="shared" si="713"/>
        <v>0</v>
      </c>
      <c r="BI1228" s="12">
        <f t="shared" si="714"/>
        <v>0</v>
      </c>
      <c r="BJ1228" s="12">
        <f t="shared" si="715"/>
        <v>0</v>
      </c>
      <c r="BK1228" s="12">
        <f t="shared" si="716"/>
        <v>0</v>
      </c>
      <c r="BL1228" s="20">
        <f t="shared" si="717"/>
        <v>0</v>
      </c>
      <c r="BM1228" s="12">
        <f t="shared" si="718"/>
        <v>0</v>
      </c>
      <c r="BN1228" s="12" t="str">
        <f t="shared" si="704"/>
        <v/>
      </c>
      <c r="BO1228" s="12" t="str">
        <f t="shared" si="719"/>
        <v/>
      </c>
      <c r="BP1228" s="12" t="str">
        <f t="shared" si="720"/>
        <v/>
      </c>
      <c r="BQ1228" s="12" t="str">
        <f t="shared" si="721"/>
        <v/>
      </c>
      <c r="BS1228" s="12">
        <f t="shared" si="722"/>
        <v>0</v>
      </c>
      <c r="BT1228" s="12">
        <f t="shared" si="723"/>
        <v>0</v>
      </c>
      <c r="BU1228" s="12">
        <f t="shared" si="724"/>
        <v>0</v>
      </c>
      <c r="BV1228" s="12">
        <f t="shared" si="725"/>
        <v>0</v>
      </c>
      <c r="BW1228" s="12">
        <f t="shared" si="726"/>
        <v>0</v>
      </c>
      <c r="BX1228" s="12">
        <f t="shared" si="727"/>
        <v>0</v>
      </c>
      <c r="BY1228" s="12">
        <f t="shared" si="728"/>
        <v>0</v>
      </c>
      <c r="BZ1228" s="12">
        <f t="shared" si="729"/>
        <v>0</v>
      </c>
      <c r="CA1228" s="12" t="str">
        <f t="shared" si="730"/>
        <v/>
      </c>
      <c r="CB1228" s="21" t="str">
        <f t="shared" si="731"/>
        <v/>
      </c>
      <c r="CC1228" s="12" t="str">
        <f t="shared" si="732"/>
        <v/>
      </c>
      <c r="CD1228" s="12" t="str">
        <f t="shared" si="733"/>
        <v/>
      </c>
      <c r="CF1228" s="12">
        <f t="shared" si="734"/>
        <v>0</v>
      </c>
      <c r="CG1228" s="12">
        <f t="shared" si="735"/>
        <v>0</v>
      </c>
      <c r="CH1228" s="12">
        <f t="shared" si="736"/>
        <v>0</v>
      </c>
      <c r="CI1228" s="12">
        <f t="shared" si="737"/>
        <v>0</v>
      </c>
      <c r="CJ1228" s="12">
        <f t="shared" si="738"/>
        <v>0</v>
      </c>
      <c r="CK1228" s="12">
        <f t="shared" si="739"/>
        <v>0</v>
      </c>
    </row>
    <row r="1229" spans="50:89" x14ac:dyDescent="0.25">
      <c r="AX1229" s="12" t="str">
        <f t="shared" si="709"/>
        <v/>
      </c>
      <c r="AY1229" s="12" t="str">
        <f t="shared" si="740"/>
        <v/>
      </c>
      <c r="AZ1229" s="20">
        <f t="shared" si="710"/>
        <v>0</v>
      </c>
      <c r="BA1229" s="12" t="str">
        <f t="shared" si="705"/>
        <v/>
      </c>
      <c r="BB1229" s="12" t="str">
        <f t="shared" si="706"/>
        <v/>
      </c>
      <c r="BC1229" s="12" t="str">
        <f t="shared" si="707"/>
        <v/>
      </c>
      <c r="BD1229" s="12" t="str">
        <f t="shared" si="708"/>
        <v/>
      </c>
      <c r="BF1229" s="12">
        <f t="shared" si="711"/>
        <v>0</v>
      </c>
      <c r="BG1229" s="12">
        <f t="shared" si="712"/>
        <v>0</v>
      </c>
      <c r="BH1229" s="12">
        <f t="shared" si="713"/>
        <v>0</v>
      </c>
      <c r="BI1229" s="12">
        <f t="shared" si="714"/>
        <v>0</v>
      </c>
      <c r="BJ1229" s="12">
        <f t="shared" si="715"/>
        <v>0</v>
      </c>
      <c r="BK1229" s="12">
        <f t="shared" si="716"/>
        <v>0</v>
      </c>
      <c r="BL1229" s="20">
        <f t="shared" si="717"/>
        <v>0</v>
      </c>
      <c r="BM1229" s="12">
        <f t="shared" si="718"/>
        <v>0</v>
      </c>
      <c r="BN1229" s="12" t="str">
        <f t="shared" si="704"/>
        <v/>
      </c>
      <c r="BO1229" s="12" t="str">
        <f t="shared" si="719"/>
        <v/>
      </c>
      <c r="BP1229" s="12" t="str">
        <f t="shared" si="720"/>
        <v/>
      </c>
      <c r="BQ1229" s="12" t="str">
        <f t="shared" si="721"/>
        <v/>
      </c>
      <c r="BS1229" s="12">
        <f t="shared" si="722"/>
        <v>0</v>
      </c>
      <c r="BT1229" s="12">
        <f t="shared" si="723"/>
        <v>0</v>
      </c>
      <c r="BU1229" s="12">
        <f t="shared" si="724"/>
        <v>0</v>
      </c>
      <c r="BV1229" s="12">
        <f t="shared" si="725"/>
        <v>0</v>
      </c>
      <c r="BW1229" s="12">
        <f t="shared" si="726"/>
        <v>0</v>
      </c>
      <c r="BX1229" s="12">
        <f t="shared" si="727"/>
        <v>0</v>
      </c>
      <c r="BY1229" s="12">
        <f t="shared" si="728"/>
        <v>0</v>
      </c>
      <c r="BZ1229" s="12">
        <f t="shared" si="729"/>
        <v>0</v>
      </c>
      <c r="CA1229" s="12" t="str">
        <f t="shared" si="730"/>
        <v/>
      </c>
      <c r="CB1229" s="21" t="str">
        <f t="shared" si="731"/>
        <v/>
      </c>
      <c r="CC1229" s="12" t="str">
        <f t="shared" si="732"/>
        <v/>
      </c>
      <c r="CD1229" s="12" t="str">
        <f t="shared" si="733"/>
        <v/>
      </c>
      <c r="CF1229" s="12">
        <f t="shared" si="734"/>
        <v>0</v>
      </c>
      <c r="CG1229" s="12">
        <f t="shared" si="735"/>
        <v>0</v>
      </c>
      <c r="CH1229" s="12">
        <f t="shared" si="736"/>
        <v>0</v>
      </c>
      <c r="CI1229" s="12">
        <f t="shared" si="737"/>
        <v>0</v>
      </c>
      <c r="CJ1229" s="12">
        <f t="shared" si="738"/>
        <v>0</v>
      </c>
      <c r="CK1229" s="12">
        <f t="shared" si="739"/>
        <v>0</v>
      </c>
    </row>
    <row r="1230" spans="50:89" x14ac:dyDescent="0.25">
      <c r="AX1230" s="12" t="str">
        <f t="shared" si="709"/>
        <v/>
      </c>
      <c r="AY1230" s="12" t="str">
        <f t="shared" si="740"/>
        <v/>
      </c>
      <c r="AZ1230" s="20">
        <f t="shared" si="710"/>
        <v>0</v>
      </c>
      <c r="BA1230" s="12" t="str">
        <f t="shared" si="705"/>
        <v/>
      </c>
      <c r="BB1230" s="12" t="str">
        <f t="shared" si="706"/>
        <v/>
      </c>
      <c r="BC1230" s="12" t="str">
        <f t="shared" si="707"/>
        <v/>
      </c>
      <c r="BD1230" s="12" t="str">
        <f t="shared" si="708"/>
        <v/>
      </c>
      <c r="BF1230" s="12">
        <f t="shared" si="711"/>
        <v>0</v>
      </c>
      <c r="BG1230" s="12">
        <f t="shared" si="712"/>
        <v>0</v>
      </c>
      <c r="BH1230" s="12">
        <f t="shared" si="713"/>
        <v>0</v>
      </c>
      <c r="BI1230" s="12">
        <f t="shared" si="714"/>
        <v>0</v>
      </c>
      <c r="BJ1230" s="12">
        <f t="shared" si="715"/>
        <v>0</v>
      </c>
      <c r="BK1230" s="12">
        <f t="shared" si="716"/>
        <v>0</v>
      </c>
      <c r="BL1230" s="20">
        <f t="shared" si="717"/>
        <v>0</v>
      </c>
      <c r="BM1230" s="12">
        <f t="shared" si="718"/>
        <v>0</v>
      </c>
      <c r="BN1230" s="12" t="str">
        <f t="shared" si="704"/>
        <v/>
      </c>
      <c r="BO1230" s="12" t="str">
        <f t="shared" si="719"/>
        <v/>
      </c>
      <c r="BP1230" s="12" t="str">
        <f t="shared" si="720"/>
        <v/>
      </c>
      <c r="BQ1230" s="12" t="str">
        <f t="shared" si="721"/>
        <v/>
      </c>
      <c r="BS1230" s="12">
        <f t="shared" si="722"/>
        <v>0</v>
      </c>
      <c r="BT1230" s="12">
        <f t="shared" si="723"/>
        <v>0</v>
      </c>
      <c r="BU1230" s="12">
        <f t="shared" si="724"/>
        <v>0</v>
      </c>
      <c r="BV1230" s="12">
        <f t="shared" si="725"/>
        <v>0</v>
      </c>
      <c r="BW1230" s="12">
        <f t="shared" si="726"/>
        <v>0</v>
      </c>
      <c r="BX1230" s="12">
        <f t="shared" si="727"/>
        <v>0</v>
      </c>
      <c r="BY1230" s="12">
        <f t="shared" si="728"/>
        <v>0</v>
      </c>
      <c r="BZ1230" s="12">
        <f t="shared" si="729"/>
        <v>0</v>
      </c>
      <c r="CA1230" s="12" t="str">
        <f t="shared" si="730"/>
        <v/>
      </c>
      <c r="CB1230" s="21" t="str">
        <f t="shared" si="731"/>
        <v/>
      </c>
      <c r="CC1230" s="12" t="str">
        <f t="shared" si="732"/>
        <v/>
      </c>
      <c r="CD1230" s="12" t="str">
        <f t="shared" si="733"/>
        <v/>
      </c>
      <c r="CF1230" s="12">
        <f t="shared" si="734"/>
        <v>0</v>
      </c>
      <c r="CG1230" s="12">
        <f t="shared" si="735"/>
        <v>0</v>
      </c>
      <c r="CH1230" s="12">
        <f t="shared" si="736"/>
        <v>0</v>
      </c>
      <c r="CI1230" s="12">
        <f t="shared" si="737"/>
        <v>0</v>
      </c>
      <c r="CJ1230" s="12">
        <f t="shared" si="738"/>
        <v>0</v>
      </c>
      <c r="CK1230" s="12">
        <f t="shared" si="739"/>
        <v>0</v>
      </c>
    </row>
    <row r="1231" spans="50:89" x14ac:dyDescent="0.25">
      <c r="AX1231" s="12" t="str">
        <f t="shared" si="709"/>
        <v/>
      </c>
      <c r="AY1231" s="12" t="str">
        <f t="shared" si="740"/>
        <v/>
      </c>
      <c r="AZ1231" s="20">
        <f t="shared" si="710"/>
        <v>0</v>
      </c>
      <c r="BA1231" s="12" t="str">
        <f t="shared" si="705"/>
        <v/>
      </c>
      <c r="BB1231" s="12" t="str">
        <f t="shared" si="706"/>
        <v/>
      </c>
      <c r="BC1231" s="12" t="str">
        <f t="shared" si="707"/>
        <v/>
      </c>
      <c r="BD1231" s="12" t="str">
        <f t="shared" si="708"/>
        <v/>
      </c>
      <c r="BF1231" s="12">
        <f t="shared" si="711"/>
        <v>0</v>
      </c>
      <c r="BG1231" s="12">
        <f t="shared" si="712"/>
        <v>0</v>
      </c>
      <c r="BH1231" s="12">
        <f t="shared" si="713"/>
        <v>0</v>
      </c>
      <c r="BI1231" s="12">
        <f t="shared" si="714"/>
        <v>0</v>
      </c>
      <c r="BJ1231" s="12">
        <f t="shared" si="715"/>
        <v>0</v>
      </c>
      <c r="BK1231" s="12">
        <f t="shared" si="716"/>
        <v>0</v>
      </c>
      <c r="BL1231" s="20">
        <f t="shared" si="717"/>
        <v>0</v>
      </c>
      <c r="BM1231" s="12">
        <f t="shared" si="718"/>
        <v>0</v>
      </c>
      <c r="BN1231" s="12" t="str">
        <f t="shared" si="704"/>
        <v/>
      </c>
      <c r="BO1231" s="12" t="str">
        <f t="shared" si="719"/>
        <v/>
      </c>
      <c r="BP1231" s="12" t="str">
        <f t="shared" si="720"/>
        <v/>
      </c>
      <c r="BQ1231" s="12" t="str">
        <f t="shared" si="721"/>
        <v/>
      </c>
      <c r="BS1231" s="12">
        <f t="shared" si="722"/>
        <v>0</v>
      </c>
      <c r="BT1231" s="12">
        <f t="shared" si="723"/>
        <v>0</v>
      </c>
      <c r="BU1231" s="12">
        <f t="shared" si="724"/>
        <v>0</v>
      </c>
      <c r="BV1231" s="12">
        <f t="shared" si="725"/>
        <v>0</v>
      </c>
      <c r="BW1231" s="12">
        <f t="shared" si="726"/>
        <v>0</v>
      </c>
      <c r="BX1231" s="12">
        <f t="shared" si="727"/>
        <v>0</v>
      </c>
      <c r="BY1231" s="12">
        <f t="shared" si="728"/>
        <v>0</v>
      </c>
      <c r="BZ1231" s="12">
        <f t="shared" si="729"/>
        <v>0</v>
      </c>
      <c r="CA1231" s="12" t="str">
        <f t="shared" si="730"/>
        <v/>
      </c>
      <c r="CB1231" s="21" t="str">
        <f t="shared" si="731"/>
        <v/>
      </c>
      <c r="CC1231" s="12" t="str">
        <f t="shared" si="732"/>
        <v/>
      </c>
      <c r="CD1231" s="12" t="str">
        <f t="shared" si="733"/>
        <v/>
      </c>
      <c r="CF1231" s="12">
        <f t="shared" si="734"/>
        <v>0</v>
      </c>
      <c r="CG1231" s="12">
        <f t="shared" si="735"/>
        <v>0</v>
      </c>
      <c r="CH1231" s="12">
        <f t="shared" si="736"/>
        <v>0</v>
      </c>
      <c r="CI1231" s="12">
        <f t="shared" si="737"/>
        <v>0</v>
      </c>
      <c r="CJ1231" s="12">
        <f t="shared" si="738"/>
        <v>0</v>
      </c>
      <c r="CK1231" s="12">
        <f t="shared" si="739"/>
        <v>0</v>
      </c>
    </row>
    <row r="1232" spans="50:89" x14ac:dyDescent="0.25">
      <c r="AX1232" s="12" t="str">
        <f t="shared" si="709"/>
        <v/>
      </c>
      <c r="AY1232" s="12" t="str">
        <f t="shared" si="740"/>
        <v/>
      </c>
      <c r="AZ1232" s="20">
        <f t="shared" si="710"/>
        <v>0</v>
      </c>
      <c r="BA1232" s="12" t="str">
        <f t="shared" si="705"/>
        <v/>
      </c>
      <c r="BB1232" s="12" t="str">
        <f t="shared" si="706"/>
        <v/>
      </c>
      <c r="BC1232" s="12" t="str">
        <f t="shared" si="707"/>
        <v/>
      </c>
      <c r="BD1232" s="12" t="str">
        <f t="shared" si="708"/>
        <v/>
      </c>
      <c r="BF1232" s="12">
        <f t="shared" si="711"/>
        <v>0</v>
      </c>
      <c r="BG1232" s="12">
        <f t="shared" si="712"/>
        <v>0</v>
      </c>
      <c r="BH1232" s="12">
        <f t="shared" si="713"/>
        <v>0</v>
      </c>
      <c r="BI1232" s="12">
        <f t="shared" si="714"/>
        <v>0</v>
      </c>
      <c r="BJ1232" s="12">
        <f t="shared" si="715"/>
        <v>0</v>
      </c>
      <c r="BK1232" s="12">
        <f t="shared" si="716"/>
        <v>0</v>
      </c>
      <c r="BL1232" s="20">
        <f t="shared" si="717"/>
        <v>0</v>
      </c>
      <c r="BM1232" s="12">
        <f t="shared" si="718"/>
        <v>0</v>
      </c>
      <c r="BN1232" s="12" t="str">
        <f t="shared" si="704"/>
        <v/>
      </c>
      <c r="BO1232" s="12" t="str">
        <f t="shared" si="719"/>
        <v/>
      </c>
      <c r="BP1232" s="12" t="str">
        <f t="shared" si="720"/>
        <v/>
      </c>
      <c r="BQ1232" s="12" t="str">
        <f t="shared" si="721"/>
        <v/>
      </c>
      <c r="BS1232" s="12">
        <f t="shared" si="722"/>
        <v>0</v>
      </c>
      <c r="BT1232" s="12">
        <f t="shared" si="723"/>
        <v>0</v>
      </c>
      <c r="BU1232" s="12">
        <f t="shared" si="724"/>
        <v>0</v>
      </c>
      <c r="BV1232" s="12">
        <f t="shared" si="725"/>
        <v>0</v>
      </c>
      <c r="BW1232" s="12">
        <f t="shared" si="726"/>
        <v>0</v>
      </c>
      <c r="BX1232" s="12">
        <f t="shared" si="727"/>
        <v>0</v>
      </c>
      <c r="BY1232" s="12">
        <f t="shared" si="728"/>
        <v>0</v>
      </c>
      <c r="BZ1232" s="12">
        <f t="shared" si="729"/>
        <v>0</v>
      </c>
      <c r="CA1232" s="12" t="str">
        <f t="shared" si="730"/>
        <v/>
      </c>
      <c r="CB1232" s="21" t="str">
        <f t="shared" si="731"/>
        <v/>
      </c>
      <c r="CC1232" s="12" t="str">
        <f t="shared" si="732"/>
        <v/>
      </c>
      <c r="CD1232" s="12" t="str">
        <f t="shared" si="733"/>
        <v/>
      </c>
      <c r="CF1232" s="12">
        <f t="shared" si="734"/>
        <v>0</v>
      </c>
      <c r="CG1232" s="12">
        <f t="shared" si="735"/>
        <v>0</v>
      </c>
      <c r="CH1232" s="12">
        <f t="shared" si="736"/>
        <v>0</v>
      </c>
      <c r="CI1232" s="12">
        <f t="shared" si="737"/>
        <v>0</v>
      </c>
      <c r="CJ1232" s="12">
        <f t="shared" si="738"/>
        <v>0</v>
      </c>
      <c r="CK1232" s="12">
        <f t="shared" si="739"/>
        <v>0</v>
      </c>
    </row>
    <row r="1233" spans="50:89" x14ac:dyDescent="0.25">
      <c r="AX1233" s="12" t="str">
        <f t="shared" si="709"/>
        <v/>
      </c>
      <c r="AY1233" s="12" t="str">
        <f t="shared" si="740"/>
        <v/>
      </c>
      <c r="AZ1233" s="20">
        <f t="shared" si="710"/>
        <v>0</v>
      </c>
      <c r="BA1233" s="12" t="str">
        <f t="shared" si="705"/>
        <v/>
      </c>
      <c r="BB1233" s="12" t="str">
        <f t="shared" si="706"/>
        <v/>
      </c>
      <c r="BC1233" s="12" t="str">
        <f t="shared" si="707"/>
        <v/>
      </c>
      <c r="BD1233" s="12" t="str">
        <f t="shared" si="708"/>
        <v/>
      </c>
      <c r="BF1233" s="12">
        <f t="shared" si="711"/>
        <v>0</v>
      </c>
      <c r="BG1233" s="12">
        <f t="shared" si="712"/>
        <v>0</v>
      </c>
      <c r="BH1233" s="12">
        <f t="shared" si="713"/>
        <v>0</v>
      </c>
      <c r="BI1233" s="12">
        <f t="shared" si="714"/>
        <v>0</v>
      </c>
      <c r="BJ1233" s="12">
        <f t="shared" si="715"/>
        <v>0</v>
      </c>
      <c r="BK1233" s="12">
        <f t="shared" si="716"/>
        <v>0</v>
      </c>
      <c r="BL1233" s="20">
        <f t="shared" si="717"/>
        <v>0</v>
      </c>
      <c r="BM1233" s="12">
        <f t="shared" si="718"/>
        <v>0</v>
      </c>
      <c r="BN1233" s="12" t="str">
        <f t="shared" si="704"/>
        <v/>
      </c>
      <c r="BO1233" s="12" t="str">
        <f t="shared" si="719"/>
        <v/>
      </c>
      <c r="BP1233" s="12" t="str">
        <f t="shared" si="720"/>
        <v/>
      </c>
      <c r="BQ1233" s="12" t="str">
        <f t="shared" si="721"/>
        <v/>
      </c>
      <c r="BS1233" s="12">
        <f t="shared" si="722"/>
        <v>0</v>
      </c>
      <c r="BT1233" s="12">
        <f t="shared" si="723"/>
        <v>0</v>
      </c>
      <c r="BU1233" s="12">
        <f t="shared" si="724"/>
        <v>0</v>
      </c>
      <c r="BV1233" s="12">
        <f t="shared" si="725"/>
        <v>0</v>
      </c>
      <c r="BW1233" s="12">
        <f t="shared" si="726"/>
        <v>0</v>
      </c>
      <c r="BX1233" s="12">
        <f t="shared" si="727"/>
        <v>0</v>
      </c>
      <c r="BY1233" s="12">
        <f t="shared" si="728"/>
        <v>0</v>
      </c>
      <c r="BZ1233" s="12">
        <f t="shared" si="729"/>
        <v>0</v>
      </c>
      <c r="CA1233" s="12" t="str">
        <f t="shared" si="730"/>
        <v/>
      </c>
      <c r="CB1233" s="21" t="str">
        <f t="shared" si="731"/>
        <v/>
      </c>
      <c r="CC1233" s="12" t="str">
        <f t="shared" si="732"/>
        <v/>
      </c>
      <c r="CD1233" s="12" t="str">
        <f t="shared" si="733"/>
        <v/>
      </c>
      <c r="CF1233" s="12">
        <f t="shared" si="734"/>
        <v>0</v>
      </c>
      <c r="CG1233" s="12">
        <f t="shared" si="735"/>
        <v>0</v>
      </c>
      <c r="CH1233" s="12">
        <f t="shared" si="736"/>
        <v>0</v>
      </c>
      <c r="CI1233" s="12">
        <f t="shared" si="737"/>
        <v>0</v>
      </c>
      <c r="CJ1233" s="12">
        <f t="shared" si="738"/>
        <v>0</v>
      </c>
      <c r="CK1233" s="12">
        <f t="shared" si="739"/>
        <v>0</v>
      </c>
    </row>
    <row r="1234" spans="50:89" x14ac:dyDescent="0.25">
      <c r="AX1234" s="12" t="str">
        <f t="shared" si="709"/>
        <v/>
      </c>
      <c r="AY1234" s="12" t="str">
        <f t="shared" si="740"/>
        <v/>
      </c>
      <c r="AZ1234" s="20">
        <f t="shared" si="710"/>
        <v>0</v>
      </c>
      <c r="BA1234" s="12" t="str">
        <f t="shared" si="705"/>
        <v/>
      </c>
      <c r="BB1234" s="12" t="str">
        <f t="shared" si="706"/>
        <v/>
      </c>
      <c r="BC1234" s="12" t="str">
        <f t="shared" si="707"/>
        <v/>
      </c>
      <c r="BD1234" s="12" t="str">
        <f t="shared" si="708"/>
        <v/>
      </c>
      <c r="BF1234" s="12">
        <f t="shared" si="711"/>
        <v>0</v>
      </c>
      <c r="BG1234" s="12">
        <f t="shared" si="712"/>
        <v>0</v>
      </c>
      <c r="BH1234" s="12">
        <f t="shared" si="713"/>
        <v>0</v>
      </c>
      <c r="BI1234" s="12">
        <f t="shared" si="714"/>
        <v>0</v>
      </c>
      <c r="BJ1234" s="12">
        <f t="shared" si="715"/>
        <v>0</v>
      </c>
      <c r="BK1234" s="12">
        <f t="shared" si="716"/>
        <v>0</v>
      </c>
      <c r="BL1234" s="20">
        <f t="shared" si="717"/>
        <v>0</v>
      </c>
      <c r="BM1234" s="12">
        <f t="shared" si="718"/>
        <v>0</v>
      </c>
      <c r="BN1234" s="12" t="str">
        <f t="shared" si="704"/>
        <v/>
      </c>
      <c r="BO1234" s="12" t="str">
        <f t="shared" si="719"/>
        <v/>
      </c>
      <c r="BP1234" s="12" t="str">
        <f t="shared" si="720"/>
        <v/>
      </c>
      <c r="BQ1234" s="12" t="str">
        <f t="shared" si="721"/>
        <v/>
      </c>
      <c r="BS1234" s="12">
        <f t="shared" si="722"/>
        <v>0</v>
      </c>
      <c r="BT1234" s="12">
        <f t="shared" si="723"/>
        <v>0</v>
      </c>
      <c r="BU1234" s="12">
        <f t="shared" si="724"/>
        <v>0</v>
      </c>
      <c r="BV1234" s="12">
        <f t="shared" si="725"/>
        <v>0</v>
      </c>
      <c r="BW1234" s="12">
        <f t="shared" si="726"/>
        <v>0</v>
      </c>
      <c r="BX1234" s="12">
        <f t="shared" si="727"/>
        <v>0</v>
      </c>
      <c r="BY1234" s="12">
        <f t="shared" si="728"/>
        <v>0</v>
      </c>
      <c r="BZ1234" s="12">
        <f t="shared" si="729"/>
        <v>0</v>
      </c>
      <c r="CA1234" s="12" t="str">
        <f t="shared" si="730"/>
        <v/>
      </c>
      <c r="CB1234" s="21" t="str">
        <f t="shared" si="731"/>
        <v/>
      </c>
      <c r="CC1234" s="12" t="str">
        <f t="shared" si="732"/>
        <v/>
      </c>
      <c r="CD1234" s="12" t="str">
        <f t="shared" si="733"/>
        <v/>
      </c>
      <c r="CF1234" s="12">
        <f t="shared" si="734"/>
        <v>0</v>
      </c>
      <c r="CG1234" s="12">
        <f t="shared" si="735"/>
        <v>0</v>
      </c>
      <c r="CH1234" s="12">
        <f t="shared" si="736"/>
        <v>0</v>
      </c>
      <c r="CI1234" s="12">
        <f t="shared" si="737"/>
        <v>0</v>
      </c>
      <c r="CJ1234" s="12">
        <f t="shared" si="738"/>
        <v>0</v>
      </c>
      <c r="CK1234" s="12">
        <f t="shared" si="739"/>
        <v>0</v>
      </c>
    </row>
    <row r="1235" spans="50:89" x14ac:dyDescent="0.25">
      <c r="AX1235" s="12" t="str">
        <f t="shared" si="709"/>
        <v/>
      </c>
      <c r="AY1235" s="12" t="str">
        <f t="shared" si="740"/>
        <v/>
      </c>
      <c r="AZ1235" s="20">
        <f t="shared" si="710"/>
        <v>0</v>
      </c>
      <c r="BA1235" s="12" t="str">
        <f t="shared" si="705"/>
        <v/>
      </c>
      <c r="BB1235" s="12" t="str">
        <f t="shared" si="706"/>
        <v/>
      </c>
      <c r="BC1235" s="12" t="str">
        <f t="shared" si="707"/>
        <v/>
      </c>
      <c r="BD1235" s="12" t="str">
        <f t="shared" si="708"/>
        <v/>
      </c>
      <c r="BF1235" s="12">
        <f t="shared" si="711"/>
        <v>0</v>
      </c>
      <c r="BG1235" s="12">
        <f t="shared" si="712"/>
        <v>0</v>
      </c>
      <c r="BH1235" s="12">
        <f t="shared" si="713"/>
        <v>0</v>
      </c>
      <c r="BI1235" s="12">
        <f t="shared" si="714"/>
        <v>0</v>
      </c>
      <c r="BJ1235" s="12">
        <f t="shared" si="715"/>
        <v>0</v>
      </c>
      <c r="BK1235" s="12">
        <f t="shared" si="716"/>
        <v>0</v>
      </c>
      <c r="BL1235" s="20">
        <f t="shared" si="717"/>
        <v>0</v>
      </c>
      <c r="BM1235" s="12">
        <f t="shared" si="718"/>
        <v>0</v>
      </c>
      <c r="BN1235" s="12" t="str">
        <f t="shared" si="704"/>
        <v/>
      </c>
      <c r="BO1235" s="12" t="str">
        <f t="shared" si="719"/>
        <v/>
      </c>
      <c r="BP1235" s="12" t="str">
        <f t="shared" si="720"/>
        <v/>
      </c>
      <c r="BQ1235" s="12" t="str">
        <f t="shared" si="721"/>
        <v/>
      </c>
      <c r="BS1235" s="12">
        <f t="shared" si="722"/>
        <v>0</v>
      </c>
      <c r="BT1235" s="12">
        <f t="shared" si="723"/>
        <v>0</v>
      </c>
      <c r="BU1235" s="12">
        <f t="shared" si="724"/>
        <v>0</v>
      </c>
      <c r="BV1235" s="12">
        <f t="shared" si="725"/>
        <v>0</v>
      </c>
      <c r="BW1235" s="12">
        <f t="shared" si="726"/>
        <v>0</v>
      </c>
      <c r="BX1235" s="12">
        <f t="shared" si="727"/>
        <v>0</v>
      </c>
      <c r="BY1235" s="12">
        <f t="shared" si="728"/>
        <v>0</v>
      </c>
      <c r="BZ1235" s="12">
        <f t="shared" si="729"/>
        <v>0</v>
      </c>
      <c r="CA1235" s="12" t="str">
        <f t="shared" si="730"/>
        <v/>
      </c>
      <c r="CB1235" s="21" t="str">
        <f t="shared" si="731"/>
        <v/>
      </c>
      <c r="CC1235" s="12" t="str">
        <f t="shared" si="732"/>
        <v/>
      </c>
      <c r="CD1235" s="12" t="str">
        <f t="shared" si="733"/>
        <v/>
      </c>
      <c r="CF1235" s="12">
        <f t="shared" si="734"/>
        <v>0</v>
      </c>
      <c r="CG1235" s="12">
        <f t="shared" si="735"/>
        <v>0</v>
      </c>
      <c r="CH1235" s="12">
        <f t="shared" si="736"/>
        <v>0</v>
      </c>
      <c r="CI1235" s="12">
        <f t="shared" si="737"/>
        <v>0</v>
      </c>
      <c r="CJ1235" s="12">
        <f t="shared" si="738"/>
        <v>0</v>
      </c>
      <c r="CK1235" s="12">
        <f t="shared" si="739"/>
        <v>0</v>
      </c>
    </row>
    <row r="1236" spans="50:89" x14ac:dyDescent="0.25">
      <c r="AX1236" s="12" t="str">
        <f t="shared" si="709"/>
        <v/>
      </c>
      <c r="AY1236" s="12" t="str">
        <f t="shared" si="740"/>
        <v/>
      </c>
      <c r="AZ1236" s="20">
        <f t="shared" si="710"/>
        <v>0</v>
      </c>
      <c r="BA1236" s="12" t="str">
        <f t="shared" si="705"/>
        <v/>
      </c>
      <c r="BB1236" s="12" t="str">
        <f t="shared" si="706"/>
        <v/>
      </c>
      <c r="BC1236" s="12" t="str">
        <f t="shared" si="707"/>
        <v/>
      </c>
      <c r="BD1236" s="12" t="str">
        <f t="shared" si="708"/>
        <v/>
      </c>
      <c r="BF1236" s="12">
        <f t="shared" si="711"/>
        <v>0</v>
      </c>
      <c r="BG1236" s="12">
        <f t="shared" si="712"/>
        <v>0</v>
      </c>
      <c r="BH1236" s="12">
        <f t="shared" si="713"/>
        <v>0</v>
      </c>
      <c r="BI1236" s="12">
        <f t="shared" si="714"/>
        <v>0</v>
      </c>
      <c r="BJ1236" s="12">
        <f t="shared" si="715"/>
        <v>0</v>
      </c>
      <c r="BK1236" s="12">
        <f t="shared" si="716"/>
        <v>0</v>
      </c>
      <c r="BL1236" s="20">
        <f t="shared" si="717"/>
        <v>0</v>
      </c>
      <c r="BM1236" s="12">
        <f t="shared" si="718"/>
        <v>0</v>
      </c>
      <c r="BN1236" s="12" t="str">
        <f t="shared" si="704"/>
        <v/>
      </c>
      <c r="BO1236" s="12" t="str">
        <f t="shared" si="719"/>
        <v/>
      </c>
      <c r="BP1236" s="12" t="str">
        <f t="shared" si="720"/>
        <v/>
      </c>
      <c r="BQ1236" s="12" t="str">
        <f t="shared" si="721"/>
        <v/>
      </c>
      <c r="BS1236" s="12">
        <f t="shared" si="722"/>
        <v>0</v>
      </c>
      <c r="BT1236" s="12">
        <f t="shared" si="723"/>
        <v>0</v>
      </c>
      <c r="BU1236" s="12">
        <f t="shared" si="724"/>
        <v>0</v>
      </c>
      <c r="BV1236" s="12">
        <f t="shared" si="725"/>
        <v>0</v>
      </c>
      <c r="BW1236" s="12">
        <f t="shared" si="726"/>
        <v>0</v>
      </c>
      <c r="BX1236" s="12">
        <f t="shared" si="727"/>
        <v>0</v>
      </c>
      <c r="BY1236" s="12">
        <f t="shared" si="728"/>
        <v>0</v>
      </c>
      <c r="BZ1236" s="12">
        <f t="shared" si="729"/>
        <v>0</v>
      </c>
      <c r="CA1236" s="12" t="str">
        <f t="shared" si="730"/>
        <v/>
      </c>
      <c r="CB1236" s="21" t="str">
        <f t="shared" si="731"/>
        <v/>
      </c>
      <c r="CC1236" s="12" t="str">
        <f t="shared" si="732"/>
        <v/>
      </c>
      <c r="CD1236" s="12" t="str">
        <f t="shared" si="733"/>
        <v/>
      </c>
      <c r="CF1236" s="12">
        <f t="shared" si="734"/>
        <v>0</v>
      </c>
      <c r="CG1236" s="12">
        <f t="shared" si="735"/>
        <v>0</v>
      </c>
      <c r="CH1236" s="12">
        <f t="shared" si="736"/>
        <v>0</v>
      </c>
      <c r="CI1236" s="12">
        <f t="shared" si="737"/>
        <v>0</v>
      </c>
      <c r="CJ1236" s="12">
        <f t="shared" si="738"/>
        <v>0</v>
      </c>
      <c r="CK1236" s="12">
        <f t="shared" si="739"/>
        <v>0</v>
      </c>
    </row>
    <row r="1237" spans="50:89" x14ac:dyDescent="0.25">
      <c r="AX1237" s="12" t="str">
        <f t="shared" si="709"/>
        <v/>
      </c>
      <c r="AY1237" s="12" t="str">
        <f t="shared" si="740"/>
        <v/>
      </c>
      <c r="AZ1237" s="20">
        <f t="shared" si="710"/>
        <v>0</v>
      </c>
      <c r="BA1237" s="12" t="str">
        <f t="shared" si="705"/>
        <v/>
      </c>
      <c r="BB1237" s="12" t="str">
        <f t="shared" si="706"/>
        <v/>
      </c>
      <c r="BC1237" s="12" t="str">
        <f t="shared" si="707"/>
        <v/>
      </c>
      <c r="BD1237" s="12" t="str">
        <f t="shared" si="708"/>
        <v/>
      </c>
      <c r="BF1237" s="12">
        <f t="shared" si="711"/>
        <v>0</v>
      </c>
      <c r="BG1237" s="12">
        <f t="shared" si="712"/>
        <v>0</v>
      </c>
      <c r="BH1237" s="12">
        <f t="shared" si="713"/>
        <v>0</v>
      </c>
      <c r="BI1237" s="12">
        <f t="shared" si="714"/>
        <v>0</v>
      </c>
      <c r="BJ1237" s="12">
        <f t="shared" si="715"/>
        <v>0</v>
      </c>
      <c r="BK1237" s="12">
        <f t="shared" si="716"/>
        <v>0</v>
      </c>
      <c r="BL1237" s="20">
        <f t="shared" si="717"/>
        <v>0</v>
      </c>
      <c r="BM1237" s="12">
        <f t="shared" si="718"/>
        <v>0</v>
      </c>
      <c r="BN1237" s="12" t="str">
        <f t="shared" si="704"/>
        <v/>
      </c>
      <c r="BO1237" s="12" t="str">
        <f t="shared" si="719"/>
        <v/>
      </c>
      <c r="BP1237" s="12" t="str">
        <f t="shared" si="720"/>
        <v/>
      </c>
      <c r="BQ1237" s="12" t="str">
        <f t="shared" si="721"/>
        <v/>
      </c>
      <c r="BS1237" s="12">
        <f t="shared" si="722"/>
        <v>0</v>
      </c>
      <c r="BT1237" s="12">
        <f t="shared" si="723"/>
        <v>0</v>
      </c>
      <c r="BU1237" s="12">
        <f t="shared" si="724"/>
        <v>0</v>
      </c>
      <c r="BV1237" s="12">
        <f t="shared" si="725"/>
        <v>0</v>
      </c>
      <c r="BW1237" s="12">
        <f t="shared" si="726"/>
        <v>0</v>
      </c>
      <c r="BX1237" s="12">
        <f t="shared" si="727"/>
        <v>0</v>
      </c>
      <c r="BY1237" s="12">
        <f t="shared" si="728"/>
        <v>0</v>
      </c>
      <c r="BZ1237" s="12">
        <f t="shared" si="729"/>
        <v>0</v>
      </c>
      <c r="CA1237" s="12" t="str">
        <f t="shared" si="730"/>
        <v/>
      </c>
      <c r="CB1237" s="21" t="str">
        <f t="shared" si="731"/>
        <v/>
      </c>
      <c r="CC1237" s="12" t="str">
        <f t="shared" si="732"/>
        <v/>
      </c>
      <c r="CD1237" s="12" t="str">
        <f t="shared" si="733"/>
        <v/>
      </c>
      <c r="CF1237" s="12">
        <f t="shared" si="734"/>
        <v>0</v>
      </c>
      <c r="CG1237" s="12">
        <f t="shared" si="735"/>
        <v>0</v>
      </c>
      <c r="CH1237" s="12">
        <f t="shared" si="736"/>
        <v>0</v>
      </c>
      <c r="CI1237" s="12">
        <f t="shared" si="737"/>
        <v>0</v>
      </c>
      <c r="CJ1237" s="12">
        <f t="shared" si="738"/>
        <v>0</v>
      </c>
      <c r="CK1237" s="12">
        <f t="shared" si="739"/>
        <v>0</v>
      </c>
    </row>
    <row r="1238" spans="50:89" x14ac:dyDescent="0.25">
      <c r="AX1238" s="12" t="str">
        <f t="shared" si="709"/>
        <v/>
      </c>
      <c r="AY1238" s="12" t="str">
        <f t="shared" si="740"/>
        <v/>
      </c>
      <c r="AZ1238" s="20">
        <f t="shared" si="710"/>
        <v>0</v>
      </c>
      <c r="BA1238" s="12" t="str">
        <f t="shared" si="705"/>
        <v/>
      </c>
      <c r="BB1238" s="12" t="str">
        <f t="shared" si="706"/>
        <v/>
      </c>
      <c r="BC1238" s="12" t="str">
        <f t="shared" si="707"/>
        <v/>
      </c>
      <c r="BD1238" s="12" t="str">
        <f t="shared" si="708"/>
        <v/>
      </c>
      <c r="BF1238" s="12">
        <f t="shared" si="711"/>
        <v>0</v>
      </c>
      <c r="BG1238" s="12">
        <f t="shared" si="712"/>
        <v>0</v>
      </c>
      <c r="BH1238" s="12">
        <f t="shared" si="713"/>
        <v>0</v>
      </c>
      <c r="BI1238" s="12">
        <f t="shared" si="714"/>
        <v>0</v>
      </c>
      <c r="BJ1238" s="12">
        <f t="shared" si="715"/>
        <v>0</v>
      </c>
      <c r="BK1238" s="12">
        <f t="shared" si="716"/>
        <v>0</v>
      </c>
      <c r="BL1238" s="20">
        <f t="shared" si="717"/>
        <v>0</v>
      </c>
      <c r="BM1238" s="12">
        <f t="shared" si="718"/>
        <v>0</v>
      </c>
      <c r="BN1238" s="12" t="str">
        <f t="shared" si="704"/>
        <v/>
      </c>
      <c r="BO1238" s="12" t="str">
        <f t="shared" si="719"/>
        <v/>
      </c>
      <c r="BP1238" s="12" t="str">
        <f t="shared" si="720"/>
        <v/>
      </c>
      <c r="BQ1238" s="12" t="str">
        <f t="shared" si="721"/>
        <v/>
      </c>
      <c r="BS1238" s="12">
        <f t="shared" si="722"/>
        <v>0</v>
      </c>
      <c r="BT1238" s="12">
        <f t="shared" si="723"/>
        <v>0</v>
      </c>
      <c r="BU1238" s="12">
        <f t="shared" si="724"/>
        <v>0</v>
      </c>
      <c r="BV1238" s="12">
        <f t="shared" si="725"/>
        <v>0</v>
      </c>
      <c r="BW1238" s="12">
        <f t="shared" si="726"/>
        <v>0</v>
      </c>
      <c r="BX1238" s="12">
        <f t="shared" si="727"/>
        <v>0</v>
      </c>
      <c r="BY1238" s="12">
        <f t="shared" si="728"/>
        <v>0</v>
      </c>
      <c r="BZ1238" s="12">
        <f t="shared" si="729"/>
        <v>0</v>
      </c>
      <c r="CA1238" s="12" t="str">
        <f t="shared" si="730"/>
        <v/>
      </c>
      <c r="CB1238" s="21" t="str">
        <f t="shared" si="731"/>
        <v/>
      </c>
      <c r="CC1238" s="12" t="str">
        <f t="shared" si="732"/>
        <v/>
      </c>
      <c r="CD1238" s="12" t="str">
        <f t="shared" si="733"/>
        <v/>
      </c>
      <c r="CF1238" s="12">
        <f t="shared" si="734"/>
        <v>0</v>
      </c>
      <c r="CG1238" s="12">
        <f t="shared" si="735"/>
        <v>0</v>
      </c>
      <c r="CH1238" s="12">
        <f t="shared" si="736"/>
        <v>0</v>
      </c>
      <c r="CI1238" s="12">
        <f t="shared" si="737"/>
        <v>0</v>
      </c>
      <c r="CJ1238" s="12">
        <f t="shared" si="738"/>
        <v>0</v>
      </c>
      <c r="CK1238" s="12">
        <f t="shared" si="739"/>
        <v>0</v>
      </c>
    </row>
    <row r="1239" spans="50:89" x14ac:dyDescent="0.25">
      <c r="AX1239" s="12" t="str">
        <f t="shared" si="709"/>
        <v/>
      </c>
      <c r="AY1239" s="12" t="str">
        <f t="shared" si="740"/>
        <v/>
      </c>
      <c r="AZ1239" s="20">
        <f t="shared" si="710"/>
        <v>0</v>
      </c>
      <c r="BA1239" s="12" t="str">
        <f t="shared" si="705"/>
        <v/>
      </c>
      <c r="BB1239" s="12" t="str">
        <f t="shared" si="706"/>
        <v/>
      </c>
      <c r="BC1239" s="12" t="str">
        <f t="shared" si="707"/>
        <v/>
      </c>
      <c r="BD1239" s="12" t="str">
        <f t="shared" si="708"/>
        <v/>
      </c>
      <c r="BF1239" s="12">
        <f t="shared" si="711"/>
        <v>0</v>
      </c>
      <c r="BG1239" s="12">
        <f t="shared" si="712"/>
        <v>0</v>
      </c>
      <c r="BH1239" s="12">
        <f t="shared" si="713"/>
        <v>0</v>
      </c>
      <c r="BI1239" s="12">
        <f t="shared" si="714"/>
        <v>0</v>
      </c>
      <c r="BJ1239" s="12">
        <f t="shared" si="715"/>
        <v>0</v>
      </c>
      <c r="BK1239" s="12">
        <f t="shared" si="716"/>
        <v>0</v>
      </c>
      <c r="BL1239" s="20">
        <f t="shared" si="717"/>
        <v>0</v>
      </c>
      <c r="BM1239" s="12">
        <f t="shared" si="718"/>
        <v>0</v>
      </c>
      <c r="BN1239" s="12" t="str">
        <f t="shared" si="704"/>
        <v/>
      </c>
      <c r="BO1239" s="12" t="str">
        <f t="shared" si="719"/>
        <v/>
      </c>
      <c r="BP1239" s="12" t="str">
        <f t="shared" si="720"/>
        <v/>
      </c>
      <c r="BQ1239" s="12" t="str">
        <f t="shared" si="721"/>
        <v/>
      </c>
      <c r="BS1239" s="12">
        <f t="shared" si="722"/>
        <v>0</v>
      </c>
      <c r="BT1239" s="12">
        <f t="shared" si="723"/>
        <v>0</v>
      </c>
      <c r="BU1239" s="12">
        <f t="shared" si="724"/>
        <v>0</v>
      </c>
      <c r="BV1239" s="12">
        <f t="shared" si="725"/>
        <v>0</v>
      </c>
      <c r="BW1239" s="12">
        <f t="shared" si="726"/>
        <v>0</v>
      </c>
      <c r="BX1239" s="12">
        <f t="shared" si="727"/>
        <v>0</v>
      </c>
      <c r="BY1239" s="12">
        <f t="shared" si="728"/>
        <v>0</v>
      </c>
      <c r="BZ1239" s="12">
        <f t="shared" si="729"/>
        <v>0</v>
      </c>
      <c r="CA1239" s="12" t="str">
        <f t="shared" si="730"/>
        <v/>
      </c>
      <c r="CB1239" s="21" t="str">
        <f t="shared" si="731"/>
        <v/>
      </c>
      <c r="CC1239" s="12" t="str">
        <f t="shared" si="732"/>
        <v/>
      </c>
      <c r="CD1239" s="12" t="str">
        <f t="shared" si="733"/>
        <v/>
      </c>
      <c r="CF1239" s="12">
        <f t="shared" si="734"/>
        <v>0</v>
      </c>
      <c r="CG1239" s="12">
        <f t="shared" si="735"/>
        <v>0</v>
      </c>
      <c r="CH1239" s="12">
        <f t="shared" si="736"/>
        <v>0</v>
      </c>
      <c r="CI1239" s="12">
        <f t="shared" si="737"/>
        <v>0</v>
      </c>
      <c r="CJ1239" s="12">
        <f t="shared" si="738"/>
        <v>0</v>
      </c>
      <c r="CK1239" s="12">
        <f t="shared" si="739"/>
        <v>0</v>
      </c>
    </row>
    <row r="1240" spans="50:89" x14ac:dyDescent="0.25">
      <c r="AX1240" s="12" t="str">
        <f t="shared" si="709"/>
        <v/>
      </c>
      <c r="AY1240" s="12" t="str">
        <f t="shared" si="740"/>
        <v/>
      </c>
      <c r="AZ1240" s="20">
        <f t="shared" si="710"/>
        <v>0</v>
      </c>
      <c r="BA1240" s="12" t="str">
        <f t="shared" si="705"/>
        <v/>
      </c>
      <c r="BB1240" s="12" t="str">
        <f t="shared" si="706"/>
        <v/>
      </c>
      <c r="BC1240" s="12" t="str">
        <f t="shared" si="707"/>
        <v/>
      </c>
      <c r="BD1240" s="12" t="str">
        <f t="shared" si="708"/>
        <v/>
      </c>
      <c r="BF1240" s="12">
        <f t="shared" si="711"/>
        <v>0</v>
      </c>
      <c r="BG1240" s="12">
        <f t="shared" si="712"/>
        <v>0</v>
      </c>
      <c r="BH1240" s="12">
        <f t="shared" si="713"/>
        <v>0</v>
      </c>
      <c r="BI1240" s="12">
        <f t="shared" si="714"/>
        <v>0</v>
      </c>
      <c r="BJ1240" s="12">
        <f t="shared" si="715"/>
        <v>0</v>
      </c>
      <c r="BK1240" s="12">
        <f t="shared" si="716"/>
        <v>0</v>
      </c>
      <c r="BL1240" s="20">
        <f t="shared" si="717"/>
        <v>0</v>
      </c>
      <c r="BM1240" s="12">
        <f t="shared" si="718"/>
        <v>0</v>
      </c>
      <c r="BN1240" s="12" t="str">
        <f t="shared" si="704"/>
        <v/>
      </c>
      <c r="BO1240" s="12" t="str">
        <f t="shared" si="719"/>
        <v/>
      </c>
      <c r="BP1240" s="12" t="str">
        <f t="shared" si="720"/>
        <v/>
      </c>
      <c r="BQ1240" s="12" t="str">
        <f t="shared" si="721"/>
        <v/>
      </c>
      <c r="BS1240" s="12">
        <f t="shared" si="722"/>
        <v>0</v>
      </c>
      <c r="BT1240" s="12">
        <f t="shared" si="723"/>
        <v>0</v>
      </c>
      <c r="BU1240" s="12">
        <f t="shared" si="724"/>
        <v>0</v>
      </c>
      <c r="BV1240" s="12">
        <f t="shared" si="725"/>
        <v>0</v>
      </c>
      <c r="BW1240" s="12">
        <f t="shared" si="726"/>
        <v>0</v>
      </c>
      <c r="BX1240" s="12">
        <f t="shared" si="727"/>
        <v>0</v>
      </c>
      <c r="BY1240" s="12">
        <f t="shared" si="728"/>
        <v>0</v>
      </c>
      <c r="BZ1240" s="12">
        <f t="shared" si="729"/>
        <v>0</v>
      </c>
      <c r="CA1240" s="12" t="str">
        <f t="shared" si="730"/>
        <v/>
      </c>
      <c r="CB1240" s="21" t="str">
        <f t="shared" si="731"/>
        <v/>
      </c>
      <c r="CC1240" s="12" t="str">
        <f t="shared" si="732"/>
        <v/>
      </c>
      <c r="CD1240" s="12" t="str">
        <f t="shared" si="733"/>
        <v/>
      </c>
      <c r="CF1240" s="12">
        <f t="shared" si="734"/>
        <v>0</v>
      </c>
      <c r="CG1240" s="12">
        <f t="shared" si="735"/>
        <v>0</v>
      </c>
      <c r="CH1240" s="12">
        <f t="shared" si="736"/>
        <v>0</v>
      </c>
      <c r="CI1240" s="12">
        <f t="shared" si="737"/>
        <v>0</v>
      </c>
      <c r="CJ1240" s="12">
        <f t="shared" si="738"/>
        <v>0</v>
      </c>
      <c r="CK1240" s="12">
        <f t="shared" si="739"/>
        <v>0</v>
      </c>
    </row>
    <row r="1241" spans="50:89" x14ac:dyDescent="0.25">
      <c r="AX1241" s="12" t="str">
        <f t="shared" si="709"/>
        <v/>
      </c>
      <c r="AY1241" s="12" t="str">
        <f t="shared" si="740"/>
        <v/>
      </c>
      <c r="AZ1241" s="20">
        <f t="shared" si="710"/>
        <v>0</v>
      </c>
      <c r="BA1241" s="12" t="str">
        <f t="shared" si="705"/>
        <v/>
      </c>
      <c r="BB1241" s="12" t="str">
        <f t="shared" si="706"/>
        <v/>
      </c>
      <c r="BC1241" s="12" t="str">
        <f t="shared" si="707"/>
        <v/>
      </c>
      <c r="BD1241" s="12" t="str">
        <f t="shared" si="708"/>
        <v/>
      </c>
      <c r="BF1241" s="12">
        <f t="shared" si="711"/>
        <v>0</v>
      </c>
      <c r="BG1241" s="12">
        <f t="shared" si="712"/>
        <v>0</v>
      </c>
      <c r="BH1241" s="12">
        <f t="shared" si="713"/>
        <v>0</v>
      </c>
      <c r="BI1241" s="12">
        <f t="shared" si="714"/>
        <v>0</v>
      </c>
      <c r="BJ1241" s="12">
        <f t="shared" si="715"/>
        <v>0</v>
      </c>
      <c r="BK1241" s="12">
        <f t="shared" si="716"/>
        <v>0</v>
      </c>
      <c r="BL1241" s="20">
        <f t="shared" si="717"/>
        <v>0</v>
      </c>
      <c r="BM1241" s="12">
        <f t="shared" si="718"/>
        <v>0</v>
      </c>
      <c r="BN1241" s="12" t="str">
        <f t="shared" si="704"/>
        <v/>
      </c>
      <c r="BO1241" s="12" t="str">
        <f t="shared" si="719"/>
        <v/>
      </c>
      <c r="BP1241" s="12" t="str">
        <f t="shared" si="720"/>
        <v/>
      </c>
      <c r="BQ1241" s="12" t="str">
        <f t="shared" si="721"/>
        <v/>
      </c>
      <c r="BS1241" s="12">
        <f t="shared" si="722"/>
        <v>0</v>
      </c>
      <c r="BT1241" s="12">
        <f t="shared" si="723"/>
        <v>0</v>
      </c>
      <c r="BU1241" s="12">
        <f t="shared" si="724"/>
        <v>0</v>
      </c>
      <c r="BV1241" s="12">
        <f t="shared" si="725"/>
        <v>0</v>
      </c>
      <c r="BW1241" s="12">
        <f t="shared" si="726"/>
        <v>0</v>
      </c>
      <c r="BX1241" s="12">
        <f t="shared" si="727"/>
        <v>0</v>
      </c>
      <c r="BY1241" s="12">
        <f t="shared" si="728"/>
        <v>0</v>
      </c>
      <c r="BZ1241" s="12">
        <f t="shared" si="729"/>
        <v>0</v>
      </c>
      <c r="CA1241" s="12" t="str">
        <f t="shared" si="730"/>
        <v/>
      </c>
      <c r="CB1241" s="21" t="str">
        <f t="shared" si="731"/>
        <v/>
      </c>
      <c r="CC1241" s="12" t="str">
        <f t="shared" si="732"/>
        <v/>
      </c>
      <c r="CD1241" s="12" t="str">
        <f t="shared" si="733"/>
        <v/>
      </c>
      <c r="CF1241" s="12">
        <f t="shared" si="734"/>
        <v>0</v>
      </c>
      <c r="CG1241" s="12">
        <f t="shared" si="735"/>
        <v>0</v>
      </c>
      <c r="CH1241" s="12">
        <f t="shared" si="736"/>
        <v>0</v>
      </c>
      <c r="CI1241" s="12">
        <f t="shared" si="737"/>
        <v>0</v>
      </c>
      <c r="CJ1241" s="12">
        <f t="shared" si="738"/>
        <v>0</v>
      </c>
      <c r="CK1241" s="12">
        <f t="shared" si="739"/>
        <v>0</v>
      </c>
    </row>
    <row r="1242" spans="50:89" x14ac:dyDescent="0.25">
      <c r="AX1242" s="12" t="str">
        <f t="shared" si="709"/>
        <v/>
      </c>
      <c r="AY1242" s="12" t="str">
        <f t="shared" si="740"/>
        <v/>
      </c>
      <c r="AZ1242" s="20">
        <f t="shared" si="710"/>
        <v>0</v>
      </c>
      <c r="BA1242" s="12" t="str">
        <f t="shared" si="705"/>
        <v/>
      </c>
      <c r="BB1242" s="12" t="str">
        <f t="shared" si="706"/>
        <v/>
      </c>
      <c r="BC1242" s="12" t="str">
        <f t="shared" si="707"/>
        <v/>
      </c>
      <c r="BD1242" s="12" t="str">
        <f t="shared" si="708"/>
        <v/>
      </c>
      <c r="BF1242" s="12">
        <f t="shared" si="711"/>
        <v>0</v>
      </c>
      <c r="BG1242" s="12">
        <f t="shared" si="712"/>
        <v>0</v>
      </c>
      <c r="BH1242" s="12">
        <f t="shared" si="713"/>
        <v>0</v>
      </c>
      <c r="BI1242" s="12">
        <f t="shared" si="714"/>
        <v>0</v>
      </c>
      <c r="BJ1242" s="12">
        <f t="shared" si="715"/>
        <v>0</v>
      </c>
      <c r="BK1242" s="12">
        <f t="shared" si="716"/>
        <v>0</v>
      </c>
      <c r="BL1242" s="20">
        <f t="shared" si="717"/>
        <v>0</v>
      </c>
      <c r="BM1242" s="12">
        <f t="shared" si="718"/>
        <v>0</v>
      </c>
      <c r="BN1242" s="12" t="str">
        <f t="shared" si="704"/>
        <v/>
      </c>
      <c r="BO1242" s="12" t="str">
        <f t="shared" si="719"/>
        <v/>
      </c>
      <c r="BP1242" s="12" t="str">
        <f t="shared" si="720"/>
        <v/>
      </c>
      <c r="BQ1242" s="12" t="str">
        <f t="shared" si="721"/>
        <v/>
      </c>
      <c r="BS1242" s="12">
        <f t="shared" si="722"/>
        <v>0</v>
      </c>
      <c r="BT1242" s="12">
        <f t="shared" si="723"/>
        <v>0</v>
      </c>
      <c r="BU1242" s="12">
        <f t="shared" si="724"/>
        <v>0</v>
      </c>
      <c r="BV1242" s="12">
        <f t="shared" si="725"/>
        <v>0</v>
      </c>
      <c r="BW1242" s="12">
        <f t="shared" si="726"/>
        <v>0</v>
      </c>
      <c r="BX1242" s="12">
        <f t="shared" si="727"/>
        <v>0</v>
      </c>
      <c r="BY1242" s="12">
        <f t="shared" si="728"/>
        <v>0</v>
      </c>
      <c r="BZ1242" s="12">
        <f t="shared" si="729"/>
        <v>0</v>
      </c>
      <c r="CA1242" s="12" t="str">
        <f t="shared" si="730"/>
        <v/>
      </c>
      <c r="CB1242" s="21" t="str">
        <f t="shared" si="731"/>
        <v/>
      </c>
      <c r="CC1242" s="12" t="str">
        <f t="shared" si="732"/>
        <v/>
      </c>
      <c r="CD1242" s="12" t="str">
        <f t="shared" si="733"/>
        <v/>
      </c>
      <c r="CF1242" s="12">
        <f t="shared" si="734"/>
        <v>0</v>
      </c>
      <c r="CG1242" s="12">
        <f t="shared" si="735"/>
        <v>0</v>
      </c>
      <c r="CH1242" s="12">
        <f t="shared" si="736"/>
        <v>0</v>
      </c>
      <c r="CI1242" s="12">
        <f t="shared" si="737"/>
        <v>0</v>
      </c>
      <c r="CJ1242" s="12">
        <f t="shared" si="738"/>
        <v>0</v>
      </c>
      <c r="CK1242" s="12">
        <f t="shared" si="739"/>
        <v>0</v>
      </c>
    </row>
    <row r="1243" spans="50:89" x14ac:dyDescent="0.25">
      <c r="AX1243" s="12" t="str">
        <f t="shared" si="709"/>
        <v/>
      </c>
      <c r="AY1243" s="12" t="str">
        <f t="shared" si="740"/>
        <v/>
      </c>
      <c r="AZ1243" s="20">
        <f t="shared" si="710"/>
        <v>0</v>
      </c>
      <c r="BA1243" s="12" t="str">
        <f t="shared" si="705"/>
        <v/>
      </c>
      <c r="BB1243" s="12" t="str">
        <f t="shared" si="706"/>
        <v/>
      </c>
      <c r="BC1243" s="12" t="str">
        <f t="shared" si="707"/>
        <v/>
      </c>
      <c r="BD1243" s="12" t="str">
        <f t="shared" si="708"/>
        <v/>
      </c>
      <c r="BF1243" s="12">
        <f t="shared" si="711"/>
        <v>0</v>
      </c>
      <c r="BG1243" s="12">
        <f t="shared" si="712"/>
        <v>0</v>
      </c>
      <c r="BH1243" s="12">
        <f t="shared" si="713"/>
        <v>0</v>
      </c>
      <c r="BI1243" s="12">
        <f t="shared" si="714"/>
        <v>0</v>
      </c>
      <c r="BJ1243" s="12">
        <f t="shared" si="715"/>
        <v>0</v>
      </c>
      <c r="BK1243" s="12">
        <f t="shared" si="716"/>
        <v>0</v>
      </c>
      <c r="BL1243" s="20">
        <f t="shared" si="717"/>
        <v>0</v>
      </c>
      <c r="BM1243" s="12">
        <f t="shared" si="718"/>
        <v>0</v>
      </c>
      <c r="BN1243" s="12" t="str">
        <f t="shared" ref="BN1243:BN1306" si="741">IF(OR(LEN(BL1243)&gt;35,MID(BL1243,19,1)=",",MID(BL1243,1,1)="0"),IFERROR(MID(BL1243,FIND(",",BL1243,1)+2,(FIND(",",BL1243,11))-(FIND(",",BL1243,1)+2)),""),IF(OR(MID(BL1243,1,3)="Opo",MID(BL1243,1,3)="Ret"),"",RIGHT(BL1243,LEN(BL1243)-FIND(",",BL1243,1)-1)))</f>
        <v/>
      </c>
      <c r="BO1243" s="12" t="str">
        <f t="shared" si="719"/>
        <v/>
      </c>
      <c r="BP1243" s="12" t="str">
        <f t="shared" si="720"/>
        <v/>
      </c>
      <c r="BQ1243" s="12" t="str">
        <f t="shared" si="721"/>
        <v/>
      </c>
      <c r="BS1243" s="12">
        <f t="shared" si="722"/>
        <v>0</v>
      </c>
      <c r="BT1243" s="12">
        <f t="shared" si="723"/>
        <v>0</v>
      </c>
      <c r="BU1243" s="12">
        <f t="shared" si="724"/>
        <v>0</v>
      </c>
      <c r="BV1243" s="12">
        <f t="shared" si="725"/>
        <v>0</v>
      </c>
      <c r="BW1243" s="12">
        <f t="shared" si="726"/>
        <v>0</v>
      </c>
      <c r="BX1243" s="12">
        <f t="shared" si="727"/>
        <v>0</v>
      </c>
      <c r="BY1243" s="12">
        <f t="shared" si="728"/>
        <v>0</v>
      </c>
      <c r="BZ1243" s="12">
        <f t="shared" si="729"/>
        <v>0</v>
      </c>
      <c r="CA1243" s="12" t="str">
        <f t="shared" si="730"/>
        <v/>
      </c>
      <c r="CB1243" s="21" t="str">
        <f t="shared" si="731"/>
        <v/>
      </c>
      <c r="CC1243" s="12" t="str">
        <f t="shared" si="732"/>
        <v/>
      </c>
      <c r="CD1243" s="12" t="str">
        <f t="shared" si="733"/>
        <v/>
      </c>
      <c r="CF1243" s="12">
        <f t="shared" si="734"/>
        <v>0</v>
      </c>
      <c r="CG1243" s="12">
        <f t="shared" si="735"/>
        <v>0</v>
      </c>
      <c r="CH1243" s="12">
        <f t="shared" si="736"/>
        <v>0</v>
      </c>
      <c r="CI1243" s="12">
        <f t="shared" si="737"/>
        <v>0</v>
      </c>
      <c r="CJ1243" s="12">
        <f t="shared" si="738"/>
        <v>0</v>
      </c>
      <c r="CK1243" s="12">
        <f t="shared" si="739"/>
        <v>0</v>
      </c>
    </row>
    <row r="1244" spans="50:89" x14ac:dyDescent="0.25">
      <c r="AX1244" s="12" t="str">
        <f t="shared" si="709"/>
        <v/>
      </c>
      <c r="AY1244" s="12" t="str">
        <f t="shared" si="740"/>
        <v/>
      </c>
      <c r="AZ1244" s="20">
        <f t="shared" si="710"/>
        <v>0</v>
      </c>
      <c r="BA1244" s="12" t="str">
        <f t="shared" si="705"/>
        <v/>
      </c>
      <c r="BB1244" s="12" t="str">
        <f t="shared" si="706"/>
        <v/>
      </c>
      <c r="BC1244" s="12" t="str">
        <f t="shared" si="707"/>
        <v/>
      </c>
      <c r="BD1244" s="12" t="str">
        <f t="shared" si="708"/>
        <v/>
      </c>
      <c r="BF1244" s="12">
        <f t="shared" si="711"/>
        <v>0</v>
      </c>
      <c r="BG1244" s="12">
        <f t="shared" si="712"/>
        <v>0</v>
      </c>
      <c r="BH1244" s="12">
        <f t="shared" si="713"/>
        <v>0</v>
      </c>
      <c r="BI1244" s="12">
        <f t="shared" si="714"/>
        <v>0</v>
      </c>
      <c r="BJ1244" s="12">
        <f t="shared" si="715"/>
        <v>0</v>
      </c>
      <c r="BK1244" s="12">
        <f t="shared" si="716"/>
        <v>0</v>
      </c>
      <c r="BL1244" s="20">
        <f t="shared" si="717"/>
        <v>0</v>
      </c>
      <c r="BM1244" s="12">
        <f t="shared" si="718"/>
        <v>0</v>
      </c>
      <c r="BN1244" s="12" t="str">
        <f t="shared" si="741"/>
        <v/>
      </c>
      <c r="BO1244" s="12" t="str">
        <f t="shared" si="719"/>
        <v/>
      </c>
      <c r="BP1244" s="12" t="str">
        <f t="shared" si="720"/>
        <v/>
      </c>
      <c r="BQ1244" s="12" t="str">
        <f t="shared" si="721"/>
        <v/>
      </c>
      <c r="BS1244" s="12">
        <f t="shared" si="722"/>
        <v>0</v>
      </c>
      <c r="BT1244" s="12">
        <f t="shared" si="723"/>
        <v>0</v>
      </c>
      <c r="BU1244" s="12">
        <f t="shared" si="724"/>
        <v>0</v>
      </c>
      <c r="BV1244" s="12">
        <f t="shared" si="725"/>
        <v>0</v>
      </c>
      <c r="BW1244" s="12">
        <f t="shared" si="726"/>
        <v>0</v>
      </c>
      <c r="BX1244" s="12">
        <f t="shared" si="727"/>
        <v>0</v>
      </c>
      <c r="BY1244" s="12">
        <f t="shared" si="728"/>
        <v>0</v>
      </c>
      <c r="BZ1244" s="12">
        <f t="shared" si="729"/>
        <v>0</v>
      </c>
      <c r="CA1244" s="12" t="str">
        <f t="shared" si="730"/>
        <v/>
      </c>
      <c r="CB1244" s="21" t="str">
        <f t="shared" si="731"/>
        <v/>
      </c>
      <c r="CC1244" s="12" t="str">
        <f t="shared" si="732"/>
        <v/>
      </c>
      <c r="CD1244" s="12" t="str">
        <f t="shared" si="733"/>
        <v/>
      </c>
      <c r="CF1244" s="12">
        <f t="shared" si="734"/>
        <v>0</v>
      </c>
      <c r="CG1244" s="12">
        <f t="shared" si="735"/>
        <v>0</v>
      </c>
      <c r="CH1244" s="12">
        <f t="shared" si="736"/>
        <v>0</v>
      </c>
      <c r="CI1244" s="12">
        <f t="shared" si="737"/>
        <v>0</v>
      </c>
      <c r="CJ1244" s="12">
        <f t="shared" si="738"/>
        <v>0</v>
      </c>
      <c r="CK1244" s="12">
        <f t="shared" si="739"/>
        <v>0</v>
      </c>
    </row>
    <row r="1245" spans="50:89" x14ac:dyDescent="0.25">
      <c r="AX1245" s="12" t="str">
        <f t="shared" si="709"/>
        <v/>
      </c>
      <c r="AY1245" s="12" t="str">
        <f t="shared" si="740"/>
        <v/>
      </c>
      <c r="AZ1245" s="20">
        <f t="shared" si="710"/>
        <v>0</v>
      </c>
      <c r="BA1245" s="12" t="str">
        <f t="shared" si="705"/>
        <v/>
      </c>
      <c r="BB1245" s="12" t="str">
        <f t="shared" si="706"/>
        <v/>
      </c>
      <c r="BC1245" s="12" t="str">
        <f t="shared" si="707"/>
        <v/>
      </c>
      <c r="BD1245" s="12" t="str">
        <f t="shared" si="708"/>
        <v/>
      </c>
      <c r="BF1245" s="12">
        <f t="shared" si="711"/>
        <v>0</v>
      </c>
      <c r="BG1245" s="12">
        <f t="shared" si="712"/>
        <v>0</v>
      </c>
      <c r="BH1245" s="12">
        <f t="shared" si="713"/>
        <v>0</v>
      </c>
      <c r="BI1245" s="12">
        <f t="shared" si="714"/>
        <v>0</v>
      </c>
      <c r="BJ1245" s="12">
        <f t="shared" si="715"/>
        <v>0</v>
      </c>
      <c r="BK1245" s="12">
        <f t="shared" si="716"/>
        <v>0</v>
      </c>
      <c r="BL1245" s="20">
        <f t="shared" si="717"/>
        <v>0</v>
      </c>
      <c r="BM1245" s="12">
        <f t="shared" si="718"/>
        <v>0</v>
      </c>
      <c r="BN1245" s="12" t="str">
        <f t="shared" si="741"/>
        <v/>
      </c>
      <c r="BO1245" s="12" t="str">
        <f t="shared" si="719"/>
        <v/>
      </c>
      <c r="BP1245" s="12" t="str">
        <f t="shared" si="720"/>
        <v/>
      </c>
      <c r="BQ1245" s="12" t="str">
        <f t="shared" si="721"/>
        <v/>
      </c>
      <c r="BS1245" s="12">
        <f t="shared" si="722"/>
        <v>0</v>
      </c>
      <c r="BT1245" s="12">
        <f t="shared" si="723"/>
        <v>0</v>
      </c>
      <c r="BU1245" s="12">
        <f t="shared" si="724"/>
        <v>0</v>
      </c>
      <c r="BV1245" s="12">
        <f t="shared" si="725"/>
        <v>0</v>
      </c>
      <c r="BW1245" s="12">
        <f t="shared" si="726"/>
        <v>0</v>
      </c>
      <c r="BX1245" s="12">
        <f t="shared" si="727"/>
        <v>0</v>
      </c>
      <c r="BY1245" s="12">
        <f t="shared" si="728"/>
        <v>0</v>
      </c>
      <c r="BZ1245" s="12">
        <f t="shared" si="729"/>
        <v>0</v>
      </c>
      <c r="CA1245" s="12" t="str">
        <f t="shared" si="730"/>
        <v/>
      </c>
      <c r="CB1245" s="21" t="str">
        <f t="shared" si="731"/>
        <v/>
      </c>
      <c r="CC1245" s="12" t="str">
        <f t="shared" si="732"/>
        <v/>
      </c>
      <c r="CD1245" s="12" t="str">
        <f t="shared" si="733"/>
        <v/>
      </c>
      <c r="CF1245" s="12">
        <f t="shared" si="734"/>
        <v>0</v>
      </c>
      <c r="CG1245" s="12">
        <f t="shared" si="735"/>
        <v>0</v>
      </c>
      <c r="CH1245" s="12">
        <f t="shared" si="736"/>
        <v>0</v>
      </c>
      <c r="CI1245" s="12">
        <f t="shared" si="737"/>
        <v>0</v>
      </c>
      <c r="CJ1245" s="12">
        <f t="shared" si="738"/>
        <v>0</v>
      </c>
      <c r="CK1245" s="12">
        <f t="shared" si="739"/>
        <v>0</v>
      </c>
    </row>
    <row r="1246" spans="50:89" x14ac:dyDescent="0.25">
      <c r="AX1246" s="12" t="str">
        <f t="shared" si="709"/>
        <v/>
      </c>
      <c r="AY1246" s="12" t="str">
        <f t="shared" si="740"/>
        <v/>
      </c>
      <c r="AZ1246" s="20">
        <f t="shared" si="710"/>
        <v>0</v>
      </c>
      <c r="BA1246" s="12" t="str">
        <f t="shared" si="705"/>
        <v/>
      </c>
      <c r="BB1246" s="12" t="str">
        <f t="shared" si="706"/>
        <v/>
      </c>
      <c r="BC1246" s="12" t="str">
        <f t="shared" si="707"/>
        <v/>
      </c>
      <c r="BD1246" s="12" t="str">
        <f t="shared" si="708"/>
        <v/>
      </c>
      <c r="BF1246" s="12">
        <f t="shared" si="711"/>
        <v>0</v>
      </c>
      <c r="BG1246" s="12">
        <f t="shared" si="712"/>
        <v>0</v>
      </c>
      <c r="BH1246" s="12">
        <f t="shared" si="713"/>
        <v>0</v>
      </c>
      <c r="BI1246" s="12">
        <f t="shared" si="714"/>
        <v>0</v>
      </c>
      <c r="BJ1246" s="12">
        <f t="shared" si="715"/>
        <v>0</v>
      </c>
      <c r="BK1246" s="12">
        <f t="shared" si="716"/>
        <v>0</v>
      </c>
      <c r="BL1246" s="20">
        <f t="shared" si="717"/>
        <v>0</v>
      </c>
      <c r="BM1246" s="12">
        <f t="shared" si="718"/>
        <v>0</v>
      </c>
      <c r="BN1246" s="12" t="str">
        <f t="shared" si="741"/>
        <v/>
      </c>
      <c r="BO1246" s="12" t="str">
        <f t="shared" si="719"/>
        <v/>
      </c>
      <c r="BP1246" s="12" t="str">
        <f t="shared" si="720"/>
        <v/>
      </c>
      <c r="BQ1246" s="12" t="str">
        <f t="shared" si="721"/>
        <v/>
      </c>
      <c r="BS1246" s="12">
        <f t="shared" si="722"/>
        <v>0</v>
      </c>
      <c r="BT1246" s="12">
        <f t="shared" si="723"/>
        <v>0</v>
      </c>
      <c r="BU1246" s="12">
        <f t="shared" si="724"/>
        <v>0</v>
      </c>
      <c r="BV1246" s="12">
        <f t="shared" si="725"/>
        <v>0</v>
      </c>
      <c r="BW1246" s="12">
        <f t="shared" si="726"/>
        <v>0</v>
      </c>
      <c r="BX1246" s="12">
        <f t="shared" si="727"/>
        <v>0</v>
      </c>
      <c r="BY1246" s="12">
        <f t="shared" si="728"/>
        <v>0</v>
      </c>
      <c r="BZ1246" s="12">
        <f t="shared" si="729"/>
        <v>0</v>
      </c>
      <c r="CA1246" s="12" t="str">
        <f t="shared" si="730"/>
        <v/>
      </c>
      <c r="CB1246" s="21" t="str">
        <f t="shared" si="731"/>
        <v/>
      </c>
      <c r="CC1246" s="12" t="str">
        <f t="shared" si="732"/>
        <v/>
      </c>
      <c r="CD1246" s="12" t="str">
        <f t="shared" si="733"/>
        <v/>
      </c>
      <c r="CF1246" s="12">
        <f t="shared" si="734"/>
        <v>0</v>
      </c>
      <c r="CG1246" s="12">
        <f t="shared" si="735"/>
        <v>0</v>
      </c>
      <c r="CH1246" s="12">
        <f t="shared" si="736"/>
        <v>0</v>
      </c>
      <c r="CI1246" s="12">
        <f t="shared" si="737"/>
        <v>0</v>
      </c>
      <c r="CJ1246" s="12">
        <f t="shared" si="738"/>
        <v>0</v>
      </c>
      <c r="CK1246" s="12">
        <f t="shared" si="739"/>
        <v>0</v>
      </c>
    </row>
    <row r="1247" spans="50:89" x14ac:dyDescent="0.25">
      <c r="AX1247" s="12" t="str">
        <f t="shared" si="709"/>
        <v/>
      </c>
      <c r="AY1247" s="12" t="str">
        <f t="shared" si="740"/>
        <v/>
      </c>
      <c r="AZ1247" s="20">
        <f t="shared" si="710"/>
        <v>0</v>
      </c>
      <c r="BA1247" s="12" t="str">
        <f t="shared" si="705"/>
        <v/>
      </c>
      <c r="BB1247" s="12" t="str">
        <f t="shared" si="706"/>
        <v/>
      </c>
      <c r="BC1247" s="12" t="str">
        <f t="shared" si="707"/>
        <v/>
      </c>
      <c r="BD1247" s="12" t="str">
        <f t="shared" si="708"/>
        <v/>
      </c>
      <c r="BF1247" s="12">
        <f t="shared" si="711"/>
        <v>0</v>
      </c>
      <c r="BG1247" s="12">
        <f t="shared" si="712"/>
        <v>0</v>
      </c>
      <c r="BH1247" s="12">
        <f t="shared" si="713"/>
        <v>0</v>
      </c>
      <c r="BI1247" s="12">
        <f t="shared" si="714"/>
        <v>0</v>
      </c>
      <c r="BJ1247" s="12">
        <f t="shared" si="715"/>
        <v>0</v>
      </c>
      <c r="BK1247" s="12">
        <f t="shared" si="716"/>
        <v>0</v>
      </c>
      <c r="BL1247" s="20">
        <f t="shared" si="717"/>
        <v>0</v>
      </c>
      <c r="BM1247" s="12">
        <f t="shared" si="718"/>
        <v>0</v>
      </c>
      <c r="BN1247" s="12" t="str">
        <f t="shared" si="741"/>
        <v/>
      </c>
      <c r="BO1247" s="12" t="str">
        <f t="shared" si="719"/>
        <v/>
      </c>
      <c r="BP1247" s="12" t="str">
        <f t="shared" si="720"/>
        <v/>
      </c>
      <c r="BQ1247" s="12" t="str">
        <f t="shared" si="721"/>
        <v/>
      </c>
      <c r="BS1247" s="12">
        <f t="shared" si="722"/>
        <v>0</v>
      </c>
      <c r="BT1247" s="12">
        <f t="shared" si="723"/>
        <v>0</v>
      </c>
      <c r="BU1247" s="12">
        <f t="shared" si="724"/>
        <v>0</v>
      </c>
      <c r="BV1247" s="12">
        <f t="shared" si="725"/>
        <v>0</v>
      </c>
      <c r="BW1247" s="12">
        <f t="shared" si="726"/>
        <v>0</v>
      </c>
      <c r="BX1247" s="12">
        <f t="shared" si="727"/>
        <v>0</v>
      </c>
      <c r="BY1247" s="12">
        <f t="shared" si="728"/>
        <v>0</v>
      </c>
      <c r="BZ1247" s="12">
        <f t="shared" si="729"/>
        <v>0</v>
      </c>
      <c r="CA1247" s="12" t="str">
        <f t="shared" si="730"/>
        <v/>
      </c>
      <c r="CB1247" s="21" t="str">
        <f t="shared" si="731"/>
        <v/>
      </c>
      <c r="CC1247" s="12" t="str">
        <f t="shared" si="732"/>
        <v/>
      </c>
      <c r="CD1247" s="12" t="str">
        <f t="shared" si="733"/>
        <v/>
      </c>
      <c r="CF1247" s="12">
        <f t="shared" si="734"/>
        <v>0</v>
      </c>
      <c r="CG1247" s="12">
        <f t="shared" si="735"/>
        <v>0</v>
      </c>
      <c r="CH1247" s="12">
        <f t="shared" si="736"/>
        <v>0</v>
      </c>
      <c r="CI1247" s="12">
        <f t="shared" si="737"/>
        <v>0</v>
      </c>
      <c r="CJ1247" s="12">
        <f t="shared" si="738"/>
        <v>0</v>
      </c>
      <c r="CK1247" s="12">
        <f t="shared" si="739"/>
        <v>0</v>
      </c>
    </row>
    <row r="1248" spans="50:89" x14ac:dyDescent="0.25">
      <c r="AX1248" s="12" t="str">
        <f t="shared" si="709"/>
        <v/>
      </c>
      <c r="AY1248" s="12" t="str">
        <f t="shared" si="740"/>
        <v/>
      </c>
      <c r="AZ1248" s="20">
        <f t="shared" si="710"/>
        <v>0</v>
      </c>
      <c r="BA1248" s="12" t="str">
        <f t="shared" si="705"/>
        <v/>
      </c>
      <c r="BB1248" s="12" t="str">
        <f t="shared" si="706"/>
        <v/>
      </c>
      <c r="BC1248" s="12" t="str">
        <f t="shared" si="707"/>
        <v/>
      </c>
      <c r="BD1248" s="12" t="str">
        <f t="shared" si="708"/>
        <v/>
      </c>
      <c r="BF1248" s="12">
        <f t="shared" si="711"/>
        <v>0</v>
      </c>
      <c r="BG1248" s="12">
        <f t="shared" si="712"/>
        <v>0</v>
      </c>
      <c r="BH1248" s="12">
        <f t="shared" si="713"/>
        <v>0</v>
      </c>
      <c r="BI1248" s="12">
        <f t="shared" si="714"/>
        <v>0</v>
      </c>
      <c r="BJ1248" s="12">
        <f t="shared" si="715"/>
        <v>0</v>
      </c>
      <c r="BK1248" s="12">
        <f t="shared" si="716"/>
        <v>0</v>
      </c>
      <c r="BL1248" s="20">
        <f t="shared" si="717"/>
        <v>0</v>
      </c>
      <c r="BM1248" s="12">
        <f t="shared" si="718"/>
        <v>0</v>
      </c>
      <c r="BN1248" s="12" t="str">
        <f t="shared" si="741"/>
        <v/>
      </c>
      <c r="BO1248" s="12" t="str">
        <f t="shared" si="719"/>
        <v/>
      </c>
      <c r="BP1248" s="12" t="str">
        <f t="shared" si="720"/>
        <v/>
      </c>
      <c r="BQ1248" s="12" t="str">
        <f t="shared" si="721"/>
        <v/>
      </c>
      <c r="BS1248" s="12">
        <f t="shared" si="722"/>
        <v>0</v>
      </c>
      <c r="BT1248" s="12">
        <f t="shared" si="723"/>
        <v>0</v>
      </c>
      <c r="BU1248" s="12">
        <f t="shared" si="724"/>
        <v>0</v>
      </c>
      <c r="BV1248" s="12">
        <f t="shared" si="725"/>
        <v>0</v>
      </c>
      <c r="BW1248" s="12">
        <f t="shared" si="726"/>
        <v>0</v>
      </c>
      <c r="BX1248" s="12">
        <f t="shared" si="727"/>
        <v>0</v>
      </c>
      <c r="BY1248" s="12">
        <f t="shared" si="728"/>
        <v>0</v>
      </c>
      <c r="BZ1248" s="12">
        <f t="shared" si="729"/>
        <v>0</v>
      </c>
      <c r="CA1248" s="12" t="str">
        <f t="shared" si="730"/>
        <v/>
      </c>
      <c r="CB1248" s="21" t="str">
        <f t="shared" si="731"/>
        <v/>
      </c>
      <c r="CC1248" s="12" t="str">
        <f t="shared" si="732"/>
        <v/>
      </c>
      <c r="CD1248" s="12" t="str">
        <f t="shared" si="733"/>
        <v/>
      </c>
      <c r="CF1248" s="12">
        <f t="shared" si="734"/>
        <v>0</v>
      </c>
      <c r="CG1248" s="12">
        <f t="shared" si="735"/>
        <v>0</v>
      </c>
      <c r="CH1248" s="12">
        <f t="shared" si="736"/>
        <v>0</v>
      </c>
      <c r="CI1248" s="12">
        <f t="shared" si="737"/>
        <v>0</v>
      </c>
      <c r="CJ1248" s="12">
        <f t="shared" si="738"/>
        <v>0</v>
      </c>
      <c r="CK1248" s="12">
        <f t="shared" si="739"/>
        <v>0</v>
      </c>
    </row>
    <row r="1249" spans="50:89" x14ac:dyDescent="0.25">
      <c r="AX1249" s="12" t="str">
        <f t="shared" si="709"/>
        <v/>
      </c>
      <c r="AY1249" s="12" t="str">
        <f t="shared" si="740"/>
        <v/>
      </c>
      <c r="AZ1249" s="20">
        <f t="shared" si="710"/>
        <v>0</v>
      </c>
      <c r="BA1249" s="12" t="str">
        <f t="shared" si="705"/>
        <v/>
      </c>
      <c r="BB1249" s="12" t="str">
        <f t="shared" si="706"/>
        <v/>
      </c>
      <c r="BC1249" s="12" t="str">
        <f t="shared" si="707"/>
        <v/>
      </c>
      <c r="BD1249" s="12" t="str">
        <f t="shared" si="708"/>
        <v/>
      </c>
      <c r="BF1249" s="12">
        <f t="shared" si="711"/>
        <v>0</v>
      </c>
      <c r="BG1249" s="12">
        <f t="shared" si="712"/>
        <v>0</v>
      </c>
      <c r="BH1249" s="12">
        <f t="shared" si="713"/>
        <v>0</v>
      </c>
      <c r="BI1249" s="12">
        <f t="shared" si="714"/>
        <v>0</v>
      </c>
      <c r="BJ1249" s="12">
        <f t="shared" si="715"/>
        <v>0</v>
      </c>
      <c r="BK1249" s="12">
        <f t="shared" si="716"/>
        <v>0</v>
      </c>
      <c r="BL1249" s="20">
        <f t="shared" si="717"/>
        <v>0</v>
      </c>
      <c r="BM1249" s="12">
        <f t="shared" si="718"/>
        <v>0</v>
      </c>
      <c r="BN1249" s="12" t="str">
        <f t="shared" si="741"/>
        <v/>
      </c>
      <c r="BO1249" s="12" t="str">
        <f t="shared" si="719"/>
        <v/>
      </c>
      <c r="BP1249" s="12" t="str">
        <f t="shared" si="720"/>
        <v/>
      </c>
      <c r="BQ1249" s="12" t="str">
        <f t="shared" si="721"/>
        <v/>
      </c>
      <c r="BS1249" s="12">
        <f t="shared" si="722"/>
        <v>0</v>
      </c>
      <c r="BT1249" s="12">
        <f t="shared" si="723"/>
        <v>0</v>
      </c>
      <c r="BU1249" s="12">
        <f t="shared" si="724"/>
        <v>0</v>
      </c>
      <c r="BV1249" s="12">
        <f t="shared" si="725"/>
        <v>0</v>
      </c>
      <c r="BW1249" s="12">
        <f t="shared" si="726"/>
        <v>0</v>
      </c>
      <c r="BX1249" s="12">
        <f t="shared" si="727"/>
        <v>0</v>
      </c>
      <c r="BY1249" s="12">
        <f t="shared" si="728"/>
        <v>0</v>
      </c>
      <c r="BZ1249" s="12">
        <f t="shared" si="729"/>
        <v>0</v>
      </c>
      <c r="CA1249" s="12" t="str">
        <f t="shared" si="730"/>
        <v/>
      </c>
      <c r="CB1249" s="21" t="str">
        <f t="shared" si="731"/>
        <v/>
      </c>
      <c r="CC1249" s="12" t="str">
        <f t="shared" si="732"/>
        <v/>
      </c>
      <c r="CD1249" s="12" t="str">
        <f t="shared" si="733"/>
        <v/>
      </c>
      <c r="CF1249" s="12">
        <f t="shared" si="734"/>
        <v>0</v>
      </c>
      <c r="CG1249" s="12">
        <f t="shared" si="735"/>
        <v>0</v>
      </c>
      <c r="CH1249" s="12">
        <f t="shared" si="736"/>
        <v>0</v>
      </c>
      <c r="CI1249" s="12">
        <f t="shared" si="737"/>
        <v>0</v>
      </c>
      <c r="CJ1249" s="12">
        <f t="shared" si="738"/>
        <v>0</v>
      </c>
      <c r="CK1249" s="12">
        <f t="shared" si="739"/>
        <v>0</v>
      </c>
    </row>
    <row r="1250" spans="50:89" x14ac:dyDescent="0.25">
      <c r="AX1250" s="12" t="str">
        <f t="shared" si="709"/>
        <v/>
      </c>
      <c r="AY1250" s="12" t="str">
        <f t="shared" si="740"/>
        <v/>
      </c>
      <c r="AZ1250" s="20">
        <f t="shared" si="710"/>
        <v>0</v>
      </c>
      <c r="BA1250" s="12" t="str">
        <f t="shared" si="705"/>
        <v/>
      </c>
      <c r="BB1250" s="12" t="str">
        <f t="shared" si="706"/>
        <v/>
      </c>
      <c r="BC1250" s="12" t="str">
        <f t="shared" si="707"/>
        <v/>
      </c>
      <c r="BD1250" s="12" t="str">
        <f t="shared" si="708"/>
        <v/>
      </c>
      <c r="BF1250" s="12">
        <f t="shared" si="711"/>
        <v>0</v>
      </c>
      <c r="BG1250" s="12">
        <f t="shared" si="712"/>
        <v>0</v>
      </c>
      <c r="BH1250" s="12">
        <f t="shared" si="713"/>
        <v>0</v>
      </c>
      <c r="BI1250" s="12">
        <f t="shared" si="714"/>
        <v>0</v>
      </c>
      <c r="BJ1250" s="12">
        <f t="shared" si="715"/>
        <v>0</v>
      </c>
      <c r="BK1250" s="12">
        <f t="shared" si="716"/>
        <v>0</v>
      </c>
      <c r="BL1250" s="20">
        <f t="shared" si="717"/>
        <v>0</v>
      </c>
      <c r="BM1250" s="12">
        <f t="shared" si="718"/>
        <v>0</v>
      </c>
      <c r="BN1250" s="12" t="str">
        <f t="shared" si="741"/>
        <v/>
      </c>
      <c r="BO1250" s="12" t="str">
        <f t="shared" si="719"/>
        <v/>
      </c>
      <c r="BP1250" s="12" t="str">
        <f t="shared" si="720"/>
        <v/>
      </c>
      <c r="BQ1250" s="12" t="str">
        <f t="shared" si="721"/>
        <v/>
      </c>
      <c r="BS1250" s="12">
        <f t="shared" si="722"/>
        <v>0</v>
      </c>
      <c r="BT1250" s="12">
        <f t="shared" si="723"/>
        <v>0</v>
      </c>
      <c r="BU1250" s="12">
        <f t="shared" si="724"/>
        <v>0</v>
      </c>
      <c r="BV1250" s="12">
        <f t="shared" si="725"/>
        <v>0</v>
      </c>
      <c r="BW1250" s="12">
        <f t="shared" si="726"/>
        <v>0</v>
      </c>
      <c r="BX1250" s="12">
        <f t="shared" si="727"/>
        <v>0</v>
      </c>
      <c r="BY1250" s="12">
        <f t="shared" si="728"/>
        <v>0</v>
      </c>
      <c r="BZ1250" s="12">
        <f t="shared" si="729"/>
        <v>0</v>
      </c>
      <c r="CA1250" s="12" t="str">
        <f t="shared" si="730"/>
        <v/>
      </c>
      <c r="CB1250" s="21" t="str">
        <f t="shared" si="731"/>
        <v/>
      </c>
      <c r="CC1250" s="12" t="str">
        <f t="shared" si="732"/>
        <v/>
      </c>
      <c r="CD1250" s="12" t="str">
        <f t="shared" si="733"/>
        <v/>
      </c>
      <c r="CF1250" s="12">
        <f t="shared" si="734"/>
        <v>0</v>
      </c>
      <c r="CG1250" s="12">
        <f t="shared" si="735"/>
        <v>0</v>
      </c>
      <c r="CH1250" s="12">
        <f t="shared" si="736"/>
        <v>0</v>
      </c>
      <c r="CI1250" s="12">
        <f t="shared" si="737"/>
        <v>0</v>
      </c>
      <c r="CJ1250" s="12">
        <f t="shared" si="738"/>
        <v>0</v>
      </c>
      <c r="CK1250" s="12">
        <f t="shared" si="739"/>
        <v>0</v>
      </c>
    </row>
    <row r="1251" spans="50:89" x14ac:dyDescent="0.25">
      <c r="AX1251" s="12" t="str">
        <f t="shared" si="709"/>
        <v/>
      </c>
      <c r="AY1251" s="12" t="str">
        <f t="shared" si="740"/>
        <v/>
      </c>
      <c r="AZ1251" s="20">
        <f t="shared" si="710"/>
        <v>0</v>
      </c>
      <c r="BA1251" s="12" t="str">
        <f t="shared" si="705"/>
        <v/>
      </c>
      <c r="BB1251" s="12" t="str">
        <f t="shared" si="706"/>
        <v/>
      </c>
      <c r="BC1251" s="12" t="str">
        <f t="shared" si="707"/>
        <v/>
      </c>
      <c r="BD1251" s="12" t="str">
        <f t="shared" si="708"/>
        <v/>
      </c>
      <c r="BF1251" s="12">
        <f t="shared" si="711"/>
        <v>0</v>
      </c>
      <c r="BG1251" s="12">
        <f t="shared" si="712"/>
        <v>0</v>
      </c>
      <c r="BH1251" s="12">
        <f t="shared" si="713"/>
        <v>0</v>
      </c>
      <c r="BI1251" s="12">
        <f t="shared" si="714"/>
        <v>0</v>
      </c>
      <c r="BJ1251" s="12">
        <f t="shared" si="715"/>
        <v>0</v>
      </c>
      <c r="BK1251" s="12">
        <f t="shared" si="716"/>
        <v>0</v>
      </c>
      <c r="BL1251" s="20">
        <f t="shared" si="717"/>
        <v>0</v>
      </c>
      <c r="BM1251" s="12">
        <f t="shared" si="718"/>
        <v>0</v>
      </c>
      <c r="BN1251" s="12" t="str">
        <f t="shared" si="741"/>
        <v/>
      </c>
      <c r="BO1251" s="12" t="str">
        <f t="shared" si="719"/>
        <v/>
      </c>
      <c r="BP1251" s="12" t="str">
        <f t="shared" si="720"/>
        <v/>
      </c>
      <c r="BQ1251" s="12" t="str">
        <f t="shared" si="721"/>
        <v/>
      </c>
      <c r="BS1251" s="12">
        <f t="shared" si="722"/>
        <v>0</v>
      </c>
      <c r="BT1251" s="12">
        <f t="shared" si="723"/>
        <v>0</v>
      </c>
      <c r="BU1251" s="12">
        <f t="shared" si="724"/>
        <v>0</v>
      </c>
      <c r="BV1251" s="12">
        <f t="shared" si="725"/>
        <v>0</v>
      </c>
      <c r="BW1251" s="12">
        <f t="shared" si="726"/>
        <v>0</v>
      </c>
      <c r="BX1251" s="12">
        <f t="shared" si="727"/>
        <v>0</v>
      </c>
      <c r="BY1251" s="12">
        <f t="shared" si="728"/>
        <v>0</v>
      </c>
      <c r="BZ1251" s="12">
        <f t="shared" si="729"/>
        <v>0</v>
      </c>
      <c r="CA1251" s="12" t="str">
        <f t="shared" si="730"/>
        <v/>
      </c>
      <c r="CB1251" s="21" t="str">
        <f t="shared" si="731"/>
        <v/>
      </c>
      <c r="CC1251" s="12" t="str">
        <f t="shared" si="732"/>
        <v/>
      </c>
      <c r="CD1251" s="12" t="str">
        <f t="shared" si="733"/>
        <v/>
      </c>
      <c r="CF1251" s="12">
        <f t="shared" si="734"/>
        <v>0</v>
      </c>
      <c r="CG1251" s="12">
        <f t="shared" si="735"/>
        <v>0</v>
      </c>
      <c r="CH1251" s="12">
        <f t="shared" si="736"/>
        <v>0</v>
      </c>
      <c r="CI1251" s="12">
        <f t="shared" si="737"/>
        <v>0</v>
      </c>
      <c r="CJ1251" s="12">
        <f t="shared" si="738"/>
        <v>0</v>
      </c>
      <c r="CK1251" s="12">
        <f t="shared" si="739"/>
        <v>0</v>
      </c>
    </row>
    <row r="1252" spans="50:89" x14ac:dyDescent="0.25">
      <c r="AX1252" s="12" t="str">
        <f t="shared" si="709"/>
        <v/>
      </c>
      <c r="AY1252" s="12" t="str">
        <f t="shared" si="740"/>
        <v/>
      </c>
      <c r="AZ1252" s="20">
        <f t="shared" si="710"/>
        <v>0</v>
      </c>
      <c r="BA1252" s="12" t="str">
        <f t="shared" si="705"/>
        <v/>
      </c>
      <c r="BB1252" s="12" t="str">
        <f t="shared" si="706"/>
        <v/>
      </c>
      <c r="BC1252" s="12" t="str">
        <f t="shared" si="707"/>
        <v/>
      </c>
      <c r="BD1252" s="12" t="str">
        <f t="shared" si="708"/>
        <v/>
      </c>
      <c r="BF1252" s="12">
        <f t="shared" si="711"/>
        <v>0</v>
      </c>
      <c r="BG1252" s="12">
        <f t="shared" si="712"/>
        <v>0</v>
      </c>
      <c r="BH1252" s="12">
        <f t="shared" si="713"/>
        <v>0</v>
      </c>
      <c r="BI1252" s="12">
        <f t="shared" si="714"/>
        <v>0</v>
      </c>
      <c r="BJ1252" s="12">
        <f t="shared" si="715"/>
        <v>0</v>
      </c>
      <c r="BK1252" s="12">
        <f t="shared" si="716"/>
        <v>0</v>
      </c>
      <c r="BL1252" s="20">
        <f t="shared" si="717"/>
        <v>0</v>
      </c>
      <c r="BM1252" s="12">
        <f t="shared" si="718"/>
        <v>0</v>
      </c>
      <c r="BN1252" s="12" t="str">
        <f t="shared" si="741"/>
        <v/>
      </c>
      <c r="BO1252" s="12" t="str">
        <f t="shared" si="719"/>
        <v/>
      </c>
      <c r="BP1252" s="12" t="str">
        <f t="shared" si="720"/>
        <v/>
      </c>
      <c r="BQ1252" s="12" t="str">
        <f t="shared" si="721"/>
        <v/>
      </c>
      <c r="BS1252" s="12">
        <f t="shared" si="722"/>
        <v>0</v>
      </c>
      <c r="BT1252" s="12">
        <f t="shared" si="723"/>
        <v>0</v>
      </c>
      <c r="BU1252" s="12">
        <f t="shared" si="724"/>
        <v>0</v>
      </c>
      <c r="BV1252" s="12">
        <f t="shared" si="725"/>
        <v>0</v>
      </c>
      <c r="BW1252" s="12">
        <f t="shared" si="726"/>
        <v>0</v>
      </c>
      <c r="BX1252" s="12">
        <f t="shared" si="727"/>
        <v>0</v>
      </c>
      <c r="BY1252" s="12">
        <f t="shared" si="728"/>
        <v>0</v>
      </c>
      <c r="BZ1252" s="12">
        <f t="shared" si="729"/>
        <v>0</v>
      </c>
      <c r="CA1252" s="12" t="str">
        <f t="shared" si="730"/>
        <v/>
      </c>
      <c r="CB1252" s="21" t="str">
        <f t="shared" si="731"/>
        <v/>
      </c>
      <c r="CC1252" s="12" t="str">
        <f t="shared" si="732"/>
        <v/>
      </c>
      <c r="CD1252" s="12" t="str">
        <f t="shared" si="733"/>
        <v/>
      </c>
      <c r="CF1252" s="12">
        <f t="shared" si="734"/>
        <v>0</v>
      </c>
      <c r="CG1252" s="12">
        <f t="shared" si="735"/>
        <v>0</v>
      </c>
      <c r="CH1252" s="12">
        <f t="shared" si="736"/>
        <v>0</v>
      </c>
      <c r="CI1252" s="12">
        <f t="shared" si="737"/>
        <v>0</v>
      </c>
      <c r="CJ1252" s="12">
        <f t="shared" si="738"/>
        <v>0</v>
      </c>
      <c r="CK1252" s="12">
        <f t="shared" si="739"/>
        <v>0</v>
      </c>
    </row>
    <row r="1253" spans="50:89" x14ac:dyDescent="0.25">
      <c r="AX1253" s="12" t="str">
        <f t="shared" si="709"/>
        <v/>
      </c>
      <c r="AY1253" s="12" t="str">
        <f t="shared" si="740"/>
        <v/>
      </c>
      <c r="AZ1253" s="20">
        <f t="shared" si="710"/>
        <v>0</v>
      </c>
      <c r="BA1253" s="12" t="str">
        <f t="shared" si="705"/>
        <v/>
      </c>
      <c r="BB1253" s="12" t="str">
        <f t="shared" si="706"/>
        <v/>
      </c>
      <c r="BC1253" s="12" t="str">
        <f t="shared" si="707"/>
        <v/>
      </c>
      <c r="BD1253" s="12" t="str">
        <f t="shared" si="708"/>
        <v/>
      </c>
      <c r="BF1253" s="12">
        <f t="shared" si="711"/>
        <v>0</v>
      </c>
      <c r="BG1253" s="12">
        <f t="shared" si="712"/>
        <v>0</v>
      </c>
      <c r="BH1253" s="12">
        <f t="shared" si="713"/>
        <v>0</v>
      </c>
      <c r="BI1253" s="12">
        <f t="shared" si="714"/>
        <v>0</v>
      </c>
      <c r="BJ1253" s="12">
        <f t="shared" si="715"/>
        <v>0</v>
      </c>
      <c r="BK1253" s="12">
        <f t="shared" si="716"/>
        <v>0</v>
      </c>
      <c r="BL1253" s="20">
        <f t="shared" si="717"/>
        <v>0</v>
      </c>
      <c r="BM1253" s="12">
        <f t="shared" si="718"/>
        <v>0</v>
      </c>
      <c r="BN1253" s="12" t="str">
        <f t="shared" si="741"/>
        <v/>
      </c>
      <c r="BO1253" s="12" t="str">
        <f t="shared" si="719"/>
        <v/>
      </c>
      <c r="BP1253" s="12" t="str">
        <f t="shared" si="720"/>
        <v/>
      </c>
      <c r="BQ1253" s="12" t="str">
        <f t="shared" si="721"/>
        <v/>
      </c>
      <c r="BS1253" s="12">
        <f t="shared" si="722"/>
        <v>0</v>
      </c>
      <c r="BT1253" s="12">
        <f t="shared" si="723"/>
        <v>0</v>
      </c>
      <c r="BU1253" s="12">
        <f t="shared" si="724"/>
        <v>0</v>
      </c>
      <c r="BV1253" s="12">
        <f t="shared" si="725"/>
        <v>0</v>
      </c>
      <c r="BW1253" s="12">
        <f t="shared" si="726"/>
        <v>0</v>
      </c>
      <c r="BX1253" s="12">
        <f t="shared" si="727"/>
        <v>0</v>
      </c>
      <c r="BY1253" s="12">
        <f t="shared" si="728"/>
        <v>0</v>
      </c>
      <c r="BZ1253" s="12">
        <f t="shared" si="729"/>
        <v>0</v>
      </c>
      <c r="CA1253" s="12" t="str">
        <f t="shared" si="730"/>
        <v/>
      </c>
      <c r="CB1253" s="21" t="str">
        <f t="shared" si="731"/>
        <v/>
      </c>
      <c r="CC1253" s="12" t="str">
        <f t="shared" si="732"/>
        <v/>
      </c>
      <c r="CD1253" s="12" t="str">
        <f t="shared" si="733"/>
        <v/>
      </c>
      <c r="CF1253" s="12">
        <f t="shared" si="734"/>
        <v>0</v>
      </c>
      <c r="CG1253" s="12">
        <f t="shared" si="735"/>
        <v>0</v>
      </c>
      <c r="CH1253" s="12">
        <f t="shared" si="736"/>
        <v>0</v>
      </c>
      <c r="CI1253" s="12">
        <f t="shared" si="737"/>
        <v>0</v>
      </c>
      <c r="CJ1253" s="12">
        <f t="shared" si="738"/>
        <v>0</v>
      </c>
      <c r="CK1253" s="12">
        <f t="shared" si="739"/>
        <v>0</v>
      </c>
    </row>
    <row r="1254" spans="50:89" x14ac:dyDescent="0.25">
      <c r="AX1254" s="12" t="str">
        <f t="shared" si="709"/>
        <v/>
      </c>
      <c r="AY1254" s="12" t="str">
        <f t="shared" si="740"/>
        <v/>
      </c>
      <c r="AZ1254" s="20">
        <f t="shared" si="710"/>
        <v>0</v>
      </c>
      <c r="BA1254" s="12" t="str">
        <f t="shared" si="705"/>
        <v/>
      </c>
      <c r="BB1254" s="12" t="str">
        <f t="shared" si="706"/>
        <v/>
      </c>
      <c r="BC1254" s="12" t="str">
        <f t="shared" si="707"/>
        <v/>
      </c>
      <c r="BD1254" s="12" t="str">
        <f t="shared" si="708"/>
        <v/>
      </c>
      <c r="BF1254" s="12">
        <f t="shared" si="711"/>
        <v>0</v>
      </c>
      <c r="BG1254" s="12">
        <f t="shared" si="712"/>
        <v>0</v>
      </c>
      <c r="BH1254" s="12">
        <f t="shared" si="713"/>
        <v>0</v>
      </c>
      <c r="BI1254" s="12">
        <f t="shared" si="714"/>
        <v>0</v>
      </c>
      <c r="BJ1254" s="12">
        <f t="shared" si="715"/>
        <v>0</v>
      </c>
      <c r="BK1254" s="12">
        <f t="shared" si="716"/>
        <v>0</v>
      </c>
      <c r="BL1254" s="20">
        <f t="shared" si="717"/>
        <v>0</v>
      </c>
      <c r="BM1254" s="12">
        <f t="shared" si="718"/>
        <v>0</v>
      </c>
      <c r="BN1254" s="12" t="str">
        <f t="shared" si="741"/>
        <v/>
      </c>
      <c r="BO1254" s="12" t="str">
        <f t="shared" si="719"/>
        <v/>
      </c>
      <c r="BP1254" s="12" t="str">
        <f t="shared" si="720"/>
        <v/>
      </c>
      <c r="BQ1254" s="12" t="str">
        <f t="shared" si="721"/>
        <v/>
      </c>
      <c r="BS1254" s="12">
        <f t="shared" si="722"/>
        <v>0</v>
      </c>
      <c r="BT1254" s="12">
        <f t="shared" si="723"/>
        <v>0</v>
      </c>
      <c r="BU1254" s="12">
        <f t="shared" si="724"/>
        <v>0</v>
      </c>
      <c r="BV1254" s="12">
        <f t="shared" si="725"/>
        <v>0</v>
      </c>
      <c r="BW1254" s="12">
        <f t="shared" si="726"/>
        <v>0</v>
      </c>
      <c r="BX1254" s="12">
        <f t="shared" si="727"/>
        <v>0</v>
      </c>
      <c r="BY1254" s="12">
        <f t="shared" si="728"/>
        <v>0</v>
      </c>
      <c r="BZ1254" s="12">
        <f t="shared" si="729"/>
        <v>0</v>
      </c>
      <c r="CA1254" s="12" t="str">
        <f t="shared" si="730"/>
        <v/>
      </c>
      <c r="CB1254" s="21" t="str">
        <f t="shared" si="731"/>
        <v/>
      </c>
      <c r="CC1254" s="12" t="str">
        <f t="shared" si="732"/>
        <v/>
      </c>
      <c r="CD1254" s="12" t="str">
        <f t="shared" si="733"/>
        <v/>
      </c>
      <c r="CF1254" s="12">
        <f t="shared" si="734"/>
        <v>0</v>
      </c>
      <c r="CG1254" s="12">
        <f t="shared" si="735"/>
        <v>0</v>
      </c>
      <c r="CH1254" s="12">
        <f t="shared" si="736"/>
        <v>0</v>
      </c>
      <c r="CI1254" s="12">
        <f t="shared" si="737"/>
        <v>0</v>
      </c>
      <c r="CJ1254" s="12">
        <f t="shared" si="738"/>
        <v>0</v>
      </c>
      <c r="CK1254" s="12">
        <f t="shared" si="739"/>
        <v>0</v>
      </c>
    </row>
    <row r="1255" spans="50:89" x14ac:dyDescent="0.25">
      <c r="AX1255" s="12" t="str">
        <f t="shared" si="709"/>
        <v/>
      </c>
      <c r="AY1255" s="12" t="str">
        <f t="shared" si="740"/>
        <v/>
      </c>
      <c r="AZ1255" s="20">
        <f t="shared" si="710"/>
        <v>0</v>
      </c>
      <c r="BA1255" s="12" t="str">
        <f t="shared" si="705"/>
        <v/>
      </c>
      <c r="BB1255" s="12" t="str">
        <f t="shared" si="706"/>
        <v/>
      </c>
      <c r="BC1255" s="12" t="str">
        <f t="shared" si="707"/>
        <v/>
      </c>
      <c r="BD1255" s="12" t="str">
        <f t="shared" si="708"/>
        <v/>
      </c>
      <c r="BF1255" s="12">
        <f t="shared" si="711"/>
        <v>0</v>
      </c>
      <c r="BG1255" s="12">
        <f t="shared" si="712"/>
        <v>0</v>
      </c>
      <c r="BH1255" s="12">
        <f t="shared" si="713"/>
        <v>0</v>
      </c>
      <c r="BI1255" s="12">
        <f t="shared" si="714"/>
        <v>0</v>
      </c>
      <c r="BJ1255" s="12">
        <f t="shared" si="715"/>
        <v>0</v>
      </c>
      <c r="BK1255" s="12">
        <f t="shared" si="716"/>
        <v>0</v>
      </c>
      <c r="BL1255" s="20">
        <f t="shared" si="717"/>
        <v>0</v>
      </c>
      <c r="BM1255" s="12">
        <f t="shared" si="718"/>
        <v>0</v>
      </c>
      <c r="BN1255" s="12" t="str">
        <f t="shared" si="741"/>
        <v/>
      </c>
      <c r="BO1255" s="12" t="str">
        <f t="shared" si="719"/>
        <v/>
      </c>
      <c r="BP1255" s="12" t="str">
        <f t="shared" si="720"/>
        <v/>
      </c>
      <c r="BQ1255" s="12" t="str">
        <f t="shared" si="721"/>
        <v/>
      </c>
      <c r="BS1255" s="12">
        <f t="shared" si="722"/>
        <v>0</v>
      </c>
      <c r="BT1255" s="12">
        <f t="shared" si="723"/>
        <v>0</v>
      </c>
      <c r="BU1255" s="12">
        <f t="shared" si="724"/>
        <v>0</v>
      </c>
      <c r="BV1255" s="12">
        <f t="shared" si="725"/>
        <v>0</v>
      </c>
      <c r="BW1255" s="12">
        <f t="shared" si="726"/>
        <v>0</v>
      </c>
      <c r="BX1255" s="12">
        <f t="shared" si="727"/>
        <v>0</v>
      </c>
      <c r="BY1255" s="12">
        <f t="shared" si="728"/>
        <v>0</v>
      </c>
      <c r="BZ1255" s="12">
        <f t="shared" si="729"/>
        <v>0</v>
      </c>
      <c r="CA1255" s="12" t="str">
        <f t="shared" si="730"/>
        <v/>
      </c>
      <c r="CB1255" s="21" t="str">
        <f t="shared" si="731"/>
        <v/>
      </c>
      <c r="CC1255" s="12" t="str">
        <f t="shared" si="732"/>
        <v/>
      </c>
      <c r="CD1255" s="12" t="str">
        <f t="shared" si="733"/>
        <v/>
      </c>
      <c r="CF1255" s="12">
        <f t="shared" si="734"/>
        <v>0</v>
      </c>
      <c r="CG1255" s="12">
        <f t="shared" si="735"/>
        <v>0</v>
      </c>
      <c r="CH1255" s="12">
        <f t="shared" si="736"/>
        <v>0</v>
      </c>
      <c r="CI1255" s="12">
        <f t="shared" si="737"/>
        <v>0</v>
      </c>
      <c r="CJ1255" s="12">
        <f t="shared" si="738"/>
        <v>0</v>
      </c>
      <c r="CK1255" s="12">
        <f t="shared" si="739"/>
        <v>0</v>
      </c>
    </row>
    <row r="1256" spans="50:89" x14ac:dyDescent="0.25">
      <c r="AX1256" s="12" t="str">
        <f t="shared" si="709"/>
        <v/>
      </c>
      <c r="AY1256" s="12" t="str">
        <f t="shared" si="740"/>
        <v/>
      </c>
      <c r="AZ1256" s="20">
        <f t="shared" si="710"/>
        <v>0</v>
      </c>
      <c r="BA1256" s="12" t="str">
        <f t="shared" si="705"/>
        <v/>
      </c>
      <c r="BB1256" s="12" t="str">
        <f t="shared" si="706"/>
        <v/>
      </c>
      <c r="BC1256" s="12" t="str">
        <f t="shared" si="707"/>
        <v/>
      </c>
      <c r="BD1256" s="12" t="str">
        <f t="shared" si="708"/>
        <v/>
      </c>
      <c r="BF1256" s="12">
        <f t="shared" si="711"/>
        <v>0</v>
      </c>
      <c r="BG1256" s="12">
        <f t="shared" si="712"/>
        <v>0</v>
      </c>
      <c r="BH1256" s="12">
        <f t="shared" si="713"/>
        <v>0</v>
      </c>
      <c r="BI1256" s="12">
        <f t="shared" si="714"/>
        <v>0</v>
      </c>
      <c r="BJ1256" s="12">
        <f t="shared" si="715"/>
        <v>0</v>
      </c>
      <c r="BK1256" s="12">
        <f t="shared" si="716"/>
        <v>0</v>
      </c>
      <c r="BL1256" s="20">
        <f t="shared" si="717"/>
        <v>0</v>
      </c>
      <c r="BM1256" s="12">
        <f t="shared" si="718"/>
        <v>0</v>
      </c>
      <c r="BN1256" s="12" t="str">
        <f t="shared" si="741"/>
        <v/>
      </c>
      <c r="BO1256" s="12" t="str">
        <f t="shared" si="719"/>
        <v/>
      </c>
      <c r="BP1256" s="12" t="str">
        <f t="shared" si="720"/>
        <v/>
      </c>
      <c r="BQ1256" s="12" t="str">
        <f t="shared" si="721"/>
        <v/>
      </c>
      <c r="BS1256" s="12">
        <f t="shared" si="722"/>
        <v>0</v>
      </c>
      <c r="BT1256" s="12">
        <f t="shared" si="723"/>
        <v>0</v>
      </c>
      <c r="BU1256" s="12">
        <f t="shared" si="724"/>
        <v>0</v>
      </c>
      <c r="BV1256" s="12">
        <f t="shared" si="725"/>
        <v>0</v>
      </c>
      <c r="BW1256" s="12">
        <f t="shared" si="726"/>
        <v>0</v>
      </c>
      <c r="BX1256" s="12">
        <f t="shared" si="727"/>
        <v>0</v>
      </c>
      <c r="BY1256" s="12">
        <f t="shared" si="728"/>
        <v>0</v>
      </c>
      <c r="BZ1256" s="12">
        <f t="shared" si="729"/>
        <v>0</v>
      </c>
      <c r="CA1256" s="12" t="str">
        <f t="shared" si="730"/>
        <v/>
      </c>
      <c r="CB1256" s="21" t="str">
        <f t="shared" si="731"/>
        <v/>
      </c>
      <c r="CC1256" s="12" t="str">
        <f t="shared" si="732"/>
        <v/>
      </c>
      <c r="CD1256" s="12" t="str">
        <f t="shared" si="733"/>
        <v/>
      </c>
      <c r="CF1256" s="12">
        <f t="shared" si="734"/>
        <v>0</v>
      </c>
      <c r="CG1256" s="12">
        <f t="shared" si="735"/>
        <v>0</v>
      </c>
      <c r="CH1256" s="12">
        <f t="shared" si="736"/>
        <v>0</v>
      </c>
      <c r="CI1256" s="12">
        <f t="shared" si="737"/>
        <v>0</v>
      </c>
      <c r="CJ1256" s="12">
        <f t="shared" si="738"/>
        <v>0</v>
      </c>
      <c r="CK1256" s="12">
        <f t="shared" si="739"/>
        <v>0</v>
      </c>
    </row>
    <row r="1257" spans="50:89" x14ac:dyDescent="0.25">
      <c r="AX1257" s="12" t="str">
        <f t="shared" si="709"/>
        <v/>
      </c>
      <c r="AY1257" s="12" t="str">
        <f t="shared" si="740"/>
        <v/>
      </c>
      <c r="AZ1257" s="20">
        <f t="shared" si="710"/>
        <v>0</v>
      </c>
      <c r="BA1257" s="12" t="str">
        <f t="shared" si="705"/>
        <v/>
      </c>
      <c r="BB1257" s="12" t="str">
        <f t="shared" si="706"/>
        <v/>
      </c>
      <c r="BC1257" s="12" t="str">
        <f t="shared" si="707"/>
        <v/>
      </c>
      <c r="BD1257" s="12" t="str">
        <f t="shared" si="708"/>
        <v/>
      </c>
      <c r="BF1257" s="12">
        <f t="shared" si="711"/>
        <v>0</v>
      </c>
      <c r="BG1257" s="12">
        <f t="shared" si="712"/>
        <v>0</v>
      </c>
      <c r="BH1257" s="12">
        <f t="shared" si="713"/>
        <v>0</v>
      </c>
      <c r="BI1257" s="12">
        <f t="shared" si="714"/>
        <v>0</v>
      </c>
      <c r="BJ1257" s="12">
        <f t="shared" si="715"/>
        <v>0</v>
      </c>
      <c r="BK1257" s="12">
        <f t="shared" si="716"/>
        <v>0</v>
      </c>
      <c r="BL1257" s="20">
        <f t="shared" si="717"/>
        <v>0</v>
      </c>
      <c r="BM1257" s="12">
        <f t="shared" si="718"/>
        <v>0</v>
      </c>
      <c r="BN1257" s="12" t="str">
        <f t="shared" si="741"/>
        <v/>
      </c>
      <c r="BO1257" s="12" t="str">
        <f t="shared" si="719"/>
        <v/>
      </c>
      <c r="BP1257" s="12" t="str">
        <f t="shared" si="720"/>
        <v/>
      </c>
      <c r="BQ1257" s="12" t="str">
        <f t="shared" si="721"/>
        <v/>
      </c>
      <c r="BS1257" s="12">
        <f t="shared" si="722"/>
        <v>0</v>
      </c>
      <c r="BT1257" s="12">
        <f t="shared" si="723"/>
        <v>0</v>
      </c>
      <c r="BU1257" s="12">
        <f t="shared" si="724"/>
        <v>0</v>
      </c>
      <c r="BV1257" s="12">
        <f t="shared" si="725"/>
        <v>0</v>
      </c>
      <c r="BW1257" s="12">
        <f t="shared" si="726"/>
        <v>0</v>
      </c>
      <c r="BX1257" s="12">
        <f t="shared" si="727"/>
        <v>0</v>
      </c>
      <c r="BY1257" s="12">
        <f t="shared" si="728"/>
        <v>0</v>
      </c>
      <c r="BZ1257" s="12">
        <f t="shared" si="729"/>
        <v>0</v>
      </c>
      <c r="CA1257" s="12" t="str">
        <f t="shared" si="730"/>
        <v/>
      </c>
      <c r="CB1257" s="21" t="str">
        <f t="shared" si="731"/>
        <v/>
      </c>
      <c r="CC1257" s="12" t="str">
        <f t="shared" si="732"/>
        <v/>
      </c>
      <c r="CD1257" s="12" t="str">
        <f t="shared" si="733"/>
        <v/>
      </c>
      <c r="CF1257" s="12">
        <f t="shared" si="734"/>
        <v>0</v>
      </c>
      <c r="CG1257" s="12">
        <f t="shared" si="735"/>
        <v>0</v>
      </c>
      <c r="CH1257" s="12">
        <f t="shared" si="736"/>
        <v>0</v>
      </c>
      <c r="CI1257" s="12">
        <f t="shared" si="737"/>
        <v>0</v>
      </c>
      <c r="CJ1257" s="12">
        <f t="shared" si="738"/>
        <v>0</v>
      </c>
      <c r="CK1257" s="12">
        <f t="shared" si="739"/>
        <v>0</v>
      </c>
    </row>
    <row r="1258" spans="50:89" x14ac:dyDescent="0.25">
      <c r="AX1258" s="12" t="str">
        <f t="shared" si="709"/>
        <v/>
      </c>
      <c r="AY1258" s="12" t="str">
        <f t="shared" si="740"/>
        <v/>
      </c>
      <c r="AZ1258" s="20">
        <f t="shared" si="710"/>
        <v>0</v>
      </c>
      <c r="BA1258" s="12" t="str">
        <f t="shared" si="705"/>
        <v/>
      </c>
      <c r="BB1258" s="12" t="str">
        <f t="shared" si="706"/>
        <v/>
      </c>
      <c r="BC1258" s="12" t="str">
        <f t="shared" si="707"/>
        <v/>
      </c>
      <c r="BD1258" s="12" t="str">
        <f t="shared" si="708"/>
        <v/>
      </c>
      <c r="BF1258" s="12">
        <f t="shared" si="711"/>
        <v>0</v>
      </c>
      <c r="BG1258" s="12">
        <f t="shared" si="712"/>
        <v>0</v>
      </c>
      <c r="BH1258" s="12">
        <f t="shared" si="713"/>
        <v>0</v>
      </c>
      <c r="BI1258" s="12">
        <f t="shared" si="714"/>
        <v>0</v>
      </c>
      <c r="BJ1258" s="12">
        <f t="shared" si="715"/>
        <v>0</v>
      </c>
      <c r="BK1258" s="12">
        <f t="shared" si="716"/>
        <v>0</v>
      </c>
      <c r="BL1258" s="20">
        <f t="shared" si="717"/>
        <v>0</v>
      </c>
      <c r="BM1258" s="12">
        <f t="shared" si="718"/>
        <v>0</v>
      </c>
      <c r="BN1258" s="12" t="str">
        <f t="shared" si="741"/>
        <v/>
      </c>
      <c r="BO1258" s="12" t="str">
        <f t="shared" si="719"/>
        <v/>
      </c>
      <c r="BP1258" s="12" t="str">
        <f t="shared" si="720"/>
        <v/>
      </c>
      <c r="BQ1258" s="12" t="str">
        <f t="shared" si="721"/>
        <v/>
      </c>
      <c r="BS1258" s="12">
        <f t="shared" si="722"/>
        <v>0</v>
      </c>
      <c r="BT1258" s="12">
        <f t="shared" si="723"/>
        <v>0</v>
      </c>
      <c r="BU1258" s="12">
        <f t="shared" si="724"/>
        <v>0</v>
      </c>
      <c r="BV1258" s="12">
        <f t="shared" si="725"/>
        <v>0</v>
      </c>
      <c r="BW1258" s="12">
        <f t="shared" si="726"/>
        <v>0</v>
      </c>
      <c r="BX1258" s="12">
        <f t="shared" si="727"/>
        <v>0</v>
      </c>
      <c r="BY1258" s="12">
        <f t="shared" si="728"/>
        <v>0</v>
      </c>
      <c r="BZ1258" s="12">
        <f t="shared" si="729"/>
        <v>0</v>
      </c>
      <c r="CA1258" s="12" t="str">
        <f t="shared" si="730"/>
        <v/>
      </c>
      <c r="CB1258" s="21" t="str">
        <f t="shared" si="731"/>
        <v/>
      </c>
      <c r="CC1258" s="12" t="str">
        <f t="shared" si="732"/>
        <v/>
      </c>
      <c r="CD1258" s="12" t="str">
        <f t="shared" si="733"/>
        <v/>
      </c>
      <c r="CF1258" s="12">
        <f t="shared" si="734"/>
        <v>0</v>
      </c>
      <c r="CG1258" s="12">
        <f t="shared" si="735"/>
        <v>0</v>
      </c>
      <c r="CH1258" s="12">
        <f t="shared" si="736"/>
        <v>0</v>
      </c>
      <c r="CI1258" s="12">
        <f t="shared" si="737"/>
        <v>0</v>
      </c>
      <c r="CJ1258" s="12">
        <f t="shared" si="738"/>
        <v>0</v>
      </c>
      <c r="CK1258" s="12">
        <f t="shared" si="739"/>
        <v>0</v>
      </c>
    </row>
    <row r="1259" spans="50:89" x14ac:dyDescent="0.25">
      <c r="AX1259" s="12" t="str">
        <f t="shared" si="709"/>
        <v/>
      </c>
      <c r="AY1259" s="12" t="str">
        <f t="shared" si="740"/>
        <v/>
      </c>
      <c r="AZ1259" s="20">
        <f t="shared" si="710"/>
        <v>0</v>
      </c>
      <c r="BA1259" s="12" t="str">
        <f t="shared" si="705"/>
        <v/>
      </c>
      <c r="BB1259" s="12" t="str">
        <f t="shared" si="706"/>
        <v/>
      </c>
      <c r="BC1259" s="12" t="str">
        <f t="shared" si="707"/>
        <v/>
      </c>
      <c r="BD1259" s="12" t="str">
        <f t="shared" si="708"/>
        <v/>
      </c>
      <c r="BF1259" s="12">
        <f t="shared" si="711"/>
        <v>0</v>
      </c>
      <c r="BG1259" s="12">
        <f t="shared" si="712"/>
        <v>0</v>
      </c>
      <c r="BH1259" s="12">
        <f t="shared" si="713"/>
        <v>0</v>
      </c>
      <c r="BI1259" s="12">
        <f t="shared" si="714"/>
        <v>0</v>
      </c>
      <c r="BJ1259" s="12">
        <f t="shared" si="715"/>
        <v>0</v>
      </c>
      <c r="BK1259" s="12">
        <f t="shared" si="716"/>
        <v>0</v>
      </c>
      <c r="BL1259" s="20">
        <f t="shared" si="717"/>
        <v>0</v>
      </c>
      <c r="BM1259" s="12">
        <f t="shared" si="718"/>
        <v>0</v>
      </c>
      <c r="BN1259" s="12" t="str">
        <f t="shared" si="741"/>
        <v/>
      </c>
      <c r="BO1259" s="12" t="str">
        <f t="shared" si="719"/>
        <v/>
      </c>
      <c r="BP1259" s="12" t="str">
        <f t="shared" si="720"/>
        <v/>
      </c>
      <c r="BQ1259" s="12" t="str">
        <f t="shared" si="721"/>
        <v/>
      </c>
      <c r="BS1259" s="12">
        <f t="shared" si="722"/>
        <v>0</v>
      </c>
      <c r="BT1259" s="12">
        <f t="shared" si="723"/>
        <v>0</v>
      </c>
      <c r="BU1259" s="12">
        <f t="shared" si="724"/>
        <v>0</v>
      </c>
      <c r="BV1259" s="12">
        <f t="shared" si="725"/>
        <v>0</v>
      </c>
      <c r="BW1259" s="12">
        <f t="shared" si="726"/>
        <v>0</v>
      </c>
      <c r="BX1259" s="12">
        <f t="shared" si="727"/>
        <v>0</v>
      </c>
      <c r="BY1259" s="12">
        <f t="shared" si="728"/>
        <v>0</v>
      </c>
      <c r="BZ1259" s="12">
        <f t="shared" si="729"/>
        <v>0</v>
      </c>
      <c r="CA1259" s="12" t="str">
        <f t="shared" si="730"/>
        <v/>
      </c>
      <c r="CB1259" s="21" t="str">
        <f t="shared" si="731"/>
        <v/>
      </c>
      <c r="CC1259" s="12" t="str">
        <f t="shared" si="732"/>
        <v/>
      </c>
      <c r="CD1259" s="12" t="str">
        <f t="shared" si="733"/>
        <v/>
      </c>
      <c r="CF1259" s="12">
        <f t="shared" si="734"/>
        <v>0</v>
      </c>
      <c r="CG1259" s="12">
        <f t="shared" si="735"/>
        <v>0</v>
      </c>
      <c r="CH1259" s="12">
        <f t="shared" si="736"/>
        <v>0</v>
      </c>
      <c r="CI1259" s="12">
        <f t="shared" si="737"/>
        <v>0</v>
      </c>
      <c r="CJ1259" s="12">
        <f t="shared" si="738"/>
        <v>0</v>
      </c>
      <c r="CK1259" s="12">
        <f t="shared" si="739"/>
        <v>0</v>
      </c>
    </row>
    <row r="1260" spans="50:89" x14ac:dyDescent="0.25">
      <c r="AX1260" s="12" t="str">
        <f t="shared" si="709"/>
        <v/>
      </c>
      <c r="AY1260" s="12" t="str">
        <f t="shared" si="740"/>
        <v/>
      </c>
      <c r="AZ1260" s="20">
        <f t="shared" si="710"/>
        <v>0</v>
      </c>
      <c r="BA1260" s="12" t="str">
        <f t="shared" si="705"/>
        <v/>
      </c>
      <c r="BB1260" s="12" t="str">
        <f t="shared" si="706"/>
        <v/>
      </c>
      <c r="BC1260" s="12" t="str">
        <f t="shared" si="707"/>
        <v/>
      </c>
      <c r="BD1260" s="12" t="str">
        <f t="shared" si="708"/>
        <v/>
      </c>
      <c r="BF1260" s="12">
        <f t="shared" si="711"/>
        <v>0</v>
      </c>
      <c r="BG1260" s="12">
        <f t="shared" si="712"/>
        <v>0</v>
      </c>
      <c r="BH1260" s="12">
        <f t="shared" si="713"/>
        <v>0</v>
      </c>
      <c r="BI1260" s="12">
        <f t="shared" si="714"/>
        <v>0</v>
      </c>
      <c r="BJ1260" s="12">
        <f t="shared" si="715"/>
        <v>0</v>
      </c>
      <c r="BK1260" s="12">
        <f t="shared" si="716"/>
        <v>0</v>
      </c>
      <c r="BL1260" s="20">
        <f t="shared" si="717"/>
        <v>0</v>
      </c>
      <c r="BM1260" s="12">
        <f t="shared" si="718"/>
        <v>0</v>
      </c>
      <c r="BN1260" s="12" t="str">
        <f t="shared" si="741"/>
        <v/>
      </c>
      <c r="BO1260" s="12" t="str">
        <f t="shared" si="719"/>
        <v/>
      </c>
      <c r="BP1260" s="12" t="str">
        <f t="shared" si="720"/>
        <v/>
      </c>
      <c r="BQ1260" s="12" t="str">
        <f t="shared" si="721"/>
        <v/>
      </c>
      <c r="BS1260" s="12">
        <f t="shared" si="722"/>
        <v>0</v>
      </c>
      <c r="BT1260" s="12">
        <f t="shared" si="723"/>
        <v>0</v>
      </c>
      <c r="BU1260" s="12">
        <f t="shared" si="724"/>
        <v>0</v>
      </c>
      <c r="BV1260" s="12">
        <f t="shared" si="725"/>
        <v>0</v>
      </c>
      <c r="BW1260" s="12">
        <f t="shared" si="726"/>
        <v>0</v>
      </c>
      <c r="BX1260" s="12">
        <f t="shared" si="727"/>
        <v>0</v>
      </c>
      <c r="BY1260" s="12">
        <f t="shared" si="728"/>
        <v>0</v>
      </c>
      <c r="BZ1260" s="12">
        <f t="shared" si="729"/>
        <v>0</v>
      </c>
      <c r="CA1260" s="12" t="str">
        <f t="shared" si="730"/>
        <v/>
      </c>
      <c r="CB1260" s="21" t="str">
        <f t="shared" si="731"/>
        <v/>
      </c>
      <c r="CC1260" s="12" t="str">
        <f t="shared" si="732"/>
        <v/>
      </c>
      <c r="CD1260" s="12" t="str">
        <f t="shared" si="733"/>
        <v/>
      </c>
      <c r="CF1260" s="12">
        <f t="shared" si="734"/>
        <v>0</v>
      </c>
      <c r="CG1260" s="12">
        <f t="shared" si="735"/>
        <v>0</v>
      </c>
      <c r="CH1260" s="12">
        <f t="shared" si="736"/>
        <v>0</v>
      </c>
      <c r="CI1260" s="12">
        <f t="shared" si="737"/>
        <v>0</v>
      </c>
      <c r="CJ1260" s="12">
        <f t="shared" si="738"/>
        <v>0</v>
      </c>
      <c r="CK1260" s="12">
        <f t="shared" si="739"/>
        <v>0</v>
      </c>
    </row>
    <row r="1261" spans="50:89" x14ac:dyDescent="0.25">
      <c r="AX1261" s="12" t="str">
        <f t="shared" si="709"/>
        <v/>
      </c>
      <c r="AY1261" s="12" t="str">
        <f t="shared" si="740"/>
        <v/>
      </c>
      <c r="AZ1261" s="20">
        <f t="shared" si="710"/>
        <v>0</v>
      </c>
      <c r="BA1261" s="12" t="str">
        <f t="shared" si="705"/>
        <v/>
      </c>
      <c r="BB1261" s="12" t="str">
        <f t="shared" si="706"/>
        <v/>
      </c>
      <c r="BC1261" s="12" t="str">
        <f t="shared" si="707"/>
        <v/>
      </c>
      <c r="BD1261" s="12" t="str">
        <f t="shared" si="708"/>
        <v/>
      </c>
      <c r="BF1261" s="12">
        <f t="shared" si="711"/>
        <v>0</v>
      </c>
      <c r="BG1261" s="12">
        <f t="shared" si="712"/>
        <v>0</v>
      </c>
      <c r="BH1261" s="12">
        <f t="shared" si="713"/>
        <v>0</v>
      </c>
      <c r="BI1261" s="12">
        <f t="shared" si="714"/>
        <v>0</v>
      </c>
      <c r="BJ1261" s="12">
        <f t="shared" si="715"/>
        <v>0</v>
      </c>
      <c r="BK1261" s="12">
        <f t="shared" si="716"/>
        <v>0</v>
      </c>
      <c r="BL1261" s="20">
        <f t="shared" si="717"/>
        <v>0</v>
      </c>
      <c r="BM1261" s="12">
        <f t="shared" si="718"/>
        <v>0</v>
      </c>
      <c r="BN1261" s="12" t="str">
        <f t="shared" si="741"/>
        <v/>
      </c>
      <c r="BO1261" s="12" t="str">
        <f t="shared" si="719"/>
        <v/>
      </c>
      <c r="BP1261" s="12" t="str">
        <f t="shared" si="720"/>
        <v/>
      </c>
      <c r="BQ1261" s="12" t="str">
        <f t="shared" si="721"/>
        <v/>
      </c>
      <c r="BS1261" s="12">
        <f t="shared" si="722"/>
        <v>0</v>
      </c>
      <c r="BT1261" s="12">
        <f t="shared" si="723"/>
        <v>0</v>
      </c>
      <c r="BU1261" s="12">
        <f t="shared" si="724"/>
        <v>0</v>
      </c>
      <c r="BV1261" s="12">
        <f t="shared" si="725"/>
        <v>0</v>
      </c>
      <c r="BW1261" s="12">
        <f t="shared" si="726"/>
        <v>0</v>
      </c>
      <c r="BX1261" s="12">
        <f t="shared" si="727"/>
        <v>0</v>
      </c>
      <c r="BY1261" s="12">
        <f t="shared" si="728"/>
        <v>0</v>
      </c>
      <c r="BZ1261" s="12">
        <f t="shared" si="729"/>
        <v>0</v>
      </c>
      <c r="CA1261" s="12" t="str">
        <f t="shared" si="730"/>
        <v/>
      </c>
      <c r="CB1261" s="21" t="str">
        <f t="shared" si="731"/>
        <v/>
      </c>
      <c r="CC1261" s="12" t="str">
        <f t="shared" si="732"/>
        <v/>
      </c>
      <c r="CD1261" s="12" t="str">
        <f t="shared" si="733"/>
        <v/>
      </c>
      <c r="CF1261" s="12">
        <f t="shared" si="734"/>
        <v>0</v>
      </c>
      <c r="CG1261" s="12">
        <f t="shared" si="735"/>
        <v>0</v>
      </c>
      <c r="CH1261" s="12">
        <f t="shared" si="736"/>
        <v>0</v>
      </c>
      <c r="CI1261" s="12">
        <f t="shared" si="737"/>
        <v>0</v>
      </c>
      <c r="CJ1261" s="12">
        <f t="shared" si="738"/>
        <v>0</v>
      </c>
      <c r="CK1261" s="12">
        <f t="shared" si="739"/>
        <v>0</v>
      </c>
    </row>
    <row r="1262" spans="50:89" x14ac:dyDescent="0.25">
      <c r="AX1262" s="12" t="str">
        <f t="shared" si="709"/>
        <v/>
      </c>
      <c r="AY1262" s="12" t="str">
        <f t="shared" si="740"/>
        <v/>
      </c>
      <c r="AZ1262" s="20">
        <f t="shared" si="710"/>
        <v>0</v>
      </c>
      <c r="BA1262" s="12" t="str">
        <f t="shared" si="705"/>
        <v/>
      </c>
      <c r="BB1262" s="12" t="str">
        <f t="shared" si="706"/>
        <v/>
      </c>
      <c r="BC1262" s="12" t="str">
        <f t="shared" si="707"/>
        <v/>
      </c>
      <c r="BD1262" s="12" t="str">
        <f t="shared" si="708"/>
        <v/>
      </c>
      <c r="BF1262" s="12">
        <f t="shared" si="711"/>
        <v>0</v>
      </c>
      <c r="BG1262" s="12">
        <f t="shared" si="712"/>
        <v>0</v>
      </c>
      <c r="BH1262" s="12">
        <f t="shared" si="713"/>
        <v>0</v>
      </c>
      <c r="BI1262" s="12">
        <f t="shared" si="714"/>
        <v>0</v>
      </c>
      <c r="BJ1262" s="12">
        <f t="shared" si="715"/>
        <v>0</v>
      </c>
      <c r="BK1262" s="12">
        <f t="shared" si="716"/>
        <v>0</v>
      </c>
      <c r="BL1262" s="20">
        <f t="shared" si="717"/>
        <v>0</v>
      </c>
      <c r="BM1262" s="12">
        <f t="shared" si="718"/>
        <v>0</v>
      </c>
      <c r="BN1262" s="12" t="str">
        <f t="shared" si="741"/>
        <v/>
      </c>
      <c r="BO1262" s="12" t="str">
        <f t="shared" si="719"/>
        <v/>
      </c>
      <c r="BP1262" s="12" t="str">
        <f t="shared" si="720"/>
        <v/>
      </c>
      <c r="BQ1262" s="12" t="str">
        <f t="shared" si="721"/>
        <v/>
      </c>
      <c r="BS1262" s="12">
        <f t="shared" si="722"/>
        <v>0</v>
      </c>
      <c r="BT1262" s="12">
        <f t="shared" si="723"/>
        <v>0</v>
      </c>
      <c r="BU1262" s="12">
        <f t="shared" si="724"/>
        <v>0</v>
      </c>
      <c r="BV1262" s="12">
        <f t="shared" si="725"/>
        <v>0</v>
      </c>
      <c r="BW1262" s="12">
        <f t="shared" si="726"/>
        <v>0</v>
      </c>
      <c r="BX1262" s="12">
        <f t="shared" si="727"/>
        <v>0</v>
      </c>
      <c r="BY1262" s="12">
        <f t="shared" si="728"/>
        <v>0</v>
      </c>
      <c r="BZ1262" s="12">
        <f t="shared" si="729"/>
        <v>0</v>
      </c>
      <c r="CA1262" s="12" t="str">
        <f t="shared" si="730"/>
        <v/>
      </c>
      <c r="CB1262" s="21" t="str">
        <f t="shared" si="731"/>
        <v/>
      </c>
      <c r="CC1262" s="12" t="str">
        <f t="shared" si="732"/>
        <v/>
      </c>
      <c r="CD1262" s="12" t="str">
        <f t="shared" si="733"/>
        <v/>
      </c>
      <c r="CF1262" s="12">
        <f t="shared" si="734"/>
        <v>0</v>
      </c>
      <c r="CG1262" s="12">
        <f t="shared" si="735"/>
        <v>0</v>
      </c>
      <c r="CH1262" s="12">
        <f t="shared" si="736"/>
        <v>0</v>
      </c>
      <c r="CI1262" s="12">
        <f t="shared" si="737"/>
        <v>0</v>
      </c>
      <c r="CJ1262" s="12">
        <f t="shared" si="738"/>
        <v>0</v>
      </c>
      <c r="CK1262" s="12">
        <f t="shared" si="739"/>
        <v>0</v>
      </c>
    </row>
    <row r="1263" spans="50:89" x14ac:dyDescent="0.25">
      <c r="AX1263" s="12" t="str">
        <f t="shared" si="709"/>
        <v/>
      </c>
      <c r="AY1263" s="12" t="str">
        <f t="shared" si="740"/>
        <v/>
      </c>
      <c r="AZ1263" s="20">
        <f t="shared" si="710"/>
        <v>0</v>
      </c>
      <c r="BA1263" s="12" t="str">
        <f t="shared" si="705"/>
        <v/>
      </c>
      <c r="BB1263" s="12" t="str">
        <f t="shared" si="706"/>
        <v/>
      </c>
      <c r="BC1263" s="12" t="str">
        <f t="shared" si="707"/>
        <v/>
      </c>
      <c r="BD1263" s="12" t="str">
        <f t="shared" si="708"/>
        <v/>
      </c>
      <c r="BF1263" s="12">
        <f t="shared" si="711"/>
        <v>0</v>
      </c>
      <c r="BG1263" s="12">
        <f t="shared" si="712"/>
        <v>0</v>
      </c>
      <c r="BH1263" s="12">
        <f t="shared" si="713"/>
        <v>0</v>
      </c>
      <c r="BI1263" s="12">
        <f t="shared" si="714"/>
        <v>0</v>
      </c>
      <c r="BJ1263" s="12">
        <f t="shared" si="715"/>
        <v>0</v>
      </c>
      <c r="BK1263" s="12">
        <f t="shared" si="716"/>
        <v>0</v>
      </c>
      <c r="BL1263" s="20">
        <f t="shared" si="717"/>
        <v>0</v>
      </c>
      <c r="BM1263" s="12">
        <f t="shared" si="718"/>
        <v>0</v>
      </c>
      <c r="BN1263" s="12" t="str">
        <f t="shared" si="741"/>
        <v/>
      </c>
      <c r="BO1263" s="12" t="str">
        <f t="shared" si="719"/>
        <v/>
      </c>
      <c r="BP1263" s="12" t="str">
        <f t="shared" si="720"/>
        <v/>
      </c>
      <c r="BQ1263" s="12" t="str">
        <f t="shared" si="721"/>
        <v/>
      </c>
      <c r="BS1263" s="12">
        <f t="shared" si="722"/>
        <v>0</v>
      </c>
      <c r="BT1263" s="12">
        <f t="shared" si="723"/>
        <v>0</v>
      </c>
      <c r="BU1263" s="12">
        <f t="shared" si="724"/>
        <v>0</v>
      </c>
      <c r="BV1263" s="12">
        <f t="shared" si="725"/>
        <v>0</v>
      </c>
      <c r="BW1263" s="12">
        <f t="shared" si="726"/>
        <v>0</v>
      </c>
      <c r="BX1263" s="12">
        <f t="shared" si="727"/>
        <v>0</v>
      </c>
      <c r="BY1263" s="12">
        <f t="shared" si="728"/>
        <v>0</v>
      </c>
      <c r="BZ1263" s="12">
        <f t="shared" si="729"/>
        <v>0</v>
      </c>
      <c r="CA1263" s="12" t="str">
        <f t="shared" si="730"/>
        <v/>
      </c>
      <c r="CB1263" s="21" t="str">
        <f t="shared" si="731"/>
        <v/>
      </c>
      <c r="CC1263" s="12" t="str">
        <f t="shared" si="732"/>
        <v/>
      </c>
      <c r="CD1263" s="12" t="str">
        <f t="shared" si="733"/>
        <v/>
      </c>
      <c r="CF1263" s="12">
        <f t="shared" si="734"/>
        <v>0</v>
      </c>
      <c r="CG1263" s="12">
        <f t="shared" si="735"/>
        <v>0</v>
      </c>
      <c r="CH1263" s="12">
        <f t="shared" si="736"/>
        <v>0</v>
      </c>
      <c r="CI1263" s="12">
        <f t="shared" si="737"/>
        <v>0</v>
      </c>
      <c r="CJ1263" s="12">
        <f t="shared" si="738"/>
        <v>0</v>
      </c>
      <c r="CK1263" s="12">
        <f t="shared" si="739"/>
        <v>0</v>
      </c>
    </row>
    <row r="1264" spans="50:89" x14ac:dyDescent="0.25">
      <c r="AX1264" s="12" t="str">
        <f t="shared" si="709"/>
        <v/>
      </c>
      <c r="AY1264" s="12" t="str">
        <f t="shared" si="740"/>
        <v/>
      </c>
      <c r="AZ1264" s="20">
        <f t="shared" si="710"/>
        <v>0</v>
      </c>
      <c r="BA1264" s="12" t="str">
        <f t="shared" si="705"/>
        <v/>
      </c>
      <c r="BB1264" s="12" t="str">
        <f t="shared" si="706"/>
        <v/>
      </c>
      <c r="BC1264" s="12" t="str">
        <f t="shared" si="707"/>
        <v/>
      </c>
      <c r="BD1264" s="12" t="str">
        <f t="shared" si="708"/>
        <v/>
      </c>
      <c r="BF1264" s="12">
        <f t="shared" si="711"/>
        <v>0</v>
      </c>
      <c r="BG1264" s="12">
        <f t="shared" si="712"/>
        <v>0</v>
      </c>
      <c r="BH1264" s="12">
        <f t="shared" si="713"/>
        <v>0</v>
      </c>
      <c r="BI1264" s="12">
        <f t="shared" si="714"/>
        <v>0</v>
      </c>
      <c r="BJ1264" s="12">
        <f t="shared" si="715"/>
        <v>0</v>
      </c>
      <c r="BK1264" s="12">
        <f t="shared" si="716"/>
        <v>0</v>
      </c>
      <c r="BL1264" s="20">
        <f t="shared" si="717"/>
        <v>0</v>
      </c>
      <c r="BM1264" s="12">
        <f t="shared" si="718"/>
        <v>0</v>
      </c>
      <c r="BN1264" s="12" t="str">
        <f t="shared" si="741"/>
        <v/>
      </c>
      <c r="BO1264" s="12" t="str">
        <f t="shared" si="719"/>
        <v/>
      </c>
      <c r="BP1264" s="12" t="str">
        <f t="shared" si="720"/>
        <v/>
      </c>
      <c r="BQ1264" s="12" t="str">
        <f t="shared" si="721"/>
        <v/>
      </c>
      <c r="BS1264" s="12">
        <f t="shared" si="722"/>
        <v>0</v>
      </c>
      <c r="BT1264" s="12">
        <f t="shared" si="723"/>
        <v>0</v>
      </c>
      <c r="BU1264" s="12">
        <f t="shared" si="724"/>
        <v>0</v>
      </c>
      <c r="BV1264" s="12">
        <f t="shared" si="725"/>
        <v>0</v>
      </c>
      <c r="BW1264" s="12">
        <f t="shared" si="726"/>
        <v>0</v>
      </c>
      <c r="BX1264" s="12">
        <f t="shared" si="727"/>
        <v>0</v>
      </c>
      <c r="BY1264" s="12">
        <f t="shared" si="728"/>
        <v>0</v>
      </c>
      <c r="BZ1264" s="12">
        <f t="shared" si="729"/>
        <v>0</v>
      </c>
      <c r="CA1264" s="12" t="str">
        <f t="shared" si="730"/>
        <v/>
      </c>
      <c r="CB1264" s="21" t="str">
        <f t="shared" si="731"/>
        <v/>
      </c>
      <c r="CC1264" s="12" t="str">
        <f t="shared" si="732"/>
        <v/>
      </c>
      <c r="CD1264" s="12" t="str">
        <f t="shared" si="733"/>
        <v/>
      </c>
      <c r="CF1264" s="12">
        <f t="shared" si="734"/>
        <v>0</v>
      </c>
      <c r="CG1264" s="12">
        <f t="shared" si="735"/>
        <v>0</v>
      </c>
      <c r="CH1264" s="12">
        <f t="shared" si="736"/>
        <v>0</v>
      </c>
      <c r="CI1264" s="12">
        <f t="shared" si="737"/>
        <v>0</v>
      </c>
      <c r="CJ1264" s="12">
        <f t="shared" si="738"/>
        <v>0</v>
      </c>
      <c r="CK1264" s="12">
        <f t="shared" si="739"/>
        <v>0</v>
      </c>
    </row>
    <row r="1265" spans="50:89" x14ac:dyDescent="0.25">
      <c r="AX1265" s="12" t="str">
        <f t="shared" si="709"/>
        <v/>
      </c>
      <c r="AY1265" s="12" t="str">
        <f t="shared" si="740"/>
        <v/>
      </c>
      <c r="AZ1265" s="20">
        <f t="shared" si="710"/>
        <v>0</v>
      </c>
      <c r="BA1265" s="12" t="str">
        <f t="shared" si="705"/>
        <v/>
      </c>
      <c r="BB1265" s="12" t="str">
        <f t="shared" si="706"/>
        <v/>
      </c>
      <c r="BC1265" s="12" t="str">
        <f t="shared" si="707"/>
        <v/>
      </c>
      <c r="BD1265" s="12" t="str">
        <f t="shared" si="708"/>
        <v/>
      </c>
      <c r="BF1265" s="12">
        <f t="shared" si="711"/>
        <v>0</v>
      </c>
      <c r="BG1265" s="12">
        <f t="shared" si="712"/>
        <v>0</v>
      </c>
      <c r="BH1265" s="12">
        <f t="shared" si="713"/>
        <v>0</v>
      </c>
      <c r="BI1265" s="12">
        <f t="shared" si="714"/>
        <v>0</v>
      </c>
      <c r="BJ1265" s="12">
        <f t="shared" si="715"/>
        <v>0</v>
      </c>
      <c r="BK1265" s="12">
        <f t="shared" si="716"/>
        <v>0</v>
      </c>
      <c r="BL1265" s="20">
        <f t="shared" si="717"/>
        <v>0</v>
      </c>
      <c r="BM1265" s="12">
        <f t="shared" si="718"/>
        <v>0</v>
      </c>
      <c r="BN1265" s="12" t="str">
        <f t="shared" si="741"/>
        <v/>
      </c>
      <c r="BO1265" s="12" t="str">
        <f t="shared" si="719"/>
        <v/>
      </c>
      <c r="BP1265" s="12" t="str">
        <f t="shared" si="720"/>
        <v/>
      </c>
      <c r="BQ1265" s="12" t="str">
        <f t="shared" si="721"/>
        <v/>
      </c>
      <c r="BS1265" s="12">
        <f t="shared" si="722"/>
        <v>0</v>
      </c>
      <c r="BT1265" s="12">
        <f t="shared" si="723"/>
        <v>0</v>
      </c>
      <c r="BU1265" s="12">
        <f t="shared" si="724"/>
        <v>0</v>
      </c>
      <c r="BV1265" s="12">
        <f t="shared" si="725"/>
        <v>0</v>
      </c>
      <c r="BW1265" s="12">
        <f t="shared" si="726"/>
        <v>0</v>
      </c>
      <c r="BX1265" s="12">
        <f t="shared" si="727"/>
        <v>0</v>
      </c>
      <c r="BY1265" s="12">
        <f t="shared" si="728"/>
        <v>0</v>
      </c>
      <c r="BZ1265" s="12">
        <f t="shared" si="729"/>
        <v>0</v>
      </c>
      <c r="CA1265" s="12" t="str">
        <f t="shared" si="730"/>
        <v/>
      </c>
      <c r="CB1265" s="21" t="str">
        <f t="shared" si="731"/>
        <v/>
      </c>
      <c r="CC1265" s="12" t="str">
        <f t="shared" si="732"/>
        <v/>
      </c>
      <c r="CD1265" s="12" t="str">
        <f t="shared" si="733"/>
        <v/>
      </c>
      <c r="CF1265" s="12">
        <f t="shared" si="734"/>
        <v>0</v>
      </c>
      <c r="CG1265" s="12">
        <f t="shared" si="735"/>
        <v>0</v>
      </c>
      <c r="CH1265" s="12">
        <f t="shared" si="736"/>
        <v>0</v>
      </c>
      <c r="CI1265" s="12">
        <f t="shared" si="737"/>
        <v>0</v>
      </c>
      <c r="CJ1265" s="12">
        <f t="shared" si="738"/>
        <v>0</v>
      </c>
      <c r="CK1265" s="12">
        <f t="shared" si="739"/>
        <v>0</v>
      </c>
    </row>
    <row r="1266" spans="50:89" x14ac:dyDescent="0.25">
      <c r="AX1266" s="12" t="str">
        <f t="shared" si="709"/>
        <v/>
      </c>
      <c r="AY1266" s="12" t="str">
        <f t="shared" si="740"/>
        <v/>
      </c>
      <c r="AZ1266" s="20">
        <f t="shared" si="710"/>
        <v>0</v>
      </c>
      <c r="BA1266" s="12" t="str">
        <f t="shared" si="705"/>
        <v/>
      </c>
      <c r="BB1266" s="12" t="str">
        <f t="shared" si="706"/>
        <v/>
      </c>
      <c r="BC1266" s="12" t="str">
        <f t="shared" si="707"/>
        <v/>
      </c>
      <c r="BD1266" s="12" t="str">
        <f t="shared" si="708"/>
        <v/>
      </c>
      <c r="BF1266" s="12">
        <f t="shared" si="711"/>
        <v>0</v>
      </c>
      <c r="BG1266" s="12">
        <f t="shared" si="712"/>
        <v>0</v>
      </c>
      <c r="BH1266" s="12">
        <f t="shared" si="713"/>
        <v>0</v>
      </c>
      <c r="BI1266" s="12">
        <f t="shared" si="714"/>
        <v>0</v>
      </c>
      <c r="BJ1266" s="12">
        <f t="shared" si="715"/>
        <v>0</v>
      </c>
      <c r="BK1266" s="12">
        <f t="shared" si="716"/>
        <v>0</v>
      </c>
      <c r="BL1266" s="20">
        <f t="shared" si="717"/>
        <v>0</v>
      </c>
      <c r="BM1266" s="12">
        <f t="shared" si="718"/>
        <v>0</v>
      </c>
      <c r="BN1266" s="12" t="str">
        <f t="shared" si="741"/>
        <v/>
      </c>
      <c r="BO1266" s="12" t="str">
        <f t="shared" si="719"/>
        <v/>
      </c>
      <c r="BP1266" s="12" t="str">
        <f t="shared" si="720"/>
        <v/>
      </c>
      <c r="BQ1266" s="12" t="str">
        <f t="shared" si="721"/>
        <v/>
      </c>
      <c r="BS1266" s="12">
        <f t="shared" si="722"/>
        <v>0</v>
      </c>
      <c r="BT1266" s="12">
        <f t="shared" si="723"/>
        <v>0</v>
      </c>
      <c r="BU1266" s="12">
        <f t="shared" si="724"/>
        <v>0</v>
      </c>
      <c r="BV1266" s="12">
        <f t="shared" si="725"/>
        <v>0</v>
      </c>
      <c r="BW1266" s="12">
        <f t="shared" si="726"/>
        <v>0</v>
      </c>
      <c r="BX1266" s="12">
        <f t="shared" si="727"/>
        <v>0</v>
      </c>
      <c r="BY1266" s="12">
        <f t="shared" si="728"/>
        <v>0</v>
      </c>
      <c r="BZ1266" s="12">
        <f t="shared" si="729"/>
        <v>0</v>
      </c>
      <c r="CA1266" s="12" t="str">
        <f t="shared" si="730"/>
        <v/>
      </c>
      <c r="CB1266" s="21" t="str">
        <f t="shared" si="731"/>
        <v/>
      </c>
      <c r="CC1266" s="12" t="str">
        <f t="shared" si="732"/>
        <v/>
      </c>
      <c r="CD1266" s="12" t="str">
        <f t="shared" si="733"/>
        <v/>
      </c>
      <c r="CF1266" s="12">
        <f t="shared" si="734"/>
        <v>0</v>
      </c>
      <c r="CG1266" s="12">
        <f t="shared" si="735"/>
        <v>0</v>
      </c>
      <c r="CH1266" s="12">
        <f t="shared" si="736"/>
        <v>0</v>
      </c>
      <c r="CI1266" s="12">
        <f t="shared" si="737"/>
        <v>0</v>
      </c>
      <c r="CJ1266" s="12">
        <f t="shared" si="738"/>
        <v>0</v>
      </c>
      <c r="CK1266" s="12">
        <f t="shared" si="739"/>
        <v>0</v>
      </c>
    </row>
    <row r="1267" spans="50:89" x14ac:dyDescent="0.25">
      <c r="AX1267" s="12" t="str">
        <f t="shared" si="709"/>
        <v/>
      </c>
      <c r="AY1267" s="12" t="str">
        <f t="shared" si="740"/>
        <v/>
      </c>
      <c r="AZ1267" s="20">
        <f t="shared" si="710"/>
        <v>0</v>
      </c>
      <c r="BA1267" s="12" t="str">
        <f t="shared" si="705"/>
        <v/>
      </c>
      <c r="BB1267" s="12" t="str">
        <f t="shared" si="706"/>
        <v/>
      </c>
      <c r="BC1267" s="12" t="str">
        <f t="shared" si="707"/>
        <v/>
      </c>
      <c r="BD1267" s="12" t="str">
        <f t="shared" si="708"/>
        <v/>
      </c>
      <c r="BF1267" s="12">
        <f t="shared" si="711"/>
        <v>0</v>
      </c>
      <c r="BG1267" s="12">
        <f t="shared" si="712"/>
        <v>0</v>
      </c>
      <c r="BH1267" s="12">
        <f t="shared" si="713"/>
        <v>0</v>
      </c>
      <c r="BI1267" s="12">
        <f t="shared" si="714"/>
        <v>0</v>
      </c>
      <c r="BJ1267" s="12">
        <f t="shared" si="715"/>
        <v>0</v>
      </c>
      <c r="BK1267" s="12">
        <f t="shared" si="716"/>
        <v>0</v>
      </c>
      <c r="BL1267" s="20">
        <f t="shared" si="717"/>
        <v>0</v>
      </c>
      <c r="BM1267" s="12">
        <f t="shared" si="718"/>
        <v>0</v>
      </c>
      <c r="BN1267" s="12" t="str">
        <f t="shared" si="741"/>
        <v/>
      </c>
      <c r="BO1267" s="12" t="str">
        <f t="shared" si="719"/>
        <v/>
      </c>
      <c r="BP1267" s="12" t="str">
        <f t="shared" si="720"/>
        <v/>
      </c>
      <c r="BQ1267" s="12" t="str">
        <f t="shared" si="721"/>
        <v/>
      </c>
      <c r="BS1267" s="12">
        <f t="shared" si="722"/>
        <v>0</v>
      </c>
      <c r="BT1267" s="12">
        <f t="shared" si="723"/>
        <v>0</v>
      </c>
      <c r="BU1267" s="12">
        <f t="shared" si="724"/>
        <v>0</v>
      </c>
      <c r="BV1267" s="12">
        <f t="shared" si="725"/>
        <v>0</v>
      </c>
      <c r="BW1267" s="12">
        <f t="shared" si="726"/>
        <v>0</v>
      </c>
      <c r="BX1267" s="12">
        <f t="shared" si="727"/>
        <v>0</v>
      </c>
      <c r="BY1267" s="12">
        <f t="shared" si="728"/>
        <v>0</v>
      </c>
      <c r="BZ1267" s="12">
        <f t="shared" si="729"/>
        <v>0</v>
      </c>
      <c r="CA1267" s="12" t="str">
        <f t="shared" si="730"/>
        <v/>
      </c>
      <c r="CB1267" s="21" t="str">
        <f t="shared" si="731"/>
        <v/>
      </c>
      <c r="CC1267" s="12" t="str">
        <f t="shared" si="732"/>
        <v/>
      </c>
      <c r="CD1267" s="12" t="str">
        <f t="shared" si="733"/>
        <v/>
      </c>
      <c r="CF1267" s="12">
        <f t="shared" si="734"/>
        <v>0</v>
      </c>
      <c r="CG1267" s="12">
        <f t="shared" si="735"/>
        <v>0</v>
      </c>
      <c r="CH1267" s="12">
        <f t="shared" si="736"/>
        <v>0</v>
      </c>
      <c r="CI1267" s="12">
        <f t="shared" si="737"/>
        <v>0</v>
      </c>
      <c r="CJ1267" s="12">
        <f t="shared" si="738"/>
        <v>0</v>
      </c>
      <c r="CK1267" s="12">
        <f t="shared" si="739"/>
        <v>0</v>
      </c>
    </row>
    <row r="1268" spans="50:89" x14ac:dyDescent="0.25">
      <c r="AX1268" s="12" t="str">
        <f t="shared" si="709"/>
        <v/>
      </c>
      <c r="AY1268" s="12" t="str">
        <f t="shared" si="740"/>
        <v/>
      </c>
      <c r="AZ1268" s="20">
        <f t="shared" si="710"/>
        <v>0</v>
      </c>
      <c r="BA1268" s="12" t="str">
        <f t="shared" si="705"/>
        <v/>
      </c>
      <c r="BB1268" s="12" t="str">
        <f t="shared" si="706"/>
        <v/>
      </c>
      <c r="BC1268" s="12" t="str">
        <f t="shared" si="707"/>
        <v/>
      </c>
      <c r="BD1268" s="12" t="str">
        <f t="shared" si="708"/>
        <v/>
      </c>
      <c r="BF1268" s="12">
        <f t="shared" si="711"/>
        <v>0</v>
      </c>
      <c r="BG1268" s="12">
        <f t="shared" si="712"/>
        <v>0</v>
      </c>
      <c r="BH1268" s="12">
        <f t="shared" si="713"/>
        <v>0</v>
      </c>
      <c r="BI1268" s="12">
        <f t="shared" si="714"/>
        <v>0</v>
      </c>
      <c r="BJ1268" s="12">
        <f t="shared" si="715"/>
        <v>0</v>
      </c>
      <c r="BK1268" s="12">
        <f t="shared" si="716"/>
        <v>0</v>
      </c>
      <c r="BL1268" s="20">
        <f t="shared" si="717"/>
        <v>0</v>
      </c>
      <c r="BM1268" s="12">
        <f t="shared" si="718"/>
        <v>0</v>
      </c>
      <c r="BN1268" s="12" t="str">
        <f t="shared" si="741"/>
        <v/>
      </c>
      <c r="BO1268" s="12" t="str">
        <f t="shared" si="719"/>
        <v/>
      </c>
      <c r="BP1268" s="12" t="str">
        <f t="shared" si="720"/>
        <v/>
      </c>
      <c r="BQ1268" s="12" t="str">
        <f t="shared" si="721"/>
        <v/>
      </c>
      <c r="BS1268" s="12">
        <f t="shared" si="722"/>
        <v>0</v>
      </c>
      <c r="BT1268" s="12">
        <f t="shared" si="723"/>
        <v>0</v>
      </c>
      <c r="BU1268" s="12">
        <f t="shared" si="724"/>
        <v>0</v>
      </c>
      <c r="BV1268" s="12">
        <f t="shared" si="725"/>
        <v>0</v>
      </c>
      <c r="BW1268" s="12">
        <f t="shared" si="726"/>
        <v>0</v>
      </c>
      <c r="BX1268" s="12">
        <f t="shared" si="727"/>
        <v>0</v>
      </c>
      <c r="BY1268" s="12">
        <f t="shared" si="728"/>
        <v>0</v>
      </c>
      <c r="BZ1268" s="12">
        <f t="shared" si="729"/>
        <v>0</v>
      </c>
      <c r="CA1268" s="12" t="str">
        <f t="shared" si="730"/>
        <v/>
      </c>
      <c r="CB1268" s="21" t="str">
        <f t="shared" si="731"/>
        <v/>
      </c>
      <c r="CC1268" s="12" t="str">
        <f t="shared" si="732"/>
        <v/>
      </c>
      <c r="CD1268" s="12" t="str">
        <f t="shared" si="733"/>
        <v/>
      </c>
      <c r="CF1268" s="12">
        <f t="shared" si="734"/>
        <v>0</v>
      </c>
      <c r="CG1268" s="12">
        <f t="shared" si="735"/>
        <v>0</v>
      </c>
      <c r="CH1268" s="12">
        <f t="shared" si="736"/>
        <v>0</v>
      </c>
      <c r="CI1268" s="12">
        <f t="shared" si="737"/>
        <v>0</v>
      </c>
      <c r="CJ1268" s="12">
        <f t="shared" si="738"/>
        <v>0</v>
      </c>
      <c r="CK1268" s="12">
        <f t="shared" si="739"/>
        <v>0</v>
      </c>
    </row>
    <row r="1269" spans="50:89" x14ac:dyDescent="0.25">
      <c r="AX1269" s="12" t="str">
        <f t="shared" si="709"/>
        <v/>
      </c>
      <c r="AY1269" s="12" t="str">
        <f t="shared" si="740"/>
        <v/>
      </c>
      <c r="AZ1269" s="20">
        <f t="shared" si="710"/>
        <v>0</v>
      </c>
      <c r="BA1269" s="12" t="str">
        <f t="shared" si="705"/>
        <v/>
      </c>
      <c r="BB1269" s="12" t="str">
        <f t="shared" si="706"/>
        <v/>
      </c>
      <c r="BC1269" s="12" t="str">
        <f t="shared" si="707"/>
        <v/>
      </c>
      <c r="BD1269" s="12" t="str">
        <f t="shared" si="708"/>
        <v/>
      </c>
      <c r="BF1269" s="12">
        <f t="shared" si="711"/>
        <v>0</v>
      </c>
      <c r="BG1269" s="12">
        <f t="shared" si="712"/>
        <v>0</v>
      </c>
      <c r="BH1269" s="12">
        <f t="shared" si="713"/>
        <v>0</v>
      </c>
      <c r="BI1269" s="12">
        <f t="shared" si="714"/>
        <v>0</v>
      </c>
      <c r="BJ1269" s="12">
        <f t="shared" si="715"/>
        <v>0</v>
      </c>
      <c r="BK1269" s="12">
        <f t="shared" si="716"/>
        <v>0</v>
      </c>
      <c r="BL1269" s="20">
        <f t="shared" si="717"/>
        <v>0</v>
      </c>
      <c r="BM1269" s="12">
        <f t="shared" si="718"/>
        <v>0</v>
      </c>
      <c r="BN1269" s="12" t="str">
        <f t="shared" si="741"/>
        <v/>
      </c>
      <c r="BO1269" s="12" t="str">
        <f t="shared" si="719"/>
        <v/>
      </c>
      <c r="BP1269" s="12" t="str">
        <f t="shared" si="720"/>
        <v/>
      </c>
      <c r="BQ1269" s="12" t="str">
        <f t="shared" si="721"/>
        <v/>
      </c>
      <c r="BS1269" s="12">
        <f t="shared" si="722"/>
        <v>0</v>
      </c>
      <c r="BT1269" s="12">
        <f t="shared" si="723"/>
        <v>0</v>
      </c>
      <c r="BU1269" s="12">
        <f t="shared" si="724"/>
        <v>0</v>
      </c>
      <c r="BV1269" s="12">
        <f t="shared" si="725"/>
        <v>0</v>
      </c>
      <c r="BW1269" s="12">
        <f t="shared" si="726"/>
        <v>0</v>
      </c>
      <c r="BX1269" s="12">
        <f t="shared" si="727"/>
        <v>0</v>
      </c>
      <c r="BY1269" s="12">
        <f t="shared" si="728"/>
        <v>0</v>
      </c>
      <c r="BZ1269" s="12">
        <f t="shared" si="729"/>
        <v>0</v>
      </c>
      <c r="CA1269" s="12" t="str">
        <f t="shared" si="730"/>
        <v/>
      </c>
      <c r="CB1269" s="21" t="str">
        <f t="shared" si="731"/>
        <v/>
      </c>
      <c r="CC1269" s="12" t="str">
        <f t="shared" si="732"/>
        <v/>
      </c>
      <c r="CD1269" s="12" t="str">
        <f t="shared" si="733"/>
        <v/>
      </c>
      <c r="CF1269" s="12">
        <f t="shared" si="734"/>
        <v>0</v>
      </c>
      <c r="CG1269" s="12">
        <f t="shared" si="735"/>
        <v>0</v>
      </c>
      <c r="CH1269" s="12">
        <f t="shared" si="736"/>
        <v>0</v>
      </c>
      <c r="CI1269" s="12">
        <f t="shared" si="737"/>
        <v>0</v>
      </c>
      <c r="CJ1269" s="12">
        <f t="shared" si="738"/>
        <v>0</v>
      </c>
      <c r="CK1269" s="12">
        <f t="shared" si="739"/>
        <v>0</v>
      </c>
    </row>
    <row r="1270" spans="50:89" x14ac:dyDescent="0.25">
      <c r="AX1270" s="12" t="str">
        <f t="shared" si="709"/>
        <v/>
      </c>
      <c r="AY1270" s="12" t="str">
        <f t="shared" si="740"/>
        <v/>
      </c>
      <c r="AZ1270" s="20">
        <f t="shared" si="710"/>
        <v>0</v>
      </c>
      <c r="BA1270" s="12" t="str">
        <f t="shared" si="705"/>
        <v/>
      </c>
      <c r="BB1270" s="12" t="str">
        <f t="shared" si="706"/>
        <v/>
      </c>
      <c r="BC1270" s="12" t="str">
        <f t="shared" si="707"/>
        <v/>
      </c>
      <c r="BD1270" s="12" t="str">
        <f t="shared" si="708"/>
        <v/>
      </c>
      <c r="BF1270" s="12">
        <f t="shared" si="711"/>
        <v>0</v>
      </c>
      <c r="BG1270" s="12">
        <f t="shared" si="712"/>
        <v>0</v>
      </c>
      <c r="BH1270" s="12">
        <f t="shared" si="713"/>
        <v>0</v>
      </c>
      <c r="BI1270" s="12">
        <f t="shared" si="714"/>
        <v>0</v>
      </c>
      <c r="BJ1270" s="12">
        <f t="shared" si="715"/>
        <v>0</v>
      </c>
      <c r="BK1270" s="12">
        <f t="shared" si="716"/>
        <v>0</v>
      </c>
      <c r="BL1270" s="20">
        <f t="shared" si="717"/>
        <v>0</v>
      </c>
      <c r="BM1270" s="12">
        <f t="shared" si="718"/>
        <v>0</v>
      </c>
      <c r="BN1270" s="12" t="str">
        <f t="shared" si="741"/>
        <v/>
      </c>
      <c r="BO1270" s="12" t="str">
        <f t="shared" si="719"/>
        <v/>
      </c>
      <c r="BP1270" s="12" t="str">
        <f t="shared" si="720"/>
        <v/>
      </c>
      <c r="BQ1270" s="12" t="str">
        <f t="shared" si="721"/>
        <v/>
      </c>
      <c r="BS1270" s="12">
        <f t="shared" si="722"/>
        <v>0</v>
      </c>
      <c r="BT1270" s="12">
        <f t="shared" si="723"/>
        <v>0</v>
      </c>
      <c r="BU1270" s="12">
        <f t="shared" si="724"/>
        <v>0</v>
      </c>
      <c r="BV1270" s="12">
        <f t="shared" si="725"/>
        <v>0</v>
      </c>
      <c r="BW1270" s="12">
        <f t="shared" si="726"/>
        <v>0</v>
      </c>
      <c r="BX1270" s="12">
        <f t="shared" si="727"/>
        <v>0</v>
      </c>
      <c r="BY1270" s="12">
        <f t="shared" si="728"/>
        <v>0</v>
      </c>
      <c r="BZ1270" s="12">
        <f t="shared" si="729"/>
        <v>0</v>
      </c>
      <c r="CA1270" s="12" t="str">
        <f t="shared" si="730"/>
        <v/>
      </c>
      <c r="CB1270" s="21" t="str">
        <f t="shared" si="731"/>
        <v/>
      </c>
      <c r="CC1270" s="12" t="str">
        <f t="shared" si="732"/>
        <v/>
      </c>
      <c r="CD1270" s="12" t="str">
        <f t="shared" si="733"/>
        <v/>
      </c>
      <c r="CF1270" s="12">
        <f t="shared" si="734"/>
        <v>0</v>
      </c>
      <c r="CG1270" s="12">
        <f t="shared" si="735"/>
        <v>0</v>
      </c>
      <c r="CH1270" s="12">
        <f t="shared" si="736"/>
        <v>0</v>
      </c>
      <c r="CI1270" s="12">
        <f t="shared" si="737"/>
        <v>0</v>
      </c>
      <c r="CJ1270" s="12">
        <f t="shared" si="738"/>
        <v>0</v>
      </c>
      <c r="CK1270" s="12">
        <f t="shared" si="739"/>
        <v>0</v>
      </c>
    </row>
    <row r="1271" spans="50:89" x14ac:dyDescent="0.25">
      <c r="AX1271" s="12" t="str">
        <f t="shared" si="709"/>
        <v/>
      </c>
      <c r="AY1271" s="12" t="str">
        <f t="shared" si="740"/>
        <v/>
      </c>
      <c r="AZ1271" s="20">
        <f t="shared" si="710"/>
        <v>0</v>
      </c>
      <c r="BA1271" s="12" t="str">
        <f t="shared" si="705"/>
        <v/>
      </c>
      <c r="BB1271" s="12" t="str">
        <f t="shared" si="706"/>
        <v/>
      </c>
      <c r="BC1271" s="12" t="str">
        <f t="shared" si="707"/>
        <v/>
      </c>
      <c r="BD1271" s="12" t="str">
        <f t="shared" si="708"/>
        <v/>
      </c>
      <c r="BF1271" s="12">
        <f t="shared" si="711"/>
        <v>0</v>
      </c>
      <c r="BG1271" s="12">
        <f t="shared" si="712"/>
        <v>0</v>
      </c>
      <c r="BH1271" s="12">
        <f t="shared" si="713"/>
        <v>0</v>
      </c>
      <c r="BI1271" s="12">
        <f t="shared" si="714"/>
        <v>0</v>
      </c>
      <c r="BJ1271" s="12">
        <f t="shared" si="715"/>
        <v>0</v>
      </c>
      <c r="BK1271" s="12">
        <f t="shared" si="716"/>
        <v>0</v>
      </c>
      <c r="BL1271" s="20">
        <f t="shared" si="717"/>
        <v>0</v>
      </c>
      <c r="BM1271" s="12">
        <f t="shared" si="718"/>
        <v>0</v>
      </c>
      <c r="BN1271" s="12" t="str">
        <f t="shared" si="741"/>
        <v/>
      </c>
      <c r="BO1271" s="12" t="str">
        <f t="shared" si="719"/>
        <v/>
      </c>
      <c r="BP1271" s="12" t="str">
        <f t="shared" si="720"/>
        <v/>
      </c>
      <c r="BQ1271" s="12" t="str">
        <f t="shared" si="721"/>
        <v/>
      </c>
      <c r="BS1271" s="12">
        <f t="shared" si="722"/>
        <v>0</v>
      </c>
      <c r="BT1271" s="12">
        <f t="shared" si="723"/>
        <v>0</v>
      </c>
      <c r="BU1271" s="12">
        <f t="shared" si="724"/>
        <v>0</v>
      </c>
      <c r="BV1271" s="12">
        <f t="shared" si="725"/>
        <v>0</v>
      </c>
      <c r="BW1271" s="12">
        <f t="shared" si="726"/>
        <v>0</v>
      </c>
      <c r="BX1271" s="12">
        <f t="shared" si="727"/>
        <v>0</v>
      </c>
      <c r="BY1271" s="12">
        <f t="shared" si="728"/>
        <v>0</v>
      </c>
      <c r="BZ1271" s="12">
        <f t="shared" si="729"/>
        <v>0</v>
      </c>
      <c r="CA1271" s="12" t="str">
        <f t="shared" si="730"/>
        <v/>
      </c>
      <c r="CB1271" s="21" t="str">
        <f t="shared" si="731"/>
        <v/>
      </c>
      <c r="CC1271" s="12" t="str">
        <f t="shared" si="732"/>
        <v/>
      </c>
      <c r="CD1271" s="12" t="str">
        <f t="shared" si="733"/>
        <v/>
      </c>
      <c r="CF1271" s="12">
        <f t="shared" si="734"/>
        <v>0</v>
      </c>
      <c r="CG1271" s="12">
        <f t="shared" si="735"/>
        <v>0</v>
      </c>
      <c r="CH1271" s="12">
        <f t="shared" si="736"/>
        <v>0</v>
      </c>
      <c r="CI1271" s="12">
        <f t="shared" si="737"/>
        <v>0</v>
      </c>
      <c r="CJ1271" s="12">
        <f t="shared" si="738"/>
        <v>0</v>
      </c>
      <c r="CK1271" s="12">
        <f t="shared" si="739"/>
        <v>0</v>
      </c>
    </row>
    <row r="1272" spans="50:89" x14ac:dyDescent="0.25">
      <c r="AX1272" s="12" t="str">
        <f t="shared" si="709"/>
        <v/>
      </c>
      <c r="AY1272" s="12" t="str">
        <f t="shared" si="740"/>
        <v/>
      </c>
      <c r="AZ1272" s="20">
        <f t="shared" si="710"/>
        <v>0</v>
      </c>
      <c r="BA1272" s="12" t="str">
        <f t="shared" si="705"/>
        <v/>
      </c>
      <c r="BB1272" s="12" t="str">
        <f t="shared" si="706"/>
        <v/>
      </c>
      <c r="BC1272" s="12" t="str">
        <f t="shared" si="707"/>
        <v/>
      </c>
      <c r="BD1272" s="12" t="str">
        <f t="shared" si="708"/>
        <v/>
      </c>
      <c r="BF1272" s="12">
        <f t="shared" si="711"/>
        <v>0</v>
      </c>
      <c r="BG1272" s="12">
        <f t="shared" si="712"/>
        <v>0</v>
      </c>
      <c r="BH1272" s="12">
        <f t="shared" si="713"/>
        <v>0</v>
      </c>
      <c r="BI1272" s="12">
        <f t="shared" si="714"/>
        <v>0</v>
      </c>
      <c r="BJ1272" s="12">
        <f t="shared" si="715"/>
        <v>0</v>
      </c>
      <c r="BK1272" s="12">
        <f t="shared" si="716"/>
        <v>0</v>
      </c>
      <c r="BL1272" s="20">
        <f t="shared" si="717"/>
        <v>0</v>
      </c>
      <c r="BM1272" s="12">
        <f t="shared" si="718"/>
        <v>0</v>
      </c>
      <c r="BN1272" s="12" t="str">
        <f t="shared" si="741"/>
        <v/>
      </c>
      <c r="BO1272" s="12" t="str">
        <f t="shared" si="719"/>
        <v/>
      </c>
      <c r="BP1272" s="12" t="str">
        <f t="shared" si="720"/>
        <v/>
      </c>
      <c r="BQ1272" s="12" t="str">
        <f t="shared" si="721"/>
        <v/>
      </c>
      <c r="BS1272" s="12">
        <f t="shared" si="722"/>
        <v>0</v>
      </c>
      <c r="BT1272" s="12">
        <f t="shared" si="723"/>
        <v>0</v>
      </c>
      <c r="BU1272" s="12">
        <f t="shared" si="724"/>
        <v>0</v>
      </c>
      <c r="BV1272" s="12">
        <f t="shared" si="725"/>
        <v>0</v>
      </c>
      <c r="BW1272" s="12">
        <f t="shared" si="726"/>
        <v>0</v>
      </c>
      <c r="BX1272" s="12">
        <f t="shared" si="727"/>
        <v>0</v>
      </c>
      <c r="BY1272" s="12">
        <f t="shared" si="728"/>
        <v>0</v>
      </c>
      <c r="BZ1272" s="12">
        <f t="shared" si="729"/>
        <v>0</v>
      </c>
      <c r="CA1272" s="12" t="str">
        <f t="shared" si="730"/>
        <v/>
      </c>
      <c r="CB1272" s="21" t="str">
        <f t="shared" si="731"/>
        <v/>
      </c>
      <c r="CC1272" s="12" t="str">
        <f t="shared" si="732"/>
        <v/>
      </c>
      <c r="CD1272" s="12" t="str">
        <f t="shared" si="733"/>
        <v/>
      </c>
      <c r="CF1272" s="12">
        <f t="shared" si="734"/>
        <v>0</v>
      </c>
      <c r="CG1272" s="12">
        <f t="shared" si="735"/>
        <v>0</v>
      </c>
      <c r="CH1272" s="12">
        <f t="shared" si="736"/>
        <v>0</v>
      </c>
      <c r="CI1272" s="12">
        <f t="shared" si="737"/>
        <v>0</v>
      </c>
      <c r="CJ1272" s="12">
        <f t="shared" si="738"/>
        <v>0</v>
      </c>
      <c r="CK1272" s="12">
        <f t="shared" si="739"/>
        <v>0</v>
      </c>
    </row>
    <row r="1273" spans="50:89" x14ac:dyDescent="0.25">
      <c r="AX1273" s="12" t="str">
        <f t="shared" si="709"/>
        <v/>
      </c>
      <c r="AY1273" s="12" t="str">
        <f t="shared" si="740"/>
        <v/>
      </c>
      <c r="AZ1273" s="20">
        <f t="shared" si="710"/>
        <v>0</v>
      </c>
      <c r="BA1273" s="12" t="str">
        <f t="shared" si="705"/>
        <v/>
      </c>
      <c r="BB1273" s="12" t="str">
        <f t="shared" si="706"/>
        <v/>
      </c>
      <c r="BC1273" s="12" t="str">
        <f t="shared" si="707"/>
        <v/>
      </c>
      <c r="BD1273" s="12" t="str">
        <f t="shared" si="708"/>
        <v/>
      </c>
      <c r="BF1273" s="12">
        <f t="shared" si="711"/>
        <v>0</v>
      </c>
      <c r="BG1273" s="12">
        <f t="shared" si="712"/>
        <v>0</v>
      </c>
      <c r="BH1273" s="12">
        <f t="shared" si="713"/>
        <v>0</v>
      </c>
      <c r="BI1273" s="12">
        <f t="shared" si="714"/>
        <v>0</v>
      </c>
      <c r="BJ1273" s="12">
        <f t="shared" si="715"/>
        <v>0</v>
      </c>
      <c r="BK1273" s="12">
        <f t="shared" si="716"/>
        <v>0</v>
      </c>
      <c r="BL1273" s="20">
        <f t="shared" si="717"/>
        <v>0</v>
      </c>
      <c r="BM1273" s="12">
        <f t="shared" si="718"/>
        <v>0</v>
      </c>
      <c r="BN1273" s="12" t="str">
        <f t="shared" si="741"/>
        <v/>
      </c>
      <c r="BO1273" s="12" t="str">
        <f t="shared" si="719"/>
        <v/>
      </c>
      <c r="BP1273" s="12" t="str">
        <f t="shared" si="720"/>
        <v/>
      </c>
      <c r="BQ1273" s="12" t="str">
        <f t="shared" si="721"/>
        <v/>
      </c>
      <c r="BS1273" s="12">
        <f t="shared" si="722"/>
        <v>0</v>
      </c>
      <c r="BT1273" s="12">
        <f t="shared" si="723"/>
        <v>0</v>
      </c>
      <c r="BU1273" s="12">
        <f t="shared" si="724"/>
        <v>0</v>
      </c>
      <c r="BV1273" s="12">
        <f t="shared" si="725"/>
        <v>0</v>
      </c>
      <c r="BW1273" s="12">
        <f t="shared" si="726"/>
        <v>0</v>
      </c>
      <c r="BX1273" s="12">
        <f t="shared" si="727"/>
        <v>0</v>
      </c>
      <c r="BY1273" s="12">
        <f t="shared" si="728"/>
        <v>0</v>
      </c>
      <c r="BZ1273" s="12">
        <f t="shared" si="729"/>
        <v>0</v>
      </c>
      <c r="CA1273" s="12" t="str">
        <f t="shared" si="730"/>
        <v/>
      </c>
      <c r="CB1273" s="21" t="str">
        <f t="shared" si="731"/>
        <v/>
      </c>
      <c r="CC1273" s="12" t="str">
        <f t="shared" si="732"/>
        <v/>
      </c>
      <c r="CD1273" s="12" t="str">
        <f t="shared" si="733"/>
        <v/>
      </c>
      <c r="CF1273" s="12">
        <f t="shared" si="734"/>
        <v>0</v>
      </c>
      <c r="CG1273" s="12">
        <f t="shared" si="735"/>
        <v>0</v>
      </c>
      <c r="CH1273" s="12">
        <f t="shared" si="736"/>
        <v>0</v>
      </c>
      <c r="CI1273" s="12">
        <f t="shared" si="737"/>
        <v>0</v>
      </c>
      <c r="CJ1273" s="12">
        <f t="shared" si="738"/>
        <v>0</v>
      </c>
      <c r="CK1273" s="12">
        <f t="shared" si="739"/>
        <v>0</v>
      </c>
    </row>
    <row r="1274" spans="50:89" x14ac:dyDescent="0.25">
      <c r="AX1274" s="12" t="str">
        <f t="shared" si="709"/>
        <v/>
      </c>
      <c r="AY1274" s="12" t="str">
        <f t="shared" si="740"/>
        <v/>
      </c>
      <c r="AZ1274" s="20">
        <f t="shared" si="710"/>
        <v>0</v>
      </c>
      <c r="BA1274" s="12" t="str">
        <f t="shared" si="705"/>
        <v/>
      </c>
      <c r="BB1274" s="12" t="str">
        <f t="shared" si="706"/>
        <v/>
      </c>
      <c r="BC1274" s="12" t="str">
        <f t="shared" si="707"/>
        <v/>
      </c>
      <c r="BD1274" s="12" t="str">
        <f t="shared" si="708"/>
        <v/>
      </c>
      <c r="BF1274" s="12">
        <f t="shared" si="711"/>
        <v>0</v>
      </c>
      <c r="BG1274" s="12">
        <f t="shared" si="712"/>
        <v>0</v>
      </c>
      <c r="BH1274" s="12">
        <f t="shared" si="713"/>
        <v>0</v>
      </c>
      <c r="BI1274" s="12">
        <f t="shared" si="714"/>
        <v>0</v>
      </c>
      <c r="BJ1274" s="12">
        <f t="shared" si="715"/>
        <v>0</v>
      </c>
      <c r="BK1274" s="12">
        <f t="shared" si="716"/>
        <v>0</v>
      </c>
      <c r="BL1274" s="20">
        <f t="shared" si="717"/>
        <v>0</v>
      </c>
      <c r="BM1274" s="12">
        <f t="shared" si="718"/>
        <v>0</v>
      </c>
      <c r="BN1274" s="12" t="str">
        <f t="shared" si="741"/>
        <v/>
      </c>
      <c r="BO1274" s="12" t="str">
        <f t="shared" si="719"/>
        <v/>
      </c>
      <c r="BP1274" s="12" t="str">
        <f t="shared" si="720"/>
        <v/>
      </c>
      <c r="BQ1274" s="12" t="str">
        <f t="shared" si="721"/>
        <v/>
      </c>
      <c r="BS1274" s="12">
        <f t="shared" si="722"/>
        <v>0</v>
      </c>
      <c r="BT1274" s="12">
        <f t="shared" si="723"/>
        <v>0</v>
      </c>
      <c r="BU1274" s="12">
        <f t="shared" si="724"/>
        <v>0</v>
      </c>
      <c r="BV1274" s="12">
        <f t="shared" si="725"/>
        <v>0</v>
      </c>
      <c r="BW1274" s="12">
        <f t="shared" si="726"/>
        <v>0</v>
      </c>
      <c r="BX1274" s="12">
        <f t="shared" si="727"/>
        <v>0</v>
      </c>
      <c r="BY1274" s="12">
        <f t="shared" si="728"/>
        <v>0</v>
      </c>
      <c r="BZ1274" s="12">
        <f t="shared" si="729"/>
        <v>0</v>
      </c>
      <c r="CA1274" s="12" t="str">
        <f t="shared" si="730"/>
        <v/>
      </c>
      <c r="CB1274" s="21" t="str">
        <f t="shared" si="731"/>
        <v/>
      </c>
      <c r="CC1274" s="12" t="str">
        <f t="shared" si="732"/>
        <v/>
      </c>
      <c r="CD1274" s="12" t="str">
        <f t="shared" si="733"/>
        <v/>
      </c>
      <c r="CF1274" s="12">
        <f t="shared" si="734"/>
        <v>0</v>
      </c>
      <c r="CG1274" s="12">
        <f t="shared" si="735"/>
        <v>0</v>
      </c>
      <c r="CH1274" s="12">
        <f t="shared" si="736"/>
        <v>0</v>
      </c>
      <c r="CI1274" s="12">
        <f t="shared" si="737"/>
        <v>0</v>
      </c>
      <c r="CJ1274" s="12">
        <f t="shared" si="738"/>
        <v>0</v>
      </c>
      <c r="CK1274" s="12">
        <f t="shared" si="739"/>
        <v>0</v>
      </c>
    </row>
    <row r="1275" spans="50:89" x14ac:dyDescent="0.25">
      <c r="AX1275" s="12" t="str">
        <f t="shared" si="709"/>
        <v/>
      </c>
      <c r="AY1275" s="12" t="str">
        <f t="shared" si="740"/>
        <v/>
      </c>
      <c r="AZ1275" s="20">
        <f t="shared" si="710"/>
        <v>0</v>
      </c>
      <c r="BA1275" s="12" t="str">
        <f t="shared" si="705"/>
        <v/>
      </c>
      <c r="BB1275" s="12" t="str">
        <f t="shared" si="706"/>
        <v/>
      </c>
      <c r="BC1275" s="12" t="str">
        <f t="shared" si="707"/>
        <v/>
      </c>
      <c r="BD1275" s="12" t="str">
        <f t="shared" si="708"/>
        <v/>
      </c>
      <c r="BF1275" s="12">
        <f t="shared" si="711"/>
        <v>0</v>
      </c>
      <c r="BG1275" s="12">
        <f t="shared" si="712"/>
        <v>0</v>
      </c>
      <c r="BH1275" s="12">
        <f t="shared" si="713"/>
        <v>0</v>
      </c>
      <c r="BI1275" s="12">
        <f t="shared" si="714"/>
        <v>0</v>
      </c>
      <c r="BJ1275" s="12">
        <f t="shared" si="715"/>
        <v>0</v>
      </c>
      <c r="BK1275" s="12">
        <f t="shared" si="716"/>
        <v>0</v>
      </c>
      <c r="BL1275" s="20">
        <f t="shared" si="717"/>
        <v>0</v>
      </c>
      <c r="BM1275" s="12">
        <f t="shared" si="718"/>
        <v>0</v>
      </c>
      <c r="BN1275" s="12" t="str">
        <f t="shared" si="741"/>
        <v/>
      </c>
      <c r="BO1275" s="12" t="str">
        <f t="shared" si="719"/>
        <v/>
      </c>
      <c r="BP1275" s="12" t="str">
        <f t="shared" si="720"/>
        <v/>
      </c>
      <c r="BQ1275" s="12" t="str">
        <f t="shared" si="721"/>
        <v/>
      </c>
      <c r="BS1275" s="12">
        <f t="shared" si="722"/>
        <v>0</v>
      </c>
      <c r="BT1275" s="12">
        <f t="shared" si="723"/>
        <v>0</v>
      </c>
      <c r="BU1275" s="12">
        <f t="shared" si="724"/>
        <v>0</v>
      </c>
      <c r="BV1275" s="12">
        <f t="shared" si="725"/>
        <v>0</v>
      </c>
      <c r="BW1275" s="12">
        <f t="shared" si="726"/>
        <v>0</v>
      </c>
      <c r="BX1275" s="12">
        <f t="shared" si="727"/>
        <v>0</v>
      </c>
      <c r="BY1275" s="12">
        <f t="shared" si="728"/>
        <v>0</v>
      </c>
      <c r="BZ1275" s="12">
        <f t="shared" si="729"/>
        <v>0</v>
      </c>
      <c r="CA1275" s="12" t="str">
        <f t="shared" si="730"/>
        <v/>
      </c>
      <c r="CB1275" s="21" t="str">
        <f t="shared" si="731"/>
        <v/>
      </c>
      <c r="CC1275" s="12" t="str">
        <f t="shared" si="732"/>
        <v/>
      </c>
      <c r="CD1275" s="12" t="str">
        <f t="shared" si="733"/>
        <v/>
      </c>
      <c r="CF1275" s="12">
        <f t="shared" si="734"/>
        <v>0</v>
      </c>
      <c r="CG1275" s="12">
        <f t="shared" si="735"/>
        <v>0</v>
      </c>
      <c r="CH1275" s="12">
        <f t="shared" si="736"/>
        <v>0</v>
      </c>
      <c r="CI1275" s="12">
        <f t="shared" si="737"/>
        <v>0</v>
      </c>
      <c r="CJ1275" s="12">
        <f t="shared" si="738"/>
        <v>0</v>
      </c>
      <c r="CK1275" s="12">
        <f t="shared" si="739"/>
        <v>0</v>
      </c>
    </row>
    <row r="1276" spans="50:89" x14ac:dyDescent="0.25">
      <c r="AX1276" s="12" t="str">
        <f t="shared" si="709"/>
        <v/>
      </c>
      <c r="AY1276" s="12" t="str">
        <f t="shared" si="740"/>
        <v/>
      </c>
      <c r="AZ1276" s="20">
        <f t="shared" si="710"/>
        <v>0</v>
      </c>
      <c r="BA1276" s="12" t="str">
        <f t="shared" si="705"/>
        <v/>
      </c>
      <c r="BB1276" s="12" t="str">
        <f t="shared" si="706"/>
        <v/>
      </c>
      <c r="BC1276" s="12" t="str">
        <f t="shared" si="707"/>
        <v/>
      </c>
      <c r="BD1276" s="12" t="str">
        <f t="shared" si="708"/>
        <v/>
      </c>
      <c r="BF1276" s="12">
        <f t="shared" si="711"/>
        <v>0</v>
      </c>
      <c r="BG1276" s="12">
        <f t="shared" si="712"/>
        <v>0</v>
      </c>
      <c r="BH1276" s="12">
        <f t="shared" si="713"/>
        <v>0</v>
      </c>
      <c r="BI1276" s="12">
        <f t="shared" si="714"/>
        <v>0</v>
      </c>
      <c r="BJ1276" s="12">
        <f t="shared" si="715"/>
        <v>0</v>
      </c>
      <c r="BK1276" s="12">
        <f t="shared" si="716"/>
        <v>0</v>
      </c>
      <c r="BL1276" s="20">
        <f t="shared" si="717"/>
        <v>0</v>
      </c>
      <c r="BM1276" s="12">
        <f t="shared" si="718"/>
        <v>0</v>
      </c>
      <c r="BN1276" s="12" t="str">
        <f t="shared" si="741"/>
        <v/>
      </c>
      <c r="BO1276" s="12" t="str">
        <f t="shared" si="719"/>
        <v/>
      </c>
      <c r="BP1276" s="12" t="str">
        <f t="shared" si="720"/>
        <v/>
      </c>
      <c r="BQ1276" s="12" t="str">
        <f t="shared" si="721"/>
        <v/>
      </c>
      <c r="BS1276" s="12">
        <f t="shared" si="722"/>
        <v>0</v>
      </c>
      <c r="BT1276" s="12">
        <f t="shared" si="723"/>
        <v>0</v>
      </c>
      <c r="BU1276" s="12">
        <f t="shared" si="724"/>
        <v>0</v>
      </c>
      <c r="BV1276" s="12">
        <f t="shared" si="725"/>
        <v>0</v>
      </c>
      <c r="BW1276" s="12">
        <f t="shared" si="726"/>
        <v>0</v>
      </c>
      <c r="BX1276" s="12">
        <f t="shared" si="727"/>
        <v>0</v>
      </c>
      <c r="BY1276" s="12">
        <f t="shared" si="728"/>
        <v>0</v>
      </c>
      <c r="BZ1276" s="12">
        <f t="shared" si="729"/>
        <v>0</v>
      </c>
      <c r="CA1276" s="12" t="str">
        <f t="shared" si="730"/>
        <v/>
      </c>
      <c r="CB1276" s="21" t="str">
        <f t="shared" si="731"/>
        <v/>
      </c>
      <c r="CC1276" s="12" t="str">
        <f t="shared" si="732"/>
        <v/>
      </c>
      <c r="CD1276" s="12" t="str">
        <f t="shared" si="733"/>
        <v/>
      </c>
      <c r="CF1276" s="12">
        <f t="shared" si="734"/>
        <v>0</v>
      </c>
      <c r="CG1276" s="12">
        <f t="shared" si="735"/>
        <v>0</v>
      </c>
      <c r="CH1276" s="12">
        <f t="shared" si="736"/>
        <v>0</v>
      </c>
      <c r="CI1276" s="12">
        <f t="shared" si="737"/>
        <v>0</v>
      </c>
      <c r="CJ1276" s="12">
        <f t="shared" si="738"/>
        <v>0</v>
      </c>
      <c r="CK1276" s="12">
        <f t="shared" si="739"/>
        <v>0</v>
      </c>
    </row>
    <row r="1277" spans="50:89" x14ac:dyDescent="0.25">
      <c r="AX1277" s="12" t="str">
        <f t="shared" si="709"/>
        <v/>
      </c>
      <c r="AY1277" s="12" t="str">
        <f t="shared" si="740"/>
        <v/>
      </c>
      <c r="AZ1277" s="20">
        <f t="shared" si="710"/>
        <v>0</v>
      </c>
      <c r="BA1277" s="12" t="str">
        <f t="shared" si="705"/>
        <v/>
      </c>
      <c r="BB1277" s="12" t="str">
        <f t="shared" si="706"/>
        <v/>
      </c>
      <c r="BC1277" s="12" t="str">
        <f t="shared" si="707"/>
        <v/>
      </c>
      <c r="BD1277" s="12" t="str">
        <f t="shared" si="708"/>
        <v/>
      </c>
      <c r="BF1277" s="12">
        <f t="shared" si="711"/>
        <v>0</v>
      </c>
      <c r="BG1277" s="12">
        <f t="shared" si="712"/>
        <v>0</v>
      </c>
      <c r="BH1277" s="12">
        <f t="shared" si="713"/>
        <v>0</v>
      </c>
      <c r="BI1277" s="12">
        <f t="shared" si="714"/>
        <v>0</v>
      </c>
      <c r="BJ1277" s="12">
        <f t="shared" si="715"/>
        <v>0</v>
      </c>
      <c r="BK1277" s="12">
        <f t="shared" si="716"/>
        <v>0</v>
      </c>
      <c r="BL1277" s="20">
        <f t="shared" si="717"/>
        <v>0</v>
      </c>
      <c r="BM1277" s="12">
        <f t="shared" si="718"/>
        <v>0</v>
      </c>
      <c r="BN1277" s="12" t="str">
        <f t="shared" si="741"/>
        <v/>
      </c>
      <c r="BO1277" s="12" t="str">
        <f t="shared" si="719"/>
        <v/>
      </c>
      <c r="BP1277" s="12" t="str">
        <f t="shared" si="720"/>
        <v/>
      </c>
      <c r="BQ1277" s="12" t="str">
        <f t="shared" si="721"/>
        <v/>
      </c>
      <c r="BS1277" s="12">
        <f t="shared" si="722"/>
        <v>0</v>
      </c>
      <c r="BT1277" s="12">
        <f t="shared" si="723"/>
        <v>0</v>
      </c>
      <c r="BU1277" s="12">
        <f t="shared" si="724"/>
        <v>0</v>
      </c>
      <c r="BV1277" s="12">
        <f t="shared" si="725"/>
        <v>0</v>
      </c>
      <c r="BW1277" s="12">
        <f t="shared" si="726"/>
        <v>0</v>
      </c>
      <c r="BX1277" s="12">
        <f t="shared" si="727"/>
        <v>0</v>
      </c>
      <c r="BY1277" s="12">
        <f t="shared" si="728"/>
        <v>0</v>
      </c>
      <c r="BZ1277" s="12">
        <f t="shared" si="729"/>
        <v>0</v>
      </c>
      <c r="CA1277" s="12" t="str">
        <f t="shared" si="730"/>
        <v/>
      </c>
      <c r="CB1277" s="21" t="str">
        <f t="shared" si="731"/>
        <v/>
      </c>
      <c r="CC1277" s="12" t="str">
        <f t="shared" si="732"/>
        <v/>
      </c>
      <c r="CD1277" s="12" t="str">
        <f t="shared" si="733"/>
        <v/>
      </c>
      <c r="CF1277" s="12">
        <f t="shared" si="734"/>
        <v>0</v>
      </c>
      <c r="CG1277" s="12">
        <f t="shared" si="735"/>
        <v>0</v>
      </c>
      <c r="CH1277" s="12">
        <f t="shared" si="736"/>
        <v>0</v>
      </c>
      <c r="CI1277" s="12">
        <f t="shared" si="737"/>
        <v>0</v>
      </c>
      <c r="CJ1277" s="12">
        <f t="shared" si="738"/>
        <v>0</v>
      </c>
      <c r="CK1277" s="12">
        <f t="shared" si="739"/>
        <v>0</v>
      </c>
    </row>
    <row r="1278" spans="50:89" x14ac:dyDescent="0.25">
      <c r="AX1278" s="12" t="str">
        <f t="shared" si="709"/>
        <v/>
      </c>
      <c r="AY1278" s="12" t="str">
        <f t="shared" si="740"/>
        <v/>
      </c>
      <c r="AZ1278" s="20">
        <f t="shared" si="710"/>
        <v>0</v>
      </c>
      <c r="BA1278" s="12" t="str">
        <f t="shared" si="705"/>
        <v/>
      </c>
      <c r="BB1278" s="12" t="str">
        <f t="shared" si="706"/>
        <v/>
      </c>
      <c r="BC1278" s="12" t="str">
        <f t="shared" si="707"/>
        <v/>
      </c>
      <c r="BD1278" s="12" t="str">
        <f t="shared" si="708"/>
        <v/>
      </c>
      <c r="BF1278" s="12">
        <f t="shared" si="711"/>
        <v>0</v>
      </c>
      <c r="BG1278" s="12">
        <f t="shared" si="712"/>
        <v>0</v>
      </c>
      <c r="BH1278" s="12">
        <f t="shared" si="713"/>
        <v>0</v>
      </c>
      <c r="BI1278" s="12">
        <f t="shared" si="714"/>
        <v>0</v>
      </c>
      <c r="BJ1278" s="12">
        <f t="shared" si="715"/>
        <v>0</v>
      </c>
      <c r="BK1278" s="12">
        <f t="shared" si="716"/>
        <v>0</v>
      </c>
      <c r="BL1278" s="20">
        <f t="shared" si="717"/>
        <v>0</v>
      </c>
      <c r="BM1278" s="12">
        <f t="shared" si="718"/>
        <v>0</v>
      </c>
      <c r="BN1278" s="12" t="str">
        <f t="shared" si="741"/>
        <v/>
      </c>
      <c r="BO1278" s="12" t="str">
        <f t="shared" si="719"/>
        <v/>
      </c>
      <c r="BP1278" s="12" t="str">
        <f t="shared" si="720"/>
        <v/>
      </c>
      <c r="BQ1278" s="12" t="str">
        <f t="shared" si="721"/>
        <v/>
      </c>
      <c r="BS1278" s="12">
        <f t="shared" si="722"/>
        <v>0</v>
      </c>
      <c r="BT1278" s="12">
        <f t="shared" si="723"/>
        <v>0</v>
      </c>
      <c r="BU1278" s="12">
        <f t="shared" si="724"/>
        <v>0</v>
      </c>
      <c r="BV1278" s="12">
        <f t="shared" si="725"/>
        <v>0</v>
      </c>
      <c r="BW1278" s="12">
        <f t="shared" si="726"/>
        <v>0</v>
      </c>
      <c r="BX1278" s="12">
        <f t="shared" si="727"/>
        <v>0</v>
      </c>
      <c r="BY1278" s="12">
        <f t="shared" si="728"/>
        <v>0</v>
      </c>
      <c r="BZ1278" s="12">
        <f t="shared" si="729"/>
        <v>0</v>
      </c>
      <c r="CA1278" s="12" t="str">
        <f t="shared" si="730"/>
        <v/>
      </c>
      <c r="CB1278" s="21" t="str">
        <f t="shared" si="731"/>
        <v/>
      </c>
      <c r="CC1278" s="12" t="str">
        <f t="shared" si="732"/>
        <v/>
      </c>
      <c r="CD1278" s="12" t="str">
        <f t="shared" si="733"/>
        <v/>
      </c>
      <c r="CF1278" s="12">
        <f t="shared" si="734"/>
        <v>0</v>
      </c>
      <c r="CG1278" s="12">
        <f t="shared" si="735"/>
        <v>0</v>
      </c>
      <c r="CH1278" s="12">
        <f t="shared" si="736"/>
        <v>0</v>
      </c>
      <c r="CI1278" s="12">
        <f t="shared" si="737"/>
        <v>0</v>
      </c>
      <c r="CJ1278" s="12">
        <f t="shared" si="738"/>
        <v>0</v>
      </c>
      <c r="CK1278" s="12">
        <f t="shared" si="739"/>
        <v>0</v>
      </c>
    </row>
    <row r="1279" spans="50:89" x14ac:dyDescent="0.25">
      <c r="AX1279" s="12" t="str">
        <f t="shared" si="709"/>
        <v/>
      </c>
      <c r="AY1279" s="12" t="str">
        <f t="shared" si="740"/>
        <v/>
      </c>
      <c r="AZ1279" s="20">
        <f t="shared" si="710"/>
        <v>0</v>
      </c>
      <c r="BA1279" s="12" t="str">
        <f t="shared" si="705"/>
        <v/>
      </c>
      <c r="BB1279" s="12" t="str">
        <f t="shared" si="706"/>
        <v/>
      </c>
      <c r="BC1279" s="12" t="str">
        <f t="shared" si="707"/>
        <v/>
      </c>
      <c r="BD1279" s="12" t="str">
        <f t="shared" si="708"/>
        <v/>
      </c>
      <c r="BF1279" s="12">
        <f t="shared" si="711"/>
        <v>0</v>
      </c>
      <c r="BG1279" s="12">
        <f t="shared" si="712"/>
        <v>0</v>
      </c>
      <c r="BH1279" s="12">
        <f t="shared" si="713"/>
        <v>0</v>
      </c>
      <c r="BI1279" s="12">
        <f t="shared" si="714"/>
        <v>0</v>
      </c>
      <c r="BJ1279" s="12">
        <f t="shared" si="715"/>
        <v>0</v>
      </c>
      <c r="BK1279" s="12">
        <f t="shared" si="716"/>
        <v>0</v>
      </c>
      <c r="BL1279" s="20">
        <f t="shared" si="717"/>
        <v>0</v>
      </c>
      <c r="BM1279" s="12">
        <f t="shared" si="718"/>
        <v>0</v>
      </c>
      <c r="BN1279" s="12" t="str">
        <f t="shared" si="741"/>
        <v/>
      </c>
      <c r="BO1279" s="12" t="str">
        <f t="shared" si="719"/>
        <v/>
      </c>
      <c r="BP1279" s="12" t="str">
        <f t="shared" si="720"/>
        <v/>
      </c>
      <c r="BQ1279" s="12" t="str">
        <f t="shared" si="721"/>
        <v/>
      </c>
      <c r="BS1279" s="12">
        <f t="shared" si="722"/>
        <v>0</v>
      </c>
      <c r="BT1279" s="12">
        <f t="shared" si="723"/>
        <v>0</v>
      </c>
      <c r="BU1279" s="12">
        <f t="shared" si="724"/>
        <v>0</v>
      </c>
      <c r="BV1279" s="12">
        <f t="shared" si="725"/>
        <v>0</v>
      </c>
      <c r="BW1279" s="12">
        <f t="shared" si="726"/>
        <v>0</v>
      </c>
      <c r="BX1279" s="12">
        <f t="shared" si="727"/>
        <v>0</v>
      </c>
      <c r="BY1279" s="12">
        <f t="shared" si="728"/>
        <v>0</v>
      </c>
      <c r="BZ1279" s="12">
        <f t="shared" si="729"/>
        <v>0</v>
      </c>
      <c r="CA1279" s="12" t="str">
        <f t="shared" si="730"/>
        <v/>
      </c>
      <c r="CB1279" s="21" t="str">
        <f t="shared" si="731"/>
        <v/>
      </c>
      <c r="CC1279" s="12" t="str">
        <f t="shared" si="732"/>
        <v/>
      </c>
      <c r="CD1279" s="12" t="str">
        <f t="shared" si="733"/>
        <v/>
      </c>
      <c r="CF1279" s="12">
        <f t="shared" si="734"/>
        <v>0</v>
      </c>
      <c r="CG1279" s="12">
        <f t="shared" si="735"/>
        <v>0</v>
      </c>
      <c r="CH1279" s="12">
        <f t="shared" si="736"/>
        <v>0</v>
      </c>
      <c r="CI1279" s="12">
        <f t="shared" si="737"/>
        <v>0</v>
      </c>
      <c r="CJ1279" s="12">
        <f t="shared" si="738"/>
        <v>0</v>
      </c>
      <c r="CK1279" s="12">
        <f t="shared" si="739"/>
        <v>0</v>
      </c>
    </row>
    <row r="1280" spans="50:89" x14ac:dyDescent="0.25">
      <c r="AX1280" s="12" t="str">
        <f t="shared" si="709"/>
        <v/>
      </c>
      <c r="AY1280" s="12" t="str">
        <f t="shared" si="740"/>
        <v/>
      </c>
      <c r="AZ1280" s="20">
        <f t="shared" si="710"/>
        <v>0</v>
      </c>
      <c r="BA1280" s="12" t="str">
        <f t="shared" si="705"/>
        <v/>
      </c>
      <c r="BB1280" s="12" t="str">
        <f t="shared" si="706"/>
        <v/>
      </c>
      <c r="BC1280" s="12" t="str">
        <f t="shared" si="707"/>
        <v/>
      </c>
      <c r="BD1280" s="12" t="str">
        <f t="shared" si="708"/>
        <v/>
      </c>
      <c r="BF1280" s="12">
        <f t="shared" si="711"/>
        <v>0</v>
      </c>
      <c r="BG1280" s="12">
        <f t="shared" si="712"/>
        <v>0</v>
      </c>
      <c r="BH1280" s="12">
        <f t="shared" si="713"/>
        <v>0</v>
      </c>
      <c r="BI1280" s="12">
        <f t="shared" si="714"/>
        <v>0</v>
      </c>
      <c r="BJ1280" s="12">
        <f t="shared" si="715"/>
        <v>0</v>
      </c>
      <c r="BK1280" s="12">
        <f t="shared" si="716"/>
        <v>0</v>
      </c>
      <c r="BL1280" s="20">
        <f t="shared" si="717"/>
        <v>0</v>
      </c>
      <c r="BM1280" s="12">
        <f t="shared" si="718"/>
        <v>0</v>
      </c>
      <c r="BN1280" s="12" t="str">
        <f t="shared" si="741"/>
        <v/>
      </c>
      <c r="BO1280" s="12" t="str">
        <f t="shared" si="719"/>
        <v/>
      </c>
      <c r="BP1280" s="12" t="str">
        <f t="shared" si="720"/>
        <v/>
      </c>
      <c r="BQ1280" s="12" t="str">
        <f t="shared" si="721"/>
        <v/>
      </c>
      <c r="BS1280" s="12">
        <f t="shared" si="722"/>
        <v>0</v>
      </c>
      <c r="BT1280" s="12">
        <f t="shared" si="723"/>
        <v>0</v>
      </c>
      <c r="BU1280" s="12">
        <f t="shared" si="724"/>
        <v>0</v>
      </c>
      <c r="BV1280" s="12">
        <f t="shared" si="725"/>
        <v>0</v>
      </c>
      <c r="BW1280" s="12">
        <f t="shared" si="726"/>
        <v>0</v>
      </c>
      <c r="BX1280" s="12">
        <f t="shared" si="727"/>
        <v>0</v>
      </c>
      <c r="BY1280" s="12">
        <f t="shared" si="728"/>
        <v>0</v>
      </c>
      <c r="BZ1280" s="12">
        <f t="shared" si="729"/>
        <v>0</v>
      </c>
      <c r="CA1280" s="12" t="str">
        <f t="shared" si="730"/>
        <v/>
      </c>
      <c r="CB1280" s="21" t="str">
        <f t="shared" si="731"/>
        <v/>
      </c>
      <c r="CC1280" s="12" t="str">
        <f t="shared" si="732"/>
        <v/>
      </c>
      <c r="CD1280" s="12" t="str">
        <f t="shared" si="733"/>
        <v/>
      </c>
      <c r="CF1280" s="12">
        <f t="shared" si="734"/>
        <v>0</v>
      </c>
      <c r="CG1280" s="12">
        <f t="shared" si="735"/>
        <v>0</v>
      </c>
      <c r="CH1280" s="12">
        <f t="shared" si="736"/>
        <v>0</v>
      </c>
      <c r="CI1280" s="12">
        <f t="shared" si="737"/>
        <v>0</v>
      </c>
      <c r="CJ1280" s="12">
        <f t="shared" si="738"/>
        <v>0</v>
      </c>
      <c r="CK1280" s="12">
        <f t="shared" si="739"/>
        <v>0</v>
      </c>
    </row>
    <row r="1281" spans="50:89" x14ac:dyDescent="0.25">
      <c r="AX1281" s="12" t="str">
        <f t="shared" si="709"/>
        <v/>
      </c>
      <c r="AY1281" s="12" t="str">
        <f t="shared" si="740"/>
        <v/>
      </c>
      <c r="AZ1281" s="20">
        <f t="shared" si="710"/>
        <v>0</v>
      </c>
      <c r="BA1281" s="12" t="str">
        <f t="shared" si="705"/>
        <v/>
      </c>
      <c r="BB1281" s="12" t="str">
        <f t="shared" si="706"/>
        <v/>
      </c>
      <c r="BC1281" s="12" t="str">
        <f t="shared" si="707"/>
        <v/>
      </c>
      <c r="BD1281" s="12" t="str">
        <f t="shared" si="708"/>
        <v/>
      </c>
      <c r="BF1281" s="12">
        <f t="shared" si="711"/>
        <v>0</v>
      </c>
      <c r="BG1281" s="12">
        <f t="shared" si="712"/>
        <v>0</v>
      </c>
      <c r="BH1281" s="12">
        <f t="shared" si="713"/>
        <v>0</v>
      </c>
      <c r="BI1281" s="12">
        <f t="shared" si="714"/>
        <v>0</v>
      </c>
      <c r="BJ1281" s="12">
        <f t="shared" si="715"/>
        <v>0</v>
      </c>
      <c r="BK1281" s="12">
        <f t="shared" si="716"/>
        <v>0</v>
      </c>
      <c r="BL1281" s="20">
        <f t="shared" si="717"/>
        <v>0</v>
      </c>
      <c r="BM1281" s="12">
        <f t="shared" si="718"/>
        <v>0</v>
      </c>
      <c r="BN1281" s="12" t="str">
        <f t="shared" si="741"/>
        <v/>
      </c>
      <c r="BO1281" s="12" t="str">
        <f t="shared" si="719"/>
        <v/>
      </c>
      <c r="BP1281" s="12" t="str">
        <f t="shared" si="720"/>
        <v/>
      </c>
      <c r="BQ1281" s="12" t="str">
        <f t="shared" si="721"/>
        <v/>
      </c>
      <c r="BS1281" s="12">
        <f t="shared" si="722"/>
        <v>0</v>
      </c>
      <c r="BT1281" s="12">
        <f t="shared" si="723"/>
        <v>0</v>
      </c>
      <c r="BU1281" s="12">
        <f t="shared" si="724"/>
        <v>0</v>
      </c>
      <c r="BV1281" s="12">
        <f t="shared" si="725"/>
        <v>0</v>
      </c>
      <c r="BW1281" s="12">
        <f t="shared" si="726"/>
        <v>0</v>
      </c>
      <c r="BX1281" s="12">
        <f t="shared" si="727"/>
        <v>0</v>
      </c>
      <c r="BY1281" s="12">
        <f t="shared" si="728"/>
        <v>0</v>
      </c>
      <c r="BZ1281" s="12">
        <f t="shared" si="729"/>
        <v>0</v>
      </c>
      <c r="CA1281" s="12" t="str">
        <f t="shared" si="730"/>
        <v/>
      </c>
      <c r="CB1281" s="21" t="str">
        <f t="shared" si="731"/>
        <v/>
      </c>
      <c r="CC1281" s="12" t="str">
        <f t="shared" si="732"/>
        <v/>
      </c>
      <c r="CD1281" s="12" t="str">
        <f t="shared" si="733"/>
        <v/>
      </c>
      <c r="CF1281" s="12">
        <f t="shared" si="734"/>
        <v>0</v>
      </c>
      <c r="CG1281" s="12">
        <f t="shared" si="735"/>
        <v>0</v>
      </c>
      <c r="CH1281" s="12">
        <f t="shared" si="736"/>
        <v>0</v>
      </c>
      <c r="CI1281" s="12">
        <f t="shared" si="737"/>
        <v>0</v>
      </c>
      <c r="CJ1281" s="12">
        <f t="shared" si="738"/>
        <v>0</v>
      </c>
      <c r="CK1281" s="12">
        <f t="shared" si="739"/>
        <v>0</v>
      </c>
    </row>
    <row r="1282" spans="50:89" x14ac:dyDescent="0.25">
      <c r="AX1282" s="12" t="str">
        <f t="shared" si="709"/>
        <v/>
      </c>
      <c r="AY1282" s="12" t="str">
        <f t="shared" si="740"/>
        <v/>
      </c>
      <c r="AZ1282" s="20">
        <f t="shared" si="710"/>
        <v>0</v>
      </c>
      <c r="BA1282" s="12" t="str">
        <f t="shared" ref="BA1282:BA1345" si="742">IFERROR(LEFT(AZ1282,FIND(".",AZ1282,1)),"")</f>
        <v/>
      </c>
      <c r="BB1282" s="12" t="str">
        <f t="shared" ref="BB1282:BB1345" si="743">IFERROR(MID(AZ1282,FIND(",",AZ1282,1)+2,FIND(".",AZ1282,FIND(".",AZ1282,1)+1)-(FIND(".",AZ1282,1)+2)),"")</f>
        <v/>
      </c>
      <c r="BC1282" s="12" t="str">
        <f t="shared" ref="BC1282:BC1345" si="744">IFERROR(MID(AZ1282,FIND(".",AZ1282,FIND(".",AZ1282,1)+1)+3,FIND(".",AZ1282,FIND(".",AZ1282,FIND(".",AZ1282,1)+1)+3)-(FIND(".",AZ1282,FIND(".",AZ1282,1)+1)+2)),"")</f>
        <v/>
      </c>
      <c r="BD1282" s="12" t="str">
        <f t="shared" ref="BD1282:BD1345" si="745">IFERROR(MID(AZ1282,FIND(".",AZ1282,FIND(".",AZ1282,FIND(".",AZ1282,1)+1)+2)+3,FIND(".",AZ1282,FIND(".",AZ1282,FIND(".",AZ1282,FIND(".",AZ1282,1)+1)+2)+3+1)),"")</f>
        <v/>
      </c>
      <c r="BF1282" s="12">
        <f t="shared" si="711"/>
        <v>0</v>
      </c>
      <c r="BG1282" s="12">
        <f t="shared" si="712"/>
        <v>0</v>
      </c>
      <c r="BH1282" s="12">
        <f t="shared" si="713"/>
        <v>0</v>
      </c>
      <c r="BI1282" s="12">
        <f t="shared" si="714"/>
        <v>0</v>
      </c>
      <c r="BJ1282" s="12">
        <f t="shared" si="715"/>
        <v>0</v>
      </c>
      <c r="BK1282" s="12">
        <f t="shared" si="716"/>
        <v>0</v>
      </c>
      <c r="BL1282" s="20">
        <f t="shared" si="717"/>
        <v>0</v>
      </c>
      <c r="BM1282" s="12">
        <f t="shared" si="718"/>
        <v>0</v>
      </c>
      <c r="BN1282" s="12" t="str">
        <f t="shared" si="741"/>
        <v/>
      </c>
      <c r="BO1282" s="12" t="str">
        <f t="shared" si="719"/>
        <v/>
      </c>
      <c r="BP1282" s="12" t="str">
        <f t="shared" si="720"/>
        <v/>
      </c>
      <c r="BQ1282" s="12" t="str">
        <f t="shared" si="721"/>
        <v/>
      </c>
      <c r="BS1282" s="12">
        <f t="shared" si="722"/>
        <v>0</v>
      </c>
      <c r="BT1282" s="12">
        <f t="shared" si="723"/>
        <v>0</v>
      </c>
      <c r="BU1282" s="12">
        <f t="shared" si="724"/>
        <v>0</v>
      </c>
      <c r="BV1282" s="12">
        <f t="shared" si="725"/>
        <v>0</v>
      </c>
      <c r="BW1282" s="12">
        <f t="shared" si="726"/>
        <v>0</v>
      </c>
      <c r="BX1282" s="12">
        <f t="shared" si="727"/>
        <v>0</v>
      </c>
      <c r="BY1282" s="12">
        <f t="shared" si="728"/>
        <v>0</v>
      </c>
      <c r="BZ1282" s="12">
        <f t="shared" si="729"/>
        <v>0</v>
      </c>
      <c r="CA1282" s="12" t="str">
        <f t="shared" si="730"/>
        <v/>
      </c>
      <c r="CB1282" s="21" t="str">
        <f t="shared" si="731"/>
        <v/>
      </c>
      <c r="CC1282" s="12" t="str">
        <f t="shared" si="732"/>
        <v/>
      </c>
      <c r="CD1282" s="12" t="str">
        <f t="shared" si="733"/>
        <v/>
      </c>
      <c r="CF1282" s="12">
        <f t="shared" si="734"/>
        <v>0</v>
      </c>
      <c r="CG1282" s="12">
        <f t="shared" si="735"/>
        <v>0</v>
      </c>
      <c r="CH1282" s="12">
        <f t="shared" si="736"/>
        <v>0</v>
      </c>
      <c r="CI1282" s="12">
        <f t="shared" si="737"/>
        <v>0</v>
      </c>
      <c r="CJ1282" s="12">
        <f t="shared" si="738"/>
        <v>0</v>
      </c>
      <c r="CK1282" s="12">
        <f t="shared" si="739"/>
        <v>0</v>
      </c>
    </row>
    <row r="1283" spans="50:89" x14ac:dyDescent="0.25">
      <c r="AX1283" s="12" t="str">
        <f t="shared" ref="AX1283:AX1346" si="746">IFERROR(MATCH(C1283,$C$2:$C$2000,0),"")</f>
        <v/>
      </c>
      <c r="AY1283" s="12" t="str">
        <f t="shared" si="740"/>
        <v/>
      </c>
      <c r="AZ1283" s="20">
        <f t="shared" ref="AZ1283:AZ1346" si="747">AM1283</f>
        <v>0</v>
      </c>
      <c r="BA1283" s="12" t="str">
        <f t="shared" si="742"/>
        <v/>
      </c>
      <c r="BB1283" s="12" t="str">
        <f t="shared" si="743"/>
        <v/>
      </c>
      <c r="BC1283" s="12" t="str">
        <f t="shared" si="744"/>
        <v/>
      </c>
      <c r="BD1283" s="12" t="str">
        <f t="shared" si="745"/>
        <v/>
      </c>
      <c r="BF1283" s="12">
        <f t="shared" ref="BF1283:BF1346" si="748">COUNTIF(BA1283:BD1283,"Anticipatoria.")</f>
        <v>0</v>
      </c>
      <c r="BG1283" s="12">
        <f t="shared" ref="BG1283:BG1346" si="749">COUNTIF(BA1283:BD1283,"Criterios y estándares (Rúbrica).")</f>
        <v>0</v>
      </c>
      <c r="BH1283" s="12">
        <f t="shared" ref="BH1283:BH1346" si="750">COUNTIF(BA1283:BD1283,"Autoevaluación.")</f>
        <v>0</v>
      </c>
      <c r="BI1283" s="12">
        <f t="shared" ref="BI1283:BI1346" si="751">COUNTIF(BA1283:BD1283,"Retroalimentación.")</f>
        <v>0</v>
      </c>
      <c r="BJ1283" s="12">
        <f t="shared" ref="BJ1283:BJ1346" si="752">COUNTIF(BA1283:BD1283,"No incluye los componentes enunciados.")</f>
        <v>0</v>
      </c>
      <c r="BK1283" s="12">
        <f t="shared" ref="BK1283:BK1346" si="753">IF(BJ1283=1,1,SUM(BF1283:BI1283))</f>
        <v>0</v>
      </c>
      <c r="BL1283" s="20">
        <f t="shared" ref="BL1283:BL1346" si="754">AO1283</f>
        <v>0</v>
      </c>
      <c r="BM1283" s="12">
        <f t="shared" ref="BM1283:BM1346" si="755">IFERROR(LEFT(BL1283,FIND(",",BL1283,1)-1),BL1283)</f>
        <v>0</v>
      </c>
      <c r="BN1283" s="12" t="str">
        <f t="shared" si="741"/>
        <v/>
      </c>
      <c r="BO1283" s="12" t="str">
        <f t="shared" ref="BO1283:BO1346" si="756">IF(OR(LEN(BL1283)=28,LEN(BL1283)=42,LEN(BL1283)=43,LEN(BL1283)=44,LEN(BL1283)=47,LEN(BL1283)=48,LEN(BL1283)=49,LEN(BL1283)=62,LEN(BL1283)=63,LEN(BL1283)=64),RIGHT(BL1283,LEN(BL1283)-FIND(",",BL1283,11)-1),IFERROR(MID(BL1283,FIND(",",BL1283,11)+2,(FIND(",",BL1283,21))-(FIND(",",BL1283,11)+2)),""))</f>
        <v/>
      </c>
      <c r="BP1283" s="12" t="str">
        <f t="shared" ref="BP1283:BP1346" si="757">IF(OR(LEN(BL1283)=53,LEN(BL1283)=58,LEN(BL1283)=72,LEN(BL1283)=73),RIGHT(BL1283,LEN(BL1283)-FIND(",",BL1283,20)-1),IFERROR(MID(BL1283,FIND(",",BL1283,20)+2,(FIND(",",BL1283,30))-(FIND(",",BL1283,20)+2)),""))</f>
        <v/>
      </c>
      <c r="BQ1283" s="12" t="str">
        <f t="shared" ref="BQ1283:BQ1346" si="758">IF(OR(LEN(BL1283)=62,LEN(BL1283)=63,LEN(BL1283)=64,LEN(BL1283)=72,LEN(BL1283)=73),"",IFERROR(RIGHT(BL1283,LEN(BL1283)-(FIND(",",BL1283,30)+1)),""))</f>
        <v/>
      </c>
      <c r="BS1283" s="12">
        <f t="shared" ref="BS1283:BS1346" si="759">COUNTIF(BM1283:BQ1283,"Reflexión")</f>
        <v>0</v>
      </c>
      <c r="BT1283" s="12">
        <f t="shared" ref="BT1283:BT1346" si="760">COUNTIF(BM1283:BQ1283,"Diálogo")</f>
        <v>0</v>
      </c>
      <c r="BU1283" s="12">
        <f t="shared" ref="BU1283:BU1346" si="761">COUNTIF(BM1283:BQ1283,"Claridad")</f>
        <v>0</v>
      </c>
      <c r="BV1283" s="12">
        <f t="shared" ref="BV1283:BV1346" si="762">COUNTIF(BM1283:BQ1283,"Oportunidades de mejora")</f>
        <v>0</v>
      </c>
      <c r="BW1283" s="12">
        <f t="shared" ref="BW1283:BW1346" si="763">COUNTIF(BM1283:BQ1283,"Retroalimentación al docente")</f>
        <v>0</v>
      </c>
      <c r="BX1283" s="12">
        <f t="shared" ref="BX1283:BX1346" si="764">COUNTIF(BM1283:BQ1283,"No incluye los principios enunciados")</f>
        <v>0</v>
      </c>
      <c r="BY1283" s="12">
        <f t="shared" ref="BY1283:BY1346" si="765">IF(BX1283=1,1,SUM(BS1283:BX1283))</f>
        <v>0</v>
      </c>
      <c r="BZ1283" s="12">
        <f t="shared" ref="BZ1283:BZ1346" si="766">AU1283</f>
        <v>0</v>
      </c>
      <c r="CA1283" s="12" t="str">
        <f t="shared" ref="CA1283:CA1346" si="767">IFERROR(LEFT(BZ1283,FIND(".",BZ1283,1)),"")</f>
        <v/>
      </c>
      <c r="CB1283" s="21" t="str">
        <f t="shared" ref="CB1283:CB1346" si="768">IFERROR(MID(BZ1283,FIND(".",BZ1283,1)+3,(FIND(".",BZ1283,100))-(FIND(".",BZ1283,1)+2)),"")</f>
        <v/>
      </c>
      <c r="CC1283" s="12" t="str">
        <f t="shared" ref="CC1283:CC1346" si="769">IFERROR(MID(BZ1283,FIND(".",BZ1283,83)+3,(FIND(".",BZ1283,185))-(FIND(".",BZ1283,83)+2)),"")</f>
        <v/>
      </c>
      <c r="CD1283" s="12" t="str">
        <f t="shared" ref="CD1283:CD1346" si="770">IFERROR(MID(BZ1283,FIND(".",BZ1283,185)+3,(FIND(".",BZ1283,255))-(FIND(".",BZ1283,185)+1)),"")</f>
        <v/>
      </c>
      <c r="CF1283" s="12">
        <f t="shared" ref="CF1283:CF1346" si="771">COUNTIF(CA1283:CD1283,"La bibliografía básica propuesta se encuentra en la biblioteca ""Juan Roa Vásquez"".")</f>
        <v>0</v>
      </c>
      <c r="CG1283" s="12">
        <f t="shared" ref="CG1283:CG1346" si="772">COUNTIF(CA1283:CD1283,"La bibliografía propuesta contiene títulos de edición menor a 5 años.")</f>
        <v>0</v>
      </c>
      <c r="CH1283" s="12">
        <f t="shared" ref="CH1283:CH1346" si="773">COUNTIF(CA1283:CD1283,"La bibliografía se presenta con una sólo sistema de referenciación (APA, Vancouver, IEEE, etc).")</f>
        <v>0</v>
      </c>
      <c r="CI1283" s="12">
        <f t="shared" ref="CI1283:CI1346" si="774">COUNTIF(CA1283:CD1283,"La bibliografía incluye por lo menos dos títulos en una segunda lengua.")</f>
        <v>0</v>
      </c>
      <c r="CJ1283" s="12">
        <f t="shared" ref="CJ1283:CJ1346" si="775">COUNTIF(CA1283:CD1283,"No incluye bibliografía.")</f>
        <v>0</v>
      </c>
      <c r="CK1283" s="12">
        <f t="shared" ref="CK1283:CK1346" si="776">IF(CJ1283=1,1,SUM(CF1283:CI1283))</f>
        <v>0</v>
      </c>
    </row>
    <row r="1284" spans="50:89" x14ac:dyDescent="0.25">
      <c r="AX1284" s="12" t="str">
        <f t="shared" si="746"/>
        <v/>
      </c>
      <c r="AY1284" s="12" t="str">
        <f t="shared" si="740"/>
        <v/>
      </c>
      <c r="AZ1284" s="20">
        <f t="shared" si="747"/>
        <v>0</v>
      </c>
      <c r="BA1284" s="12" t="str">
        <f t="shared" si="742"/>
        <v/>
      </c>
      <c r="BB1284" s="12" t="str">
        <f t="shared" si="743"/>
        <v/>
      </c>
      <c r="BC1284" s="12" t="str">
        <f t="shared" si="744"/>
        <v/>
      </c>
      <c r="BD1284" s="12" t="str">
        <f t="shared" si="745"/>
        <v/>
      </c>
      <c r="BF1284" s="12">
        <f t="shared" si="748"/>
        <v>0</v>
      </c>
      <c r="BG1284" s="12">
        <f t="shared" si="749"/>
        <v>0</v>
      </c>
      <c r="BH1284" s="12">
        <f t="shared" si="750"/>
        <v>0</v>
      </c>
      <c r="BI1284" s="12">
        <f t="shared" si="751"/>
        <v>0</v>
      </c>
      <c r="BJ1284" s="12">
        <f t="shared" si="752"/>
        <v>0</v>
      </c>
      <c r="BK1284" s="12">
        <f t="shared" si="753"/>
        <v>0</v>
      </c>
      <c r="BL1284" s="20">
        <f t="shared" si="754"/>
        <v>0</v>
      </c>
      <c r="BM1284" s="12">
        <f t="shared" si="755"/>
        <v>0</v>
      </c>
      <c r="BN1284" s="12" t="str">
        <f t="shared" si="741"/>
        <v/>
      </c>
      <c r="BO1284" s="12" t="str">
        <f t="shared" si="756"/>
        <v/>
      </c>
      <c r="BP1284" s="12" t="str">
        <f t="shared" si="757"/>
        <v/>
      </c>
      <c r="BQ1284" s="12" t="str">
        <f t="shared" si="758"/>
        <v/>
      </c>
      <c r="BS1284" s="12">
        <f t="shared" si="759"/>
        <v>0</v>
      </c>
      <c r="BT1284" s="12">
        <f t="shared" si="760"/>
        <v>0</v>
      </c>
      <c r="BU1284" s="12">
        <f t="shared" si="761"/>
        <v>0</v>
      </c>
      <c r="BV1284" s="12">
        <f t="shared" si="762"/>
        <v>0</v>
      </c>
      <c r="BW1284" s="12">
        <f t="shared" si="763"/>
        <v>0</v>
      </c>
      <c r="BX1284" s="12">
        <f t="shared" si="764"/>
        <v>0</v>
      </c>
      <c r="BY1284" s="12">
        <f t="shared" si="765"/>
        <v>0</v>
      </c>
      <c r="BZ1284" s="12">
        <f t="shared" si="766"/>
        <v>0</v>
      </c>
      <c r="CA1284" s="12" t="str">
        <f t="shared" si="767"/>
        <v/>
      </c>
      <c r="CB1284" s="21" t="str">
        <f t="shared" si="768"/>
        <v/>
      </c>
      <c r="CC1284" s="12" t="str">
        <f t="shared" si="769"/>
        <v/>
      </c>
      <c r="CD1284" s="12" t="str">
        <f t="shared" si="770"/>
        <v/>
      </c>
      <c r="CF1284" s="12">
        <f t="shared" si="771"/>
        <v>0</v>
      </c>
      <c r="CG1284" s="12">
        <f t="shared" si="772"/>
        <v>0</v>
      </c>
      <c r="CH1284" s="12">
        <f t="shared" si="773"/>
        <v>0</v>
      </c>
      <c r="CI1284" s="12">
        <f t="shared" si="774"/>
        <v>0</v>
      </c>
      <c r="CJ1284" s="12">
        <f t="shared" si="775"/>
        <v>0</v>
      </c>
      <c r="CK1284" s="12">
        <f t="shared" si="776"/>
        <v>0</v>
      </c>
    </row>
    <row r="1285" spans="50:89" x14ac:dyDescent="0.25">
      <c r="AX1285" s="12" t="str">
        <f t="shared" si="746"/>
        <v/>
      </c>
      <c r="AY1285" s="12" t="str">
        <f t="shared" si="740"/>
        <v/>
      </c>
      <c r="AZ1285" s="20">
        <f t="shared" si="747"/>
        <v>0</v>
      </c>
      <c r="BA1285" s="12" t="str">
        <f t="shared" si="742"/>
        <v/>
      </c>
      <c r="BB1285" s="12" t="str">
        <f t="shared" si="743"/>
        <v/>
      </c>
      <c r="BC1285" s="12" t="str">
        <f t="shared" si="744"/>
        <v/>
      </c>
      <c r="BD1285" s="12" t="str">
        <f t="shared" si="745"/>
        <v/>
      </c>
      <c r="BF1285" s="12">
        <f t="shared" si="748"/>
        <v>0</v>
      </c>
      <c r="BG1285" s="12">
        <f t="shared" si="749"/>
        <v>0</v>
      </c>
      <c r="BH1285" s="12">
        <f t="shared" si="750"/>
        <v>0</v>
      </c>
      <c r="BI1285" s="12">
        <f t="shared" si="751"/>
        <v>0</v>
      </c>
      <c r="BJ1285" s="12">
        <f t="shared" si="752"/>
        <v>0</v>
      </c>
      <c r="BK1285" s="12">
        <f t="shared" si="753"/>
        <v>0</v>
      </c>
      <c r="BL1285" s="20">
        <f t="shared" si="754"/>
        <v>0</v>
      </c>
      <c r="BM1285" s="12">
        <f t="shared" si="755"/>
        <v>0</v>
      </c>
      <c r="BN1285" s="12" t="str">
        <f t="shared" si="741"/>
        <v/>
      </c>
      <c r="BO1285" s="12" t="str">
        <f t="shared" si="756"/>
        <v/>
      </c>
      <c r="BP1285" s="12" t="str">
        <f t="shared" si="757"/>
        <v/>
      </c>
      <c r="BQ1285" s="12" t="str">
        <f t="shared" si="758"/>
        <v/>
      </c>
      <c r="BS1285" s="12">
        <f t="shared" si="759"/>
        <v>0</v>
      </c>
      <c r="BT1285" s="12">
        <f t="shared" si="760"/>
        <v>0</v>
      </c>
      <c r="BU1285" s="12">
        <f t="shared" si="761"/>
        <v>0</v>
      </c>
      <c r="BV1285" s="12">
        <f t="shared" si="762"/>
        <v>0</v>
      </c>
      <c r="BW1285" s="12">
        <f t="shared" si="763"/>
        <v>0</v>
      </c>
      <c r="BX1285" s="12">
        <f t="shared" si="764"/>
        <v>0</v>
      </c>
      <c r="BY1285" s="12">
        <f t="shared" si="765"/>
        <v>0</v>
      </c>
      <c r="BZ1285" s="12">
        <f t="shared" si="766"/>
        <v>0</v>
      </c>
      <c r="CA1285" s="12" t="str">
        <f t="shared" si="767"/>
        <v/>
      </c>
      <c r="CB1285" s="21" t="str">
        <f t="shared" si="768"/>
        <v/>
      </c>
      <c r="CC1285" s="12" t="str">
        <f t="shared" si="769"/>
        <v/>
      </c>
      <c r="CD1285" s="12" t="str">
        <f t="shared" si="770"/>
        <v/>
      </c>
      <c r="CF1285" s="12">
        <f t="shared" si="771"/>
        <v>0</v>
      </c>
      <c r="CG1285" s="12">
        <f t="shared" si="772"/>
        <v>0</v>
      </c>
      <c r="CH1285" s="12">
        <f t="shared" si="773"/>
        <v>0</v>
      </c>
      <c r="CI1285" s="12">
        <f t="shared" si="774"/>
        <v>0</v>
      </c>
      <c r="CJ1285" s="12">
        <f t="shared" si="775"/>
        <v>0</v>
      </c>
      <c r="CK1285" s="12">
        <f t="shared" si="776"/>
        <v>0</v>
      </c>
    </row>
    <row r="1286" spans="50:89" x14ac:dyDescent="0.25">
      <c r="AX1286" s="12" t="str">
        <f t="shared" si="746"/>
        <v/>
      </c>
      <c r="AY1286" s="12" t="str">
        <f t="shared" si="740"/>
        <v/>
      </c>
      <c r="AZ1286" s="20">
        <f t="shared" si="747"/>
        <v>0</v>
      </c>
      <c r="BA1286" s="12" t="str">
        <f t="shared" si="742"/>
        <v/>
      </c>
      <c r="BB1286" s="12" t="str">
        <f t="shared" si="743"/>
        <v/>
      </c>
      <c r="BC1286" s="12" t="str">
        <f t="shared" si="744"/>
        <v/>
      </c>
      <c r="BD1286" s="12" t="str">
        <f t="shared" si="745"/>
        <v/>
      </c>
      <c r="BF1286" s="12">
        <f t="shared" si="748"/>
        <v>0</v>
      </c>
      <c r="BG1286" s="12">
        <f t="shared" si="749"/>
        <v>0</v>
      </c>
      <c r="BH1286" s="12">
        <f t="shared" si="750"/>
        <v>0</v>
      </c>
      <c r="BI1286" s="12">
        <f t="shared" si="751"/>
        <v>0</v>
      </c>
      <c r="BJ1286" s="12">
        <f t="shared" si="752"/>
        <v>0</v>
      </c>
      <c r="BK1286" s="12">
        <f t="shared" si="753"/>
        <v>0</v>
      </c>
      <c r="BL1286" s="20">
        <f t="shared" si="754"/>
        <v>0</v>
      </c>
      <c r="BM1286" s="12">
        <f t="shared" si="755"/>
        <v>0</v>
      </c>
      <c r="BN1286" s="12" t="str">
        <f t="shared" si="741"/>
        <v/>
      </c>
      <c r="BO1286" s="12" t="str">
        <f t="shared" si="756"/>
        <v/>
      </c>
      <c r="BP1286" s="12" t="str">
        <f t="shared" si="757"/>
        <v/>
      </c>
      <c r="BQ1286" s="12" t="str">
        <f t="shared" si="758"/>
        <v/>
      </c>
      <c r="BS1286" s="12">
        <f t="shared" si="759"/>
        <v>0</v>
      </c>
      <c r="BT1286" s="12">
        <f t="shared" si="760"/>
        <v>0</v>
      </c>
      <c r="BU1286" s="12">
        <f t="shared" si="761"/>
        <v>0</v>
      </c>
      <c r="BV1286" s="12">
        <f t="shared" si="762"/>
        <v>0</v>
      </c>
      <c r="BW1286" s="12">
        <f t="shared" si="763"/>
        <v>0</v>
      </c>
      <c r="BX1286" s="12">
        <f t="shared" si="764"/>
        <v>0</v>
      </c>
      <c r="BY1286" s="12">
        <f t="shared" si="765"/>
        <v>0</v>
      </c>
      <c r="BZ1286" s="12">
        <f t="shared" si="766"/>
        <v>0</v>
      </c>
      <c r="CA1286" s="12" t="str">
        <f t="shared" si="767"/>
        <v/>
      </c>
      <c r="CB1286" s="21" t="str">
        <f t="shared" si="768"/>
        <v/>
      </c>
      <c r="CC1286" s="12" t="str">
        <f t="shared" si="769"/>
        <v/>
      </c>
      <c r="CD1286" s="12" t="str">
        <f t="shared" si="770"/>
        <v/>
      </c>
      <c r="CF1286" s="12">
        <f t="shared" si="771"/>
        <v>0</v>
      </c>
      <c r="CG1286" s="12">
        <f t="shared" si="772"/>
        <v>0</v>
      </c>
      <c r="CH1286" s="12">
        <f t="shared" si="773"/>
        <v>0</v>
      </c>
      <c r="CI1286" s="12">
        <f t="shared" si="774"/>
        <v>0</v>
      </c>
      <c r="CJ1286" s="12">
        <f t="shared" si="775"/>
        <v>0</v>
      </c>
      <c r="CK1286" s="12">
        <f t="shared" si="776"/>
        <v>0</v>
      </c>
    </row>
    <row r="1287" spans="50:89" x14ac:dyDescent="0.25">
      <c r="AX1287" s="12" t="str">
        <f t="shared" si="746"/>
        <v/>
      </c>
      <c r="AY1287" s="12" t="str">
        <f t="shared" si="740"/>
        <v/>
      </c>
      <c r="AZ1287" s="20">
        <f t="shared" si="747"/>
        <v>0</v>
      </c>
      <c r="BA1287" s="12" t="str">
        <f t="shared" si="742"/>
        <v/>
      </c>
      <c r="BB1287" s="12" t="str">
        <f t="shared" si="743"/>
        <v/>
      </c>
      <c r="BC1287" s="12" t="str">
        <f t="shared" si="744"/>
        <v/>
      </c>
      <c r="BD1287" s="12" t="str">
        <f t="shared" si="745"/>
        <v/>
      </c>
      <c r="BF1287" s="12">
        <f t="shared" si="748"/>
        <v>0</v>
      </c>
      <c r="BG1287" s="12">
        <f t="shared" si="749"/>
        <v>0</v>
      </c>
      <c r="BH1287" s="12">
        <f t="shared" si="750"/>
        <v>0</v>
      </c>
      <c r="BI1287" s="12">
        <f t="shared" si="751"/>
        <v>0</v>
      </c>
      <c r="BJ1287" s="12">
        <f t="shared" si="752"/>
        <v>0</v>
      </c>
      <c r="BK1287" s="12">
        <f t="shared" si="753"/>
        <v>0</v>
      </c>
      <c r="BL1287" s="20">
        <f t="shared" si="754"/>
        <v>0</v>
      </c>
      <c r="BM1287" s="12">
        <f t="shared" si="755"/>
        <v>0</v>
      </c>
      <c r="BN1287" s="12" t="str">
        <f t="shared" si="741"/>
        <v/>
      </c>
      <c r="BO1287" s="12" t="str">
        <f t="shared" si="756"/>
        <v/>
      </c>
      <c r="BP1287" s="12" t="str">
        <f t="shared" si="757"/>
        <v/>
      </c>
      <c r="BQ1287" s="12" t="str">
        <f t="shared" si="758"/>
        <v/>
      </c>
      <c r="BS1287" s="12">
        <f t="shared" si="759"/>
        <v>0</v>
      </c>
      <c r="BT1287" s="12">
        <f t="shared" si="760"/>
        <v>0</v>
      </c>
      <c r="BU1287" s="12">
        <f t="shared" si="761"/>
        <v>0</v>
      </c>
      <c r="BV1287" s="12">
        <f t="shared" si="762"/>
        <v>0</v>
      </c>
      <c r="BW1287" s="12">
        <f t="shared" si="763"/>
        <v>0</v>
      </c>
      <c r="BX1287" s="12">
        <f t="shared" si="764"/>
        <v>0</v>
      </c>
      <c r="BY1287" s="12">
        <f t="shared" si="765"/>
        <v>0</v>
      </c>
      <c r="BZ1287" s="12">
        <f t="shared" si="766"/>
        <v>0</v>
      </c>
      <c r="CA1287" s="12" t="str">
        <f t="shared" si="767"/>
        <v/>
      </c>
      <c r="CB1287" s="21" t="str">
        <f t="shared" si="768"/>
        <v/>
      </c>
      <c r="CC1287" s="12" t="str">
        <f t="shared" si="769"/>
        <v/>
      </c>
      <c r="CD1287" s="12" t="str">
        <f t="shared" si="770"/>
        <v/>
      </c>
      <c r="CF1287" s="12">
        <f t="shared" si="771"/>
        <v>0</v>
      </c>
      <c r="CG1287" s="12">
        <f t="shared" si="772"/>
        <v>0</v>
      </c>
      <c r="CH1287" s="12">
        <f t="shared" si="773"/>
        <v>0</v>
      </c>
      <c r="CI1287" s="12">
        <f t="shared" si="774"/>
        <v>0</v>
      </c>
      <c r="CJ1287" s="12">
        <f t="shared" si="775"/>
        <v>0</v>
      </c>
      <c r="CK1287" s="12">
        <f t="shared" si="776"/>
        <v>0</v>
      </c>
    </row>
    <row r="1288" spans="50:89" x14ac:dyDescent="0.25">
      <c r="AX1288" s="12" t="str">
        <f t="shared" si="746"/>
        <v/>
      </c>
      <c r="AY1288" s="12" t="str">
        <f t="shared" si="740"/>
        <v/>
      </c>
      <c r="AZ1288" s="20">
        <f t="shared" si="747"/>
        <v>0</v>
      </c>
      <c r="BA1288" s="12" t="str">
        <f t="shared" si="742"/>
        <v/>
      </c>
      <c r="BB1288" s="12" t="str">
        <f t="shared" si="743"/>
        <v/>
      </c>
      <c r="BC1288" s="12" t="str">
        <f t="shared" si="744"/>
        <v/>
      </c>
      <c r="BD1288" s="12" t="str">
        <f t="shared" si="745"/>
        <v/>
      </c>
      <c r="BF1288" s="12">
        <f t="shared" si="748"/>
        <v>0</v>
      </c>
      <c r="BG1288" s="12">
        <f t="shared" si="749"/>
        <v>0</v>
      </c>
      <c r="BH1288" s="12">
        <f t="shared" si="750"/>
        <v>0</v>
      </c>
      <c r="BI1288" s="12">
        <f t="shared" si="751"/>
        <v>0</v>
      </c>
      <c r="BJ1288" s="12">
        <f t="shared" si="752"/>
        <v>0</v>
      </c>
      <c r="BK1288" s="12">
        <f t="shared" si="753"/>
        <v>0</v>
      </c>
      <c r="BL1288" s="20">
        <f t="shared" si="754"/>
        <v>0</v>
      </c>
      <c r="BM1288" s="12">
        <f t="shared" si="755"/>
        <v>0</v>
      </c>
      <c r="BN1288" s="12" t="str">
        <f t="shared" si="741"/>
        <v/>
      </c>
      <c r="BO1288" s="12" t="str">
        <f t="shared" si="756"/>
        <v/>
      </c>
      <c r="BP1288" s="12" t="str">
        <f t="shared" si="757"/>
        <v/>
      </c>
      <c r="BQ1288" s="12" t="str">
        <f t="shared" si="758"/>
        <v/>
      </c>
      <c r="BS1288" s="12">
        <f t="shared" si="759"/>
        <v>0</v>
      </c>
      <c r="BT1288" s="12">
        <f t="shared" si="760"/>
        <v>0</v>
      </c>
      <c r="BU1288" s="12">
        <f t="shared" si="761"/>
        <v>0</v>
      </c>
      <c r="BV1288" s="12">
        <f t="shared" si="762"/>
        <v>0</v>
      </c>
      <c r="BW1288" s="12">
        <f t="shared" si="763"/>
        <v>0</v>
      </c>
      <c r="BX1288" s="12">
        <f t="shared" si="764"/>
        <v>0</v>
      </c>
      <c r="BY1288" s="12">
        <f t="shared" si="765"/>
        <v>0</v>
      </c>
      <c r="BZ1288" s="12">
        <f t="shared" si="766"/>
        <v>0</v>
      </c>
      <c r="CA1288" s="12" t="str">
        <f t="shared" si="767"/>
        <v/>
      </c>
      <c r="CB1288" s="21" t="str">
        <f t="shared" si="768"/>
        <v/>
      </c>
      <c r="CC1288" s="12" t="str">
        <f t="shared" si="769"/>
        <v/>
      </c>
      <c r="CD1288" s="12" t="str">
        <f t="shared" si="770"/>
        <v/>
      </c>
      <c r="CF1288" s="12">
        <f t="shared" si="771"/>
        <v>0</v>
      </c>
      <c r="CG1288" s="12">
        <f t="shared" si="772"/>
        <v>0</v>
      </c>
      <c r="CH1288" s="12">
        <f t="shared" si="773"/>
        <v>0</v>
      </c>
      <c r="CI1288" s="12">
        <f t="shared" si="774"/>
        <v>0</v>
      </c>
      <c r="CJ1288" s="12">
        <f t="shared" si="775"/>
        <v>0</v>
      </c>
      <c r="CK1288" s="12">
        <f t="shared" si="776"/>
        <v>0</v>
      </c>
    </row>
    <row r="1289" spans="50:89" x14ac:dyDescent="0.25">
      <c r="AX1289" s="12" t="str">
        <f t="shared" si="746"/>
        <v/>
      </c>
      <c r="AY1289" s="12" t="str">
        <f t="shared" si="740"/>
        <v/>
      </c>
      <c r="AZ1289" s="20">
        <f t="shared" si="747"/>
        <v>0</v>
      </c>
      <c r="BA1289" s="12" t="str">
        <f t="shared" si="742"/>
        <v/>
      </c>
      <c r="BB1289" s="12" t="str">
        <f t="shared" si="743"/>
        <v/>
      </c>
      <c r="BC1289" s="12" t="str">
        <f t="shared" si="744"/>
        <v/>
      </c>
      <c r="BD1289" s="12" t="str">
        <f t="shared" si="745"/>
        <v/>
      </c>
      <c r="BF1289" s="12">
        <f t="shared" si="748"/>
        <v>0</v>
      </c>
      <c r="BG1289" s="12">
        <f t="shared" si="749"/>
        <v>0</v>
      </c>
      <c r="BH1289" s="12">
        <f t="shared" si="750"/>
        <v>0</v>
      </c>
      <c r="BI1289" s="12">
        <f t="shared" si="751"/>
        <v>0</v>
      </c>
      <c r="BJ1289" s="12">
        <f t="shared" si="752"/>
        <v>0</v>
      </c>
      <c r="BK1289" s="12">
        <f t="shared" si="753"/>
        <v>0</v>
      </c>
      <c r="BL1289" s="20">
        <f t="shared" si="754"/>
        <v>0</v>
      </c>
      <c r="BM1289" s="12">
        <f t="shared" si="755"/>
        <v>0</v>
      </c>
      <c r="BN1289" s="12" t="str">
        <f t="shared" si="741"/>
        <v/>
      </c>
      <c r="BO1289" s="12" t="str">
        <f t="shared" si="756"/>
        <v/>
      </c>
      <c r="BP1289" s="12" t="str">
        <f t="shared" si="757"/>
        <v/>
      </c>
      <c r="BQ1289" s="12" t="str">
        <f t="shared" si="758"/>
        <v/>
      </c>
      <c r="BS1289" s="12">
        <f t="shared" si="759"/>
        <v>0</v>
      </c>
      <c r="BT1289" s="12">
        <f t="shared" si="760"/>
        <v>0</v>
      </c>
      <c r="BU1289" s="12">
        <f t="shared" si="761"/>
        <v>0</v>
      </c>
      <c r="BV1289" s="12">
        <f t="shared" si="762"/>
        <v>0</v>
      </c>
      <c r="BW1289" s="12">
        <f t="shared" si="763"/>
        <v>0</v>
      </c>
      <c r="BX1289" s="12">
        <f t="shared" si="764"/>
        <v>0</v>
      </c>
      <c r="BY1289" s="12">
        <f t="shared" si="765"/>
        <v>0</v>
      </c>
      <c r="BZ1289" s="12">
        <f t="shared" si="766"/>
        <v>0</v>
      </c>
      <c r="CA1289" s="12" t="str">
        <f t="shared" si="767"/>
        <v/>
      </c>
      <c r="CB1289" s="21" t="str">
        <f t="shared" si="768"/>
        <v/>
      </c>
      <c r="CC1289" s="12" t="str">
        <f t="shared" si="769"/>
        <v/>
      </c>
      <c r="CD1289" s="12" t="str">
        <f t="shared" si="770"/>
        <v/>
      </c>
      <c r="CF1289" s="12">
        <f t="shared" si="771"/>
        <v>0</v>
      </c>
      <c r="CG1289" s="12">
        <f t="shared" si="772"/>
        <v>0</v>
      </c>
      <c r="CH1289" s="12">
        <f t="shared" si="773"/>
        <v>0</v>
      </c>
      <c r="CI1289" s="12">
        <f t="shared" si="774"/>
        <v>0</v>
      </c>
      <c r="CJ1289" s="12">
        <f t="shared" si="775"/>
        <v>0</v>
      </c>
      <c r="CK1289" s="12">
        <f t="shared" si="776"/>
        <v>0</v>
      </c>
    </row>
    <row r="1290" spans="50:89" x14ac:dyDescent="0.25">
      <c r="AX1290" s="12" t="str">
        <f t="shared" si="746"/>
        <v/>
      </c>
      <c r="AY1290" s="12" t="str">
        <f t="shared" si="740"/>
        <v/>
      </c>
      <c r="AZ1290" s="20">
        <f t="shared" si="747"/>
        <v>0</v>
      </c>
      <c r="BA1290" s="12" t="str">
        <f t="shared" si="742"/>
        <v/>
      </c>
      <c r="BB1290" s="12" t="str">
        <f t="shared" si="743"/>
        <v/>
      </c>
      <c r="BC1290" s="12" t="str">
        <f t="shared" si="744"/>
        <v/>
      </c>
      <c r="BD1290" s="12" t="str">
        <f t="shared" si="745"/>
        <v/>
      </c>
      <c r="BF1290" s="12">
        <f t="shared" si="748"/>
        <v>0</v>
      </c>
      <c r="BG1290" s="12">
        <f t="shared" si="749"/>
        <v>0</v>
      </c>
      <c r="BH1290" s="12">
        <f t="shared" si="750"/>
        <v>0</v>
      </c>
      <c r="BI1290" s="12">
        <f t="shared" si="751"/>
        <v>0</v>
      </c>
      <c r="BJ1290" s="12">
        <f t="shared" si="752"/>
        <v>0</v>
      </c>
      <c r="BK1290" s="12">
        <f t="shared" si="753"/>
        <v>0</v>
      </c>
      <c r="BL1290" s="20">
        <f t="shared" si="754"/>
        <v>0</v>
      </c>
      <c r="BM1290" s="12">
        <f t="shared" si="755"/>
        <v>0</v>
      </c>
      <c r="BN1290" s="12" t="str">
        <f t="shared" si="741"/>
        <v/>
      </c>
      <c r="BO1290" s="12" t="str">
        <f t="shared" si="756"/>
        <v/>
      </c>
      <c r="BP1290" s="12" t="str">
        <f t="shared" si="757"/>
        <v/>
      </c>
      <c r="BQ1290" s="12" t="str">
        <f t="shared" si="758"/>
        <v/>
      </c>
      <c r="BS1290" s="12">
        <f t="shared" si="759"/>
        <v>0</v>
      </c>
      <c r="BT1290" s="12">
        <f t="shared" si="760"/>
        <v>0</v>
      </c>
      <c r="BU1290" s="12">
        <f t="shared" si="761"/>
        <v>0</v>
      </c>
      <c r="BV1290" s="12">
        <f t="shared" si="762"/>
        <v>0</v>
      </c>
      <c r="BW1290" s="12">
        <f t="shared" si="763"/>
        <v>0</v>
      </c>
      <c r="BX1290" s="12">
        <f t="shared" si="764"/>
        <v>0</v>
      </c>
      <c r="BY1290" s="12">
        <f t="shared" si="765"/>
        <v>0</v>
      </c>
      <c r="BZ1290" s="12">
        <f t="shared" si="766"/>
        <v>0</v>
      </c>
      <c r="CA1290" s="12" t="str">
        <f t="shared" si="767"/>
        <v/>
      </c>
      <c r="CB1290" s="21" t="str">
        <f t="shared" si="768"/>
        <v/>
      </c>
      <c r="CC1290" s="12" t="str">
        <f t="shared" si="769"/>
        <v/>
      </c>
      <c r="CD1290" s="12" t="str">
        <f t="shared" si="770"/>
        <v/>
      </c>
      <c r="CF1290" s="12">
        <f t="shared" si="771"/>
        <v>0</v>
      </c>
      <c r="CG1290" s="12">
        <f t="shared" si="772"/>
        <v>0</v>
      </c>
      <c r="CH1290" s="12">
        <f t="shared" si="773"/>
        <v>0</v>
      </c>
      <c r="CI1290" s="12">
        <f t="shared" si="774"/>
        <v>0</v>
      </c>
      <c r="CJ1290" s="12">
        <f t="shared" si="775"/>
        <v>0</v>
      </c>
      <c r="CK1290" s="12">
        <f t="shared" si="776"/>
        <v>0</v>
      </c>
    </row>
    <row r="1291" spans="50:89" x14ac:dyDescent="0.25">
      <c r="AX1291" s="12" t="str">
        <f t="shared" si="746"/>
        <v/>
      </c>
      <c r="AY1291" s="12" t="str">
        <f t="shared" ref="AY1291:AY1354" si="777">IFERROR(1/(COUNTIF($AX$2:$AX$2000,MATCH(C1291,$C$2:$C$2000,0))),"")</f>
        <v/>
      </c>
      <c r="AZ1291" s="20">
        <f t="shared" si="747"/>
        <v>0</v>
      </c>
      <c r="BA1291" s="12" t="str">
        <f t="shared" si="742"/>
        <v/>
      </c>
      <c r="BB1291" s="12" t="str">
        <f t="shared" si="743"/>
        <v/>
      </c>
      <c r="BC1291" s="12" t="str">
        <f t="shared" si="744"/>
        <v/>
      </c>
      <c r="BD1291" s="12" t="str">
        <f t="shared" si="745"/>
        <v/>
      </c>
      <c r="BF1291" s="12">
        <f t="shared" si="748"/>
        <v>0</v>
      </c>
      <c r="BG1291" s="12">
        <f t="shared" si="749"/>
        <v>0</v>
      </c>
      <c r="BH1291" s="12">
        <f t="shared" si="750"/>
        <v>0</v>
      </c>
      <c r="BI1291" s="12">
        <f t="shared" si="751"/>
        <v>0</v>
      </c>
      <c r="BJ1291" s="12">
        <f t="shared" si="752"/>
        <v>0</v>
      </c>
      <c r="BK1291" s="12">
        <f t="shared" si="753"/>
        <v>0</v>
      </c>
      <c r="BL1291" s="20">
        <f t="shared" si="754"/>
        <v>0</v>
      </c>
      <c r="BM1291" s="12">
        <f t="shared" si="755"/>
        <v>0</v>
      </c>
      <c r="BN1291" s="12" t="str">
        <f t="shared" si="741"/>
        <v/>
      </c>
      <c r="BO1291" s="12" t="str">
        <f t="shared" si="756"/>
        <v/>
      </c>
      <c r="BP1291" s="12" t="str">
        <f t="shared" si="757"/>
        <v/>
      </c>
      <c r="BQ1291" s="12" t="str">
        <f t="shared" si="758"/>
        <v/>
      </c>
      <c r="BS1291" s="12">
        <f t="shared" si="759"/>
        <v>0</v>
      </c>
      <c r="BT1291" s="12">
        <f t="shared" si="760"/>
        <v>0</v>
      </c>
      <c r="BU1291" s="12">
        <f t="shared" si="761"/>
        <v>0</v>
      </c>
      <c r="BV1291" s="12">
        <f t="shared" si="762"/>
        <v>0</v>
      </c>
      <c r="BW1291" s="12">
        <f t="shared" si="763"/>
        <v>0</v>
      </c>
      <c r="BX1291" s="12">
        <f t="shared" si="764"/>
        <v>0</v>
      </c>
      <c r="BY1291" s="12">
        <f t="shared" si="765"/>
        <v>0</v>
      </c>
      <c r="BZ1291" s="12">
        <f t="shared" si="766"/>
        <v>0</v>
      </c>
      <c r="CA1291" s="12" t="str">
        <f t="shared" si="767"/>
        <v/>
      </c>
      <c r="CB1291" s="21" t="str">
        <f t="shared" si="768"/>
        <v/>
      </c>
      <c r="CC1291" s="12" t="str">
        <f t="shared" si="769"/>
        <v/>
      </c>
      <c r="CD1291" s="12" t="str">
        <f t="shared" si="770"/>
        <v/>
      </c>
      <c r="CF1291" s="12">
        <f t="shared" si="771"/>
        <v>0</v>
      </c>
      <c r="CG1291" s="12">
        <f t="shared" si="772"/>
        <v>0</v>
      </c>
      <c r="CH1291" s="12">
        <f t="shared" si="773"/>
        <v>0</v>
      </c>
      <c r="CI1291" s="12">
        <f t="shared" si="774"/>
        <v>0</v>
      </c>
      <c r="CJ1291" s="12">
        <f t="shared" si="775"/>
        <v>0</v>
      </c>
      <c r="CK1291" s="12">
        <f t="shared" si="776"/>
        <v>0</v>
      </c>
    </row>
    <row r="1292" spans="50:89" x14ac:dyDescent="0.25">
      <c r="AX1292" s="12" t="str">
        <f t="shared" si="746"/>
        <v/>
      </c>
      <c r="AY1292" s="12" t="str">
        <f t="shared" si="777"/>
        <v/>
      </c>
      <c r="AZ1292" s="20">
        <f t="shared" si="747"/>
        <v>0</v>
      </c>
      <c r="BA1292" s="12" t="str">
        <f t="shared" si="742"/>
        <v/>
      </c>
      <c r="BB1292" s="12" t="str">
        <f t="shared" si="743"/>
        <v/>
      </c>
      <c r="BC1292" s="12" t="str">
        <f t="shared" si="744"/>
        <v/>
      </c>
      <c r="BD1292" s="12" t="str">
        <f t="shared" si="745"/>
        <v/>
      </c>
      <c r="BF1292" s="12">
        <f t="shared" si="748"/>
        <v>0</v>
      </c>
      <c r="BG1292" s="12">
        <f t="shared" si="749"/>
        <v>0</v>
      </c>
      <c r="BH1292" s="12">
        <f t="shared" si="750"/>
        <v>0</v>
      </c>
      <c r="BI1292" s="12">
        <f t="shared" si="751"/>
        <v>0</v>
      </c>
      <c r="BJ1292" s="12">
        <f t="shared" si="752"/>
        <v>0</v>
      </c>
      <c r="BK1292" s="12">
        <f t="shared" si="753"/>
        <v>0</v>
      </c>
      <c r="BL1292" s="20">
        <f t="shared" si="754"/>
        <v>0</v>
      </c>
      <c r="BM1292" s="12">
        <f t="shared" si="755"/>
        <v>0</v>
      </c>
      <c r="BN1292" s="12" t="str">
        <f t="shared" si="741"/>
        <v/>
      </c>
      <c r="BO1292" s="12" t="str">
        <f t="shared" si="756"/>
        <v/>
      </c>
      <c r="BP1292" s="12" t="str">
        <f t="shared" si="757"/>
        <v/>
      </c>
      <c r="BQ1292" s="12" t="str">
        <f t="shared" si="758"/>
        <v/>
      </c>
      <c r="BS1292" s="12">
        <f t="shared" si="759"/>
        <v>0</v>
      </c>
      <c r="BT1292" s="12">
        <f t="shared" si="760"/>
        <v>0</v>
      </c>
      <c r="BU1292" s="12">
        <f t="shared" si="761"/>
        <v>0</v>
      </c>
      <c r="BV1292" s="12">
        <f t="shared" si="762"/>
        <v>0</v>
      </c>
      <c r="BW1292" s="12">
        <f t="shared" si="763"/>
        <v>0</v>
      </c>
      <c r="BX1292" s="12">
        <f t="shared" si="764"/>
        <v>0</v>
      </c>
      <c r="BY1292" s="12">
        <f t="shared" si="765"/>
        <v>0</v>
      </c>
      <c r="BZ1292" s="12">
        <f t="shared" si="766"/>
        <v>0</v>
      </c>
      <c r="CA1292" s="12" t="str">
        <f t="shared" si="767"/>
        <v/>
      </c>
      <c r="CB1292" s="21" t="str">
        <f t="shared" si="768"/>
        <v/>
      </c>
      <c r="CC1292" s="12" t="str">
        <f t="shared" si="769"/>
        <v/>
      </c>
      <c r="CD1292" s="12" t="str">
        <f t="shared" si="770"/>
        <v/>
      </c>
      <c r="CF1292" s="12">
        <f t="shared" si="771"/>
        <v>0</v>
      </c>
      <c r="CG1292" s="12">
        <f t="shared" si="772"/>
        <v>0</v>
      </c>
      <c r="CH1292" s="12">
        <f t="shared" si="773"/>
        <v>0</v>
      </c>
      <c r="CI1292" s="12">
        <f t="shared" si="774"/>
        <v>0</v>
      </c>
      <c r="CJ1292" s="12">
        <f t="shared" si="775"/>
        <v>0</v>
      </c>
      <c r="CK1292" s="12">
        <f t="shared" si="776"/>
        <v>0</v>
      </c>
    </row>
    <row r="1293" spans="50:89" x14ac:dyDescent="0.25">
      <c r="AX1293" s="12" t="str">
        <f t="shared" si="746"/>
        <v/>
      </c>
      <c r="AY1293" s="12" t="str">
        <f t="shared" si="777"/>
        <v/>
      </c>
      <c r="AZ1293" s="20">
        <f t="shared" si="747"/>
        <v>0</v>
      </c>
      <c r="BA1293" s="12" t="str">
        <f t="shared" si="742"/>
        <v/>
      </c>
      <c r="BB1293" s="12" t="str">
        <f t="shared" si="743"/>
        <v/>
      </c>
      <c r="BC1293" s="12" t="str">
        <f t="shared" si="744"/>
        <v/>
      </c>
      <c r="BD1293" s="12" t="str">
        <f t="shared" si="745"/>
        <v/>
      </c>
      <c r="BF1293" s="12">
        <f t="shared" si="748"/>
        <v>0</v>
      </c>
      <c r="BG1293" s="12">
        <f t="shared" si="749"/>
        <v>0</v>
      </c>
      <c r="BH1293" s="12">
        <f t="shared" si="750"/>
        <v>0</v>
      </c>
      <c r="BI1293" s="12">
        <f t="shared" si="751"/>
        <v>0</v>
      </c>
      <c r="BJ1293" s="12">
        <f t="shared" si="752"/>
        <v>0</v>
      </c>
      <c r="BK1293" s="12">
        <f t="shared" si="753"/>
        <v>0</v>
      </c>
      <c r="BL1293" s="20">
        <f t="shared" si="754"/>
        <v>0</v>
      </c>
      <c r="BM1293" s="12">
        <f t="shared" si="755"/>
        <v>0</v>
      </c>
      <c r="BN1293" s="12" t="str">
        <f t="shared" si="741"/>
        <v/>
      </c>
      <c r="BO1293" s="12" t="str">
        <f t="shared" si="756"/>
        <v/>
      </c>
      <c r="BP1293" s="12" t="str">
        <f t="shared" si="757"/>
        <v/>
      </c>
      <c r="BQ1293" s="12" t="str">
        <f t="shared" si="758"/>
        <v/>
      </c>
      <c r="BS1293" s="12">
        <f t="shared" si="759"/>
        <v>0</v>
      </c>
      <c r="BT1293" s="12">
        <f t="shared" si="760"/>
        <v>0</v>
      </c>
      <c r="BU1293" s="12">
        <f t="shared" si="761"/>
        <v>0</v>
      </c>
      <c r="BV1293" s="12">
        <f t="shared" si="762"/>
        <v>0</v>
      </c>
      <c r="BW1293" s="12">
        <f t="shared" si="763"/>
        <v>0</v>
      </c>
      <c r="BX1293" s="12">
        <f t="shared" si="764"/>
        <v>0</v>
      </c>
      <c r="BY1293" s="12">
        <f t="shared" si="765"/>
        <v>0</v>
      </c>
      <c r="BZ1293" s="12">
        <f t="shared" si="766"/>
        <v>0</v>
      </c>
      <c r="CA1293" s="12" t="str">
        <f t="shared" si="767"/>
        <v/>
      </c>
      <c r="CB1293" s="21" t="str">
        <f t="shared" si="768"/>
        <v/>
      </c>
      <c r="CC1293" s="12" t="str">
        <f t="shared" si="769"/>
        <v/>
      </c>
      <c r="CD1293" s="12" t="str">
        <f t="shared" si="770"/>
        <v/>
      </c>
      <c r="CF1293" s="12">
        <f t="shared" si="771"/>
        <v>0</v>
      </c>
      <c r="CG1293" s="12">
        <f t="shared" si="772"/>
        <v>0</v>
      </c>
      <c r="CH1293" s="12">
        <f t="shared" si="773"/>
        <v>0</v>
      </c>
      <c r="CI1293" s="12">
        <f t="shared" si="774"/>
        <v>0</v>
      </c>
      <c r="CJ1293" s="12">
        <f t="shared" si="775"/>
        <v>0</v>
      </c>
      <c r="CK1293" s="12">
        <f t="shared" si="776"/>
        <v>0</v>
      </c>
    </row>
    <row r="1294" spans="50:89" x14ac:dyDescent="0.25">
      <c r="AX1294" s="12" t="str">
        <f t="shared" si="746"/>
        <v/>
      </c>
      <c r="AY1294" s="12" t="str">
        <f t="shared" si="777"/>
        <v/>
      </c>
      <c r="AZ1294" s="20">
        <f t="shared" si="747"/>
        <v>0</v>
      </c>
      <c r="BA1294" s="12" t="str">
        <f t="shared" si="742"/>
        <v/>
      </c>
      <c r="BB1294" s="12" t="str">
        <f t="shared" si="743"/>
        <v/>
      </c>
      <c r="BC1294" s="12" t="str">
        <f t="shared" si="744"/>
        <v/>
      </c>
      <c r="BD1294" s="12" t="str">
        <f t="shared" si="745"/>
        <v/>
      </c>
      <c r="BF1294" s="12">
        <f t="shared" si="748"/>
        <v>0</v>
      </c>
      <c r="BG1294" s="12">
        <f t="shared" si="749"/>
        <v>0</v>
      </c>
      <c r="BH1294" s="12">
        <f t="shared" si="750"/>
        <v>0</v>
      </c>
      <c r="BI1294" s="12">
        <f t="shared" si="751"/>
        <v>0</v>
      </c>
      <c r="BJ1294" s="12">
        <f t="shared" si="752"/>
        <v>0</v>
      </c>
      <c r="BK1294" s="12">
        <f t="shared" si="753"/>
        <v>0</v>
      </c>
      <c r="BL1294" s="20">
        <f t="shared" si="754"/>
        <v>0</v>
      </c>
      <c r="BM1294" s="12">
        <f t="shared" si="755"/>
        <v>0</v>
      </c>
      <c r="BN1294" s="12" t="str">
        <f t="shared" si="741"/>
        <v/>
      </c>
      <c r="BO1294" s="12" t="str">
        <f t="shared" si="756"/>
        <v/>
      </c>
      <c r="BP1294" s="12" t="str">
        <f t="shared" si="757"/>
        <v/>
      </c>
      <c r="BQ1294" s="12" t="str">
        <f t="shared" si="758"/>
        <v/>
      </c>
      <c r="BS1294" s="12">
        <f t="shared" si="759"/>
        <v>0</v>
      </c>
      <c r="BT1294" s="12">
        <f t="shared" si="760"/>
        <v>0</v>
      </c>
      <c r="BU1294" s="12">
        <f t="shared" si="761"/>
        <v>0</v>
      </c>
      <c r="BV1294" s="12">
        <f t="shared" si="762"/>
        <v>0</v>
      </c>
      <c r="BW1294" s="12">
        <f t="shared" si="763"/>
        <v>0</v>
      </c>
      <c r="BX1294" s="12">
        <f t="shared" si="764"/>
        <v>0</v>
      </c>
      <c r="BY1294" s="12">
        <f t="shared" si="765"/>
        <v>0</v>
      </c>
      <c r="BZ1294" s="12">
        <f t="shared" si="766"/>
        <v>0</v>
      </c>
      <c r="CA1294" s="12" t="str">
        <f t="shared" si="767"/>
        <v/>
      </c>
      <c r="CB1294" s="21" t="str">
        <f t="shared" si="768"/>
        <v/>
      </c>
      <c r="CC1294" s="12" t="str">
        <f t="shared" si="769"/>
        <v/>
      </c>
      <c r="CD1294" s="12" t="str">
        <f t="shared" si="770"/>
        <v/>
      </c>
      <c r="CF1294" s="12">
        <f t="shared" si="771"/>
        <v>0</v>
      </c>
      <c r="CG1294" s="12">
        <f t="shared" si="772"/>
        <v>0</v>
      </c>
      <c r="CH1294" s="12">
        <f t="shared" si="773"/>
        <v>0</v>
      </c>
      <c r="CI1294" s="12">
        <f t="shared" si="774"/>
        <v>0</v>
      </c>
      <c r="CJ1294" s="12">
        <f t="shared" si="775"/>
        <v>0</v>
      </c>
      <c r="CK1294" s="12">
        <f t="shared" si="776"/>
        <v>0</v>
      </c>
    </row>
    <row r="1295" spans="50:89" x14ac:dyDescent="0.25">
      <c r="AX1295" s="12" t="str">
        <f t="shared" si="746"/>
        <v/>
      </c>
      <c r="AY1295" s="12" t="str">
        <f t="shared" si="777"/>
        <v/>
      </c>
      <c r="AZ1295" s="20">
        <f t="shared" si="747"/>
        <v>0</v>
      </c>
      <c r="BA1295" s="12" t="str">
        <f t="shared" si="742"/>
        <v/>
      </c>
      <c r="BB1295" s="12" t="str">
        <f t="shared" si="743"/>
        <v/>
      </c>
      <c r="BC1295" s="12" t="str">
        <f t="shared" si="744"/>
        <v/>
      </c>
      <c r="BD1295" s="12" t="str">
        <f t="shared" si="745"/>
        <v/>
      </c>
      <c r="BF1295" s="12">
        <f t="shared" si="748"/>
        <v>0</v>
      </c>
      <c r="BG1295" s="12">
        <f t="shared" si="749"/>
        <v>0</v>
      </c>
      <c r="BH1295" s="12">
        <f t="shared" si="750"/>
        <v>0</v>
      </c>
      <c r="BI1295" s="12">
        <f t="shared" si="751"/>
        <v>0</v>
      </c>
      <c r="BJ1295" s="12">
        <f t="shared" si="752"/>
        <v>0</v>
      </c>
      <c r="BK1295" s="12">
        <f t="shared" si="753"/>
        <v>0</v>
      </c>
      <c r="BL1295" s="20">
        <f t="shared" si="754"/>
        <v>0</v>
      </c>
      <c r="BM1295" s="12">
        <f t="shared" si="755"/>
        <v>0</v>
      </c>
      <c r="BN1295" s="12" t="str">
        <f t="shared" si="741"/>
        <v/>
      </c>
      <c r="BO1295" s="12" t="str">
        <f t="shared" si="756"/>
        <v/>
      </c>
      <c r="BP1295" s="12" t="str">
        <f t="shared" si="757"/>
        <v/>
      </c>
      <c r="BQ1295" s="12" t="str">
        <f t="shared" si="758"/>
        <v/>
      </c>
      <c r="BS1295" s="12">
        <f t="shared" si="759"/>
        <v>0</v>
      </c>
      <c r="BT1295" s="12">
        <f t="shared" si="760"/>
        <v>0</v>
      </c>
      <c r="BU1295" s="12">
        <f t="shared" si="761"/>
        <v>0</v>
      </c>
      <c r="BV1295" s="12">
        <f t="shared" si="762"/>
        <v>0</v>
      </c>
      <c r="BW1295" s="12">
        <f t="shared" si="763"/>
        <v>0</v>
      </c>
      <c r="BX1295" s="12">
        <f t="shared" si="764"/>
        <v>0</v>
      </c>
      <c r="BY1295" s="12">
        <f t="shared" si="765"/>
        <v>0</v>
      </c>
      <c r="BZ1295" s="12">
        <f t="shared" si="766"/>
        <v>0</v>
      </c>
      <c r="CA1295" s="12" t="str">
        <f t="shared" si="767"/>
        <v/>
      </c>
      <c r="CB1295" s="21" t="str">
        <f t="shared" si="768"/>
        <v/>
      </c>
      <c r="CC1295" s="12" t="str">
        <f t="shared" si="769"/>
        <v/>
      </c>
      <c r="CD1295" s="12" t="str">
        <f t="shared" si="770"/>
        <v/>
      </c>
      <c r="CF1295" s="12">
        <f t="shared" si="771"/>
        <v>0</v>
      </c>
      <c r="CG1295" s="12">
        <f t="shared" si="772"/>
        <v>0</v>
      </c>
      <c r="CH1295" s="12">
        <f t="shared" si="773"/>
        <v>0</v>
      </c>
      <c r="CI1295" s="12">
        <f t="shared" si="774"/>
        <v>0</v>
      </c>
      <c r="CJ1295" s="12">
        <f t="shared" si="775"/>
        <v>0</v>
      </c>
      <c r="CK1295" s="12">
        <f t="shared" si="776"/>
        <v>0</v>
      </c>
    </row>
    <row r="1296" spans="50:89" x14ac:dyDescent="0.25">
      <c r="AX1296" s="12" t="str">
        <f t="shared" si="746"/>
        <v/>
      </c>
      <c r="AY1296" s="12" t="str">
        <f t="shared" si="777"/>
        <v/>
      </c>
      <c r="AZ1296" s="20">
        <f t="shared" si="747"/>
        <v>0</v>
      </c>
      <c r="BA1296" s="12" t="str">
        <f t="shared" si="742"/>
        <v/>
      </c>
      <c r="BB1296" s="12" t="str">
        <f t="shared" si="743"/>
        <v/>
      </c>
      <c r="BC1296" s="12" t="str">
        <f t="shared" si="744"/>
        <v/>
      </c>
      <c r="BD1296" s="12" t="str">
        <f t="shared" si="745"/>
        <v/>
      </c>
      <c r="BF1296" s="12">
        <f t="shared" si="748"/>
        <v>0</v>
      </c>
      <c r="BG1296" s="12">
        <f t="shared" si="749"/>
        <v>0</v>
      </c>
      <c r="BH1296" s="12">
        <f t="shared" si="750"/>
        <v>0</v>
      </c>
      <c r="BI1296" s="12">
        <f t="shared" si="751"/>
        <v>0</v>
      </c>
      <c r="BJ1296" s="12">
        <f t="shared" si="752"/>
        <v>0</v>
      </c>
      <c r="BK1296" s="12">
        <f t="shared" si="753"/>
        <v>0</v>
      </c>
      <c r="BL1296" s="20">
        <f t="shared" si="754"/>
        <v>0</v>
      </c>
      <c r="BM1296" s="12">
        <f t="shared" si="755"/>
        <v>0</v>
      </c>
      <c r="BN1296" s="12" t="str">
        <f t="shared" si="741"/>
        <v/>
      </c>
      <c r="BO1296" s="12" t="str">
        <f t="shared" si="756"/>
        <v/>
      </c>
      <c r="BP1296" s="12" t="str">
        <f t="shared" si="757"/>
        <v/>
      </c>
      <c r="BQ1296" s="12" t="str">
        <f t="shared" si="758"/>
        <v/>
      </c>
      <c r="BS1296" s="12">
        <f t="shared" si="759"/>
        <v>0</v>
      </c>
      <c r="BT1296" s="12">
        <f t="shared" si="760"/>
        <v>0</v>
      </c>
      <c r="BU1296" s="12">
        <f t="shared" si="761"/>
        <v>0</v>
      </c>
      <c r="BV1296" s="12">
        <f t="shared" si="762"/>
        <v>0</v>
      </c>
      <c r="BW1296" s="12">
        <f t="shared" si="763"/>
        <v>0</v>
      </c>
      <c r="BX1296" s="12">
        <f t="shared" si="764"/>
        <v>0</v>
      </c>
      <c r="BY1296" s="12">
        <f t="shared" si="765"/>
        <v>0</v>
      </c>
      <c r="BZ1296" s="12">
        <f t="shared" si="766"/>
        <v>0</v>
      </c>
      <c r="CA1296" s="12" t="str">
        <f t="shared" si="767"/>
        <v/>
      </c>
      <c r="CB1296" s="21" t="str">
        <f t="shared" si="768"/>
        <v/>
      </c>
      <c r="CC1296" s="12" t="str">
        <f t="shared" si="769"/>
        <v/>
      </c>
      <c r="CD1296" s="12" t="str">
        <f t="shared" si="770"/>
        <v/>
      </c>
      <c r="CF1296" s="12">
        <f t="shared" si="771"/>
        <v>0</v>
      </c>
      <c r="CG1296" s="12">
        <f t="shared" si="772"/>
        <v>0</v>
      </c>
      <c r="CH1296" s="12">
        <f t="shared" si="773"/>
        <v>0</v>
      </c>
      <c r="CI1296" s="12">
        <f t="shared" si="774"/>
        <v>0</v>
      </c>
      <c r="CJ1296" s="12">
        <f t="shared" si="775"/>
        <v>0</v>
      </c>
      <c r="CK1296" s="12">
        <f t="shared" si="776"/>
        <v>0</v>
      </c>
    </row>
    <row r="1297" spans="50:89" x14ac:dyDescent="0.25">
      <c r="AX1297" s="12" t="str">
        <f t="shared" si="746"/>
        <v/>
      </c>
      <c r="AY1297" s="12" t="str">
        <f t="shared" si="777"/>
        <v/>
      </c>
      <c r="AZ1297" s="20">
        <f t="shared" si="747"/>
        <v>0</v>
      </c>
      <c r="BA1297" s="12" t="str">
        <f t="shared" si="742"/>
        <v/>
      </c>
      <c r="BB1297" s="12" t="str">
        <f t="shared" si="743"/>
        <v/>
      </c>
      <c r="BC1297" s="12" t="str">
        <f t="shared" si="744"/>
        <v/>
      </c>
      <c r="BD1297" s="12" t="str">
        <f t="shared" si="745"/>
        <v/>
      </c>
      <c r="BF1297" s="12">
        <f t="shared" si="748"/>
        <v>0</v>
      </c>
      <c r="BG1297" s="12">
        <f t="shared" si="749"/>
        <v>0</v>
      </c>
      <c r="BH1297" s="12">
        <f t="shared" si="750"/>
        <v>0</v>
      </c>
      <c r="BI1297" s="12">
        <f t="shared" si="751"/>
        <v>0</v>
      </c>
      <c r="BJ1297" s="12">
        <f t="shared" si="752"/>
        <v>0</v>
      </c>
      <c r="BK1297" s="12">
        <f t="shared" si="753"/>
        <v>0</v>
      </c>
      <c r="BL1297" s="20">
        <f t="shared" si="754"/>
        <v>0</v>
      </c>
      <c r="BM1297" s="12">
        <f t="shared" si="755"/>
        <v>0</v>
      </c>
      <c r="BN1297" s="12" t="str">
        <f t="shared" si="741"/>
        <v/>
      </c>
      <c r="BO1297" s="12" t="str">
        <f t="shared" si="756"/>
        <v/>
      </c>
      <c r="BP1297" s="12" t="str">
        <f t="shared" si="757"/>
        <v/>
      </c>
      <c r="BQ1297" s="12" t="str">
        <f t="shared" si="758"/>
        <v/>
      </c>
      <c r="BS1297" s="12">
        <f t="shared" si="759"/>
        <v>0</v>
      </c>
      <c r="BT1297" s="12">
        <f t="shared" si="760"/>
        <v>0</v>
      </c>
      <c r="BU1297" s="12">
        <f t="shared" si="761"/>
        <v>0</v>
      </c>
      <c r="BV1297" s="12">
        <f t="shared" si="762"/>
        <v>0</v>
      </c>
      <c r="BW1297" s="12">
        <f t="shared" si="763"/>
        <v>0</v>
      </c>
      <c r="BX1297" s="12">
        <f t="shared" si="764"/>
        <v>0</v>
      </c>
      <c r="BY1297" s="12">
        <f t="shared" si="765"/>
        <v>0</v>
      </c>
      <c r="BZ1297" s="12">
        <f t="shared" si="766"/>
        <v>0</v>
      </c>
      <c r="CA1297" s="12" t="str">
        <f t="shared" si="767"/>
        <v/>
      </c>
      <c r="CB1297" s="21" t="str">
        <f t="shared" si="768"/>
        <v/>
      </c>
      <c r="CC1297" s="12" t="str">
        <f t="shared" si="769"/>
        <v/>
      </c>
      <c r="CD1297" s="12" t="str">
        <f t="shared" si="770"/>
        <v/>
      </c>
      <c r="CF1297" s="12">
        <f t="shared" si="771"/>
        <v>0</v>
      </c>
      <c r="CG1297" s="12">
        <f t="shared" si="772"/>
        <v>0</v>
      </c>
      <c r="CH1297" s="12">
        <f t="shared" si="773"/>
        <v>0</v>
      </c>
      <c r="CI1297" s="12">
        <f t="shared" si="774"/>
        <v>0</v>
      </c>
      <c r="CJ1297" s="12">
        <f t="shared" si="775"/>
        <v>0</v>
      </c>
      <c r="CK1297" s="12">
        <f t="shared" si="776"/>
        <v>0</v>
      </c>
    </row>
    <row r="1298" spans="50:89" x14ac:dyDescent="0.25">
      <c r="AX1298" s="12" t="str">
        <f t="shared" si="746"/>
        <v/>
      </c>
      <c r="AY1298" s="12" t="str">
        <f t="shared" si="777"/>
        <v/>
      </c>
      <c r="AZ1298" s="20">
        <f t="shared" si="747"/>
        <v>0</v>
      </c>
      <c r="BA1298" s="12" t="str">
        <f t="shared" si="742"/>
        <v/>
      </c>
      <c r="BB1298" s="12" t="str">
        <f t="shared" si="743"/>
        <v/>
      </c>
      <c r="BC1298" s="12" t="str">
        <f t="shared" si="744"/>
        <v/>
      </c>
      <c r="BD1298" s="12" t="str">
        <f t="shared" si="745"/>
        <v/>
      </c>
      <c r="BF1298" s="12">
        <f t="shared" si="748"/>
        <v>0</v>
      </c>
      <c r="BG1298" s="12">
        <f t="shared" si="749"/>
        <v>0</v>
      </c>
      <c r="BH1298" s="12">
        <f t="shared" si="750"/>
        <v>0</v>
      </c>
      <c r="BI1298" s="12">
        <f t="shared" si="751"/>
        <v>0</v>
      </c>
      <c r="BJ1298" s="12">
        <f t="shared" si="752"/>
        <v>0</v>
      </c>
      <c r="BK1298" s="12">
        <f t="shared" si="753"/>
        <v>0</v>
      </c>
      <c r="BL1298" s="20">
        <f t="shared" si="754"/>
        <v>0</v>
      </c>
      <c r="BM1298" s="12">
        <f t="shared" si="755"/>
        <v>0</v>
      </c>
      <c r="BN1298" s="12" t="str">
        <f t="shared" si="741"/>
        <v/>
      </c>
      <c r="BO1298" s="12" t="str">
        <f t="shared" si="756"/>
        <v/>
      </c>
      <c r="BP1298" s="12" t="str">
        <f t="shared" si="757"/>
        <v/>
      </c>
      <c r="BQ1298" s="12" t="str">
        <f t="shared" si="758"/>
        <v/>
      </c>
      <c r="BS1298" s="12">
        <f t="shared" si="759"/>
        <v>0</v>
      </c>
      <c r="BT1298" s="12">
        <f t="shared" si="760"/>
        <v>0</v>
      </c>
      <c r="BU1298" s="12">
        <f t="shared" si="761"/>
        <v>0</v>
      </c>
      <c r="BV1298" s="12">
        <f t="shared" si="762"/>
        <v>0</v>
      </c>
      <c r="BW1298" s="12">
        <f t="shared" si="763"/>
        <v>0</v>
      </c>
      <c r="BX1298" s="12">
        <f t="shared" si="764"/>
        <v>0</v>
      </c>
      <c r="BY1298" s="12">
        <f t="shared" si="765"/>
        <v>0</v>
      </c>
      <c r="BZ1298" s="12">
        <f t="shared" si="766"/>
        <v>0</v>
      </c>
      <c r="CA1298" s="12" t="str">
        <f t="shared" si="767"/>
        <v/>
      </c>
      <c r="CB1298" s="21" t="str">
        <f t="shared" si="768"/>
        <v/>
      </c>
      <c r="CC1298" s="12" t="str">
        <f t="shared" si="769"/>
        <v/>
      </c>
      <c r="CD1298" s="12" t="str">
        <f t="shared" si="770"/>
        <v/>
      </c>
      <c r="CF1298" s="12">
        <f t="shared" si="771"/>
        <v>0</v>
      </c>
      <c r="CG1298" s="12">
        <f t="shared" si="772"/>
        <v>0</v>
      </c>
      <c r="CH1298" s="12">
        <f t="shared" si="773"/>
        <v>0</v>
      </c>
      <c r="CI1298" s="12">
        <f t="shared" si="774"/>
        <v>0</v>
      </c>
      <c r="CJ1298" s="12">
        <f t="shared" si="775"/>
        <v>0</v>
      </c>
      <c r="CK1298" s="12">
        <f t="shared" si="776"/>
        <v>0</v>
      </c>
    </row>
    <row r="1299" spans="50:89" x14ac:dyDescent="0.25">
      <c r="AX1299" s="12" t="str">
        <f t="shared" si="746"/>
        <v/>
      </c>
      <c r="AY1299" s="12" t="str">
        <f t="shared" si="777"/>
        <v/>
      </c>
      <c r="AZ1299" s="20">
        <f t="shared" si="747"/>
        <v>0</v>
      </c>
      <c r="BA1299" s="12" t="str">
        <f t="shared" si="742"/>
        <v/>
      </c>
      <c r="BB1299" s="12" t="str">
        <f t="shared" si="743"/>
        <v/>
      </c>
      <c r="BC1299" s="12" t="str">
        <f t="shared" si="744"/>
        <v/>
      </c>
      <c r="BD1299" s="12" t="str">
        <f t="shared" si="745"/>
        <v/>
      </c>
      <c r="BF1299" s="12">
        <f t="shared" si="748"/>
        <v>0</v>
      </c>
      <c r="BG1299" s="12">
        <f t="shared" si="749"/>
        <v>0</v>
      </c>
      <c r="BH1299" s="12">
        <f t="shared" si="750"/>
        <v>0</v>
      </c>
      <c r="BI1299" s="12">
        <f t="shared" si="751"/>
        <v>0</v>
      </c>
      <c r="BJ1299" s="12">
        <f t="shared" si="752"/>
        <v>0</v>
      </c>
      <c r="BK1299" s="12">
        <f t="shared" si="753"/>
        <v>0</v>
      </c>
      <c r="BL1299" s="20">
        <f t="shared" si="754"/>
        <v>0</v>
      </c>
      <c r="BM1299" s="12">
        <f t="shared" si="755"/>
        <v>0</v>
      </c>
      <c r="BN1299" s="12" t="str">
        <f t="shared" si="741"/>
        <v/>
      </c>
      <c r="BO1299" s="12" t="str">
        <f t="shared" si="756"/>
        <v/>
      </c>
      <c r="BP1299" s="12" t="str">
        <f t="shared" si="757"/>
        <v/>
      </c>
      <c r="BQ1299" s="12" t="str">
        <f t="shared" si="758"/>
        <v/>
      </c>
      <c r="BS1299" s="12">
        <f t="shared" si="759"/>
        <v>0</v>
      </c>
      <c r="BT1299" s="12">
        <f t="shared" si="760"/>
        <v>0</v>
      </c>
      <c r="BU1299" s="12">
        <f t="shared" si="761"/>
        <v>0</v>
      </c>
      <c r="BV1299" s="12">
        <f t="shared" si="762"/>
        <v>0</v>
      </c>
      <c r="BW1299" s="12">
        <f t="shared" si="763"/>
        <v>0</v>
      </c>
      <c r="BX1299" s="12">
        <f t="shared" si="764"/>
        <v>0</v>
      </c>
      <c r="BY1299" s="12">
        <f t="shared" si="765"/>
        <v>0</v>
      </c>
      <c r="BZ1299" s="12">
        <f t="shared" si="766"/>
        <v>0</v>
      </c>
      <c r="CA1299" s="12" t="str">
        <f t="shared" si="767"/>
        <v/>
      </c>
      <c r="CB1299" s="21" t="str">
        <f t="shared" si="768"/>
        <v/>
      </c>
      <c r="CC1299" s="12" t="str">
        <f t="shared" si="769"/>
        <v/>
      </c>
      <c r="CD1299" s="12" t="str">
        <f t="shared" si="770"/>
        <v/>
      </c>
      <c r="CF1299" s="12">
        <f t="shared" si="771"/>
        <v>0</v>
      </c>
      <c r="CG1299" s="12">
        <f t="shared" si="772"/>
        <v>0</v>
      </c>
      <c r="CH1299" s="12">
        <f t="shared" si="773"/>
        <v>0</v>
      </c>
      <c r="CI1299" s="12">
        <f t="shared" si="774"/>
        <v>0</v>
      </c>
      <c r="CJ1299" s="12">
        <f t="shared" si="775"/>
        <v>0</v>
      </c>
      <c r="CK1299" s="12">
        <f t="shared" si="776"/>
        <v>0</v>
      </c>
    </row>
    <row r="1300" spans="50:89" x14ac:dyDescent="0.25">
      <c r="AX1300" s="12" t="str">
        <f t="shared" si="746"/>
        <v/>
      </c>
      <c r="AY1300" s="12" t="str">
        <f t="shared" si="777"/>
        <v/>
      </c>
      <c r="AZ1300" s="20">
        <f t="shared" si="747"/>
        <v>0</v>
      </c>
      <c r="BA1300" s="12" t="str">
        <f t="shared" si="742"/>
        <v/>
      </c>
      <c r="BB1300" s="12" t="str">
        <f t="shared" si="743"/>
        <v/>
      </c>
      <c r="BC1300" s="12" t="str">
        <f t="shared" si="744"/>
        <v/>
      </c>
      <c r="BD1300" s="12" t="str">
        <f t="shared" si="745"/>
        <v/>
      </c>
      <c r="BF1300" s="12">
        <f t="shared" si="748"/>
        <v>0</v>
      </c>
      <c r="BG1300" s="12">
        <f t="shared" si="749"/>
        <v>0</v>
      </c>
      <c r="BH1300" s="12">
        <f t="shared" si="750"/>
        <v>0</v>
      </c>
      <c r="BI1300" s="12">
        <f t="shared" si="751"/>
        <v>0</v>
      </c>
      <c r="BJ1300" s="12">
        <f t="shared" si="752"/>
        <v>0</v>
      </c>
      <c r="BK1300" s="12">
        <f t="shared" si="753"/>
        <v>0</v>
      </c>
      <c r="BL1300" s="20">
        <f t="shared" si="754"/>
        <v>0</v>
      </c>
      <c r="BM1300" s="12">
        <f t="shared" si="755"/>
        <v>0</v>
      </c>
      <c r="BN1300" s="12" t="str">
        <f t="shared" si="741"/>
        <v/>
      </c>
      <c r="BO1300" s="12" t="str">
        <f t="shared" si="756"/>
        <v/>
      </c>
      <c r="BP1300" s="12" t="str">
        <f t="shared" si="757"/>
        <v/>
      </c>
      <c r="BQ1300" s="12" t="str">
        <f t="shared" si="758"/>
        <v/>
      </c>
      <c r="BS1300" s="12">
        <f t="shared" si="759"/>
        <v>0</v>
      </c>
      <c r="BT1300" s="12">
        <f t="shared" si="760"/>
        <v>0</v>
      </c>
      <c r="BU1300" s="12">
        <f t="shared" si="761"/>
        <v>0</v>
      </c>
      <c r="BV1300" s="12">
        <f t="shared" si="762"/>
        <v>0</v>
      </c>
      <c r="BW1300" s="12">
        <f t="shared" si="763"/>
        <v>0</v>
      </c>
      <c r="BX1300" s="12">
        <f t="shared" si="764"/>
        <v>0</v>
      </c>
      <c r="BY1300" s="12">
        <f t="shared" si="765"/>
        <v>0</v>
      </c>
      <c r="BZ1300" s="12">
        <f t="shared" si="766"/>
        <v>0</v>
      </c>
      <c r="CA1300" s="12" t="str">
        <f t="shared" si="767"/>
        <v/>
      </c>
      <c r="CB1300" s="21" t="str">
        <f t="shared" si="768"/>
        <v/>
      </c>
      <c r="CC1300" s="12" t="str">
        <f t="shared" si="769"/>
        <v/>
      </c>
      <c r="CD1300" s="12" t="str">
        <f t="shared" si="770"/>
        <v/>
      </c>
      <c r="CF1300" s="12">
        <f t="shared" si="771"/>
        <v>0</v>
      </c>
      <c r="CG1300" s="12">
        <f t="shared" si="772"/>
        <v>0</v>
      </c>
      <c r="CH1300" s="12">
        <f t="shared" si="773"/>
        <v>0</v>
      </c>
      <c r="CI1300" s="12">
        <f t="shared" si="774"/>
        <v>0</v>
      </c>
      <c r="CJ1300" s="12">
        <f t="shared" si="775"/>
        <v>0</v>
      </c>
      <c r="CK1300" s="12">
        <f t="shared" si="776"/>
        <v>0</v>
      </c>
    </row>
    <row r="1301" spans="50:89" x14ac:dyDescent="0.25">
      <c r="AX1301" s="12" t="str">
        <f t="shared" si="746"/>
        <v/>
      </c>
      <c r="AY1301" s="12" t="str">
        <f t="shared" si="777"/>
        <v/>
      </c>
      <c r="AZ1301" s="20">
        <f t="shared" si="747"/>
        <v>0</v>
      </c>
      <c r="BA1301" s="12" t="str">
        <f t="shared" si="742"/>
        <v/>
      </c>
      <c r="BB1301" s="12" t="str">
        <f t="shared" si="743"/>
        <v/>
      </c>
      <c r="BC1301" s="12" t="str">
        <f t="shared" si="744"/>
        <v/>
      </c>
      <c r="BD1301" s="12" t="str">
        <f t="shared" si="745"/>
        <v/>
      </c>
      <c r="BF1301" s="12">
        <f t="shared" si="748"/>
        <v>0</v>
      </c>
      <c r="BG1301" s="12">
        <f t="shared" si="749"/>
        <v>0</v>
      </c>
      <c r="BH1301" s="12">
        <f t="shared" si="750"/>
        <v>0</v>
      </c>
      <c r="BI1301" s="12">
        <f t="shared" si="751"/>
        <v>0</v>
      </c>
      <c r="BJ1301" s="12">
        <f t="shared" si="752"/>
        <v>0</v>
      </c>
      <c r="BK1301" s="12">
        <f t="shared" si="753"/>
        <v>0</v>
      </c>
      <c r="BL1301" s="20">
        <f t="shared" si="754"/>
        <v>0</v>
      </c>
      <c r="BM1301" s="12">
        <f t="shared" si="755"/>
        <v>0</v>
      </c>
      <c r="BN1301" s="12" t="str">
        <f t="shared" si="741"/>
        <v/>
      </c>
      <c r="BO1301" s="12" t="str">
        <f t="shared" si="756"/>
        <v/>
      </c>
      <c r="BP1301" s="12" t="str">
        <f t="shared" si="757"/>
        <v/>
      </c>
      <c r="BQ1301" s="12" t="str">
        <f t="shared" si="758"/>
        <v/>
      </c>
      <c r="BS1301" s="12">
        <f t="shared" si="759"/>
        <v>0</v>
      </c>
      <c r="BT1301" s="12">
        <f t="shared" si="760"/>
        <v>0</v>
      </c>
      <c r="BU1301" s="12">
        <f t="shared" si="761"/>
        <v>0</v>
      </c>
      <c r="BV1301" s="12">
        <f t="shared" si="762"/>
        <v>0</v>
      </c>
      <c r="BW1301" s="12">
        <f t="shared" si="763"/>
        <v>0</v>
      </c>
      <c r="BX1301" s="12">
        <f t="shared" si="764"/>
        <v>0</v>
      </c>
      <c r="BY1301" s="12">
        <f t="shared" si="765"/>
        <v>0</v>
      </c>
      <c r="BZ1301" s="12">
        <f t="shared" si="766"/>
        <v>0</v>
      </c>
      <c r="CA1301" s="12" t="str">
        <f t="shared" si="767"/>
        <v/>
      </c>
      <c r="CB1301" s="21" t="str">
        <f t="shared" si="768"/>
        <v/>
      </c>
      <c r="CC1301" s="12" t="str">
        <f t="shared" si="769"/>
        <v/>
      </c>
      <c r="CD1301" s="12" t="str">
        <f t="shared" si="770"/>
        <v/>
      </c>
      <c r="CF1301" s="12">
        <f t="shared" si="771"/>
        <v>0</v>
      </c>
      <c r="CG1301" s="12">
        <f t="shared" si="772"/>
        <v>0</v>
      </c>
      <c r="CH1301" s="12">
        <f t="shared" si="773"/>
        <v>0</v>
      </c>
      <c r="CI1301" s="12">
        <f t="shared" si="774"/>
        <v>0</v>
      </c>
      <c r="CJ1301" s="12">
        <f t="shared" si="775"/>
        <v>0</v>
      </c>
      <c r="CK1301" s="12">
        <f t="shared" si="776"/>
        <v>0</v>
      </c>
    </row>
    <row r="1302" spans="50:89" x14ac:dyDescent="0.25">
      <c r="AX1302" s="12" t="str">
        <f t="shared" si="746"/>
        <v/>
      </c>
      <c r="AY1302" s="12" t="str">
        <f t="shared" si="777"/>
        <v/>
      </c>
      <c r="AZ1302" s="20">
        <f t="shared" si="747"/>
        <v>0</v>
      </c>
      <c r="BA1302" s="12" t="str">
        <f t="shared" si="742"/>
        <v/>
      </c>
      <c r="BB1302" s="12" t="str">
        <f t="shared" si="743"/>
        <v/>
      </c>
      <c r="BC1302" s="12" t="str">
        <f t="shared" si="744"/>
        <v/>
      </c>
      <c r="BD1302" s="12" t="str">
        <f t="shared" si="745"/>
        <v/>
      </c>
      <c r="BF1302" s="12">
        <f t="shared" si="748"/>
        <v>0</v>
      </c>
      <c r="BG1302" s="12">
        <f t="shared" si="749"/>
        <v>0</v>
      </c>
      <c r="BH1302" s="12">
        <f t="shared" si="750"/>
        <v>0</v>
      </c>
      <c r="BI1302" s="12">
        <f t="shared" si="751"/>
        <v>0</v>
      </c>
      <c r="BJ1302" s="12">
        <f t="shared" si="752"/>
        <v>0</v>
      </c>
      <c r="BK1302" s="12">
        <f t="shared" si="753"/>
        <v>0</v>
      </c>
      <c r="BL1302" s="20">
        <f t="shared" si="754"/>
        <v>0</v>
      </c>
      <c r="BM1302" s="12">
        <f t="shared" si="755"/>
        <v>0</v>
      </c>
      <c r="BN1302" s="12" t="str">
        <f t="shared" si="741"/>
        <v/>
      </c>
      <c r="BO1302" s="12" t="str">
        <f t="shared" si="756"/>
        <v/>
      </c>
      <c r="BP1302" s="12" t="str">
        <f t="shared" si="757"/>
        <v/>
      </c>
      <c r="BQ1302" s="12" t="str">
        <f t="shared" si="758"/>
        <v/>
      </c>
      <c r="BS1302" s="12">
        <f t="shared" si="759"/>
        <v>0</v>
      </c>
      <c r="BT1302" s="12">
        <f t="shared" si="760"/>
        <v>0</v>
      </c>
      <c r="BU1302" s="12">
        <f t="shared" si="761"/>
        <v>0</v>
      </c>
      <c r="BV1302" s="12">
        <f t="shared" si="762"/>
        <v>0</v>
      </c>
      <c r="BW1302" s="12">
        <f t="shared" si="763"/>
        <v>0</v>
      </c>
      <c r="BX1302" s="12">
        <f t="shared" si="764"/>
        <v>0</v>
      </c>
      <c r="BY1302" s="12">
        <f t="shared" si="765"/>
        <v>0</v>
      </c>
      <c r="BZ1302" s="12">
        <f t="shared" si="766"/>
        <v>0</v>
      </c>
      <c r="CA1302" s="12" t="str">
        <f t="shared" si="767"/>
        <v/>
      </c>
      <c r="CB1302" s="21" t="str">
        <f t="shared" si="768"/>
        <v/>
      </c>
      <c r="CC1302" s="12" t="str">
        <f t="shared" si="769"/>
        <v/>
      </c>
      <c r="CD1302" s="12" t="str">
        <f t="shared" si="770"/>
        <v/>
      </c>
      <c r="CF1302" s="12">
        <f t="shared" si="771"/>
        <v>0</v>
      </c>
      <c r="CG1302" s="12">
        <f t="shared" si="772"/>
        <v>0</v>
      </c>
      <c r="CH1302" s="12">
        <f t="shared" si="773"/>
        <v>0</v>
      </c>
      <c r="CI1302" s="12">
        <f t="shared" si="774"/>
        <v>0</v>
      </c>
      <c r="CJ1302" s="12">
        <f t="shared" si="775"/>
        <v>0</v>
      </c>
      <c r="CK1302" s="12">
        <f t="shared" si="776"/>
        <v>0</v>
      </c>
    </row>
    <row r="1303" spans="50:89" x14ac:dyDescent="0.25">
      <c r="AX1303" s="12" t="str">
        <f t="shared" si="746"/>
        <v/>
      </c>
      <c r="AY1303" s="12" t="str">
        <f t="shared" si="777"/>
        <v/>
      </c>
      <c r="AZ1303" s="20">
        <f t="shared" si="747"/>
        <v>0</v>
      </c>
      <c r="BA1303" s="12" t="str">
        <f t="shared" si="742"/>
        <v/>
      </c>
      <c r="BB1303" s="12" t="str">
        <f t="shared" si="743"/>
        <v/>
      </c>
      <c r="BC1303" s="12" t="str">
        <f t="shared" si="744"/>
        <v/>
      </c>
      <c r="BD1303" s="12" t="str">
        <f t="shared" si="745"/>
        <v/>
      </c>
      <c r="BF1303" s="12">
        <f t="shared" si="748"/>
        <v>0</v>
      </c>
      <c r="BG1303" s="12">
        <f t="shared" si="749"/>
        <v>0</v>
      </c>
      <c r="BH1303" s="12">
        <f t="shared" si="750"/>
        <v>0</v>
      </c>
      <c r="BI1303" s="12">
        <f t="shared" si="751"/>
        <v>0</v>
      </c>
      <c r="BJ1303" s="12">
        <f t="shared" si="752"/>
        <v>0</v>
      </c>
      <c r="BK1303" s="12">
        <f t="shared" si="753"/>
        <v>0</v>
      </c>
      <c r="BL1303" s="20">
        <f t="shared" si="754"/>
        <v>0</v>
      </c>
      <c r="BM1303" s="12">
        <f t="shared" si="755"/>
        <v>0</v>
      </c>
      <c r="BN1303" s="12" t="str">
        <f t="shared" si="741"/>
        <v/>
      </c>
      <c r="BO1303" s="12" t="str">
        <f t="shared" si="756"/>
        <v/>
      </c>
      <c r="BP1303" s="12" t="str">
        <f t="shared" si="757"/>
        <v/>
      </c>
      <c r="BQ1303" s="12" t="str">
        <f t="shared" si="758"/>
        <v/>
      </c>
      <c r="BS1303" s="12">
        <f t="shared" si="759"/>
        <v>0</v>
      </c>
      <c r="BT1303" s="12">
        <f t="shared" si="760"/>
        <v>0</v>
      </c>
      <c r="BU1303" s="12">
        <f t="shared" si="761"/>
        <v>0</v>
      </c>
      <c r="BV1303" s="12">
        <f t="shared" si="762"/>
        <v>0</v>
      </c>
      <c r="BW1303" s="12">
        <f t="shared" si="763"/>
        <v>0</v>
      </c>
      <c r="BX1303" s="12">
        <f t="shared" si="764"/>
        <v>0</v>
      </c>
      <c r="BY1303" s="12">
        <f t="shared" si="765"/>
        <v>0</v>
      </c>
      <c r="BZ1303" s="12">
        <f t="shared" si="766"/>
        <v>0</v>
      </c>
      <c r="CA1303" s="12" t="str">
        <f t="shared" si="767"/>
        <v/>
      </c>
      <c r="CB1303" s="21" t="str">
        <f t="shared" si="768"/>
        <v/>
      </c>
      <c r="CC1303" s="12" t="str">
        <f t="shared" si="769"/>
        <v/>
      </c>
      <c r="CD1303" s="12" t="str">
        <f t="shared" si="770"/>
        <v/>
      </c>
      <c r="CF1303" s="12">
        <f t="shared" si="771"/>
        <v>0</v>
      </c>
      <c r="CG1303" s="12">
        <f t="shared" si="772"/>
        <v>0</v>
      </c>
      <c r="CH1303" s="12">
        <f t="shared" si="773"/>
        <v>0</v>
      </c>
      <c r="CI1303" s="12">
        <f t="shared" si="774"/>
        <v>0</v>
      </c>
      <c r="CJ1303" s="12">
        <f t="shared" si="775"/>
        <v>0</v>
      </c>
      <c r="CK1303" s="12">
        <f t="shared" si="776"/>
        <v>0</v>
      </c>
    </row>
    <row r="1304" spans="50:89" x14ac:dyDescent="0.25">
      <c r="AX1304" s="12" t="str">
        <f t="shared" si="746"/>
        <v/>
      </c>
      <c r="AY1304" s="12" t="str">
        <f t="shared" si="777"/>
        <v/>
      </c>
      <c r="AZ1304" s="20">
        <f t="shared" si="747"/>
        <v>0</v>
      </c>
      <c r="BA1304" s="12" t="str">
        <f t="shared" si="742"/>
        <v/>
      </c>
      <c r="BB1304" s="12" t="str">
        <f t="shared" si="743"/>
        <v/>
      </c>
      <c r="BC1304" s="12" t="str">
        <f t="shared" si="744"/>
        <v/>
      </c>
      <c r="BD1304" s="12" t="str">
        <f t="shared" si="745"/>
        <v/>
      </c>
      <c r="BF1304" s="12">
        <f t="shared" si="748"/>
        <v>0</v>
      </c>
      <c r="BG1304" s="12">
        <f t="shared" si="749"/>
        <v>0</v>
      </c>
      <c r="BH1304" s="12">
        <f t="shared" si="750"/>
        <v>0</v>
      </c>
      <c r="BI1304" s="12">
        <f t="shared" si="751"/>
        <v>0</v>
      </c>
      <c r="BJ1304" s="12">
        <f t="shared" si="752"/>
        <v>0</v>
      </c>
      <c r="BK1304" s="12">
        <f t="shared" si="753"/>
        <v>0</v>
      </c>
      <c r="BL1304" s="20">
        <f t="shared" si="754"/>
        <v>0</v>
      </c>
      <c r="BM1304" s="12">
        <f t="shared" si="755"/>
        <v>0</v>
      </c>
      <c r="BN1304" s="12" t="str">
        <f t="shared" si="741"/>
        <v/>
      </c>
      <c r="BO1304" s="12" t="str">
        <f t="shared" si="756"/>
        <v/>
      </c>
      <c r="BP1304" s="12" t="str">
        <f t="shared" si="757"/>
        <v/>
      </c>
      <c r="BQ1304" s="12" t="str">
        <f t="shared" si="758"/>
        <v/>
      </c>
      <c r="BS1304" s="12">
        <f t="shared" si="759"/>
        <v>0</v>
      </c>
      <c r="BT1304" s="12">
        <f t="shared" si="760"/>
        <v>0</v>
      </c>
      <c r="BU1304" s="12">
        <f t="shared" si="761"/>
        <v>0</v>
      </c>
      <c r="BV1304" s="12">
        <f t="shared" si="762"/>
        <v>0</v>
      </c>
      <c r="BW1304" s="12">
        <f t="shared" si="763"/>
        <v>0</v>
      </c>
      <c r="BX1304" s="12">
        <f t="shared" si="764"/>
        <v>0</v>
      </c>
      <c r="BY1304" s="12">
        <f t="shared" si="765"/>
        <v>0</v>
      </c>
      <c r="BZ1304" s="12">
        <f t="shared" si="766"/>
        <v>0</v>
      </c>
      <c r="CA1304" s="12" t="str">
        <f t="shared" si="767"/>
        <v/>
      </c>
      <c r="CB1304" s="21" t="str">
        <f t="shared" si="768"/>
        <v/>
      </c>
      <c r="CC1304" s="12" t="str">
        <f t="shared" si="769"/>
        <v/>
      </c>
      <c r="CD1304" s="12" t="str">
        <f t="shared" si="770"/>
        <v/>
      </c>
      <c r="CF1304" s="12">
        <f t="shared" si="771"/>
        <v>0</v>
      </c>
      <c r="CG1304" s="12">
        <f t="shared" si="772"/>
        <v>0</v>
      </c>
      <c r="CH1304" s="12">
        <f t="shared" si="773"/>
        <v>0</v>
      </c>
      <c r="CI1304" s="12">
        <f t="shared" si="774"/>
        <v>0</v>
      </c>
      <c r="CJ1304" s="12">
        <f t="shared" si="775"/>
        <v>0</v>
      </c>
      <c r="CK1304" s="12">
        <f t="shared" si="776"/>
        <v>0</v>
      </c>
    </row>
    <row r="1305" spans="50:89" x14ac:dyDescent="0.25">
      <c r="AX1305" s="12" t="str">
        <f t="shared" si="746"/>
        <v/>
      </c>
      <c r="AY1305" s="12" t="str">
        <f t="shared" si="777"/>
        <v/>
      </c>
      <c r="AZ1305" s="20">
        <f t="shared" si="747"/>
        <v>0</v>
      </c>
      <c r="BA1305" s="12" t="str">
        <f t="shared" si="742"/>
        <v/>
      </c>
      <c r="BB1305" s="12" t="str">
        <f t="shared" si="743"/>
        <v/>
      </c>
      <c r="BC1305" s="12" t="str">
        <f t="shared" si="744"/>
        <v/>
      </c>
      <c r="BD1305" s="12" t="str">
        <f t="shared" si="745"/>
        <v/>
      </c>
      <c r="BF1305" s="12">
        <f t="shared" si="748"/>
        <v>0</v>
      </c>
      <c r="BG1305" s="12">
        <f t="shared" si="749"/>
        <v>0</v>
      </c>
      <c r="BH1305" s="12">
        <f t="shared" si="750"/>
        <v>0</v>
      </c>
      <c r="BI1305" s="12">
        <f t="shared" si="751"/>
        <v>0</v>
      </c>
      <c r="BJ1305" s="12">
        <f t="shared" si="752"/>
        <v>0</v>
      </c>
      <c r="BK1305" s="12">
        <f t="shared" si="753"/>
        <v>0</v>
      </c>
      <c r="BL1305" s="20">
        <f t="shared" si="754"/>
        <v>0</v>
      </c>
      <c r="BM1305" s="12">
        <f t="shared" si="755"/>
        <v>0</v>
      </c>
      <c r="BN1305" s="12" t="str">
        <f t="shared" si="741"/>
        <v/>
      </c>
      <c r="BO1305" s="12" t="str">
        <f t="shared" si="756"/>
        <v/>
      </c>
      <c r="BP1305" s="12" t="str">
        <f t="shared" si="757"/>
        <v/>
      </c>
      <c r="BQ1305" s="12" t="str">
        <f t="shared" si="758"/>
        <v/>
      </c>
      <c r="BS1305" s="12">
        <f t="shared" si="759"/>
        <v>0</v>
      </c>
      <c r="BT1305" s="12">
        <f t="shared" si="760"/>
        <v>0</v>
      </c>
      <c r="BU1305" s="12">
        <f t="shared" si="761"/>
        <v>0</v>
      </c>
      <c r="BV1305" s="12">
        <f t="shared" si="762"/>
        <v>0</v>
      </c>
      <c r="BW1305" s="12">
        <f t="shared" si="763"/>
        <v>0</v>
      </c>
      <c r="BX1305" s="12">
        <f t="shared" si="764"/>
        <v>0</v>
      </c>
      <c r="BY1305" s="12">
        <f t="shared" si="765"/>
        <v>0</v>
      </c>
      <c r="BZ1305" s="12">
        <f t="shared" si="766"/>
        <v>0</v>
      </c>
      <c r="CA1305" s="12" t="str">
        <f t="shared" si="767"/>
        <v/>
      </c>
      <c r="CB1305" s="21" t="str">
        <f t="shared" si="768"/>
        <v/>
      </c>
      <c r="CC1305" s="12" t="str">
        <f t="shared" si="769"/>
        <v/>
      </c>
      <c r="CD1305" s="12" t="str">
        <f t="shared" si="770"/>
        <v/>
      </c>
      <c r="CF1305" s="12">
        <f t="shared" si="771"/>
        <v>0</v>
      </c>
      <c r="CG1305" s="12">
        <f t="shared" si="772"/>
        <v>0</v>
      </c>
      <c r="CH1305" s="12">
        <f t="shared" si="773"/>
        <v>0</v>
      </c>
      <c r="CI1305" s="12">
        <f t="shared" si="774"/>
        <v>0</v>
      </c>
      <c r="CJ1305" s="12">
        <f t="shared" si="775"/>
        <v>0</v>
      </c>
      <c r="CK1305" s="12">
        <f t="shared" si="776"/>
        <v>0</v>
      </c>
    </row>
    <row r="1306" spans="50:89" x14ac:dyDescent="0.25">
      <c r="AX1306" s="12" t="str">
        <f t="shared" si="746"/>
        <v/>
      </c>
      <c r="AY1306" s="12" t="str">
        <f t="shared" si="777"/>
        <v/>
      </c>
      <c r="AZ1306" s="20">
        <f t="shared" si="747"/>
        <v>0</v>
      </c>
      <c r="BA1306" s="12" t="str">
        <f t="shared" si="742"/>
        <v/>
      </c>
      <c r="BB1306" s="12" t="str">
        <f t="shared" si="743"/>
        <v/>
      </c>
      <c r="BC1306" s="12" t="str">
        <f t="shared" si="744"/>
        <v/>
      </c>
      <c r="BD1306" s="12" t="str">
        <f t="shared" si="745"/>
        <v/>
      </c>
      <c r="BF1306" s="12">
        <f t="shared" si="748"/>
        <v>0</v>
      </c>
      <c r="BG1306" s="12">
        <f t="shared" si="749"/>
        <v>0</v>
      </c>
      <c r="BH1306" s="12">
        <f t="shared" si="750"/>
        <v>0</v>
      </c>
      <c r="BI1306" s="12">
        <f t="shared" si="751"/>
        <v>0</v>
      </c>
      <c r="BJ1306" s="12">
        <f t="shared" si="752"/>
        <v>0</v>
      </c>
      <c r="BK1306" s="12">
        <f t="shared" si="753"/>
        <v>0</v>
      </c>
      <c r="BL1306" s="20">
        <f t="shared" si="754"/>
        <v>0</v>
      </c>
      <c r="BM1306" s="12">
        <f t="shared" si="755"/>
        <v>0</v>
      </c>
      <c r="BN1306" s="12" t="str">
        <f t="shared" si="741"/>
        <v/>
      </c>
      <c r="BO1306" s="12" t="str">
        <f t="shared" si="756"/>
        <v/>
      </c>
      <c r="BP1306" s="12" t="str">
        <f t="shared" si="757"/>
        <v/>
      </c>
      <c r="BQ1306" s="12" t="str">
        <f t="shared" si="758"/>
        <v/>
      </c>
      <c r="BS1306" s="12">
        <f t="shared" si="759"/>
        <v>0</v>
      </c>
      <c r="BT1306" s="12">
        <f t="shared" si="760"/>
        <v>0</v>
      </c>
      <c r="BU1306" s="12">
        <f t="shared" si="761"/>
        <v>0</v>
      </c>
      <c r="BV1306" s="12">
        <f t="shared" si="762"/>
        <v>0</v>
      </c>
      <c r="BW1306" s="12">
        <f t="shared" si="763"/>
        <v>0</v>
      </c>
      <c r="BX1306" s="12">
        <f t="shared" si="764"/>
        <v>0</v>
      </c>
      <c r="BY1306" s="12">
        <f t="shared" si="765"/>
        <v>0</v>
      </c>
      <c r="BZ1306" s="12">
        <f t="shared" si="766"/>
        <v>0</v>
      </c>
      <c r="CA1306" s="12" t="str">
        <f t="shared" si="767"/>
        <v/>
      </c>
      <c r="CB1306" s="21" t="str">
        <f t="shared" si="768"/>
        <v/>
      </c>
      <c r="CC1306" s="12" t="str">
        <f t="shared" si="769"/>
        <v/>
      </c>
      <c r="CD1306" s="12" t="str">
        <f t="shared" si="770"/>
        <v/>
      </c>
      <c r="CF1306" s="12">
        <f t="shared" si="771"/>
        <v>0</v>
      </c>
      <c r="CG1306" s="12">
        <f t="shared" si="772"/>
        <v>0</v>
      </c>
      <c r="CH1306" s="12">
        <f t="shared" si="773"/>
        <v>0</v>
      </c>
      <c r="CI1306" s="12">
        <f t="shared" si="774"/>
        <v>0</v>
      </c>
      <c r="CJ1306" s="12">
        <f t="shared" si="775"/>
        <v>0</v>
      </c>
      <c r="CK1306" s="12">
        <f t="shared" si="776"/>
        <v>0</v>
      </c>
    </row>
    <row r="1307" spans="50:89" x14ac:dyDescent="0.25">
      <c r="AX1307" s="12" t="str">
        <f t="shared" si="746"/>
        <v/>
      </c>
      <c r="AY1307" s="12" t="str">
        <f t="shared" si="777"/>
        <v/>
      </c>
      <c r="AZ1307" s="20">
        <f t="shared" si="747"/>
        <v>0</v>
      </c>
      <c r="BA1307" s="12" t="str">
        <f t="shared" si="742"/>
        <v/>
      </c>
      <c r="BB1307" s="12" t="str">
        <f t="shared" si="743"/>
        <v/>
      </c>
      <c r="BC1307" s="12" t="str">
        <f t="shared" si="744"/>
        <v/>
      </c>
      <c r="BD1307" s="12" t="str">
        <f t="shared" si="745"/>
        <v/>
      </c>
      <c r="BF1307" s="12">
        <f t="shared" si="748"/>
        <v>0</v>
      </c>
      <c r="BG1307" s="12">
        <f t="shared" si="749"/>
        <v>0</v>
      </c>
      <c r="BH1307" s="12">
        <f t="shared" si="750"/>
        <v>0</v>
      </c>
      <c r="BI1307" s="12">
        <f t="shared" si="751"/>
        <v>0</v>
      </c>
      <c r="BJ1307" s="12">
        <f t="shared" si="752"/>
        <v>0</v>
      </c>
      <c r="BK1307" s="12">
        <f t="shared" si="753"/>
        <v>0</v>
      </c>
      <c r="BL1307" s="20">
        <f t="shared" si="754"/>
        <v>0</v>
      </c>
      <c r="BM1307" s="12">
        <f t="shared" si="755"/>
        <v>0</v>
      </c>
      <c r="BN1307" s="12" t="str">
        <f t="shared" ref="BN1307:BN1370" si="778">IF(OR(LEN(BL1307)&gt;35,MID(BL1307,19,1)=",",MID(BL1307,1,1)="0"),IFERROR(MID(BL1307,FIND(",",BL1307,1)+2,(FIND(",",BL1307,11))-(FIND(",",BL1307,1)+2)),""),IF(OR(MID(BL1307,1,3)="Opo",MID(BL1307,1,3)="Ret"),"",RIGHT(BL1307,LEN(BL1307)-FIND(",",BL1307,1)-1)))</f>
        <v/>
      </c>
      <c r="BO1307" s="12" t="str">
        <f t="shared" si="756"/>
        <v/>
      </c>
      <c r="BP1307" s="12" t="str">
        <f t="shared" si="757"/>
        <v/>
      </c>
      <c r="BQ1307" s="12" t="str">
        <f t="shared" si="758"/>
        <v/>
      </c>
      <c r="BS1307" s="12">
        <f t="shared" si="759"/>
        <v>0</v>
      </c>
      <c r="BT1307" s="12">
        <f t="shared" si="760"/>
        <v>0</v>
      </c>
      <c r="BU1307" s="12">
        <f t="shared" si="761"/>
        <v>0</v>
      </c>
      <c r="BV1307" s="12">
        <f t="shared" si="762"/>
        <v>0</v>
      </c>
      <c r="BW1307" s="12">
        <f t="shared" si="763"/>
        <v>0</v>
      </c>
      <c r="BX1307" s="12">
        <f t="shared" si="764"/>
        <v>0</v>
      </c>
      <c r="BY1307" s="12">
        <f t="shared" si="765"/>
        <v>0</v>
      </c>
      <c r="BZ1307" s="12">
        <f t="shared" si="766"/>
        <v>0</v>
      </c>
      <c r="CA1307" s="12" t="str">
        <f t="shared" si="767"/>
        <v/>
      </c>
      <c r="CB1307" s="21" t="str">
        <f t="shared" si="768"/>
        <v/>
      </c>
      <c r="CC1307" s="12" t="str">
        <f t="shared" si="769"/>
        <v/>
      </c>
      <c r="CD1307" s="12" t="str">
        <f t="shared" si="770"/>
        <v/>
      </c>
      <c r="CF1307" s="12">
        <f t="shared" si="771"/>
        <v>0</v>
      </c>
      <c r="CG1307" s="12">
        <f t="shared" si="772"/>
        <v>0</v>
      </c>
      <c r="CH1307" s="12">
        <f t="shared" si="773"/>
        <v>0</v>
      </c>
      <c r="CI1307" s="12">
        <f t="shared" si="774"/>
        <v>0</v>
      </c>
      <c r="CJ1307" s="12">
        <f t="shared" si="775"/>
        <v>0</v>
      </c>
      <c r="CK1307" s="12">
        <f t="shared" si="776"/>
        <v>0</v>
      </c>
    </row>
    <row r="1308" spans="50:89" x14ac:dyDescent="0.25">
      <c r="AX1308" s="12" t="str">
        <f t="shared" si="746"/>
        <v/>
      </c>
      <c r="AY1308" s="12" t="str">
        <f t="shared" si="777"/>
        <v/>
      </c>
      <c r="AZ1308" s="20">
        <f t="shared" si="747"/>
        <v>0</v>
      </c>
      <c r="BA1308" s="12" t="str">
        <f t="shared" si="742"/>
        <v/>
      </c>
      <c r="BB1308" s="12" t="str">
        <f t="shared" si="743"/>
        <v/>
      </c>
      <c r="BC1308" s="12" t="str">
        <f t="shared" si="744"/>
        <v/>
      </c>
      <c r="BD1308" s="12" t="str">
        <f t="shared" si="745"/>
        <v/>
      </c>
      <c r="BF1308" s="12">
        <f t="shared" si="748"/>
        <v>0</v>
      </c>
      <c r="BG1308" s="12">
        <f t="shared" si="749"/>
        <v>0</v>
      </c>
      <c r="BH1308" s="12">
        <f t="shared" si="750"/>
        <v>0</v>
      </c>
      <c r="BI1308" s="12">
        <f t="shared" si="751"/>
        <v>0</v>
      </c>
      <c r="BJ1308" s="12">
        <f t="shared" si="752"/>
        <v>0</v>
      </c>
      <c r="BK1308" s="12">
        <f t="shared" si="753"/>
        <v>0</v>
      </c>
      <c r="BL1308" s="20">
        <f t="shared" si="754"/>
        <v>0</v>
      </c>
      <c r="BM1308" s="12">
        <f t="shared" si="755"/>
        <v>0</v>
      </c>
      <c r="BN1308" s="12" t="str">
        <f t="shared" si="778"/>
        <v/>
      </c>
      <c r="BO1308" s="12" t="str">
        <f t="shared" si="756"/>
        <v/>
      </c>
      <c r="BP1308" s="12" t="str">
        <f t="shared" si="757"/>
        <v/>
      </c>
      <c r="BQ1308" s="12" t="str">
        <f t="shared" si="758"/>
        <v/>
      </c>
      <c r="BS1308" s="12">
        <f t="shared" si="759"/>
        <v>0</v>
      </c>
      <c r="BT1308" s="12">
        <f t="shared" si="760"/>
        <v>0</v>
      </c>
      <c r="BU1308" s="12">
        <f t="shared" si="761"/>
        <v>0</v>
      </c>
      <c r="BV1308" s="12">
        <f t="shared" si="762"/>
        <v>0</v>
      </c>
      <c r="BW1308" s="12">
        <f t="shared" si="763"/>
        <v>0</v>
      </c>
      <c r="BX1308" s="12">
        <f t="shared" si="764"/>
        <v>0</v>
      </c>
      <c r="BY1308" s="12">
        <f t="shared" si="765"/>
        <v>0</v>
      </c>
      <c r="BZ1308" s="12">
        <f t="shared" si="766"/>
        <v>0</v>
      </c>
      <c r="CA1308" s="12" t="str">
        <f t="shared" si="767"/>
        <v/>
      </c>
      <c r="CB1308" s="21" t="str">
        <f t="shared" si="768"/>
        <v/>
      </c>
      <c r="CC1308" s="12" t="str">
        <f t="shared" si="769"/>
        <v/>
      </c>
      <c r="CD1308" s="12" t="str">
        <f t="shared" si="770"/>
        <v/>
      </c>
      <c r="CF1308" s="12">
        <f t="shared" si="771"/>
        <v>0</v>
      </c>
      <c r="CG1308" s="12">
        <f t="shared" si="772"/>
        <v>0</v>
      </c>
      <c r="CH1308" s="12">
        <f t="shared" si="773"/>
        <v>0</v>
      </c>
      <c r="CI1308" s="12">
        <f t="shared" si="774"/>
        <v>0</v>
      </c>
      <c r="CJ1308" s="12">
        <f t="shared" si="775"/>
        <v>0</v>
      </c>
      <c r="CK1308" s="12">
        <f t="shared" si="776"/>
        <v>0</v>
      </c>
    </row>
    <row r="1309" spans="50:89" x14ac:dyDescent="0.25">
      <c r="AX1309" s="12" t="str">
        <f t="shared" si="746"/>
        <v/>
      </c>
      <c r="AY1309" s="12" t="str">
        <f t="shared" si="777"/>
        <v/>
      </c>
      <c r="AZ1309" s="20">
        <f t="shared" si="747"/>
        <v>0</v>
      </c>
      <c r="BA1309" s="12" t="str">
        <f t="shared" si="742"/>
        <v/>
      </c>
      <c r="BB1309" s="12" t="str">
        <f t="shared" si="743"/>
        <v/>
      </c>
      <c r="BC1309" s="12" t="str">
        <f t="shared" si="744"/>
        <v/>
      </c>
      <c r="BD1309" s="12" t="str">
        <f t="shared" si="745"/>
        <v/>
      </c>
      <c r="BF1309" s="12">
        <f t="shared" si="748"/>
        <v>0</v>
      </c>
      <c r="BG1309" s="12">
        <f t="shared" si="749"/>
        <v>0</v>
      </c>
      <c r="BH1309" s="12">
        <f t="shared" si="750"/>
        <v>0</v>
      </c>
      <c r="BI1309" s="12">
        <f t="shared" si="751"/>
        <v>0</v>
      </c>
      <c r="BJ1309" s="12">
        <f t="shared" si="752"/>
        <v>0</v>
      </c>
      <c r="BK1309" s="12">
        <f t="shared" si="753"/>
        <v>0</v>
      </c>
      <c r="BL1309" s="20">
        <f t="shared" si="754"/>
        <v>0</v>
      </c>
      <c r="BM1309" s="12">
        <f t="shared" si="755"/>
        <v>0</v>
      </c>
      <c r="BN1309" s="12" t="str">
        <f t="shared" si="778"/>
        <v/>
      </c>
      <c r="BO1309" s="12" t="str">
        <f t="shared" si="756"/>
        <v/>
      </c>
      <c r="BP1309" s="12" t="str">
        <f t="shared" si="757"/>
        <v/>
      </c>
      <c r="BQ1309" s="12" t="str">
        <f t="shared" si="758"/>
        <v/>
      </c>
      <c r="BS1309" s="12">
        <f t="shared" si="759"/>
        <v>0</v>
      </c>
      <c r="BT1309" s="12">
        <f t="shared" si="760"/>
        <v>0</v>
      </c>
      <c r="BU1309" s="12">
        <f t="shared" si="761"/>
        <v>0</v>
      </c>
      <c r="BV1309" s="12">
        <f t="shared" si="762"/>
        <v>0</v>
      </c>
      <c r="BW1309" s="12">
        <f t="shared" si="763"/>
        <v>0</v>
      </c>
      <c r="BX1309" s="12">
        <f t="shared" si="764"/>
        <v>0</v>
      </c>
      <c r="BY1309" s="12">
        <f t="shared" si="765"/>
        <v>0</v>
      </c>
      <c r="BZ1309" s="12">
        <f t="shared" si="766"/>
        <v>0</v>
      </c>
      <c r="CA1309" s="12" t="str">
        <f t="shared" si="767"/>
        <v/>
      </c>
      <c r="CB1309" s="21" t="str">
        <f t="shared" si="768"/>
        <v/>
      </c>
      <c r="CC1309" s="12" t="str">
        <f t="shared" si="769"/>
        <v/>
      </c>
      <c r="CD1309" s="12" t="str">
        <f t="shared" si="770"/>
        <v/>
      </c>
      <c r="CF1309" s="12">
        <f t="shared" si="771"/>
        <v>0</v>
      </c>
      <c r="CG1309" s="12">
        <f t="shared" si="772"/>
        <v>0</v>
      </c>
      <c r="CH1309" s="12">
        <f t="shared" si="773"/>
        <v>0</v>
      </c>
      <c r="CI1309" s="12">
        <f t="shared" si="774"/>
        <v>0</v>
      </c>
      <c r="CJ1309" s="12">
        <f t="shared" si="775"/>
        <v>0</v>
      </c>
      <c r="CK1309" s="12">
        <f t="shared" si="776"/>
        <v>0</v>
      </c>
    </row>
    <row r="1310" spans="50:89" x14ac:dyDescent="0.25">
      <c r="AX1310" s="12" t="str">
        <f t="shared" si="746"/>
        <v/>
      </c>
      <c r="AY1310" s="12" t="str">
        <f t="shared" si="777"/>
        <v/>
      </c>
      <c r="AZ1310" s="20">
        <f t="shared" si="747"/>
        <v>0</v>
      </c>
      <c r="BA1310" s="12" t="str">
        <f t="shared" si="742"/>
        <v/>
      </c>
      <c r="BB1310" s="12" t="str">
        <f t="shared" si="743"/>
        <v/>
      </c>
      <c r="BC1310" s="12" t="str">
        <f t="shared" si="744"/>
        <v/>
      </c>
      <c r="BD1310" s="12" t="str">
        <f t="shared" si="745"/>
        <v/>
      </c>
      <c r="BF1310" s="12">
        <f t="shared" si="748"/>
        <v>0</v>
      </c>
      <c r="BG1310" s="12">
        <f t="shared" si="749"/>
        <v>0</v>
      </c>
      <c r="BH1310" s="12">
        <f t="shared" si="750"/>
        <v>0</v>
      </c>
      <c r="BI1310" s="12">
        <f t="shared" si="751"/>
        <v>0</v>
      </c>
      <c r="BJ1310" s="12">
        <f t="shared" si="752"/>
        <v>0</v>
      </c>
      <c r="BK1310" s="12">
        <f t="shared" si="753"/>
        <v>0</v>
      </c>
      <c r="BL1310" s="20">
        <f t="shared" si="754"/>
        <v>0</v>
      </c>
      <c r="BM1310" s="12">
        <f t="shared" si="755"/>
        <v>0</v>
      </c>
      <c r="BN1310" s="12" t="str">
        <f t="shared" si="778"/>
        <v/>
      </c>
      <c r="BO1310" s="12" t="str">
        <f t="shared" si="756"/>
        <v/>
      </c>
      <c r="BP1310" s="12" t="str">
        <f t="shared" si="757"/>
        <v/>
      </c>
      <c r="BQ1310" s="12" t="str">
        <f t="shared" si="758"/>
        <v/>
      </c>
      <c r="BS1310" s="12">
        <f t="shared" si="759"/>
        <v>0</v>
      </c>
      <c r="BT1310" s="12">
        <f t="shared" si="760"/>
        <v>0</v>
      </c>
      <c r="BU1310" s="12">
        <f t="shared" si="761"/>
        <v>0</v>
      </c>
      <c r="BV1310" s="12">
        <f t="shared" si="762"/>
        <v>0</v>
      </c>
      <c r="BW1310" s="12">
        <f t="shared" si="763"/>
        <v>0</v>
      </c>
      <c r="BX1310" s="12">
        <f t="shared" si="764"/>
        <v>0</v>
      </c>
      <c r="BY1310" s="12">
        <f t="shared" si="765"/>
        <v>0</v>
      </c>
      <c r="BZ1310" s="12">
        <f t="shared" si="766"/>
        <v>0</v>
      </c>
      <c r="CA1310" s="12" t="str">
        <f t="shared" si="767"/>
        <v/>
      </c>
      <c r="CB1310" s="21" t="str">
        <f t="shared" si="768"/>
        <v/>
      </c>
      <c r="CC1310" s="12" t="str">
        <f t="shared" si="769"/>
        <v/>
      </c>
      <c r="CD1310" s="12" t="str">
        <f t="shared" si="770"/>
        <v/>
      </c>
      <c r="CF1310" s="12">
        <f t="shared" si="771"/>
        <v>0</v>
      </c>
      <c r="CG1310" s="12">
        <f t="shared" si="772"/>
        <v>0</v>
      </c>
      <c r="CH1310" s="12">
        <f t="shared" si="773"/>
        <v>0</v>
      </c>
      <c r="CI1310" s="12">
        <f t="shared" si="774"/>
        <v>0</v>
      </c>
      <c r="CJ1310" s="12">
        <f t="shared" si="775"/>
        <v>0</v>
      </c>
      <c r="CK1310" s="12">
        <f t="shared" si="776"/>
        <v>0</v>
      </c>
    </row>
    <row r="1311" spans="50:89" x14ac:dyDescent="0.25">
      <c r="AX1311" s="12" t="str">
        <f t="shared" si="746"/>
        <v/>
      </c>
      <c r="AY1311" s="12" t="str">
        <f t="shared" si="777"/>
        <v/>
      </c>
      <c r="AZ1311" s="20">
        <f t="shared" si="747"/>
        <v>0</v>
      </c>
      <c r="BA1311" s="12" t="str">
        <f t="shared" si="742"/>
        <v/>
      </c>
      <c r="BB1311" s="12" t="str">
        <f t="shared" si="743"/>
        <v/>
      </c>
      <c r="BC1311" s="12" t="str">
        <f t="shared" si="744"/>
        <v/>
      </c>
      <c r="BD1311" s="12" t="str">
        <f t="shared" si="745"/>
        <v/>
      </c>
      <c r="BF1311" s="12">
        <f t="shared" si="748"/>
        <v>0</v>
      </c>
      <c r="BG1311" s="12">
        <f t="shared" si="749"/>
        <v>0</v>
      </c>
      <c r="BH1311" s="12">
        <f t="shared" si="750"/>
        <v>0</v>
      </c>
      <c r="BI1311" s="12">
        <f t="shared" si="751"/>
        <v>0</v>
      </c>
      <c r="BJ1311" s="12">
        <f t="shared" si="752"/>
        <v>0</v>
      </c>
      <c r="BK1311" s="12">
        <f t="shared" si="753"/>
        <v>0</v>
      </c>
      <c r="BL1311" s="20">
        <f t="shared" si="754"/>
        <v>0</v>
      </c>
      <c r="BM1311" s="12">
        <f t="shared" si="755"/>
        <v>0</v>
      </c>
      <c r="BN1311" s="12" t="str">
        <f t="shared" si="778"/>
        <v/>
      </c>
      <c r="BO1311" s="12" t="str">
        <f t="shared" si="756"/>
        <v/>
      </c>
      <c r="BP1311" s="12" t="str">
        <f t="shared" si="757"/>
        <v/>
      </c>
      <c r="BQ1311" s="12" t="str">
        <f t="shared" si="758"/>
        <v/>
      </c>
      <c r="BS1311" s="12">
        <f t="shared" si="759"/>
        <v>0</v>
      </c>
      <c r="BT1311" s="12">
        <f t="shared" si="760"/>
        <v>0</v>
      </c>
      <c r="BU1311" s="12">
        <f t="shared" si="761"/>
        <v>0</v>
      </c>
      <c r="BV1311" s="12">
        <f t="shared" si="762"/>
        <v>0</v>
      </c>
      <c r="BW1311" s="12">
        <f t="shared" si="763"/>
        <v>0</v>
      </c>
      <c r="BX1311" s="12">
        <f t="shared" si="764"/>
        <v>0</v>
      </c>
      <c r="BY1311" s="12">
        <f t="shared" si="765"/>
        <v>0</v>
      </c>
      <c r="BZ1311" s="12">
        <f t="shared" si="766"/>
        <v>0</v>
      </c>
      <c r="CA1311" s="12" t="str">
        <f t="shared" si="767"/>
        <v/>
      </c>
      <c r="CB1311" s="21" t="str">
        <f t="shared" si="768"/>
        <v/>
      </c>
      <c r="CC1311" s="12" t="str">
        <f t="shared" si="769"/>
        <v/>
      </c>
      <c r="CD1311" s="12" t="str">
        <f t="shared" si="770"/>
        <v/>
      </c>
      <c r="CF1311" s="12">
        <f t="shared" si="771"/>
        <v>0</v>
      </c>
      <c r="CG1311" s="12">
        <f t="shared" si="772"/>
        <v>0</v>
      </c>
      <c r="CH1311" s="12">
        <f t="shared" si="773"/>
        <v>0</v>
      </c>
      <c r="CI1311" s="12">
        <f t="shared" si="774"/>
        <v>0</v>
      </c>
      <c r="CJ1311" s="12">
        <f t="shared" si="775"/>
        <v>0</v>
      </c>
      <c r="CK1311" s="12">
        <f t="shared" si="776"/>
        <v>0</v>
      </c>
    </row>
    <row r="1312" spans="50:89" x14ac:dyDescent="0.25">
      <c r="AX1312" s="12" t="str">
        <f t="shared" si="746"/>
        <v/>
      </c>
      <c r="AY1312" s="12" t="str">
        <f t="shared" si="777"/>
        <v/>
      </c>
      <c r="AZ1312" s="20">
        <f t="shared" si="747"/>
        <v>0</v>
      </c>
      <c r="BA1312" s="12" t="str">
        <f t="shared" si="742"/>
        <v/>
      </c>
      <c r="BB1312" s="12" t="str">
        <f t="shared" si="743"/>
        <v/>
      </c>
      <c r="BC1312" s="12" t="str">
        <f t="shared" si="744"/>
        <v/>
      </c>
      <c r="BD1312" s="12" t="str">
        <f t="shared" si="745"/>
        <v/>
      </c>
      <c r="BF1312" s="12">
        <f t="shared" si="748"/>
        <v>0</v>
      </c>
      <c r="BG1312" s="12">
        <f t="shared" si="749"/>
        <v>0</v>
      </c>
      <c r="BH1312" s="12">
        <f t="shared" si="750"/>
        <v>0</v>
      </c>
      <c r="BI1312" s="12">
        <f t="shared" si="751"/>
        <v>0</v>
      </c>
      <c r="BJ1312" s="12">
        <f t="shared" si="752"/>
        <v>0</v>
      </c>
      <c r="BK1312" s="12">
        <f t="shared" si="753"/>
        <v>0</v>
      </c>
      <c r="BL1312" s="20">
        <f t="shared" si="754"/>
        <v>0</v>
      </c>
      <c r="BM1312" s="12">
        <f t="shared" si="755"/>
        <v>0</v>
      </c>
      <c r="BN1312" s="12" t="str">
        <f t="shared" si="778"/>
        <v/>
      </c>
      <c r="BO1312" s="12" t="str">
        <f t="shared" si="756"/>
        <v/>
      </c>
      <c r="BP1312" s="12" t="str">
        <f t="shared" si="757"/>
        <v/>
      </c>
      <c r="BQ1312" s="12" t="str">
        <f t="shared" si="758"/>
        <v/>
      </c>
      <c r="BS1312" s="12">
        <f t="shared" si="759"/>
        <v>0</v>
      </c>
      <c r="BT1312" s="12">
        <f t="shared" si="760"/>
        <v>0</v>
      </c>
      <c r="BU1312" s="12">
        <f t="shared" si="761"/>
        <v>0</v>
      </c>
      <c r="BV1312" s="12">
        <f t="shared" si="762"/>
        <v>0</v>
      </c>
      <c r="BW1312" s="12">
        <f t="shared" si="763"/>
        <v>0</v>
      </c>
      <c r="BX1312" s="12">
        <f t="shared" si="764"/>
        <v>0</v>
      </c>
      <c r="BY1312" s="12">
        <f t="shared" si="765"/>
        <v>0</v>
      </c>
      <c r="BZ1312" s="12">
        <f t="shared" si="766"/>
        <v>0</v>
      </c>
      <c r="CA1312" s="12" t="str">
        <f t="shared" si="767"/>
        <v/>
      </c>
      <c r="CB1312" s="21" t="str">
        <f t="shared" si="768"/>
        <v/>
      </c>
      <c r="CC1312" s="12" t="str">
        <f t="shared" si="769"/>
        <v/>
      </c>
      <c r="CD1312" s="12" t="str">
        <f t="shared" si="770"/>
        <v/>
      </c>
      <c r="CF1312" s="12">
        <f t="shared" si="771"/>
        <v>0</v>
      </c>
      <c r="CG1312" s="12">
        <f t="shared" si="772"/>
        <v>0</v>
      </c>
      <c r="CH1312" s="12">
        <f t="shared" si="773"/>
        <v>0</v>
      </c>
      <c r="CI1312" s="12">
        <f t="shared" si="774"/>
        <v>0</v>
      </c>
      <c r="CJ1312" s="12">
        <f t="shared" si="775"/>
        <v>0</v>
      </c>
      <c r="CK1312" s="12">
        <f t="shared" si="776"/>
        <v>0</v>
      </c>
    </row>
    <row r="1313" spans="50:89" x14ac:dyDescent="0.25">
      <c r="AX1313" s="12" t="str">
        <f t="shared" si="746"/>
        <v/>
      </c>
      <c r="AY1313" s="12" t="str">
        <f t="shared" si="777"/>
        <v/>
      </c>
      <c r="AZ1313" s="20">
        <f t="shared" si="747"/>
        <v>0</v>
      </c>
      <c r="BA1313" s="12" t="str">
        <f t="shared" si="742"/>
        <v/>
      </c>
      <c r="BB1313" s="12" t="str">
        <f t="shared" si="743"/>
        <v/>
      </c>
      <c r="BC1313" s="12" t="str">
        <f t="shared" si="744"/>
        <v/>
      </c>
      <c r="BD1313" s="12" t="str">
        <f t="shared" si="745"/>
        <v/>
      </c>
      <c r="BF1313" s="12">
        <f t="shared" si="748"/>
        <v>0</v>
      </c>
      <c r="BG1313" s="12">
        <f t="shared" si="749"/>
        <v>0</v>
      </c>
      <c r="BH1313" s="12">
        <f t="shared" si="750"/>
        <v>0</v>
      </c>
      <c r="BI1313" s="12">
        <f t="shared" si="751"/>
        <v>0</v>
      </c>
      <c r="BJ1313" s="12">
        <f t="shared" si="752"/>
        <v>0</v>
      </c>
      <c r="BK1313" s="12">
        <f t="shared" si="753"/>
        <v>0</v>
      </c>
      <c r="BL1313" s="20">
        <f t="shared" si="754"/>
        <v>0</v>
      </c>
      <c r="BM1313" s="12">
        <f t="shared" si="755"/>
        <v>0</v>
      </c>
      <c r="BN1313" s="12" t="str">
        <f t="shared" si="778"/>
        <v/>
      </c>
      <c r="BO1313" s="12" t="str">
        <f t="shared" si="756"/>
        <v/>
      </c>
      <c r="BP1313" s="12" t="str">
        <f t="shared" si="757"/>
        <v/>
      </c>
      <c r="BQ1313" s="12" t="str">
        <f t="shared" si="758"/>
        <v/>
      </c>
      <c r="BS1313" s="12">
        <f t="shared" si="759"/>
        <v>0</v>
      </c>
      <c r="BT1313" s="12">
        <f t="shared" si="760"/>
        <v>0</v>
      </c>
      <c r="BU1313" s="12">
        <f t="shared" si="761"/>
        <v>0</v>
      </c>
      <c r="BV1313" s="12">
        <f t="shared" si="762"/>
        <v>0</v>
      </c>
      <c r="BW1313" s="12">
        <f t="shared" si="763"/>
        <v>0</v>
      </c>
      <c r="BX1313" s="12">
        <f t="shared" si="764"/>
        <v>0</v>
      </c>
      <c r="BY1313" s="12">
        <f t="shared" si="765"/>
        <v>0</v>
      </c>
      <c r="BZ1313" s="12">
        <f t="shared" si="766"/>
        <v>0</v>
      </c>
      <c r="CA1313" s="12" t="str">
        <f t="shared" si="767"/>
        <v/>
      </c>
      <c r="CB1313" s="21" t="str">
        <f t="shared" si="768"/>
        <v/>
      </c>
      <c r="CC1313" s="12" t="str">
        <f t="shared" si="769"/>
        <v/>
      </c>
      <c r="CD1313" s="12" t="str">
        <f t="shared" si="770"/>
        <v/>
      </c>
      <c r="CF1313" s="12">
        <f t="shared" si="771"/>
        <v>0</v>
      </c>
      <c r="CG1313" s="12">
        <f t="shared" si="772"/>
        <v>0</v>
      </c>
      <c r="CH1313" s="12">
        <f t="shared" si="773"/>
        <v>0</v>
      </c>
      <c r="CI1313" s="12">
        <f t="shared" si="774"/>
        <v>0</v>
      </c>
      <c r="CJ1313" s="12">
        <f t="shared" si="775"/>
        <v>0</v>
      </c>
      <c r="CK1313" s="12">
        <f t="shared" si="776"/>
        <v>0</v>
      </c>
    </row>
    <row r="1314" spans="50:89" x14ac:dyDescent="0.25">
      <c r="AX1314" s="12" t="str">
        <f t="shared" si="746"/>
        <v/>
      </c>
      <c r="AY1314" s="12" t="str">
        <f t="shared" si="777"/>
        <v/>
      </c>
      <c r="AZ1314" s="20">
        <f t="shared" si="747"/>
        <v>0</v>
      </c>
      <c r="BA1314" s="12" t="str">
        <f t="shared" si="742"/>
        <v/>
      </c>
      <c r="BB1314" s="12" t="str">
        <f t="shared" si="743"/>
        <v/>
      </c>
      <c r="BC1314" s="12" t="str">
        <f t="shared" si="744"/>
        <v/>
      </c>
      <c r="BD1314" s="12" t="str">
        <f t="shared" si="745"/>
        <v/>
      </c>
      <c r="BF1314" s="12">
        <f t="shared" si="748"/>
        <v>0</v>
      </c>
      <c r="BG1314" s="12">
        <f t="shared" si="749"/>
        <v>0</v>
      </c>
      <c r="BH1314" s="12">
        <f t="shared" si="750"/>
        <v>0</v>
      </c>
      <c r="BI1314" s="12">
        <f t="shared" si="751"/>
        <v>0</v>
      </c>
      <c r="BJ1314" s="12">
        <f t="shared" si="752"/>
        <v>0</v>
      </c>
      <c r="BK1314" s="12">
        <f t="shared" si="753"/>
        <v>0</v>
      </c>
      <c r="BL1314" s="20">
        <f t="shared" si="754"/>
        <v>0</v>
      </c>
      <c r="BM1314" s="12">
        <f t="shared" si="755"/>
        <v>0</v>
      </c>
      <c r="BN1314" s="12" t="str">
        <f t="shared" si="778"/>
        <v/>
      </c>
      <c r="BO1314" s="12" t="str">
        <f t="shared" si="756"/>
        <v/>
      </c>
      <c r="BP1314" s="12" t="str">
        <f t="shared" si="757"/>
        <v/>
      </c>
      <c r="BQ1314" s="12" t="str">
        <f t="shared" si="758"/>
        <v/>
      </c>
      <c r="BS1314" s="12">
        <f t="shared" si="759"/>
        <v>0</v>
      </c>
      <c r="BT1314" s="12">
        <f t="shared" si="760"/>
        <v>0</v>
      </c>
      <c r="BU1314" s="12">
        <f t="shared" si="761"/>
        <v>0</v>
      </c>
      <c r="BV1314" s="12">
        <f t="shared" si="762"/>
        <v>0</v>
      </c>
      <c r="BW1314" s="12">
        <f t="shared" si="763"/>
        <v>0</v>
      </c>
      <c r="BX1314" s="12">
        <f t="shared" si="764"/>
        <v>0</v>
      </c>
      <c r="BY1314" s="12">
        <f t="shared" si="765"/>
        <v>0</v>
      </c>
      <c r="BZ1314" s="12">
        <f t="shared" si="766"/>
        <v>0</v>
      </c>
      <c r="CA1314" s="12" t="str">
        <f t="shared" si="767"/>
        <v/>
      </c>
      <c r="CB1314" s="21" t="str">
        <f t="shared" si="768"/>
        <v/>
      </c>
      <c r="CC1314" s="12" t="str">
        <f t="shared" si="769"/>
        <v/>
      </c>
      <c r="CD1314" s="12" t="str">
        <f t="shared" si="770"/>
        <v/>
      </c>
      <c r="CF1314" s="12">
        <f t="shared" si="771"/>
        <v>0</v>
      </c>
      <c r="CG1314" s="12">
        <f t="shared" si="772"/>
        <v>0</v>
      </c>
      <c r="CH1314" s="12">
        <f t="shared" si="773"/>
        <v>0</v>
      </c>
      <c r="CI1314" s="12">
        <f t="shared" si="774"/>
        <v>0</v>
      </c>
      <c r="CJ1314" s="12">
        <f t="shared" si="775"/>
        <v>0</v>
      </c>
      <c r="CK1314" s="12">
        <f t="shared" si="776"/>
        <v>0</v>
      </c>
    </row>
    <row r="1315" spans="50:89" x14ac:dyDescent="0.25">
      <c r="AX1315" s="12" t="str">
        <f t="shared" si="746"/>
        <v/>
      </c>
      <c r="AY1315" s="12" t="str">
        <f t="shared" si="777"/>
        <v/>
      </c>
      <c r="AZ1315" s="20">
        <f t="shared" si="747"/>
        <v>0</v>
      </c>
      <c r="BA1315" s="12" t="str">
        <f t="shared" si="742"/>
        <v/>
      </c>
      <c r="BB1315" s="12" t="str">
        <f t="shared" si="743"/>
        <v/>
      </c>
      <c r="BC1315" s="12" t="str">
        <f t="shared" si="744"/>
        <v/>
      </c>
      <c r="BD1315" s="12" t="str">
        <f t="shared" si="745"/>
        <v/>
      </c>
      <c r="BF1315" s="12">
        <f t="shared" si="748"/>
        <v>0</v>
      </c>
      <c r="BG1315" s="12">
        <f t="shared" si="749"/>
        <v>0</v>
      </c>
      <c r="BH1315" s="12">
        <f t="shared" si="750"/>
        <v>0</v>
      </c>
      <c r="BI1315" s="12">
        <f t="shared" si="751"/>
        <v>0</v>
      </c>
      <c r="BJ1315" s="12">
        <f t="shared" si="752"/>
        <v>0</v>
      </c>
      <c r="BK1315" s="12">
        <f t="shared" si="753"/>
        <v>0</v>
      </c>
      <c r="BL1315" s="20">
        <f t="shared" si="754"/>
        <v>0</v>
      </c>
      <c r="BM1315" s="12">
        <f t="shared" si="755"/>
        <v>0</v>
      </c>
      <c r="BN1315" s="12" t="str">
        <f t="shared" si="778"/>
        <v/>
      </c>
      <c r="BO1315" s="12" t="str">
        <f t="shared" si="756"/>
        <v/>
      </c>
      <c r="BP1315" s="12" t="str">
        <f t="shared" si="757"/>
        <v/>
      </c>
      <c r="BQ1315" s="12" t="str">
        <f t="shared" si="758"/>
        <v/>
      </c>
      <c r="BS1315" s="12">
        <f t="shared" si="759"/>
        <v>0</v>
      </c>
      <c r="BT1315" s="12">
        <f t="shared" si="760"/>
        <v>0</v>
      </c>
      <c r="BU1315" s="12">
        <f t="shared" si="761"/>
        <v>0</v>
      </c>
      <c r="BV1315" s="12">
        <f t="shared" si="762"/>
        <v>0</v>
      </c>
      <c r="BW1315" s="12">
        <f t="shared" si="763"/>
        <v>0</v>
      </c>
      <c r="BX1315" s="12">
        <f t="shared" si="764"/>
        <v>0</v>
      </c>
      <c r="BY1315" s="12">
        <f t="shared" si="765"/>
        <v>0</v>
      </c>
      <c r="BZ1315" s="12">
        <f t="shared" si="766"/>
        <v>0</v>
      </c>
      <c r="CA1315" s="12" t="str">
        <f t="shared" si="767"/>
        <v/>
      </c>
      <c r="CB1315" s="21" t="str">
        <f t="shared" si="768"/>
        <v/>
      </c>
      <c r="CC1315" s="12" t="str">
        <f t="shared" si="769"/>
        <v/>
      </c>
      <c r="CD1315" s="12" t="str">
        <f t="shared" si="770"/>
        <v/>
      </c>
      <c r="CF1315" s="12">
        <f t="shared" si="771"/>
        <v>0</v>
      </c>
      <c r="CG1315" s="12">
        <f t="shared" si="772"/>
        <v>0</v>
      </c>
      <c r="CH1315" s="12">
        <f t="shared" si="773"/>
        <v>0</v>
      </c>
      <c r="CI1315" s="12">
        <f t="shared" si="774"/>
        <v>0</v>
      </c>
      <c r="CJ1315" s="12">
        <f t="shared" si="775"/>
        <v>0</v>
      </c>
      <c r="CK1315" s="12">
        <f t="shared" si="776"/>
        <v>0</v>
      </c>
    </row>
    <row r="1316" spans="50:89" x14ac:dyDescent="0.25">
      <c r="AX1316" s="12" t="str">
        <f t="shared" si="746"/>
        <v/>
      </c>
      <c r="AY1316" s="12" t="str">
        <f t="shared" si="777"/>
        <v/>
      </c>
      <c r="AZ1316" s="20">
        <f t="shared" si="747"/>
        <v>0</v>
      </c>
      <c r="BA1316" s="12" t="str">
        <f t="shared" si="742"/>
        <v/>
      </c>
      <c r="BB1316" s="12" t="str">
        <f t="shared" si="743"/>
        <v/>
      </c>
      <c r="BC1316" s="12" t="str">
        <f t="shared" si="744"/>
        <v/>
      </c>
      <c r="BD1316" s="12" t="str">
        <f t="shared" si="745"/>
        <v/>
      </c>
      <c r="BF1316" s="12">
        <f t="shared" si="748"/>
        <v>0</v>
      </c>
      <c r="BG1316" s="12">
        <f t="shared" si="749"/>
        <v>0</v>
      </c>
      <c r="BH1316" s="12">
        <f t="shared" si="750"/>
        <v>0</v>
      </c>
      <c r="BI1316" s="12">
        <f t="shared" si="751"/>
        <v>0</v>
      </c>
      <c r="BJ1316" s="12">
        <f t="shared" si="752"/>
        <v>0</v>
      </c>
      <c r="BK1316" s="12">
        <f t="shared" si="753"/>
        <v>0</v>
      </c>
      <c r="BL1316" s="20">
        <f t="shared" si="754"/>
        <v>0</v>
      </c>
      <c r="BM1316" s="12">
        <f t="shared" si="755"/>
        <v>0</v>
      </c>
      <c r="BN1316" s="12" t="str">
        <f t="shared" si="778"/>
        <v/>
      </c>
      <c r="BO1316" s="12" t="str">
        <f t="shared" si="756"/>
        <v/>
      </c>
      <c r="BP1316" s="12" t="str">
        <f t="shared" si="757"/>
        <v/>
      </c>
      <c r="BQ1316" s="12" t="str">
        <f t="shared" si="758"/>
        <v/>
      </c>
      <c r="BS1316" s="12">
        <f t="shared" si="759"/>
        <v>0</v>
      </c>
      <c r="BT1316" s="12">
        <f t="shared" si="760"/>
        <v>0</v>
      </c>
      <c r="BU1316" s="12">
        <f t="shared" si="761"/>
        <v>0</v>
      </c>
      <c r="BV1316" s="12">
        <f t="shared" si="762"/>
        <v>0</v>
      </c>
      <c r="BW1316" s="12">
        <f t="shared" si="763"/>
        <v>0</v>
      </c>
      <c r="BX1316" s="12">
        <f t="shared" si="764"/>
        <v>0</v>
      </c>
      <c r="BY1316" s="12">
        <f t="shared" si="765"/>
        <v>0</v>
      </c>
      <c r="BZ1316" s="12">
        <f t="shared" si="766"/>
        <v>0</v>
      </c>
      <c r="CA1316" s="12" t="str">
        <f t="shared" si="767"/>
        <v/>
      </c>
      <c r="CB1316" s="21" t="str">
        <f t="shared" si="768"/>
        <v/>
      </c>
      <c r="CC1316" s="12" t="str">
        <f t="shared" si="769"/>
        <v/>
      </c>
      <c r="CD1316" s="12" t="str">
        <f t="shared" si="770"/>
        <v/>
      </c>
      <c r="CF1316" s="12">
        <f t="shared" si="771"/>
        <v>0</v>
      </c>
      <c r="CG1316" s="12">
        <f t="shared" si="772"/>
        <v>0</v>
      </c>
      <c r="CH1316" s="12">
        <f t="shared" si="773"/>
        <v>0</v>
      </c>
      <c r="CI1316" s="12">
        <f t="shared" si="774"/>
        <v>0</v>
      </c>
      <c r="CJ1316" s="12">
        <f t="shared" si="775"/>
        <v>0</v>
      </c>
      <c r="CK1316" s="12">
        <f t="shared" si="776"/>
        <v>0</v>
      </c>
    </row>
    <row r="1317" spans="50:89" x14ac:dyDescent="0.25">
      <c r="AX1317" s="12" t="str">
        <f t="shared" si="746"/>
        <v/>
      </c>
      <c r="AY1317" s="12" t="str">
        <f t="shared" si="777"/>
        <v/>
      </c>
      <c r="AZ1317" s="20">
        <f t="shared" si="747"/>
        <v>0</v>
      </c>
      <c r="BA1317" s="12" t="str">
        <f t="shared" si="742"/>
        <v/>
      </c>
      <c r="BB1317" s="12" t="str">
        <f t="shared" si="743"/>
        <v/>
      </c>
      <c r="BC1317" s="12" t="str">
        <f t="shared" si="744"/>
        <v/>
      </c>
      <c r="BD1317" s="12" t="str">
        <f t="shared" si="745"/>
        <v/>
      </c>
      <c r="BF1317" s="12">
        <f t="shared" si="748"/>
        <v>0</v>
      </c>
      <c r="BG1317" s="12">
        <f t="shared" si="749"/>
        <v>0</v>
      </c>
      <c r="BH1317" s="12">
        <f t="shared" si="750"/>
        <v>0</v>
      </c>
      <c r="BI1317" s="12">
        <f t="shared" si="751"/>
        <v>0</v>
      </c>
      <c r="BJ1317" s="12">
        <f t="shared" si="752"/>
        <v>0</v>
      </c>
      <c r="BK1317" s="12">
        <f t="shared" si="753"/>
        <v>0</v>
      </c>
      <c r="BL1317" s="20">
        <f t="shared" si="754"/>
        <v>0</v>
      </c>
      <c r="BM1317" s="12">
        <f t="shared" si="755"/>
        <v>0</v>
      </c>
      <c r="BN1317" s="12" t="str">
        <f t="shared" si="778"/>
        <v/>
      </c>
      <c r="BO1317" s="12" t="str">
        <f t="shared" si="756"/>
        <v/>
      </c>
      <c r="BP1317" s="12" t="str">
        <f t="shared" si="757"/>
        <v/>
      </c>
      <c r="BQ1317" s="12" t="str">
        <f t="shared" si="758"/>
        <v/>
      </c>
      <c r="BS1317" s="12">
        <f t="shared" si="759"/>
        <v>0</v>
      </c>
      <c r="BT1317" s="12">
        <f t="shared" si="760"/>
        <v>0</v>
      </c>
      <c r="BU1317" s="12">
        <f t="shared" si="761"/>
        <v>0</v>
      </c>
      <c r="BV1317" s="12">
        <f t="shared" si="762"/>
        <v>0</v>
      </c>
      <c r="BW1317" s="12">
        <f t="shared" si="763"/>
        <v>0</v>
      </c>
      <c r="BX1317" s="12">
        <f t="shared" si="764"/>
        <v>0</v>
      </c>
      <c r="BY1317" s="12">
        <f t="shared" si="765"/>
        <v>0</v>
      </c>
      <c r="BZ1317" s="12">
        <f t="shared" si="766"/>
        <v>0</v>
      </c>
      <c r="CA1317" s="12" t="str">
        <f t="shared" si="767"/>
        <v/>
      </c>
      <c r="CB1317" s="21" t="str">
        <f t="shared" si="768"/>
        <v/>
      </c>
      <c r="CC1317" s="12" t="str">
        <f t="shared" si="769"/>
        <v/>
      </c>
      <c r="CD1317" s="12" t="str">
        <f t="shared" si="770"/>
        <v/>
      </c>
      <c r="CF1317" s="12">
        <f t="shared" si="771"/>
        <v>0</v>
      </c>
      <c r="CG1317" s="12">
        <f t="shared" si="772"/>
        <v>0</v>
      </c>
      <c r="CH1317" s="12">
        <f t="shared" si="773"/>
        <v>0</v>
      </c>
      <c r="CI1317" s="12">
        <f t="shared" si="774"/>
        <v>0</v>
      </c>
      <c r="CJ1317" s="12">
        <f t="shared" si="775"/>
        <v>0</v>
      </c>
      <c r="CK1317" s="12">
        <f t="shared" si="776"/>
        <v>0</v>
      </c>
    </row>
    <row r="1318" spans="50:89" x14ac:dyDescent="0.25">
      <c r="AX1318" s="12" t="str">
        <f t="shared" si="746"/>
        <v/>
      </c>
      <c r="AY1318" s="12" t="str">
        <f t="shared" si="777"/>
        <v/>
      </c>
      <c r="AZ1318" s="20">
        <f t="shared" si="747"/>
        <v>0</v>
      </c>
      <c r="BA1318" s="12" t="str">
        <f t="shared" si="742"/>
        <v/>
      </c>
      <c r="BB1318" s="12" t="str">
        <f t="shared" si="743"/>
        <v/>
      </c>
      <c r="BC1318" s="12" t="str">
        <f t="shared" si="744"/>
        <v/>
      </c>
      <c r="BD1318" s="12" t="str">
        <f t="shared" si="745"/>
        <v/>
      </c>
      <c r="BF1318" s="12">
        <f t="shared" si="748"/>
        <v>0</v>
      </c>
      <c r="BG1318" s="12">
        <f t="shared" si="749"/>
        <v>0</v>
      </c>
      <c r="BH1318" s="12">
        <f t="shared" si="750"/>
        <v>0</v>
      </c>
      <c r="BI1318" s="12">
        <f t="shared" si="751"/>
        <v>0</v>
      </c>
      <c r="BJ1318" s="12">
        <f t="shared" si="752"/>
        <v>0</v>
      </c>
      <c r="BK1318" s="12">
        <f t="shared" si="753"/>
        <v>0</v>
      </c>
      <c r="BL1318" s="20">
        <f t="shared" si="754"/>
        <v>0</v>
      </c>
      <c r="BM1318" s="12">
        <f t="shared" si="755"/>
        <v>0</v>
      </c>
      <c r="BN1318" s="12" t="str">
        <f t="shared" si="778"/>
        <v/>
      </c>
      <c r="BO1318" s="12" t="str">
        <f t="shared" si="756"/>
        <v/>
      </c>
      <c r="BP1318" s="12" t="str">
        <f t="shared" si="757"/>
        <v/>
      </c>
      <c r="BQ1318" s="12" t="str">
        <f t="shared" si="758"/>
        <v/>
      </c>
      <c r="BS1318" s="12">
        <f t="shared" si="759"/>
        <v>0</v>
      </c>
      <c r="BT1318" s="12">
        <f t="shared" si="760"/>
        <v>0</v>
      </c>
      <c r="BU1318" s="12">
        <f t="shared" si="761"/>
        <v>0</v>
      </c>
      <c r="BV1318" s="12">
        <f t="shared" si="762"/>
        <v>0</v>
      </c>
      <c r="BW1318" s="12">
        <f t="shared" si="763"/>
        <v>0</v>
      </c>
      <c r="BX1318" s="12">
        <f t="shared" si="764"/>
        <v>0</v>
      </c>
      <c r="BY1318" s="12">
        <f t="shared" si="765"/>
        <v>0</v>
      </c>
      <c r="BZ1318" s="12">
        <f t="shared" si="766"/>
        <v>0</v>
      </c>
      <c r="CA1318" s="12" t="str">
        <f t="shared" si="767"/>
        <v/>
      </c>
      <c r="CB1318" s="21" t="str">
        <f t="shared" si="768"/>
        <v/>
      </c>
      <c r="CC1318" s="12" t="str">
        <f t="shared" si="769"/>
        <v/>
      </c>
      <c r="CD1318" s="12" t="str">
        <f t="shared" si="770"/>
        <v/>
      </c>
      <c r="CF1318" s="12">
        <f t="shared" si="771"/>
        <v>0</v>
      </c>
      <c r="CG1318" s="12">
        <f t="shared" si="772"/>
        <v>0</v>
      </c>
      <c r="CH1318" s="12">
        <f t="shared" si="773"/>
        <v>0</v>
      </c>
      <c r="CI1318" s="12">
        <f t="shared" si="774"/>
        <v>0</v>
      </c>
      <c r="CJ1318" s="12">
        <f t="shared" si="775"/>
        <v>0</v>
      </c>
      <c r="CK1318" s="12">
        <f t="shared" si="776"/>
        <v>0</v>
      </c>
    </row>
    <row r="1319" spans="50:89" x14ac:dyDescent="0.25">
      <c r="AX1319" s="12" t="str">
        <f t="shared" si="746"/>
        <v/>
      </c>
      <c r="AY1319" s="12" t="str">
        <f t="shared" si="777"/>
        <v/>
      </c>
      <c r="AZ1319" s="20">
        <f t="shared" si="747"/>
        <v>0</v>
      </c>
      <c r="BA1319" s="12" t="str">
        <f t="shared" si="742"/>
        <v/>
      </c>
      <c r="BB1319" s="12" t="str">
        <f t="shared" si="743"/>
        <v/>
      </c>
      <c r="BC1319" s="12" t="str">
        <f t="shared" si="744"/>
        <v/>
      </c>
      <c r="BD1319" s="12" t="str">
        <f t="shared" si="745"/>
        <v/>
      </c>
      <c r="BF1319" s="12">
        <f t="shared" si="748"/>
        <v>0</v>
      </c>
      <c r="BG1319" s="12">
        <f t="shared" si="749"/>
        <v>0</v>
      </c>
      <c r="BH1319" s="12">
        <f t="shared" si="750"/>
        <v>0</v>
      </c>
      <c r="BI1319" s="12">
        <f t="shared" si="751"/>
        <v>0</v>
      </c>
      <c r="BJ1319" s="12">
        <f t="shared" si="752"/>
        <v>0</v>
      </c>
      <c r="BK1319" s="12">
        <f t="shared" si="753"/>
        <v>0</v>
      </c>
      <c r="BL1319" s="20">
        <f t="shared" si="754"/>
        <v>0</v>
      </c>
      <c r="BM1319" s="12">
        <f t="shared" si="755"/>
        <v>0</v>
      </c>
      <c r="BN1319" s="12" t="str">
        <f t="shared" si="778"/>
        <v/>
      </c>
      <c r="BO1319" s="12" t="str">
        <f t="shared" si="756"/>
        <v/>
      </c>
      <c r="BP1319" s="12" t="str">
        <f t="shared" si="757"/>
        <v/>
      </c>
      <c r="BQ1319" s="12" t="str">
        <f t="shared" si="758"/>
        <v/>
      </c>
      <c r="BS1319" s="12">
        <f t="shared" si="759"/>
        <v>0</v>
      </c>
      <c r="BT1319" s="12">
        <f t="shared" si="760"/>
        <v>0</v>
      </c>
      <c r="BU1319" s="12">
        <f t="shared" si="761"/>
        <v>0</v>
      </c>
      <c r="BV1319" s="12">
        <f t="shared" si="762"/>
        <v>0</v>
      </c>
      <c r="BW1319" s="12">
        <f t="shared" si="763"/>
        <v>0</v>
      </c>
      <c r="BX1319" s="12">
        <f t="shared" si="764"/>
        <v>0</v>
      </c>
      <c r="BY1319" s="12">
        <f t="shared" si="765"/>
        <v>0</v>
      </c>
      <c r="BZ1319" s="12">
        <f t="shared" si="766"/>
        <v>0</v>
      </c>
      <c r="CA1319" s="12" t="str">
        <f t="shared" si="767"/>
        <v/>
      </c>
      <c r="CB1319" s="21" t="str">
        <f t="shared" si="768"/>
        <v/>
      </c>
      <c r="CC1319" s="12" t="str">
        <f t="shared" si="769"/>
        <v/>
      </c>
      <c r="CD1319" s="12" t="str">
        <f t="shared" si="770"/>
        <v/>
      </c>
      <c r="CF1319" s="12">
        <f t="shared" si="771"/>
        <v>0</v>
      </c>
      <c r="CG1319" s="12">
        <f t="shared" si="772"/>
        <v>0</v>
      </c>
      <c r="CH1319" s="12">
        <f t="shared" si="773"/>
        <v>0</v>
      </c>
      <c r="CI1319" s="12">
        <f t="shared" si="774"/>
        <v>0</v>
      </c>
      <c r="CJ1319" s="12">
        <f t="shared" si="775"/>
        <v>0</v>
      </c>
      <c r="CK1319" s="12">
        <f t="shared" si="776"/>
        <v>0</v>
      </c>
    </row>
    <row r="1320" spans="50:89" x14ac:dyDescent="0.25">
      <c r="AX1320" s="12" t="str">
        <f t="shared" si="746"/>
        <v/>
      </c>
      <c r="AY1320" s="12" t="str">
        <f t="shared" si="777"/>
        <v/>
      </c>
      <c r="AZ1320" s="20">
        <f t="shared" si="747"/>
        <v>0</v>
      </c>
      <c r="BA1320" s="12" t="str">
        <f t="shared" si="742"/>
        <v/>
      </c>
      <c r="BB1320" s="12" t="str">
        <f t="shared" si="743"/>
        <v/>
      </c>
      <c r="BC1320" s="12" t="str">
        <f t="shared" si="744"/>
        <v/>
      </c>
      <c r="BD1320" s="12" t="str">
        <f t="shared" si="745"/>
        <v/>
      </c>
      <c r="BF1320" s="12">
        <f t="shared" si="748"/>
        <v>0</v>
      </c>
      <c r="BG1320" s="12">
        <f t="shared" si="749"/>
        <v>0</v>
      </c>
      <c r="BH1320" s="12">
        <f t="shared" si="750"/>
        <v>0</v>
      </c>
      <c r="BI1320" s="12">
        <f t="shared" si="751"/>
        <v>0</v>
      </c>
      <c r="BJ1320" s="12">
        <f t="shared" si="752"/>
        <v>0</v>
      </c>
      <c r="BK1320" s="12">
        <f t="shared" si="753"/>
        <v>0</v>
      </c>
      <c r="BL1320" s="20">
        <f t="shared" si="754"/>
        <v>0</v>
      </c>
      <c r="BM1320" s="12">
        <f t="shared" si="755"/>
        <v>0</v>
      </c>
      <c r="BN1320" s="12" t="str">
        <f t="shared" si="778"/>
        <v/>
      </c>
      <c r="BO1320" s="12" t="str">
        <f t="shared" si="756"/>
        <v/>
      </c>
      <c r="BP1320" s="12" t="str">
        <f t="shared" si="757"/>
        <v/>
      </c>
      <c r="BQ1320" s="12" t="str">
        <f t="shared" si="758"/>
        <v/>
      </c>
      <c r="BS1320" s="12">
        <f t="shared" si="759"/>
        <v>0</v>
      </c>
      <c r="BT1320" s="12">
        <f t="shared" si="760"/>
        <v>0</v>
      </c>
      <c r="BU1320" s="12">
        <f t="shared" si="761"/>
        <v>0</v>
      </c>
      <c r="BV1320" s="12">
        <f t="shared" si="762"/>
        <v>0</v>
      </c>
      <c r="BW1320" s="12">
        <f t="shared" si="763"/>
        <v>0</v>
      </c>
      <c r="BX1320" s="12">
        <f t="shared" si="764"/>
        <v>0</v>
      </c>
      <c r="BY1320" s="12">
        <f t="shared" si="765"/>
        <v>0</v>
      </c>
      <c r="BZ1320" s="12">
        <f t="shared" si="766"/>
        <v>0</v>
      </c>
      <c r="CA1320" s="12" t="str">
        <f t="shared" si="767"/>
        <v/>
      </c>
      <c r="CB1320" s="21" t="str">
        <f t="shared" si="768"/>
        <v/>
      </c>
      <c r="CC1320" s="12" t="str">
        <f t="shared" si="769"/>
        <v/>
      </c>
      <c r="CD1320" s="12" t="str">
        <f t="shared" si="770"/>
        <v/>
      </c>
      <c r="CF1320" s="12">
        <f t="shared" si="771"/>
        <v>0</v>
      </c>
      <c r="CG1320" s="12">
        <f t="shared" si="772"/>
        <v>0</v>
      </c>
      <c r="CH1320" s="12">
        <f t="shared" si="773"/>
        <v>0</v>
      </c>
      <c r="CI1320" s="12">
        <f t="shared" si="774"/>
        <v>0</v>
      </c>
      <c r="CJ1320" s="12">
        <f t="shared" si="775"/>
        <v>0</v>
      </c>
      <c r="CK1320" s="12">
        <f t="shared" si="776"/>
        <v>0</v>
      </c>
    </row>
    <row r="1321" spans="50:89" x14ac:dyDescent="0.25">
      <c r="AX1321" s="12" t="str">
        <f t="shared" si="746"/>
        <v/>
      </c>
      <c r="AY1321" s="12" t="str">
        <f t="shared" si="777"/>
        <v/>
      </c>
      <c r="AZ1321" s="20">
        <f t="shared" si="747"/>
        <v>0</v>
      </c>
      <c r="BA1321" s="12" t="str">
        <f t="shared" si="742"/>
        <v/>
      </c>
      <c r="BB1321" s="12" t="str">
        <f t="shared" si="743"/>
        <v/>
      </c>
      <c r="BC1321" s="12" t="str">
        <f t="shared" si="744"/>
        <v/>
      </c>
      <c r="BD1321" s="12" t="str">
        <f t="shared" si="745"/>
        <v/>
      </c>
      <c r="BF1321" s="12">
        <f t="shared" si="748"/>
        <v>0</v>
      </c>
      <c r="BG1321" s="12">
        <f t="shared" si="749"/>
        <v>0</v>
      </c>
      <c r="BH1321" s="12">
        <f t="shared" si="750"/>
        <v>0</v>
      </c>
      <c r="BI1321" s="12">
        <f t="shared" si="751"/>
        <v>0</v>
      </c>
      <c r="BJ1321" s="12">
        <f t="shared" si="752"/>
        <v>0</v>
      </c>
      <c r="BK1321" s="12">
        <f t="shared" si="753"/>
        <v>0</v>
      </c>
      <c r="BL1321" s="20">
        <f t="shared" si="754"/>
        <v>0</v>
      </c>
      <c r="BM1321" s="12">
        <f t="shared" si="755"/>
        <v>0</v>
      </c>
      <c r="BN1321" s="12" t="str">
        <f t="shared" si="778"/>
        <v/>
      </c>
      <c r="BO1321" s="12" t="str">
        <f t="shared" si="756"/>
        <v/>
      </c>
      <c r="BP1321" s="12" t="str">
        <f t="shared" si="757"/>
        <v/>
      </c>
      <c r="BQ1321" s="12" t="str">
        <f t="shared" si="758"/>
        <v/>
      </c>
      <c r="BS1321" s="12">
        <f t="shared" si="759"/>
        <v>0</v>
      </c>
      <c r="BT1321" s="12">
        <f t="shared" si="760"/>
        <v>0</v>
      </c>
      <c r="BU1321" s="12">
        <f t="shared" si="761"/>
        <v>0</v>
      </c>
      <c r="BV1321" s="12">
        <f t="shared" si="762"/>
        <v>0</v>
      </c>
      <c r="BW1321" s="12">
        <f t="shared" si="763"/>
        <v>0</v>
      </c>
      <c r="BX1321" s="12">
        <f t="shared" si="764"/>
        <v>0</v>
      </c>
      <c r="BY1321" s="12">
        <f t="shared" si="765"/>
        <v>0</v>
      </c>
      <c r="BZ1321" s="12">
        <f t="shared" si="766"/>
        <v>0</v>
      </c>
      <c r="CA1321" s="12" t="str">
        <f t="shared" si="767"/>
        <v/>
      </c>
      <c r="CB1321" s="21" t="str">
        <f t="shared" si="768"/>
        <v/>
      </c>
      <c r="CC1321" s="12" t="str">
        <f t="shared" si="769"/>
        <v/>
      </c>
      <c r="CD1321" s="12" t="str">
        <f t="shared" si="770"/>
        <v/>
      </c>
      <c r="CF1321" s="12">
        <f t="shared" si="771"/>
        <v>0</v>
      </c>
      <c r="CG1321" s="12">
        <f t="shared" si="772"/>
        <v>0</v>
      </c>
      <c r="CH1321" s="12">
        <f t="shared" si="773"/>
        <v>0</v>
      </c>
      <c r="CI1321" s="12">
        <f t="shared" si="774"/>
        <v>0</v>
      </c>
      <c r="CJ1321" s="12">
        <f t="shared" si="775"/>
        <v>0</v>
      </c>
      <c r="CK1321" s="12">
        <f t="shared" si="776"/>
        <v>0</v>
      </c>
    </row>
    <row r="1322" spans="50:89" x14ac:dyDescent="0.25">
      <c r="AX1322" s="12" t="str">
        <f t="shared" si="746"/>
        <v/>
      </c>
      <c r="AY1322" s="12" t="str">
        <f t="shared" si="777"/>
        <v/>
      </c>
      <c r="AZ1322" s="20">
        <f t="shared" si="747"/>
        <v>0</v>
      </c>
      <c r="BA1322" s="12" t="str">
        <f t="shared" si="742"/>
        <v/>
      </c>
      <c r="BB1322" s="12" t="str">
        <f t="shared" si="743"/>
        <v/>
      </c>
      <c r="BC1322" s="12" t="str">
        <f t="shared" si="744"/>
        <v/>
      </c>
      <c r="BD1322" s="12" t="str">
        <f t="shared" si="745"/>
        <v/>
      </c>
      <c r="BF1322" s="12">
        <f t="shared" si="748"/>
        <v>0</v>
      </c>
      <c r="BG1322" s="12">
        <f t="shared" si="749"/>
        <v>0</v>
      </c>
      <c r="BH1322" s="12">
        <f t="shared" si="750"/>
        <v>0</v>
      </c>
      <c r="BI1322" s="12">
        <f t="shared" si="751"/>
        <v>0</v>
      </c>
      <c r="BJ1322" s="12">
        <f t="shared" si="752"/>
        <v>0</v>
      </c>
      <c r="BK1322" s="12">
        <f t="shared" si="753"/>
        <v>0</v>
      </c>
      <c r="BL1322" s="20">
        <f t="shared" si="754"/>
        <v>0</v>
      </c>
      <c r="BM1322" s="12">
        <f t="shared" si="755"/>
        <v>0</v>
      </c>
      <c r="BN1322" s="12" t="str">
        <f t="shared" si="778"/>
        <v/>
      </c>
      <c r="BO1322" s="12" t="str">
        <f t="shared" si="756"/>
        <v/>
      </c>
      <c r="BP1322" s="12" t="str">
        <f t="shared" si="757"/>
        <v/>
      </c>
      <c r="BQ1322" s="12" t="str">
        <f t="shared" si="758"/>
        <v/>
      </c>
      <c r="BS1322" s="12">
        <f t="shared" si="759"/>
        <v>0</v>
      </c>
      <c r="BT1322" s="12">
        <f t="shared" si="760"/>
        <v>0</v>
      </c>
      <c r="BU1322" s="12">
        <f t="shared" si="761"/>
        <v>0</v>
      </c>
      <c r="BV1322" s="12">
        <f t="shared" si="762"/>
        <v>0</v>
      </c>
      <c r="BW1322" s="12">
        <f t="shared" si="763"/>
        <v>0</v>
      </c>
      <c r="BX1322" s="12">
        <f t="shared" si="764"/>
        <v>0</v>
      </c>
      <c r="BY1322" s="12">
        <f t="shared" si="765"/>
        <v>0</v>
      </c>
      <c r="BZ1322" s="12">
        <f t="shared" si="766"/>
        <v>0</v>
      </c>
      <c r="CA1322" s="12" t="str">
        <f t="shared" si="767"/>
        <v/>
      </c>
      <c r="CB1322" s="21" t="str">
        <f t="shared" si="768"/>
        <v/>
      </c>
      <c r="CC1322" s="12" t="str">
        <f t="shared" si="769"/>
        <v/>
      </c>
      <c r="CD1322" s="12" t="str">
        <f t="shared" si="770"/>
        <v/>
      </c>
      <c r="CF1322" s="12">
        <f t="shared" si="771"/>
        <v>0</v>
      </c>
      <c r="CG1322" s="12">
        <f t="shared" si="772"/>
        <v>0</v>
      </c>
      <c r="CH1322" s="12">
        <f t="shared" si="773"/>
        <v>0</v>
      </c>
      <c r="CI1322" s="12">
        <f t="shared" si="774"/>
        <v>0</v>
      </c>
      <c r="CJ1322" s="12">
        <f t="shared" si="775"/>
        <v>0</v>
      </c>
      <c r="CK1322" s="12">
        <f t="shared" si="776"/>
        <v>0</v>
      </c>
    </row>
    <row r="1323" spans="50:89" x14ac:dyDescent="0.25">
      <c r="AX1323" s="12" t="str">
        <f t="shared" si="746"/>
        <v/>
      </c>
      <c r="AY1323" s="12" t="str">
        <f t="shared" si="777"/>
        <v/>
      </c>
      <c r="AZ1323" s="20">
        <f t="shared" si="747"/>
        <v>0</v>
      </c>
      <c r="BA1323" s="12" t="str">
        <f t="shared" si="742"/>
        <v/>
      </c>
      <c r="BB1323" s="12" t="str">
        <f t="shared" si="743"/>
        <v/>
      </c>
      <c r="BC1323" s="12" t="str">
        <f t="shared" si="744"/>
        <v/>
      </c>
      <c r="BD1323" s="12" t="str">
        <f t="shared" si="745"/>
        <v/>
      </c>
      <c r="BF1323" s="12">
        <f t="shared" si="748"/>
        <v>0</v>
      </c>
      <c r="BG1323" s="12">
        <f t="shared" si="749"/>
        <v>0</v>
      </c>
      <c r="BH1323" s="12">
        <f t="shared" si="750"/>
        <v>0</v>
      </c>
      <c r="BI1323" s="12">
        <f t="shared" si="751"/>
        <v>0</v>
      </c>
      <c r="BJ1323" s="12">
        <f t="shared" si="752"/>
        <v>0</v>
      </c>
      <c r="BK1323" s="12">
        <f t="shared" si="753"/>
        <v>0</v>
      </c>
      <c r="BL1323" s="20">
        <f t="shared" si="754"/>
        <v>0</v>
      </c>
      <c r="BM1323" s="12">
        <f t="shared" si="755"/>
        <v>0</v>
      </c>
      <c r="BN1323" s="12" t="str">
        <f t="shared" si="778"/>
        <v/>
      </c>
      <c r="BO1323" s="12" t="str">
        <f t="shared" si="756"/>
        <v/>
      </c>
      <c r="BP1323" s="12" t="str">
        <f t="shared" si="757"/>
        <v/>
      </c>
      <c r="BQ1323" s="12" t="str">
        <f t="shared" si="758"/>
        <v/>
      </c>
      <c r="BS1323" s="12">
        <f t="shared" si="759"/>
        <v>0</v>
      </c>
      <c r="BT1323" s="12">
        <f t="shared" si="760"/>
        <v>0</v>
      </c>
      <c r="BU1323" s="12">
        <f t="shared" si="761"/>
        <v>0</v>
      </c>
      <c r="BV1323" s="12">
        <f t="shared" si="762"/>
        <v>0</v>
      </c>
      <c r="BW1323" s="12">
        <f t="shared" si="763"/>
        <v>0</v>
      </c>
      <c r="BX1323" s="12">
        <f t="shared" si="764"/>
        <v>0</v>
      </c>
      <c r="BY1323" s="12">
        <f t="shared" si="765"/>
        <v>0</v>
      </c>
      <c r="BZ1323" s="12">
        <f t="shared" si="766"/>
        <v>0</v>
      </c>
      <c r="CA1323" s="12" t="str">
        <f t="shared" si="767"/>
        <v/>
      </c>
      <c r="CB1323" s="21" t="str">
        <f t="shared" si="768"/>
        <v/>
      </c>
      <c r="CC1323" s="12" t="str">
        <f t="shared" si="769"/>
        <v/>
      </c>
      <c r="CD1323" s="12" t="str">
        <f t="shared" si="770"/>
        <v/>
      </c>
      <c r="CF1323" s="12">
        <f t="shared" si="771"/>
        <v>0</v>
      </c>
      <c r="CG1323" s="12">
        <f t="shared" si="772"/>
        <v>0</v>
      </c>
      <c r="CH1323" s="12">
        <f t="shared" si="773"/>
        <v>0</v>
      </c>
      <c r="CI1323" s="12">
        <f t="shared" si="774"/>
        <v>0</v>
      </c>
      <c r="CJ1323" s="12">
        <f t="shared" si="775"/>
        <v>0</v>
      </c>
      <c r="CK1323" s="12">
        <f t="shared" si="776"/>
        <v>0</v>
      </c>
    </row>
    <row r="1324" spans="50:89" x14ac:dyDescent="0.25">
      <c r="AX1324" s="12" t="str">
        <f t="shared" si="746"/>
        <v/>
      </c>
      <c r="AY1324" s="12" t="str">
        <f t="shared" si="777"/>
        <v/>
      </c>
      <c r="AZ1324" s="20">
        <f t="shared" si="747"/>
        <v>0</v>
      </c>
      <c r="BA1324" s="12" t="str">
        <f t="shared" si="742"/>
        <v/>
      </c>
      <c r="BB1324" s="12" t="str">
        <f t="shared" si="743"/>
        <v/>
      </c>
      <c r="BC1324" s="12" t="str">
        <f t="shared" si="744"/>
        <v/>
      </c>
      <c r="BD1324" s="12" t="str">
        <f t="shared" si="745"/>
        <v/>
      </c>
      <c r="BF1324" s="12">
        <f t="shared" si="748"/>
        <v>0</v>
      </c>
      <c r="BG1324" s="12">
        <f t="shared" si="749"/>
        <v>0</v>
      </c>
      <c r="BH1324" s="12">
        <f t="shared" si="750"/>
        <v>0</v>
      </c>
      <c r="BI1324" s="12">
        <f t="shared" si="751"/>
        <v>0</v>
      </c>
      <c r="BJ1324" s="12">
        <f t="shared" si="752"/>
        <v>0</v>
      </c>
      <c r="BK1324" s="12">
        <f t="shared" si="753"/>
        <v>0</v>
      </c>
      <c r="BL1324" s="20">
        <f t="shared" si="754"/>
        <v>0</v>
      </c>
      <c r="BM1324" s="12">
        <f t="shared" si="755"/>
        <v>0</v>
      </c>
      <c r="BN1324" s="12" t="str">
        <f t="shared" si="778"/>
        <v/>
      </c>
      <c r="BO1324" s="12" t="str">
        <f t="shared" si="756"/>
        <v/>
      </c>
      <c r="BP1324" s="12" t="str">
        <f t="shared" si="757"/>
        <v/>
      </c>
      <c r="BQ1324" s="12" t="str">
        <f t="shared" si="758"/>
        <v/>
      </c>
      <c r="BS1324" s="12">
        <f t="shared" si="759"/>
        <v>0</v>
      </c>
      <c r="BT1324" s="12">
        <f t="shared" si="760"/>
        <v>0</v>
      </c>
      <c r="BU1324" s="12">
        <f t="shared" si="761"/>
        <v>0</v>
      </c>
      <c r="BV1324" s="12">
        <f t="shared" si="762"/>
        <v>0</v>
      </c>
      <c r="BW1324" s="12">
        <f t="shared" si="763"/>
        <v>0</v>
      </c>
      <c r="BX1324" s="12">
        <f t="shared" si="764"/>
        <v>0</v>
      </c>
      <c r="BY1324" s="12">
        <f t="shared" si="765"/>
        <v>0</v>
      </c>
      <c r="BZ1324" s="12">
        <f t="shared" si="766"/>
        <v>0</v>
      </c>
      <c r="CA1324" s="12" t="str">
        <f t="shared" si="767"/>
        <v/>
      </c>
      <c r="CB1324" s="21" t="str">
        <f t="shared" si="768"/>
        <v/>
      </c>
      <c r="CC1324" s="12" t="str">
        <f t="shared" si="769"/>
        <v/>
      </c>
      <c r="CD1324" s="12" t="str">
        <f t="shared" si="770"/>
        <v/>
      </c>
      <c r="CF1324" s="12">
        <f t="shared" si="771"/>
        <v>0</v>
      </c>
      <c r="CG1324" s="12">
        <f t="shared" si="772"/>
        <v>0</v>
      </c>
      <c r="CH1324" s="12">
        <f t="shared" si="773"/>
        <v>0</v>
      </c>
      <c r="CI1324" s="12">
        <f t="shared" si="774"/>
        <v>0</v>
      </c>
      <c r="CJ1324" s="12">
        <f t="shared" si="775"/>
        <v>0</v>
      </c>
      <c r="CK1324" s="12">
        <f t="shared" si="776"/>
        <v>0</v>
      </c>
    </row>
    <row r="1325" spans="50:89" x14ac:dyDescent="0.25">
      <c r="AX1325" s="12" t="str">
        <f t="shared" si="746"/>
        <v/>
      </c>
      <c r="AY1325" s="12" t="str">
        <f t="shared" si="777"/>
        <v/>
      </c>
      <c r="AZ1325" s="20">
        <f t="shared" si="747"/>
        <v>0</v>
      </c>
      <c r="BA1325" s="12" t="str">
        <f t="shared" si="742"/>
        <v/>
      </c>
      <c r="BB1325" s="12" t="str">
        <f t="shared" si="743"/>
        <v/>
      </c>
      <c r="BC1325" s="12" t="str">
        <f t="shared" si="744"/>
        <v/>
      </c>
      <c r="BD1325" s="12" t="str">
        <f t="shared" si="745"/>
        <v/>
      </c>
      <c r="BF1325" s="12">
        <f t="shared" si="748"/>
        <v>0</v>
      </c>
      <c r="BG1325" s="12">
        <f t="shared" si="749"/>
        <v>0</v>
      </c>
      <c r="BH1325" s="12">
        <f t="shared" si="750"/>
        <v>0</v>
      </c>
      <c r="BI1325" s="12">
        <f t="shared" si="751"/>
        <v>0</v>
      </c>
      <c r="BJ1325" s="12">
        <f t="shared" si="752"/>
        <v>0</v>
      </c>
      <c r="BK1325" s="12">
        <f t="shared" si="753"/>
        <v>0</v>
      </c>
      <c r="BL1325" s="20">
        <f t="shared" si="754"/>
        <v>0</v>
      </c>
      <c r="BM1325" s="12">
        <f t="shared" si="755"/>
        <v>0</v>
      </c>
      <c r="BN1325" s="12" t="str">
        <f t="shared" si="778"/>
        <v/>
      </c>
      <c r="BO1325" s="12" t="str">
        <f t="shared" si="756"/>
        <v/>
      </c>
      <c r="BP1325" s="12" t="str">
        <f t="shared" si="757"/>
        <v/>
      </c>
      <c r="BQ1325" s="12" t="str">
        <f t="shared" si="758"/>
        <v/>
      </c>
      <c r="BS1325" s="12">
        <f t="shared" si="759"/>
        <v>0</v>
      </c>
      <c r="BT1325" s="12">
        <f t="shared" si="760"/>
        <v>0</v>
      </c>
      <c r="BU1325" s="12">
        <f t="shared" si="761"/>
        <v>0</v>
      </c>
      <c r="BV1325" s="12">
        <f t="shared" si="762"/>
        <v>0</v>
      </c>
      <c r="BW1325" s="12">
        <f t="shared" si="763"/>
        <v>0</v>
      </c>
      <c r="BX1325" s="12">
        <f t="shared" si="764"/>
        <v>0</v>
      </c>
      <c r="BY1325" s="12">
        <f t="shared" si="765"/>
        <v>0</v>
      </c>
      <c r="BZ1325" s="12">
        <f t="shared" si="766"/>
        <v>0</v>
      </c>
      <c r="CA1325" s="12" t="str">
        <f t="shared" si="767"/>
        <v/>
      </c>
      <c r="CB1325" s="21" t="str">
        <f t="shared" si="768"/>
        <v/>
      </c>
      <c r="CC1325" s="12" t="str">
        <f t="shared" si="769"/>
        <v/>
      </c>
      <c r="CD1325" s="12" t="str">
        <f t="shared" si="770"/>
        <v/>
      </c>
      <c r="CF1325" s="12">
        <f t="shared" si="771"/>
        <v>0</v>
      </c>
      <c r="CG1325" s="12">
        <f t="shared" si="772"/>
        <v>0</v>
      </c>
      <c r="CH1325" s="12">
        <f t="shared" si="773"/>
        <v>0</v>
      </c>
      <c r="CI1325" s="12">
        <f t="shared" si="774"/>
        <v>0</v>
      </c>
      <c r="CJ1325" s="12">
        <f t="shared" si="775"/>
        <v>0</v>
      </c>
      <c r="CK1325" s="12">
        <f t="shared" si="776"/>
        <v>0</v>
      </c>
    </row>
    <row r="1326" spans="50:89" x14ac:dyDescent="0.25">
      <c r="AX1326" s="12" t="str">
        <f t="shared" si="746"/>
        <v/>
      </c>
      <c r="AY1326" s="12" t="str">
        <f t="shared" si="777"/>
        <v/>
      </c>
      <c r="AZ1326" s="20">
        <f t="shared" si="747"/>
        <v>0</v>
      </c>
      <c r="BA1326" s="12" t="str">
        <f t="shared" si="742"/>
        <v/>
      </c>
      <c r="BB1326" s="12" t="str">
        <f t="shared" si="743"/>
        <v/>
      </c>
      <c r="BC1326" s="12" t="str">
        <f t="shared" si="744"/>
        <v/>
      </c>
      <c r="BD1326" s="12" t="str">
        <f t="shared" si="745"/>
        <v/>
      </c>
      <c r="BF1326" s="12">
        <f t="shared" si="748"/>
        <v>0</v>
      </c>
      <c r="BG1326" s="12">
        <f t="shared" si="749"/>
        <v>0</v>
      </c>
      <c r="BH1326" s="12">
        <f t="shared" si="750"/>
        <v>0</v>
      </c>
      <c r="BI1326" s="12">
        <f t="shared" si="751"/>
        <v>0</v>
      </c>
      <c r="BJ1326" s="12">
        <f t="shared" si="752"/>
        <v>0</v>
      </c>
      <c r="BK1326" s="12">
        <f t="shared" si="753"/>
        <v>0</v>
      </c>
      <c r="BL1326" s="20">
        <f t="shared" si="754"/>
        <v>0</v>
      </c>
      <c r="BM1326" s="12">
        <f t="shared" si="755"/>
        <v>0</v>
      </c>
      <c r="BN1326" s="12" t="str">
        <f t="shared" si="778"/>
        <v/>
      </c>
      <c r="BO1326" s="12" t="str">
        <f t="shared" si="756"/>
        <v/>
      </c>
      <c r="BP1326" s="12" t="str">
        <f t="shared" si="757"/>
        <v/>
      </c>
      <c r="BQ1326" s="12" t="str">
        <f t="shared" si="758"/>
        <v/>
      </c>
      <c r="BS1326" s="12">
        <f t="shared" si="759"/>
        <v>0</v>
      </c>
      <c r="BT1326" s="12">
        <f t="shared" si="760"/>
        <v>0</v>
      </c>
      <c r="BU1326" s="12">
        <f t="shared" si="761"/>
        <v>0</v>
      </c>
      <c r="BV1326" s="12">
        <f t="shared" si="762"/>
        <v>0</v>
      </c>
      <c r="BW1326" s="12">
        <f t="shared" si="763"/>
        <v>0</v>
      </c>
      <c r="BX1326" s="12">
        <f t="shared" si="764"/>
        <v>0</v>
      </c>
      <c r="BY1326" s="12">
        <f t="shared" si="765"/>
        <v>0</v>
      </c>
      <c r="BZ1326" s="12">
        <f t="shared" si="766"/>
        <v>0</v>
      </c>
      <c r="CA1326" s="12" t="str">
        <f t="shared" si="767"/>
        <v/>
      </c>
      <c r="CB1326" s="21" t="str">
        <f t="shared" si="768"/>
        <v/>
      </c>
      <c r="CC1326" s="12" t="str">
        <f t="shared" si="769"/>
        <v/>
      </c>
      <c r="CD1326" s="12" t="str">
        <f t="shared" si="770"/>
        <v/>
      </c>
      <c r="CF1326" s="12">
        <f t="shared" si="771"/>
        <v>0</v>
      </c>
      <c r="CG1326" s="12">
        <f t="shared" si="772"/>
        <v>0</v>
      </c>
      <c r="CH1326" s="12">
        <f t="shared" si="773"/>
        <v>0</v>
      </c>
      <c r="CI1326" s="12">
        <f t="shared" si="774"/>
        <v>0</v>
      </c>
      <c r="CJ1326" s="12">
        <f t="shared" si="775"/>
        <v>0</v>
      </c>
      <c r="CK1326" s="12">
        <f t="shared" si="776"/>
        <v>0</v>
      </c>
    </row>
    <row r="1327" spans="50:89" x14ac:dyDescent="0.25">
      <c r="AX1327" s="12" t="str">
        <f t="shared" si="746"/>
        <v/>
      </c>
      <c r="AY1327" s="12" t="str">
        <f t="shared" si="777"/>
        <v/>
      </c>
      <c r="AZ1327" s="20">
        <f t="shared" si="747"/>
        <v>0</v>
      </c>
      <c r="BA1327" s="12" t="str">
        <f t="shared" si="742"/>
        <v/>
      </c>
      <c r="BB1327" s="12" t="str">
        <f t="shared" si="743"/>
        <v/>
      </c>
      <c r="BC1327" s="12" t="str">
        <f t="shared" si="744"/>
        <v/>
      </c>
      <c r="BD1327" s="12" t="str">
        <f t="shared" si="745"/>
        <v/>
      </c>
      <c r="BF1327" s="12">
        <f t="shared" si="748"/>
        <v>0</v>
      </c>
      <c r="BG1327" s="12">
        <f t="shared" si="749"/>
        <v>0</v>
      </c>
      <c r="BH1327" s="12">
        <f t="shared" si="750"/>
        <v>0</v>
      </c>
      <c r="BI1327" s="12">
        <f t="shared" si="751"/>
        <v>0</v>
      </c>
      <c r="BJ1327" s="12">
        <f t="shared" si="752"/>
        <v>0</v>
      </c>
      <c r="BK1327" s="12">
        <f t="shared" si="753"/>
        <v>0</v>
      </c>
      <c r="BL1327" s="20">
        <f t="shared" si="754"/>
        <v>0</v>
      </c>
      <c r="BM1327" s="12">
        <f t="shared" si="755"/>
        <v>0</v>
      </c>
      <c r="BN1327" s="12" t="str">
        <f t="shared" si="778"/>
        <v/>
      </c>
      <c r="BO1327" s="12" t="str">
        <f t="shared" si="756"/>
        <v/>
      </c>
      <c r="BP1327" s="12" t="str">
        <f t="shared" si="757"/>
        <v/>
      </c>
      <c r="BQ1327" s="12" t="str">
        <f t="shared" si="758"/>
        <v/>
      </c>
      <c r="BS1327" s="12">
        <f t="shared" si="759"/>
        <v>0</v>
      </c>
      <c r="BT1327" s="12">
        <f t="shared" si="760"/>
        <v>0</v>
      </c>
      <c r="BU1327" s="12">
        <f t="shared" si="761"/>
        <v>0</v>
      </c>
      <c r="BV1327" s="12">
        <f t="shared" si="762"/>
        <v>0</v>
      </c>
      <c r="BW1327" s="12">
        <f t="shared" si="763"/>
        <v>0</v>
      </c>
      <c r="BX1327" s="12">
        <f t="shared" si="764"/>
        <v>0</v>
      </c>
      <c r="BY1327" s="12">
        <f t="shared" si="765"/>
        <v>0</v>
      </c>
      <c r="BZ1327" s="12">
        <f t="shared" si="766"/>
        <v>0</v>
      </c>
      <c r="CA1327" s="12" t="str">
        <f t="shared" si="767"/>
        <v/>
      </c>
      <c r="CB1327" s="21" t="str">
        <f t="shared" si="768"/>
        <v/>
      </c>
      <c r="CC1327" s="12" t="str">
        <f t="shared" si="769"/>
        <v/>
      </c>
      <c r="CD1327" s="12" t="str">
        <f t="shared" si="770"/>
        <v/>
      </c>
      <c r="CF1327" s="12">
        <f t="shared" si="771"/>
        <v>0</v>
      </c>
      <c r="CG1327" s="12">
        <f t="shared" si="772"/>
        <v>0</v>
      </c>
      <c r="CH1327" s="12">
        <f t="shared" si="773"/>
        <v>0</v>
      </c>
      <c r="CI1327" s="12">
        <f t="shared" si="774"/>
        <v>0</v>
      </c>
      <c r="CJ1327" s="12">
        <f t="shared" si="775"/>
        <v>0</v>
      </c>
      <c r="CK1327" s="12">
        <f t="shared" si="776"/>
        <v>0</v>
      </c>
    </row>
    <row r="1328" spans="50:89" x14ac:dyDescent="0.25">
      <c r="AX1328" s="12" t="str">
        <f t="shared" si="746"/>
        <v/>
      </c>
      <c r="AY1328" s="12" t="str">
        <f t="shared" si="777"/>
        <v/>
      </c>
      <c r="AZ1328" s="20">
        <f t="shared" si="747"/>
        <v>0</v>
      </c>
      <c r="BA1328" s="12" t="str">
        <f t="shared" si="742"/>
        <v/>
      </c>
      <c r="BB1328" s="12" t="str">
        <f t="shared" si="743"/>
        <v/>
      </c>
      <c r="BC1328" s="12" t="str">
        <f t="shared" si="744"/>
        <v/>
      </c>
      <c r="BD1328" s="12" t="str">
        <f t="shared" si="745"/>
        <v/>
      </c>
      <c r="BF1328" s="12">
        <f t="shared" si="748"/>
        <v>0</v>
      </c>
      <c r="BG1328" s="12">
        <f t="shared" si="749"/>
        <v>0</v>
      </c>
      <c r="BH1328" s="12">
        <f t="shared" si="750"/>
        <v>0</v>
      </c>
      <c r="BI1328" s="12">
        <f t="shared" si="751"/>
        <v>0</v>
      </c>
      <c r="BJ1328" s="12">
        <f t="shared" si="752"/>
        <v>0</v>
      </c>
      <c r="BK1328" s="12">
        <f t="shared" si="753"/>
        <v>0</v>
      </c>
      <c r="BL1328" s="20">
        <f t="shared" si="754"/>
        <v>0</v>
      </c>
      <c r="BM1328" s="12">
        <f t="shared" si="755"/>
        <v>0</v>
      </c>
      <c r="BN1328" s="12" t="str">
        <f t="shared" si="778"/>
        <v/>
      </c>
      <c r="BO1328" s="12" t="str">
        <f t="shared" si="756"/>
        <v/>
      </c>
      <c r="BP1328" s="12" t="str">
        <f t="shared" si="757"/>
        <v/>
      </c>
      <c r="BQ1328" s="12" t="str">
        <f t="shared" si="758"/>
        <v/>
      </c>
      <c r="BS1328" s="12">
        <f t="shared" si="759"/>
        <v>0</v>
      </c>
      <c r="BT1328" s="12">
        <f t="shared" si="760"/>
        <v>0</v>
      </c>
      <c r="BU1328" s="12">
        <f t="shared" si="761"/>
        <v>0</v>
      </c>
      <c r="BV1328" s="12">
        <f t="shared" si="762"/>
        <v>0</v>
      </c>
      <c r="BW1328" s="12">
        <f t="shared" si="763"/>
        <v>0</v>
      </c>
      <c r="BX1328" s="12">
        <f t="shared" si="764"/>
        <v>0</v>
      </c>
      <c r="BY1328" s="12">
        <f t="shared" si="765"/>
        <v>0</v>
      </c>
      <c r="BZ1328" s="12">
        <f t="shared" si="766"/>
        <v>0</v>
      </c>
      <c r="CA1328" s="12" t="str">
        <f t="shared" si="767"/>
        <v/>
      </c>
      <c r="CB1328" s="21" t="str">
        <f t="shared" si="768"/>
        <v/>
      </c>
      <c r="CC1328" s="12" t="str">
        <f t="shared" si="769"/>
        <v/>
      </c>
      <c r="CD1328" s="12" t="str">
        <f t="shared" si="770"/>
        <v/>
      </c>
      <c r="CF1328" s="12">
        <f t="shared" si="771"/>
        <v>0</v>
      </c>
      <c r="CG1328" s="12">
        <f t="shared" si="772"/>
        <v>0</v>
      </c>
      <c r="CH1328" s="12">
        <f t="shared" si="773"/>
        <v>0</v>
      </c>
      <c r="CI1328" s="12">
        <f t="shared" si="774"/>
        <v>0</v>
      </c>
      <c r="CJ1328" s="12">
        <f t="shared" si="775"/>
        <v>0</v>
      </c>
      <c r="CK1328" s="12">
        <f t="shared" si="776"/>
        <v>0</v>
      </c>
    </row>
    <row r="1329" spans="50:89" x14ac:dyDescent="0.25">
      <c r="AX1329" s="12" t="str">
        <f t="shared" si="746"/>
        <v/>
      </c>
      <c r="AY1329" s="12" t="str">
        <f t="shared" si="777"/>
        <v/>
      </c>
      <c r="AZ1329" s="20">
        <f t="shared" si="747"/>
        <v>0</v>
      </c>
      <c r="BA1329" s="12" t="str">
        <f t="shared" si="742"/>
        <v/>
      </c>
      <c r="BB1329" s="12" t="str">
        <f t="shared" si="743"/>
        <v/>
      </c>
      <c r="BC1329" s="12" t="str">
        <f t="shared" si="744"/>
        <v/>
      </c>
      <c r="BD1329" s="12" t="str">
        <f t="shared" si="745"/>
        <v/>
      </c>
      <c r="BF1329" s="12">
        <f t="shared" si="748"/>
        <v>0</v>
      </c>
      <c r="BG1329" s="12">
        <f t="shared" si="749"/>
        <v>0</v>
      </c>
      <c r="BH1329" s="12">
        <f t="shared" si="750"/>
        <v>0</v>
      </c>
      <c r="BI1329" s="12">
        <f t="shared" si="751"/>
        <v>0</v>
      </c>
      <c r="BJ1329" s="12">
        <f t="shared" si="752"/>
        <v>0</v>
      </c>
      <c r="BK1329" s="12">
        <f t="shared" si="753"/>
        <v>0</v>
      </c>
      <c r="BL1329" s="20">
        <f t="shared" si="754"/>
        <v>0</v>
      </c>
      <c r="BM1329" s="12">
        <f t="shared" si="755"/>
        <v>0</v>
      </c>
      <c r="BN1329" s="12" t="str">
        <f t="shared" si="778"/>
        <v/>
      </c>
      <c r="BO1329" s="12" t="str">
        <f t="shared" si="756"/>
        <v/>
      </c>
      <c r="BP1329" s="12" t="str">
        <f t="shared" si="757"/>
        <v/>
      </c>
      <c r="BQ1329" s="12" t="str">
        <f t="shared" si="758"/>
        <v/>
      </c>
      <c r="BS1329" s="12">
        <f t="shared" si="759"/>
        <v>0</v>
      </c>
      <c r="BT1329" s="12">
        <f t="shared" si="760"/>
        <v>0</v>
      </c>
      <c r="BU1329" s="12">
        <f t="shared" si="761"/>
        <v>0</v>
      </c>
      <c r="BV1329" s="12">
        <f t="shared" si="762"/>
        <v>0</v>
      </c>
      <c r="BW1329" s="12">
        <f t="shared" si="763"/>
        <v>0</v>
      </c>
      <c r="BX1329" s="12">
        <f t="shared" si="764"/>
        <v>0</v>
      </c>
      <c r="BY1329" s="12">
        <f t="shared" si="765"/>
        <v>0</v>
      </c>
      <c r="BZ1329" s="12">
        <f t="shared" si="766"/>
        <v>0</v>
      </c>
      <c r="CA1329" s="12" t="str">
        <f t="shared" si="767"/>
        <v/>
      </c>
      <c r="CB1329" s="21" t="str">
        <f t="shared" si="768"/>
        <v/>
      </c>
      <c r="CC1329" s="12" t="str">
        <f t="shared" si="769"/>
        <v/>
      </c>
      <c r="CD1329" s="12" t="str">
        <f t="shared" si="770"/>
        <v/>
      </c>
      <c r="CF1329" s="12">
        <f t="shared" si="771"/>
        <v>0</v>
      </c>
      <c r="CG1329" s="12">
        <f t="shared" si="772"/>
        <v>0</v>
      </c>
      <c r="CH1329" s="12">
        <f t="shared" si="773"/>
        <v>0</v>
      </c>
      <c r="CI1329" s="12">
        <f t="shared" si="774"/>
        <v>0</v>
      </c>
      <c r="CJ1329" s="12">
        <f t="shared" si="775"/>
        <v>0</v>
      </c>
      <c r="CK1329" s="12">
        <f t="shared" si="776"/>
        <v>0</v>
      </c>
    </row>
    <row r="1330" spans="50:89" x14ac:dyDescent="0.25">
      <c r="AX1330" s="12" t="str">
        <f t="shared" si="746"/>
        <v/>
      </c>
      <c r="AY1330" s="12" t="str">
        <f t="shared" si="777"/>
        <v/>
      </c>
      <c r="AZ1330" s="20">
        <f t="shared" si="747"/>
        <v>0</v>
      </c>
      <c r="BA1330" s="12" t="str">
        <f t="shared" si="742"/>
        <v/>
      </c>
      <c r="BB1330" s="12" t="str">
        <f t="shared" si="743"/>
        <v/>
      </c>
      <c r="BC1330" s="12" t="str">
        <f t="shared" si="744"/>
        <v/>
      </c>
      <c r="BD1330" s="12" t="str">
        <f t="shared" si="745"/>
        <v/>
      </c>
      <c r="BF1330" s="12">
        <f t="shared" si="748"/>
        <v>0</v>
      </c>
      <c r="BG1330" s="12">
        <f t="shared" si="749"/>
        <v>0</v>
      </c>
      <c r="BH1330" s="12">
        <f t="shared" si="750"/>
        <v>0</v>
      </c>
      <c r="BI1330" s="12">
        <f t="shared" si="751"/>
        <v>0</v>
      </c>
      <c r="BJ1330" s="12">
        <f t="shared" si="752"/>
        <v>0</v>
      </c>
      <c r="BK1330" s="12">
        <f t="shared" si="753"/>
        <v>0</v>
      </c>
      <c r="BL1330" s="20">
        <f t="shared" si="754"/>
        <v>0</v>
      </c>
      <c r="BM1330" s="12">
        <f t="shared" si="755"/>
        <v>0</v>
      </c>
      <c r="BN1330" s="12" t="str">
        <f t="shared" si="778"/>
        <v/>
      </c>
      <c r="BO1330" s="12" t="str">
        <f t="shared" si="756"/>
        <v/>
      </c>
      <c r="BP1330" s="12" t="str">
        <f t="shared" si="757"/>
        <v/>
      </c>
      <c r="BQ1330" s="12" t="str">
        <f t="shared" si="758"/>
        <v/>
      </c>
      <c r="BS1330" s="12">
        <f t="shared" si="759"/>
        <v>0</v>
      </c>
      <c r="BT1330" s="12">
        <f t="shared" si="760"/>
        <v>0</v>
      </c>
      <c r="BU1330" s="12">
        <f t="shared" si="761"/>
        <v>0</v>
      </c>
      <c r="BV1330" s="12">
        <f t="shared" si="762"/>
        <v>0</v>
      </c>
      <c r="BW1330" s="12">
        <f t="shared" si="763"/>
        <v>0</v>
      </c>
      <c r="BX1330" s="12">
        <f t="shared" si="764"/>
        <v>0</v>
      </c>
      <c r="BY1330" s="12">
        <f t="shared" si="765"/>
        <v>0</v>
      </c>
      <c r="BZ1330" s="12">
        <f t="shared" si="766"/>
        <v>0</v>
      </c>
      <c r="CA1330" s="12" t="str">
        <f t="shared" si="767"/>
        <v/>
      </c>
      <c r="CB1330" s="21" t="str">
        <f t="shared" si="768"/>
        <v/>
      </c>
      <c r="CC1330" s="12" t="str">
        <f t="shared" si="769"/>
        <v/>
      </c>
      <c r="CD1330" s="12" t="str">
        <f t="shared" si="770"/>
        <v/>
      </c>
      <c r="CF1330" s="12">
        <f t="shared" si="771"/>
        <v>0</v>
      </c>
      <c r="CG1330" s="12">
        <f t="shared" si="772"/>
        <v>0</v>
      </c>
      <c r="CH1330" s="12">
        <f t="shared" si="773"/>
        <v>0</v>
      </c>
      <c r="CI1330" s="12">
        <f t="shared" si="774"/>
        <v>0</v>
      </c>
      <c r="CJ1330" s="12">
        <f t="shared" si="775"/>
        <v>0</v>
      </c>
      <c r="CK1330" s="12">
        <f t="shared" si="776"/>
        <v>0</v>
      </c>
    </row>
    <row r="1331" spans="50:89" x14ac:dyDescent="0.25">
      <c r="AX1331" s="12" t="str">
        <f t="shared" si="746"/>
        <v/>
      </c>
      <c r="AY1331" s="12" t="str">
        <f t="shared" si="777"/>
        <v/>
      </c>
      <c r="AZ1331" s="20">
        <f t="shared" si="747"/>
        <v>0</v>
      </c>
      <c r="BA1331" s="12" t="str">
        <f t="shared" si="742"/>
        <v/>
      </c>
      <c r="BB1331" s="12" t="str">
        <f t="shared" si="743"/>
        <v/>
      </c>
      <c r="BC1331" s="12" t="str">
        <f t="shared" si="744"/>
        <v/>
      </c>
      <c r="BD1331" s="12" t="str">
        <f t="shared" si="745"/>
        <v/>
      </c>
      <c r="BF1331" s="12">
        <f t="shared" si="748"/>
        <v>0</v>
      </c>
      <c r="BG1331" s="12">
        <f t="shared" si="749"/>
        <v>0</v>
      </c>
      <c r="BH1331" s="12">
        <f t="shared" si="750"/>
        <v>0</v>
      </c>
      <c r="BI1331" s="12">
        <f t="shared" si="751"/>
        <v>0</v>
      </c>
      <c r="BJ1331" s="12">
        <f t="shared" si="752"/>
        <v>0</v>
      </c>
      <c r="BK1331" s="12">
        <f t="shared" si="753"/>
        <v>0</v>
      </c>
      <c r="BL1331" s="20">
        <f t="shared" si="754"/>
        <v>0</v>
      </c>
      <c r="BM1331" s="12">
        <f t="shared" si="755"/>
        <v>0</v>
      </c>
      <c r="BN1331" s="12" t="str">
        <f t="shared" si="778"/>
        <v/>
      </c>
      <c r="BO1331" s="12" t="str">
        <f t="shared" si="756"/>
        <v/>
      </c>
      <c r="BP1331" s="12" t="str">
        <f t="shared" si="757"/>
        <v/>
      </c>
      <c r="BQ1331" s="12" t="str">
        <f t="shared" si="758"/>
        <v/>
      </c>
      <c r="BS1331" s="12">
        <f t="shared" si="759"/>
        <v>0</v>
      </c>
      <c r="BT1331" s="12">
        <f t="shared" si="760"/>
        <v>0</v>
      </c>
      <c r="BU1331" s="12">
        <f t="shared" si="761"/>
        <v>0</v>
      </c>
      <c r="BV1331" s="12">
        <f t="shared" si="762"/>
        <v>0</v>
      </c>
      <c r="BW1331" s="12">
        <f t="shared" si="763"/>
        <v>0</v>
      </c>
      <c r="BX1331" s="12">
        <f t="shared" si="764"/>
        <v>0</v>
      </c>
      <c r="BY1331" s="12">
        <f t="shared" si="765"/>
        <v>0</v>
      </c>
      <c r="BZ1331" s="12">
        <f t="shared" si="766"/>
        <v>0</v>
      </c>
      <c r="CA1331" s="12" t="str">
        <f t="shared" si="767"/>
        <v/>
      </c>
      <c r="CB1331" s="21" t="str">
        <f t="shared" si="768"/>
        <v/>
      </c>
      <c r="CC1331" s="12" t="str">
        <f t="shared" si="769"/>
        <v/>
      </c>
      <c r="CD1331" s="12" t="str">
        <f t="shared" si="770"/>
        <v/>
      </c>
      <c r="CF1331" s="12">
        <f t="shared" si="771"/>
        <v>0</v>
      </c>
      <c r="CG1331" s="12">
        <f t="shared" si="772"/>
        <v>0</v>
      </c>
      <c r="CH1331" s="12">
        <f t="shared" si="773"/>
        <v>0</v>
      </c>
      <c r="CI1331" s="12">
        <f t="shared" si="774"/>
        <v>0</v>
      </c>
      <c r="CJ1331" s="12">
        <f t="shared" si="775"/>
        <v>0</v>
      </c>
      <c r="CK1331" s="12">
        <f t="shared" si="776"/>
        <v>0</v>
      </c>
    </row>
    <row r="1332" spans="50:89" x14ac:dyDescent="0.25">
      <c r="AX1332" s="12" t="str">
        <f t="shared" si="746"/>
        <v/>
      </c>
      <c r="AY1332" s="12" t="str">
        <f t="shared" si="777"/>
        <v/>
      </c>
      <c r="AZ1332" s="20">
        <f t="shared" si="747"/>
        <v>0</v>
      </c>
      <c r="BA1332" s="12" t="str">
        <f t="shared" si="742"/>
        <v/>
      </c>
      <c r="BB1332" s="12" t="str">
        <f t="shared" si="743"/>
        <v/>
      </c>
      <c r="BC1332" s="12" t="str">
        <f t="shared" si="744"/>
        <v/>
      </c>
      <c r="BD1332" s="12" t="str">
        <f t="shared" si="745"/>
        <v/>
      </c>
      <c r="BF1332" s="12">
        <f t="shared" si="748"/>
        <v>0</v>
      </c>
      <c r="BG1332" s="12">
        <f t="shared" si="749"/>
        <v>0</v>
      </c>
      <c r="BH1332" s="12">
        <f t="shared" si="750"/>
        <v>0</v>
      </c>
      <c r="BI1332" s="12">
        <f t="shared" si="751"/>
        <v>0</v>
      </c>
      <c r="BJ1332" s="12">
        <f t="shared" si="752"/>
        <v>0</v>
      </c>
      <c r="BK1332" s="12">
        <f t="shared" si="753"/>
        <v>0</v>
      </c>
      <c r="BL1332" s="20">
        <f t="shared" si="754"/>
        <v>0</v>
      </c>
      <c r="BM1332" s="12">
        <f t="shared" si="755"/>
        <v>0</v>
      </c>
      <c r="BN1332" s="12" t="str">
        <f t="shared" si="778"/>
        <v/>
      </c>
      <c r="BO1332" s="12" t="str">
        <f t="shared" si="756"/>
        <v/>
      </c>
      <c r="BP1332" s="12" t="str">
        <f t="shared" si="757"/>
        <v/>
      </c>
      <c r="BQ1332" s="12" t="str">
        <f t="shared" si="758"/>
        <v/>
      </c>
      <c r="BS1332" s="12">
        <f t="shared" si="759"/>
        <v>0</v>
      </c>
      <c r="BT1332" s="12">
        <f t="shared" si="760"/>
        <v>0</v>
      </c>
      <c r="BU1332" s="12">
        <f t="shared" si="761"/>
        <v>0</v>
      </c>
      <c r="BV1332" s="12">
        <f t="shared" si="762"/>
        <v>0</v>
      </c>
      <c r="BW1332" s="12">
        <f t="shared" si="763"/>
        <v>0</v>
      </c>
      <c r="BX1332" s="12">
        <f t="shared" si="764"/>
        <v>0</v>
      </c>
      <c r="BY1332" s="12">
        <f t="shared" si="765"/>
        <v>0</v>
      </c>
      <c r="BZ1332" s="12">
        <f t="shared" si="766"/>
        <v>0</v>
      </c>
      <c r="CA1332" s="12" t="str">
        <f t="shared" si="767"/>
        <v/>
      </c>
      <c r="CB1332" s="21" t="str">
        <f t="shared" si="768"/>
        <v/>
      </c>
      <c r="CC1332" s="12" t="str">
        <f t="shared" si="769"/>
        <v/>
      </c>
      <c r="CD1332" s="12" t="str">
        <f t="shared" si="770"/>
        <v/>
      </c>
      <c r="CF1332" s="12">
        <f t="shared" si="771"/>
        <v>0</v>
      </c>
      <c r="CG1332" s="12">
        <f t="shared" si="772"/>
        <v>0</v>
      </c>
      <c r="CH1332" s="12">
        <f t="shared" si="773"/>
        <v>0</v>
      </c>
      <c r="CI1332" s="12">
        <f t="shared" si="774"/>
        <v>0</v>
      </c>
      <c r="CJ1332" s="12">
        <f t="shared" si="775"/>
        <v>0</v>
      </c>
      <c r="CK1332" s="12">
        <f t="shared" si="776"/>
        <v>0</v>
      </c>
    </row>
    <row r="1333" spans="50:89" x14ac:dyDescent="0.25">
      <c r="AX1333" s="12" t="str">
        <f t="shared" si="746"/>
        <v/>
      </c>
      <c r="AY1333" s="12" t="str">
        <f t="shared" si="777"/>
        <v/>
      </c>
      <c r="AZ1333" s="20">
        <f t="shared" si="747"/>
        <v>0</v>
      </c>
      <c r="BA1333" s="12" t="str">
        <f t="shared" si="742"/>
        <v/>
      </c>
      <c r="BB1333" s="12" t="str">
        <f t="shared" si="743"/>
        <v/>
      </c>
      <c r="BC1333" s="12" t="str">
        <f t="shared" si="744"/>
        <v/>
      </c>
      <c r="BD1333" s="12" t="str">
        <f t="shared" si="745"/>
        <v/>
      </c>
      <c r="BF1333" s="12">
        <f t="shared" si="748"/>
        <v>0</v>
      </c>
      <c r="BG1333" s="12">
        <f t="shared" si="749"/>
        <v>0</v>
      </c>
      <c r="BH1333" s="12">
        <f t="shared" si="750"/>
        <v>0</v>
      </c>
      <c r="BI1333" s="12">
        <f t="shared" si="751"/>
        <v>0</v>
      </c>
      <c r="BJ1333" s="12">
        <f t="shared" si="752"/>
        <v>0</v>
      </c>
      <c r="BK1333" s="12">
        <f t="shared" si="753"/>
        <v>0</v>
      </c>
      <c r="BL1333" s="20">
        <f t="shared" si="754"/>
        <v>0</v>
      </c>
      <c r="BM1333" s="12">
        <f t="shared" si="755"/>
        <v>0</v>
      </c>
      <c r="BN1333" s="12" t="str">
        <f t="shared" si="778"/>
        <v/>
      </c>
      <c r="BO1333" s="12" t="str">
        <f t="shared" si="756"/>
        <v/>
      </c>
      <c r="BP1333" s="12" t="str">
        <f t="shared" si="757"/>
        <v/>
      </c>
      <c r="BQ1333" s="12" t="str">
        <f t="shared" si="758"/>
        <v/>
      </c>
      <c r="BS1333" s="12">
        <f t="shared" si="759"/>
        <v>0</v>
      </c>
      <c r="BT1333" s="12">
        <f t="shared" si="760"/>
        <v>0</v>
      </c>
      <c r="BU1333" s="12">
        <f t="shared" si="761"/>
        <v>0</v>
      </c>
      <c r="BV1333" s="12">
        <f t="shared" si="762"/>
        <v>0</v>
      </c>
      <c r="BW1333" s="12">
        <f t="shared" si="763"/>
        <v>0</v>
      </c>
      <c r="BX1333" s="12">
        <f t="shared" si="764"/>
        <v>0</v>
      </c>
      <c r="BY1333" s="12">
        <f t="shared" si="765"/>
        <v>0</v>
      </c>
      <c r="BZ1333" s="12">
        <f t="shared" si="766"/>
        <v>0</v>
      </c>
      <c r="CA1333" s="12" t="str">
        <f t="shared" si="767"/>
        <v/>
      </c>
      <c r="CB1333" s="21" t="str">
        <f t="shared" si="768"/>
        <v/>
      </c>
      <c r="CC1333" s="12" t="str">
        <f t="shared" si="769"/>
        <v/>
      </c>
      <c r="CD1333" s="12" t="str">
        <f t="shared" si="770"/>
        <v/>
      </c>
      <c r="CF1333" s="12">
        <f t="shared" si="771"/>
        <v>0</v>
      </c>
      <c r="CG1333" s="12">
        <f t="shared" si="772"/>
        <v>0</v>
      </c>
      <c r="CH1333" s="12">
        <f t="shared" si="773"/>
        <v>0</v>
      </c>
      <c r="CI1333" s="12">
        <f t="shared" si="774"/>
        <v>0</v>
      </c>
      <c r="CJ1333" s="12">
        <f t="shared" si="775"/>
        <v>0</v>
      </c>
      <c r="CK1333" s="12">
        <f t="shared" si="776"/>
        <v>0</v>
      </c>
    </row>
    <row r="1334" spans="50:89" x14ac:dyDescent="0.25">
      <c r="AX1334" s="12" t="str">
        <f t="shared" si="746"/>
        <v/>
      </c>
      <c r="AY1334" s="12" t="str">
        <f t="shared" si="777"/>
        <v/>
      </c>
      <c r="AZ1334" s="20">
        <f t="shared" si="747"/>
        <v>0</v>
      </c>
      <c r="BA1334" s="12" t="str">
        <f t="shared" si="742"/>
        <v/>
      </c>
      <c r="BB1334" s="12" t="str">
        <f t="shared" si="743"/>
        <v/>
      </c>
      <c r="BC1334" s="12" t="str">
        <f t="shared" si="744"/>
        <v/>
      </c>
      <c r="BD1334" s="12" t="str">
        <f t="shared" si="745"/>
        <v/>
      </c>
      <c r="BF1334" s="12">
        <f t="shared" si="748"/>
        <v>0</v>
      </c>
      <c r="BG1334" s="12">
        <f t="shared" si="749"/>
        <v>0</v>
      </c>
      <c r="BH1334" s="12">
        <f t="shared" si="750"/>
        <v>0</v>
      </c>
      <c r="BI1334" s="12">
        <f t="shared" si="751"/>
        <v>0</v>
      </c>
      <c r="BJ1334" s="12">
        <f t="shared" si="752"/>
        <v>0</v>
      </c>
      <c r="BK1334" s="12">
        <f t="shared" si="753"/>
        <v>0</v>
      </c>
      <c r="BL1334" s="20">
        <f t="shared" si="754"/>
        <v>0</v>
      </c>
      <c r="BM1334" s="12">
        <f t="shared" si="755"/>
        <v>0</v>
      </c>
      <c r="BN1334" s="12" t="str">
        <f t="shared" si="778"/>
        <v/>
      </c>
      <c r="BO1334" s="12" t="str">
        <f t="shared" si="756"/>
        <v/>
      </c>
      <c r="BP1334" s="12" t="str">
        <f t="shared" si="757"/>
        <v/>
      </c>
      <c r="BQ1334" s="12" t="str">
        <f t="shared" si="758"/>
        <v/>
      </c>
      <c r="BS1334" s="12">
        <f t="shared" si="759"/>
        <v>0</v>
      </c>
      <c r="BT1334" s="12">
        <f t="shared" si="760"/>
        <v>0</v>
      </c>
      <c r="BU1334" s="12">
        <f t="shared" si="761"/>
        <v>0</v>
      </c>
      <c r="BV1334" s="12">
        <f t="shared" si="762"/>
        <v>0</v>
      </c>
      <c r="BW1334" s="12">
        <f t="shared" si="763"/>
        <v>0</v>
      </c>
      <c r="BX1334" s="12">
        <f t="shared" si="764"/>
        <v>0</v>
      </c>
      <c r="BY1334" s="12">
        <f t="shared" si="765"/>
        <v>0</v>
      </c>
      <c r="BZ1334" s="12">
        <f t="shared" si="766"/>
        <v>0</v>
      </c>
      <c r="CA1334" s="12" t="str">
        <f t="shared" si="767"/>
        <v/>
      </c>
      <c r="CB1334" s="21" t="str">
        <f t="shared" si="768"/>
        <v/>
      </c>
      <c r="CC1334" s="12" t="str">
        <f t="shared" si="769"/>
        <v/>
      </c>
      <c r="CD1334" s="12" t="str">
        <f t="shared" si="770"/>
        <v/>
      </c>
      <c r="CF1334" s="12">
        <f t="shared" si="771"/>
        <v>0</v>
      </c>
      <c r="CG1334" s="12">
        <f t="shared" si="772"/>
        <v>0</v>
      </c>
      <c r="CH1334" s="12">
        <f t="shared" si="773"/>
        <v>0</v>
      </c>
      <c r="CI1334" s="12">
        <f t="shared" si="774"/>
        <v>0</v>
      </c>
      <c r="CJ1334" s="12">
        <f t="shared" si="775"/>
        <v>0</v>
      </c>
      <c r="CK1334" s="12">
        <f t="shared" si="776"/>
        <v>0</v>
      </c>
    </row>
    <row r="1335" spans="50:89" x14ac:dyDescent="0.25">
      <c r="AX1335" s="12" t="str">
        <f t="shared" si="746"/>
        <v/>
      </c>
      <c r="AY1335" s="12" t="str">
        <f t="shared" si="777"/>
        <v/>
      </c>
      <c r="AZ1335" s="20">
        <f t="shared" si="747"/>
        <v>0</v>
      </c>
      <c r="BA1335" s="12" t="str">
        <f t="shared" si="742"/>
        <v/>
      </c>
      <c r="BB1335" s="12" t="str">
        <f t="shared" si="743"/>
        <v/>
      </c>
      <c r="BC1335" s="12" t="str">
        <f t="shared" si="744"/>
        <v/>
      </c>
      <c r="BD1335" s="12" t="str">
        <f t="shared" si="745"/>
        <v/>
      </c>
      <c r="BF1335" s="12">
        <f t="shared" si="748"/>
        <v>0</v>
      </c>
      <c r="BG1335" s="12">
        <f t="shared" si="749"/>
        <v>0</v>
      </c>
      <c r="BH1335" s="12">
        <f t="shared" si="750"/>
        <v>0</v>
      </c>
      <c r="BI1335" s="12">
        <f t="shared" si="751"/>
        <v>0</v>
      </c>
      <c r="BJ1335" s="12">
        <f t="shared" si="752"/>
        <v>0</v>
      </c>
      <c r="BK1335" s="12">
        <f t="shared" si="753"/>
        <v>0</v>
      </c>
      <c r="BL1335" s="20">
        <f t="shared" si="754"/>
        <v>0</v>
      </c>
      <c r="BM1335" s="12">
        <f t="shared" si="755"/>
        <v>0</v>
      </c>
      <c r="BN1335" s="12" t="str">
        <f t="shared" si="778"/>
        <v/>
      </c>
      <c r="BO1335" s="12" t="str">
        <f t="shared" si="756"/>
        <v/>
      </c>
      <c r="BP1335" s="12" t="str">
        <f t="shared" si="757"/>
        <v/>
      </c>
      <c r="BQ1335" s="12" t="str">
        <f t="shared" si="758"/>
        <v/>
      </c>
      <c r="BS1335" s="12">
        <f t="shared" si="759"/>
        <v>0</v>
      </c>
      <c r="BT1335" s="12">
        <f t="shared" si="760"/>
        <v>0</v>
      </c>
      <c r="BU1335" s="12">
        <f t="shared" si="761"/>
        <v>0</v>
      </c>
      <c r="BV1335" s="12">
        <f t="shared" si="762"/>
        <v>0</v>
      </c>
      <c r="BW1335" s="12">
        <f t="shared" si="763"/>
        <v>0</v>
      </c>
      <c r="BX1335" s="12">
        <f t="shared" si="764"/>
        <v>0</v>
      </c>
      <c r="BY1335" s="12">
        <f t="shared" si="765"/>
        <v>0</v>
      </c>
      <c r="BZ1335" s="12">
        <f t="shared" si="766"/>
        <v>0</v>
      </c>
      <c r="CA1335" s="12" t="str">
        <f t="shared" si="767"/>
        <v/>
      </c>
      <c r="CB1335" s="21" t="str">
        <f t="shared" si="768"/>
        <v/>
      </c>
      <c r="CC1335" s="12" t="str">
        <f t="shared" si="769"/>
        <v/>
      </c>
      <c r="CD1335" s="12" t="str">
        <f t="shared" si="770"/>
        <v/>
      </c>
      <c r="CF1335" s="12">
        <f t="shared" si="771"/>
        <v>0</v>
      </c>
      <c r="CG1335" s="12">
        <f t="shared" si="772"/>
        <v>0</v>
      </c>
      <c r="CH1335" s="12">
        <f t="shared" si="773"/>
        <v>0</v>
      </c>
      <c r="CI1335" s="12">
        <f t="shared" si="774"/>
        <v>0</v>
      </c>
      <c r="CJ1335" s="12">
        <f t="shared" si="775"/>
        <v>0</v>
      </c>
      <c r="CK1335" s="12">
        <f t="shared" si="776"/>
        <v>0</v>
      </c>
    </row>
    <row r="1336" spans="50:89" x14ac:dyDescent="0.25">
      <c r="AX1336" s="12" t="str">
        <f t="shared" si="746"/>
        <v/>
      </c>
      <c r="AY1336" s="12" t="str">
        <f t="shared" si="777"/>
        <v/>
      </c>
      <c r="AZ1336" s="20">
        <f t="shared" si="747"/>
        <v>0</v>
      </c>
      <c r="BA1336" s="12" t="str">
        <f t="shared" si="742"/>
        <v/>
      </c>
      <c r="BB1336" s="12" t="str">
        <f t="shared" si="743"/>
        <v/>
      </c>
      <c r="BC1336" s="12" t="str">
        <f t="shared" si="744"/>
        <v/>
      </c>
      <c r="BD1336" s="12" t="str">
        <f t="shared" si="745"/>
        <v/>
      </c>
      <c r="BF1336" s="12">
        <f t="shared" si="748"/>
        <v>0</v>
      </c>
      <c r="BG1336" s="12">
        <f t="shared" si="749"/>
        <v>0</v>
      </c>
      <c r="BH1336" s="12">
        <f t="shared" si="750"/>
        <v>0</v>
      </c>
      <c r="BI1336" s="12">
        <f t="shared" si="751"/>
        <v>0</v>
      </c>
      <c r="BJ1336" s="12">
        <f t="shared" si="752"/>
        <v>0</v>
      </c>
      <c r="BK1336" s="12">
        <f t="shared" si="753"/>
        <v>0</v>
      </c>
      <c r="BL1336" s="20">
        <f t="shared" si="754"/>
        <v>0</v>
      </c>
      <c r="BM1336" s="12">
        <f t="shared" si="755"/>
        <v>0</v>
      </c>
      <c r="BN1336" s="12" t="str">
        <f t="shared" si="778"/>
        <v/>
      </c>
      <c r="BO1336" s="12" t="str">
        <f t="shared" si="756"/>
        <v/>
      </c>
      <c r="BP1336" s="12" t="str">
        <f t="shared" si="757"/>
        <v/>
      </c>
      <c r="BQ1336" s="12" t="str">
        <f t="shared" si="758"/>
        <v/>
      </c>
      <c r="BS1336" s="12">
        <f t="shared" si="759"/>
        <v>0</v>
      </c>
      <c r="BT1336" s="12">
        <f t="shared" si="760"/>
        <v>0</v>
      </c>
      <c r="BU1336" s="12">
        <f t="shared" si="761"/>
        <v>0</v>
      </c>
      <c r="BV1336" s="12">
        <f t="shared" si="762"/>
        <v>0</v>
      </c>
      <c r="BW1336" s="12">
        <f t="shared" si="763"/>
        <v>0</v>
      </c>
      <c r="BX1336" s="12">
        <f t="shared" si="764"/>
        <v>0</v>
      </c>
      <c r="BY1336" s="12">
        <f t="shared" si="765"/>
        <v>0</v>
      </c>
      <c r="BZ1336" s="12">
        <f t="shared" si="766"/>
        <v>0</v>
      </c>
      <c r="CA1336" s="12" t="str">
        <f t="shared" si="767"/>
        <v/>
      </c>
      <c r="CB1336" s="21" t="str">
        <f t="shared" si="768"/>
        <v/>
      </c>
      <c r="CC1336" s="12" t="str">
        <f t="shared" si="769"/>
        <v/>
      </c>
      <c r="CD1336" s="12" t="str">
        <f t="shared" si="770"/>
        <v/>
      </c>
      <c r="CF1336" s="12">
        <f t="shared" si="771"/>
        <v>0</v>
      </c>
      <c r="CG1336" s="12">
        <f t="shared" si="772"/>
        <v>0</v>
      </c>
      <c r="CH1336" s="12">
        <f t="shared" si="773"/>
        <v>0</v>
      </c>
      <c r="CI1336" s="12">
        <f t="shared" si="774"/>
        <v>0</v>
      </c>
      <c r="CJ1336" s="12">
        <f t="shared" si="775"/>
        <v>0</v>
      </c>
      <c r="CK1336" s="12">
        <f t="shared" si="776"/>
        <v>0</v>
      </c>
    </row>
    <row r="1337" spans="50:89" x14ac:dyDescent="0.25">
      <c r="AX1337" s="12" t="str">
        <f t="shared" si="746"/>
        <v/>
      </c>
      <c r="AY1337" s="12" t="str">
        <f t="shared" si="777"/>
        <v/>
      </c>
      <c r="AZ1337" s="20">
        <f t="shared" si="747"/>
        <v>0</v>
      </c>
      <c r="BA1337" s="12" t="str">
        <f t="shared" si="742"/>
        <v/>
      </c>
      <c r="BB1337" s="12" t="str">
        <f t="shared" si="743"/>
        <v/>
      </c>
      <c r="BC1337" s="12" t="str">
        <f t="shared" si="744"/>
        <v/>
      </c>
      <c r="BD1337" s="12" t="str">
        <f t="shared" si="745"/>
        <v/>
      </c>
      <c r="BF1337" s="12">
        <f t="shared" si="748"/>
        <v>0</v>
      </c>
      <c r="BG1337" s="12">
        <f t="shared" si="749"/>
        <v>0</v>
      </c>
      <c r="BH1337" s="12">
        <f t="shared" si="750"/>
        <v>0</v>
      </c>
      <c r="BI1337" s="12">
        <f t="shared" si="751"/>
        <v>0</v>
      </c>
      <c r="BJ1337" s="12">
        <f t="shared" si="752"/>
        <v>0</v>
      </c>
      <c r="BK1337" s="12">
        <f t="shared" si="753"/>
        <v>0</v>
      </c>
      <c r="BL1337" s="20">
        <f t="shared" si="754"/>
        <v>0</v>
      </c>
      <c r="BM1337" s="12">
        <f t="shared" si="755"/>
        <v>0</v>
      </c>
      <c r="BN1337" s="12" t="str">
        <f t="shared" si="778"/>
        <v/>
      </c>
      <c r="BO1337" s="12" t="str">
        <f t="shared" si="756"/>
        <v/>
      </c>
      <c r="BP1337" s="12" t="str">
        <f t="shared" si="757"/>
        <v/>
      </c>
      <c r="BQ1337" s="12" t="str">
        <f t="shared" si="758"/>
        <v/>
      </c>
      <c r="BS1337" s="12">
        <f t="shared" si="759"/>
        <v>0</v>
      </c>
      <c r="BT1337" s="12">
        <f t="shared" si="760"/>
        <v>0</v>
      </c>
      <c r="BU1337" s="12">
        <f t="shared" si="761"/>
        <v>0</v>
      </c>
      <c r="BV1337" s="12">
        <f t="shared" si="762"/>
        <v>0</v>
      </c>
      <c r="BW1337" s="12">
        <f t="shared" si="763"/>
        <v>0</v>
      </c>
      <c r="BX1337" s="12">
        <f t="shared" si="764"/>
        <v>0</v>
      </c>
      <c r="BY1337" s="12">
        <f t="shared" si="765"/>
        <v>0</v>
      </c>
      <c r="BZ1337" s="12">
        <f t="shared" si="766"/>
        <v>0</v>
      </c>
      <c r="CA1337" s="12" t="str">
        <f t="shared" si="767"/>
        <v/>
      </c>
      <c r="CB1337" s="21" t="str">
        <f t="shared" si="768"/>
        <v/>
      </c>
      <c r="CC1337" s="12" t="str">
        <f t="shared" si="769"/>
        <v/>
      </c>
      <c r="CD1337" s="12" t="str">
        <f t="shared" si="770"/>
        <v/>
      </c>
      <c r="CF1337" s="12">
        <f t="shared" si="771"/>
        <v>0</v>
      </c>
      <c r="CG1337" s="12">
        <f t="shared" si="772"/>
        <v>0</v>
      </c>
      <c r="CH1337" s="12">
        <f t="shared" si="773"/>
        <v>0</v>
      </c>
      <c r="CI1337" s="12">
        <f t="shared" si="774"/>
        <v>0</v>
      </c>
      <c r="CJ1337" s="12">
        <f t="shared" si="775"/>
        <v>0</v>
      </c>
      <c r="CK1337" s="12">
        <f t="shared" si="776"/>
        <v>0</v>
      </c>
    </row>
    <row r="1338" spans="50:89" x14ac:dyDescent="0.25">
      <c r="AX1338" s="12" t="str">
        <f t="shared" si="746"/>
        <v/>
      </c>
      <c r="AY1338" s="12" t="str">
        <f t="shared" si="777"/>
        <v/>
      </c>
      <c r="AZ1338" s="20">
        <f t="shared" si="747"/>
        <v>0</v>
      </c>
      <c r="BA1338" s="12" t="str">
        <f t="shared" si="742"/>
        <v/>
      </c>
      <c r="BB1338" s="12" t="str">
        <f t="shared" si="743"/>
        <v/>
      </c>
      <c r="BC1338" s="12" t="str">
        <f t="shared" si="744"/>
        <v/>
      </c>
      <c r="BD1338" s="12" t="str">
        <f t="shared" si="745"/>
        <v/>
      </c>
      <c r="BF1338" s="12">
        <f t="shared" si="748"/>
        <v>0</v>
      </c>
      <c r="BG1338" s="12">
        <f t="shared" si="749"/>
        <v>0</v>
      </c>
      <c r="BH1338" s="12">
        <f t="shared" si="750"/>
        <v>0</v>
      </c>
      <c r="BI1338" s="12">
        <f t="shared" si="751"/>
        <v>0</v>
      </c>
      <c r="BJ1338" s="12">
        <f t="shared" si="752"/>
        <v>0</v>
      </c>
      <c r="BK1338" s="12">
        <f t="shared" si="753"/>
        <v>0</v>
      </c>
      <c r="BL1338" s="20">
        <f t="shared" si="754"/>
        <v>0</v>
      </c>
      <c r="BM1338" s="12">
        <f t="shared" si="755"/>
        <v>0</v>
      </c>
      <c r="BN1338" s="12" t="str">
        <f t="shared" si="778"/>
        <v/>
      </c>
      <c r="BO1338" s="12" t="str">
        <f t="shared" si="756"/>
        <v/>
      </c>
      <c r="BP1338" s="12" t="str">
        <f t="shared" si="757"/>
        <v/>
      </c>
      <c r="BQ1338" s="12" t="str">
        <f t="shared" si="758"/>
        <v/>
      </c>
      <c r="BS1338" s="12">
        <f t="shared" si="759"/>
        <v>0</v>
      </c>
      <c r="BT1338" s="12">
        <f t="shared" si="760"/>
        <v>0</v>
      </c>
      <c r="BU1338" s="12">
        <f t="shared" si="761"/>
        <v>0</v>
      </c>
      <c r="BV1338" s="12">
        <f t="shared" si="762"/>
        <v>0</v>
      </c>
      <c r="BW1338" s="12">
        <f t="shared" si="763"/>
        <v>0</v>
      </c>
      <c r="BX1338" s="12">
        <f t="shared" si="764"/>
        <v>0</v>
      </c>
      <c r="BY1338" s="12">
        <f t="shared" si="765"/>
        <v>0</v>
      </c>
      <c r="BZ1338" s="12">
        <f t="shared" si="766"/>
        <v>0</v>
      </c>
      <c r="CA1338" s="12" t="str">
        <f t="shared" si="767"/>
        <v/>
      </c>
      <c r="CB1338" s="21" t="str">
        <f t="shared" si="768"/>
        <v/>
      </c>
      <c r="CC1338" s="12" t="str">
        <f t="shared" si="769"/>
        <v/>
      </c>
      <c r="CD1338" s="12" t="str">
        <f t="shared" si="770"/>
        <v/>
      </c>
      <c r="CF1338" s="12">
        <f t="shared" si="771"/>
        <v>0</v>
      </c>
      <c r="CG1338" s="12">
        <f t="shared" si="772"/>
        <v>0</v>
      </c>
      <c r="CH1338" s="12">
        <f t="shared" si="773"/>
        <v>0</v>
      </c>
      <c r="CI1338" s="12">
        <f t="shared" si="774"/>
        <v>0</v>
      </c>
      <c r="CJ1338" s="12">
        <f t="shared" si="775"/>
        <v>0</v>
      </c>
      <c r="CK1338" s="12">
        <f t="shared" si="776"/>
        <v>0</v>
      </c>
    </row>
    <row r="1339" spans="50:89" x14ac:dyDescent="0.25">
      <c r="AX1339" s="12" t="str">
        <f t="shared" si="746"/>
        <v/>
      </c>
      <c r="AY1339" s="12" t="str">
        <f t="shared" si="777"/>
        <v/>
      </c>
      <c r="AZ1339" s="20">
        <f t="shared" si="747"/>
        <v>0</v>
      </c>
      <c r="BA1339" s="12" t="str">
        <f t="shared" si="742"/>
        <v/>
      </c>
      <c r="BB1339" s="12" t="str">
        <f t="shared" si="743"/>
        <v/>
      </c>
      <c r="BC1339" s="12" t="str">
        <f t="shared" si="744"/>
        <v/>
      </c>
      <c r="BD1339" s="12" t="str">
        <f t="shared" si="745"/>
        <v/>
      </c>
      <c r="BF1339" s="12">
        <f t="shared" si="748"/>
        <v>0</v>
      </c>
      <c r="BG1339" s="12">
        <f t="shared" si="749"/>
        <v>0</v>
      </c>
      <c r="BH1339" s="12">
        <f t="shared" si="750"/>
        <v>0</v>
      </c>
      <c r="BI1339" s="12">
        <f t="shared" si="751"/>
        <v>0</v>
      </c>
      <c r="BJ1339" s="12">
        <f t="shared" si="752"/>
        <v>0</v>
      </c>
      <c r="BK1339" s="12">
        <f t="shared" si="753"/>
        <v>0</v>
      </c>
      <c r="BL1339" s="20">
        <f t="shared" si="754"/>
        <v>0</v>
      </c>
      <c r="BM1339" s="12">
        <f t="shared" si="755"/>
        <v>0</v>
      </c>
      <c r="BN1339" s="12" t="str">
        <f t="shared" si="778"/>
        <v/>
      </c>
      <c r="BO1339" s="12" t="str">
        <f t="shared" si="756"/>
        <v/>
      </c>
      <c r="BP1339" s="12" t="str">
        <f t="shared" si="757"/>
        <v/>
      </c>
      <c r="BQ1339" s="12" t="str">
        <f t="shared" si="758"/>
        <v/>
      </c>
      <c r="BS1339" s="12">
        <f t="shared" si="759"/>
        <v>0</v>
      </c>
      <c r="BT1339" s="12">
        <f t="shared" si="760"/>
        <v>0</v>
      </c>
      <c r="BU1339" s="12">
        <f t="shared" si="761"/>
        <v>0</v>
      </c>
      <c r="BV1339" s="12">
        <f t="shared" si="762"/>
        <v>0</v>
      </c>
      <c r="BW1339" s="12">
        <f t="shared" si="763"/>
        <v>0</v>
      </c>
      <c r="BX1339" s="12">
        <f t="shared" si="764"/>
        <v>0</v>
      </c>
      <c r="BY1339" s="12">
        <f t="shared" si="765"/>
        <v>0</v>
      </c>
      <c r="BZ1339" s="12">
        <f t="shared" si="766"/>
        <v>0</v>
      </c>
      <c r="CA1339" s="12" t="str">
        <f t="shared" si="767"/>
        <v/>
      </c>
      <c r="CB1339" s="21" t="str">
        <f t="shared" si="768"/>
        <v/>
      </c>
      <c r="CC1339" s="12" t="str">
        <f t="shared" si="769"/>
        <v/>
      </c>
      <c r="CD1339" s="12" t="str">
        <f t="shared" si="770"/>
        <v/>
      </c>
      <c r="CF1339" s="12">
        <f t="shared" si="771"/>
        <v>0</v>
      </c>
      <c r="CG1339" s="12">
        <f t="shared" si="772"/>
        <v>0</v>
      </c>
      <c r="CH1339" s="12">
        <f t="shared" si="773"/>
        <v>0</v>
      </c>
      <c r="CI1339" s="12">
        <f t="shared" si="774"/>
        <v>0</v>
      </c>
      <c r="CJ1339" s="12">
        <f t="shared" si="775"/>
        <v>0</v>
      </c>
      <c r="CK1339" s="12">
        <f t="shared" si="776"/>
        <v>0</v>
      </c>
    </row>
    <row r="1340" spans="50:89" x14ac:dyDescent="0.25">
      <c r="AX1340" s="12" t="str">
        <f t="shared" si="746"/>
        <v/>
      </c>
      <c r="AY1340" s="12" t="str">
        <f t="shared" si="777"/>
        <v/>
      </c>
      <c r="AZ1340" s="20">
        <f t="shared" si="747"/>
        <v>0</v>
      </c>
      <c r="BA1340" s="12" t="str">
        <f t="shared" si="742"/>
        <v/>
      </c>
      <c r="BB1340" s="12" t="str">
        <f t="shared" si="743"/>
        <v/>
      </c>
      <c r="BC1340" s="12" t="str">
        <f t="shared" si="744"/>
        <v/>
      </c>
      <c r="BD1340" s="12" t="str">
        <f t="shared" si="745"/>
        <v/>
      </c>
      <c r="BF1340" s="12">
        <f t="shared" si="748"/>
        <v>0</v>
      </c>
      <c r="BG1340" s="12">
        <f t="shared" si="749"/>
        <v>0</v>
      </c>
      <c r="BH1340" s="12">
        <f t="shared" si="750"/>
        <v>0</v>
      </c>
      <c r="BI1340" s="12">
        <f t="shared" si="751"/>
        <v>0</v>
      </c>
      <c r="BJ1340" s="12">
        <f t="shared" si="752"/>
        <v>0</v>
      </c>
      <c r="BK1340" s="12">
        <f t="shared" si="753"/>
        <v>0</v>
      </c>
      <c r="BL1340" s="20">
        <f t="shared" si="754"/>
        <v>0</v>
      </c>
      <c r="BM1340" s="12">
        <f t="shared" si="755"/>
        <v>0</v>
      </c>
      <c r="BN1340" s="12" t="str">
        <f t="shared" si="778"/>
        <v/>
      </c>
      <c r="BO1340" s="12" t="str">
        <f t="shared" si="756"/>
        <v/>
      </c>
      <c r="BP1340" s="12" t="str">
        <f t="shared" si="757"/>
        <v/>
      </c>
      <c r="BQ1340" s="12" t="str">
        <f t="shared" si="758"/>
        <v/>
      </c>
      <c r="BS1340" s="12">
        <f t="shared" si="759"/>
        <v>0</v>
      </c>
      <c r="BT1340" s="12">
        <f t="shared" si="760"/>
        <v>0</v>
      </c>
      <c r="BU1340" s="12">
        <f t="shared" si="761"/>
        <v>0</v>
      </c>
      <c r="BV1340" s="12">
        <f t="shared" si="762"/>
        <v>0</v>
      </c>
      <c r="BW1340" s="12">
        <f t="shared" si="763"/>
        <v>0</v>
      </c>
      <c r="BX1340" s="12">
        <f t="shared" si="764"/>
        <v>0</v>
      </c>
      <c r="BY1340" s="12">
        <f t="shared" si="765"/>
        <v>0</v>
      </c>
      <c r="BZ1340" s="12">
        <f t="shared" si="766"/>
        <v>0</v>
      </c>
      <c r="CA1340" s="12" t="str">
        <f t="shared" si="767"/>
        <v/>
      </c>
      <c r="CB1340" s="21" t="str">
        <f t="shared" si="768"/>
        <v/>
      </c>
      <c r="CC1340" s="12" t="str">
        <f t="shared" si="769"/>
        <v/>
      </c>
      <c r="CD1340" s="12" t="str">
        <f t="shared" si="770"/>
        <v/>
      </c>
      <c r="CF1340" s="12">
        <f t="shared" si="771"/>
        <v>0</v>
      </c>
      <c r="CG1340" s="12">
        <f t="shared" si="772"/>
        <v>0</v>
      </c>
      <c r="CH1340" s="12">
        <f t="shared" si="773"/>
        <v>0</v>
      </c>
      <c r="CI1340" s="12">
        <f t="shared" si="774"/>
        <v>0</v>
      </c>
      <c r="CJ1340" s="12">
        <f t="shared" si="775"/>
        <v>0</v>
      </c>
      <c r="CK1340" s="12">
        <f t="shared" si="776"/>
        <v>0</v>
      </c>
    </row>
    <row r="1341" spans="50:89" x14ac:dyDescent="0.25">
      <c r="AX1341" s="12" t="str">
        <f t="shared" si="746"/>
        <v/>
      </c>
      <c r="AY1341" s="12" t="str">
        <f t="shared" si="777"/>
        <v/>
      </c>
      <c r="AZ1341" s="20">
        <f t="shared" si="747"/>
        <v>0</v>
      </c>
      <c r="BA1341" s="12" t="str">
        <f t="shared" si="742"/>
        <v/>
      </c>
      <c r="BB1341" s="12" t="str">
        <f t="shared" si="743"/>
        <v/>
      </c>
      <c r="BC1341" s="12" t="str">
        <f t="shared" si="744"/>
        <v/>
      </c>
      <c r="BD1341" s="12" t="str">
        <f t="shared" si="745"/>
        <v/>
      </c>
      <c r="BF1341" s="12">
        <f t="shared" si="748"/>
        <v>0</v>
      </c>
      <c r="BG1341" s="12">
        <f t="shared" si="749"/>
        <v>0</v>
      </c>
      <c r="BH1341" s="12">
        <f t="shared" si="750"/>
        <v>0</v>
      </c>
      <c r="BI1341" s="12">
        <f t="shared" si="751"/>
        <v>0</v>
      </c>
      <c r="BJ1341" s="12">
        <f t="shared" si="752"/>
        <v>0</v>
      </c>
      <c r="BK1341" s="12">
        <f t="shared" si="753"/>
        <v>0</v>
      </c>
      <c r="BL1341" s="20">
        <f t="shared" si="754"/>
        <v>0</v>
      </c>
      <c r="BM1341" s="12">
        <f t="shared" si="755"/>
        <v>0</v>
      </c>
      <c r="BN1341" s="12" t="str">
        <f t="shared" si="778"/>
        <v/>
      </c>
      <c r="BO1341" s="12" t="str">
        <f t="shared" si="756"/>
        <v/>
      </c>
      <c r="BP1341" s="12" t="str">
        <f t="shared" si="757"/>
        <v/>
      </c>
      <c r="BQ1341" s="12" t="str">
        <f t="shared" si="758"/>
        <v/>
      </c>
      <c r="BS1341" s="12">
        <f t="shared" si="759"/>
        <v>0</v>
      </c>
      <c r="BT1341" s="12">
        <f t="shared" si="760"/>
        <v>0</v>
      </c>
      <c r="BU1341" s="12">
        <f t="shared" si="761"/>
        <v>0</v>
      </c>
      <c r="BV1341" s="12">
        <f t="shared" si="762"/>
        <v>0</v>
      </c>
      <c r="BW1341" s="12">
        <f t="shared" si="763"/>
        <v>0</v>
      </c>
      <c r="BX1341" s="12">
        <f t="shared" si="764"/>
        <v>0</v>
      </c>
      <c r="BY1341" s="12">
        <f t="shared" si="765"/>
        <v>0</v>
      </c>
      <c r="BZ1341" s="12">
        <f t="shared" si="766"/>
        <v>0</v>
      </c>
      <c r="CA1341" s="12" t="str">
        <f t="shared" si="767"/>
        <v/>
      </c>
      <c r="CB1341" s="21" t="str">
        <f t="shared" si="768"/>
        <v/>
      </c>
      <c r="CC1341" s="12" t="str">
        <f t="shared" si="769"/>
        <v/>
      </c>
      <c r="CD1341" s="12" t="str">
        <f t="shared" si="770"/>
        <v/>
      </c>
      <c r="CF1341" s="12">
        <f t="shared" si="771"/>
        <v>0</v>
      </c>
      <c r="CG1341" s="12">
        <f t="shared" si="772"/>
        <v>0</v>
      </c>
      <c r="CH1341" s="12">
        <f t="shared" si="773"/>
        <v>0</v>
      </c>
      <c r="CI1341" s="12">
        <f t="shared" si="774"/>
        <v>0</v>
      </c>
      <c r="CJ1341" s="12">
        <f t="shared" si="775"/>
        <v>0</v>
      </c>
      <c r="CK1341" s="12">
        <f t="shared" si="776"/>
        <v>0</v>
      </c>
    </row>
    <row r="1342" spans="50:89" x14ac:dyDescent="0.25">
      <c r="AX1342" s="12" t="str">
        <f t="shared" si="746"/>
        <v/>
      </c>
      <c r="AY1342" s="12" t="str">
        <f t="shared" si="777"/>
        <v/>
      </c>
      <c r="AZ1342" s="20">
        <f t="shared" si="747"/>
        <v>0</v>
      </c>
      <c r="BA1342" s="12" t="str">
        <f t="shared" si="742"/>
        <v/>
      </c>
      <c r="BB1342" s="12" t="str">
        <f t="shared" si="743"/>
        <v/>
      </c>
      <c r="BC1342" s="12" t="str">
        <f t="shared" si="744"/>
        <v/>
      </c>
      <c r="BD1342" s="12" t="str">
        <f t="shared" si="745"/>
        <v/>
      </c>
      <c r="BF1342" s="12">
        <f t="shared" si="748"/>
        <v>0</v>
      </c>
      <c r="BG1342" s="12">
        <f t="shared" si="749"/>
        <v>0</v>
      </c>
      <c r="BH1342" s="12">
        <f t="shared" si="750"/>
        <v>0</v>
      </c>
      <c r="BI1342" s="12">
        <f t="shared" si="751"/>
        <v>0</v>
      </c>
      <c r="BJ1342" s="12">
        <f t="shared" si="752"/>
        <v>0</v>
      </c>
      <c r="BK1342" s="12">
        <f t="shared" si="753"/>
        <v>0</v>
      </c>
      <c r="BL1342" s="20">
        <f t="shared" si="754"/>
        <v>0</v>
      </c>
      <c r="BM1342" s="12">
        <f t="shared" si="755"/>
        <v>0</v>
      </c>
      <c r="BN1342" s="12" t="str">
        <f t="shared" si="778"/>
        <v/>
      </c>
      <c r="BO1342" s="12" t="str">
        <f t="shared" si="756"/>
        <v/>
      </c>
      <c r="BP1342" s="12" t="str">
        <f t="shared" si="757"/>
        <v/>
      </c>
      <c r="BQ1342" s="12" t="str">
        <f t="shared" si="758"/>
        <v/>
      </c>
      <c r="BS1342" s="12">
        <f t="shared" si="759"/>
        <v>0</v>
      </c>
      <c r="BT1342" s="12">
        <f t="shared" si="760"/>
        <v>0</v>
      </c>
      <c r="BU1342" s="12">
        <f t="shared" si="761"/>
        <v>0</v>
      </c>
      <c r="BV1342" s="12">
        <f t="shared" si="762"/>
        <v>0</v>
      </c>
      <c r="BW1342" s="12">
        <f t="shared" si="763"/>
        <v>0</v>
      </c>
      <c r="BX1342" s="12">
        <f t="shared" si="764"/>
        <v>0</v>
      </c>
      <c r="BY1342" s="12">
        <f t="shared" si="765"/>
        <v>0</v>
      </c>
      <c r="BZ1342" s="12">
        <f t="shared" si="766"/>
        <v>0</v>
      </c>
      <c r="CA1342" s="12" t="str">
        <f t="shared" si="767"/>
        <v/>
      </c>
      <c r="CB1342" s="21" t="str">
        <f t="shared" si="768"/>
        <v/>
      </c>
      <c r="CC1342" s="12" t="str">
        <f t="shared" si="769"/>
        <v/>
      </c>
      <c r="CD1342" s="12" t="str">
        <f t="shared" si="770"/>
        <v/>
      </c>
      <c r="CF1342" s="12">
        <f t="shared" si="771"/>
        <v>0</v>
      </c>
      <c r="CG1342" s="12">
        <f t="shared" si="772"/>
        <v>0</v>
      </c>
      <c r="CH1342" s="12">
        <f t="shared" si="773"/>
        <v>0</v>
      </c>
      <c r="CI1342" s="12">
        <f t="shared" si="774"/>
        <v>0</v>
      </c>
      <c r="CJ1342" s="12">
        <f t="shared" si="775"/>
        <v>0</v>
      </c>
      <c r="CK1342" s="12">
        <f t="shared" si="776"/>
        <v>0</v>
      </c>
    </row>
    <row r="1343" spans="50:89" x14ac:dyDescent="0.25">
      <c r="AX1343" s="12" t="str">
        <f t="shared" si="746"/>
        <v/>
      </c>
      <c r="AY1343" s="12" t="str">
        <f t="shared" si="777"/>
        <v/>
      </c>
      <c r="AZ1343" s="20">
        <f t="shared" si="747"/>
        <v>0</v>
      </c>
      <c r="BA1343" s="12" t="str">
        <f t="shared" si="742"/>
        <v/>
      </c>
      <c r="BB1343" s="12" t="str">
        <f t="shared" si="743"/>
        <v/>
      </c>
      <c r="BC1343" s="12" t="str">
        <f t="shared" si="744"/>
        <v/>
      </c>
      <c r="BD1343" s="12" t="str">
        <f t="shared" si="745"/>
        <v/>
      </c>
      <c r="BF1343" s="12">
        <f t="shared" si="748"/>
        <v>0</v>
      </c>
      <c r="BG1343" s="12">
        <f t="shared" si="749"/>
        <v>0</v>
      </c>
      <c r="BH1343" s="12">
        <f t="shared" si="750"/>
        <v>0</v>
      </c>
      <c r="BI1343" s="12">
        <f t="shared" si="751"/>
        <v>0</v>
      </c>
      <c r="BJ1343" s="12">
        <f t="shared" si="752"/>
        <v>0</v>
      </c>
      <c r="BK1343" s="12">
        <f t="shared" si="753"/>
        <v>0</v>
      </c>
      <c r="BL1343" s="20">
        <f t="shared" si="754"/>
        <v>0</v>
      </c>
      <c r="BM1343" s="12">
        <f t="shared" si="755"/>
        <v>0</v>
      </c>
      <c r="BN1343" s="12" t="str">
        <f t="shared" si="778"/>
        <v/>
      </c>
      <c r="BO1343" s="12" t="str">
        <f t="shared" si="756"/>
        <v/>
      </c>
      <c r="BP1343" s="12" t="str">
        <f t="shared" si="757"/>
        <v/>
      </c>
      <c r="BQ1343" s="12" t="str">
        <f t="shared" si="758"/>
        <v/>
      </c>
      <c r="BS1343" s="12">
        <f t="shared" si="759"/>
        <v>0</v>
      </c>
      <c r="BT1343" s="12">
        <f t="shared" si="760"/>
        <v>0</v>
      </c>
      <c r="BU1343" s="12">
        <f t="shared" si="761"/>
        <v>0</v>
      </c>
      <c r="BV1343" s="12">
        <f t="shared" si="762"/>
        <v>0</v>
      </c>
      <c r="BW1343" s="12">
        <f t="shared" si="763"/>
        <v>0</v>
      </c>
      <c r="BX1343" s="12">
        <f t="shared" si="764"/>
        <v>0</v>
      </c>
      <c r="BY1343" s="12">
        <f t="shared" si="765"/>
        <v>0</v>
      </c>
      <c r="BZ1343" s="12">
        <f t="shared" si="766"/>
        <v>0</v>
      </c>
      <c r="CA1343" s="12" t="str">
        <f t="shared" si="767"/>
        <v/>
      </c>
      <c r="CB1343" s="21" t="str">
        <f t="shared" si="768"/>
        <v/>
      </c>
      <c r="CC1343" s="12" t="str">
        <f t="shared" si="769"/>
        <v/>
      </c>
      <c r="CD1343" s="12" t="str">
        <f t="shared" si="770"/>
        <v/>
      </c>
      <c r="CF1343" s="12">
        <f t="shared" si="771"/>
        <v>0</v>
      </c>
      <c r="CG1343" s="12">
        <f t="shared" si="772"/>
        <v>0</v>
      </c>
      <c r="CH1343" s="12">
        <f t="shared" si="773"/>
        <v>0</v>
      </c>
      <c r="CI1343" s="12">
        <f t="shared" si="774"/>
        <v>0</v>
      </c>
      <c r="CJ1343" s="12">
        <f t="shared" si="775"/>
        <v>0</v>
      </c>
      <c r="CK1343" s="12">
        <f t="shared" si="776"/>
        <v>0</v>
      </c>
    </row>
    <row r="1344" spans="50:89" x14ac:dyDescent="0.25">
      <c r="AX1344" s="12" t="str">
        <f t="shared" si="746"/>
        <v/>
      </c>
      <c r="AY1344" s="12" t="str">
        <f t="shared" si="777"/>
        <v/>
      </c>
      <c r="AZ1344" s="20">
        <f t="shared" si="747"/>
        <v>0</v>
      </c>
      <c r="BA1344" s="12" t="str">
        <f t="shared" si="742"/>
        <v/>
      </c>
      <c r="BB1344" s="12" t="str">
        <f t="shared" si="743"/>
        <v/>
      </c>
      <c r="BC1344" s="12" t="str">
        <f t="shared" si="744"/>
        <v/>
      </c>
      <c r="BD1344" s="12" t="str">
        <f t="shared" si="745"/>
        <v/>
      </c>
      <c r="BF1344" s="12">
        <f t="shared" si="748"/>
        <v>0</v>
      </c>
      <c r="BG1344" s="12">
        <f t="shared" si="749"/>
        <v>0</v>
      </c>
      <c r="BH1344" s="12">
        <f t="shared" si="750"/>
        <v>0</v>
      </c>
      <c r="BI1344" s="12">
        <f t="shared" si="751"/>
        <v>0</v>
      </c>
      <c r="BJ1344" s="12">
        <f t="shared" si="752"/>
        <v>0</v>
      </c>
      <c r="BK1344" s="12">
        <f t="shared" si="753"/>
        <v>0</v>
      </c>
      <c r="BL1344" s="20">
        <f t="shared" si="754"/>
        <v>0</v>
      </c>
      <c r="BM1344" s="12">
        <f t="shared" si="755"/>
        <v>0</v>
      </c>
      <c r="BN1344" s="12" t="str">
        <f t="shared" si="778"/>
        <v/>
      </c>
      <c r="BO1344" s="12" t="str">
        <f t="shared" si="756"/>
        <v/>
      </c>
      <c r="BP1344" s="12" t="str">
        <f t="shared" si="757"/>
        <v/>
      </c>
      <c r="BQ1344" s="12" t="str">
        <f t="shared" si="758"/>
        <v/>
      </c>
      <c r="BS1344" s="12">
        <f t="shared" si="759"/>
        <v>0</v>
      </c>
      <c r="BT1344" s="12">
        <f t="shared" si="760"/>
        <v>0</v>
      </c>
      <c r="BU1344" s="12">
        <f t="shared" si="761"/>
        <v>0</v>
      </c>
      <c r="BV1344" s="12">
        <f t="shared" si="762"/>
        <v>0</v>
      </c>
      <c r="BW1344" s="12">
        <f t="shared" si="763"/>
        <v>0</v>
      </c>
      <c r="BX1344" s="12">
        <f t="shared" si="764"/>
        <v>0</v>
      </c>
      <c r="BY1344" s="12">
        <f t="shared" si="765"/>
        <v>0</v>
      </c>
      <c r="BZ1344" s="12">
        <f t="shared" si="766"/>
        <v>0</v>
      </c>
      <c r="CA1344" s="12" t="str">
        <f t="shared" si="767"/>
        <v/>
      </c>
      <c r="CB1344" s="21" t="str">
        <f t="shared" si="768"/>
        <v/>
      </c>
      <c r="CC1344" s="12" t="str">
        <f t="shared" si="769"/>
        <v/>
      </c>
      <c r="CD1344" s="12" t="str">
        <f t="shared" si="770"/>
        <v/>
      </c>
      <c r="CF1344" s="12">
        <f t="shared" si="771"/>
        <v>0</v>
      </c>
      <c r="CG1344" s="12">
        <f t="shared" si="772"/>
        <v>0</v>
      </c>
      <c r="CH1344" s="12">
        <f t="shared" si="773"/>
        <v>0</v>
      </c>
      <c r="CI1344" s="12">
        <f t="shared" si="774"/>
        <v>0</v>
      </c>
      <c r="CJ1344" s="12">
        <f t="shared" si="775"/>
        <v>0</v>
      </c>
      <c r="CK1344" s="12">
        <f t="shared" si="776"/>
        <v>0</v>
      </c>
    </row>
    <row r="1345" spans="50:89" x14ac:dyDescent="0.25">
      <c r="AX1345" s="12" t="str">
        <f t="shared" si="746"/>
        <v/>
      </c>
      <c r="AY1345" s="12" t="str">
        <f t="shared" si="777"/>
        <v/>
      </c>
      <c r="AZ1345" s="20">
        <f t="shared" si="747"/>
        <v>0</v>
      </c>
      <c r="BA1345" s="12" t="str">
        <f t="shared" si="742"/>
        <v/>
      </c>
      <c r="BB1345" s="12" t="str">
        <f t="shared" si="743"/>
        <v/>
      </c>
      <c r="BC1345" s="12" t="str">
        <f t="shared" si="744"/>
        <v/>
      </c>
      <c r="BD1345" s="12" t="str">
        <f t="shared" si="745"/>
        <v/>
      </c>
      <c r="BF1345" s="12">
        <f t="shared" si="748"/>
        <v>0</v>
      </c>
      <c r="BG1345" s="12">
        <f t="shared" si="749"/>
        <v>0</v>
      </c>
      <c r="BH1345" s="12">
        <f t="shared" si="750"/>
        <v>0</v>
      </c>
      <c r="BI1345" s="12">
        <f t="shared" si="751"/>
        <v>0</v>
      </c>
      <c r="BJ1345" s="12">
        <f t="shared" si="752"/>
        <v>0</v>
      </c>
      <c r="BK1345" s="12">
        <f t="shared" si="753"/>
        <v>0</v>
      </c>
      <c r="BL1345" s="20">
        <f t="shared" si="754"/>
        <v>0</v>
      </c>
      <c r="BM1345" s="12">
        <f t="shared" si="755"/>
        <v>0</v>
      </c>
      <c r="BN1345" s="12" t="str">
        <f t="shared" si="778"/>
        <v/>
      </c>
      <c r="BO1345" s="12" t="str">
        <f t="shared" si="756"/>
        <v/>
      </c>
      <c r="BP1345" s="12" t="str">
        <f t="shared" si="757"/>
        <v/>
      </c>
      <c r="BQ1345" s="12" t="str">
        <f t="shared" si="758"/>
        <v/>
      </c>
      <c r="BS1345" s="12">
        <f t="shared" si="759"/>
        <v>0</v>
      </c>
      <c r="BT1345" s="12">
        <f t="shared" si="760"/>
        <v>0</v>
      </c>
      <c r="BU1345" s="12">
        <f t="shared" si="761"/>
        <v>0</v>
      </c>
      <c r="BV1345" s="12">
        <f t="shared" si="762"/>
        <v>0</v>
      </c>
      <c r="BW1345" s="12">
        <f t="shared" si="763"/>
        <v>0</v>
      </c>
      <c r="BX1345" s="12">
        <f t="shared" si="764"/>
        <v>0</v>
      </c>
      <c r="BY1345" s="12">
        <f t="shared" si="765"/>
        <v>0</v>
      </c>
      <c r="BZ1345" s="12">
        <f t="shared" si="766"/>
        <v>0</v>
      </c>
      <c r="CA1345" s="12" t="str">
        <f t="shared" si="767"/>
        <v/>
      </c>
      <c r="CB1345" s="21" t="str">
        <f t="shared" si="768"/>
        <v/>
      </c>
      <c r="CC1345" s="12" t="str">
        <f t="shared" si="769"/>
        <v/>
      </c>
      <c r="CD1345" s="12" t="str">
        <f t="shared" si="770"/>
        <v/>
      </c>
      <c r="CF1345" s="12">
        <f t="shared" si="771"/>
        <v>0</v>
      </c>
      <c r="CG1345" s="12">
        <f t="shared" si="772"/>
        <v>0</v>
      </c>
      <c r="CH1345" s="12">
        <f t="shared" si="773"/>
        <v>0</v>
      </c>
      <c r="CI1345" s="12">
        <f t="shared" si="774"/>
        <v>0</v>
      </c>
      <c r="CJ1345" s="12">
        <f t="shared" si="775"/>
        <v>0</v>
      </c>
      <c r="CK1345" s="12">
        <f t="shared" si="776"/>
        <v>0</v>
      </c>
    </row>
    <row r="1346" spans="50:89" x14ac:dyDescent="0.25">
      <c r="AX1346" s="12" t="str">
        <f t="shared" si="746"/>
        <v/>
      </c>
      <c r="AY1346" s="12" t="str">
        <f t="shared" si="777"/>
        <v/>
      </c>
      <c r="AZ1346" s="20">
        <f t="shared" si="747"/>
        <v>0</v>
      </c>
      <c r="BA1346" s="12" t="str">
        <f t="shared" ref="BA1346:BA1409" si="779">IFERROR(LEFT(AZ1346,FIND(".",AZ1346,1)),"")</f>
        <v/>
      </c>
      <c r="BB1346" s="12" t="str">
        <f t="shared" ref="BB1346:BB1409" si="780">IFERROR(MID(AZ1346,FIND(",",AZ1346,1)+2,FIND(".",AZ1346,FIND(".",AZ1346,1)+1)-(FIND(".",AZ1346,1)+2)),"")</f>
        <v/>
      </c>
      <c r="BC1346" s="12" t="str">
        <f t="shared" ref="BC1346:BC1409" si="781">IFERROR(MID(AZ1346,FIND(".",AZ1346,FIND(".",AZ1346,1)+1)+3,FIND(".",AZ1346,FIND(".",AZ1346,FIND(".",AZ1346,1)+1)+3)-(FIND(".",AZ1346,FIND(".",AZ1346,1)+1)+2)),"")</f>
        <v/>
      </c>
      <c r="BD1346" s="12" t="str">
        <f t="shared" ref="BD1346:BD1409" si="782">IFERROR(MID(AZ1346,FIND(".",AZ1346,FIND(".",AZ1346,FIND(".",AZ1346,1)+1)+2)+3,FIND(".",AZ1346,FIND(".",AZ1346,FIND(".",AZ1346,FIND(".",AZ1346,1)+1)+2)+3+1)),"")</f>
        <v/>
      </c>
      <c r="BF1346" s="12">
        <f t="shared" si="748"/>
        <v>0</v>
      </c>
      <c r="BG1346" s="12">
        <f t="shared" si="749"/>
        <v>0</v>
      </c>
      <c r="BH1346" s="12">
        <f t="shared" si="750"/>
        <v>0</v>
      </c>
      <c r="BI1346" s="12">
        <f t="shared" si="751"/>
        <v>0</v>
      </c>
      <c r="BJ1346" s="12">
        <f t="shared" si="752"/>
        <v>0</v>
      </c>
      <c r="BK1346" s="12">
        <f t="shared" si="753"/>
        <v>0</v>
      </c>
      <c r="BL1346" s="20">
        <f t="shared" si="754"/>
        <v>0</v>
      </c>
      <c r="BM1346" s="12">
        <f t="shared" si="755"/>
        <v>0</v>
      </c>
      <c r="BN1346" s="12" t="str">
        <f t="shared" si="778"/>
        <v/>
      </c>
      <c r="BO1346" s="12" t="str">
        <f t="shared" si="756"/>
        <v/>
      </c>
      <c r="BP1346" s="12" t="str">
        <f t="shared" si="757"/>
        <v/>
      </c>
      <c r="BQ1346" s="12" t="str">
        <f t="shared" si="758"/>
        <v/>
      </c>
      <c r="BS1346" s="12">
        <f t="shared" si="759"/>
        <v>0</v>
      </c>
      <c r="BT1346" s="12">
        <f t="shared" si="760"/>
        <v>0</v>
      </c>
      <c r="BU1346" s="12">
        <f t="shared" si="761"/>
        <v>0</v>
      </c>
      <c r="BV1346" s="12">
        <f t="shared" si="762"/>
        <v>0</v>
      </c>
      <c r="BW1346" s="12">
        <f t="shared" si="763"/>
        <v>0</v>
      </c>
      <c r="BX1346" s="12">
        <f t="shared" si="764"/>
        <v>0</v>
      </c>
      <c r="BY1346" s="12">
        <f t="shared" si="765"/>
        <v>0</v>
      </c>
      <c r="BZ1346" s="12">
        <f t="shared" si="766"/>
        <v>0</v>
      </c>
      <c r="CA1346" s="12" t="str">
        <f t="shared" si="767"/>
        <v/>
      </c>
      <c r="CB1346" s="21" t="str">
        <f t="shared" si="768"/>
        <v/>
      </c>
      <c r="CC1346" s="12" t="str">
        <f t="shared" si="769"/>
        <v/>
      </c>
      <c r="CD1346" s="12" t="str">
        <f t="shared" si="770"/>
        <v/>
      </c>
      <c r="CF1346" s="12">
        <f t="shared" si="771"/>
        <v>0</v>
      </c>
      <c r="CG1346" s="12">
        <f t="shared" si="772"/>
        <v>0</v>
      </c>
      <c r="CH1346" s="12">
        <f t="shared" si="773"/>
        <v>0</v>
      </c>
      <c r="CI1346" s="12">
        <f t="shared" si="774"/>
        <v>0</v>
      </c>
      <c r="CJ1346" s="12">
        <f t="shared" si="775"/>
        <v>0</v>
      </c>
      <c r="CK1346" s="12">
        <f t="shared" si="776"/>
        <v>0</v>
      </c>
    </row>
    <row r="1347" spans="50:89" x14ac:dyDescent="0.25">
      <c r="AX1347" s="12" t="str">
        <f t="shared" ref="AX1347:AX1410" si="783">IFERROR(MATCH(C1347,$C$2:$C$2000,0),"")</f>
        <v/>
      </c>
      <c r="AY1347" s="12" t="str">
        <f t="shared" si="777"/>
        <v/>
      </c>
      <c r="AZ1347" s="20">
        <f t="shared" ref="AZ1347:AZ1410" si="784">AM1347</f>
        <v>0</v>
      </c>
      <c r="BA1347" s="12" t="str">
        <f t="shared" si="779"/>
        <v/>
      </c>
      <c r="BB1347" s="12" t="str">
        <f t="shared" si="780"/>
        <v/>
      </c>
      <c r="BC1347" s="12" t="str">
        <f t="shared" si="781"/>
        <v/>
      </c>
      <c r="BD1347" s="12" t="str">
        <f t="shared" si="782"/>
        <v/>
      </c>
      <c r="BF1347" s="12">
        <f t="shared" ref="BF1347:BF1410" si="785">COUNTIF(BA1347:BD1347,"Anticipatoria.")</f>
        <v>0</v>
      </c>
      <c r="BG1347" s="12">
        <f t="shared" ref="BG1347:BG1410" si="786">COUNTIF(BA1347:BD1347,"Criterios y estándares (Rúbrica).")</f>
        <v>0</v>
      </c>
      <c r="BH1347" s="12">
        <f t="shared" ref="BH1347:BH1410" si="787">COUNTIF(BA1347:BD1347,"Autoevaluación.")</f>
        <v>0</v>
      </c>
      <c r="BI1347" s="12">
        <f t="shared" ref="BI1347:BI1410" si="788">COUNTIF(BA1347:BD1347,"Retroalimentación.")</f>
        <v>0</v>
      </c>
      <c r="BJ1347" s="12">
        <f t="shared" ref="BJ1347:BJ1410" si="789">COUNTIF(BA1347:BD1347,"No incluye los componentes enunciados.")</f>
        <v>0</v>
      </c>
      <c r="BK1347" s="12">
        <f t="shared" ref="BK1347:BK1410" si="790">IF(BJ1347=1,1,SUM(BF1347:BI1347))</f>
        <v>0</v>
      </c>
      <c r="BL1347" s="20">
        <f t="shared" ref="BL1347:BL1410" si="791">AO1347</f>
        <v>0</v>
      </c>
      <c r="BM1347" s="12">
        <f t="shared" ref="BM1347:BM1410" si="792">IFERROR(LEFT(BL1347,FIND(",",BL1347,1)-1),BL1347)</f>
        <v>0</v>
      </c>
      <c r="BN1347" s="12" t="str">
        <f t="shared" si="778"/>
        <v/>
      </c>
      <c r="BO1347" s="12" t="str">
        <f t="shared" ref="BO1347:BO1410" si="793">IF(OR(LEN(BL1347)=28,LEN(BL1347)=42,LEN(BL1347)=43,LEN(BL1347)=44,LEN(BL1347)=47,LEN(BL1347)=48,LEN(BL1347)=49,LEN(BL1347)=62,LEN(BL1347)=63,LEN(BL1347)=64),RIGHT(BL1347,LEN(BL1347)-FIND(",",BL1347,11)-1),IFERROR(MID(BL1347,FIND(",",BL1347,11)+2,(FIND(",",BL1347,21))-(FIND(",",BL1347,11)+2)),""))</f>
        <v/>
      </c>
      <c r="BP1347" s="12" t="str">
        <f t="shared" ref="BP1347:BP1410" si="794">IF(OR(LEN(BL1347)=53,LEN(BL1347)=58,LEN(BL1347)=72,LEN(BL1347)=73),RIGHT(BL1347,LEN(BL1347)-FIND(",",BL1347,20)-1),IFERROR(MID(BL1347,FIND(",",BL1347,20)+2,(FIND(",",BL1347,30))-(FIND(",",BL1347,20)+2)),""))</f>
        <v/>
      </c>
      <c r="BQ1347" s="12" t="str">
        <f t="shared" ref="BQ1347:BQ1410" si="795">IF(OR(LEN(BL1347)=62,LEN(BL1347)=63,LEN(BL1347)=64,LEN(BL1347)=72,LEN(BL1347)=73),"",IFERROR(RIGHT(BL1347,LEN(BL1347)-(FIND(",",BL1347,30)+1)),""))</f>
        <v/>
      </c>
      <c r="BS1347" s="12">
        <f t="shared" ref="BS1347:BS1410" si="796">COUNTIF(BM1347:BQ1347,"Reflexión")</f>
        <v>0</v>
      </c>
      <c r="BT1347" s="12">
        <f t="shared" ref="BT1347:BT1410" si="797">COUNTIF(BM1347:BQ1347,"Diálogo")</f>
        <v>0</v>
      </c>
      <c r="BU1347" s="12">
        <f t="shared" ref="BU1347:BU1410" si="798">COUNTIF(BM1347:BQ1347,"Claridad")</f>
        <v>0</v>
      </c>
      <c r="BV1347" s="12">
        <f t="shared" ref="BV1347:BV1410" si="799">COUNTIF(BM1347:BQ1347,"Oportunidades de mejora")</f>
        <v>0</v>
      </c>
      <c r="BW1347" s="12">
        <f t="shared" ref="BW1347:BW1410" si="800">COUNTIF(BM1347:BQ1347,"Retroalimentación al docente")</f>
        <v>0</v>
      </c>
      <c r="BX1347" s="12">
        <f t="shared" ref="BX1347:BX1410" si="801">COUNTIF(BM1347:BQ1347,"No incluye los principios enunciados")</f>
        <v>0</v>
      </c>
      <c r="BY1347" s="12">
        <f t="shared" ref="BY1347:BY1410" si="802">IF(BX1347=1,1,SUM(BS1347:BX1347))</f>
        <v>0</v>
      </c>
      <c r="BZ1347" s="12">
        <f t="shared" ref="BZ1347:BZ1410" si="803">AU1347</f>
        <v>0</v>
      </c>
      <c r="CA1347" s="12" t="str">
        <f t="shared" ref="CA1347:CA1410" si="804">IFERROR(LEFT(BZ1347,FIND(".",BZ1347,1)),"")</f>
        <v/>
      </c>
      <c r="CB1347" s="21" t="str">
        <f t="shared" ref="CB1347:CB1410" si="805">IFERROR(MID(BZ1347,FIND(".",BZ1347,1)+3,(FIND(".",BZ1347,100))-(FIND(".",BZ1347,1)+2)),"")</f>
        <v/>
      </c>
      <c r="CC1347" s="12" t="str">
        <f t="shared" ref="CC1347:CC1410" si="806">IFERROR(MID(BZ1347,FIND(".",BZ1347,83)+3,(FIND(".",BZ1347,185))-(FIND(".",BZ1347,83)+2)),"")</f>
        <v/>
      </c>
      <c r="CD1347" s="12" t="str">
        <f t="shared" ref="CD1347:CD1410" si="807">IFERROR(MID(BZ1347,FIND(".",BZ1347,185)+3,(FIND(".",BZ1347,255))-(FIND(".",BZ1347,185)+1)),"")</f>
        <v/>
      </c>
      <c r="CF1347" s="12">
        <f t="shared" ref="CF1347:CF1410" si="808">COUNTIF(CA1347:CD1347,"La bibliografía básica propuesta se encuentra en la biblioteca ""Juan Roa Vásquez"".")</f>
        <v>0</v>
      </c>
      <c r="CG1347" s="12">
        <f t="shared" ref="CG1347:CG1410" si="809">COUNTIF(CA1347:CD1347,"La bibliografía propuesta contiene títulos de edición menor a 5 años.")</f>
        <v>0</v>
      </c>
      <c r="CH1347" s="12">
        <f t="shared" ref="CH1347:CH1410" si="810">COUNTIF(CA1347:CD1347,"La bibliografía se presenta con una sólo sistema de referenciación (APA, Vancouver, IEEE, etc).")</f>
        <v>0</v>
      </c>
      <c r="CI1347" s="12">
        <f t="shared" ref="CI1347:CI1410" si="811">COUNTIF(CA1347:CD1347,"La bibliografía incluye por lo menos dos títulos en una segunda lengua.")</f>
        <v>0</v>
      </c>
      <c r="CJ1347" s="12">
        <f t="shared" ref="CJ1347:CJ1410" si="812">COUNTIF(CA1347:CD1347,"No incluye bibliografía.")</f>
        <v>0</v>
      </c>
      <c r="CK1347" s="12">
        <f t="shared" ref="CK1347:CK1410" si="813">IF(CJ1347=1,1,SUM(CF1347:CI1347))</f>
        <v>0</v>
      </c>
    </row>
    <row r="1348" spans="50:89" x14ac:dyDescent="0.25">
      <c r="AX1348" s="12" t="str">
        <f t="shared" si="783"/>
        <v/>
      </c>
      <c r="AY1348" s="12" t="str">
        <f t="shared" si="777"/>
        <v/>
      </c>
      <c r="AZ1348" s="20">
        <f t="shared" si="784"/>
        <v>0</v>
      </c>
      <c r="BA1348" s="12" t="str">
        <f t="shared" si="779"/>
        <v/>
      </c>
      <c r="BB1348" s="12" t="str">
        <f t="shared" si="780"/>
        <v/>
      </c>
      <c r="BC1348" s="12" t="str">
        <f t="shared" si="781"/>
        <v/>
      </c>
      <c r="BD1348" s="12" t="str">
        <f t="shared" si="782"/>
        <v/>
      </c>
      <c r="BF1348" s="12">
        <f t="shared" si="785"/>
        <v>0</v>
      </c>
      <c r="BG1348" s="12">
        <f t="shared" si="786"/>
        <v>0</v>
      </c>
      <c r="BH1348" s="12">
        <f t="shared" si="787"/>
        <v>0</v>
      </c>
      <c r="BI1348" s="12">
        <f t="shared" si="788"/>
        <v>0</v>
      </c>
      <c r="BJ1348" s="12">
        <f t="shared" si="789"/>
        <v>0</v>
      </c>
      <c r="BK1348" s="12">
        <f t="shared" si="790"/>
        <v>0</v>
      </c>
      <c r="BL1348" s="20">
        <f t="shared" si="791"/>
        <v>0</v>
      </c>
      <c r="BM1348" s="12">
        <f t="shared" si="792"/>
        <v>0</v>
      </c>
      <c r="BN1348" s="12" t="str">
        <f t="shared" si="778"/>
        <v/>
      </c>
      <c r="BO1348" s="12" t="str">
        <f t="shared" si="793"/>
        <v/>
      </c>
      <c r="BP1348" s="12" t="str">
        <f t="shared" si="794"/>
        <v/>
      </c>
      <c r="BQ1348" s="12" t="str">
        <f t="shared" si="795"/>
        <v/>
      </c>
      <c r="BS1348" s="12">
        <f t="shared" si="796"/>
        <v>0</v>
      </c>
      <c r="BT1348" s="12">
        <f t="shared" si="797"/>
        <v>0</v>
      </c>
      <c r="BU1348" s="12">
        <f t="shared" si="798"/>
        <v>0</v>
      </c>
      <c r="BV1348" s="12">
        <f t="shared" si="799"/>
        <v>0</v>
      </c>
      <c r="BW1348" s="12">
        <f t="shared" si="800"/>
        <v>0</v>
      </c>
      <c r="BX1348" s="12">
        <f t="shared" si="801"/>
        <v>0</v>
      </c>
      <c r="BY1348" s="12">
        <f t="shared" si="802"/>
        <v>0</v>
      </c>
      <c r="BZ1348" s="12">
        <f t="shared" si="803"/>
        <v>0</v>
      </c>
      <c r="CA1348" s="12" t="str">
        <f t="shared" si="804"/>
        <v/>
      </c>
      <c r="CB1348" s="21" t="str">
        <f t="shared" si="805"/>
        <v/>
      </c>
      <c r="CC1348" s="12" t="str">
        <f t="shared" si="806"/>
        <v/>
      </c>
      <c r="CD1348" s="12" t="str">
        <f t="shared" si="807"/>
        <v/>
      </c>
      <c r="CF1348" s="12">
        <f t="shared" si="808"/>
        <v>0</v>
      </c>
      <c r="CG1348" s="12">
        <f t="shared" si="809"/>
        <v>0</v>
      </c>
      <c r="CH1348" s="12">
        <f t="shared" si="810"/>
        <v>0</v>
      </c>
      <c r="CI1348" s="12">
        <f t="shared" si="811"/>
        <v>0</v>
      </c>
      <c r="CJ1348" s="12">
        <f t="shared" si="812"/>
        <v>0</v>
      </c>
      <c r="CK1348" s="12">
        <f t="shared" si="813"/>
        <v>0</v>
      </c>
    </row>
    <row r="1349" spans="50:89" x14ac:dyDescent="0.25">
      <c r="AX1349" s="12" t="str">
        <f t="shared" si="783"/>
        <v/>
      </c>
      <c r="AY1349" s="12" t="str">
        <f t="shared" si="777"/>
        <v/>
      </c>
      <c r="AZ1349" s="20">
        <f t="shared" si="784"/>
        <v>0</v>
      </c>
      <c r="BA1349" s="12" t="str">
        <f t="shared" si="779"/>
        <v/>
      </c>
      <c r="BB1349" s="12" t="str">
        <f t="shared" si="780"/>
        <v/>
      </c>
      <c r="BC1349" s="12" t="str">
        <f t="shared" si="781"/>
        <v/>
      </c>
      <c r="BD1349" s="12" t="str">
        <f t="shared" si="782"/>
        <v/>
      </c>
      <c r="BF1349" s="12">
        <f t="shared" si="785"/>
        <v>0</v>
      </c>
      <c r="BG1349" s="12">
        <f t="shared" si="786"/>
        <v>0</v>
      </c>
      <c r="BH1349" s="12">
        <f t="shared" si="787"/>
        <v>0</v>
      </c>
      <c r="BI1349" s="12">
        <f t="shared" si="788"/>
        <v>0</v>
      </c>
      <c r="BJ1349" s="12">
        <f t="shared" si="789"/>
        <v>0</v>
      </c>
      <c r="BK1349" s="12">
        <f t="shared" si="790"/>
        <v>0</v>
      </c>
      <c r="BL1349" s="20">
        <f t="shared" si="791"/>
        <v>0</v>
      </c>
      <c r="BM1349" s="12">
        <f t="shared" si="792"/>
        <v>0</v>
      </c>
      <c r="BN1349" s="12" t="str">
        <f t="shared" si="778"/>
        <v/>
      </c>
      <c r="BO1349" s="12" t="str">
        <f t="shared" si="793"/>
        <v/>
      </c>
      <c r="BP1349" s="12" t="str">
        <f t="shared" si="794"/>
        <v/>
      </c>
      <c r="BQ1349" s="12" t="str">
        <f t="shared" si="795"/>
        <v/>
      </c>
      <c r="BS1349" s="12">
        <f t="shared" si="796"/>
        <v>0</v>
      </c>
      <c r="BT1349" s="12">
        <f t="shared" si="797"/>
        <v>0</v>
      </c>
      <c r="BU1349" s="12">
        <f t="shared" si="798"/>
        <v>0</v>
      </c>
      <c r="BV1349" s="12">
        <f t="shared" si="799"/>
        <v>0</v>
      </c>
      <c r="BW1349" s="12">
        <f t="shared" si="800"/>
        <v>0</v>
      </c>
      <c r="BX1349" s="12">
        <f t="shared" si="801"/>
        <v>0</v>
      </c>
      <c r="BY1349" s="12">
        <f t="shared" si="802"/>
        <v>0</v>
      </c>
      <c r="BZ1349" s="12">
        <f t="shared" si="803"/>
        <v>0</v>
      </c>
      <c r="CA1349" s="12" t="str">
        <f t="shared" si="804"/>
        <v/>
      </c>
      <c r="CB1349" s="21" t="str">
        <f t="shared" si="805"/>
        <v/>
      </c>
      <c r="CC1349" s="12" t="str">
        <f t="shared" si="806"/>
        <v/>
      </c>
      <c r="CD1349" s="12" t="str">
        <f t="shared" si="807"/>
        <v/>
      </c>
      <c r="CF1349" s="12">
        <f t="shared" si="808"/>
        <v>0</v>
      </c>
      <c r="CG1349" s="12">
        <f t="shared" si="809"/>
        <v>0</v>
      </c>
      <c r="CH1349" s="12">
        <f t="shared" si="810"/>
        <v>0</v>
      </c>
      <c r="CI1349" s="12">
        <f t="shared" si="811"/>
        <v>0</v>
      </c>
      <c r="CJ1349" s="12">
        <f t="shared" si="812"/>
        <v>0</v>
      </c>
      <c r="CK1349" s="12">
        <f t="shared" si="813"/>
        <v>0</v>
      </c>
    </row>
    <row r="1350" spans="50:89" x14ac:dyDescent="0.25">
      <c r="AX1350" s="12" t="str">
        <f t="shared" si="783"/>
        <v/>
      </c>
      <c r="AY1350" s="12" t="str">
        <f t="shared" si="777"/>
        <v/>
      </c>
      <c r="AZ1350" s="20">
        <f t="shared" si="784"/>
        <v>0</v>
      </c>
      <c r="BA1350" s="12" t="str">
        <f t="shared" si="779"/>
        <v/>
      </c>
      <c r="BB1350" s="12" t="str">
        <f t="shared" si="780"/>
        <v/>
      </c>
      <c r="BC1350" s="12" t="str">
        <f t="shared" si="781"/>
        <v/>
      </c>
      <c r="BD1350" s="12" t="str">
        <f t="shared" si="782"/>
        <v/>
      </c>
      <c r="BF1350" s="12">
        <f t="shared" si="785"/>
        <v>0</v>
      </c>
      <c r="BG1350" s="12">
        <f t="shared" si="786"/>
        <v>0</v>
      </c>
      <c r="BH1350" s="12">
        <f t="shared" si="787"/>
        <v>0</v>
      </c>
      <c r="BI1350" s="12">
        <f t="shared" si="788"/>
        <v>0</v>
      </c>
      <c r="BJ1350" s="12">
        <f t="shared" si="789"/>
        <v>0</v>
      </c>
      <c r="BK1350" s="12">
        <f t="shared" si="790"/>
        <v>0</v>
      </c>
      <c r="BL1350" s="20">
        <f t="shared" si="791"/>
        <v>0</v>
      </c>
      <c r="BM1350" s="12">
        <f t="shared" si="792"/>
        <v>0</v>
      </c>
      <c r="BN1350" s="12" t="str">
        <f t="shared" si="778"/>
        <v/>
      </c>
      <c r="BO1350" s="12" t="str">
        <f t="shared" si="793"/>
        <v/>
      </c>
      <c r="BP1350" s="12" t="str">
        <f t="shared" si="794"/>
        <v/>
      </c>
      <c r="BQ1350" s="12" t="str">
        <f t="shared" si="795"/>
        <v/>
      </c>
      <c r="BS1350" s="12">
        <f t="shared" si="796"/>
        <v>0</v>
      </c>
      <c r="BT1350" s="12">
        <f t="shared" si="797"/>
        <v>0</v>
      </c>
      <c r="BU1350" s="12">
        <f t="shared" si="798"/>
        <v>0</v>
      </c>
      <c r="BV1350" s="12">
        <f t="shared" si="799"/>
        <v>0</v>
      </c>
      <c r="BW1350" s="12">
        <f t="shared" si="800"/>
        <v>0</v>
      </c>
      <c r="BX1350" s="12">
        <f t="shared" si="801"/>
        <v>0</v>
      </c>
      <c r="BY1350" s="12">
        <f t="shared" si="802"/>
        <v>0</v>
      </c>
      <c r="BZ1350" s="12">
        <f t="shared" si="803"/>
        <v>0</v>
      </c>
      <c r="CA1350" s="12" t="str">
        <f t="shared" si="804"/>
        <v/>
      </c>
      <c r="CB1350" s="21" t="str">
        <f t="shared" si="805"/>
        <v/>
      </c>
      <c r="CC1350" s="12" t="str">
        <f t="shared" si="806"/>
        <v/>
      </c>
      <c r="CD1350" s="12" t="str">
        <f t="shared" si="807"/>
        <v/>
      </c>
      <c r="CF1350" s="12">
        <f t="shared" si="808"/>
        <v>0</v>
      </c>
      <c r="CG1350" s="12">
        <f t="shared" si="809"/>
        <v>0</v>
      </c>
      <c r="CH1350" s="12">
        <f t="shared" si="810"/>
        <v>0</v>
      </c>
      <c r="CI1350" s="12">
        <f t="shared" si="811"/>
        <v>0</v>
      </c>
      <c r="CJ1350" s="12">
        <f t="shared" si="812"/>
        <v>0</v>
      </c>
      <c r="CK1350" s="12">
        <f t="shared" si="813"/>
        <v>0</v>
      </c>
    </row>
    <row r="1351" spans="50:89" x14ac:dyDescent="0.25">
      <c r="AX1351" s="12" t="str">
        <f t="shared" si="783"/>
        <v/>
      </c>
      <c r="AY1351" s="12" t="str">
        <f t="shared" si="777"/>
        <v/>
      </c>
      <c r="AZ1351" s="20">
        <f t="shared" si="784"/>
        <v>0</v>
      </c>
      <c r="BA1351" s="12" t="str">
        <f t="shared" si="779"/>
        <v/>
      </c>
      <c r="BB1351" s="12" t="str">
        <f t="shared" si="780"/>
        <v/>
      </c>
      <c r="BC1351" s="12" t="str">
        <f t="shared" si="781"/>
        <v/>
      </c>
      <c r="BD1351" s="12" t="str">
        <f t="shared" si="782"/>
        <v/>
      </c>
      <c r="BF1351" s="12">
        <f t="shared" si="785"/>
        <v>0</v>
      </c>
      <c r="BG1351" s="12">
        <f t="shared" si="786"/>
        <v>0</v>
      </c>
      <c r="BH1351" s="12">
        <f t="shared" si="787"/>
        <v>0</v>
      </c>
      <c r="BI1351" s="12">
        <f t="shared" si="788"/>
        <v>0</v>
      </c>
      <c r="BJ1351" s="12">
        <f t="shared" si="789"/>
        <v>0</v>
      </c>
      <c r="BK1351" s="12">
        <f t="shared" si="790"/>
        <v>0</v>
      </c>
      <c r="BL1351" s="20">
        <f t="shared" si="791"/>
        <v>0</v>
      </c>
      <c r="BM1351" s="12">
        <f t="shared" si="792"/>
        <v>0</v>
      </c>
      <c r="BN1351" s="12" t="str">
        <f t="shared" si="778"/>
        <v/>
      </c>
      <c r="BO1351" s="12" t="str">
        <f t="shared" si="793"/>
        <v/>
      </c>
      <c r="BP1351" s="12" t="str">
        <f t="shared" si="794"/>
        <v/>
      </c>
      <c r="BQ1351" s="12" t="str">
        <f t="shared" si="795"/>
        <v/>
      </c>
      <c r="BS1351" s="12">
        <f t="shared" si="796"/>
        <v>0</v>
      </c>
      <c r="BT1351" s="12">
        <f t="shared" si="797"/>
        <v>0</v>
      </c>
      <c r="BU1351" s="12">
        <f t="shared" si="798"/>
        <v>0</v>
      </c>
      <c r="BV1351" s="12">
        <f t="shared" si="799"/>
        <v>0</v>
      </c>
      <c r="BW1351" s="12">
        <f t="shared" si="800"/>
        <v>0</v>
      </c>
      <c r="BX1351" s="12">
        <f t="shared" si="801"/>
        <v>0</v>
      </c>
      <c r="BY1351" s="12">
        <f t="shared" si="802"/>
        <v>0</v>
      </c>
      <c r="BZ1351" s="12">
        <f t="shared" si="803"/>
        <v>0</v>
      </c>
      <c r="CA1351" s="12" t="str">
        <f t="shared" si="804"/>
        <v/>
      </c>
      <c r="CB1351" s="21" t="str">
        <f t="shared" si="805"/>
        <v/>
      </c>
      <c r="CC1351" s="12" t="str">
        <f t="shared" si="806"/>
        <v/>
      </c>
      <c r="CD1351" s="12" t="str">
        <f t="shared" si="807"/>
        <v/>
      </c>
      <c r="CF1351" s="12">
        <f t="shared" si="808"/>
        <v>0</v>
      </c>
      <c r="CG1351" s="12">
        <f t="shared" si="809"/>
        <v>0</v>
      </c>
      <c r="CH1351" s="12">
        <f t="shared" si="810"/>
        <v>0</v>
      </c>
      <c r="CI1351" s="12">
        <f t="shared" si="811"/>
        <v>0</v>
      </c>
      <c r="CJ1351" s="12">
        <f t="shared" si="812"/>
        <v>0</v>
      </c>
      <c r="CK1351" s="12">
        <f t="shared" si="813"/>
        <v>0</v>
      </c>
    </row>
    <row r="1352" spans="50:89" x14ac:dyDescent="0.25">
      <c r="AX1352" s="12" t="str">
        <f t="shared" si="783"/>
        <v/>
      </c>
      <c r="AY1352" s="12" t="str">
        <f t="shared" si="777"/>
        <v/>
      </c>
      <c r="AZ1352" s="20">
        <f t="shared" si="784"/>
        <v>0</v>
      </c>
      <c r="BA1352" s="12" t="str">
        <f t="shared" si="779"/>
        <v/>
      </c>
      <c r="BB1352" s="12" t="str">
        <f t="shared" si="780"/>
        <v/>
      </c>
      <c r="BC1352" s="12" t="str">
        <f t="shared" si="781"/>
        <v/>
      </c>
      <c r="BD1352" s="12" t="str">
        <f t="shared" si="782"/>
        <v/>
      </c>
      <c r="BF1352" s="12">
        <f t="shared" si="785"/>
        <v>0</v>
      </c>
      <c r="BG1352" s="12">
        <f t="shared" si="786"/>
        <v>0</v>
      </c>
      <c r="BH1352" s="12">
        <f t="shared" si="787"/>
        <v>0</v>
      </c>
      <c r="BI1352" s="12">
        <f t="shared" si="788"/>
        <v>0</v>
      </c>
      <c r="BJ1352" s="12">
        <f t="shared" si="789"/>
        <v>0</v>
      </c>
      <c r="BK1352" s="12">
        <f t="shared" si="790"/>
        <v>0</v>
      </c>
      <c r="BL1352" s="20">
        <f t="shared" si="791"/>
        <v>0</v>
      </c>
      <c r="BM1352" s="12">
        <f t="shared" si="792"/>
        <v>0</v>
      </c>
      <c r="BN1352" s="12" t="str">
        <f t="shared" si="778"/>
        <v/>
      </c>
      <c r="BO1352" s="12" t="str">
        <f t="shared" si="793"/>
        <v/>
      </c>
      <c r="BP1352" s="12" t="str">
        <f t="shared" si="794"/>
        <v/>
      </c>
      <c r="BQ1352" s="12" t="str">
        <f t="shared" si="795"/>
        <v/>
      </c>
      <c r="BS1352" s="12">
        <f t="shared" si="796"/>
        <v>0</v>
      </c>
      <c r="BT1352" s="12">
        <f t="shared" si="797"/>
        <v>0</v>
      </c>
      <c r="BU1352" s="12">
        <f t="shared" si="798"/>
        <v>0</v>
      </c>
      <c r="BV1352" s="12">
        <f t="shared" si="799"/>
        <v>0</v>
      </c>
      <c r="BW1352" s="12">
        <f t="shared" si="800"/>
        <v>0</v>
      </c>
      <c r="BX1352" s="12">
        <f t="shared" si="801"/>
        <v>0</v>
      </c>
      <c r="BY1352" s="12">
        <f t="shared" si="802"/>
        <v>0</v>
      </c>
      <c r="BZ1352" s="12">
        <f t="shared" si="803"/>
        <v>0</v>
      </c>
      <c r="CA1352" s="12" t="str">
        <f t="shared" si="804"/>
        <v/>
      </c>
      <c r="CB1352" s="21" t="str">
        <f t="shared" si="805"/>
        <v/>
      </c>
      <c r="CC1352" s="12" t="str">
        <f t="shared" si="806"/>
        <v/>
      </c>
      <c r="CD1352" s="12" t="str">
        <f t="shared" si="807"/>
        <v/>
      </c>
      <c r="CF1352" s="12">
        <f t="shared" si="808"/>
        <v>0</v>
      </c>
      <c r="CG1352" s="12">
        <f t="shared" si="809"/>
        <v>0</v>
      </c>
      <c r="CH1352" s="12">
        <f t="shared" si="810"/>
        <v>0</v>
      </c>
      <c r="CI1352" s="12">
        <f t="shared" si="811"/>
        <v>0</v>
      </c>
      <c r="CJ1352" s="12">
        <f t="shared" si="812"/>
        <v>0</v>
      </c>
      <c r="CK1352" s="12">
        <f t="shared" si="813"/>
        <v>0</v>
      </c>
    </row>
    <row r="1353" spans="50:89" x14ac:dyDescent="0.25">
      <c r="AX1353" s="12" t="str">
        <f t="shared" si="783"/>
        <v/>
      </c>
      <c r="AY1353" s="12" t="str">
        <f t="shared" si="777"/>
        <v/>
      </c>
      <c r="AZ1353" s="20">
        <f t="shared" si="784"/>
        <v>0</v>
      </c>
      <c r="BA1353" s="12" t="str">
        <f t="shared" si="779"/>
        <v/>
      </c>
      <c r="BB1353" s="12" t="str">
        <f t="shared" si="780"/>
        <v/>
      </c>
      <c r="BC1353" s="12" t="str">
        <f t="shared" si="781"/>
        <v/>
      </c>
      <c r="BD1353" s="12" t="str">
        <f t="shared" si="782"/>
        <v/>
      </c>
      <c r="BF1353" s="12">
        <f t="shared" si="785"/>
        <v>0</v>
      </c>
      <c r="BG1353" s="12">
        <f t="shared" si="786"/>
        <v>0</v>
      </c>
      <c r="BH1353" s="12">
        <f t="shared" si="787"/>
        <v>0</v>
      </c>
      <c r="BI1353" s="12">
        <f t="shared" si="788"/>
        <v>0</v>
      </c>
      <c r="BJ1353" s="12">
        <f t="shared" si="789"/>
        <v>0</v>
      </c>
      <c r="BK1353" s="12">
        <f t="shared" si="790"/>
        <v>0</v>
      </c>
      <c r="BL1353" s="20">
        <f t="shared" si="791"/>
        <v>0</v>
      </c>
      <c r="BM1353" s="12">
        <f t="shared" si="792"/>
        <v>0</v>
      </c>
      <c r="BN1353" s="12" t="str">
        <f t="shared" si="778"/>
        <v/>
      </c>
      <c r="BO1353" s="12" t="str">
        <f t="shared" si="793"/>
        <v/>
      </c>
      <c r="BP1353" s="12" t="str">
        <f t="shared" si="794"/>
        <v/>
      </c>
      <c r="BQ1353" s="12" t="str">
        <f t="shared" si="795"/>
        <v/>
      </c>
      <c r="BS1353" s="12">
        <f t="shared" si="796"/>
        <v>0</v>
      </c>
      <c r="BT1353" s="12">
        <f t="shared" si="797"/>
        <v>0</v>
      </c>
      <c r="BU1353" s="12">
        <f t="shared" si="798"/>
        <v>0</v>
      </c>
      <c r="BV1353" s="12">
        <f t="shared" si="799"/>
        <v>0</v>
      </c>
      <c r="BW1353" s="12">
        <f t="shared" si="800"/>
        <v>0</v>
      </c>
      <c r="BX1353" s="12">
        <f t="shared" si="801"/>
        <v>0</v>
      </c>
      <c r="BY1353" s="12">
        <f t="shared" si="802"/>
        <v>0</v>
      </c>
      <c r="BZ1353" s="12">
        <f t="shared" si="803"/>
        <v>0</v>
      </c>
      <c r="CA1353" s="12" t="str">
        <f t="shared" si="804"/>
        <v/>
      </c>
      <c r="CB1353" s="21" t="str">
        <f t="shared" si="805"/>
        <v/>
      </c>
      <c r="CC1353" s="12" t="str">
        <f t="shared" si="806"/>
        <v/>
      </c>
      <c r="CD1353" s="12" t="str">
        <f t="shared" si="807"/>
        <v/>
      </c>
      <c r="CF1353" s="12">
        <f t="shared" si="808"/>
        <v>0</v>
      </c>
      <c r="CG1353" s="12">
        <f t="shared" si="809"/>
        <v>0</v>
      </c>
      <c r="CH1353" s="12">
        <f t="shared" si="810"/>
        <v>0</v>
      </c>
      <c r="CI1353" s="12">
        <f t="shared" si="811"/>
        <v>0</v>
      </c>
      <c r="CJ1353" s="12">
        <f t="shared" si="812"/>
        <v>0</v>
      </c>
      <c r="CK1353" s="12">
        <f t="shared" si="813"/>
        <v>0</v>
      </c>
    </row>
    <row r="1354" spans="50:89" x14ac:dyDescent="0.25">
      <c r="AX1354" s="12" t="str">
        <f t="shared" si="783"/>
        <v/>
      </c>
      <c r="AY1354" s="12" t="str">
        <f t="shared" si="777"/>
        <v/>
      </c>
      <c r="AZ1354" s="20">
        <f t="shared" si="784"/>
        <v>0</v>
      </c>
      <c r="BA1354" s="12" t="str">
        <f t="shared" si="779"/>
        <v/>
      </c>
      <c r="BB1354" s="12" t="str">
        <f t="shared" si="780"/>
        <v/>
      </c>
      <c r="BC1354" s="12" t="str">
        <f t="shared" si="781"/>
        <v/>
      </c>
      <c r="BD1354" s="12" t="str">
        <f t="shared" si="782"/>
        <v/>
      </c>
      <c r="BF1354" s="12">
        <f t="shared" si="785"/>
        <v>0</v>
      </c>
      <c r="BG1354" s="12">
        <f t="shared" si="786"/>
        <v>0</v>
      </c>
      <c r="BH1354" s="12">
        <f t="shared" si="787"/>
        <v>0</v>
      </c>
      <c r="BI1354" s="12">
        <f t="shared" si="788"/>
        <v>0</v>
      </c>
      <c r="BJ1354" s="12">
        <f t="shared" si="789"/>
        <v>0</v>
      </c>
      <c r="BK1354" s="12">
        <f t="shared" si="790"/>
        <v>0</v>
      </c>
      <c r="BL1354" s="20">
        <f t="shared" si="791"/>
        <v>0</v>
      </c>
      <c r="BM1354" s="12">
        <f t="shared" si="792"/>
        <v>0</v>
      </c>
      <c r="BN1354" s="12" t="str">
        <f t="shared" si="778"/>
        <v/>
      </c>
      <c r="BO1354" s="12" t="str">
        <f t="shared" si="793"/>
        <v/>
      </c>
      <c r="BP1354" s="12" t="str">
        <f t="shared" si="794"/>
        <v/>
      </c>
      <c r="BQ1354" s="12" t="str">
        <f t="shared" si="795"/>
        <v/>
      </c>
      <c r="BS1354" s="12">
        <f t="shared" si="796"/>
        <v>0</v>
      </c>
      <c r="BT1354" s="12">
        <f t="shared" si="797"/>
        <v>0</v>
      </c>
      <c r="BU1354" s="12">
        <f t="shared" si="798"/>
        <v>0</v>
      </c>
      <c r="BV1354" s="12">
        <f t="shared" si="799"/>
        <v>0</v>
      </c>
      <c r="BW1354" s="12">
        <f t="shared" si="800"/>
        <v>0</v>
      </c>
      <c r="BX1354" s="12">
        <f t="shared" si="801"/>
        <v>0</v>
      </c>
      <c r="BY1354" s="12">
        <f t="shared" si="802"/>
        <v>0</v>
      </c>
      <c r="BZ1354" s="12">
        <f t="shared" si="803"/>
        <v>0</v>
      </c>
      <c r="CA1354" s="12" t="str">
        <f t="shared" si="804"/>
        <v/>
      </c>
      <c r="CB1354" s="21" t="str">
        <f t="shared" si="805"/>
        <v/>
      </c>
      <c r="CC1354" s="12" t="str">
        <f t="shared" si="806"/>
        <v/>
      </c>
      <c r="CD1354" s="12" t="str">
        <f t="shared" si="807"/>
        <v/>
      </c>
      <c r="CF1354" s="12">
        <f t="shared" si="808"/>
        <v>0</v>
      </c>
      <c r="CG1354" s="12">
        <f t="shared" si="809"/>
        <v>0</v>
      </c>
      <c r="CH1354" s="12">
        <f t="shared" si="810"/>
        <v>0</v>
      </c>
      <c r="CI1354" s="12">
        <f t="shared" si="811"/>
        <v>0</v>
      </c>
      <c r="CJ1354" s="12">
        <f t="shared" si="812"/>
        <v>0</v>
      </c>
      <c r="CK1354" s="12">
        <f t="shared" si="813"/>
        <v>0</v>
      </c>
    </row>
    <row r="1355" spans="50:89" x14ac:dyDescent="0.25">
      <c r="AX1355" s="12" t="str">
        <f t="shared" si="783"/>
        <v/>
      </c>
      <c r="AY1355" s="12" t="str">
        <f t="shared" ref="AY1355:AY1418" si="814">IFERROR(1/(COUNTIF($AX$2:$AX$2000,MATCH(C1355,$C$2:$C$2000,0))),"")</f>
        <v/>
      </c>
      <c r="AZ1355" s="20">
        <f t="shared" si="784"/>
        <v>0</v>
      </c>
      <c r="BA1355" s="12" t="str">
        <f t="shared" si="779"/>
        <v/>
      </c>
      <c r="BB1355" s="12" t="str">
        <f t="shared" si="780"/>
        <v/>
      </c>
      <c r="BC1355" s="12" t="str">
        <f t="shared" si="781"/>
        <v/>
      </c>
      <c r="BD1355" s="12" t="str">
        <f t="shared" si="782"/>
        <v/>
      </c>
      <c r="BF1355" s="12">
        <f t="shared" si="785"/>
        <v>0</v>
      </c>
      <c r="BG1355" s="12">
        <f t="shared" si="786"/>
        <v>0</v>
      </c>
      <c r="BH1355" s="12">
        <f t="shared" si="787"/>
        <v>0</v>
      </c>
      <c r="BI1355" s="12">
        <f t="shared" si="788"/>
        <v>0</v>
      </c>
      <c r="BJ1355" s="12">
        <f t="shared" si="789"/>
        <v>0</v>
      </c>
      <c r="BK1355" s="12">
        <f t="shared" si="790"/>
        <v>0</v>
      </c>
      <c r="BL1355" s="20">
        <f t="shared" si="791"/>
        <v>0</v>
      </c>
      <c r="BM1355" s="12">
        <f t="shared" si="792"/>
        <v>0</v>
      </c>
      <c r="BN1355" s="12" t="str">
        <f t="shared" si="778"/>
        <v/>
      </c>
      <c r="BO1355" s="12" t="str">
        <f t="shared" si="793"/>
        <v/>
      </c>
      <c r="BP1355" s="12" t="str">
        <f t="shared" si="794"/>
        <v/>
      </c>
      <c r="BQ1355" s="12" t="str">
        <f t="shared" si="795"/>
        <v/>
      </c>
      <c r="BS1355" s="12">
        <f t="shared" si="796"/>
        <v>0</v>
      </c>
      <c r="BT1355" s="12">
        <f t="shared" si="797"/>
        <v>0</v>
      </c>
      <c r="BU1355" s="12">
        <f t="shared" si="798"/>
        <v>0</v>
      </c>
      <c r="BV1355" s="12">
        <f t="shared" si="799"/>
        <v>0</v>
      </c>
      <c r="BW1355" s="12">
        <f t="shared" si="800"/>
        <v>0</v>
      </c>
      <c r="BX1355" s="12">
        <f t="shared" si="801"/>
        <v>0</v>
      </c>
      <c r="BY1355" s="12">
        <f t="shared" si="802"/>
        <v>0</v>
      </c>
      <c r="BZ1355" s="12">
        <f t="shared" si="803"/>
        <v>0</v>
      </c>
      <c r="CA1355" s="12" t="str">
        <f t="shared" si="804"/>
        <v/>
      </c>
      <c r="CB1355" s="21" t="str">
        <f t="shared" si="805"/>
        <v/>
      </c>
      <c r="CC1355" s="12" t="str">
        <f t="shared" si="806"/>
        <v/>
      </c>
      <c r="CD1355" s="12" t="str">
        <f t="shared" si="807"/>
        <v/>
      </c>
      <c r="CF1355" s="12">
        <f t="shared" si="808"/>
        <v>0</v>
      </c>
      <c r="CG1355" s="12">
        <f t="shared" si="809"/>
        <v>0</v>
      </c>
      <c r="CH1355" s="12">
        <f t="shared" si="810"/>
        <v>0</v>
      </c>
      <c r="CI1355" s="12">
        <f t="shared" si="811"/>
        <v>0</v>
      </c>
      <c r="CJ1355" s="12">
        <f t="shared" si="812"/>
        <v>0</v>
      </c>
      <c r="CK1355" s="12">
        <f t="shared" si="813"/>
        <v>0</v>
      </c>
    </row>
    <row r="1356" spans="50:89" x14ac:dyDescent="0.25">
      <c r="AX1356" s="12" t="str">
        <f t="shared" si="783"/>
        <v/>
      </c>
      <c r="AY1356" s="12" t="str">
        <f t="shared" si="814"/>
        <v/>
      </c>
      <c r="AZ1356" s="20">
        <f t="shared" si="784"/>
        <v>0</v>
      </c>
      <c r="BA1356" s="12" t="str">
        <f t="shared" si="779"/>
        <v/>
      </c>
      <c r="BB1356" s="12" t="str">
        <f t="shared" si="780"/>
        <v/>
      </c>
      <c r="BC1356" s="12" t="str">
        <f t="shared" si="781"/>
        <v/>
      </c>
      <c r="BD1356" s="12" t="str">
        <f t="shared" si="782"/>
        <v/>
      </c>
      <c r="BF1356" s="12">
        <f t="shared" si="785"/>
        <v>0</v>
      </c>
      <c r="BG1356" s="12">
        <f t="shared" si="786"/>
        <v>0</v>
      </c>
      <c r="BH1356" s="12">
        <f t="shared" si="787"/>
        <v>0</v>
      </c>
      <c r="BI1356" s="12">
        <f t="shared" si="788"/>
        <v>0</v>
      </c>
      <c r="BJ1356" s="12">
        <f t="shared" si="789"/>
        <v>0</v>
      </c>
      <c r="BK1356" s="12">
        <f t="shared" si="790"/>
        <v>0</v>
      </c>
      <c r="BL1356" s="20">
        <f t="shared" si="791"/>
        <v>0</v>
      </c>
      <c r="BM1356" s="12">
        <f t="shared" si="792"/>
        <v>0</v>
      </c>
      <c r="BN1356" s="12" t="str">
        <f t="shared" si="778"/>
        <v/>
      </c>
      <c r="BO1356" s="12" t="str">
        <f t="shared" si="793"/>
        <v/>
      </c>
      <c r="BP1356" s="12" t="str">
        <f t="shared" si="794"/>
        <v/>
      </c>
      <c r="BQ1356" s="12" t="str">
        <f t="shared" si="795"/>
        <v/>
      </c>
      <c r="BS1356" s="12">
        <f t="shared" si="796"/>
        <v>0</v>
      </c>
      <c r="BT1356" s="12">
        <f t="shared" si="797"/>
        <v>0</v>
      </c>
      <c r="BU1356" s="12">
        <f t="shared" si="798"/>
        <v>0</v>
      </c>
      <c r="BV1356" s="12">
        <f t="shared" si="799"/>
        <v>0</v>
      </c>
      <c r="BW1356" s="12">
        <f t="shared" si="800"/>
        <v>0</v>
      </c>
      <c r="BX1356" s="12">
        <f t="shared" si="801"/>
        <v>0</v>
      </c>
      <c r="BY1356" s="12">
        <f t="shared" si="802"/>
        <v>0</v>
      </c>
      <c r="BZ1356" s="12">
        <f t="shared" si="803"/>
        <v>0</v>
      </c>
      <c r="CA1356" s="12" t="str">
        <f t="shared" si="804"/>
        <v/>
      </c>
      <c r="CB1356" s="21" t="str">
        <f t="shared" si="805"/>
        <v/>
      </c>
      <c r="CC1356" s="12" t="str">
        <f t="shared" si="806"/>
        <v/>
      </c>
      <c r="CD1356" s="12" t="str">
        <f t="shared" si="807"/>
        <v/>
      </c>
      <c r="CF1356" s="12">
        <f t="shared" si="808"/>
        <v>0</v>
      </c>
      <c r="CG1356" s="12">
        <f t="shared" si="809"/>
        <v>0</v>
      </c>
      <c r="CH1356" s="12">
        <f t="shared" si="810"/>
        <v>0</v>
      </c>
      <c r="CI1356" s="12">
        <f t="shared" si="811"/>
        <v>0</v>
      </c>
      <c r="CJ1356" s="12">
        <f t="shared" si="812"/>
        <v>0</v>
      </c>
      <c r="CK1356" s="12">
        <f t="shared" si="813"/>
        <v>0</v>
      </c>
    </row>
    <row r="1357" spans="50:89" x14ac:dyDescent="0.25">
      <c r="AX1357" s="12" t="str">
        <f t="shared" si="783"/>
        <v/>
      </c>
      <c r="AY1357" s="12" t="str">
        <f t="shared" si="814"/>
        <v/>
      </c>
      <c r="AZ1357" s="20">
        <f t="shared" si="784"/>
        <v>0</v>
      </c>
      <c r="BA1357" s="12" t="str">
        <f t="shared" si="779"/>
        <v/>
      </c>
      <c r="BB1357" s="12" t="str">
        <f t="shared" si="780"/>
        <v/>
      </c>
      <c r="BC1357" s="12" t="str">
        <f t="shared" si="781"/>
        <v/>
      </c>
      <c r="BD1357" s="12" t="str">
        <f t="shared" si="782"/>
        <v/>
      </c>
      <c r="BF1357" s="12">
        <f t="shared" si="785"/>
        <v>0</v>
      </c>
      <c r="BG1357" s="12">
        <f t="shared" si="786"/>
        <v>0</v>
      </c>
      <c r="BH1357" s="12">
        <f t="shared" si="787"/>
        <v>0</v>
      </c>
      <c r="BI1357" s="12">
        <f t="shared" si="788"/>
        <v>0</v>
      </c>
      <c r="BJ1357" s="12">
        <f t="shared" si="789"/>
        <v>0</v>
      </c>
      <c r="BK1357" s="12">
        <f t="shared" si="790"/>
        <v>0</v>
      </c>
      <c r="BL1357" s="20">
        <f t="shared" si="791"/>
        <v>0</v>
      </c>
      <c r="BM1357" s="12">
        <f t="shared" si="792"/>
        <v>0</v>
      </c>
      <c r="BN1357" s="12" t="str">
        <f t="shared" si="778"/>
        <v/>
      </c>
      <c r="BO1357" s="12" t="str">
        <f t="shared" si="793"/>
        <v/>
      </c>
      <c r="BP1357" s="12" t="str">
        <f t="shared" si="794"/>
        <v/>
      </c>
      <c r="BQ1357" s="12" t="str">
        <f t="shared" si="795"/>
        <v/>
      </c>
      <c r="BS1357" s="12">
        <f t="shared" si="796"/>
        <v>0</v>
      </c>
      <c r="BT1357" s="12">
        <f t="shared" si="797"/>
        <v>0</v>
      </c>
      <c r="BU1357" s="12">
        <f t="shared" si="798"/>
        <v>0</v>
      </c>
      <c r="BV1357" s="12">
        <f t="shared" si="799"/>
        <v>0</v>
      </c>
      <c r="BW1357" s="12">
        <f t="shared" si="800"/>
        <v>0</v>
      </c>
      <c r="BX1357" s="12">
        <f t="shared" si="801"/>
        <v>0</v>
      </c>
      <c r="BY1357" s="12">
        <f t="shared" si="802"/>
        <v>0</v>
      </c>
      <c r="BZ1357" s="12">
        <f t="shared" si="803"/>
        <v>0</v>
      </c>
      <c r="CA1357" s="12" t="str">
        <f t="shared" si="804"/>
        <v/>
      </c>
      <c r="CB1357" s="21" t="str">
        <f t="shared" si="805"/>
        <v/>
      </c>
      <c r="CC1357" s="12" t="str">
        <f t="shared" si="806"/>
        <v/>
      </c>
      <c r="CD1357" s="12" t="str">
        <f t="shared" si="807"/>
        <v/>
      </c>
      <c r="CF1357" s="12">
        <f t="shared" si="808"/>
        <v>0</v>
      </c>
      <c r="CG1357" s="12">
        <f t="shared" si="809"/>
        <v>0</v>
      </c>
      <c r="CH1357" s="12">
        <f t="shared" si="810"/>
        <v>0</v>
      </c>
      <c r="CI1357" s="12">
        <f t="shared" si="811"/>
        <v>0</v>
      </c>
      <c r="CJ1357" s="12">
        <f t="shared" si="812"/>
        <v>0</v>
      </c>
      <c r="CK1357" s="12">
        <f t="shared" si="813"/>
        <v>0</v>
      </c>
    </row>
    <row r="1358" spans="50:89" x14ac:dyDescent="0.25">
      <c r="AX1358" s="12" t="str">
        <f t="shared" si="783"/>
        <v/>
      </c>
      <c r="AY1358" s="12" t="str">
        <f t="shared" si="814"/>
        <v/>
      </c>
      <c r="AZ1358" s="20">
        <f t="shared" si="784"/>
        <v>0</v>
      </c>
      <c r="BA1358" s="12" t="str">
        <f t="shared" si="779"/>
        <v/>
      </c>
      <c r="BB1358" s="12" t="str">
        <f t="shared" si="780"/>
        <v/>
      </c>
      <c r="BC1358" s="12" t="str">
        <f t="shared" si="781"/>
        <v/>
      </c>
      <c r="BD1358" s="12" t="str">
        <f t="shared" si="782"/>
        <v/>
      </c>
      <c r="BF1358" s="12">
        <f t="shared" si="785"/>
        <v>0</v>
      </c>
      <c r="BG1358" s="12">
        <f t="shared" si="786"/>
        <v>0</v>
      </c>
      <c r="BH1358" s="12">
        <f t="shared" si="787"/>
        <v>0</v>
      </c>
      <c r="BI1358" s="12">
        <f t="shared" si="788"/>
        <v>0</v>
      </c>
      <c r="BJ1358" s="12">
        <f t="shared" si="789"/>
        <v>0</v>
      </c>
      <c r="BK1358" s="12">
        <f t="shared" si="790"/>
        <v>0</v>
      </c>
      <c r="BL1358" s="20">
        <f t="shared" si="791"/>
        <v>0</v>
      </c>
      <c r="BM1358" s="12">
        <f t="shared" si="792"/>
        <v>0</v>
      </c>
      <c r="BN1358" s="12" t="str">
        <f t="shared" si="778"/>
        <v/>
      </c>
      <c r="BO1358" s="12" t="str">
        <f t="shared" si="793"/>
        <v/>
      </c>
      <c r="BP1358" s="12" t="str">
        <f t="shared" si="794"/>
        <v/>
      </c>
      <c r="BQ1358" s="12" t="str">
        <f t="shared" si="795"/>
        <v/>
      </c>
      <c r="BS1358" s="12">
        <f t="shared" si="796"/>
        <v>0</v>
      </c>
      <c r="BT1358" s="12">
        <f t="shared" si="797"/>
        <v>0</v>
      </c>
      <c r="BU1358" s="12">
        <f t="shared" si="798"/>
        <v>0</v>
      </c>
      <c r="BV1358" s="12">
        <f t="shared" si="799"/>
        <v>0</v>
      </c>
      <c r="BW1358" s="12">
        <f t="shared" si="800"/>
        <v>0</v>
      </c>
      <c r="BX1358" s="12">
        <f t="shared" si="801"/>
        <v>0</v>
      </c>
      <c r="BY1358" s="12">
        <f t="shared" si="802"/>
        <v>0</v>
      </c>
      <c r="BZ1358" s="12">
        <f t="shared" si="803"/>
        <v>0</v>
      </c>
      <c r="CA1358" s="12" t="str">
        <f t="shared" si="804"/>
        <v/>
      </c>
      <c r="CB1358" s="21" t="str">
        <f t="shared" si="805"/>
        <v/>
      </c>
      <c r="CC1358" s="12" t="str">
        <f t="shared" si="806"/>
        <v/>
      </c>
      <c r="CD1358" s="12" t="str">
        <f t="shared" si="807"/>
        <v/>
      </c>
      <c r="CF1358" s="12">
        <f t="shared" si="808"/>
        <v>0</v>
      </c>
      <c r="CG1358" s="12">
        <f t="shared" si="809"/>
        <v>0</v>
      </c>
      <c r="CH1358" s="12">
        <f t="shared" si="810"/>
        <v>0</v>
      </c>
      <c r="CI1358" s="12">
        <f t="shared" si="811"/>
        <v>0</v>
      </c>
      <c r="CJ1358" s="12">
        <f t="shared" si="812"/>
        <v>0</v>
      </c>
      <c r="CK1358" s="12">
        <f t="shared" si="813"/>
        <v>0</v>
      </c>
    </row>
    <row r="1359" spans="50:89" x14ac:dyDescent="0.25">
      <c r="AX1359" s="12" t="str">
        <f t="shared" si="783"/>
        <v/>
      </c>
      <c r="AY1359" s="12" t="str">
        <f t="shared" si="814"/>
        <v/>
      </c>
      <c r="AZ1359" s="20">
        <f t="shared" si="784"/>
        <v>0</v>
      </c>
      <c r="BA1359" s="12" t="str">
        <f t="shared" si="779"/>
        <v/>
      </c>
      <c r="BB1359" s="12" t="str">
        <f t="shared" si="780"/>
        <v/>
      </c>
      <c r="BC1359" s="12" t="str">
        <f t="shared" si="781"/>
        <v/>
      </c>
      <c r="BD1359" s="12" t="str">
        <f t="shared" si="782"/>
        <v/>
      </c>
      <c r="BF1359" s="12">
        <f t="shared" si="785"/>
        <v>0</v>
      </c>
      <c r="BG1359" s="12">
        <f t="shared" si="786"/>
        <v>0</v>
      </c>
      <c r="BH1359" s="12">
        <f t="shared" si="787"/>
        <v>0</v>
      </c>
      <c r="BI1359" s="12">
        <f t="shared" si="788"/>
        <v>0</v>
      </c>
      <c r="BJ1359" s="12">
        <f t="shared" si="789"/>
        <v>0</v>
      </c>
      <c r="BK1359" s="12">
        <f t="shared" si="790"/>
        <v>0</v>
      </c>
      <c r="BL1359" s="20">
        <f t="shared" si="791"/>
        <v>0</v>
      </c>
      <c r="BM1359" s="12">
        <f t="shared" si="792"/>
        <v>0</v>
      </c>
      <c r="BN1359" s="12" t="str">
        <f t="shared" si="778"/>
        <v/>
      </c>
      <c r="BO1359" s="12" t="str">
        <f t="shared" si="793"/>
        <v/>
      </c>
      <c r="BP1359" s="12" t="str">
        <f t="shared" si="794"/>
        <v/>
      </c>
      <c r="BQ1359" s="12" t="str">
        <f t="shared" si="795"/>
        <v/>
      </c>
      <c r="BS1359" s="12">
        <f t="shared" si="796"/>
        <v>0</v>
      </c>
      <c r="BT1359" s="12">
        <f t="shared" si="797"/>
        <v>0</v>
      </c>
      <c r="BU1359" s="12">
        <f t="shared" si="798"/>
        <v>0</v>
      </c>
      <c r="BV1359" s="12">
        <f t="shared" si="799"/>
        <v>0</v>
      </c>
      <c r="BW1359" s="12">
        <f t="shared" si="800"/>
        <v>0</v>
      </c>
      <c r="BX1359" s="12">
        <f t="shared" si="801"/>
        <v>0</v>
      </c>
      <c r="BY1359" s="12">
        <f t="shared" si="802"/>
        <v>0</v>
      </c>
      <c r="BZ1359" s="12">
        <f t="shared" si="803"/>
        <v>0</v>
      </c>
      <c r="CA1359" s="12" t="str">
        <f t="shared" si="804"/>
        <v/>
      </c>
      <c r="CB1359" s="21" t="str">
        <f t="shared" si="805"/>
        <v/>
      </c>
      <c r="CC1359" s="12" t="str">
        <f t="shared" si="806"/>
        <v/>
      </c>
      <c r="CD1359" s="12" t="str">
        <f t="shared" si="807"/>
        <v/>
      </c>
      <c r="CF1359" s="12">
        <f t="shared" si="808"/>
        <v>0</v>
      </c>
      <c r="CG1359" s="12">
        <f t="shared" si="809"/>
        <v>0</v>
      </c>
      <c r="CH1359" s="12">
        <f t="shared" si="810"/>
        <v>0</v>
      </c>
      <c r="CI1359" s="12">
        <f t="shared" si="811"/>
        <v>0</v>
      </c>
      <c r="CJ1359" s="12">
        <f t="shared" si="812"/>
        <v>0</v>
      </c>
      <c r="CK1359" s="12">
        <f t="shared" si="813"/>
        <v>0</v>
      </c>
    </row>
    <row r="1360" spans="50:89" x14ac:dyDescent="0.25">
      <c r="AX1360" s="12" t="str">
        <f t="shared" si="783"/>
        <v/>
      </c>
      <c r="AY1360" s="12" t="str">
        <f t="shared" si="814"/>
        <v/>
      </c>
      <c r="AZ1360" s="20">
        <f t="shared" si="784"/>
        <v>0</v>
      </c>
      <c r="BA1360" s="12" t="str">
        <f t="shared" si="779"/>
        <v/>
      </c>
      <c r="BB1360" s="12" t="str">
        <f t="shared" si="780"/>
        <v/>
      </c>
      <c r="BC1360" s="12" t="str">
        <f t="shared" si="781"/>
        <v/>
      </c>
      <c r="BD1360" s="12" t="str">
        <f t="shared" si="782"/>
        <v/>
      </c>
      <c r="BF1360" s="12">
        <f t="shared" si="785"/>
        <v>0</v>
      </c>
      <c r="BG1360" s="12">
        <f t="shared" si="786"/>
        <v>0</v>
      </c>
      <c r="BH1360" s="12">
        <f t="shared" si="787"/>
        <v>0</v>
      </c>
      <c r="BI1360" s="12">
        <f t="shared" si="788"/>
        <v>0</v>
      </c>
      <c r="BJ1360" s="12">
        <f t="shared" si="789"/>
        <v>0</v>
      </c>
      <c r="BK1360" s="12">
        <f t="shared" si="790"/>
        <v>0</v>
      </c>
      <c r="BL1360" s="20">
        <f t="shared" si="791"/>
        <v>0</v>
      </c>
      <c r="BM1360" s="12">
        <f t="shared" si="792"/>
        <v>0</v>
      </c>
      <c r="BN1360" s="12" t="str">
        <f t="shared" si="778"/>
        <v/>
      </c>
      <c r="BO1360" s="12" t="str">
        <f t="shared" si="793"/>
        <v/>
      </c>
      <c r="BP1360" s="12" t="str">
        <f t="shared" si="794"/>
        <v/>
      </c>
      <c r="BQ1360" s="12" t="str">
        <f t="shared" si="795"/>
        <v/>
      </c>
      <c r="BS1360" s="12">
        <f t="shared" si="796"/>
        <v>0</v>
      </c>
      <c r="BT1360" s="12">
        <f t="shared" si="797"/>
        <v>0</v>
      </c>
      <c r="BU1360" s="12">
        <f t="shared" si="798"/>
        <v>0</v>
      </c>
      <c r="BV1360" s="12">
        <f t="shared" si="799"/>
        <v>0</v>
      </c>
      <c r="BW1360" s="12">
        <f t="shared" si="800"/>
        <v>0</v>
      </c>
      <c r="BX1360" s="12">
        <f t="shared" si="801"/>
        <v>0</v>
      </c>
      <c r="BY1360" s="12">
        <f t="shared" si="802"/>
        <v>0</v>
      </c>
      <c r="BZ1360" s="12">
        <f t="shared" si="803"/>
        <v>0</v>
      </c>
      <c r="CA1360" s="12" t="str">
        <f t="shared" si="804"/>
        <v/>
      </c>
      <c r="CB1360" s="21" t="str">
        <f t="shared" si="805"/>
        <v/>
      </c>
      <c r="CC1360" s="12" t="str">
        <f t="shared" si="806"/>
        <v/>
      </c>
      <c r="CD1360" s="12" t="str">
        <f t="shared" si="807"/>
        <v/>
      </c>
      <c r="CF1360" s="12">
        <f t="shared" si="808"/>
        <v>0</v>
      </c>
      <c r="CG1360" s="12">
        <f t="shared" si="809"/>
        <v>0</v>
      </c>
      <c r="CH1360" s="12">
        <f t="shared" si="810"/>
        <v>0</v>
      </c>
      <c r="CI1360" s="12">
        <f t="shared" si="811"/>
        <v>0</v>
      </c>
      <c r="CJ1360" s="12">
        <f t="shared" si="812"/>
        <v>0</v>
      </c>
      <c r="CK1360" s="12">
        <f t="shared" si="813"/>
        <v>0</v>
      </c>
    </row>
    <row r="1361" spans="50:89" x14ac:dyDescent="0.25">
      <c r="AX1361" s="12" t="str">
        <f t="shared" si="783"/>
        <v/>
      </c>
      <c r="AY1361" s="12" t="str">
        <f t="shared" si="814"/>
        <v/>
      </c>
      <c r="AZ1361" s="20">
        <f t="shared" si="784"/>
        <v>0</v>
      </c>
      <c r="BA1361" s="12" t="str">
        <f t="shared" si="779"/>
        <v/>
      </c>
      <c r="BB1361" s="12" t="str">
        <f t="shared" si="780"/>
        <v/>
      </c>
      <c r="BC1361" s="12" t="str">
        <f t="shared" si="781"/>
        <v/>
      </c>
      <c r="BD1361" s="12" t="str">
        <f t="shared" si="782"/>
        <v/>
      </c>
      <c r="BF1361" s="12">
        <f t="shared" si="785"/>
        <v>0</v>
      </c>
      <c r="BG1361" s="12">
        <f t="shared" si="786"/>
        <v>0</v>
      </c>
      <c r="BH1361" s="12">
        <f t="shared" si="787"/>
        <v>0</v>
      </c>
      <c r="BI1361" s="12">
        <f t="shared" si="788"/>
        <v>0</v>
      </c>
      <c r="BJ1361" s="12">
        <f t="shared" si="789"/>
        <v>0</v>
      </c>
      <c r="BK1361" s="12">
        <f t="shared" si="790"/>
        <v>0</v>
      </c>
      <c r="BL1361" s="20">
        <f t="shared" si="791"/>
        <v>0</v>
      </c>
      <c r="BM1361" s="12">
        <f t="shared" si="792"/>
        <v>0</v>
      </c>
      <c r="BN1361" s="12" t="str">
        <f t="shared" si="778"/>
        <v/>
      </c>
      <c r="BO1361" s="12" t="str">
        <f t="shared" si="793"/>
        <v/>
      </c>
      <c r="BP1361" s="12" t="str">
        <f t="shared" si="794"/>
        <v/>
      </c>
      <c r="BQ1361" s="12" t="str">
        <f t="shared" si="795"/>
        <v/>
      </c>
      <c r="BS1361" s="12">
        <f t="shared" si="796"/>
        <v>0</v>
      </c>
      <c r="BT1361" s="12">
        <f t="shared" si="797"/>
        <v>0</v>
      </c>
      <c r="BU1361" s="12">
        <f t="shared" si="798"/>
        <v>0</v>
      </c>
      <c r="BV1361" s="12">
        <f t="shared" si="799"/>
        <v>0</v>
      </c>
      <c r="BW1361" s="12">
        <f t="shared" si="800"/>
        <v>0</v>
      </c>
      <c r="BX1361" s="12">
        <f t="shared" si="801"/>
        <v>0</v>
      </c>
      <c r="BY1361" s="12">
        <f t="shared" si="802"/>
        <v>0</v>
      </c>
      <c r="BZ1361" s="12">
        <f t="shared" si="803"/>
        <v>0</v>
      </c>
      <c r="CA1361" s="12" t="str">
        <f t="shared" si="804"/>
        <v/>
      </c>
      <c r="CB1361" s="21" t="str">
        <f t="shared" si="805"/>
        <v/>
      </c>
      <c r="CC1361" s="12" t="str">
        <f t="shared" si="806"/>
        <v/>
      </c>
      <c r="CD1361" s="12" t="str">
        <f t="shared" si="807"/>
        <v/>
      </c>
      <c r="CF1361" s="12">
        <f t="shared" si="808"/>
        <v>0</v>
      </c>
      <c r="CG1361" s="12">
        <f t="shared" si="809"/>
        <v>0</v>
      </c>
      <c r="CH1361" s="12">
        <f t="shared" si="810"/>
        <v>0</v>
      </c>
      <c r="CI1361" s="12">
        <f t="shared" si="811"/>
        <v>0</v>
      </c>
      <c r="CJ1361" s="12">
        <f t="shared" si="812"/>
        <v>0</v>
      </c>
      <c r="CK1361" s="12">
        <f t="shared" si="813"/>
        <v>0</v>
      </c>
    </row>
    <row r="1362" spans="50:89" x14ac:dyDescent="0.25">
      <c r="AX1362" s="12" t="str">
        <f t="shared" si="783"/>
        <v/>
      </c>
      <c r="AY1362" s="12" t="str">
        <f t="shared" si="814"/>
        <v/>
      </c>
      <c r="AZ1362" s="20">
        <f t="shared" si="784"/>
        <v>0</v>
      </c>
      <c r="BA1362" s="12" t="str">
        <f t="shared" si="779"/>
        <v/>
      </c>
      <c r="BB1362" s="12" t="str">
        <f t="shared" si="780"/>
        <v/>
      </c>
      <c r="BC1362" s="12" t="str">
        <f t="shared" si="781"/>
        <v/>
      </c>
      <c r="BD1362" s="12" t="str">
        <f t="shared" si="782"/>
        <v/>
      </c>
      <c r="BF1362" s="12">
        <f t="shared" si="785"/>
        <v>0</v>
      </c>
      <c r="BG1362" s="12">
        <f t="shared" si="786"/>
        <v>0</v>
      </c>
      <c r="BH1362" s="12">
        <f t="shared" si="787"/>
        <v>0</v>
      </c>
      <c r="BI1362" s="12">
        <f t="shared" si="788"/>
        <v>0</v>
      </c>
      <c r="BJ1362" s="12">
        <f t="shared" si="789"/>
        <v>0</v>
      </c>
      <c r="BK1362" s="12">
        <f t="shared" si="790"/>
        <v>0</v>
      </c>
      <c r="BL1362" s="20">
        <f t="shared" si="791"/>
        <v>0</v>
      </c>
      <c r="BM1362" s="12">
        <f t="shared" si="792"/>
        <v>0</v>
      </c>
      <c r="BN1362" s="12" t="str">
        <f t="shared" si="778"/>
        <v/>
      </c>
      <c r="BO1362" s="12" t="str">
        <f t="shared" si="793"/>
        <v/>
      </c>
      <c r="BP1362" s="12" t="str">
        <f t="shared" si="794"/>
        <v/>
      </c>
      <c r="BQ1362" s="12" t="str">
        <f t="shared" si="795"/>
        <v/>
      </c>
      <c r="BS1362" s="12">
        <f t="shared" si="796"/>
        <v>0</v>
      </c>
      <c r="BT1362" s="12">
        <f t="shared" si="797"/>
        <v>0</v>
      </c>
      <c r="BU1362" s="12">
        <f t="shared" si="798"/>
        <v>0</v>
      </c>
      <c r="BV1362" s="12">
        <f t="shared" si="799"/>
        <v>0</v>
      </c>
      <c r="BW1362" s="12">
        <f t="shared" si="800"/>
        <v>0</v>
      </c>
      <c r="BX1362" s="12">
        <f t="shared" si="801"/>
        <v>0</v>
      </c>
      <c r="BY1362" s="12">
        <f t="shared" si="802"/>
        <v>0</v>
      </c>
      <c r="BZ1362" s="12">
        <f t="shared" si="803"/>
        <v>0</v>
      </c>
      <c r="CA1362" s="12" t="str">
        <f t="shared" si="804"/>
        <v/>
      </c>
      <c r="CB1362" s="21" t="str">
        <f t="shared" si="805"/>
        <v/>
      </c>
      <c r="CC1362" s="12" t="str">
        <f t="shared" si="806"/>
        <v/>
      </c>
      <c r="CD1362" s="12" t="str">
        <f t="shared" si="807"/>
        <v/>
      </c>
      <c r="CF1362" s="12">
        <f t="shared" si="808"/>
        <v>0</v>
      </c>
      <c r="CG1362" s="12">
        <f t="shared" si="809"/>
        <v>0</v>
      </c>
      <c r="CH1362" s="12">
        <f t="shared" si="810"/>
        <v>0</v>
      </c>
      <c r="CI1362" s="12">
        <f t="shared" si="811"/>
        <v>0</v>
      </c>
      <c r="CJ1362" s="12">
        <f t="shared" si="812"/>
        <v>0</v>
      </c>
      <c r="CK1362" s="12">
        <f t="shared" si="813"/>
        <v>0</v>
      </c>
    </row>
    <row r="1363" spans="50:89" x14ac:dyDescent="0.25">
      <c r="AX1363" s="12" t="str">
        <f t="shared" si="783"/>
        <v/>
      </c>
      <c r="AY1363" s="12" t="str">
        <f t="shared" si="814"/>
        <v/>
      </c>
      <c r="AZ1363" s="20">
        <f t="shared" si="784"/>
        <v>0</v>
      </c>
      <c r="BA1363" s="12" t="str">
        <f t="shared" si="779"/>
        <v/>
      </c>
      <c r="BB1363" s="12" t="str">
        <f t="shared" si="780"/>
        <v/>
      </c>
      <c r="BC1363" s="12" t="str">
        <f t="shared" si="781"/>
        <v/>
      </c>
      <c r="BD1363" s="12" t="str">
        <f t="shared" si="782"/>
        <v/>
      </c>
      <c r="BF1363" s="12">
        <f t="shared" si="785"/>
        <v>0</v>
      </c>
      <c r="BG1363" s="12">
        <f t="shared" si="786"/>
        <v>0</v>
      </c>
      <c r="BH1363" s="12">
        <f t="shared" si="787"/>
        <v>0</v>
      </c>
      <c r="BI1363" s="12">
        <f t="shared" si="788"/>
        <v>0</v>
      </c>
      <c r="BJ1363" s="12">
        <f t="shared" si="789"/>
        <v>0</v>
      </c>
      <c r="BK1363" s="12">
        <f t="shared" si="790"/>
        <v>0</v>
      </c>
      <c r="BL1363" s="20">
        <f t="shared" si="791"/>
        <v>0</v>
      </c>
      <c r="BM1363" s="12">
        <f t="shared" si="792"/>
        <v>0</v>
      </c>
      <c r="BN1363" s="12" t="str">
        <f t="shared" si="778"/>
        <v/>
      </c>
      <c r="BO1363" s="12" t="str">
        <f t="shared" si="793"/>
        <v/>
      </c>
      <c r="BP1363" s="12" t="str">
        <f t="shared" si="794"/>
        <v/>
      </c>
      <c r="BQ1363" s="12" t="str">
        <f t="shared" si="795"/>
        <v/>
      </c>
      <c r="BS1363" s="12">
        <f t="shared" si="796"/>
        <v>0</v>
      </c>
      <c r="BT1363" s="12">
        <f t="shared" si="797"/>
        <v>0</v>
      </c>
      <c r="BU1363" s="12">
        <f t="shared" si="798"/>
        <v>0</v>
      </c>
      <c r="BV1363" s="12">
        <f t="shared" si="799"/>
        <v>0</v>
      </c>
      <c r="BW1363" s="12">
        <f t="shared" si="800"/>
        <v>0</v>
      </c>
      <c r="BX1363" s="12">
        <f t="shared" si="801"/>
        <v>0</v>
      </c>
      <c r="BY1363" s="12">
        <f t="shared" si="802"/>
        <v>0</v>
      </c>
      <c r="BZ1363" s="12">
        <f t="shared" si="803"/>
        <v>0</v>
      </c>
      <c r="CA1363" s="12" t="str">
        <f t="shared" si="804"/>
        <v/>
      </c>
      <c r="CB1363" s="21" t="str">
        <f t="shared" si="805"/>
        <v/>
      </c>
      <c r="CC1363" s="12" t="str">
        <f t="shared" si="806"/>
        <v/>
      </c>
      <c r="CD1363" s="12" t="str">
        <f t="shared" si="807"/>
        <v/>
      </c>
      <c r="CF1363" s="12">
        <f t="shared" si="808"/>
        <v>0</v>
      </c>
      <c r="CG1363" s="12">
        <f t="shared" si="809"/>
        <v>0</v>
      </c>
      <c r="CH1363" s="12">
        <f t="shared" si="810"/>
        <v>0</v>
      </c>
      <c r="CI1363" s="12">
        <f t="shared" si="811"/>
        <v>0</v>
      </c>
      <c r="CJ1363" s="12">
        <f t="shared" si="812"/>
        <v>0</v>
      </c>
      <c r="CK1363" s="12">
        <f t="shared" si="813"/>
        <v>0</v>
      </c>
    </row>
    <row r="1364" spans="50:89" x14ac:dyDescent="0.25">
      <c r="AX1364" s="12" t="str">
        <f t="shared" si="783"/>
        <v/>
      </c>
      <c r="AY1364" s="12" t="str">
        <f t="shared" si="814"/>
        <v/>
      </c>
      <c r="AZ1364" s="20">
        <f t="shared" si="784"/>
        <v>0</v>
      </c>
      <c r="BA1364" s="12" t="str">
        <f t="shared" si="779"/>
        <v/>
      </c>
      <c r="BB1364" s="12" t="str">
        <f t="shared" si="780"/>
        <v/>
      </c>
      <c r="BC1364" s="12" t="str">
        <f t="shared" si="781"/>
        <v/>
      </c>
      <c r="BD1364" s="12" t="str">
        <f t="shared" si="782"/>
        <v/>
      </c>
      <c r="BF1364" s="12">
        <f t="shared" si="785"/>
        <v>0</v>
      </c>
      <c r="BG1364" s="12">
        <f t="shared" si="786"/>
        <v>0</v>
      </c>
      <c r="BH1364" s="12">
        <f t="shared" si="787"/>
        <v>0</v>
      </c>
      <c r="BI1364" s="12">
        <f t="shared" si="788"/>
        <v>0</v>
      </c>
      <c r="BJ1364" s="12">
        <f t="shared" si="789"/>
        <v>0</v>
      </c>
      <c r="BK1364" s="12">
        <f t="shared" si="790"/>
        <v>0</v>
      </c>
      <c r="BL1364" s="20">
        <f t="shared" si="791"/>
        <v>0</v>
      </c>
      <c r="BM1364" s="12">
        <f t="shared" si="792"/>
        <v>0</v>
      </c>
      <c r="BN1364" s="12" t="str">
        <f t="shared" si="778"/>
        <v/>
      </c>
      <c r="BO1364" s="12" t="str">
        <f t="shared" si="793"/>
        <v/>
      </c>
      <c r="BP1364" s="12" t="str">
        <f t="shared" si="794"/>
        <v/>
      </c>
      <c r="BQ1364" s="12" t="str">
        <f t="shared" si="795"/>
        <v/>
      </c>
      <c r="BS1364" s="12">
        <f t="shared" si="796"/>
        <v>0</v>
      </c>
      <c r="BT1364" s="12">
        <f t="shared" si="797"/>
        <v>0</v>
      </c>
      <c r="BU1364" s="12">
        <f t="shared" si="798"/>
        <v>0</v>
      </c>
      <c r="BV1364" s="12">
        <f t="shared" si="799"/>
        <v>0</v>
      </c>
      <c r="BW1364" s="12">
        <f t="shared" si="800"/>
        <v>0</v>
      </c>
      <c r="BX1364" s="12">
        <f t="shared" si="801"/>
        <v>0</v>
      </c>
      <c r="BY1364" s="12">
        <f t="shared" si="802"/>
        <v>0</v>
      </c>
      <c r="BZ1364" s="12">
        <f t="shared" si="803"/>
        <v>0</v>
      </c>
      <c r="CA1364" s="12" t="str">
        <f t="shared" si="804"/>
        <v/>
      </c>
      <c r="CB1364" s="21" t="str">
        <f t="shared" si="805"/>
        <v/>
      </c>
      <c r="CC1364" s="12" t="str">
        <f t="shared" si="806"/>
        <v/>
      </c>
      <c r="CD1364" s="12" t="str">
        <f t="shared" si="807"/>
        <v/>
      </c>
      <c r="CF1364" s="12">
        <f t="shared" si="808"/>
        <v>0</v>
      </c>
      <c r="CG1364" s="12">
        <f t="shared" si="809"/>
        <v>0</v>
      </c>
      <c r="CH1364" s="12">
        <f t="shared" si="810"/>
        <v>0</v>
      </c>
      <c r="CI1364" s="12">
        <f t="shared" si="811"/>
        <v>0</v>
      </c>
      <c r="CJ1364" s="12">
        <f t="shared" si="812"/>
        <v>0</v>
      </c>
      <c r="CK1364" s="12">
        <f t="shared" si="813"/>
        <v>0</v>
      </c>
    </row>
    <row r="1365" spans="50:89" x14ac:dyDescent="0.25">
      <c r="AX1365" s="12" t="str">
        <f t="shared" si="783"/>
        <v/>
      </c>
      <c r="AY1365" s="12" t="str">
        <f t="shared" si="814"/>
        <v/>
      </c>
      <c r="AZ1365" s="20">
        <f t="shared" si="784"/>
        <v>0</v>
      </c>
      <c r="BA1365" s="12" t="str">
        <f t="shared" si="779"/>
        <v/>
      </c>
      <c r="BB1365" s="12" t="str">
        <f t="shared" si="780"/>
        <v/>
      </c>
      <c r="BC1365" s="12" t="str">
        <f t="shared" si="781"/>
        <v/>
      </c>
      <c r="BD1365" s="12" t="str">
        <f t="shared" si="782"/>
        <v/>
      </c>
      <c r="BF1365" s="12">
        <f t="shared" si="785"/>
        <v>0</v>
      </c>
      <c r="BG1365" s="12">
        <f t="shared" si="786"/>
        <v>0</v>
      </c>
      <c r="BH1365" s="12">
        <f t="shared" si="787"/>
        <v>0</v>
      </c>
      <c r="BI1365" s="12">
        <f t="shared" si="788"/>
        <v>0</v>
      </c>
      <c r="BJ1365" s="12">
        <f t="shared" si="789"/>
        <v>0</v>
      </c>
      <c r="BK1365" s="12">
        <f t="shared" si="790"/>
        <v>0</v>
      </c>
      <c r="BL1365" s="20">
        <f t="shared" si="791"/>
        <v>0</v>
      </c>
      <c r="BM1365" s="12">
        <f t="shared" si="792"/>
        <v>0</v>
      </c>
      <c r="BN1365" s="12" t="str">
        <f t="shared" si="778"/>
        <v/>
      </c>
      <c r="BO1365" s="12" t="str">
        <f t="shared" si="793"/>
        <v/>
      </c>
      <c r="BP1365" s="12" t="str">
        <f t="shared" si="794"/>
        <v/>
      </c>
      <c r="BQ1365" s="12" t="str">
        <f t="shared" si="795"/>
        <v/>
      </c>
      <c r="BS1365" s="12">
        <f t="shared" si="796"/>
        <v>0</v>
      </c>
      <c r="BT1365" s="12">
        <f t="shared" si="797"/>
        <v>0</v>
      </c>
      <c r="BU1365" s="12">
        <f t="shared" si="798"/>
        <v>0</v>
      </c>
      <c r="BV1365" s="12">
        <f t="shared" si="799"/>
        <v>0</v>
      </c>
      <c r="BW1365" s="12">
        <f t="shared" si="800"/>
        <v>0</v>
      </c>
      <c r="BX1365" s="12">
        <f t="shared" si="801"/>
        <v>0</v>
      </c>
      <c r="BY1365" s="12">
        <f t="shared" si="802"/>
        <v>0</v>
      </c>
      <c r="BZ1365" s="12">
        <f t="shared" si="803"/>
        <v>0</v>
      </c>
      <c r="CA1365" s="12" t="str">
        <f t="shared" si="804"/>
        <v/>
      </c>
      <c r="CB1365" s="21" t="str">
        <f t="shared" si="805"/>
        <v/>
      </c>
      <c r="CC1365" s="12" t="str">
        <f t="shared" si="806"/>
        <v/>
      </c>
      <c r="CD1365" s="12" t="str">
        <f t="shared" si="807"/>
        <v/>
      </c>
      <c r="CF1365" s="12">
        <f t="shared" si="808"/>
        <v>0</v>
      </c>
      <c r="CG1365" s="12">
        <f t="shared" si="809"/>
        <v>0</v>
      </c>
      <c r="CH1365" s="12">
        <f t="shared" si="810"/>
        <v>0</v>
      </c>
      <c r="CI1365" s="12">
        <f t="shared" si="811"/>
        <v>0</v>
      </c>
      <c r="CJ1365" s="12">
        <f t="shared" si="812"/>
        <v>0</v>
      </c>
      <c r="CK1365" s="12">
        <f t="shared" si="813"/>
        <v>0</v>
      </c>
    </row>
    <row r="1366" spans="50:89" x14ac:dyDescent="0.25">
      <c r="AX1366" s="12" t="str">
        <f t="shared" si="783"/>
        <v/>
      </c>
      <c r="AY1366" s="12" t="str">
        <f t="shared" si="814"/>
        <v/>
      </c>
      <c r="AZ1366" s="20">
        <f t="shared" si="784"/>
        <v>0</v>
      </c>
      <c r="BA1366" s="12" t="str">
        <f t="shared" si="779"/>
        <v/>
      </c>
      <c r="BB1366" s="12" t="str">
        <f t="shared" si="780"/>
        <v/>
      </c>
      <c r="BC1366" s="12" t="str">
        <f t="shared" si="781"/>
        <v/>
      </c>
      <c r="BD1366" s="12" t="str">
        <f t="shared" si="782"/>
        <v/>
      </c>
      <c r="BF1366" s="12">
        <f t="shared" si="785"/>
        <v>0</v>
      </c>
      <c r="BG1366" s="12">
        <f t="shared" si="786"/>
        <v>0</v>
      </c>
      <c r="BH1366" s="12">
        <f t="shared" si="787"/>
        <v>0</v>
      </c>
      <c r="BI1366" s="12">
        <f t="shared" si="788"/>
        <v>0</v>
      </c>
      <c r="BJ1366" s="12">
        <f t="shared" si="789"/>
        <v>0</v>
      </c>
      <c r="BK1366" s="12">
        <f t="shared" si="790"/>
        <v>0</v>
      </c>
      <c r="BL1366" s="20">
        <f t="shared" si="791"/>
        <v>0</v>
      </c>
      <c r="BM1366" s="12">
        <f t="shared" si="792"/>
        <v>0</v>
      </c>
      <c r="BN1366" s="12" t="str">
        <f t="shared" si="778"/>
        <v/>
      </c>
      <c r="BO1366" s="12" t="str">
        <f t="shared" si="793"/>
        <v/>
      </c>
      <c r="BP1366" s="12" t="str">
        <f t="shared" si="794"/>
        <v/>
      </c>
      <c r="BQ1366" s="12" t="str">
        <f t="shared" si="795"/>
        <v/>
      </c>
      <c r="BS1366" s="12">
        <f t="shared" si="796"/>
        <v>0</v>
      </c>
      <c r="BT1366" s="12">
        <f t="shared" si="797"/>
        <v>0</v>
      </c>
      <c r="BU1366" s="12">
        <f t="shared" si="798"/>
        <v>0</v>
      </c>
      <c r="BV1366" s="12">
        <f t="shared" si="799"/>
        <v>0</v>
      </c>
      <c r="BW1366" s="12">
        <f t="shared" si="800"/>
        <v>0</v>
      </c>
      <c r="BX1366" s="12">
        <f t="shared" si="801"/>
        <v>0</v>
      </c>
      <c r="BY1366" s="12">
        <f t="shared" si="802"/>
        <v>0</v>
      </c>
      <c r="BZ1366" s="12">
        <f t="shared" si="803"/>
        <v>0</v>
      </c>
      <c r="CA1366" s="12" t="str">
        <f t="shared" si="804"/>
        <v/>
      </c>
      <c r="CB1366" s="21" t="str">
        <f t="shared" si="805"/>
        <v/>
      </c>
      <c r="CC1366" s="12" t="str">
        <f t="shared" si="806"/>
        <v/>
      </c>
      <c r="CD1366" s="12" t="str">
        <f t="shared" si="807"/>
        <v/>
      </c>
      <c r="CF1366" s="12">
        <f t="shared" si="808"/>
        <v>0</v>
      </c>
      <c r="CG1366" s="12">
        <f t="shared" si="809"/>
        <v>0</v>
      </c>
      <c r="CH1366" s="12">
        <f t="shared" si="810"/>
        <v>0</v>
      </c>
      <c r="CI1366" s="12">
        <f t="shared" si="811"/>
        <v>0</v>
      </c>
      <c r="CJ1366" s="12">
        <f t="shared" si="812"/>
        <v>0</v>
      </c>
      <c r="CK1366" s="12">
        <f t="shared" si="813"/>
        <v>0</v>
      </c>
    </row>
    <row r="1367" spans="50:89" x14ac:dyDescent="0.25">
      <c r="AX1367" s="12" t="str">
        <f t="shared" si="783"/>
        <v/>
      </c>
      <c r="AY1367" s="12" t="str">
        <f t="shared" si="814"/>
        <v/>
      </c>
      <c r="AZ1367" s="20">
        <f t="shared" si="784"/>
        <v>0</v>
      </c>
      <c r="BA1367" s="12" t="str">
        <f t="shared" si="779"/>
        <v/>
      </c>
      <c r="BB1367" s="12" t="str">
        <f t="shared" si="780"/>
        <v/>
      </c>
      <c r="BC1367" s="12" t="str">
        <f t="shared" si="781"/>
        <v/>
      </c>
      <c r="BD1367" s="12" t="str">
        <f t="shared" si="782"/>
        <v/>
      </c>
      <c r="BF1367" s="12">
        <f t="shared" si="785"/>
        <v>0</v>
      </c>
      <c r="BG1367" s="12">
        <f t="shared" si="786"/>
        <v>0</v>
      </c>
      <c r="BH1367" s="12">
        <f t="shared" si="787"/>
        <v>0</v>
      </c>
      <c r="BI1367" s="12">
        <f t="shared" si="788"/>
        <v>0</v>
      </c>
      <c r="BJ1367" s="12">
        <f t="shared" si="789"/>
        <v>0</v>
      </c>
      <c r="BK1367" s="12">
        <f t="shared" si="790"/>
        <v>0</v>
      </c>
      <c r="BL1367" s="20">
        <f t="shared" si="791"/>
        <v>0</v>
      </c>
      <c r="BM1367" s="12">
        <f t="shared" si="792"/>
        <v>0</v>
      </c>
      <c r="BN1367" s="12" t="str">
        <f t="shared" si="778"/>
        <v/>
      </c>
      <c r="BO1367" s="12" t="str">
        <f t="shared" si="793"/>
        <v/>
      </c>
      <c r="BP1367" s="12" t="str">
        <f t="shared" si="794"/>
        <v/>
      </c>
      <c r="BQ1367" s="12" t="str">
        <f t="shared" si="795"/>
        <v/>
      </c>
      <c r="BS1367" s="12">
        <f t="shared" si="796"/>
        <v>0</v>
      </c>
      <c r="BT1367" s="12">
        <f t="shared" si="797"/>
        <v>0</v>
      </c>
      <c r="BU1367" s="12">
        <f t="shared" si="798"/>
        <v>0</v>
      </c>
      <c r="BV1367" s="12">
        <f t="shared" si="799"/>
        <v>0</v>
      </c>
      <c r="BW1367" s="12">
        <f t="shared" si="800"/>
        <v>0</v>
      </c>
      <c r="BX1367" s="12">
        <f t="shared" si="801"/>
        <v>0</v>
      </c>
      <c r="BY1367" s="12">
        <f t="shared" si="802"/>
        <v>0</v>
      </c>
      <c r="BZ1367" s="12">
        <f t="shared" si="803"/>
        <v>0</v>
      </c>
      <c r="CA1367" s="12" t="str">
        <f t="shared" si="804"/>
        <v/>
      </c>
      <c r="CB1367" s="21" t="str">
        <f t="shared" si="805"/>
        <v/>
      </c>
      <c r="CC1367" s="12" t="str">
        <f t="shared" si="806"/>
        <v/>
      </c>
      <c r="CD1367" s="12" t="str">
        <f t="shared" si="807"/>
        <v/>
      </c>
      <c r="CF1367" s="12">
        <f t="shared" si="808"/>
        <v>0</v>
      </c>
      <c r="CG1367" s="12">
        <f t="shared" si="809"/>
        <v>0</v>
      </c>
      <c r="CH1367" s="12">
        <f t="shared" si="810"/>
        <v>0</v>
      </c>
      <c r="CI1367" s="12">
        <f t="shared" si="811"/>
        <v>0</v>
      </c>
      <c r="CJ1367" s="12">
        <f t="shared" si="812"/>
        <v>0</v>
      </c>
      <c r="CK1367" s="12">
        <f t="shared" si="813"/>
        <v>0</v>
      </c>
    </row>
    <row r="1368" spans="50:89" x14ac:dyDescent="0.25">
      <c r="AX1368" s="12" t="str">
        <f t="shared" si="783"/>
        <v/>
      </c>
      <c r="AY1368" s="12" t="str">
        <f t="shared" si="814"/>
        <v/>
      </c>
      <c r="AZ1368" s="20">
        <f t="shared" si="784"/>
        <v>0</v>
      </c>
      <c r="BA1368" s="12" t="str">
        <f t="shared" si="779"/>
        <v/>
      </c>
      <c r="BB1368" s="12" t="str">
        <f t="shared" si="780"/>
        <v/>
      </c>
      <c r="BC1368" s="12" t="str">
        <f t="shared" si="781"/>
        <v/>
      </c>
      <c r="BD1368" s="12" t="str">
        <f t="shared" si="782"/>
        <v/>
      </c>
      <c r="BF1368" s="12">
        <f t="shared" si="785"/>
        <v>0</v>
      </c>
      <c r="BG1368" s="12">
        <f t="shared" si="786"/>
        <v>0</v>
      </c>
      <c r="BH1368" s="12">
        <f t="shared" si="787"/>
        <v>0</v>
      </c>
      <c r="BI1368" s="12">
        <f t="shared" si="788"/>
        <v>0</v>
      </c>
      <c r="BJ1368" s="12">
        <f t="shared" si="789"/>
        <v>0</v>
      </c>
      <c r="BK1368" s="12">
        <f t="shared" si="790"/>
        <v>0</v>
      </c>
      <c r="BL1368" s="20">
        <f t="shared" si="791"/>
        <v>0</v>
      </c>
      <c r="BM1368" s="12">
        <f t="shared" si="792"/>
        <v>0</v>
      </c>
      <c r="BN1368" s="12" t="str">
        <f t="shared" si="778"/>
        <v/>
      </c>
      <c r="BO1368" s="12" t="str">
        <f t="shared" si="793"/>
        <v/>
      </c>
      <c r="BP1368" s="12" t="str">
        <f t="shared" si="794"/>
        <v/>
      </c>
      <c r="BQ1368" s="12" t="str">
        <f t="shared" si="795"/>
        <v/>
      </c>
      <c r="BS1368" s="12">
        <f t="shared" si="796"/>
        <v>0</v>
      </c>
      <c r="BT1368" s="12">
        <f t="shared" si="797"/>
        <v>0</v>
      </c>
      <c r="BU1368" s="12">
        <f t="shared" si="798"/>
        <v>0</v>
      </c>
      <c r="BV1368" s="12">
        <f t="shared" si="799"/>
        <v>0</v>
      </c>
      <c r="BW1368" s="12">
        <f t="shared" si="800"/>
        <v>0</v>
      </c>
      <c r="BX1368" s="12">
        <f t="shared" si="801"/>
        <v>0</v>
      </c>
      <c r="BY1368" s="12">
        <f t="shared" si="802"/>
        <v>0</v>
      </c>
      <c r="BZ1368" s="12">
        <f t="shared" si="803"/>
        <v>0</v>
      </c>
      <c r="CA1368" s="12" t="str">
        <f t="shared" si="804"/>
        <v/>
      </c>
      <c r="CB1368" s="21" t="str">
        <f t="shared" si="805"/>
        <v/>
      </c>
      <c r="CC1368" s="12" t="str">
        <f t="shared" si="806"/>
        <v/>
      </c>
      <c r="CD1368" s="12" t="str">
        <f t="shared" si="807"/>
        <v/>
      </c>
      <c r="CF1368" s="12">
        <f t="shared" si="808"/>
        <v>0</v>
      </c>
      <c r="CG1368" s="12">
        <f t="shared" si="809"/>
        <v>0</v>
      </c>
      <c r="CH1368" s="12">
        <f t="shared" si="810"/>
        <v>0</v>
      </c>
      <c r="CI1368" s="12">
        <f t="shared" si="811"/>
        <v>0</v>
      </c>
      <c r="CJ1368" s="12">
        <f t="shared" si="812"/>
        <v>0</v>
      </c>
      <c r="CK1368" s="12">
        <f t="shared" si="813"/>
        <v>0</v>
      </c>
    </row>
    <row r="1369" spans="50:89" x14ac:dyDescent="0.25">
      <c r="AX1369" s="12" t="str">
        <f t="shared" si="783"/>
        <v/>
      </c>
      <c r="AY1369" s="12" t="str">
        <f t="shared" si="814"/>
        <v/>
      </c>
      <c r="AZ1369" s="20">
        <f t="shared" si="784"/>
        <v>0</v>
      </c>
      <c r="BA1369" s="12" t="str">
        <f t="shared" si="779"/>
        <v/>
      </c>
      <c r="BB1369" s="12" t="str">
        <f t="shared" si="780"/>
        <v/>
      </c>
      <c r="BC1369" s="12" t="str">
        <f t="shared" si="781"/>
        <v/>
      </c>
      <c r="BD1369" s="12" t="str">
        <f t="shared" si="782"/>
        <v/>
      </c>
      <c r="BF1369" s="12">
        <f t="shared" si="785"/>
        <v>0</v>
      </c>
      <c r="BG1369" s="12">
        <f t="shared" si="786"/>
        <v>0</v>
      </c>
      <c r="BH1369" s="12">
        <f t="shared" si="787"/>
        <v>0</v>
      </c>
      <c r="BI1369" s="12">
        <f t="shared" si="788"/>
        <v>0</v>
      </c>
      <c r="BJ1369" s="12">
        <f t="shared" si="789"/>
        <v>0</v>
      </c>
      <c r="BK1369" s="12">
        <f t="shared" si="790"/>
        <v>0</v>
      </c>
      <c r="BL1369" s="20">
        <f t="shared" si="791"/>
        <v>0</v>
      </c>
      <c r="BM1369" s="12">
        <f t="shared" si="792"/>
        <v>0</v>
      </c>
      <c r="BN1369" s="12" t="str">
        <f t="shared" si="778"/>
        <v/>
      </c>
      <c r="BO1369" s="12" t="str">
        <f t="shared" si="793"/>
        <v/>
      </c>
      <c r="BP1369" s="12" t="str">
        <f t="shared" si="794"/>
        <v/>
      </c>
      <c r="BQ1369" s="12" t="str">
        <f t="shared" si="795"/>
        <v/>
      </c>
      <c r="BS1369" s="12">
        <f t="shared" si="796"/>
        <v>0</v>
      </c>
      <c r="BT1369" s="12">
        <f t="shared" si="797"/>
        <v>0</v>
      </c>
      <c r="BU1369" s="12">
        <f t="shared" si="798"/>
        <v>0</v>
      </c>
      <c r="BV1369" s="12">
        <f t="shared" si="799"/>
        <v>0</v>
      </c>
      <c r="BW1369" s="12">
        <f t="shared" si="800"/>
        <v>0</v>
      </c>
      <c r="BX1369" s="12">
        <f t="shared" si="801"/>
        <v>0</v>
      </c>
      <c r="BY1369" s="12">
        <f t="shared" si="802"/>
        <v>0</v>
      </c>
      <c r="BZ1369" s="12">
        <f t="shared" si="803"/>
        <v>0</v>
      </c>
      <c r="CA1369" s="12" t="str">
        <f t="shared" si="804"/>
        <v/>
      </c>
      <c r="CB1369" s="21" t="str">
        <f t="shared" si="805"/>
        <v/>
      </c>
      <c r="CC1369" s="12" t="str">
        <f t="shared" si="806"/>
        <v/>
      </c>
      <c r="CD1369" s="12" t="str">
        <f t="shared" si="807"/>
        <v/>
      </c>
      <c r="CF1369" s="12">
        <f t="shared" si="808"/>
        <v>0</v>
      </c>
      <c r="CG1369" s="12">
        <f t="shared" si="809"/>
        <v>0</v>
      </c>
      <c r="CH1369" s="12">
        <f t="shared" si="810"/>
        <v>0</v>
      </c>
      <c r="CI1369" s="12">
        <f t="shared" si="811"/>
        <v>0</v>
      </c>
      <c r="CJ1369" s="12">
        <f t="shared" si="812"/>
        <v>0</v>
      </c>
      <c r="CK1369" s="12">
        <f t="shared" si="813"/>
        <v>0</v>
      </c>
    </row>
    <row r="1370" spans="50:89" x14ac:dyDescent="0.25">
      <c r="AX1370" s="12" t="str">
        <f t="shared" si="783"/>
        <v/>
      </c>
      <c r="AY1370" s="12" t="str">
        <f t="shared" si="814"/>
        <v/>
      </c>
      <c r="AZ1370" s="20">
        <f t="shared" si="784"/>
        <v>0</v>
      </c>
      <c r="BA1370" s="12" t="str">
        <f t="shared" si="779"/>
        <v/>
      </c>
      <c r="BB1370" s="12" t="str">
        <f t="shared" si="780"/>
        <v/>
      </c>
      <c r="BC1370" s="12" t="str">
        <f t="shared" si="781"/>
        <v/>
      </c>
      <c r="BD1370" s="12" t="str">
        <f t="shared" si="782"/>
        <v/>
      </c>
      <c r="BF1370" s="12">
        <f t="shared" si="785"/>
        <v>0</v>
      </c>
      <c r="BG1370" s="12">
        <f t="shared" si="786"/>
        <v>0</v>
      </c>
      <c r="BH1370" s="12">
        <f t="shared" si="787"/>
        <v>0</v>
      </c>
      <c r="BI1370" s="12">
        <f t="shared" si="788"/>
        <v>0</v>
      </c>
      <c r="BJ1370" s="12">
        <f t="shared" si="789"/>
        <v>0</v>
      </c>
      <c r="BK1370" s="12">
        <f t="shared" si="790"/>
        <v>0</v>
      </c>
      <c r="BL1370" s="20">
        <f t="shared" si="791"/>
        <v>0</v>
      </c>
      <c r="BM1370" s="12">
        <f t="shared" si="792"/>
        <v>0</v>
      </c>
      <c r="BN1370" s="12" t="str">
        <f t="shared" si="778"/>
        <v/>
      </c>
      <c r="BO1370" s="12" t="str">
        <f t="shared" si="793"/>
        <v/>
      </c>
      <c r="BP1370" s="12" t="str">
        <f t="shared" si="794"/>
        <v/>
      </c>
      <c r="BQ1370" s="12" t="str">
        <f t="shared" si="795"/>
        <v/>
      </c>
      <c r="BS1370" s="12">
        <f t="shared" si="796"/>
        <v>0</v>
      </c>
      <c r="BT1370" s="12">
        <f t="shared" si="797"/>
        <v>0</v>
      </c>
      <c r="BU1370" s="12">
        <f t="shared" si="798"/>
        <v>0</v>
      </c>
      <c r="BV1370" s="12">
        <f t="shared" si="799"/>
        <v>0</v>
      </c>
      <c r="BW1370" s="12">
        <f t="shared" si="800"/>
        <v>0</v>
      </c>
      <c r="BX1370" s="12">
        <f t="shared" si="801"/>
        <v>0</v>
      </c>
      <c r="BY1370" s="12">
        <f t="shared" si="802"/>
        <v>0</v>
      </c>
      <c r="BZ1370" s="12">
        <f t="shared" si="803"/>
        <v>0</v>
      </c>
      <c r="CA1370" s="12" t="str">
        <f t="shared" si="804"/>
        <v/>
      </c>
      <c r="CB1370" s="21" t="str">
        <f t="shared" si="805"/>
        <v/>
      </c>
      <c r="CC1370" s="12" t="str">
        <f t="shared" si="806"/>
        <v/>
      </c>
      <c r="CD1370" s="12" t="str">
        <f t="shared" si="807"/>
        <v/>
      </c>
      <c r="CF1370" s="12">
        <f t="shared" si="808"/>
        <v>0</v>
      </c>
      <c r="CG1370" s="12">
        <f t="shared" si="809"/>
        <v>0</v>
      </c>
      <c r="CH1370" s="12">
        <f t="shared" si="810"/>
        <v>0</v>
      </c>
      <c r="CI1370" s="12">
        <f t="shared" si="811"/>
        <v>0</v>
      </c>
      <c r="CJ1370" s="12">
        <f t="shared" si="812"/>
        <v>0</v>
      </c>
      <c r="CK1370" s="12">
        <f t="shared" si="813"/>
        <v>0</v>
      </c>
    </row>
    <row r="1371" spans="50:89" x14ac:dyDescent="0.25">
      <c r="AX1371" s="12" t="str">
        <f t="shared" si="783"/>
        <v/>
      </c>
      <c r="AY1371" s="12" t="str">
        <f t="shared" si="814"/>
        <v/>
      </c>
      <c r="AZ1371" s="20">
        <f t="shared" si="784"/>
        <v>0</v>
      </c>
      <c r="BA1371" s="12" t="str">
        <f t="shared" si="779"/>
        <v/>
      </c>
      <c r="BB1371" s="12" t="str">
        <f t="shared" si="780"/>
        <v/>
      </c>
      <c r="BC1371" s="12" t="str">
        <f t="shared" si="781"/>
        <v/>
      </c>
      <c r="BD1371" s="12" t="str">
        <f t="shared" si="782"/>
        <v/>
      </c>
      <c r="BF1371" s="12">
        <f t="shared" si="785"/>
        <v>0</v>
      </c>
      <c r="BG1371" s="12">
        <f t="shared" si="786"/>
        <v>0</v>
      </c>
      <c r="BH1371" s="12">
        <f t="shared" si="787"/>
        <v>0</v>
      </c>
      <c r="BI1371" s="12">
        <f t="shared" si="788"/>
        <v>0</v>
      </c>
      <c r="BJ1371" s="12">
        <f t="shared" si="789"/>
        <v>0</v>
      </c>
      <c r="BK1371" s="12">
        <f t="shared" si="790"/>
        <v>0</v>
      </c>
      <c r="BL1371" s="20">
        <f t="shared" si="791"/>
        <v>0</v>
      </c>
      <c r="BM1371" s="12">
        <f t="shared" si="792"/>
        <v>0</v>
      </c>
      <c r="BN1371" s="12" t="str">
        <f t="shared" ref="BN1371:BN1434" si="815">IF(OR(LEN(BL1371)&gt;35,MID(BL1371,19,1)=",",MID(BL1371,1,1)="0"),IFERROR(MID(BL1371,FIND(",",BL1371,1)+2,(FIND(",",BL1371,11))-(FIND(",",BL1371,1)+2)),""),IF(OR(MID(BL1371,1,3)="Opo",MID(BL1371,1,3)="Ret"),"",RIGHT(BL1371,LEN(BL1371)-FIND(",",BL1371,1)-1)))</f>
        <v/>
      </c>
      <c r="BO1371" s="12" t="str">
        <f t="shared" si="793"/>
        <v/>
      </c>
      <c r="BP1371" s="12" t="str">
        <f t="shared" si="794"/>
        <v/>
      </c>
      <c r="BQ1371" s="12" t="str">
        <f t="shared" si="795"/>
        <v/>
      </c>
      <c r="BS1371" s="12">
        <f t="shared" si="796"/>
        <v>0</v>
      </c>
      <c r="BT1371" s="12">
        <f t="shared" si="797"/>
        <v>0</v>
      </c>
      <c r="BU1371" s="12">
        <f t="shared" si="798"/>
        <v>0</v>
      </c>
      <c r="BV1371" s="12">
        <f t="shared" si="799"/>
        <v>0</v>
      </c>
      <c r="BW1371" s="12">
        <f t="shared" si="800"/>
        <v>0</v>
      </c>
      <c r="BX1371" s="12">
        <f t="shared" si="801"/>
        <v>0</v>
      </c>
      <c r="BY1371" s="12">
        <f t="shared" si="802"/>
        <v>0</v>
      </c>
      <c r="BZ1371" s="12">
        <f t="shared" si="803"/>
        <v>0</v>
      </c>
      <c r="CA1371" s="12" t="str">
        <f t="shared" si="804"/>
        <v/>
      </c>
      <c r="CB1371" s="21" t="str">
        <f t="shared" si="805"/>
        <v/>
      </c>
      <c r="CC1371" s="12" t="str">
        <f t="shared" si="806"/>
        <v/>
      </c>
      <c r="CD1371" s="12" t="str">
        <f t="shared" si="807"/>
        <v/>
      </c>
      <c r="CF1371" s="12">
        <f t="shared" si="808"/>
        <v>0</v>
      </c>
      <c r="CG1371" s="12">
        <f t="shared" si="809"/>
        <v>0</v>
      </c>
      <c r="CH1371" s="12">
        <f t="shared" si="810"/>
        <v>0</v>
      </c>
      <c r="CI1371" s="12">
        <f t="shared" si="811"/>
        <v>0</v>
      </c>
      <c r="CJ1371" s="12">
        <f t="shared" si="812"/>
        <v>0</v>
      </c>
      <c r="CK1371" s="12">
        <f t="shared" si="813"/>
        <v>0</v>
      </c>
    </row>
    <row r="1372" spans="50:89" x14ac:dyDescent="0.25">
      <c r="AX1372" s="12" t="str">
        <f t="shared" si="783"/>
        <v/>
      </c>
      <c r="AY1372" s="12" t="str">
        <f t="shared" si="814"/>
        <v/>
      </c>
      <c r="AZ1372" s="20">
        <f t="shared" si="784"/>
        <v>0</v>
      </c>
      <c r="BA1372" s="12" t="str">
        <f t="shared" si="779"/>
        <v/>
      </c>
      <c r="BB1372" s="12" t="str">
        <f t="shared" si="780"/>
        <v/>
      </c>
      <c r="BC1372" s="12" t="str">
        <f t="shared" si="781"/>
        <v/>
      </c>
      <c r="BD1372" s="12" t="str">
        <f t="shared" si="782"/>
        <v/>
      </c>
      <c r="BF1372" s="12">
        <f t="shared" si="785"/>
        <v>0</v>
      </c>
      <c r="BG1372" s="12">
        <f t="shared" si="786"/>
        <v>0</v>
      </c>
      <c r="BH1372" s="12">
        <f t="shared" si="787"/>
        <v>0</v>
      </c>
      <c r="BI1372" s="12">
        <f t="shared" si="788"/>
        <v>0</v>
      </c>
      <c r="BJ1372" s="12">
        <f t="shared" si="789"/>
        <v>0</v>
      </c>
      <c r="BK1372" s="12">
        <f t="shared" si="790"/>
        <v>0</v>
      </c>
      <c r="BL1372" s="20">
        <f t="shared" si="791"/>
        <v>0</v>
      </c>
      <c r="BM1372" s="12">
        <f t="shared" si="792"/>
        <v>0</v>
      </c>
      <c r="BN1372" s="12" t="str">
        <f t="shared" si="815"/>
        <v/>
      </c>
      <c r="BO1372" s="12" t="str">
        <f t="shared" si="793"/>
        <v/>
      </c>
      <c r="BP1372" s="12" t="str">
        <f t="shared" si="794"/>
        <v/>
      </c>
      <c r="BQ1372" s="12" t="str">
        <f t="shared" si="795"/>
        <v/>
      </c>
      <c r="BS1372" s="12">
        <f t="shared" si="796"/>
        <v>0</v>
      </c>
      <c r="BT1372" s="12">
        <f t="shared" si="797"/>
        <v>0</v>
      </c>
      <c r="BU1372" s="12">
        <f t="shared" si="798"/>
        <v>0</v>
      </c>
      <c r="BV1372" s="12">
        <f t="shared" si="799"/>
        <v>0</v>
      </c>
      <c r="BW1372" s="12">
        <f t="shared" si="800"/>
        <v>0</v>
      </c>
      <c r="BX1372" s="12">
        <f t="shared" si="801"/>
        <v>0</v>
      </c>
      <c r="BY1372" s="12">
        <f t="shared" si="802"/>
        <v>0</v>
      </c>
      <c r="BZ1372" s="12">
        <f t="shared" si="803"/>
        <v>0</v>
      </c>
      <c r="CA1372" s="12" t="str">
        <f t="shared" si="804"/>
        <v/>
      </c>
      <c r="CB1372" s="21" t="str">
        <f t="shared" si="805"/>
        <v/>
      </c>
      <c r="CC1372" s="12" t="str">
        <f t="shared" si="806"/>
        <v/>
      </c>
      <c r="CD1372" s="12" t="str">
        <f t="shared" si="807"/>
        <v/>
      </c>
      <c r="CF1372" s="12">
        <f t="shared" si="808"/>
        <v>0</v>
      </c>
      <c r="CG1372" s="12">
        <f t="shared" si="809"/>
        <v>0</v>
      </c>
      <c r="CH1372" s="12">
        <f t="shared" si="810"/>
        <v>0</v>
      </c>
      <c r="CI1372" s="12">
        <f t="shared" si="811"/>
        <v>0</v>
      </c>
      <c r="CJ1372" s="12">
        <f t="shared" si="812"/>
        <v>0</v>
      </c>
      <c r="CK1372" s="12">
        <f t="shared" si="813"/>
        <v>0</v>
      </c>
    </row>
    <row r="1373" spans="50:89" x14ac:dyDescent="0.25">
      <c r="AX1373" s="12" t="str">
        <f t="shared" si="783"/>
        <v/>
      </c>
      <c r="AY1373" s="12" t="str">
        <f t="shared" si="814"/>
        <v/>
      </c>
      <c r="AZ1373" s="20">
        <f t="shared" si="784"/>
        <v>0</v>
      </c>
      <c r="BA1373" s="12" t="str">
        <f t="shared" si="779"/>
        <v/>
      </c>
      <c r="BB1373" s="12" t="str">
        <f t="shared" si="780"/>
        <v/>
      </c>
      <c r="BC1373" s="12" t="str">
        <f t="shared" si="781"/>
        <v/>
      </c>
      <c r="BD1373" s="12" t="str">
        <f t="shared" si="782"/>
        <v/>
      </c>
      <c r="BF1373" s="12">
        <f t="shared" si="785"/>
        <v>0</v>
      </c>
      <c r="BG1373" s="12">
        <f t="shared" si="786"/>
        <v>0</v>
      </c>
      <c r="BH1373" s="12">
        <f t="shared" si="787"/>
        <v>0</v>
      </c>
      <c r="BI1373" s="12">
        <f t="shared" si="788"/>
        <v>0</v>
      </c>
      <c r="BJ1373" s="12">
        <f t="shared" si="789"/>
        <v>0</v>
      </c>
      <c r="BK1373" s="12">
        <f t="shared" si="790"/>
        <v>0</v>
      </c>
      <c r="BL1373" s="20">
        <f t="shared" si="791"/>
        <v>0</v>
      </c>
      <c r="BM1373" s="12">
        <f t="shared" si="792"/>
        <v>0</v>
      </c>
      <c r="BN1373" s="12" t="str">
        <f t="shared" si="815"/>
        <v/>
      </c>
      <c r="BO1373" s="12" t="str">
        <f t="shared" si="793"/>
        <v/>
      </c>
      <c r="BP1373" s="12" t="str">
        <f t="shared" si="794"/>
        <v/>
      </c>
      <c r="BQ1373" s="12" t="str">
        <f t="shared" si="795"/>
        <v/>
      </c>
      <c r="BS1373" s="12">
        <f t="shared" si="796"/>
        <v>0</v>
      </c>
      <c r="BT1373" s="12">
        <f t="shared" si="797"/>
        <v>0</v>
      </c>
      <c r="BU1373" s="12">
        <f t="shared" si="798"/>
        <v>0</v>
      </c>
      <c r="BV1373" s="12">
        <f t="shared" si="799"/>
        <v>0</v>
      </c>
      <c r="BW1373" s="12">
        <f t="shared" si="800"/>
        <v>0</v>
      </c>
      <c r="BX1373" s="12">
        <f t="shared" si="801"/>
        <v>0</v>
      </c>
      <c r="BY1373" s="12">
        <f t="shared" si="802"/>
        <v>0</v>
      </c>
      <c r="BZ1373" s="12">
        <f t="shared" si="803"/>
        <v>0</v>
      </c>
      <c r="CA1373" s="12" t="str">
        <f t="shared" si="804"/>
        <v/>
      </c>
      <c r="CB1373" s="21" t="str">
        <f t="shared" si="805"/>
        <v/>
      </c>
      <c r="CC1373" s="12" t="str">
        <f t="shared" si="806"/>
        <v/>
      </c>
      <c r="CD1373" s="12" t="str">
        <f t="shared" si="807"/>
        <v/>
      </c>
      <c r="CF1373" s="12">
        <f t="shared" si="808"/>
        <v>0</v>
      </c>
      <c r="CG1373" s="12">
        <f t="shared" si="809"/>
        <v>0</v>
      </c>
      <c r="CH1373" s="12">
        <f t="shared" si="810"/>
        <v>0</v>
      </c>
      <c r="CI1373" s="12">
        <f t="shared" si="811"/>
        <v>0</v>
      </c>
      <c r="CJ1373" s="12">
        <f t="shared" si="812"/>
        <v>0</v>
      </c>
      <c r="CK1373" s="12">
        <f t="shared" si="813"/>
        <v>0</v>
      </c>
    </row>
    <row r="1374" spans="50:89" x14ac:dyDescent="0.25">
      <c r="AX1374" s="12" t="str">
        <f t="shared" si="783"/>
        <v/>
      </c>
      <c r="AY1374" s="12" t="str">
        <f t="shared" si="814"/>
        <v/>
      </c>
      <c r="AZ1374" s="20">
        <f t="shared" si="784"/>
        <v>0</v>
      </c>
      <c r="BA1374" s="12" t="str">
        <f t="shared" si="779"/>
        <v/>
      </c>
      <c r="BB1374" s="12" t="str">
        <f t="shared" si="780"/>
        <v/>
      </c>
      <c r="BC1374" s="12" t="str">
        <f t="shared" si="781"/>
        <v/>
      </c>
      <c r="BD1374" s="12" t="str">
        <f t="shared" si="782"/>
        <v/>
      </c>
      <c r="BF1374" s="12">
        <f t="shared" si="785"/>
        <v>0</v>
      </c>
      <c r="BG1374" s="12">
        <f t="shared" si="786"/>
        <v>0</v>
      </c>
      <c r="BH1374" s="12">
        <f t="shared" si="787"/>
        <v>0</v>
      </c>
      <c r="BI1374" s="12">
        <f t="shared" si="788"/>
        <v>0</v>
      </c>
      <c r="BJ1374" s="12">
        <f t="shared" si="789"/>
        <v>0</v>
      </c>
      <c r="BK1374" s="12">
        <f t="shared" si="790"/>
        <v>0</v>
      </c>
      <c r="BL1374" s="20">
        <f t="shared" si="791"/>
        <v>0</v>
      </c>
      <c r="BM1374" s="12">
        <f t="shared" si="792"/>
        <v>0</v>
      </c>
      <c r="BN1374" s="12" t="str">
        <f t="shared" si="815"/>
        <v/>
      </c>
      <c r="BO1374" s="12" t="str">
        <f t="shared" si="793"/>
        <v/>
      </c>
      <c r="BP1374" s="12" t="str">
        <f t="shared" si="794"/>
        <v/>
      </c>
      <c r="BQ1374" s="12" t="str">
        <f t="shared" si="795"/>
        <v/>
      </c>
      <c r="BS1374" s="12">
        <f t="shared" si="796"/>
        <v>0</v>
      </c>
      <c r="BT1374" s="12">
        <f t="shared" si="797"/>
        <v>0</v>
      </c>
      <c r="BU1374" s="12">
        <f t="shared" si="798"/>
        <v>0</v>
      </c>
      <c r="BV1374" s="12">
        <f t="shared" si="799"/>
        <v>0</v>
      </c>
      <c r="BW1374" s="12">
        <f t="shared" si="800"/>
        <v>0</v>
      </c>
      <c r="BX1374" s="12">
        <f t="shared" si="801"/>
        <v>0</v>
      </c>
      <c r="BY1374" s="12">
        <f t="shared" si="802"/>
        <v>0</v>
      </c>
      <c r="BZ1374" s="12">
        <f t="shared" si="803"/>
        <v>0</v>
      </c>
      <c r="CA1374" s="12" t="str">
        <f t="shared" si="804"/>
        <v/>
      </c>
      <c r="CB1374" s="21" t="str">
        <f t="shared" si="805"/>
        <v/>
      </c>
      <c r="CC1374" s="12" t="str">
        <f t="shared" si="806"/>
        <v/>
      </c>
      <c r="CD1374" s="12" t="str">
        <f t="shared" si="807"/>
        <v/>
      </c>
      <c r="CF1374" s="12">
        <f t="shared" si="808"/>
        <v>0</v>
      </c>
      <c r="CG1374" s="12">
        <f t="shared" si="809"/>
        <v>0</v>
      </c>
      <c r="CH1374" s="12">
        <f t="shared" si="810"/>
        <v>0</v>
      </c>
      <c r="CI1374" s="12">
        <f t="shared" si="811"/>
        <v>0</v>
      </c>
      <c r="CJ1374" s="12">
        <f t="shared" si="812"/>
        <v>0</v>
      </c>
      <c r="CK1374" s="12">
        <f t="shared" si="813"/>
        <v>0</v>
      </c>
    </row>
    <row r="1375" spans="50:89" x14ac:dyDescent="0.25">
      <c r="AX1375" s="12" t="str">
        <f t="shared" si="783"/>
        <v/>
      </c>
      <c r="AY1375" s="12" t="str">
        <f t="shared" si="814"/>
        <v/>
      </c>
      <c r="AZ1375" s="20">
        <f t="shared" si="784"/>
        <v>0</v>
      </c>
      <c r="BA1375" s="12" t="str">
        <f t="shared" si="779"/>
        <v/>
      </c>
      <c r="BB1375" s="12" t="str">
        <f t="shared" si="780"/>
        <v/>
      </c>
      <c r="BC1375" s="12" t="str">
        <f t="shared" si="781"/>
        <v/>
      </c>
      <c r="BD1375" s="12" t="str">
        <f t="shared" si="782"/>
        <v/>
      </c>
      <c r="BF1375" s="12">
        <f t="shared" si="785"/>
        <v>0</v>
      </c>
      <c r="BG1375" s="12">
        <f t="shared" si="786"/>
        <v>0</v>
      </c>
      <c r="BH1375" s="12">
        <f t="shared" si="787"/>
        <v>0</v>
      </c>
      <c r="BI1375" s="12">
        <f t="shared" si="788"/>
        <v>0</v>
      </c>
      <c r="BJ1375" s="12">
        <f t="shared" si="789"/>
        <v>0</v>
      </c>
      <c r="BK1375" s="12">
        <f t="shared" si="790"/>
        <v>0</v>
      </c>
      <c r="BL1375" s="20">
        <f t="shared" si="791"/>
        <v>0</v>
      </c>
      <c r="BM1375" s="12">
        <f t="shared" si="792"/>
        <v>0</v>
      </c>
      <c r="BN1375" s="12" t="str">
        <f t="shared" si="815"/>
        <v/>
      </c>
      <c r="BO1375" s="12" t="str">
        <f t="shared" si="793"/>
        <v/>
      </c>
      <c r="BP1375" s="12" t="str">
        <f t="shared" si="794"/>
        <v/>
      </c>
      <c r="BQ1375" s="12" t="str">
        <f t="shared" si="795"/>
        <v/>
      </c>
      <c r="BS1375" s="12">
        <f t="shared" si="796"/>
        <v>0</v>
      </c>
      <c r="BT1375" s="12">
        <f t="shared" si="797"/>
        <v>0</v>
      </c>
      <c r="BU1375" s="12">
        <f t="shared" si="798"/>
        <v>0</v>
      </c>
      <c r="BV1375" s="12">
        <f t="shared" si="799"/>
        <v>0</v>
      </c>
      <c r="BW1375" s="12">
        <f t="shared" si="800"/>
        <v>0</v>
      </c>
      <c r="BX1375" s="12">
        <f t="shared" si="801"/>
        <v>0</v>
      </c>
      <c r="BY1375" s="12">
        <f t="shared" si="802"/>
        <v>0</v>
      </c>
      <c r="BZ1375" s="12">
        <f t="shared" si="803"/>
        <v>0</v>
      </c>
      <c r="CA1375" s="12" t="str">
        <f t="shared" si="804"/>
        <v/>
      </c>
      <c r="CB1375" s="21" t="str">
        <f t="shared" si="805"/>
        <v/>
      </c>
      <c r="CC1375" s="12" t="str">
        <f t="shared" si="806"/>
        <v/>
      </c>
      <c r="CD1375" s="12" t="str">
        <f t="shared" si="807"/>
        <v/>
      </c>
      <c r="CF1375" s="12">
        <f t="shared" si="808"/>
        <v>0</v>
      </c>
      <c r="CG1375" s="12">
        <f t="shared" si="809"/>
        <v>0</v>
      </c>
      <c r="CH1375" s="12">
        <f t="shared" si="810"/>
        <v>0</v>
      </c>
      <c r="CI1375" s="12">
        <f t="shared" si="811"/>
        <v>0</v>
      </c>
      <c r="CJ1375" s="12">
        <f t="shared" si="812"/>
        <v>0</v>
      </c>
      <c r="CK1375" s="12">
        <f t="shared" si="813"/>
        <v>0</v>
      </c>
    </row>
    <row r="1376" spans="50:89" x14ac:dyDescent="0.25">
      <c r="AX1376" s="12" t="str">
        <f t="shared" si="783"/>
        <v/>
      </c>
      <c r="AY1376" s="12" t="str">
        <f t="shared" si="814"/>
        <v/>
      </c>
      <c r="AZ1376" s="20">
        <f t="shared" si="784"/>
        <v>0</v>
      </c>
      <c r="BA1376" s="12" t="str">
        <f t="shared" si="779"/>
        <v/>
      </c>
      <c r="BB1376" s="12" t="str">
        <f t="shared" si="780"/>
        <v/>
      </c>
      <c r="BC1376" s="12" t="str">
        <f t="shared" si="781"/>
        <v/>
      </c>
      <c r="BD1376" s="12" t="str">
        <f t="shared" si="782"/>
        <v/>
      </c>
      <c r="BF1376" s="12">
        <f t="shared" si="785"/>
        <v>0</v>
      </c>
      <c r="BG1376" s="12">
        <f t="shared" si="786"/>
        <v>0</v>
      </c>
      <c r="BH1376" s="12">
        <f t="shared" si="787"/>
        <v>0</v>
      </c>
      <c r="BI1376" s="12">
        <f t="shared" si="788"/>
        <v>0</v>
      </c>
      <c r="BJ1376" s="12">
        <f t="shared" si="789"/>
        <v>0</v>
      </c>
      <c r="BK1376" s="12">
        <f t="shared" si="790"/>
        <v>0</v>
      </c>
      <c r="BL1376" s="20">
        <f t="shared" si="791"/>
        <v>0</v>
      </c>
      <c r="BM1376" s="12">
        <f t="shared" si="792"/>
        <v>0</v>
      </c>
      <c r="BN1376" s="12" t="str">
        <f t="shared" si="815"/>
        <v/>
      </c>
      <c r="BO1376" s="12" t="str">
        <f t="shared" si="793"/>
        <v/>
      </c>
      <c r="BP1376" s="12" t="str">
        <f t="shared" si="794"/>
        <v/>
      </c>
      <c r="BQ1376" s="12" t="str">
        <f t="shared" si="795"/>
        <v/>
      </c>
      <c r="BS1376" s="12">
        <f t="shared" si="796"/>
        <v>0</v>
      </c>
      <c r="BT1376" s="12">
        <f t="shared" si="797"/>
        <v>0</v>
      </c>
      <c r="BU1376" s="12">
        <f t="shared" si="798"/>
        <v>0</v>
      </c>
      <c r="BV1376" s="12">
        <f t="shared" si="799"/>
        <v>0</v>
      </c>
      <c r="BW1376" s="12">
        <f t="shared" si="800"/>
        <v>0</v>
      </c>
      <c r="BX1376" s="12">
        <f t="shared" si="801"/>
        <v>0</v>
      </c>
      <c r="BY1376" s="12">
        <f t="shared" si="802"/>
        <v>0</v>
      </c>
      <c r="BZ1376" s="12">
        <f t="shared" si="803"/>
        <v>0</v>
      </c>
      <c r="CA1376" s="12" t="str">
        <f t="shared" si="804"/>
        <v/>
      </c>
      <c r="CB1376" s="21" t="str">
        <f t="shared" si="805"/>
        <v/>
      </c>
      <c r="CC1376" s="12" t="str">
        <f t="shared" si="806"/>
        <v/>
      </c>
      <c r="CD1376" s="12" t="str">
        <f t="shared" si="807"/>
        <v/>
      </c>
      <c r="CF1376" s="12">
        <f t="shared" si="808"/>
        <v>0</v>
      </c>
      <c r="CG1376" s="12">
        <f t="shared" si="809"/>
        <v>0</v>
      </c>
      <c r="CH1376" s="12">
        <f t="shared" si="810"/>
        <v>0</v>
      </c>
      <c r="CI1376" s="12">
        <f t="shared" si="811"/>
        <v>0</v>
      </c>
      <c r="CJ1376" s="12">
        <f t="shared" si="812"/>
        <v>0</v>
      </c>
      <c r="CK1376" s="12">
        <f t="shared" si="813"/>
        <v>0</v>
      </c>
    </row>
    <row r="1377" spans="50:89" x14ac:dyDescent="0.25">
      <c r="AX1377" s="12" t="str">
        <f t="shared" si="783"/>
        <v/>
      </c>
      <c r="AY1377" s="12" t="str">
        <f t="shared" si="814"/>
        <v/>
      </c>
      <c r="AZ1377" s="20">
        <f t="shared" si="784"/>
        <v>0</v>
      </c>
      <c r="BA1377" s="12" t="str">
        <f t="shared" si="779"/>
        <v/>
      </c>
      <c r="BB1377" s="12" t="str">
        <f t="shared" si="780"/>
        <v/>
      </c>
      <c r="BC1377" s="12" t="str">
        <f t="shared" si="781"/>
        <v/>
      </c>
      <c r="BD1377" s="12" t="str">
        <f t="shared" si="782"/>
        <v/>
      </c>
      <c r="BF1377" s="12">
        <f t="shared" si="785"/>
        <v>0</v>
      </c>
      <c r="BG1377" s="12">
        <f t="shared" si="786"/>
        <v>0</v>
      </c>
      <c r="BH1377" s="12">
        <f t="shared" si="787"/>
        <v>0</v>
      </c>
      <c r="BI1377" s="12">
        <f t="shared" si="788"/>
        <v>0</v>
      </c>
      <c r="BJ1377" s="12">
        <f t="shared" si="789"/>
        <v>0</v>
      </c>
      <c r="BK1377" s="12">
        <f t="shared" si="790"/>
        <v>0</v>
      </c>
      <c r="BL1377" s="20">
        <f t="shared" si="791"/>
        <v>0</v>
      </c>
      <c r="BM1377" s="12">
        <f t="shared" si="792"/>
        <v>0</v>
      </c>
      <c r="BN1377" s="12" t="str">
        <f t="shared" si="815"/>
        <v/>
      </c>
      <c r="BO1377" s="12" t="str">
        <f t="shared" si="793"/>
        <v/>
      </c>
      <c r="BP1377" s="12" t="str">
        <f t="shared" si="794"/>
        <v/>
      </c>
      <c r="BQ1377" s="12" t="str">
        <f t="shared" si="795"/>
        <v/>
      </c>
      <c r="BS1377" s="12">
        <f t="shared" si="796"/>
        <v>0</v>
      </c>
      <c r="BT1377" s="12">
        <f t="shared" si="797"/>
        <v>0</v>
      </c>
      <c r="BU1377" s="12">
        <f t="shared" si="798"/>
        <v>0</v>
      </c>
      <c r="BV1377" s="12">
        <f t="shared" si="799"/>
        <v>0</v>
      </c>
      <c r="BW1377" s="12">
        <f t="shared" si="800"/>
        <v>0</v>
      </c>
      <c r="BX1377" s="12">
        <f t="shared" si="801"/>
        <v>0</v>
      </c>
      <c r="BY1377" s="12">
        <f t="shared" si="802"/>
        <v>0</v>
      </c>
      <c r="BZ1377" s="12">
        <f t="shared" si="803"/>
        <v>0</v>
      </c>
      <c r="CA1377" s="12" t="str">
        <f t="shared" si="804"/>
        <v/>
      </c>
      <c r="CB1377" s="21" t="str">
        <f t="shared" si="805"/>
        <v/>
      </c>
      <c r="CC1377" s="12" t="str">
        <f t="shared" si="806"/>
        <v/>
      </c>
      <c r="CD1377" s="12" t="str">
        <f t="shared" si="807"/>
        <v/>
      </c>
      <c r="CF1377" s="12">
        <f t="shared" si="808"/>
        <v>0</v>
      </c>
      <c r="CG1377" s="12">
        <f t="shared" si="809"/>
        <v>0</v>
      </c>
      <c r="CH1377" s="12">
        <f t="shared" si="810"/>
        <v>0</v>
      </c>
      <c r="CI1377" s="12">
        <f t="shared" si="811"/>
        <v>0</v>
      </c>
      <c r="CJ1377" s="12">
        <f t="shared" si="812"/>
        <v>0</v>
      </c>
      <c r="CK1377" s="12">
        <f t="shared" si="813"/>
        <v>0</v>
      </c>
    </row>
    <row r="1378" spans="50:89" x14ac:dyDescent="0.25">
      <c r="AX1378" s="12" t="str">
        <f t="shared" si="783"/>
        <v/>
      </c>
      <c r="AY1378" s="12" t="str">
        <f t="shared" si="814"/>
        <v/>
      </c>
      <c r="AZ1378" s="20">
        <f t="shared" si="784"/>
        <v>0</v>
      </c>
      <c r="BA1378" s="12" t="str">
        <f t="shared" si="779"/>
        <v/>
      </c>
      <c r="BB1378" s="12" t="str">
        <f t="shared" si="780"/>
        <v/>
      </c>
      <c r="BC1378" s="12" t="str">
        <f t="shared" si="781"/>
        <v/>
      </c>
      <c r="BD1378" s="12" t="str">
        <f t="shared" si="782"/>
        <v/>
      </c>
      <c r="BF1378" s="12">
        <f t="shared" si="785"/>
        <v>0</v>
      </c>
      <c r="BG1378" s="12">
        <f t="shared" si="786"/>
        <v>0</v>
      </c>
      <c r="BH1378" s="12">
        <f t="shared" si="787"/>
        <v>0</v>
      </c>
      <c r="BI1378" s="12">
        <f t="shared" si="788"/>
        <v>0</v>
      </c>
      <c r="BJ1378" s="12">
        <f t="shared" si="789"/>
        <v>0</v>
      </c>
      <c r="BK1378" s="12">
        <f t="shared" si="790"/>
        <v>0</v>
      </c>
      <c r="BL1378" s="20">
        <f t="shared" si="791"/>
        <v>0</v>
      </c>
      <c r="BM1378" s="12">
        <f t="shared" si="792"/>
        <v>0</v>
      </c>
      <c r="BN1378" s="12" t="str">
        <f t="shared" si="815"/>
        <v/>
      </c>
      <c r="BO1378" s="12" t="str">
        <f t="shared" si="793"/>
        <v/>
      </c>
      <c r="BP1378" s="12" t="str">
        <f t="shared" si="794"/>
        <v/>
      </c>
      <c r="BQ1378" s="12" t="str">
        <f t="shared" si="795"/>
        <v/>
      </c>
      <c r="BS1378" s="12">
        <f t="shared" si="796"/>
        <v>0</v>
      </c>
      <c r="BT1378" s="12">
        <f t="shared" si="797"/>
        <v>0</v>
      </c>
      <c r="BU1378" s="12">
        <f t="shared" si="798"/>
        <v>0</v>
      </c>
      <c r="BV1378" s="12">
        <f t="shared" si="799"/>
        <v>0</v>
      </c>
      <c r="BW1378" s="12">
        <f t="shared" si="800"/>
        <v>0</v>
      </c>
      <c r="BX1378" s="12">
        <f t="shared" si="801"/>
        <v>0</v>
      </c>
      <c r="BY1378" s="12">
        <f t="shared" si="802"/>
        <v>0</v>
      </c>
      <c r="BZ1378" s="12">
        <f t="shared" si="803"/>
        <v>0</v>
      </c>
      <c r="CA1378" s="12" t="str">
        <f t="shared" si="804"/>
        <v/>
      </c>
      <c r="CB1378" s="21" t="str">
        <f t="shared" si="805"/>
        <v/>
      </c>
      <c r="CC1378" s="12" t="str">
        <f t="shared" si="806"/>
        <v/>
      </c>
      <c r="CD1378" s="12" t="str">
        <f t="shared" si="807"/>
        <v/>
      </c>
      <c r="CF1378" s="12">
        <f t="shared" si="808"/>
        <v>0</v>
      </c>
      <c r="CG1378" s="12">
        <f t="shared" si="809"/>
        <v>0</v>
      </c>
      <c r="CH1378" s="12">
        <f t="shared" si="810"/>
        <v>0</v>
      </c>
      <c r="CI1378" s="12">
        <f t="shared" si="811"/>
        <v>0</v>
      </c>
      <c r="CJ1378" s="12">
        <f t="shared" si="812"/>
        <v>0</v>
      </c>
      <c r="CK1378" s="12">
        <f t="shared" si="813"/>
        <v>0</v>
      </c>
    </row>
    <row r="1379" spans="50:89" x14ac:dyDescent="0.25">
      <c r="AX1379" s="12" t="str">
        <f t="shared" si="783"/>
        <v/>
      </c>
      <c r="AY1379" s="12" t="str">
        <f t="shared" si="814"/>
        <v/>
      </c>
      <c r="AZ1379" s="20">
        <f t="shared" si="784"/>
        <v>0</v>
      </c>
      <c r="BA1379" s="12" t="str">
        <f t="shared" si="779"/>
        <v/>
      </c>
      <c r="BB1379" s="12" t="str">
        <f t="shared" si="780"/>
        <v/>
      </c>
      <c r="BC1379" s="12" t="str">
        <f t="shared" si="781"/>
        <v/>
      </c>
      <c r="BD1379" s="12" t="str">
        <f t="shared" si="782"/>
        <v/>
      </c>
      <c r="BF1379" s="12">
        <f t="shared" si="785"/>
        <v>0</v>
      </c>
      <c r="BG1379" s="12">
        <f t="shared" si="786"/>
        <v>0</v>
      </c>
      <c r="BH1379" s="12">
        <f t="shared" si="787"/>
        <v>0</v>
      </c>
      <c r="BI1379" s="12">
        <f t="shared" si="788"/>
        <v>0</v>
      </c>
      <c r="BJ1379" s="12">
        <f t="shared" si="789"/>
        <v>0</v>
      </c>
      <c r="BK1379" s="12">
        <f t="shared" si="790"/>
        <v>0</v>
      </c>
      <c r="BL1379" s="20">
        <f t="shared" si="791"/>
        <v>0</v>
      </c>
      <c r="BM1379" s="12">
        <f t="shared" si="792"/>
        <v>0</v>
      </c>
      <c r="BN1379" s="12" t="str">
        <f t="shared" si="815"/>
        <v/>
      </c>
      <c r="BO1379" s="12" t="str">
        <f t="shared" si="793"/>
        <v/>
      </c>
      <c r="BP1379" s="12" t="str">
        <f t="shared" si="794"/>
        <v/>
      </c>
      <c r="BQ1379" s="12" t="str">
        <f t="shared" si="795"/>
        <v/>
      </c>
      <c r="BS1379" s="12">
        <f t="shared" si="796"/>
        <v>0</v>
      </c>
      <c r="BT1379" s="12">
        <f t="shared" si="797"/>
        <v>0</v>
      </c>
      <c r="BU1379" s="12">
        <f t="shared" si="798"/>
        <v>0</v>
      </c>
      <c r="BV1379" s="12">
        <f t="shared" si="799"/>
        <v>0</v>
      </c>
      <c r="BW1379" s="12">
        <f t="shared" si="800"/>
        <v>0</v>
      </c>
      <c r="BX1379" s="12">
        <f t="shared" si="801"/>
        <v>0</v>
      </c>
      <c r="BY1379" s="12">
        <f t="shared" si="802"/>
        <v>0</v>
      </c>
      <c r="BZ1379" s="12">
        <f t="shared" si="803"/>
        <v>0</v>
      </c>
      <c r="CA1379" s="12" t="str">
        <f t="shared" si="804"/>
        <v/>
      </c>
      <c r="CB1379" s="21" t="str">
        <f t="shared" si="805"/>
        <v/>
      </c>
      <c r="CC1379" s="12" t="str">
        <f t="shared" si="806"/>
        <v/>
      </c>
      <c r="CD1379" s="12" t="str">
        <f t="shared" si="807"/>
        <v/>
      </c>
      <c r="CF1379" s="12">
        <f t="shared" si="808"/>
        <v>0</v>
      </c>
      <c r="CG1379" s="12">
        <f t="shared" si="809"/>
        <v>0</v>
      </c>
      <c r="CH1379" s="12">
        <f t="shared" si="810"/>
        <v>0</v>
      </c>
      <c r="CI1379" s="12">
        <f t="shared" si="811"/>
        <v>0</v>
      </c>
      <c r="CJ1379" s="12">
        <f t="shared" si="812"/>
        <v>0</v>
      </c>
      <c r="CK1379" s="12">
        <f t="shared" si="813"/>
        <v>0</v>
      </c>
    </row>
    <row r="1380" spans="50:89" x14ac:dyDescent="0.25">
      <c r="AX1380" s="12" t="str">
        <f t="shared" si="783"/>
        <v/>
      </c>
      <c r="AY1380" s="12" t="str">
        <f t="shared" si="814"/>
        <v/>
      </c>
      <c r="AZ1380" s="20">
        <f t="shared" si="784"/>
        <v>0</v>
      </c>
      <c r="BA1380" s="12" t="str">
        <f t="shared" si="779"/>
        <v/>
      </c>
      <c r="BB1380" s="12" t="str">
        <f t="shared" si="780"/>
        <v/>
      </c>
      <c r="BC1380" s="12" t="str">
        <f t="shared" si="781"/>
        <v/>
      </c>
      <c r="BD1380" s="12" t="str">
        <f t="shared" si="782"/>
        <v/>
      </c>
      <c r="BF1380" s="12">
        <f t="shared" si="785"/>
        <v>0</v>
      </c>
      <c r="BG1380" s="12">
        <f t="shared" si="786"/>
        <v>0</v>
      </c>
      <c r="BH1380" s="12">
        <f t="shared" si="787"/>
        <v>0</v>
      </c>
      <c r="BI1380" s="12">
        <f t="shared" si="788"/>
        <v>0</v>
      </c>
      <c r="BJ1380" s="12">
        <f t="shared" si="789"/>
        <v>0</v>
      </c>
      <c r="BK1380" s="12">
        <f t="shared" si="790"/>
        <v>0</v>
      </c>
      <c r="BL1380" s="20">
        <f t="shared" si="791"/>
        <v>0</v>
      </c>
      <c r="BM1380" s="12">
        <f t="shared" si="792"/>
        <v>0</v>
      </c>
      <c r="BN1380" s="12" t="str">
        <f t="shared" si="815"/>
        <v/>
      </c>
      <c r="BO1380" s="12" t="str">
        <f t="shared" si="793"/>
        <v/>
      </c>
      <c r="BP1380" s="12" t="str">
        <f t="shared" si="794"/>
        <v/>
      </c>
      <c r="BQ1380" s="12" t="str">
        <f t="shared" si="795"/>
        <v/>
      </c>
      <c r="BS1380" s="12">
        <f t="shared" si="796"/>
        <v>0</v>
      </c>
      <c r="BT1380" s="12">
        <f t="shared" si="797"/>
        <v>0</v>
      </c>
      <c r="BU1380" s="12">
        <f t="shared" si="798"/>
        <v>0</v>
      </c>
      <c r="BV1380" s="12">
        <f t="shared" si="799"/>
        <v>0</v>
      </c>
      <c r="BW1380" s="12">
        <f t="shared" si="800"/>
        <v>0</v>
      </c>
      <c r="BX1380" s="12">
        <f t="shared" si="801"/>
        <v>0</v>
      </c>
      <c r="BY1380" s="12">
        <f t="shared" si="802"/>
        <v>0</v>
      </c>
      <c r="BZ1380" s="12">
        <f t="shared" si="803"/>
        <v>0</v>
      </c>
      <c r="CA1380" s="12" t="str">
        <f t="shared" si="804"/>
        <v/>
      </c>
      <c r="CB1380" s="21" t="str">
        <f t="shared" si="805"/>
        <v/>
      </c>
      <c r="CC1380" s="12" t="str">
        <f t="shared" si="806"/>
        <v/>
      </c>
      <c r="CD1380" s="12" t="str">
        <f t="shared" si="807"/>
        <v/>
      </c>
      <c r="CF1380" s="12">
        <f t="shared" si="808"/>
        <v>0</v>
      </c>
      <c r="CG1380" s="12">
        <f t="shared" si="809"/>
        <v>0</v>
      </c>
      <c r="CH1380" s="12">
        <f t="shared" si="810"/>
        <v>0</v>
      </c>
      <c r="CI1380" s="12">
        <f t="shared" si="811"/>
        <v>0</v>
      </c>
      <c r="CJ1380" s="12">
        <f t="shared" si="812"/>
        <v>0</v>
      </c>
      <c r="CK1380" s="12">
        <f t="shared" si="813"/>
        <v>0</v>
      </c>
    </row>
    <row r="1381" spans="50:89" x14ac:dyDescent="0.25">
      <c r="AX1381" s="12" t="str">
        <f t="shared" si="783"/>
        <v/>
      </c>
      <c r="AY1381" s="12" t="str">
        <f t="shared" si="814"/>
        <v/>
      </c>
      <c r="AZ1381" s="20">
        <f t="shared" si="784"/>
        <v>0</v>
      </c>
      <c r="BA1381" s="12" t="str">
        <f t="shared" si="779"/>
        <v/>
      </c>
      <c r="BB1381" s="12" t="str">
        <f t="shared" si="780"/>
        <v/>
      </c>
      <c r="BC1381" s="12" t="str">
        <f t="shared" si="781"/>
        <v/>
      </c>
      <c r="BD1381" s="12" t="str">
        <f t="shared" si="782"/>
        <v/>
      </c>
      <c r="BF1381" s="12">
        <f t="shared" si="785"/>
        <v>0</v>
      </c>
      <c r="BG1381" s="12">
        <f t="shared" si="786"/>
        <v>0</v>
      </c>
      <c r="BH1381" s="12">
        <f t="shared" si="787"/>
        <v>0</v>
      </c>
      <c r="BI1381" s="12">
        <f t="shared" si="788"/>
        <v>0</v>
      </c>
      <c r="BJ1381" s="12">
        <f t="shared" si="789"/>
        <v>0</v>
      </c>
      <c r="BK1381" s="12">
        <f t="shared" si="790"/>
        <v>0</v>
      </c>
      <c r="BL1381" s="20">
        <f t="shared" si="791"/>
        <v>0</v>
      </c>
      <c r="BM1381" s="12">
        <f t="shared" si="792"/>
        <v>0</v>
      </c>
      <c r="BN1381" s="12" t="str">
        <f t="shared" si="815"/>
        <v/>
      </c>
      <c r="BO1381" s="12" t="str">
        <f t="shared" si="793"/>
        <v/>
      </c>
      <c r="BP1381" s="12" t="str">
        <f t="shared" si="794"/>
        <v/>
      </c>
      <c r="BQ1381" s="12" t="str">
        <f t="shared" si="795"/>
        <v/>
      </c>
      <c r="BS1381" s="12">
        <f t="shared" si="796"/>
        <v>0</v>
      </c>
      <c r="BT1381" s="12">
        <f t="shared" si="797"/>
        <v>0</v>
      </c>
      <c r="BU1381" s="12">
        <f t="shared" si="798"/>
        <v>0</v>
      </c>
      <c r="BV1381" s="12">
        <f t="shared" si="799"/>
        <v>0</v>
      </c>
      <c r="BW1381" s="12">
        <f t="shared" si="800"/>
        <v>0</v>
      </c>
      <c r="BX1381" s="12">
        <f t="shared" si="801"/>
        <v>0</v>
      </c>
      <c r="BY1381" s="12">
        <f t="shared" si="802"/>
        <v>0</v>
      </c>
      <c r="BZ1381" s="12">
        <f t="shared" si="803"/>
        <v>0</v>
      </c>
      <c r="CA1381" s="12" t="str">
        <f t="shared" si="804"/>
        <v/>
      </c>
      <c r="CB1381" s="21" t="str">
        <f t="shared" si="805"/>
        <v/>
      </c>
      <c r="CC1381" s="12" t="str">
        <f t="shared" si="806"/>
        <v/>
      </c>
      <c r="CD1381" s="12" t="str">
        <f t="shared" si="807"/>
        <v/>
      </c>
      <c r="CF1381" s="12">
        <f t="shared" si="808"/>
        <v>0</v>
      </c>
      <c r="CG1381" s="12">
        <f t="shared" si="809"/>
        <v>0</v>
      </c>
      <c r="CH1381" s="12">
        <f t="shared" si="810"/>
        <v>0</v>
      </c>
      <c r="CI1381" s="12">
        <f t="shared" si="811"/>
        <v>0</v>
      </c>
      <c r="CJ1381" s="12">
        <f t="shared" si="812"/>
        <v>0</v>
      </c>
      <c r="CK1381" s="12">
        <f t="shared" si="813"/>
        <v>0</v>
      </c>
    </row>
    <row r="1382" spans="50:89" x14ac:dyDescent="0.25">
      <c r="AX1382" s="12" t="str">
        <f t="shared" si="783"/>
        <v/>
      </c>
      <c r="AY1382" s="12" t="str">
        <f t="shared" si="814"/>
        <v/>
      </c>
      <c r="AZ1382" s="20">
        <f t="shared" si="784"/>
        <v>0</v>
      </c>
      <c r="BA1382" s="12" t="str">
        <f t="shared" si="779"/>
        <v/>
      </c>
      <c r="BB1382" s="12" t="str">
        <f t="shared" si="780"/>
        <v/>
      </c>
      <c r="BC1382" s="12" t="str">
        <f t="shared" si="781"/>
        <v/>
      </c>
      <c r="BD1382" s="12" t="str">
        <f t="shared" si="782"/>
        <v/>
      </c>
      <c r="BF1382" s="12">
        <f t="shared" si="785"/>
        <v>0</v>
      </c>
      <c r="BG1382" s="12">
        <f t="shared" si="786"/>
        <v>0</v>
      </c>
      <c r="BH1382" s="12">
        <f t="shared" si="787"/>
        <v>0</v>
      </c>
      <c r="BI1382" s="12">
        <f t="shared" si="788"/>
        <v>0</v>
      </c>
      <c r="BJ1382" s="12">
        <f t="shared" si="789"/>
        <v>0</v>
      </c>
      <c r="BK1382" s="12">
        <f t="shared" si="790"/>
        <v>0</v>
      </c>
      <c r="BL1382" s="20">
        <f t="shared" si="791"/>
        <v>0</v>
      </c>
      <c r="BM1382" s="12">
        <f t="shared" si="792"/>
        <v>0</v>
      </c>
      <c r="BN1382" s="12" t="str">
        <f t="shared" si="815"/>
        <v/>
      </c>
      <c r="BO1382" s="12" t="str">
        <f t="shared" si="793"/>
        <v/>
      </c>
      <c r="BP1382" s="12" t="str">
        <f t="shared" si="794"/>
        <v/>
      </c>
      <c r="BQ1382" s="12" t="str">
        <f t="shared" si="795"/>
        <v/>
      </c>
      <c r="BS1382" s="12">
        <f t="shared" si="796"/>
        <v>0</v>
      </c>
      <c r="BT1382" s="12">
        <f t="shared" si="797"/>
        <v>0</v>
      </c>
      <c r="BU1382" s="12">
        <f t="shared" si="798"/>
        <v>0</v>
      </c>
      <c r="BV1382" s="12">
        <f t="shared" si="799"/>
        <v>0</v>
      </c>
      <c r="BW1382" s="12">
        <f t="shared" si="800"/>
        <v>0</v>
      </c>
      <c r="BX1382" s="12">
        <f t="shared" si="801"/>
        <v>0</v>
      </c>
      <c r="BY1382" s="12">
        <f t="shared" si="802"/>
        <v>0</v>
      </c>
      <c r="BZ1382" s="12">
        <f t="shared" si="803"/>
        <v>0</v>
      </c>
      <c r="CA1382" s="12" t="str">
        <f t="shared" si="804"/>
        <v/>
      </c>
      <c r="CB1382" s="21" t="str">
        <f t="shared" si="805"/>
        <v/>
      </c>
      <c r="CC1382" s="12" t="str">
        <f t="shared" si="806"/>
        <v/>
      </c>
      <c r="CD1382" s="12" t="str">
        <f t="shared" si="807"/>
        <v/>
      </c>
      <c r="CF1382" s="12">
        <f t="shared" si="808"/>
        <v>0</v>
      </c>
      <c r="CG1382" s="12">
        <f t="shared" si="809"/>
        <v>0</v>
      </c>
      <c r="CH1382" s="12">
        <f t="shared" si="810"/>
        <v>0</v>
      </c>
      <c r="CI1382" s="12">
        <f t="shared" si="811"/>
        <v>0</v>
      </c>
      <c r="CJ1382" s="12">
        <f t="shared" si="812"/>
        <v>0</v>
      </c>
      <c r="CK1382" s="12">
        <f t="shared" si="813"/>
        <v>0</v>
      </c>
    </row>
    <row r="1383" spans="50:89" x14ac:dyDescent="0.25">
      <c r="AX1383" s="12" t="str">
        <f t="shared" si="783"/>
        <v/>
      </c>
      <c r="AY1383" s="12" t="str">
        <f t="shared" si="814"/>
        <v/>
      </c>
      <c r="AZ1383" s="20">
        <f t="shared" si="784"/>
        <v>0</v>
      </c>
      <c r="BA1383" s="12" t="str">
        <f t="shared" si="779"/>
        <v/>
      </c>
      <c r="BB1383" s="12" t="str">
        <f t="shared" si="780"/>
        <v/>
      </c>
      <c r="BC1383" s="12" t="str">
        <f t="shared" si="781"/>
        <v/>
      </c>
      <c r="BD1383" s="12" t="str">
        <f t="shared" si="782"/>
        <v/>
      </c>
      <c r="BF1383" s="12">
        <f t="shared" si="785"/>
        <v>0</v>
      </c>
      <c r="BG1383" s="12">
        <f t="shared" si="786"/>
        <v>0</v>
      </c>
      <c r="BH1383" s="12">
        <f t="shared" si="787"/>
        <v>0</v>
      </c>
      <c r="BI1383" s="12">
        <f t="shared" si="788"/>
        <v>0</v>
      </c>
      <c r="BJ1383" s="12">
        <f t="shared" si="789"/>
        <v>0</v>
      </c>
      <c r="BK1383" s="12">
        <f t="shared" si="790"/>
        <v>0</v>
      </c>
      <c r="BL1383" s="20">
        <f t="shared" si="791"/>
        <v>0</v>
      </c>
      <c r="BM1383" s="12">
        <f t="shared" si="792"/>
        <v>0</v>
      </c>
      <c r="BN1383" s="12" t="str">
        <f t="shared" si="815"/>
        <v/>
      </c>
      <c r="BO1383" s="12" t="str">
        <f t="shared" si="793"/>
        <v/>
      </c>
      <c r="BP1383" s="12" t="str">
        <f t="shared" si="794"/>
        <v/>
      </c>
      <c r="BQ1383" s="12" t="str">
        <f t="shared" si="795"/>
        <v/>
      </c>
      <c r="BS1383" s="12">
        <f t="shared" si="796"/>
        <v>0</v>
      </c>
      <c r="BT1383" s="12">
        <f t="shared" si="797"/>
        <v>0</v>
      </c>
      <c r="BU1383" s="12">
        <f t="shared" si="798"/>
        <v>0</v>
      </c>
      <c r="BV1383" s="12">
        <f t="shared" si="799"/>
        <v>0</v>
      </c>
      <c r="BW1383" s="12">
        <f t="shared" si="800"/>
        <v>0</v>
      </c>
      <c r="BX1383" s="12">
        <f t="shared" si="801"/>
        <v>0</v>
      </c>
      <c r="BY1383" s="12">
        <f t="shared" si="802"/>
        <v>0</v>
      </c>
      <c r="BZ1383" s="12">
        <f t="shared" si="803"/>
        <v>0</v>
      </c>
      <c r="CA1383" s="12" t="str">
        <f t="shared" si="804"/>
        <v/>
      </c>
      <c r="CB1383" s="21" t="str">
        <f t="shared" si="805"/>
        <v/>
      </c>
      <c r="CC1383" s="12" t="str">
        <f t="shared" si="806"/>
        <v/>
      </c>
      <c r="CD1383" s="12" t="str">
        <f t="shared" si="807"/>
        <v/>
      </c>
      <c r="CF1383" s="12">
        <f t="shared" si="808"/>
        <v>0</v>
      </c>
      <c r="CG1383" s="12">
        <f t="shared" si="809"/>
        <v>0</v>
      </c>
      <c r="CH1383" s="12">
        <f t="shared" si="810"/>
        <v>0</v>
      </c>
      <c r="CI1383" s="12">
        <f t="shared" si="811"/>
        <v>0</v>
      </c>
      <c r="CJ1383" s="12">
        <f t="shared" si="812"/>
        <v>0</v>
      </c>
      <c r="CK1383" s="12">
        <f t="shared" si="813"/>
        <v>0</v>
      </c>
    </row>
    <row r="1384" spans="50:89" x14ac:dyDescent="0.25">
      <c r="AX1384" s="12" t="str">
        <f t="shared" si="783"/>
        <v/>
      </c>
      <c r="AY1384" s="12" t="str">
        <f t="shared" si="814"/>
        <v/>
      </c>
      <c r="AZ1384" s="20">
        <f t="shared" si="784"/>
        <v>0</v>
      </c>
      <c r="BA1384" s="12" t="str">
        <f t="shared" si="779"/>
        <v/>
      </c>
      <c r="BB1384" s="12" t="str">
        <f t="shared" si="780"/>
        <v/>
      </c>
      <c r="BC1384" s="12" t="str">
        <f t="shared" si="781"/>
        <v/>
      </c>
      <c r="BD1384" s="12" t="str">
        <f t="shared" si="782"/>
        <v/>
      </c>
      <c r="BF1384" s="12">
        <f t="shared" si="785"/>
        <v>0</v>
      </c>
      <c r="BG1384" s="12">
        <f t="shared" si="786"/>
        <v>0</v>
      </c>
      <c r="BH1384" s="12">
        <f t="shared" si="787"/>
        <v>0</v>
      </c>
      <c r="BI1384" s="12">
        <f t="shared" si="788"/>
        <v>0</v>
      </c>
      <c r="BJ1384" s="12">
        <f t="shared" si="789"/>
        <v>0</v>
      </c>
      <c r="BK1384" s="12">
        <f t="shared" si="790"/>
        <v>0</v>
      </c>
      <c r="BL1384" s="20">
        <f t="shared" si="791"/>
        <v>0</v>
      </c>
      <c r="BM1384" s="12">
        <f t="shared" si="792"/>
        <v>0</v>
      </c>
      <c r="BN1384" s="12" t="str">
        <f t="shared" si="815"/>
        <v/>
      </c>
      <c r="BO1384" s="12" t="str">
        <f t="shared" si="793"/>
        <v/>
      </c>
      <c r="BP1384" s="12" t="str">
        <f t="shared" si="794"/>
        <v/>
      </c>
      <c r="BQ1384" s="12" t="str">
        <f t="shared" si="795"/>
        <v/>
      </c>
      <c r="BS1384" s="12">
        <f t="shared" si="796"/>
        <v>0</v>
      </c>
      <c r="BT1384" s="12">
        <f t="shared" si="797"/>
        <v>0</v>
      </c>
      <c r="BU1384" s="12">
        <f t="shared" si="798"/>
        <v>0</v>
      </c>
      <c r="BV1384" s="12">
        <f t="shared" si="799"/>
        <v>0</v>
      </c>
      <c r="BW1384" s="12">
        <f t="shared" si="800"/>
        <v>0</v>
      </c>
      <c r="BX1384" s="12">
        <f t="shared" si="801"/>
        <v>0</v>
      </c>
      <c r="BY1384" s="12">
        <f t="shared" si="802"/>
        <v>0</v>
      </c>
      <c r="BZ1384" s="12">
        <f t="shared" si="803"/>
        <v>0</v>
      </c>
      <c r="CA1384" s="12" t="str">
        <f t="shared" si="804"/>
        <v/>
      </c>
      <c r="CB1384" s="21" t="str">
        <f t="shared" si="805"/>
        <v/>
      </c>
      <c r="CC1384" s="12" t="str">
        <f t="shared" si="806"/>
        <v/>
      </c>
      <c r="CD1384" s="12" t="str">
        <f t="shared" si="807"/>
        <v/>
      </c>
      <c r="CF1384" s="12">
        <f t="shared" si="808"/>
        <v>0</v>
      </c>
      <c r="CG1384" s="12">
        <f t="shared" si="809"/>
        <v>0</v>
      </c>
      <c r="CH1384" s="12">
        <f t="shared" si="810"/>
        <v>0</v>
      </c>
      <c r="CI1384" s="12">
        <f t="shared" si="811"/>
        <v>0</v>
      </c>
      <c r="CJ1384" s="12">
        <f t="shared" si="812"/>
        <v>0</v>
      </c>
      <c r="CK1384" s="12">
        <f t="shared" si="813"/>
        <v>0</v>
      </c>
    </row>
    <row r="1385" spans="50:89" x14ac:dyDescent="0.25">
      <c r="AX1385" s="12" t="str">
        <f t="shared" si="783"/>
        <v/>
      </c>
      <c r="AY1385" s="12" t="str">
        <f t="shared" si="814"/>
        <v/>
      </c>
      <c r="AZ1385" s="20">
        <f t="shared" si="784"/>
        <v>0</v>
      </c>
      <c r="BA1385" s="12" t="str">
        <f t="shared" si="779"/>
        <v/>
      </c>
      <c r="BB1385" s="12" t="str">
        <f t="shared" si="780"/>
        <v/>
      </c>
      <c r="BC1385" s="12" t="str">
        <f t="shared" si="781"/>
        <v/>
      </c>
      <c r="BD1385" s="12" t="str">
        <f t="shared" si="782"/>
        <v/>
      </c>
      <c r="BF1385" s="12">
        <f t="shared" si="785"/>
        <v>0</v>
      </c>
      <c r="BG1385" s="12">
        <f t="shared" si="786"/>
        <v>0</v>
      </c>
      <c r="BH1385" s="12">
        <f t="shared" si="787"/>
        <v>0</v>
      </c>
      <c r="BI1385" s="12">
        <f t="shared" si="788"/>
        <v>0</v>
      </c>
      <c r="BJ1385" s="12">
        <f t="shared" si="789"/>
        <v>0</v>
      </c>
      <c r="BK1385" s="12">
        <f t="shared" si="790"/>
        <v>0</v>
      </c>
      <c r="BL1385" s="20">
        <f t="shared" si="791"/>
        <v>0</v>
      </c>
      <c r="BM1385" s="12">
        <f t="shared" si="792"/>
        <v>0</v>
      </c>
      <c r="BN1385" s="12" t="str">
        <f t="shared" si="815"/>
        <v/>
      </c>
      <c r="BO1385" s="12" t="str">
        <f t="shared" si="793"/>
        <v/>
      </c>
      <c r="BP1385" s="12" t="str">
        <f t="shared" si="794"/>
        <v/>
      </c>
      <c r="BQ1385" s="12" t="str">
        <f t="shared" si="795"/>
        <v/>
      </c>
      <c r="BS1385" s="12">
        <f t="shared" si="796"/>
        <v>0</v>
      </c>
      <c r="BT1385" s="12">
        <f t="shared" si="797"/>
        <v>0</v>
      </c>
      <c r="BU1385" s="12">
        <f t="shared" si="798"/>
        <v>0</v>
      </c>
      <c r="BV1385" s="12">
        <f t="shared" si="799"/>
        <v>0</v>
      </c>
      <c r="BW1385" s="12">
        <f t="shared" si="800"/>
        <v>0</v>
      </c>
      <c r="BX1385" s="12">
        <f t="shared" si="801"/>
        <v>0</v>
      </c>
      <c r="BY1385" s="12">
        <f t="shared" si="802"/>
        <v>0</v>
      </c>
      <c r="BZ1385" s="12">
        <f t="shared" si="803"/>
        <v>0</v>
      </c>
      <c r="CA1385" s="12" t="str">
        <f t="shared" si="804"/>
        <v/>
      </c>
      <c r="CB1385" s="21" t="str">
        <f t="shared" si="805"/>
        <v/>
      </c>
      <c r="CC1385" s="12" t="str">
        <f t="shared" si="806"/>
        <v/>
      </c>
      <c r="CD1385" s="12" t="str">
        <f t="shared" si="807"/>
        <v/>
      </c>
      <c r="CF1385" s="12">
        <f t="shared" si="808"/>
        <v>0</v>
      </c>
      <c r="CG1385" s="12">
        <f t="shared" si="809"/>
        <v>0</v>
      </c>
      <c r="CH1385" s="12">
        <f t="shared" si="810"/>
        <v>0</v>
      </c>
      <c r="CI1385" s="12">
        <f t="shared" si="811"/>
        <v>0</v>
      </c>
      <c r="CJ1385" s="12">
        <f t="shared" si="812"/>
        <v>0</v>
      </c>
      <c r="CK1385" s="12">
        <f t="shared" si="813"/>
        <v>0</v>
      </c>
    </row>
    <row r="1386" spans="50:89" x14ac:dyDescent="0.25">
      <c r="AX1386" s="12" t="str">
        <f t="shared" si="783"/>
        <v/>
      </c>
      <c r="AY1386" s="12" t="str">
        <f t="shared" si="814"/>
        <v/>
      </c>
      <c r="AZ1386" s="20">
        <f t="shared" si="784"/>
        <v>0</v>
      </c>
      <c r="BA1386" s="12" t="str">
        <f t="shared" si="779"/>
        <v/>
      </c>
      <c r="BB1386" s="12" t="str">
        <f t="shared" si="780"/>
        <v/>
      </c>
      <c r="BC1386" s="12" t="str">
        <f t="shared" si="781"/>
        <v/>
      </c>
      <c r="BD1386" s="12" t="str">
        <f t="shared" si="782"/>
        <v/>
      </c>
      <c r="BF1386" s="12">
        <f t="shared" si="785"/>
        <v>0</v>
      </c>
      <c r="BG1386" s="12">
        <f t="shared" si="786"/>
        <v>0</v>
      </c>
      <c r="BH1386" s="12">
        <f t="shared" si="787"/>
        <v>0</v>
      </c>
      <c r="BI1386" s="12">
        <f t="shared" si="788"/>
        <v>0</v>
      </c>
      <c r="BJ1386" s="12">
        <f t="shared" si="789"/>
        <v>0</v>
      </c>
      <c r="BK1386" s="12">
        <f t="shared" si="790"/>
        <v>0</v>
      </c>
      <c r="BL1386" s="20">
        <f t="shared" si="791"/>
        <v>0</v>
      </c>
      <c r="BM1386" s="12">
        <f t="shared" si="792"/>
        <v>0</v>
      </c>
      <c r="BN1386" s="12" t="str">
        <f t="shared" si="815"/>
        <v/>
      </c>
      <c r="BO1386" s="12" t="str">
        <f t="shared" si="793"/>
        <v/>
      </c>
      <c r="BP1386" s="12" t="str">
        <f t="shared" si="794"/>
        <v/>
      </c>
      <c r="BQ1386" s="12" t="str">
        <f t="shared" si="795"/>
        <v/>
      </c>
      <c r="BS1386" s="12">
        <f t="shared" si="796"/>
        <v>0</v>
      </c>
      <c r="BT1386" s="12">
        <f t="shared" si="797"/>
        <v>0</v>
      </c>
      <c r="BU1386" s="12">
        <f t="shared" si="798"/>
        <v>0</v>
      </c>
      <c r="BV1386" s="12">
        <f t="shared" si="799"/>
        <v>0</v>
      </c>
      <c r="BW1386" s="12">
        <f t="shared" si="800"/>
        <v>0</v>
      </c>
      <c r="BX1386" s="12">
        <f t="shared" si="801"/>
        <v>0</v>
      </c>
      <c r="BY1386" s="12">
        <f t="shared" si="802"/>
        <v>0</v>
      </c>
      <c r="BZ1386" s="12">
        <f t="shared" si="803"/>
        <v>0</v>
      </c>
      <c r="CA1386" s="12" t="str">
        <f t="shared" si="804"/>
        <v/>
      </c>
      <c r="CB1386" s="21" t="str">
        <f t="shared" si="805"/>
        <v/>
      </c>
      <c r="CC1386" s="12" t="str">
        <f t="shared" si="806"/>
        <v/>
      </c>
      <c r="CD1386" s="12" t="str">
        <f t="shared" si="807"/>
        <v/>
      </c>
      <c r="CF1386" s="12">
        <f t="shared" si="808"/>
        <v>0</v>
      </c>
      <c r="CG1386" s="12">
        <f t="shared" si="809"/>
        <v>0</v>
      </c>
      <c r="CH1386" s="12">
        <f t="shared" si="810"/>
        <v>0</v>
      </c>
      <c r="CI1386" s="12">
        <f t="shared" si="811"/>
        <v>0</v>
      </c>
      <c r="CJ1386" s="12">
        <f t="shared" si="812"/>
        <v>0</v>
      </c>
      <c r="CK1386" s="12">
        <f t="shared" si="813"/>
        <v>0</v>
      </c>
    </row>
    <row r="1387" spans="50:89" x14ac:dyDescent="0.25">
      <c r="AX1387" s="12" t="str">
        <f t="shared" si="783"/>
        <v/>
      </c>
      <c r="AY1387" s="12" t="str">
        <f t="shared" si="814"/>
        <v/>
      </c>
      <c r="AZ1387" s="20">
        <f t="shared" si="784"/>
        <v>0</v>
      </c>
      <c r="BA1387" s="12" t="str">
        <f t="shared" si="779"/>
        <v/>
      </c>
      <c r="BB1387" s="12" t="str">
        <f t="shared" si="780"/>
        <v/>
      </c>
      <c r="BC1387" s="12" t="str">
        <f t="shared" si="781"/>
        <v/>
      </c>
      <c r="BD1387" s="12" t="str">
        <f t="shared" si="782"/>
        <v/>
      </c>
      <c r="BF1387" s="12">
        <f t="shared" si="785"/>
        <v>0</v>
      </c>
      <c r="BG1387" s="12">
        <f t="shared" si="786"/>
        <v>0</v>
      </c>
      <c r="BH1387" s="12">
        <f t="shared" si="787"/>
        <v>0</v>
      </c>
      <c r="BI1387" s="12">
        <f t="shared" si="788"/>
        <v>0</v>
      </c>
      <c r="BJ1387" s="12">
        <f t="shared" si="789"/>
        <v>0</v>
      </c>
      <c r="BK1387" s="12">
        <f t="shared" si="790"/>
        <v>0</v>
      </c>
      <c r="BL1387" s="20">
        <f t="shared" si="791"/>
        <v>0</v>
      </c>
      <c r="BM1387" s="12">
        <f t="shared" si="792"/>
        <v>0</v>
      </c>
      <c r="BN1387" s="12" t="str">
        <f t="shared" si="815"/>
        <v/>
      </c>
      <c r="BO1387" s="12" t="str">
        <f t="shared" si="793"/>
        <v/>
      </c>
      <c r="BP1387" s="12" t="str">
        <f t="shared" si="794"/>
        <v/>
      </c>
      <c r="BQ1387" s="12" t="str">
        <f t="shared" si="795"/>
        <v/>
      </c>
      <c r="BS1387" s="12">
        <f t="shared" si="796"/>
        <v>0</v>
      </c>
      <c r="BT1387" s="12">
        <f t="shared" si="797"/>
        <v>0</v>
      </c>
      <c r="BU1387" s="12">
        <f t="shared" si="798"/>
        <v>0</v>
      </c>
      <c r="BV1387" s="12">
        <f t="shared" si="799"/>
        <v>0</v>
      </c>
      <c r="BW1387" s="12">
        <f t="shared" si="800"/>
        <v>0</v>
      </c>
      <c r="BX1387" s="12">
        <f t="shared" si="801"/>
        <v>0</v>
      </c>
      <c r="BY1387" s="12">
        <f t="shared" si="802"/>
        <v>0</v>
      </c>
      <c r="BZ1387" s="12">
        <f t="shared" si="803"/>
        <v>0</v>
      </c>
      <c r="CA1387" s="12" t="str">
        <f t="shared" si="804"/>
        <v/>
      </c>
      <c r="CB1387" s="21" t="str">
        <f t="shared" si="805"/>
        <v/>
      </c>
      <c r="CC1387" s="12" t="str">
        <f t="shared" si="806"/>
        <v/>
      </c>
      <c r="CD1387" s="12" t="str">
        <f t="shared" si="807"/>
        <v/>
      </c>
      <c r="CF1387" s="12">
        <f t="shared" si="808"/>
        <v>0</v>
      </c>
      <c r="CG1387" s="12">
        <f t="shared" si="809"/>
        <v>0</v>
      </c>
      <c r="CH1387" s="12">
        <f t="shared" si="810"/>
        <v>0</v>
      </c>
      <c r="CI1387" s="12">
        <f t="shared" si="811"/>
        <v>0</v>
      </c>
      <c r="CJ1387" s="12">
        <f t="shared" si="812"/>
        <v>0</v>
      </c>
      <c r="CK1387" s="12">
        <f t="shared" si="813"/>
        <v>0</v>
      </c>
    </row>
    <row r="1388" spans="50:89" x14ac:dyDescent="0.25">
      <c r="AX1388" s="12" t="str">
        <f t="shared" si="783"/>
        <v/>
      </c>
      <c r="AY1388" s="12" t="str">
        <f t="shared" si="814"/>
        <v/>
      </c>
      <c r="AZ1388" s="20">
        <f t="shared" si="784"/>
        <v>0</v>
      </c>
      <c r="BA1388" s="12" t="str">
        <f t="shared" si="779"/>
        <v/>
      </c>
      <c r="BB1388" s="12" t="str">
        <f t="shared" si="780"/>
        <v/>
      </c>
      <c r="BC1388" s="12" t="str">
        <f t="shared" si="781"/>
        <v/>
      </c>
      <c r="BD1388" s="12" t="str">
        <f t="shared" si="782"/>
        <v/>
      </c>
      <c r="BF1388" s="12">
        <f t="shared" si="785"/>
        <v>0</v>
      </c>
      <c r="BG1388" s="12">
        <f t="shared" si="786"/>
        <v>0</v>
      </c>
      <c r="BH1388" s="12">
        <f t="shared" si="787"/>
        <v>0</v>
      </c>
      <c r="BI1388" s="12">
        <f t="shared" si="788"/>
        <v>0</v>
      </c>
      <c r="BJ1388" s="12">
        <f t="shared" si="789"/>
        <v>0</v>
      </c>
      <c r="BK1388" s="12">
        <f t="shared" si="790"/>
        <v>0</v>
      </c>
      <c r="BL1388" s="20">
        <f t="shared" si="791"/>
        <v>0</v>
      </c>
      <c r="BM1388" s="12">
        <f t="shared" si="792"/>
        <v>0</v>
      </c>
      <c r="BN1388" s="12" t="str">
        <f t="shared" si="815"/>
        <v/>
      </c>
      <c r="BO1388" s="12" t="str">
        <f t="shared" si="793"/>
        <v/>
      </c>
      <c r="BP1388" s="12" t="str">
        <f t="shared" si="794"/>
        <v/>
      </c>
      <c r="BQ1388" s="12" t="str">
        <f t="shared" si="795"/>
        <v/>
      </c>
      <c r="BS1388" s="12">
        <f t="shared" si="796"/>
        <v>0</v>
      </c>
      <c r="BT1388" s="12">
        <f t="shared" si="797"/>
        <v>0</v>
      </c>
      <c r="BU1388" s="12">
        <f t="shared" si="798"/>
        <v>0</v>
      </c>
      <c r="BV1388" s="12">
        <f t="shared" si="799"/>
        <v>0</v>
      </c>
      <c r="BW1388" s="12">
        <f t="shared" si="800"/>
        <v>0</v>
      </c>
      <c r="BX1388" s="12">
        <f t="shared" si="801"/>
        <v>0</v>
      </c>
      <c r="BY1388" s="12">
        <f t="shared" si="802"/>
        <v>0</v>
      </c>
      <c r="BZ1388" s="12">
        <f t="shared" si="803"/>
        <v>0</v>
      </c>
      <c r="CA1388" s="12" t="str">
        <f t="shared" si="804"/>
        <v/>
      </c>
      <c r="CB1388" s="21" t="str">
        <f t="shared" si="805"/>
        <v/>
      </c>
      <c r="CC1388" s="12" t="str">
        <f t="shared" si="806"/>
        <v/>
      </c>
      <c r="CD1388" s="12" t="str">
        <f t="shared" si="807"/>
        <v/>
      </c>
      <c r="CF1388" s="12">
        <f t="shared" si="808"/>
        <v>0</v>
      </c>
      <c r="CG1388" s="12">
        <f t="shared" si="809"/>
        <v>0</v>
      </c>
      <c r="CH1388" s="12">
        <f t="shared" si="810"/>
        <v>0</v>
      </c>
      <c r="CI1388" s="12">
        <f t="shared" si="811"/>
        <v>0</v>
      </c>
      <c r="CJ1388" s="12">
        <f t="shared" si="812"/>
        <v>0</v>
      </c>
      <c r="CK1388" s="12">
        <f t="shared" si="813"/>
        <v>0</v>
      </c>
    </row>
    <row r="1389" spans="50:89" x14ac:dyDescent="0.25">
      <c r="AX1389" s="12" t="str">
        <f t="shared" si="783"/>
        <v/>
      </c>
      <c r="AY1389" s="12" t="str">
        <f t="shared" si="814"/>
        <v/>
      </c>
      <c r="AZ1389" s="20">
        <f t="shared" si="784"/>
        <v>0</v>
      </c>
      <c r="BA1389" s="12" t="str">
        <f t="shared" si="779"/>
        <v/>
      </c>
      <c r="BB1389" s="12" t="str">
        <f t="shared" si="780"/>
        <v/>
      </c>
      <c r="BC1389" s="12" t="str">
        <f t="shared" si="781"/>
        <v/>
      </c>
      <c r="BD1389" s="12" t="str">
        <f t="shared" si="782"/>
        <v/>
      </c>
      <c r="BF1389" s="12">
        <f t="shared" si="785"/>
        <v>0</v>
      </c>
      <c r="BG1389" s="12">
        <f t="shared" si="786"/>
        <v>0</v>
      </c>
      <c r="BH1389" s="12">
        <f t="shared" si="787"/>
        <v>0</v>
      </c>
      <c r="BI1389" s="12">
        <f t="shared" si="788"/>
        <v>0</v>
      </c>
      <c r="BJ1389" s="12">
        <f t="shared" si="789"/>
        <v>0</v>
      </c>
      <c r="BK1389" s="12">
        <f t="shared" si="790"/>
        <v>0</v>
      </c>
      <c r="BL1389" s="20">
        <f t="shared" si="791"/>
        <v>0</v>
      </c>
      <c r="BM1389" s="12">
        <f t="shared" si="792"/>
        <v>0</v>
      </c>
      <c r="BN1389" s="12" t="str">
        <f t="shared" si="815"/>
        <v/>
      </c>
      <c r="BO1389" s="12" t="str">
        <f t="shared" si="793"/>
        <v/>
      </c>
      <c r="BP1389" s="12" t="str">
        <f t="shared" si="794"/>
        <v/>
      </c>
      <c r="BQ1389" s="12" t="str">
        <f t="shared" si="795"/>
        <v/>
      </c>
      <c r="BS1389" s="12">
        <f t="shared" si="796"/>
        <v>0</v>
      </c>
      <c r="BT1389" s="12">
        <f t="shared" si="797"/>
        <v>0</v>
      </c>
      <c r="BU1389" s="12">
        <f t="shared" si="798"/>
        <v>0</v>
      </c>
      <c r="BV1389" s="12">
        <f t="shared" si="799"/>
        <v>0</v>
      </c>
      <c r="BW1389" s="12">
        <f t="shared" si="800"/>
        <v>0</v>
      </c>
      <c r="BX1389" s="12">
        <f t="shared" si="801"/>
        <v>0</v>
      </c>
      <c r="BY1389" s="12">
        <f t="shared" si="802"/>
        <v>0</v>
      </c>
      <c r="BZ1389" s="12">
        <f t="shared" si="803"/>
        <v>0</v>
      </c>
      <c r="CA1389" s="12" t="str">
        <f t="shared" si="804"/>
        <v/>
      </c>
      <c r="CB1389" s="21" t="str">
        <f t="shared" si="805"/>
        <v/>
      </c>
      <c r="CC1389" s="12" t="str">
        <f t="shared" si="806"/>
        <v/>
      </c>
      <c r="CD1389" s="12" t="str">
        <f t="shared" si="807"/>
        <v/>
      </c>
      <c r="CF1389" s="12">
        <f t="shared" si="808"/>
        <v>0</v>
      </c>
      <c r="CG1389" s="12">
        <f t="shared" si="809"/>
        <v>0</v>
      </c>
      <c r="CH1389" s="12">
        <f t="shared" si="810"/>
        <v>0</v>
      </c>
      <c r="CI1389" s="12">
        <f t="shared" si="811"/>
        <v>0</v>
      </c>
      <c r="CJ1389" s="12">
        <f t="shared" si="812"/>
        <v>0</v>
      </c>
      <c r="CK1389" s="12">
        <f t="shared" si="813"/>
        <v>0</v>
      </c>
    </row>
    <row r="1390" spans="50:89" x14ac:dyDescent="0.25">
      <c r="AX1390" s="12" t="str">
        <f t="shared" si="783"/>
        <v/>
      </c>
      <c r="AY1390" s="12" t="str">
        <f t="shared" si="814"/>
        <v/>
      </c>
      <c r="AZ1390" s="20">
        <f t="shared" si="784"/>
        <v>0</v>
      </c>
      <c r="BA1390" s="12" t="str">
        <f t="shared" si="779"/>
        <v/>
      </c>
      <c r="BB1390" s="12" t="str">
        <f t="shared" si="780"/>
        <v/>
      </c>
      <c r="BC1390" s="12" t="str">
        <f t="shared" si="781"/>
        <v/>
      </c>
      <c r="BD1390" s="12" t="str">
        <f t="shared" si="782"/>
        <v/>
      </c>
      <c r="BF1390" s="12">
        <f t="shared" si="785"/>
        <v>0</v>
      </c>
      <c r="BG1390" s="12">
        <f t="shared" si="786"/>
        <v>0</v>
      </c>
      <c r="BH1390" s="12">
        <f t="shared" si="787"/>
        <v>0</v>
      </c>
      <c r="BI1390" s="12">
        <f t="shared" si="788"/>
        <v>0</v>
      </c>
      <c r="BJ1390" s="12">
        <f t="shared" si="789"/>
        <v>0</v>
      </c>
      <c r="BK1390" s="12">
        <f t="shared" si="790"/>
        <v>0</v>
      </c>
      <c r="BL1390" s="20">
        <f t="shared" si="791"/>
        <v>0</v>
      </c>
      <c r="BM1390" s="12">
        <f t="shared" si="792"/>
        <v>0</v>
      </c>
      <c r="BN1390" s="12" t="str">
        <f t="shared" si="815"/>
        <v/>
      </c>
      <c r="BO1390" s="12" t="str">
        <f t="shared" si="793"/>
        <v/>
      </c>
      <c r="BP1390" s="12" t="str">
        <f t="shared" si="794"/>
        <v/>
      </c>
      <c r="BQ1390" s="12" t="str">
        <f t="shared" si="795"/>
        <v/>
      </c>
      <c r="BS1390" s="12">
        <f t="shared" si="796"/>
        <v>0</v>
      </c>
      <c r="BT1390" s="12">
        <f t="shared" si="797"/>
        <v>0</v>
      </c>
      <c r="BU1390" s="12">
        <f t="shared" si="798"/>
        <v>0</v>
      </c>
      <c r="BV1390" s="12">
        <f t="shared" si="799"/>
        <v>0</v>
      </c>
      <c r="BW1390" s="12">
        <f t="shared" si="800"/>
        <v>0</v>
      </c>
      <c r="BX1390" s="12">
        <f t="shared" si="801"/>
        <v>0</v>
      </c>
      <c r="BY1390" s="12">
        <f t="shared" si="802"/>
        <v>0</v>
      </c>
      <c r="BZ1390" s="12">
        <f t="shared" si="803"/>
        <v>0</v>
      </c>
      <c r="CA1390" s="12" t="str">
        <f t="shared" si="804"/>
        <v/>
      </c>
      <c r="CB1390" s="21" t="str">
        <f t="shared" si="805"/>
        <v/>
      </c>
      <c r="CC1390" s="12" t="str">
        <f t="shared" si="806"/>
        <v/>
      </c>
      <c r="CD1390" s="12" t="str">
        <f t="shared" si="807"/>
        <v/>
      </c>
      <c r="CF1390" s="12">
        <f t="shared" si="808"/>
        <v>0</v>
      </c>
      <c r="CG1390" s="12">
        <f t="shared" si="809"/>
        <v>0</v>
      </c>
      <c r="CH1390" s="12">
        <f t="shared" si="810"/>
        <v>0</v>
      </c>
      <c r="CI1390" s="12">
        <f t="shared" si="811"/>
        <v>0</v>
      </c>
      <c r="CJ1390" s="12">
        <f t="shared" si="812"/>
        <v>0</v>
      </c>
      <c r="CK1390" s="12">
        <f t="shared" si="813"/>
        <v>0</v>
      </c>
    </row>
    <row r="1391" spans="50:89" x14ac:dyDescent="0.25">
      <c r="AX1391" s="12" t="str">
        <f t="shared" si="783"/>
        <v/>
      </c>
      <c r="AY1391" s="12" t="str">
        <f t="shared" si="814"/>
        <v/>
      </c>
      <c r="AZ1391" s="20">
        <f t="shared" si="784"/>
        <v>0</v>
      </c>
      <c r="BA1391" s="12" t="str">
        <f t="shared" si="779"/>
        <v/>
      </c>
      <c r="BB1391" s="12" t="str">
        <f t="shared" si="780"/>
        <v/>
      </c>
      <c r="BC1391" s="12" t="str">
        <f t="shared" si="781"/>
        <v/>
      </c>
      <c r="BD1391" s="12" t="str">
        <f t="shared" si="782"/>
        <v/>
      </c>
      <c r="BF1391" s="12">
        <f t="shared" si="785"/>
        <v>0</v>
      </c>
      <c r="BG1391" s="12">
        <f t="shared" si="786"/>
        <v>0</v>
      </c>
      <c r="BH1391" s="12">
        <f t="shared" si="787"/>
        <v>0</v>
      </c>
      <c r="BI1391" s="12">
        <f t="shared" si="788"/>
        <v>0</v>
      </c>
      <c r="BJ1391" s="12">
        <f t="shared" si="789"/>
        <v>0</v>
      </c>
      <c r="BK1391" s="12">
        <f t="shared" si="790"/>
        <v>0</v>
      </c>
      <c r="BL1391" s="20">
        <f t="shared" si="791"/>
        <v>0</v>
      </c>
      <c r="BM1391" s="12">
        <f t="shared" si="792"/>
        <v>0</v>
      </c>
      <c r="BN1391" s="12" t="str">
        <f t="shared" si="815"/>
        <v/>
      </c>
      <c r="BO1391" s="12" t="str">
        <f t="shared" si="793"/>
        <v/>
      </c>
      <c r="BP1391" s="12" t="str">
        <f t="shared" si="794"/>
        <v/>
      </c>
      <c r="BQ1391" s="12" t="str">
        <f t="shared" si="795"/>
        <v/>
      </c>
      <c r="BS1391" s="12">
        <f t="shared" si="796"/>
        <v>0</v>
      </c>
      <c r="BT1391" s="12">
        <f t="shared" si="797"/>
        <v>0</v>
      </c>
      <c r="BU1391" s="12">
        <f t="shared" si="798"/>
        <v>0</v>
      </c>
      <c r="BV1391" s="12">
        <f t="shared" si="799"/>
        <v>0</v>
      </c>
      <c r="BW1391" s="12">
        <f t="shared" si="800"/>
        <v>0</v>
      </c>
      <c r="BX1391" s="12">
        <f t="shared" si="801"/>
        <v>0</v>
      </c>
      <c r="BY1391" s="12">
        <f t="shared" si="802"/>
        <v>0</v>
      </c>
      <c r="BZ1391" s="12">
        <f t="shared" si="803"/>
        <v>0</v>
      </c>
      <c r="CA1391" s="12" t="str">
        <f t="shared" si="804"/>
        <v/>
      </c>
      <c r="CB1391" s="21" t="str">
        <f t="shared" si="805"/>
        <v/>
      </c>
      <c r="CC1391" s="12" t="str">
        <f t="shared" si="806"/>
        <v/>
      </c>
      <c r="CD1391" s="12" t="str">
        <f t="shared" si="807"/>
        <v/>
      </c>
      <c r="CF1391" s="12">
        <f t="shared" si="808"/>
        <v>0</v>
      </c>
      <c r="CG1391" s="12">
        <f t="shared" si="809"/>
        <v>0</v>
      </c>
      <c r="CH1391" s="12">
        <f t="shared" si="810"/>
        <v>0</v>
      </c>
      <c r="CI1391" s="12">
        <f t="shared" si="811"/>
        <v>0</v>
      </c>
      <c r="CJ1391" s="12">
        <f t="shared" si="812"/>
        <v>0</v>
      </c>
      <c r="CK1391" s="12">
        <f t="shared" si="813"/>
        <v>0</v>
      </c>
    </row>
    <row r="1392" spans="50:89" x14ac:dyDescent="0.25">
      <c r="AX1392" s="12" t="str">
        <f t="shared" si="783"/>
        <v/>
      </c>
      <c r="AY1392" s="12" t="str">
        <f t="shared" si="814"/>
        <v/>
      </c>
      <c r="AZ1392" s="20">
        <f t="shared" si="784"/>
        <v>0</v>
      </c>
      <c r="BA1392" s="12" t="str">
        <f t="shared" si="779"/>
        <v/>
      </c>
      <c r="BB1392" s="12" t="str">
        <f t="shared" si="780"/>
        <v/>
      </c>
      <c r="BC1392" s="12" t="str">
        <f t="shared" si="781"/>
        <v/>
      </c>
      <c r="BD1392" s="12" t="str">
        <f t="shared" si="782"/>
        <v/>
      </c>
      <c r="BF1392" s="12">
        <f t="shared" si="785"/>
        <v>0</v>
      </c>
      <c r="BG1392" s="12">
        <f t="shared" si="786"/>
        <v>0</v>
      </c>
      <c r="BH1392" s="12">
        <f t="shared" si="787"/>
        <v>0</v>
      </c>
      <c r="BI1392" s="12">
        <f t="shared" si="788"/>
        <v>0</v>
      </c>
      <c r="BJ1392" s="12">
        <f t="shared" si="789"/>
        <v>0</v>
      </c>
      <c r="BK1392" s="12">
        <f t="shared" si="790"/>
        <v>0</v>
      </c>
      <c r="BL1392" s="20">
        <f t="shared" si="791"/>
        <v>0</v>
      </c>
      <c r="BM1392" s="12">
        <f t="shared" si="792"/>
        <v>0</v>
      </c>
      <c r="BN1392" s="12" t="str">
        <f t="shared" si="815"/>
        <v/>
      </c>
      <c r="BO1392" s="12" t="str">
        <f t="shared" si="793"/>
        <v/>
      </c>
      <c r="BP1392" s="12" t="str">
        <f t="shared" si="794"/>
        <v/>
      </c>
      <c r="BQ1392" s="12" t="str">
        <f t="shared" si="795"/>
        <v/>
      </c>
      <c r="BS1392" s="12">
        <f t="shared" si="796"/>
        <v>0</v>
      </c>
      <c r="BT1392" s="12">
        <f t="shared" si="797"/>
        <v>0</v>
      </c>
      <c r="BU1392" s="12">
        <f t="shared" si="798"/>
        <v>0</v>
      </c>
      <c r="BV1392" s="12">
        <f t="shared" si="799"/>
        <v>0</v>
      </c>
      <c r="BW1392" s="12">
        <f t="shared" si="800"/>
        <v>0</v>
      </c>
      <c r="BX1392" s="12">
        <f t="shared" si="801"/>
        <v>0</v>
      </c>
      <c r="BY1392" s="12">
        <f t="shared" si="802"/>
        <v>0</v>
      </c>
      <c r="BZ1392" s="12">
        <f t="shared" si="803"/>
        <v>0</v>
      </c>
      <c r="CA1392" s="12" t="str">
        <f t="shared" si="804"/>
        <v/>
      </c>
      <c r="CB1392" s="21" t="str">
        <f t="shared" si="805"/>
        <v/>
      </c>
      <c r="CC1392" s="12" t="str">
        <f t="shared" si="806"/>
        <v/>
      </c>
      <c r="CD1392" s="12" t="str">
        <f t="shared" si="807"/>
        <v/>
      </c>
      <c r="CF1392" s="12">
        <f t="shared" si="808"/>
        <v>0</v>
      </c>
      <c r="CG1392" s="12">
        <f t="shared" si="809"/>
        <v>0</v>
      </c>
      <c r="CH1392" s="12">
        <f t="shared" si="810"/>
        <v>0</v>
      </c>
      <c r="CI1392" s="12">
        <f t="shared" si="811"/>
        <v>0</v>
      </c>
      <c r="CJ1392" s="12">
        <f t="shared" si="812"/>
        <v>0</v>
      </c>
      <c r="CK1392" s="12">
        <f t="shared" si="813"/>
        <v>0</v>
      </c>
    </row>
    <row r="1393" spans="50:89" x14ac:dyDescent="0.25">
      <c r="AX1393" s="12" t="str">
        <f t="shared" si="783"/>
        <v/>
      </c>
      <c r="AY1393" s="12" t="str">
        <f t="shared" si="814"/>
        <v/>
      </c>
      <c r="AZ1393" s="20">
        <f t="shared" si="784"/>
        <v>0</v>
      </c>
      <c r="BA1393" s="12" t="str">
        <f t="shared" si="779"/>
        <v/>
      </c>
      <c r="BB1393" s="12" t="str">
        <f t="shared" si="780"/>
        <v/>
      </c>
      <c r="BC1393" s="12" t="str">
        <f t="shared" si="781"/>
        <v/>
      </c>
      <c r="BD1393" s="12" t="str">
        <f t="shared" si="782"/>
        <v/>
      </c>
      <c r="BF1393" s="12">
        <f t="shared" si="785"/>
        <v>0</v>
      </c>
      <c r="BG1393" s="12">
        <f t="shared" si="786"/>
        <v>0</v>
      </c>
      <c r="BH1393" s="12">
        <f t="shared" si="787"/>
        <v>0</v>
      </c>
      <c r="BI1393" s="12">
        <f t="shared" si="788"/>
        <v>0</v>
      </c>
      <c r="BJ1393" s="12">
        <f t="shared" si="789"/>
        <v>0</v>
      </c>
      <c r="BK1393" s="12">
        <f t="shared" si="790"/>
        <v>0</v>
      </c>
      <c r="BL1393" s="20">
        <f t="shared" si="791"/>
        <v>0</v>
      </c>
      <c r="BM1393" s="12">
        <f t="shared" si="792"/>
        <v>0</v>
      </c>
      <c r="BN1393" s="12" t="str">
        <f t="shared" si="815"/>
        <v/>
      </c>
      <c r="BO1393" s="12" t="str">
        <f t="shared" si="793"/>
        <v/>
      </c>
      <c r="BP1393" s="12" t="str">
        <f t="shared" si="794"/>
        <v/>
      </c>
      <c r="BQ1393" s="12" t="str">
        <f t="shared" si="795"/>
        <v/>
      </c>
      <c r="BS1393" s="12">
        <f t="shared" si="796"/>
        <v>0</v>
      </c>
      <c r="BT1393" s="12">
        <f t="shared" si="797"/>
        <v>0</v>
      </c>
      <c r="BU1393" s="12">
        <f t="shared" si="798"/>
        <v>0</v>
      </c>
      <c r="BV1393" s="12">
        <f t="shared" si="799"/>
        <v>0</v>
      </c>
      <c r="BW1393" s="12">
        <f t="shared" si="800"/>
        <v>0</v>
      </c>
      <c r="BX1393" s="12">
        <f t="shared" si="801"/>
        <v>0</v>
      </c>
      <c r="BY1393" s="12">
        <f t="shared" si="802"/>
        <v>0</v>
      </c>
      <c r="BZ1393" s="12">
        <f t="shared" si="803"/>
        <v>0</v>
      </c>
      <c r="CA1393" s="12" t="str">
        <f t="shared" si="804"/>
        <v/>
      </c>
      <c r="CB1393" s="21" t="str">
        <f t="shared" si="805"/>
        <v/>
      </c>
      <c r="CC1393" s="12" t="str">
        <f t="shared" si="806"/>
        <v/>
      </c>
      <c r="CD1393" s="12" t="str">
        <f t="shared" si="807"/>
        <v/>
      </c>
      <c r="CF1393" s="12">
        <f t="shared" si="808"/>
        <v>0</v>
      </c>
      <c r="CG1393" s="12">
        <f t="shared" si="809"/>
        <v>0</v>
      </c>
      <c r="CH1393" s="12">
        <f t="shared" si="810"/>
        <v>0</v>
      </c>
      <c r="CI1393" s="12">
        <f t="shared" si="811"/>
        <v>0</v>
      </c>
      <c r="CJ1393" s="12">
        <f t="shared" si="812"/>
        <v>0</v>
      </c>
      <c r="CK1393" s="12">
        <f t="shared" si="813"/>
        <v>0</v>
      </c>
    </row>
    <row r="1394" spans="50:89" x14ac:dyDescent="0.25">
      <c r="AX1394" s="12" t="str">
        <f t="shared" si="783"/>
        <v/>
      </c>
      <c r="AY1394" s="12" t="str">
        <f t="shared" si="814"/>
        <v/>
      </c>
      <c r="AZ1394" s="20">
        <f t="shared" si="784"/>
        <v>0</v>
      </c>
      <c r="BA1394" s="12" t="str">
        <f t="shared" si="779"/>
        <v/>
      </c>
      <c r="BB1394" s="12" t="str">
        <f t="shared" si="780"/>
        <v/>
      </c>
      <c r="BC1394" s="12" t="str">
        <f t="shared" si="781"/>
        <v/>
      </c>
      <c r="BD1394" s="12" t="str">
        <f t="shared" si="782"/>
        <v/>
      </c>
      <c r="BF1394" s="12">
        <f t="shared" si="785"/>
        <v>0</v>
      </c>
      <c r="BG1394" s="12">
        <f t="shared" si="786"/>
        <v>0</v>
      </c>
      <c r="BH1394" s="12">
        <f t="shared" si="787"/>
        <v>0</v>
      </c>
      <c r="BI1394" s="12">
        <f t="shared" si="788"/>
        <v>0</v>
      </c>
      <c r="BJ1394" s="12">
        <f t="shared" si="789"/>
        <v>0</v>
      </c>
      <c r="BK1394" s="12">
        <f t="shared" si="790"/>
        <v>0</v>
      </c>
      <c r="BL1394" s="20">
        <f t="shared" si="791"/>
        <v>0</v>
      </c>
      <c r="BM1394" s="12">
        <f t="shared" si="792"/>
        <v>0</v>
      </c>
      <c r="BN1394" s="12" t="str">
        <f t="shared" si="815"/>
        <v/>
      </c>
      <c r="BO1394" s="12" t="str">
        <f t="shared" si="793"/>
        <v/>
      </c>
      <c r="BP1394" s="12" t="str">
        <f t="shared" si="794"/>
        <v/>
      </c>
      <c r="BQ1394" s="12" t="str">
        <f t="shared" si="795"/>
        <v/>
      </c>
      <c r="BS1394" s="12">
        <f t="shared" si="796"/>
        <v>0</v>
      </c>
      <c r="BT1394" s="12">
        <f t="shared" si="797"/>
        <v>0</v>
      </c>
      <c r="BU1394" s="12">
        <f t="shared" si="798"/>
        <v>0</v>
      </c>
      <c r="BV1394" s="12">
        <f t="shared" si="799"/>
        <v>0</v>
      </c>
      <c r="BW1394" s="12">
        <f t="shared" si="800"/>
        <v>0</v>
      </c>
      <c r="BX1394" s="12">
        <f t="shared" si="801"/>
        <v>0</v>
      </c>
      <c r="BY1394" s="12">
        <f t="shared" si="802"/>
        <v>0</v>
      </c>
      <c r="BZ1394" s="12">
        <f t="shared" si="803"/>
        <v>0</v>
      </c>
      <c r="CA1394" s="12" t="str">
        <f t="shared" si="804"/>
        <v/>
      </c>
      <c r="CB1394" s="21" t="str">
        <f t="shared" si="805"/>
        <v/>
      </c>
      <c r="CC1394" s="12" t="str">
        <f t="shared" si="806"/>
        <v/>
      </c>
      <c r="CD1394" s="12" t="str">
        <f t="shared" si="807"/>
        <v/>
      </c>
      <c r="CF1394" s="12">
        <f t="shared" si="808"/>
        <v>0</v>
      </c>
      <c r="CG1394" s="12">
        <f t="shared" si="809"/>
        <v>0</v>
      </c>
      <c r="CH1394" s="12">
        <f t="shared" si="810"/>
        <v>0</v>
      </c>
      <c r="CI1394" s="12">
        <f t="shared" si="811"/>
        <v>0</v>
      </c>
      <c r="CJ1394" s="12">
        <f t="shared" si="812"/>
        <v>0</v>
      </c>
      <c r="CK1394" s="12">
        <f t="shared" si="813"/>
        <v>0</v>
      </c>
    </row>
    <row r="1395" spans="50:89" x14ac:dyDescent="0.25">
      <c r="AX1395" s="12" t="str">
        <f t="shared" si="783"/>
        <v/>
      </c>
      <c r="AY1395" s="12" t="str">
        <f t="shared" si="814"/>
        <v/>
      </c>
      <c r="AZ1395" s="20">
        <f t="shared" si="784"/>
        <v>0</v>
      </c>
      <c r="BA1395" s="12" t="str">
        <f t="shared" si="779"/>
        <v/>
      </c>
      <c r="BB1395" s="12" t="str">
        <f t="shared" si="780"/>
        <v/>
      </c>
      <c r="BC1395" s="12" t="str">
        <f t="shared" si="781"/>
        <v/>
      </c>
      <c r="BD1395" s="12" t="str">
        <f t="shared" si="782"/>
        <v/>
      </c>
      <c r="BF1395" s="12">
        <f t="shared" si="785"/>
        <v>0</v>
      </c>
      <c r="BG1395" s="12">
        <f t="shared" si="786"/>
        <v>0</v>
      </c>
      <c r="BH1395" s="12">
        <f t="shared" si="787"/>
        <v>0</v>
      </c>
      <c r="BI1395" s="12">
        <f t="shared" si="788"/>
        <v>0</v>
      </c>
      <c r="BJ1395" s="12">
        <f t="shared" si="789"/>
        <v>0</v>
      </c>
      <c r="BK1395" s="12">
        <f t="shared" si="790"/>
        <v>0</v>
      </c>
      <c r="BL1395" s="20">
        <f t="shared" si="791"/>
        <v>0</v>
      </c>
      <c r="BM1395" s="12">
        <f t="shared" si="792"/>
        <v>0</v>
      </c>
      <c r="BN1395" s="12" t="str">
        <f t="shared" si="815"/>
        <v/>
      </c>
      <c r="BO1395" s="12" t="str">
        <f t="shared" si="793"/>
        <v/>
      </c>
      <c r="BP1395" s="12" t="str">
        <f t="shared" si="794"/>
        <v/>
      </c>
      <c r="BQ1395" s="12" t="str">
        <f t="shared" si="795"/>
        <v/>
      </c>
      <c r="BS1395" s="12">
        <f t="shared" si="796"/>
        <v>0</v>
      </c>
      <c r="BT1395" s="12">
        <f t="shared" si="797"/>
        <v>0</v>
      </c>
      <c r="BU1395" s="12">
        <f t="shared" si="798"/>
        <v>0</v>
      </c>
      <c r="BV1395" s="12">
        <f t="shared" si="799"/>
        <v>0</v>
      </c>
      <c r="BW1395" s="12">
        <f t="shared" si="800"/>
        <v>0</v>
      </c>
      <c r="BX1395" s="12">
        <f t="shared" si="801"/>
        <v>0</v>
      </c>
      <c r="BY1395" s="12">
        <f t="shared" si="802"/>
        <v>0</v>
      </c>
      <c r="BZ1395" s="12">
        <f t="shared" si="803"/>
        <v>0</v>
      </c>
      <c r="CA1395" s="12" t="str">
        <f t="shared" si="804"/>
        <v/>
      </c>
      <c r="CB1395" s="21" t="str">
        <f t="shared" si="805"/>
        <v/>
      </c>
      <c r="CC1395" s="12" t="str">
        <f t="shared" si="806"/>
        <v/>
      </c>
      <c r="CD1395" s="12" t="str">
        <f t="shared" si="807"/>
        <v/>
      </c>
      <c r="CF1395" s="12">
        <f t="shared" si="808"/>
        <v>0</v>
      </c>
      <c r="CG1395" s="12">
        <f t="shared" si="809"/>
        <v>0</v>
      </c>
      <c r="CH1395" s="12">
        <f t="shared" si="810"/>
        <v>0</v>
      </c>
      <c r="CI1395" s="12">
        <f t="shared" si="811"/>
        <v>0</v>
      </c>
      <c r="CJ1395" s="12">
        <f t="shared" si="812"/>
        <v>0</v>
      </c>
      <c r="CK1395" s="12">
        <f t="shared" si="813"/>
        <v>0</v>
      </c>
    </row>
    <row r="1396" spans="50:89" x14ac:dyDescent="0.25">
      <c r="AX1396" s="12" t="str">
        <f t="shared" si="783"/>
        <v/>
      </c>
      <c r="AY1396" s="12" t="str">
        <f t="shared" si="814"/>
        <v/>
      </c>
      <c r="AZ1396" s="20">
        <f t="shared" si="784"/>
        <v>0</v>
      </c>
      <c r="BA1396" s="12" t="str">
        <f t="shared" si="779"/>
        <v/>
      </c>
      <c r="BB1396" s="12" t="str">
        <f t="shared" si="780"/>
        <v/>
      </c>
      <c r="BC1396" s="12" t="str">
        <f t="shared" si="781"/>
        <v/>
      </c>
      <c r="BD1396" s="12" t="str">
        <f t="shared" si="782"/>
        <v/>
      </c>
      <c r="BF1396" s="12">
        <f t="shared" si="785"/>
        <v>0</v>
      </c>
      <c r="BG1396" s="12">
        <f t="shared" si="786"/>
        <v>0</v>
      </c>
      <c r="BH1396" s="12">
        <f t="shared" si="787"/>
        <v>0</v>
      </c>
      <c r="BI1396" s="12">
        <f t="shared" si="788"/>
        <v>0</v>
      </c>
      <c r="BJ1396" s="12">
        <f t="shared" si="789"/>
        <v>0</v>
      </c>
      <c r="BK1396" s="12">
        <f t="shared" si="790"/>
        <v>0</v>
      </c>
      <c r="BL1396" s="20">
        <f t="shared" si="791"/>
        <v>0</v>
      </c>
      <c r="BM1396" s="12">
        <f t="shared" si="792"/>
        <v>0</v>
      </c>
      <c r="BN1396" s="12" t="str">
        <f t="shared" si="815"/>
        <v/>
      </c>
      <c r="BO1396" s="12" t="str">
        <f t="shared" si="793"/>
        <v/>
      </c>
      <c r="BP1396" s="12" t="str">
        <f t="shared" si="794"/>
        <v/>
      </c>
      <c r="BQ1396" s="12" t="str">
        <f t="shared" si="795"/>
        <v/>
      </c>
      <c r="BS1396" s="12">
        <f t="shared" si="796"/>
        <v>0</v>
      </c>
      <c r="BT1396" s="12">
        <f t="shared" si="797"/>
        <v>0</v>
      </c>
      <c r="BU1396" s="12">
        <f t="shared" si="798"/>
        <v>0</v>
      </c>
      <c r="BV1396" s="12">
        <f t="shared" si="799"/>
        <v>0</v>
      </c>
      <c r="BW1396" s="12">
        <f t="shared" si="800"/>
        <v>0</v>
      </c>
      <c r="BX1396" s="12">
        <f t="shared" si="801"/>
        <v>0</v>
      </c>
      <c r="BY1396" s="12">
        <f t="shared" si="802"/>
        <v>0</v>
      </c>
      <c r="BZ1396" s="12">
        <f t="shared" si="803"/>
        <v>0</v>
      </c>
      <c r="CA1396" s="12" t="str">
        <f t="shared" si="804"/>
        <v/>
      </c>
      <c r="CB1396" s="21" t="str">
        <f t="shared" si="805"/>
        <v/>
      </c>
      <c r="CC1396" s="12" t="str">
        <f t="shared" si="806"/>
        <v/>
      </c>
      <c r="CD1396" s="12" t="str">
        <f t="shared" si="807"/>
        <v/>
      </c>
      <c r="CF1396" s="12">
        <f t="shared" si="808"/>
        <v>0</v>
      </c>
      <c r="CG1396" s="12">
        <f t="shared" si="809"/>
        <v>0</v>
      </c>
      <c r="CH1396" s="12">
        <f t="shared" si="810"/>
        <v>0</v>
      </c>
      <c r="CI1396" s="12">
        <f t="shared" si="811"/>
        <v>0</v>
      </c>
      <c r="CJ1396" s="12">
        <f t="shared" si="812"/>
        <v>0</v>
      </c>
      <c r="CK1396" s="12">
        <f t="shared" si="813"/>
        <v>0</v>
      </c>
    </row>
    <row r="1397" spans="50:89" x14ac:dyDescent="0.25">
      <c r="AX1397" s="12" t="str">
        <f t="shared" si="783"/>
        <v/>
      </c>
      <c r="AY1397" s="12" t="str">
        <f t="shared" si="814"/>
        <v/>
      </c>
      <c r="AZ1397" s="20">
        <f t="shared" si="784"/>
        <v>0</v>
      </c>
      <c r="BA1397" s="12" t="str">
        <f t="shared" si="779"/>
        <v/>
      </c>
      <c r="BB1397" s="12" t="str">
        <f t="shared" si="780"/>
        <v/>
      </c>
      <c r="BC1397" s="12" t="str">
        <f t="shared" si="781"/>
        <v/>
      </c>
      <c r="BD1397" s="12" t="str">
        <f t="shared" si="782"/>
        <v/>
      </c>
      <c r="BF1397" s="12">
        <f t="shared" si="785"/>
        <v>0</v>
      </c>
      <c r="BG1397" s="12">
        <f t="shared" si="786"/>
        <v>0</v>
      </c>
      <c r="BH1397" s="12">
        <f t="shared" si="787"/>
        <v>0</v>
      </c>
      <c r="BI1397" s="12">
        <f t="shared" si="788"/>
        <v>0</v>
      </c>
      <c r="BJ1397" s="12">
        <f t="shared" si="789"/>
        <v>0</v>
      </c>
      <c r="BK1397" s="12">
        <f t="shared" si="790"/>
        <v>0</v>
      </c>
      <c r="BL1397" s="20">
        <f t="shared" si="791"/>
        <v>0</v>
      </c>
      <c r="BM1397" s="12">
        <f t="shared" si="792"/>
        <v>0</v>
      </c>
      <c r="BN1397" s="12" t="str">
        <f t="shared" si="815"/>
        <v/>
      </c>
      <c r="BO1397" s="12" t="str">
        <f t="shared" si="793"/>
        <v/>
      </c>
      <c r="BP1397" s="12" t="str">
        <f t="shared" si="794"/>
        <v/>
      </c>
      <c r="BQ1397" s="12" t="str">
        <f t="shared" si="795"/>
        <v/>
      </c>
      <c r="BS1397" s="12">
        <f t="shared" si="796"/>
        <v>0</v>
      </c>
      <c r="BT1397" s="12">
        <f t="shared" si="797"/>
        <v>0</v>
      </c>
      <c r="BU1397" s="12">
        <f t="shared" si="798"/>
        <v>0</v>
      </c>
      <c r="BV1397" s="12">
        <f t="shared" si="799"/>
        <v>0</v>
      </c>
      <c r="BW1397" s="12">
        <f t="shared" si="800"/>
        <v>0</v>
      </c>
      <c r="BX1397" s="12">
        <f t="shared" si="801"/>
        <v>0</v>
      </c>
      <c r="BY1397" s="12">
        <f t="shared" si="802"/>
        <v>0</v>
      </c>
      <c r="BZ1397" s="12">
        <f t="shared" si="803"/>
        <v>0</v>
      </c>
      <c r="CA1397" s="12" t="str">
        <f t="shared" si="804"/>
        <v/>
      </c>
      <c r="CB1397" s="21" t="str">
        <f t="shared" si="805"/>
        <v/>
      </c>
      <c r="CC1397" s="12" t="str">
        <f t="shared" si="806"/>
        <v/>
      </c>
      <c r="CD1397" s="12" t="str">
        <f t="shared" si="807"/>
        <v/>
      </c>
      <c r="CF1397" s="12">
        <f t="shared" si="808"/>
        <v>0</v>
      </c>
      <c r="CG1397" s="12">
        <f t="shared" si="809"/>
        <v>0</v>
      </c>
      <c r="CH1397" s="12">
        <f t="shared" si="810"/>
        <v>0</v>
      </c>
      <c r="CI1397" s="12">
        <f t="shared" si="811"/>
        <v>0</v>
      </c>
      <c r="CJ1397" s="12">
        <f t="shared" si="812"/>
        <v>0</v>
      </c>
      <c r="CK1397" s="12">
        <f t="shared" si="813"/>
        <v>0</v>
      </c>
    </row>
    <row r="1398" spans="50:89" x14ac:dyDescent="0.25">
      <c r="AX1398" s="12" t="str">
        <f t="shared" si="783"/>
        <v/>
      </c>
      <c r="AY1398" s="12" t="str">
        <f t="shared" si="814"/>
        <v/>
      </c>
      <c r="AZ1398" s="20">
        <f t="shared" si="784"/>
        <v>0</v>
      </c>
      <c r="BA1398" s="12" t="str">
        <f t="shared" si="779"/>
        <v/>
      </c>
      <c r="BB1398" s="12" t="str">
        <f t="shared" si="780"/>
        <v/>
      </c>
      <c r="BC1398" s="12" t="str">
        <f t="shared" si="781"/>
        <v/>
      </c>
      <c r="BD1398" s="12" t="str">
        <f t="shared" si="782"/>
        <v/>
      </c>
      <c r="BF1398" s="12">
        <f t="shared" si="785"/>
        <v>0</v>
      </c>
      <c r="BG1398" s="12">
        <f t="shared" si="786"/>
        <v>0</v>
      </c>
      <c r="BH1398" s="12">
        <f t="shared" si="787"/>
        <v>0</v>
      </c>
      <c r="BI1398" s="12">
        <f t="shared" si="788"/>
        <v>0</v>
      </c>
      <c r="BJ1398" s="12">
        <f t="shared" si="789"/>
        <v>0</v>
      </c>
      <c r="BK1398" s="12">
        <f t="shared" si="790"/>
        <v>0</v>
      </c>
      <c r="BL1398" s="20">
        <f t="shared" si="791"/>
        <v>0</v>
      </c>
      <c r="BM1398" s="12">
        <f t="shared" si="792"/>
        <v>0</v>
      </c>
      <c r="BN1398" s="12" t="str">
        <f t="shared" si="815"/>
        <v/>
      </c>
      <c r="BO1398" s="12" t="str">
        <f t="shared" si="793"/>
        <v/>
      </c>
      <c r="BP1398" s="12" t="str">
        <f t="shared" si="794"/>
        <v/>
      </c>
      <c r="BQ1398" s="12" t="str">
        <f t="shared" si="795"/>
        <v/>
      </c>
      <c r="BS1398" s="12">
        <f t="shared" si="796"/>
        <v>0</v>
      </c>
      <c r="BT1398" s="12">
        <f t="shared" si="797"/>
        <v>0</v>
      </c>
      <c r="BU1398" s="12">
        <f t="shared" si="798"/>
        <v>0</v>
      </c>
      <c r="BV1398" s="12">
        <f t="shared" si="799"/>
        <v>0</v>
      </c>
      <c r="BW1398" s="12">
        <f t="shared" si="800"/>
        <v>0</v>
      </c>
      <c r="BX1398" s="12">
        <f t="shared" si="801"/>
        <v>0</v>
      </c>
      <c r="BY1398" s="12">
        <f t="shared" si="802"/>
        <v>0</v>
      </c>
      <c r="BZ1398" s="12">
        <f t="shared" si="803"/>
        <v>0</v>
      </c>
      <c r="CA1398" s="12" t="str">
        <f t="shared" si="804"/>
        <v/>
      </c>
      <c r="CB1398" s="21" t="str">
        <f t="shared" si="805"/>
        <v/>
      </c>
      <c r="CC1398" s="12" t="str">
        <f t="shared" si="806"/>
        <v/>
      </c>
      <c r="CD1398" s="12" t="str">
        <f t="shared" si="807"/>
        <v/>
      </c>
      <c r="CF1398" s="12">
        <f t="shared" si="808"/>
        <v>0</v>
      </c>
      <c r="CG1398" s="12">
        <f t="shared" si="809"/>
        <v>0</v>
      </c>
      <c r="CH1398" s="12">
        <f t="shared" si="810"/>
        <v>0</v>
      </c>
      <c r="CI1398" s="12">
        <f t="shared" si="811"/>
        <v>0</v>
      </c>
      <c r="CJ1398" s="12">
        <f t="shared" si="812"/>
        <v>0</v>
      </c>
      <c r="CK1398" s="12">
        <f t="shared" si="813"/>
        <v>0</v>
      </c>
    </row>
    <row r="1399" spans="50:89" x14ac:dyDescent="0.25">
      <c r="AX1399" s="12" t="str">
        <f t="shared" si="783"/>
        <v/>
      </c>
      <c r="AY1399" s="12" t="str">
        <f t="shared" si="814"/>
        <v/>
      </c>
      <c r="AZ1399" s="20">
        <f t="shared" si="784"/>
        <v>0</v>
      </c>
      <c r="BA1399" s="12" t="str">
        <f t="shared" si="779"/>
        <v/>
      </c>
      <c r="BB1399" s="12" t="str">
        <f t="shared" si="780"/>
        <v/>
      </c>
      <c r="BC1399" s="12" t="str">
        <f t="shared" si="781"/>
        <v/>
      </c>
      <c r="BD1399" s="12" t="str">
        <f t="shared" si="782"/>
        <v/>
      </c>
      <c r="BF1399" s="12">
        <f t="shared" si="785"/>
        <v>0</v>
      </c>
      <c r="BG1399" s="12">
        <f t="shared" si="786"/>
        <v>0</v>
      </c>
      <c r="BH1399" s="12">
        <f t="shared" si="787"/>
        <v>0</v>
      </c>
      <c r="BI1399" s="12">
        <f t="shared" si="788"/>
        <v>0</v>
      </c>
      <c r="BJ1399" s="12">
        <f t="shared" si="789"/>
        <v>0</v>
      </c>
      <c r="BK1399" s="12">
        <f t="shared" si="790"/>
        <v>0</v>
      </c>
      <c r="BL1399" s="20">
        <f t="shared" si="791"/>
        <v>0</v>
      </c>
      <c r="BM1399" s="12">
        <f t="shared" si="792"/>
        <v>0</v>
      </c>
      <c r="BN1399" s="12" t="str">
        <f t="shared" si="815"/>
        <v/>
      </c>
      <c r="BO1399" s="12" t="str">
        <f t="shared" si="793"/>
        <v/>
      </c>
      <c r="BP1399" s="12" t="str">
        <f t="shared" si="794"/>
        <v/>
      </c>
      <c r="BQ1399" s="12" t="str">
        <f t="shared" si="795"/>
        <v/>
      </c>
      <c r="BS1399" s="12">
        <f t="shared" si="796"/>
        <v>0</v>
      </c>
      <c r="BT1399" s="12">
        <f t="shared" si="797"/>
        <v>0</v>
      </c>
      <c r="BU1399" s="12">
        <f t="shared" si="798"/>
        <v>0</v>
      </c>
      <c r="BV1399" s="12">
        <f t="shared" si="799"/>
        <v>0</v>
      </c>
      <c r="BW1399" s="12">
        <f t="shared" si="800"/>
        <v>0</v>
      </c>
      <c r="BX1399" s="12">
        <f t="shared" si="801"/>
        <v>0</v>
      </c>
      <c r="BY1399" s="12">
        <f t="shared" si="802"/>
        <v>0</v>
      </c>
      <c r="BZ1399" s="12">
        <f t="shared" si="803"/>
        <v>0</v>
      </c>
      <c r="CA1399" s="12" t="str">
        <f t="shared" si="804"/>
        <v/>
      </c>
      <c r="CB1399" s="21" t="str">
        <f t="shared" si="805"/>
        <v/>
      </c>
      <c r="CC1399" s="12" t="str">
        <f t="shared" si="806"/>
        <v/>
      </c>
      <c r="CD1399" s="12" t="str">
        <f t="shared" si="807"/>
        <v/>
      </c>
      <c r="CF1399" s="12">
        <f t="shared" si="808"/>
        <v>0</v>
      </c>
      <c r="CG1399" s="12">
        <f t="shared" si="809"/>
        <v>0</v>
      </c>
      <c r="CH1399" s="12">
        <f t="shared" si="810"/>
        <v>0</v>
      </c>
      <c r="CI1399" s="12">
        <f t="shared" si="811"/>
        <v>0</v>
      </c>
      <c r="CJ1399" s="12">
        <f t="shared" si="812"/>
        <v>0</v>
      </c>
      <c r="CK1399" s="12">
        <f t="shared" si="813"/>
        <v>0</v>
      </c>
    </row>
    <row r="1400" spans="50:89" x14ac:dyDescent="0.25">
      <c r="AX1400" s="12" t="str">
        <f t="shared" si="783"/>
        <v/>
      </c>
      <c r="AY1400" s="12" t="str">
        <f t="shared" si="814"/>
        <v/>
      </c>
      <c r="AZ1400" s="20">
        <f t="shared" si="784"/>
        <v>0</v>
      </c>
      <c r="BA1400" s="12" t="str">
        <f t="shared" si="779"/>
        <v/>
      </c>
      <c r="BB1400" s="12" t="str">
        <f t="shared" si="780"/>
        <v/>
      </c>
      <c r="BC1400" s="12" t="str">
        <f t="shared" si="781"/>
        <v/>
      </c>
      <c r="BD1400" s="12" t="str">
        <f t="shared" si="782"/>
        <v/>
      </c>
      <c r="BF1400" s="12">
        <f t="shared" si="785"/>
        <v>0</v>
      </c>
      <c r="BG1400" s="12">
        <f t="shared" si="786"/>
        <v>0</v>
      </c>
      <c r="BH1400" s="12">
        <f t="shared" si="787"/>
        <v>0</v>
      </c>
      <c r="BI1400" s="12">
        <f t="shared" si="788"/>
        <v>0</v>
      </c>
      <c r="BJ1400" s="12">
        <f t="shared" si="789"/>
        <v>0</v>
      </c>
      <c r="BK1400" s="12">
        <f t="shared" si="790"/>
        <v>0</v>
      </c>
      <c r="BL1400" s="20">
        <f t="shared" si="791"/>
        <v>0</v>
      </c>
      <c r="BM1400" s="12">
        <f t="shared" si="792"/>
        <v>0</v>
      </c>
      <c r="BN1400" s="12" t="str">
        <f t="shared" si="815"/>
        <v/>
      </c>
      <c r="BO1400" s="12" t="str">
        <f t="shared" si="793"/>
        <v/>
      </c>
      <c r="BP1400" s="12" t="str">
        <f t="shared" si="794"/>
        <v/>
      </c>
      <c r="BQ1400" s="12" t="str">
        <f t="shared" si="795"/>
        <v/>
      </c>
      <c r="BS1400" s="12">
        <f t="shared" si="796"/>
        <v>0</v>
      </c>
      <c r="BT1400" s="12">
        <f t="shared" si="797"/>
        <v>0</v>
      </c>
      <c r="BU1400" s="12">
        <f t="shared" si="798"/>
        <v>0</v>
      </c>
      <c r="BV1400" s="12">
        <f t="shared" si="799"/>
        <v>0</v>
      </c>
      <c r="BW1400" s="12">
        <f t="shared" si="800"/>
        <v>0</v>
      </c>
      <c r="BX1400" s="12">
        <f t="shared" si="801"/>
        <v>0</v>
      </c>
      <c r="BY1400" s="12">
        <f t="shared" si="802"/>
        <v>0</v>
      </c>
      <c r="BZ1400" s="12">
        <f t="shared" si="803"/>
        <v>0</v>
      </c>
      <c r="CA1400" s="12" t="str">
        <f t="shared" si="804"/>
        <v/>
      </c>
      <c r="CB1400" s="21" t="str">
        <f t="shared" si="805"/>
        <v/>
      </c>
      <c r="CC1400" s="12" t="str">
        <f t="shared" si="806"/>
        <v/>
      </c>
      <c r="CD1400" s="12" t="str">
        <f t="shared" si="807"/>
        <v/>
      </c>
      <c r="CF1400" s="12">
        <f t="shared" si="808"/>
        <v>0</v>
      </c>
      <c r="CG1400" s="12">
        <f t="shared" si="809"/>
        <v>0</v>
      </c>
      <c r="CH1400" s="12">
        <f t="shared" si="810"/>
        <v>0</v>
      </c>
      <c r="CI1400" s="12">
        <f t="shared" si="811"/>
        <v>0</v>
      </c>
      <c r="CJ1400" s="12">
        <f t="shared" si="812"/>
        <v>0</v>
      </c>
      <c r="CK1400" s="12">
        <f t="shared" si="813"/>
        <v>0</v>
      </c>
    </row>
    <row r="1401" spans="50:89" x14ac:dyDescent="0.25">
      <c r="AX1401" s="12" t="str">
        <f t="shared" si="783"/>
        <v/>
      </c>
      <c r="AY1401" s="12" t="str">
        <f t="shared" si="814"/>
        <v/>
      </c>
      <c r="AZ1401" s="20">
        <f t="shared" si="784"/>
        <v>0</v>
      </c>
      <c r="BA1401" s="12" t="str">
        <f t="shared" si="779"/>
        <v/>
      </c>
      <c r="BB1401" s="12" t="str">
        <f t="shared" si="780"/>
        <v/>
      </c>
      <c r="BC1401" s="12" t="str">
        <f t="shared" si="781"/>
        <v/>
      </c>
      <c r="BD1401" s="12" t="str">
        <f t="shared" si="782"/>
        <v/>
      </c>
      <c r="BF1401" s="12">
        <f t="shared" si="785"/>
        <v>0</v>
      </c>
      <c r="BG1401" s="12">
        <f t="shared" si="786"/>
        <v>0</v>
      </c>
      <c r="BH1401" s="12">
        <f t="shared" si="787"/>
        <v>0</v>
      </c>
      <c r="BI1401" s="12">
        <f t="shared" si="788"/>
        <v>0</v>
      </c>
      <c r="BJ1401" s="12">
        <f t="shared" si="789"/>
        <v>0</v>
      </c>
      <c r="BK1401" s="12">
        <f t="shared" si="790"/>
        <v>0</v>
      </c>
      <c r="BL1401" s="20">
        <f t="shared" si="791"/>
        <v>0</v>
      </c>
      <c r="BM1401" s="12">
        <f t="shared" si="792"/>
        <v>0</v>
      </c>
      <c r="BN1401" s="12" t="str">
        <f t="shared" si="815"/>
        <v/>
      </c>
      <c r="BO1401" s="12" t="str">
        <f t="shared" si="793"/>
        <v/>
      </c>
      <c r="BP1401" s="12" t="str">
        <f t="shared" si="794"/>
        <v/>
      </c>
      <c r="BQ1401" s="12" t="str">
        <f t="shared" si="795"/>
        <v/>
      </c>
      <c r="BS1401" s="12">
        <f t="shared" si="796"/>
        <v>0</v>
      </c>
      <c r="BT1401" s="12">
        <f t="shared" si="797"/>
        <v>0</v>
      </c>
      <c r="BU1401" s="12">
        <f t="shared" si="798"/>
        <v>0</v>
      </c>
      <c r="BV1401" s="12">
        <f t="shared" si="799"/>
        <v>0</v>
      </c>
      <c r="BW1401" s="12">
        <f t="shared" si="800"/>
        <v>0</v>
      </c>
      <c r="BX1401" s="12">
        <f t="shared" si="801"/>
        <v>0</v>
      </c>
      <c r="BY1401" s="12">
        <f t="shared" si="802"/>
        <v>0</v>
      </c>
      <c r="BZ1401" s="12">
        <f t="shared" si="803"/>
        <v>0</v>
      </c>
      <c r="CA1401" s="12" t="str">
        <f t="shared" si="804"/>
        <v/>
      </c>
      <c r="CB1401" s="21" t="str">
        <f t="shared" si="805"/>
        <v/>
      </c>
      <c r="CC1401" s="12" t="str">
        <f t="shared" si="806"/>
        <v/>
      </c>
      <c r="CD1401" s="12" t="str">
        <f t="shared" si="807"/>
        <v/>
      </c>
      <c r="CF1401" s="12">
        <f t="shared" si="808"/>
        <v>0</v>
      </c>
      <c r="CG1401" s="12">
        <f t="shared" si="809"/>
        <v>0</v>
      </c>
      <c r="CH1401" s="12">
        <f t="shared" si="810"/>
        <v>0</v>
      </c>
      <c r="CI1401" s="12">
        <f t="shared" si="811"/>
        <v>0</v>
      </c>
      <c r="CJ1401" s="12">
        <f t="shared" si="812"/>
        <v>0</v>
      </c>
      <c r="CK1401" s="12">
        <f t="shared" si="813"/>
        <v>0</v>
      </c>
    </row>
    <row r="1402" spans="50:89" x14ac:dyDescent="0.25">
      <c r="AX1402" s="12" t="str">
        <f t="shared" si="783"/>
        <v/>
      </c>
      <c r="AY1402" s="12" t="str">
        <f t="shared" si="814"/>
        <v/>
      </c>
      <c r="AZ1402" s="20">
        <f t="shared" si="784"/>
        <v>0</v>
      </c>
      <c r="BA1402" s="12" t="str">
        <f t="shared" si="779"/>
        <v/>
      </c>
      <c r="BB1402" s="12" t="str">
        <f t="shared" si="780"/>
        <v/>
      </c>
      <c r="BC1402" s="12" t="str">
        <f t="shared" si="781"/>
        <v/>
      </c>
      <c r="BD1402" s="12" t="str">
        <f t="shared" si="782"/>
        <v/>
      </c>
      <c r="BF1402" s="12">
        <f t="shared" si="785"/>
        <v>0</v>
      </c>
      <c r="BG1402" s="12">
        <f t="shared" si="786"/>
        <v>0</v>
      </c>
      <c r="BH1402" s="12">
        <f t="shared" si="787"/>
        <v>0</v>
      </c>
      <c r="BI1402" s="12">
        <f t="shared" si="788"/>
        <v>0</v>
      </c>
      <c r="BJ1402" s="12">
        <f t="shared" si="789"/>
        <v>0</v>
      </c>
      <c r="BK1402" s="12">
        <f t="shared" si="790"/>
        <v>0</v>
      </c>
      <c r="BL1402" s="20">
        <f t="shared" si="791"/>
        <v>0</v>
      </c>
      <c r="BM1402" s="12">
        <f t="shared" si="792"/>
        <v>0</v>
      </c>
      <c r="BN1402" s="12" t="str">
        <f t="shared" si="815"/>
        <v/>
      </c>
      <c r="BO1402" s="12" t="str">
        <f t="shared" si="793"/>
        <v/>
      </c>
      <c r="BP1402" s="12" t="str">
        <f t="shared" si="794"/>
        <v/>
      </c>
      <c r="BQ1402" s="12" t="str">
        <f t="shared" si="795"/>
        <v/>
      </c>
      <c r="BS1402" s="12">
        <f t="shared" si="796"/>
        <v>0</v>
      </c>
      <c r="BT1402" s="12">
        <f t="shared" si="797"/>
        <v>0</v>
      </c>
      <c r="BU1402" s="12">
        <f t="shared" si="798"/>
        <v>0</v>
      </c>
      <c r="BV1402" s="12">
        <f t="shared" si="799"/>
        <v>0</v>
      </c>
      <c r="BW1402" s="12">
        <f t="shared" si="800"/>
        <v>0</v>
      </c>
      <c r="BX1402" s="12">
        <f t="shared" si="801"/>
        <v>0</v>
      </c>
      <c r="BY1402" s="12">
        <f t="shared" si="802"/>
        <v>0</v>
      </c>
      <c r="BZ1402" s="12">
        <f t="shared" si="803"/>
        <v>0</v>
      </c>
      <c r="CA1402" s="12" t="str">
        <f t="shared" si="804"/>
        <v/>
      </c>
      <c r="CB1402" s="21" t="str">
        <f t="shared" si="805"/>
        <v/>
      </c>
      <c r="CC1402" s="12" t="str">
        <f t="shared" si="806"/>
        <v/>
      </c>
      <c r="CD1402" s="12" t="str">
        <f t="shared" si="807"/>
        <v/>
      </c>
      <c r="CF1402" s="12">
        <f t="shared" si="808"/>
        <v>0</v>
      </c>
      <c r="CG1402" s="12">
        <f t="shared" si="809"/>
        <v>0</v>
      </c>
      <c r="CH1402" s="12">
        <f t="shared" si="810"/>
        <v>0</v>
      </c>
      <c r="CI1402" s="12">
        <f t="shared" si="811"/>
        <v>0</v>
      </c>
      <c r="CJ1402" s="12">
        <f t="shared" si="812"/>
        <v>0</v>
      </c>
      <c r="CK1402" s="12">
        <f t="shared" si="813"/>
        <v>0</v>
      </c>
    </row>
    <row r="1403" spans="50:89" x14ac:dyDescent="0.25">
      <c r="AX1403" s="12" t="str">
        <f t="shared" si="783"/>
        <v/>
      </c>
      <c r="AY1403" s="12" t="str">
        <f t="shared" si="814"/>
        <v/>
      </c>
      <c r="AZ1403" s="20">
        <f t="shared" si="784"/>
        <v>0</v>
      </c>
      <c r="BA1403" s="12" t="str">
        <f t="shared" si="779"/>
        <v/>
      </c>
      <c r="BB1403" s="12" t="str">
        <f t="shared" si="780"/>
        <v/>
      </c>
      <c r="BC1403" s="12" t="str">
        <f t="shared" si="781"/>
        <v/>
      </c>
      <c r="BD1403" s="12" t="str">
        <f t="shared" si="782"/>
        <v/>
      </c>
      <c r="BF1403" s="12">
        <f t="shared" si="785"/>
        <v>0</v>
      </c>
      <c r="BG1403" s="12">
        <f t="shared" si="786"/>
        <v>0</v>
      </c>
      <c r="BH1403" s="12">
        <f t="shared" si="787"/>
        <v>0</v>
      </c>
      <c r="BI1403" s="12">
        <f t="shared" si="788"/>
        <v>0</v>
      </c>
      <c r="BJ1403" s="12">
        <f t="shared" si="789"/>
        <v>0</v>
      </c>
      <c r="BK1403" s="12">
        <f t="shared" si="790"/>
        <v>0</v>
      </c>
      <c r="BL1403" s="20">
        <f t="shared" si="791"/>
        <v>0</v>
      </c>
      <c r="BM1403" s="12">
        <f t="shared" si="792"/>
        <v>0</v>
      </c>
      <c r="BN1403" s="12" t="str">
        <f t="shared" si="815"/>
        <v/>
      </c>
      <c r="BO1403" s="12" t="str">
        <f t="shared" si="793"/>
        <v/>
      </c>
      <c r="BP1403" s="12" t="str">
        <f t="shared" si="794"/>
        <v/>
      </c>
      <c r="BQ1403" s="12" t="str">
        <f t="shared" si="795"/>
        <v/>
      </c>
      <c r="BS1403" s="12">
        <f t="shared" si="796"/>
        <v>0</v>
      </c>
      <c r="BT1403" s="12">
        <f t="shared" si="797"/>
        <v>0</v>
      </c>
      <c r="BU1403" s="12">
        <f t="shared" si="798"/>
        <v>0</v>
      </c>
      <c r="BV1403" s="12">
        <f t="shared" si="799"/>
        <v>0</v>
      </c>
      <c r="BW1403" s="12">
        <f t="shared" si="800"/>
        <v>0</v>
      </c>
      <c r="BX1403" s="12">
        <f t="shared" si="801"/>
        <v>0</v>
      </c>
      <c r="BY1403" s="12">
        <f t="shared" si="802"/>
        <v>0</v>
      </c>
      <c r="BZ1403" s="12">
        <f t="shared" si="803"/>
        <v>0</v>
      </c>
      <c r="CA1403" s="12" t="str">
        <f t="shared" si="804"/>
        <v/>
      </c>
      <c r="CB1403" s="21" t="str">
        <f t="shared" si="805"/>
        <v/>
      </c>
      <c r="CC1403" s="12" t="str">
        <f t="shared" si="806"/>
        <v/>
      </c>
      <c r="CD1403" s="12" t="str">
        <f t="shared" si="807"/>
        <v/>
      </c>
      <c r="CF1403" s="12">
        <f t="shared" si="808"/>
        <v>0</v>
      </c>
      <c r="CG1403" s="12">
        <f t="shared" si="809"/>
        <v>0</v>
      </c>
      <c r="CH1403" s="12">
        <f t="shared" si="810"/>
        <v>0</v>
      </c>
      <c r="CI1403" s="12">
        <f t="shared" si="811"/>
        <v>0</v>
      </c>
      <c r="CJ1403" s="12">
        <f t="shared" si="812"/>
        <v>0</v>
      </c>
      <c r="CK1403" s="12">
        <f t="shared" si="813"/>
        <v>0</v>
      </c>
    </row>
    <row r="1404" spans="50:89" x14ac:dyDescent="0.25">
      <c r="AX1404" s="12" t="str">
        <f t="shared" si="783"/>
        <v/>
      </c>
      <c r="AY1404" s="12" t="str">
        <f t="shared" si="814"/>
        <v/>
      </c>
      <c r="AZ1404" s="20">
        <f t="shared" si="784"/>
        <v>0</v>
      </c>
      <c r="BA1404" s="12" t="str">
        <f t="shared" si="779"/>
        <v/>
      </c>
      <c r="BB1404" s="12" t="str">
        <f t="shared" si="780"/>
        <v/>
      </c>
      <c r="BC1404" s="12" t="str">
        <f t="shared" si="781"/>
        <v/>
      </c>
      <c r="BD1404" s="12" t="str">
        <f t="shared" si="782"/>
        <v/>
      </c>
      <c r="BF1404" s="12">
        <f t="shared" si="785"/>
        <v>0</v>
      </c>
      <c r="BG1404" s="12">
        <f t="shared" si="786"/>
        <v>0</v>
      </c>
      <c r="BH1404" s="12">
        <f t="shared" si="787"/>
        <v>0</v>
      </c>
      <c r="BI1404" s="12">
        <f t="shared" si="788"/>
        <v>0</v>
      </c>
      <c r="BJ1404" s="12">
        <f t="shared" si="789"/>
        <v>0</v>
      </c>
      <c r="BK1404" s="12">
        <f t="shared" si="790"/>
        <v>0</v>
      </c>
      <c r="BL1404" s="20">
        <f t="shared" si="791"/>
        <v>0</v>
      </c>
      <c r="BM1404" s="12">
        <f t="shared" si="792"/>
        <v>0</v>
      </c>
      <c r="BN1404" s="12" t="str">
        <f t="shared" si="815"/>
        <v/>
      </c>
      <c r="BO1404" s="12" t="str">
        <f t="shared" si="793"/>
        <v/>
      </c>
      <c r="BP1404" s="12" t="str">
        <f t="shared" si="794"/>
        <v/>
      </c>
      <c r="BQ1404" s="12" t="str">
        <f t="shared" si="795"/>
        <v/>
      </c>
      <c r="BS1404" s="12">
        <f t="shared" si="796"/>
        <v>0</v>
      </c>
      <c r="BT1404" s="12">
        <f t="shared" si="797"/>
        <v>0</v>
      </c>
      <c r="BU1404" s="12">
        <f t="shared" si="798"/>
        <v>0</v>
      </c>
      <c r="BV1404" s="12">
        <f t="shared" si="799"/>
        <v>0</v>
      </c>
      <c r="BW1404" s="12">
        <f t="shared" si="800"/>
        <v>0</v>
      </c>
      <c r="BX1404" s="12">
        <f t="shared" si="801"/>
        <v>0</v>
      </c>
      <c r="BY1404" s="12">
        <f t="shared" si="802"/>
        <v>0</v>
      </c>
      <c r="BZ1404" s="12">
        <f t="shared" si="803"/>
        <v>0</v>
      </c>
      <c r="CA1404" s="12" t="str">
        <f t="shared" si="804"/>
        <v/>
      </c>
      <c r="CB1404" s="21" t="str">
        <f t="shared" si="805"/>
        <v/>
      </c>
      <c r="CC1404" s="12" t="str">
        <f t="shared" si="806"/>
        <v/>
      </c>
      <c r="CD1404" s="12" t="str">
        <f t="shared" si="807"/>
        <v/>
      </c>
      <c r="CF1404" s="12">
        <f t="shared" si="808"/>
        <v>0</v>
      </c>
      <c r="CG1404" s="12">
        <f t="shared" si="809"/>
        <v>0</v>
      </c>
      <c r="CH1404" s="12">
        <f t="shared" si="810"/>
        <v>0</v>
      </c>
      <c r="CI1404" s="12">
        <f t="shared" si="811"/>
        <v>0</v>
      </c>
      <c r="CJ1404" s="12">
        <f t="shared" si="812"/>
        <v>0</v>
      </c>
      <c r="CK1404" s="12">
        <f t="shared" si="813"/>
        <v>0</v>
      </c>
    </row>
    <row r="1405" spans="50:89" x14ac:dyDescent="0.25">
      <c r="AX1405" s="12" t="str">
        <f t="shared" si="783"/>
        <v/>
      </c>
      <c r="AY1405" s="12" t="str">
        <f t="shared" si="814"/>
        <v/>
      </c>
      <c r="AZ1405" s="20">
        <f t="shared" si="784"/>
        <v>0</v>
      </c>
      <c r="BA1405" s="12" t="str">
        <f t="shared" si="779"/>
        <v/>
      </c>
      <c r="BB1405" s="12" t="str">
        <f t="shared" si="780"/>
        <v/>
      </c>
      <c r="BC1405" s="12" t="str">
        <f t="shared" si="781"/>
        <v/>
      </c>
      <c r="BD1405" s="12" t="str">
        <f t="shared" si="782"/>
        <v/>
      </c>
      <c r="BF1405" s="12">
        <f t="shared" si="785"/>
        <v>0</v>
      </c>
      <c r="BG1405" s="12">
        <f t="shared" si="786"/>
        <v>0</v>
      </c>
      <c r="BH1405" s="12">
        <f t="shared" si="787"/>
        <v>0</v>
      </c>
      <c r="BI1405" s="12">
        <f t="shared" si="788"/>
        <v>0</v>
      </c>
      <c r="BJ1405" s="12">
        <f t="shared" si="789"/>
        <v>0</v>
      </c>
      <c r="BK1405" s="12">
        <f t="shared" si="790"/>
        <v>0</v>
      </c>
      <c r="BL1405" s="20">
        <f t="shared" si="791"/>
        <v>0</v>
      </c>
      <c r="BM1405" s="12">
        <f t="shared" si="792"/>
        <v>0</v>
      </c>
      <c r="BN1405" s="12" t="str">
        <f t="shared" si="815"/>
        <v/>
      </c>
      <c r="BO1405" s="12" t="str">
        <f t="shared" si="793"/>
        <v/>
      </c>
      <c r="BP1405" s="12" t="str">
        <f t="shared" si="794"/>
        <v/>
      </c>
      <c r="BQ1405" s="12" t="str">
        <f t="shared" si="795"/>
        <v/>
      </c>
      <c r="BS1405" s="12">
        <f t="shared" si="796"/>
        <v>0</v>
      </c>
      <c r="BT1405" s="12">
        <f t="shared" si="797"/>
        <v>0</v>
      </c>
      <c r="BU1405" s="12">
        <f t="shared" si="798"/>
        <v>0</v>
      </c>
      <c r="BV1405" s="12">
        <f t="shared" si="799"/>
        <v>0</v>
      </c>
      <c r="BW1405" s="12">
        <f t="shared" si="800"/>
        <v>0</v>
      </c>
      <c r="BX1405" s="12">
        <f t="shared" si="801"/>
        <v>0</v>
      </c>
      <c r="BY1405" s="12">
        <f t="shared" si="802"/>
        <v>0</v>
      </c>
      <c r="BZ1405" s="12">
        <f t="shared" si="803"/>
        <v>0</v>
      </c>
      <c r="CA1405" s="12" t="str">
        <f t="shared" si="804"/>
        <v/>
      </c>
      <c r="CB1405" s="21" t="str">
        <f t="shared" si="805"/>
        <v/>
      </c>
      <c r="CC1405" s="12" t="str">
        <f t="shared" si="806"/>
        <v/>
      </c>
      <c r="CD1405" s="12" t="str">
        <f t="shared" si="807"/>
        <v/>
      </c>
      <c r="CF1405" s="12">
        <f t="shared" si="808"/>
        <v>0</v>
      </c>
      <c r="CG1405" s="12">
        <f t="shared" si="809"/>
        <v>0</v>
      </c>
      <c r="CH1405" s="12">
        <f t="shared" si="810"/>
        <v>0</v>
      </c>
      <c r="CI1405" s="12">
        <f t="shared" si="811"/>
        <v>0</v>
      </c>
      <c r="CJ1405" s="12">
        <f t="shared" si="812"/>
        <v>0</v>
      </c>
      <c r="CK1405" s="12">
        <f t="shared" si="813"/>
        <v>0</v>
      </c>
    </row>
    <row r="1406" spans="50:89" x14ac:dyDescent="0.25">
      <c r="AX1406" s="12" t="str">
        <f t="shared" si="783"/>
        <v/>
      </c>
      <c r="AY1406" s="12" t="str">
        <f t="shared" si="814"/>
        <v/>
      </c>
      <c r="AZ1406" s="20">
        <f t="shared" si="784"/>
        <v>0</v>
      </c>
      <c r="BA1406" s="12" t="str">
        <f t="shared" si="779"/>
        <v/>
      </c>
      <c r="BB1406" s="12" t="str">
        <f t="shared" si="780"/>
        <v/>
      </c>
      <c r="BC1406" s="12" t="str">
        <f t="shared" si="781"/>
        <v/>
      </c>
      <c r="BD1406" s="12" t="str">
        <f t="shared" si="782"/>
        <v/>
      </c>
      <c r="BF1406" s="12">
        <f t="shared" si="785"/>
        <v>0</v>
      </c>
      <c r="BG1406" s="12">
        <f t="shared" si="786"/>
        <v>0</v>
      </c>
      <c r="BH1406" s="12">
        <f t="shared" si="787"/>
        <v>0</v>
      </c>
      <c r="BI1406" s="12">
        <f t="shared" si="788"/>
        <v>0</v>
      </c>
      <c r="BJ1406" s="12">
        <f t="shared" si="789"/>
        <v>0</v>
      </c>
      <c r="BK1406" s="12">
        <f t="shared" si="790"/>
        <v>0</v>
      </c>
      <c r="BL1406" s="20">
        <f t="shared" si="791"/>
        <v>0</v>
      </c>
      <c r="BM1406" s="12">
        <f t="shared" si="792"/>
        <v>0</v>
      </c>
      <c r="BN1406" s="12" t="str">
        <f t="shared" si="815"/>
        <v/>
      </c>
      <c r="BO1406" s="12" t="str">
        <f t="shared" si="793"/>
        <v/>
      </c>
      <c r="BP1406" s="12" t="str">
        <f t="shared" si="794"/>
        <v/>
      </c>
      <c r="BQ1406" s="12" t="str">
        <f t="shared" si="795"/>
        <v/>
      </c>
      <c r="BS1406" s="12">
        <f t="shared" si="796"/>
        <v>0</v>
      </c>
      <c r="BT1406" s="12">
        <f t="shared" si="797"/>
        <v>0</v>
      </c>
      <c r="BU1406" s="12">
        <f t="shared" si="798"/>
        <v>0</v>
      </c>
      <c r="BV1406" s="12">
        <f t="shared" si="799"/>
        <v>0</v>
      </c>
      <c r="BW1406" s="12">
        <f t="shared" si="800"/>
        <v>0</v>
      </c>
      <c r="BX1406" s="12">
        <f t="shared" si="801"/>
        <v>0</v>
      </c>
      <c r="BY1406" s="12">
        <f t="shared" si="802"/>
        <v>0</v>
      </c>
      <c r="BZ1406" s="12">
        <f t="shared" si="803"/>
        <v>0</v>
      </c>
      <c r="CA1406" s="12" t="str">
        <f t="shared" si="804"/>
        <v/>
      </c>
      <c r="CB1406" s="21" t="str">
        <f t="shared" si="805"/>
        <v/>
      </c>
      <c r="CC1406" s="12" t="str">
        <f t="shared" si="806"/>
        <v/>
      </c>
      <c r="CD1406" s="12" t="str">
        <f t="shared" si="807"/>
        <v/>
      </c>
      <c r="CF1406" s="12">
        <f t="shared" si="808"/>
        <v>0</v>
      </c>
      <c r="CG1406" s="12">
        <f t="shared" si="809"/>
        <v>0</v>
      </c>
      <c r="CH1406" s="12">
        <f t="shared" si="810"/>
        <v>0</v>
      </c>
      <c r="CI1406" s="12">
        <f t="shared" si="811"/>
        <v>0</v>
      </c>
      <c r="CJ1406" s="12">
        <f t="shared" si="812"/>
        <v>0</v>
      </c>
      <c r="CK1406" s="12">
        <f t="shared" si="813"/>
        <v>0</v>
      </c>
    </row>
    <row r="1407" spans="50:89" x14ac:dyDescent="0.25">
      <c r="AX1407" s="12" t="str">
        <f t="shared" si="783"/>
        <v/>
      </c>
      <c r="AY1407" s="12" t="str">
        <f t="shared" si="814"/>
        <v/>
      </c>
      <c r="AZ1407" s="20">
        <f t="shared" si="784"/>
        <v>0</v>
      </c>
      <c r="BA1407" s="12" t="str">
        <f t="shared" si="779"/>
        <v/>
      </c>
      <c r="BB1407" s="12" t="str">
        <f t="shared" si="780"/>
        <v/>
      </c>
      <c r="BC1407" s="12" t="str">
        <f t="shared" si="781"/>
        <v/>
      </c>
      <c r="BD1407" s="12" t="str">
        <f t="shared" si="782"/>
        <v/>
      </c>
      <c r="BF1407" s="12">
        <f t="shared" si="785"/>
        <v>0</v>
      </c>
      <c r="BG1407" s="12">
        <f t="shared" si="786"/>
        <v>0</v>
      </c>
      <c r="BH1407" s="12">
        <f t="shared" si="787"/>
        <v>0</v>
      </c>
      <c r="BI1407" s="12">
        <f t="shared" si="788"/>
        <v>0</v>
      </c>
      <c r="BJ1407" s="12">
        <f t="shared" si="789"/>
        <v>0</v>
      </c>
      <c r="BK1407" s="12">
        <f t="shared" si="790"/>
        <v>0</v>
      </c>
      <c r="BL1407" s="20">
        <f t="shared" si="791"/>
        <v>0</v>
      </c>
      <c r="BM1407" s="12">
        <f t="shared" si="792"/>
        <v>0</v>
      </c>
      <c r="BN1407" s="12" t="str">
        <f t="shared" si="815"/>
        <v/>
      </c>
      <c r="BO1407" s="12" t="str">
        <f t="shared" si="793"/>
        <v/>
      </c>
      <c r="BP1407" s="12" t="str">
        <f t="shared" si="794"/>
        <v/>
      </c>
      <c r="BQ1407" s="12" t="str">
        <f t="shared" si="795"/>
        <v/>
      </c>
      <c r="BS1407" s="12">
        <f t="shared" si="796"/>
        <v>0</v>
      </c>
      <c r="BT1407" s="12">
        <f t="shared" si="797"/>
        <v>0</v>
      </c>
      <c r="BU1407" s="12">
        <f t="shared" si="798"/>
        <v>0</v>
      </c>
      <c r="BV1407" s="12">
        <f t="shared" si="799"/>
        <v>0</v>
      </c>
      <c r="BW1407" s="12">
        <f t="shared" si="800"/>
        <v>0</v>
      </c>
      <c r="BX1407" s="12">
        <f t="shared" si="801"/>
        <v>0</v>
      </c>
      <c r="BY1407" s="12">
        <f t="shared" si="802"/>
        <v>0</v>
      </c>
      <c r="BZ1407" s="12">
        <f t="shared" si="803"/>
        <v>0</v>
      </c>
      <c r="CA1407" s="12" t="str">
        <f t="shared" si="804"/>
        <v/>
      </c>
      <c r="CB1407" s="21" t="str">
        <f t="shared" si="805"/>
        <v/>
      </c>
      <c r="CC1407" s="12" t="str">
        <f t="shared" si="806"/>
        <v/>
      </c>
      <c r="CD1407" s="12" t="str">
        <f t="shared" si="807"/>
        <v/>
      </c>
      <c r="CF1407" s="12">
        <f t="shared" si="808"/>
        <v>0</v>
      </c>
      <c r="CG1407" s="12">
        <f t="shared" si="809"/>
        <v>0</v>
      </c>
      <c r="CH1407" s="12">
        <f t="shared" si="810"/>
        <v>0</v>
      </c>
      <c r="CI1407" s="12">
        <f t="shared" si="811"/>
        <v>0</v>
      </c>
      <c r="CJ1407" s="12">
        <f t="shared" si="812"/>
        <v>0</v>
      </c>
      <c r="CK1407" s="12">
        <f t="shared" si="813"/>
        <v>0</v>
      </c>
    </row>
    <row r="1408" spans="50:89" x14ac:dyDescent="0.25">
      <c r="AX1408" s="12" t="str">
        <f t="shared" si="783"/>
        <v/>
      </c>
      <c r="AY1408" s="12" t="str">
        <f t="shared" si="814"/>
        <v/>
      </c>
      <c r="AZ1408" s="20">
        <f t="shared" si="784"/>
        <v>0</v>
      </c>
      <c r="BA1408" s="12" t="str">
        <f t="shared" si="779"/>
        <v/>
      </c>
      <c r="BB1408" s="12" t="str">
        <f t="shared" si="780"/>
        <v/>
      </c>
      <c r="BC1408" s="12" t="str">
        <f t="shared" si="781"/>
        <v/>
      </c>
      <c r="BD1408" s="12" t="str">
        <f t="shared" si="782"/>
        <v/>
      </c>
      <c r="BF1408" s="12">
        <f t="shared" si="785"/>
        <v>0</v>
      </c>
      <c r="BG1408" s="12">
        <f t="shared" si="786"/>
        <v>0</v>
      </c>
      <c r="BH1408" s="12">
        <f t="shared" si="787"/>
        <v>0</v>
      </c>
      <c r="BI1408" s="12">
        <f t="shared" si="788"/>
        <v>0</v>
      </c>
      <c r="BJ1408" s="12">
        <f t="shared" si="789"/>
        <v>0</v>
      </c>
      <c r="BK1408" s="12">
        <f t="shared" si="790"/>
        <v>0</v>
      </c>
      <c r="BL1408" s="20">
        <f t="shared" si="791"/>
        <v>0</v>
      </c>
      <c r="BM1408" s="12">
        <f t="shared" si="792"/>
        <v>0</v>
      </c>
      <c r="BN1408" s="12" t="str">
        <f t="shared" si="815"/>
        <v/>
      </c>
      <c r="BO1408" s="12" t="str">
        <f t="shared" si="793"/>
        <v/>
      </c>
      <c r="BP1408" s="12" t="str">
        <f t="shared" si="794"/>
        <v/>
      </c>
      <c r="BQ1408" s="12" t="str">
        <f t="shared" si="795"/>
        <v/>
      </c>
      <c r="BS1408" s="12">
        <f t="shared" si="796"/>
        <v>0</v>
      </c>
      <c r="BT1408" s="12">
        <f t="shared" si="797"/>
        <v>0</v>
      </c>
      <c r="BU1408" s="12">
        <f t="shared" si="798"/>
        <v>0</v>
      </c>
      <c r="BV1408" s="12">
        <f t="shared" si="799"/>
        <v>0</v>
      </c>
      <c r="BW1408" s="12">
        <f t="shared" si="800"/>
        <v>0</v>
      </c>
      <c r="BX1408" s="12">
        <f t="shared" si="801"/>
        <v>0</v>
      </c>
      <c r="BY1408" s="12">
        <f t="shared" si="802"/>
        <v>0</v>
      </c>
      <c r="BZ1408" s="12">
        <f t="shared" si="803"/>
        <v>0</v>
      </c>
      <c r="CA1408" s="12" t="str">
        <f t="shared" si="804"/>
        <v/>
      </c>
      <c r="CB1408" s="21" t="str">
        <f t="shared" si="805"/>
        <v/>
      </c>
      <c r="CC1408" s="12" t="str">
        <f t="shared" si="806"/>
        <v/>
      </c>
      <c r="CD1408" s="12" t="str">
        <f t="shared" si="807"/>
        <v/>
      </c>
      <c r="CF1408" s="12">
        <f t="shared" si="808"/>
        <v>0</v>
      </c>
      <c r="CG1408" s="12">
        <f t="shared" si="809"/>
        <v>0</v>
      </c>
      <c r="CH1408" s="12">
        <f t="shared" si="810"/>
        <v>0</v>
      </c>
      <c r="CI1408" s="12">
        <f t="shared" si="811"/>
        <v>0</v>
      </c>
      <c r="CJ1408" s="12">
        <f t="shared" si="812"/>
        <v>0</v>
      </c>
      <c r="CK1408" s="12">
        <f t="shared" si="813"/>
        <v>0</v>
      </c>
    </row>
    <row r="1409" spans="50:89" x14ac:dyDescent="0.25">
      <c r="AX1409" s="12" t="str">
        <f t="shared" si="783"/>
        <v/>
      </c>
      <c r="AY1409" s="12" t="str">
        <f t="shared" si="814"/>
        <v/>
      </c>
      <c r="AZ1409" s="20">
        <f t="shared" si="784"/>
        <v>0</v>
      </c>
      <c r="BA1409" s="12" t="str">
        <f t="shared" si="779"/>
        <v/>
      </c>
      <c r="BB1409" s="12" t="str">
        <f t="shared" si="780"/>
        <v/>
      </c>
      <c r="BC1409" s="12" t="str">
        <f t="shared" si="781"/>
        <v/>
      </c>
      <c r="BD1409" s="12" t="str">
        <f t="shared" si="782"/>
        <v/>
      </c>
      <c r="BF1409" s="12">
        <f t="shared" si="785"/>
        <v>0</v>
      </c>
      <c r="BG1409" s="12">
        <f t="shared" si="786"/>
        <v>0</v>
      </c>
      <c r="BH1409" s="12">
        <f t="shared" si="787"/>
        <v>0</v>
      </c>
      <c r="BI1409" s="12">
        <f t="shared" si="788"/>
        <v>0</v>
      </c>
      <c r="BJ1409" s="12">
        <f t="shared" si="789"/>
        <v>0</v>
      </c>
      <c r="BK1409" s="12">
        <f t="shared" si="790"/>
        <v>0</v>
      </c>
      <c r="BL1409" s="20">
        <f t="shared" si="791"/>
        <v>0</v>
      </c>
      <c r="BM1409" s="12">
        <f t="shared" si="792"/>
        <v>0</v>
      </c>
      <c r="BN1409" s="12" t="str">
        <f t="shared" si="815"/>
        <v/>
      </c>
      <c r="BO1409" s="12" t="str">
        <f t="shared" si="793"/>
        <v/>
      </c>
      <c r="BP1409" s="12" t="str">
        <f t="shared" si="794"/>
        <v/>
      </c>
      <c r="BQ1409" s="12" t="str">
        <f t="shared" si="795"/>
        <v/>
      </c>
      <c r="BS1409" s="12">
        <f t="shared" si="796"/>
        <v>0</v>
      </c>
      <c r="BT1409" s="12">
        <f t="shared" si="797"/>
        <v>0</v>
      </c>
      <c r="BU1409" s="12">
        <f t="shared" si="798"/>
        <v>0</v>
      </c>
      <c r="BV1409" s="12">
        <f t="shared" si="799"/>
        <v>0</v>
      </c>
      <c r="BW1409" s="12">
        <f t="shared" si="800"/>
        <v>0</v>
      </c>
      <c r="BX1409" s="12">
        <f t="shared" si="801"/>
        <v>0</v>
      </c>
      <c r="BY1409" s="12">
        <f t="shared" si="802"/>
        <v>0</v>
      </c>
      <c r="BZ1409" s="12">
        <f t="shared" si="803"/>
        <v>0</v>
      </c>
      <c r="CA1409" s="12" t="str">
        <f t="shared" si="804"/>
        <v/>
      </c>
      <c r="CB1409" s="21" t="str">
        <f t="shared" si="805"/>
        <v/>
      </c>
      <c r="CC1409" s="12" t="str">
        <f t="shared" si="806"/>
        <v/>
      </c>
      <c r="CD1409" s="12" t="str">
        <f t="shared" si="807"/>
        <v/>
      </c>
      <c r="CF1409" s="12">
        <f t="shared" si="808"/>
        <v>0</v>
      </c>
      <c r="CG1409" s="12">
        <f t="shared" si="809"/>
        <v>0</v>
      </c>
      <c r="CH1409" s="12">
        <f t="shared" si="810"/>
        <v>0</v>
      </c>
      <c r="CI1409" s="12">
        <f t="shared" si="811"/>
        <v>0</v>
      </c>
      <c r="CJ1409" s="12">
        <f t="shared" si="812"/>
        <v>0</v>
      </c>
      <c r="CK1409" s="12">
        <f t="shared" si="813"/>
        <v>0</v>
      </c>
    </row>
    <row r="1410" spans="50:89" x14ac:dyDescent="0.25">
      <c r="AX1410" s="12" t="str">
        <f t="shared" si="783"/>
        <v/>
      </c>
      <c r="AY1410" s="12" t="str">
        <f t="shared" si="814"/>
        <v/>
      </c>
      <c r="AZ1410" s="20">
        <f t="shared" si="784"/>
        <v>0</v>
      </c>
      <c r="BA1410" s="12" t="str">
        <f t="shared" ref="BA1410:BA1473" si="816">IFERROR(LEFT(AZ1410,FIND(".",AZ1410,1)),"")</f>
        <v/>
      </c>
      <c r="BB1410" s="12" t="str">
        <f t="shared" ref="BB1410:BB1473" si="817">IFERROR(MID(AZ1410,FIND(",",AZ1410,1)+2,FIND(".",AZ1410,FIND(".",AZ1410,1)+1)-(FIND(".",AZ1410,1)+2)),"")</f>
        <v/>
      </c>
      <c r="BC1410" s="12" t="str">
        <f t="shared" ref="BC1410:BC1473" si="818">IFERROR(MID(AZ1410,FIND(".",AZ1410,FIND(".",AZ1410,1)+1)+3,FIND(".",AZ1410,FIND(".",AZ1410,FIND(".",AZ1410,1)+1)+3)-(FIND(".",AZ1410,FIND(".",AZ1410,1)+1)+2)),"")</f>
        <v/>
      </c>
      <c r="BD1410" s="12" t="str">
        <f t="shared" ref="BD1410:BD1473" si="819">IFERROR(MID(AZ1410,FIND(".",AZ1410,FIND(".",AZ1410,FIND(".",AZ1410,1)+1)+2)+3,FIND(".",AZ1410,FIND(".",AZ1410,FIND(".",AZ1410,FIND(".",AZ1410,1)+1)+2)+3+1)),"")</f>
        <v/>
      </c>
      <c r="BF1410" s="12">
        <f t="shared" si="785"/>
        <v>0</v>
      </c>
      <c r="BG1410" s="12">
        <f t="shared" si="786"/>
        <v>0</v>
      </c>
      <c r="BH1410" s="12">
        <f t="shared" si="787"/>
        <v>0</v>
      </c>
      <c r="BI1410" s="12">
        <f t="shared" si="788"/>
        <v>0</v>
      </c>
      <c r="BJ1410" s="12">
        <f t="shared" si="789"/>
        <v>0</v>
      </c>
      <c r="BK1410" s="12">
        <f t="shared" si="790"/>
        <v>0</v>
      </c>
      <c r="BL1410" s="20">
        <f t="shared" si="791"/>
        <v>0</v>
      </c>
      <c r="BM1410" s="12">
        <f t="shared" si="792"/>
        <v>0</v>
      </c>
      <c r="BN1410" s="12" t="str">
        <f t="shared" si="815"/>
        <v/>
      </c>
      <c r="BO1410" s="12" t="str">
        <f t="shared" si="793"/>
        <v/>
      </c>
      <c r="BP1410" s="12" t="str">
        <f t="shared" si="794"/>
        <v/>
      </c>
      <c r="BQ1410" s="12" t="str">
        <f t="shared" si="795"/>
        <v/>
      </c>
      <c r="BS1410" s="12">
        <f t="shared" si="796"/>
        <v>0</v>
      </c>
      <c r="BT1410" s="12">
        <f t="shared" si="797"/>
        <v>0</v>
      </c>
      <c r="BU1410" s="12">
        <f t="shared" si="798"/>
        <v>0</v>
      </c>
      <c r="BV1410" s="12">
        <f t="shared" si="799"/>
        <v>0</v>
      </c>
      <c r="BW1410" s="12">
        <f t="shared" si="800"/>
        <v>0</v>
      </c>
      <c r="BX1410" s="12">
        <f t="shared" si="801"/>
        <v>0</v>
      </c>
      <c r="BY1410" s="12">
        <f t="shared" si="802"/>
        <v>0</v>
      </c>
      <c r="BZ1410" s="12">
        <f t="shared" si="803"/>
        <v>0</v>
      </c>
      <c r="CA1410" s="12" t="str">
        <f t="shared" si="804"/>
        <v/>
      </c>
      <c r="CB1410" s="21" t="str">
        <f t="shared" si="805"/>
        <v/>
      </c>
      <c r="CC1410" s="12" t="str">
        <f t="shared" si="806"/>
        <v/>
      </c>
      <c r="CD1410" s="12" t="str">
        <f t="shared" si="807"/>
        <v/>
      </c>
      <c r="CF1410" s="12">
        <f t="shared" si="808"/>
        <v>0</v>
      </c>
      <c r="CG1410" s="12">
        <f t="shared" si="809"/>
        <v>0</v>
      </c>
      <c r="CH1410" s="12">
        <f t="shared" si="810"/>
        <v>0</v>
      </c>
      <c r="CI1410" s="12">
        <f t="shared" si="811"/>
        <v>0</v>
      </c>
      <c r="CJ1410" s="12">
        <f t="shared" si="812"/>
        <v>0</v>
      </c>
      <c r="CK1410" s="12">
        <f t="shared" si="813"/>
        <v>0</v>
      </c>
    </row>
    <row r="1411" spans="50:89" x14ac:dyDescent="0.25">
      <c r="AX1411" s="12" t="str">
        <f t="shared" ref="AX1411:AX1474" si="820">IFERROR(MATCH(C1411,$C$2:$C$2000,0),"")</f>
        <v/>
      </c>
      <c r="AY1411" s="12" t="str">
        <f t="shared" si="814"/>
        <v/>
      </c>
      <c r="AZ1411" s="20">
        <f t="shared" ref="AZ1411:AZ1474" si="821">AM1411</f>
        <v>0</v>
      </c>
      <c r="BA1411" s="12" t="str">
        <f t="shared" si="816"/>
        <v/>
      </c>
      <c r="BB1411" s="12" t="str">
        <f t="shared" si="817"/>
        <v/>
      </c>
      <c r="BC1411" s="12" t="str">
        <f t="shared" si="818"/>
        <v/>
      </c>
      <c r="BD1411" s="12" t="str">
        <f t="shared" si="819"/>
        <v/>
      </c>
      <c r="BF1411" s="12">
        <f t="shared" ref="BF1411:BF1474" si="822">COUNTIF(BA1411:BD1411,"Anticipatoria.")</f>
        <v>0</v>
      </c>
      <c r="BG1411" s="12">
        <f t="shared" ref="BG1411:BG1474" si="823">COUNTIF(BA1411:BD1411,"Criterios y estándares (Rúbrica).")</f>
        <v>0</v>
      </c>
      <c r="BH1411" s="12">
        <f t="shared" ref="BH1411:BH1474" si="824">COUNTIF(BA1411:BD1411,"Autoevaluación.")</f>
        <v>0</v>
      </c>
      <c r="BI1411" s="12">
        <f t="shared" ref="BI1411:BI1474" si="825">COUNTIF(BA1411:BD1411,"Retroalimentación.")</f>
        <v>0</v>
      </c>
      <c r="BJ1411" s="12">
        <f t="shared" ref="BJ1411:BJ1474" si="826">COUNTIF(BA1411:BD1411,"No incluye los componentes enunciados.")</f>
        <v>0</v>
      </c>
      <c r="BK1411" s="12">
        <f t="shared" ref="BK1411:BK1474" si="827">IF(BJ1411=1,1,SUM(BF1411:BI1411))</f>
        <v>0</v>
      </c>
      <c r="BL1411" s="20">
        <f t="shared" ref="BL1411:BL1474" si="828">AO1411</f>
        <v>0</v>
      </c>
      <c r="BM1411" s="12">
        <f t="shared" ref="BM1411:BM1474" si="829">IFERROR(LEFT(BL1411,FIND(",",BL1411,1)-1),BL1411)</f>
        <v>0</v>
      </c>
      <c r="BN1411" s="12" t="str">
        <f t="shared" si="815"/>
        <v/>
      </c>
      <c r="BO1411" s="12" t="str">
        <f t="shared" ref="BO1411:BO1474" si="830">IF(OR(LEN(BL1411)=28,LEN(BL1411)=42,LEN(BL1411)=43,LEN(BL1411)=44,LEN(BL1411)=47,LEN(BL1411)=48,LEN(BL1411)=49,LEN(BL1411)=62,LEN(BL1411)=63,LEN(BL1411)=64),RIGHT(BL1411,LEN(BL1411)-FIND(",",BL1411,11)-1),IFERROR(MID(BL1411,FIND(",",BL1411,11)+2,(FIND(",",BL1411,21))-(FIND(",",BL1411,11)+2)),""))</f>
        <v/>
      </c>
      <c r="BP1411" s="12" t="str">
        <f t="shared" ref="BP1411:BP1474" si="831">IF(OR(LEN(BL1411)=53,LEN(BL1411)=58,LEN(BL1411)=72,LEN(BL1411)=73),RIGHT(BL1411,LEN(BL1411)-FIND(",",BL1411,20)-1),IFERROR(MID(BL1411,FIND(",",BL1411,20)+2,(FIND(",",BL1411,30))-(FIND(",",BL1411,20)+2)),""))</f>
        <v/>
      </c>
      <c r="BQ1411" s="12" t="str">
        <f t="shared" ref="BQ1411:BQ1474" si="832">IF(OR(LEN(BL1411)=62,LEN(BL1411)=63,LEN(BL1411)=64,LEN(BL1411)=72,LEN(BL1411)=73),"",IFERROR(RIGHT(BL1411,LEN(BL1411)-(FIND(",",BL1411,30)+1)),""))</f>
        <v/>
      </c>
      <c r="BS1411" s="12">
        <f t="shared" ref="BS1411:BS1474" si="833">COUNTIF(BM1411:BQ1411,"Reflexión")</f>
        <v>0</v>
      </c>
      <c r="BT1411" s="12">
        <f t="shared" ref="BT1411:BT1474" si="834">COUNTIF(BM1411:BQ1411,"Diálogo")</f>
        <v>0</v>
      </c>
      <c r="BU1411" s="12">
        <f t="shared" ref="BU1411:BU1474" si="835">COUNTIF(BM1411:BQ1411,"Claridad")</f>
        <v>0</v>
      </c>
      <c r="BV1411" s="12">
        <f t="shared" ref="BV1411:BV1474" si="836">COUNTIF(BM1411:BQ1411,"Oportunidades de mejora")</f>
        <v>0</v>
      </c>
      <c r="BW1411" s="12">
        <f t="shared" ref="BW1411:BW1474" si="837">COUNTIF(BM1411:BQ1411,"Retroalimentación al docente")</f>
        <v>0</v>
      </c>
      <c r="BX1411" s="12">
        <f t="shared" ref="BX1411:BX1474" si="838">COUNTIF(BM1411:BQ1411,"No incluye los principios enunciados")</f>
        <v>0</v>
      </c>
      <c r="BY1411" s="12">
        <f t="shared" ref="BY1411:BY1474" si="839">IF(BX1411=1,1,SUM(BS1411:BX1411))</f>
        <v>0</v>
      </c>
      <c r="BZ1411" s="12">
        <f t="shared" ref="BZ1411:BZ1474" si="840">AU1411</f>
        <v>0</v>
      </c>
      <c r="CA1411" s="12" t="str">
        <f t="shared" ref="CA1411:CA1474" si="841">IFERROR(LEFT(BZ1411,FIND(".",BZ1411,1)),"")</f>
        <v/>
      </c>
      <c r="CB1411" s="21" t="str">
        <f t="shared" ref="CB1411:CB1474" si="842">IFERROR(MID(BZ1411,FIND(".",BZ1411,1)+3,(FIND(".",BZ1411,100))-(FIND(".",BZ1411,1)+2)),"")</f>
        <v/>
      </c>
      <c r="CC1411" s="12" t="str">
        <f t="shared" ref="CC1411:CC1474" si="843">IFERROR(MID(BZ1411,FIND(".",BZ1411,83)+3,(FIND(".",BZ1411,185))-(FIND(".",BZ1411,83)+2)),"")</f>
        <v/>
      </c>
      <c r="CD1411" s="12" t="str">
        <f t="shared" ref="CD1411:CD1474" si="844">IFERROR(MID(BZ1411,FIND(".",BZ1411,185)+3,(FIND(".",BZ1411,255))-(FIND(".",BZ1411,185)+1)),"")</f>
        <v/>
      </c>
      <c r="CF1411" s="12">
        <f t="shared" ref="CF1411:CF1474" si="845">COUNTIF(CA1411:CD1411,"La bibliografía básica propuesta se encuentra en la biblioteca ""Juan Roa Vásquez"".")</f>
        <v>0</v>
      </c>
      <c r="CG1411" s="12">
        <f t="shared" ref="CG1411:CG1474" si="846">COUNTIF(CA1411:CD1411,"La bibliografía propuesta contiene títulos de edición menor a 5 años.")</f>
        <v>0</v>
      </c>
      <c r="CH1411" s="12">
        <f t="shared" ref="CH1411:CH1474" si="847">COUNTIF(CA1411:CD1411,"La bibliografía se presenta con una sólo sistema de referenciación (APA, Vancouver, IEEE, etc).")</f>
        <v>0</v>
      </c>
      <c r="CI1411" s="12">
        <f t="shared" ref="CI1411:CI1474" si="848">COUNTIF(CA1411:CD1411,"La bibliografía incluye por lo menos dos títulos en una segunda lengua.")</f>
        <v>0</v>
      </c>
      <c r="CJ1411" s="12">
        <f t="shared" ref="CJ1411:CJ1474" si="849">COUNTIF(CA1411:CD1411,"No incluye bibliografía.")</f>
        <v>0</v>
      </c>
      <c r="CK1411" s="12">
        <f t="shared" ref="CK1411:CK1474" si="850">IF(CJ1411=1,1,SUM(CF1411:CI1411))</f>
        <v>0</v>
      </c>
    </row>
    <row r="1412" spans="50:89" x14ac:dyDescent="0.25">
      <c r="AX1412" s="12" t="str">
        <f t="shared" si="820"/>
        <v/>
      </c>
      <c r="AY1412" s="12" t="str">
        <f t="shared" si="814"/>
        <v/>
      </c>
      <c r="AZ1412" s="20">
        <f t="shared" si="821"/>
        <v>0</v>
      </c>
      <c r="BA1412" s="12" t="str">
        <f t="shared" si="816"/>
        <v/>
      </c>
      <c r="BB1412" s="12" t="str">
        <f t="shared" si="817"/>
        <v/>
      </c>
      <c r="BC1412" s="12" t="str">
        <f t="shared" si="818"/>
        <v/>
      </c>
      <c r="BD1412" s="12" t="str">
        <f t="shared" si="819"/>
        <v/>
      </c>
      <c r="BF1412" s="12">
        <f t="shared" si="822"/>
        <v>0</v>
      </c>
      <c r="BG1412" s="12">
        <f t="shared" si="823"/>
        <v>0</v>
      </c>
      <c r="BH1412" s="12">
        <f t="shared" si="824"/>
        <v>0</v>
      </c>
      <c r="BI1412" s="12">
        <f t="shared" si="825"/>
        <v>0</v>
      </c>
      <c r="BJ1412" s="12">
        <f t="shared" si="826"/>
        <v>0</v>
      </c>
      <c r="BK1412" s="12">
        <f t="shared" si="827"/>
        <v>0</v>
      </c>
      <c r="BL1412" s="20">
        <f t="shared" si="828"/>
        <v>0</v>
      </c>
      <c r="BM1412" s="12">
        <f t="shared" si="829"/>
        <v>0</v>
      </c>
      <c r="BN1412" s="12" t="str">
        <f t="shared" si="815"/>
        <v/>
      </c>
      <c r="BO1412" s="12" t="str">
        <f t="shared" si="830"/>
        <v/>
      </c>
      <c r="BP1412" s="12" t="str">
        <f t="shared" si="831"/>
        <v/>
      </c>
      <c r="BQ1412" s="12" t="str">
        <f t="shared" si="832"/>
        <v/>
      </c>
      <c r="BS1412" s="12">
        <f t="shared" si="833"/>
        <v>0</v>
      </c>
      <c r="BT1412" s="12">
        <f t="shared" si="834"/>
        <v>0</v>
      </c>
      <c r="BU1412" s="12">
        <f t="shared" si="835"/>
        <v>0</v>
      </c>
      <c r="BV1412" s="12">
        <f t="shared" si="836"/>
        <v>0</v>
      </c>
      <c r="BW1412" s="12">
        <f t="shared" si="837"/>
        <v>0</v>
      </c>
      <c r="BX1412" s="12">
        <f t="shared" si="838"/>
        <v>0</v>
      </c>
      <c r="BY1412" s="12">
        <f t="shared" si="839"/>
        <v>0</v>
      </c>
      <c r="BZ1412" s="12">
        <f t="shared" si="840"/>
        <v>0</v>
      </c>
      <c r="CA1412" s="12" t="str">
        <f t="shared" si="841"/>
        <v/>
      </c>
      <c r="CB1412" s="21" t="str">
        <f t="shared" si="842"/>
        <v/>
      </c>
      <c r="CC1412" s="12" t="str">
        <f t="shared" si="843"/>
        <v/>
      </c>
      <c r="CD1412" s="12" t="str">
        <f t="shared" si="844"/>
        <v/>
      </c>
      <c r="CF1412" s="12">
        <f t="shared" si="845"/>
        <v>0</v>
      </c>
      <c r="CG1412" s="12">
        <f t="shared" si="846"/>
        <v>0</v>
      </c>
      <c r="CH1412" s="12">
        <f t="shared" si="847"/>
        <v>0</v>
      </c>
      <c r="CI1412" s="12">
        <f t="shared" si="848"/>
        <v>0</v>
      </c>
      <c r="CJ1412" s="12">
        <f t="shared" si="849"/>
        <v>0</v>
      </c>
      <c r="CK1412" s="12">
        <f t="shared" si="850"/>
        <v>0</v>
      </c>
    </row>
    <row r="1413" spans="50:89" x14ac:dyDescent="0.25">
      <c r="AX1413" s="12" t="str">
        <f t="shared" si="820"/>
        <v/>
      </c>
      <c r="AY1413" s="12" t="str">
        <f t="shared" si="814"/>
        <v/>
      </c>
      <c r="AZ1413" s="20">
        <f t="shared" si="821"/>
        <v>0</v>
      </c>
      <c r="BA1413" s="12" t="str">
        <f t="shared" si="816"/>
        <v/>
      </c>
      <c r="BB1413" s="12" t="str">
        <f t="shared" si="817"/>
        <v/>
      </c>
      <c r="BC1413" s="12" t="str">
        <f t="shared" si="818"/>
        <v/>
      </c>
      <c r="BD1413" s="12" t="str">
        <f t="shared" si="819"/>
        <v/>
      </c>
      <c r="BF1413" s="12">
        <f t="shared" si="822"/>
        <v>0</v>
      </c>
      <c r="BG1413" s="12">
        <f t="shared" si="823"/>
        <v>0</v>
      </c>
      <c r="BH1413" s="12">
        <f t="shared" si="824"/>
        <v>0</v>
      </c>
      <c r="BI1413" s="12">
        <f t="shared" si="825"/>
        <v>0</v>
      </c>
      <c r="BJ1413" s="12">
        <f t="shared" si="826"/>
        <v>0</v>
      </c>
      <c r="BK1413" s="12">
        <f t="shared" si="827"/>
        <v>0</v>
      </c>
      <c r="BL1413" s="20">
        <f t="shared" si="828"/>
        <v>0</v>
      </c>
      <c r="BM1413" s="12">
        <f t="shared" si="829"/>
        <v>0</v>
      </c>
      <c r="BN1413" s="12" t="str">
        <f t="shared" si="815"/>
        <v/>
      </c>
      <c r="BO1413" s="12" t="str">
        <f t="shared" si="830"/>
        <v/>
      </c>
      <c r="BP1413" s="12" t="str">
        <f t="shared" si="831"/>
        <v/>
      </c>
      <c r="BQ1413" s="12" t="str">
        <f t="shared" si="832"/>
        <v/>
      </c>
      <c r="BS1413" s="12">
        <f t="shared" si="833"/>
        <v>0</v>
      </c>
      <c r="BT1413" s="12">
        <f t="shared" si="834"/>
        <v>0</v>
      </c>
      <c r="BU1413" s="12">
        <f t="shared" si="835"/>
        <v>0</v>
      </c>
      <c r="BV1413" s="12">
        <f t="shared" si="836"/>
        <v>0</v>
      </c>
      <c r="BW1413" s="12">
        <f t="shared" si="837"/>
        <v>0</v>
      </c>
      <c r="BX1413" s="12">
        <f t="shared" si="838"/>
        <v>0</v>
      </c>
      <c r="BY1413" s="12">
        <f t="shared" si="839"/>
        <v>0</v>
      </c>
      <c r="BZ1413" s="12">
        <f t="shared" si="840"/>
        <v>0</v>
      </c>
      <c r="CA1413" s="12" t="str">
        <f t="shared" si="841"/>
        <v/>
      </c>
      <c r="CB1413" s="21" t="str">
        <f t="shared" si="842"/>
        <v/>
      </c>
      <c r="CC1413" s="12" t="str">
        <f t="shared" si="843"/>
        <v/>
      </c>
      <c r="CD1413" s="12" t="str">
        <f t="shared" si="844"/>
        <v/>
      </c>
      <c r="CF1413" s="12">
        <f t="shared" si="845"/>
        <v>0</v>
      </c>
      <c r="CG1413" s="12">
        <f t="shared" si="846"/>
        <v>0</v>
      </c>
      <c r="CH1413" s="12">
        <f t="shared" si="847"/>
        <v>0</v>
      </c>
      <c r="CI1413" s="12">
        <f t="shared" si="848"/>
        <v>0</v>
      </c>
      <c r="CJ1413" s="12">
        <f t="shared" si="849"/>
        <v>0</v>
      </c>
      <c r="CK1413" s="12">
        <f t="shared" si="850"/>
        <v>0</v>
      </c>
    </row>
    <row r="1414" spans="50:89" x14ac:dyDescent="0.25">
      <c r="AX1414" s="12" t="str">
        <f t="shared" si="820"/>
        <v/>
      </c>
      <c r="AY1414" s="12" t="str">
        <f t="shared" si="814"/>
        <v/>
      </c>
      <c r="AZ1414" s="20">
        <f t="shared" si="821"/>
        <v>0</v>
      </c>
      <c r="BA1414" s="12" t="str">
        <f t="shared" si="816"/>
        <v/>
      </c>
      <c r="BB1414" s="12" t="str">
        <f t="shared" si="817"/>
        <v/>
      </c>
      <c r="BC1414" s="12" t="str">
        <f t="shared" si="818"/>
        <v/>
      </c>
      <c r="BD1414" s="12" t="str">
        <f t="shared" si="819"/>
        <v/>
      </c>
      <c r="BF1414" s="12">
        <f t="shared" si="822"/>
        <v>0</v>
      </c>
      <c r="BG1414" s="12">
        <f t="shared" si="823"/>
        <v>0</v>
      </c>
      <c r="BH1414" s="12">
        <f t="shared" si="824"/>
        <v>0</v>
      </c>
      <c r="BI1414" s="12">
        <f t="shared" si="825"/>
        <v>0</v>
      </c>
      <c r="BJ1414" s="12">
        <f t="shared" si="826"/>
        <v>0</v>
      </c>
      <c r="BK1414" s="12">
        <f t="shared" si="827"/>
        <v>0</v>
      </c>
      <c r="BL1414" s="20">
        <f t="shared" si="828"/>
        <v>0</v>
      </c>
      <c r="BM1414" s="12">
        <f t="shared" si="829"/>
        <v>0</v>
      </c>
      <c r="BN1414" s="12" t="str">
        <f t="shared" si="815"/>
        <v/>
      </c>
      <c r="BO1414" s="12" t="str">
        <f t="shared" si="830"/>
        <v/>
      </c>
      <c r="BP1414" s="12" t="str">
        <f t="shared" si="831"/>
        <v/>
      </c>
      <c r="BQ1414" s="12" t="str">
        <f t="shared" si="832"/>
        <v/>
      </c>
      <c r="BS1414" s="12">
        <f t="shared" si="833"/>
        <v>0</v>
      </c>
      <c r="BT1414" s="12">
        <f t="shared" si="834"/>
        <v>0</v>
      </c>
      <c r="BU1414" s="12">
        <f t="shared" si="835"/>
        <v>0</v>
      </c>
      <c r="BV1414" s="12">
        <f t="shared" si="836"/>
        <v>0</v>
      </c>
      <c r="BW1414" s="12">
        <f t="shared" si="837"/>
        <v>0</v>
      </c>
      <c r="BX1414" s="12">
        <f t="shared" si="838"/>
        <v>0</v>
      </c>
      <c r="BY1414" s="12">
        <f t="shared" si="839"/>
        <v>0</v>
      </c>
      <c r="BZ1414" s="12">
        <f t="shared" si="840"/>
        <v>0</v>
      </c>
      <c r="CA1414" s="12" t="str">
        <f t="shared" si="841"/>
        <v/>
      </c>
      <c r="CB1414" s="21" t="str">
        <f t="shared" si="842"/>
        <v/>
      </c>
      <c r="CC1414" s="12" t="str">
        <f t="shared" si="843"/>
        <v/>
      </c>
      <c r="CD1414" s="12" t="str">
        <f t="shared" si="844"/>
        <v/>
      </c>
      <c r="CF1414" s="12">
        <f t="shared" si="845"/>
        <v>0</v>
      </c>
      <c r="CG1414" s="12">
        <f t="shared" si="846"/>
        <v>0</v>
      </c>
      <c r="CH1414" s="12">
        <f t="shared" si="847"/>
        <v>0</v>
      </c>
      <c r="CI1414" s="12">
        <f t="shared" si="848"/>
        <v>0</v>
      </c>
      <c r="CJ1414" s="12">
        <f t="shared" si="849"/>
        <v>0</v>
      </c>
      <c r="CK1414" s="12">
        <f t="shared" si="850"/>
        <v>0</v>
      </c>
    </row>
    <row r="1415" spans="50:89" x14ac:dyDescent="0.25">
      <c r="AX1415" s="12" t="str">
        <f t="shared" si="820"/>
        <v/>
      </c>
      <c r="AY1415" s="12" t="str">
        <f t="shared" si="814"/>
        <v/>
      </c>
      <c r="AZ1415" s="20">
        <f t="shared" si="821"/>
        <v>0</v>
      </c>
      <c r="BA1415" s="12" t="str">
        <f t="shared" si="816"/>
        <v/>
      </c>
      <c r="BB1415" s="12" t="str">
        <f t="shared" si="817"/>
        <v/>
      </c>
      <c r="BC1415" s="12" t="str">
        <f t="shared" si="818"/>
        <v/>
      </c>
      <c r="BD1415" s="12" t="str">
        <f t="shared" si="819"/>
        <v/>
      </c>
      <c r="BF1415" s="12">
        <f t="shared" si="822"/>
        <v>0</v>
      </c>
      <c r="BG1415" s="12">
        <f t="shared" si="823"/>
        <v>0</v>
      </c>
      <c r="BH1415" s="12">
        <f t="shared" si="824"/>
        <v>0</v>
      </c>
      <c r="BI1415" s="12">
        <f t="shared" si="825"/>
        <v>0</v>
      </c>
      <c r="BJ1415" s="12">
        <f t="shared" si="826"/>
        <v>0</v>
      </c>
      <c r="BK1415" s="12">
        <f t="shared" si="827"/>
        <v>0</v>
      </c>
      <c r="BL1415" s="20">
        <f t="shared" si="828"/>
        <v>0</v>
      </c>
      <c r="BM1415" s="12">
        <f t="shared" si="829"/>
        <v>0</v>
      </c>
      <c r="BN1415" s="12" t="str">
        <f t="shared" si="815"/>
        <v/>
      </c>
      <c r="BO1415" s="12" t="str">
        <f t="shared" si="830"/>
        <v/>
      </c>
      <c r="BP1415" s="12" t="str">
        <f t="shared" si="831"/>
        <v/>
      </c>
      <c r="BQ1415" s="12" t="str">
        <f t="shared" si="832"/>
        <v/>
      </c>
      <c r="BS1415" s="12">
        <f t="shared" si="833"/>
        <v>0</v>
      </c>
      <c r="BT1415" s="12">
        <f t="shared" si="834"/>
        <v>0</v>
      </c>
      <c r="BU1415" s="12">
        <f t="shared" si="835"/>
        <v>0</v>
      </c>
      <c r="BV1415" s="12">
        <f t="shared" si="836"/>
        <v>0</v>
      </c>
      <c r="BW1415" s="12">
        <f t="shared" si="837"/>
        <v>0</v>
      </c>
      <c r="BX1415" s="12">
        <f t="shared" si="838"/>
        <v>0</v>
      </c>
      <c r="BY1415" s="12">
        <f t="shared" si="839"/>
        <v>0</v>
      </c>
      <c r="BZ1415" s="12">
        <f t="shared" si="840"/>
        <v>0</v>
      </c>
      <c r="CA1415" s="12" t="str">
        <f t="shared" si="841"/>
        <v/>
      </c>
      <c r="CB1415" s="21" t="str">
        <f t="shared" si="842"/>
        <v/>
      </c>
      <c r="CC1415" s="12" t="str">
        <f t="shared" si="843"/>
        <v/>
      </c>
      <c r="CD1415" s="12" t="str">
        <f t="shared" si="844"/>
        <v/>
      </c>
      <c r="CF1415" s="12">
        <f t="shared" si="845"/>
        <v>0</v>
      </c>
      <c r="CG1415" s="12">
        <f t="shared" si="846"/>
        <v>0</v>
      </c>
      <c r="CH1415" s="12">
        <f t="shared" si="847"/>
        <v>0</v>
      </c>
      <c r="CI1415" s="12">
        <f t="shared" si="848"/>
        <v>0</v>
      </c>
      <c r="CJ1415" s="12">
        <f t="shared" si="849"/>
        <v>0</v>
      </c>
      <c r="CK1415" s="12">
        <f t="shared" si="850"/>
        <v>0</v>
      </c>
    </row>
    <row r="1416" spans="50:89" x14ac:dyDescent="0.25">
      <c r="AX1416" s="12" t="str">
        <f t="shared" si="820"/>
        <v/>
      </c>
      <c r="AY1416" s="12" t="str">
        <f t="shared" si="814"/>
        <v/>
      </c>
      <c r="AZ1416" s="20">
        <f t="shared" si="821"/>
        <v>0</v>
      </c>
      <c r="BA1416" s="12" t="str">
        <f t="shared" si="816"/>
        <v/>
      </c>
      <c r="BB1416" s="12" t="str">
        <f t="shared" si="817"/>
        <v/>
      </c>
      <c r="BC1416" s="12" t="str">
        <f t="shared" si="818"/>
        <v/>
      </c>
      <c r="BD1416" s="12" t="str">
        <f t="shared" si="819"/>
        <v/>
      </c>
      <c r="BF1416" s="12">
        <f t="shared" si="822"/>
        <v>0</v>
      </c>
      <c r="BG1416" s="12">
        <f t="shared" si="823"/>
        <v>0</v>
      </c>
      <c r="BH1416" s="12">
        <f t="shared" si="824"/>
        <v>0</v>
      </c>
      <c r="BI1416" s="12">
        <f t="shared" si="825"/>
        <v>0</v>
      </c>
      <c r="BJ1416" s="12">
        <f t="shared" si="826"/>
        <v>0</v>
      </c>
      <c r="BK1416" s="12">
        <f t="shared" si="827"/>
        <v>0</v>
      </c>
      <c r="BL1416" s="20">
        <f t="shared" si="828"/>
        <v>0</v>
      </c>
      <c r="BM1416" s="12">
        <f t="shared" si="829"/>
        <v>0</v>
      </c>
      <c r="BN1416" s="12" t="str">
        <f t="shared" si="815"/>
        <v/>
      </c>
      <c r="BO1416" s="12" t="str">
        <f t="shared" si="830"/>
        <v/>
      </c>
      <c r="BP1416" s="12" t="str">
        <f t="shared" si="831"/>
        <v/>
      </c>
      <c r="BQ1416" s="12" t="str">
        <f t="shared" si="832"/>
        <v/>
      </c>
      <c r="BS1416" s="12">
        <f t="shared" si="833"/>
        <v>0</v>
      </c>
      <c r="BT1416" s="12">
        <f t="shared" si="834"/>
        <v>0</v>
      </c>
      <c r="BU1416" s="12">
        <f t="shared" si="835"/>
        <v>0</v>
      </c>
      <c r="BV1416" s="12">
        <f t="shared" si="836"/>
        <v>0</v>
      </c>
      <c r="BW1416" s="12">
        <f t="shared" si="837"/>
        <v>0</v>
      </c>
      <c r="BX1416" s="12">
        <f t="shared" si="838"/>
        <v>0</v>
      </c>
      <c r="BY1416" s="12">
        <f t="shared" si="839"/>
        <v>0</v>
      </c>
      <c r="BZ1416" s="12">
        <f t="shared" si="840"/>
        <v>0</v>
      </c>
      <c r="CA1416" s="12" t="str">
        <f t="shared" si="841"/>
        <v/>
      </c>
      <c r="CB1416" s="21" t="str">
        <f t="shared" si="842"/>
        <v/>
      </c>
      <c r="CC1416" s="12" t="str">
        <f t="shared" si="843"/>
        <v/>
      </c>
      <c r="CD1416" s="12" t="str">
        <f t="shared" si="844"/>
        <v/>
      </c>
      <c r="CF1416" s="12">
        <f t="shared" si="845"/>
        <v>0</v>
      </c>
      <c r="CG1416" s="12">
        <f t="shared" si="846"/>
        <v>0</v>
      </c>
      <c r="CH1416" s="12">
        <f t="shared" si="847"/>
        <v>0</v>
      </c>
      <c r="CI1416" s="12">
        <f t="shared" si="848"/>
        <v>0</v>
      </c>
      <c r="CJ1416" s="12">
        <f t="shared" si="849"/>
        <v>0</v>
      </c>
      <c r="CK1416" s="12">
        <f t="shared" si="850"/>
        <v>0</v>
      </c>
    </row>
    <row r="1417" spans="50:89" x14ac:dyDescent="0.25">
      <c r="AX1417" s="12" t="str">
        <f t="shared" si="820"/>
        <v/>
      </c>
      <c r="AY1417" s="12" t="str">
        <f t="shared" si="814"/>
        <v/>
      </c>
      <c r="AZ1417" s="20">
        <f t="shared" si="821"/>
        <v>0</v>
      </c>
      <c r="BA1417" s="12" t="str">
        <f t="shared" si="816"/>
        <v/>
      </c>
      <c r="BB1417" s="12" t="str">
        <f t="shared" si="817"/>
        <v/>
      </c>
      <c r="BC1417" s="12" t="str">
        <f t="shared" si="818"/>
        <v/>
      </c>
      <c r="BD1417" s="12" t="str">
        <f t="shared" si="819"/>
        <v/>
      </c>
      <c r="BF1417" s="12">
        <f t="shared" si="822"/>
        <v>0</v>
      </c>
      <c r="BG1417" s="12">
        <f t="shared" si="823"/>
        <v>0</v>
      </c>
      <c r="BH1417" s="12">
        <f t="shared" si="824"/>
        <v>0</v>
      </c>
      <c r="BI1417" s="12">
        <f t="shared" si="825"/>
        <v>0</v>
      </c>
      <c r="BJ1417" s="12">
        <f t="shared" si="826"/>
        <v>0</v>
      </c>
      <c r="BK1417" s="12">
        <f t="shared" si="827"/>
        <v>0</v>
      </c>
      <c r="BL1417" s="20">
        <f t="shared" si="828"/>
        <v>0</v>
      </c>
      <c r="BM1417" s="12">
        <f t="shared" si="829"/>
        <v>0</v>
      </c>
      <c r="BN1417" s="12" t="str">
        <f t="shared" si="815"/>
        <v/>
      </c>
      <c r="BO1417" s="12" t="str">
        <f t="shared" si="830"/>
        <v/>
      </c>
      <c r="BP1417" s="12" t="str">
        <f t="shared" si="831"/>
        <v/>
      </c>
      <c r="BQ1417" s="12" t="str">
        <f t="shared" si="832"/>
        <v/>
      </c>
      <c r="BS1417" s="12">
        <f t="shared" si="833"/>
        <v>0</v>
      </c>
      <c r="BT1417" s="12">
        <f t="shared" si="834"/>
        <v>0</v>
      </c>
      <c r="BU1417" s="12">
        <f t="shared" si="835"/>
        <v>0</v>
      </c>
      <c r="BV1417" s="12">
        <f t="shared" si="836"/>
        <v>0</v>
      </c>
      <c r="BW1417" s="12">
        <f t="shared" si="837"/>
        <v>0</v>
      </c>
      <c r="BX1417" s="12">
        <f t="shared" si="838"/>
        <v>0</v>
      </c>
      <c r="BY1417" s="12">
        <f t="shared" si="839"/>
        <v>0</v>
      </c>
      <c r="BZ1417" s="12">
        <f t="shared" si="840"/>
        <v>0</v>
      </c>
      <c r="CA1417" s="12" t="str">
        <f t="shared" si="841"/>
        <v/>
      </c>
      <c r="CB1417" s="21" t="str">
        <f t="shared" si="842"/>
        <v/>
      </c>
      <c r="CC1417" s="12" t="str">
        <f t="shared" si="843"/>
        <v/>
      </c>
      <c r="CD1417" s="12" t="str">
        <f t="shared" si="844"/>
        <v/>
      </c>
      <c r="CF1417" s="12">
        <f t="shared" si="845"/>
        <v>0</v>
      </c>
      <c r="CG1417" s="12">
        <f t="shared" si="846"/>
        <v>0</v>
      </c>
      <c r="CH1417" s="12">
        <f t="shared" si="847"/>
        <v>0</v>
      </c>
      <c r="CI1417" s="12">
        <f t="shared" si="848"/>
        <v>0</v>
      </c>
      <c r="CJ1417" s="12">
        <f t="shared" si="849"/>
        <v>0</v>
      </c>
      <c r="CK1417" s="12">
        <f t="shared" si="850"/>
        <v>0</v>
      </c>
    </row>
    <row r="1418" spans="50:89" x14ac:dyDescent="0.25">
      <c r="AX1418" s="12" t="str">
        <f t="shared" si="820"/>
        <v/>
      </c>
      <c r="AY1418" s="12" t="str">
        <f t="shared" si="814"/>
        <v/>
      </c>
      <c r="AZ1418" s="20">
        <f t="shared" si="821"/>
        <v>0</v>
      </c>
      <c r="BA1418" s="12" t="str">
        <f t="shared" si="816"/>
        <v/>
      </c>
      <c r="BB1418" s="12" t="str">
        <f t="shared" si="817"/>
        <v/>
      </c>
      <c r="BC1418" s="12" t="str">
        <f t="shared" si="818"/>
        <v/>
      </c>
      <c r="BD1418" s="12" t="str">
        <f t="shared" si="819"/>
        <v/>
      </c>
      <c r="BF1418" s="12">
        <f t="shared" si="822"/>
        <v>0</v>
      </c>
      <c r="BG1418" s="12">
        <f t="shared" si="823"/>
        <v>0</v>
      </c>
      <c r="BH1418" s="12">
        <f t="shared" si="824"/>
        <v>0</v>
      </c>
      <c r="BI1418" s="12">
        <f t="shared" si="825"/>
        <v>0</v>
      </c>
      <c r="BJ1418" s="12">
        <f t="shared" si="826"/>
        <v>0</v>
      </c>
      <c r="BK1418" s="12">
        <f t="shared" si="827"/>
        <v>0</v>
      </c>
      <c r="BL1418" s="20">
        <f t="shared" si="828"/>
        <v>0</v>
      </c>
      <c r="BM1418" s="12">
        <f t="shared" si="829"/>
        <v>0</v>
      </c>
      <c r="BN1418" s="12" t="str">
        <f t="shared" si="815"/>
        <v/>
      </c>
      <c r="BO1418" s="12" t="str">
        <f t="shared" si="830"/>
        <v/>
      </c>
      <c r="BP1418" s="12" t="str">
        <f t="shared" si="831"/>
        <v/>
      </c>
      <c r="BQ1418" s="12" t="str">
        <f t="shared" si="832"/>
        <v/>
      </c>
      <c r="BS1418" s="12">
        <f t="shared" si="833"/>
        <v>0</v>
      </c>
      <c r="BT1418" s="12">
        <f t="shared" si="834"/>
        <v>0</v>
      </c>
      <c r="BU1418" s="12">
        <f t="shared" si="835"/>
        <v>0</v>
      </c>
      <c r="BV1418" s="12">
        <f t="shared" si="836"/>
        <v>0</v>
      </c>
      <c r="BW1418" s="12">
        <f t="shared" si="837"/>
        <v>0</v>
      </c>
      <c r="BX1418" s="12">
        <f t="shared" si="838"/>
        <v>0</v>
      </c>
      <c r="BY1418" s="12">
        <f t="shared" si="839"/>
        <v>0</v>
      </c>
      <c r="BZ1418" s="12">
        <f t="shared" si="840"/>
        <v>0</v>
      </c>
      <c r="CA1418" s="12" t="str">
        <f t="shared" si="841"/>
        <v/>
      </c>
      <c r="CB1418" s="21" t="str">
        <f t="shared" si="842"/>
        <v/>
      </c>
      <c r="CC1418" s="12" t="str">
        <f t="shared" si="843"/>
        <v/>
      </c>
      <c r="CD1418" s="12" t="str">
        <f t="shared" si="844"/>
        <v/>
      </c>
      <c r="CF1418" s="12">
        <f t="shared" si="845"/>
        <v>0</v>
      </c>
      <c r="CG1418" s="12">
        <f t="shared" si="846"/>
        <v>0</v>
      </c>
      <c r="CH1418" s="12">
        <f t="shared" si="847"/>
        <v>0</v>
      </c>
      <c r="CI1418" s="12">
        <f t="shared" si="848"/>
        <v>0</v>
      </c>
      <c r="CJ1418" s="12">
        <f t="shared" si="849"/>
        <v>0</v>
      </c>
      <c r="CK1418" s="12">
        <f t="shared" si="850"/>
        <v>0</v>
      </c>
    </row>
    <row r="1419" spans="50:89" x14ac:dyDescent="0.25">
      <c r="AX1419" s="12" t="str">
        <f t="shared" si="820"/>
        <v/>
      </c>
      <c r="AY1419" s="12" t="str">
        <f t="shared" ref="AY1419:AY1482" si="851">IFERROR(1/(COUNTIF($AX$2:$AX$2000,MATCH(C1419,$C$2:$C$2000,0))),"")</f>
        <v/>
      </c>
      <c r="AZ1419" s="20">
        <f t="shared" si="821"/>
        <v>0</v>
      </c>
      <c r="BA1419" s="12" t="str">
        <f t="shared" si="816"/>
        <v/>
      </c>
      <c r="BB1419" s="12" t="str">
        <f t="shared" si="817"/>
        <v/>
      </c>
      <c r="BC1419" s="12" t="str">
        <f t="shared" si="818"/>
        <v/>
      </c>
      <c r="BD1419" s="12" t="str">
        <f t="shared" si="819"/>
        <v/>
      </c>
      <c r="BF1419" s="12">
        <f t="shared" si="822"/>
        <v>0</v>
      </c>
      <c r="BG1419" s="12">
        <f t="shared" si="823"/>
        <v>0</v>
      </c>
      <c r="BH1419" s="12">
        <f t="shared" si="824"/>
        <v>0</v>
      </c>
      <c r="BI1419" s="12">
        <f t="shared" si="825"/>
        <v>0</v>
      </c>
      <c r="BJ1419" s="12">
        <f t="shared" si="826"/>
        <v>0</v>
      </c>
      <c r="BK1419" s="12">
        <f t="shared" si="827"/>
        <v>0</v>
      </c>
      <c r="BL1419" s="20">
        <f t="shared" si="828"/>
        <v>0</v>
      </c>
      <c r="BM1419" s="12">
        <f t="shared" si="829"/>
        <v>0</v>
      </c>
      <c r="BN1419" s="12" t="str">
        <f t="shared" si="815"/>
        <v/>
      </c>
      <c r="BO1419" s="12" t="str">
        <f t="shared" si="830"/>
        <v/>
      </c>
      <c r="BP1419" s="12" t="str">
        <f t="shared" si="831"/>
        <v/>
      </c>
      <c r="BQ1419" s="12" t="str">
        <f t="shared" si="832"/>
        <v/>
      </c>
      <c r="BS1419" s="12">
        <f t="shared" si="833"/>
        <v>0</v>
      </c>
      <c r="BT1419" s="12">
        <f t="shared" si="834"/>
        <v>0</v>
      </c>
      <c r="BU1419" s="12">
        <f t="shared" si="835"/>
        <v>0</v>
      </c>
      <c r="BV1419" s="12">
        <f t="shared" si="836"/>
        <v>0</v>
      </c>
      <c r="BW1419" s="12">
        <f t="shared" si="837"/>
        <v>0</v>
      </c>
      <c r="BX1419" s="12">
        <f t="shared" si="838"/>
        <v>0</v>
      </c>
      <c r="BY1419" s="12">
        <f t="shared" si="839"/>
        <v>0</v>
      </c>
      <c r="BZ1419" s="12">
        <f t="shared" si="840"/>
        <v>0</v>
      </c>
      <c r="CA1419" s="12" t="str">
        <f t="shared" si="841"/>
        <v/>
      </c>
      <c r="CB1419" s="21" t="str">
        <f t="shared" si="842"/>
        <v/>
      </c>
      <c r="CC1419" s="12" t="str">
        <f t="shared" si="843"/>
        <v/>
      </c>
      <c r="CD1419" s="12" t="str">
        <f t="shared" si="844"/>
        <v/>
      </c>
      <c r="CF1419" s="12">
        <f t="shared" si="845"/>
        <v>0</v>
      </c>
      <c r="CG1419" s="12">
        <f t="shared" si="846"/>
        <v>0</v>
      </c>
      <c r="CH1419" s="12">
        <f t="shared" si="847"/>
        <v>0</v>
      </c>
      <c r="CI1419" s="12">
        <f t="shared" si="848"/>
        <v>0</v>
      </c>
      <c r="CJ1419" s="12">
        <f t="shared" si="849"/>
        <v>0</v>
      </c>
      <c r="CK1419" s="12">
        <f t="shared" si="850"/>
        <v>0</v>
      </c>
    </row>
    <row r="1420" spans="50:89" x14ac:dyDescent="0.25">
      <c r="AX1420" s="12" t="str">
        <f t="shared" si="820"/>
        <v/>
      </c>
      <c r="AY1420" s="12" t="str">
        <f t="shared" si="851"/>
        <v/>
      </c>
      <c r="AZ1420" s="20">
        <f t="shared" si="821"/>
        <v>0</v>
      </c>
      <c r="BA1420" s="12" t="str">
        <f t="shared" si="816"/>
        <v/>
      </c>
      <c r="BB1420" s="12" t="str">
        <f t="shared" si="817"/>
        <v/>
      </c>
      <c r="BC1420" s="12" t="str">
        <f t="shared" si="818"/>
        <v/>
      </c>
      <c r="BD1420" s="12" t="str">
        <f t="shared" si="819"/>
        <v/>
      </c>
      <c r="BF1420" s="12">
        <f t="shared" si="822"/>
        <v>0</v>
      </c>
      <c r="BG1420" s="12">
        <f t="shared" si="823"/>
        <v>0</v>
      </c>
      <c r="BH1420" s="12">
        <f t="shared" si="824"/>
        <v>0</v>
      </c>
      <c r="BI1420" s="12">
        <f t="shared" si="825"/>
        <v>0</v>
      </c>
      <c r="BJ1420" s="12">
        <f t="shared" si="826"/>
        <v>0</v>
      </c>
      <c r="BK1420" s="12">
        <f t="shared" si="827"/>
        <v>0</v>
      </c>
      <c r="BL1420" s="20">
        <f t="shared" si="828"/>
        <v>0</v>
      </c>
      <c r="BM1420" s="12">
        <f t="shared" si="829"/>
        <v>0</v>
      </c>
      <c r="BN1420" s="12" t="str">
        <f t="shared" si="815"/>
        <v/>
      </c>
      <c r="BO1420" s="12" t="str">
        <f t="shared" si="830"/>
        <v/>
      </c>
      <c r="BP1420" s="12" t="str">
        <f t="shared" si="831"/>
        <v/>
      </c>
      <c r="BQ1420" s="12" t="str">
        <f t="shared" si="832"/>
        <v/>
      </c>
      <c r="BS1420" s="12">
        <f t="shared" si="833"/>
        <v>0</v>
      </c>
      <c r="BT1420" s="12">
        <f t="shared" si="834"/>
        <v>0</v>
      </c>
      <c r="BU1420" s="12">
        <f t="shared" si="835"/>
        <v>0</v>
      </c>
      <c r="BV1420" s="12">
        <f t="shared" si="836"/>
        <v>0</v>
      </c>
      <c r="BW1420" s="12">
        <f t="shared" si="837"/>
        <v>0</v>
      </c>
      <c r="BX1420" s="12">
        <f t="shared" si="838"/>
        <v>0</v>
      </c>
      <c r="BY1420" s="12">
        <f t="shared" si="839"/>
        <v>0</v>
      </c>
      <c r="BZ1420" s="12">
        <f t="shared" si="840"/>
        <v>0</v>
      </c>
      <c r="CA1420" s="12" t="str">
        <f t="shared" si="841"/>
        <v/>
      </c>
      <c r="CB1420" s="21" t="str">
        <f t="shared" si="842"/>
        <v/>
      </c>
      <c r="CC1420" s="12" t="str">
        <f t="shared" si="843"/>
        <v/>
      </c>
      <c r="CD1420" s="12" t="str">
        <f t="shared" si="844"/>
        <v/>
      </c>
      <c r="CF1420" s="12">
        <f t="shared" si="845"/>
        <v>0</v>
      </c>
      <c r="CG1420" s="12">
        <f t="shared" si="846"/>
        <v>0</v>
      </c>
      <c r="CH1420" s="12">
        <f t="shared" si="847"/>
        <v>0</v>
      </c>
      <c r="CI1420" s="12">
        <f t="shared" si="848"/>
        <v>0</v>
      </c>
      <c r="CJ1420" s="12">
        <f t="shared" si="849"/>
        <v>0</v>
      </c>
      <c r="CK1420" s="12">
        <f t="shared" si="850"/>
        <v>0</v>
      </c>
    </row>
    <row r="1421" spans="50:89" x14ac:dyDescent="0.25">
      <c r="AX1421" s="12" t="str">
        <f t="shared" si="820"/>
        <v/>
      </c>
      <c r="AY1421" s="12" t="str">
        <f t="shared" si="851"/>
        <v/>
      </c>
      <c r="AZ1421" s="20">
        <f t="shared" si="821"/>
        <v>0</v>
      </c>
      <c r="BA1421" s="12" t="str">
        <f t="shared" si="816"/>
        <v/>
      </c>
      <c r="BB1421" s="12" t="str">
        <f t="shared" si="817"/>
        <v/>
      </c>
      <c r="BC1421" s="12" t="str">
        <f t="shared" si="818"/>
        <v/>
      </c>
      <c r="BD1421" s="12" t="str">
        <f t="shared" si="819"/>
        <v/>
      </c>
      <c r="BF1421" s="12">
        <f t="shared" si="822"/>
        <v>0</v>
      </c>
      <c r="BG1421" s="12">
        <f t="shared" si="823"/>
        <v>0</v>
      </c>
      <c r="BH1421" s="12">
        <f t="shared" si="824"/>
        <v>0</v>
      </c>
      <c r="BI1421" s="12">
        <f t="shared" si="825"/>
        <v>0</v>
      </c>
      <c r="BJ1421" s="12">
        <f t="shared" si="826"/>
        <v>0</v>
      </c>
      <c r="BK1421" s="12">
        <f t="shared" si="827"/>
        <v>0</v>
      </c>
      <c r="BL1421" s="20">
        <f t="shared" si="828"/>
        <v>0</v>
      </c>
      <c r="BM1421" s="12">
        <f t="shared" si="829"/>
        <v>0</v>
      </c>
      <c r="BN1421" s="12" t="str">
        <f t="shared" si="815"/>
        <v/>
      </c>
      <c r="BO1421" s="12" t="str">
        <f t="shared" si="830"/>
        <v/>
      </c>
      <c r="BP1421" s="12" t="str">
        <f t="shared" si="831"/>
        <v/>
      </c>
      <c r="BQ1421" s="12" t="str">
        <f t="shared" si="832"/>
        <v/>
      </c>
      <c r="BS1421" s="12">
        <f t="shared" si="833"/>
        <v>0</v>
      </c>
      <c r="BT1421" s="12">
        <f t="shared" si="834"/>
        <v>0</v>
      </c>
      <c r="BU1421" s="12">
        <f t="shared" si="835"/>
        <v>0</v>
      </c>
      <c r="BV1421" s="12">
        <f t="shared" si="836"/>
        <v>0</v>
      </c>
      <c r="BW1421" s="12">
        <f t="shared" si="837"/>
        <v>0</v>
      </c>
      <c r="BX1421" s="12">
        <f t="shared" si="838"/>
        <v>0</v>
      </c>
      <c r="BY1421" s="12">
        <f t="shared" si="839"/>
        <v>0</v>
      </c>
      <c r="BZ1421" s="12">
        <f t="shared" si="840"/>
        <v>0</v>
      </c>
      <c r="CA1421" s="12" t="str">
        <f t="shared" si="841"/>
        <v/>
      </c>
      <c r="CB1421" s="21" t="str">
        <f t="shared" si="842"/>
        <v/>
      </c>
      <c r="CC1421" s="12" t="str">
        <f t="shared" si="843"/>
        <v/>
      </c>
      <c r="CD1421" s="12" t="str">
        <f t="shared" si="844"/>
        <v/>
      </c>
      <c r="CF1421" s="12">
        <f t="shared" si="845"/>
        <v>0</v>
      </c>
      <c r="CG1421" s="12">
        <f t="shared" si="846"/>
        <v>0</v>
      </c>
      <c r="CH1421" s="12">
        <f t="shared" si="847"/>
        <v>0</v>
      </c>
      <c r="CI1421" s="12">
        <f t="shared" si="848"/>
        <v>0</v>
      </c>
      <c r="CJ1421" s="12">
        <f t="shared" si="849"/>
        <v>0</v>
      </c>
      <c r="CK1421" s="12">
        <f t="shared" si="850"/>
        <v>0</v>
      </c>
    </row>
    <row r="1422" spans="50:89" x14ac:dyDescent="0.25">
      <c r="AX1422" s="12" t="str">
        <f t="shared" si="820"/>
        <v/>
      </c>
      <c r="AY1422" s="12" t="str">
        <f t="shared" si="851"/>
        <v/>
      </c>
      <c r="AZ1422" s="20">
        <f t="shared" si="821"/>
        <v>0</v>
      </c>
      <c r="BA1422" s="12" t="str">
        <f t="shared" si="816"/>
        <v/>
      </c>
      <c r="BB1422" s="12" t="str">
        <f t="shared" si="817"/>
        <v/>
      </c>
      <c r="BC1422" s="12" t="str">
        <f t="shared" si="818"/>
        <v/>
      </c>
      <c r="BD1422" s="12" t="str">
        <f t="shared" si="819"/>
        <v/>
      </c>
      <c r="BF1422" s="12">
        <f t="shared" si="822"/>
        <v>0</v>
      </c>
      <c r="BG1422" s="12">
        <f t="shared" si="823"/>
        <v>0</v>
      </c>
      <c r="BH1422" s="12">
        <f t="shared" si="824"/>
        <v>0</v>
      </c>
      <c r="BI1422" s="12">
        <f t="shared" si="825"/>
        <v>0</v>
      </c>
      <c r="BJ1422" s="12">
        <f t="shared" si="826"/>
        <v>0</v>
      </c>
      <c r="BK1422" s="12">
        <f t="shared" si="827"/>
        <v>0</v>
      </c>
      <c r="BL1422" s="20">
        <f t="shared" si="828"/>
        <v>0</v>
      </c>
      <c r="BM1422" s="12">
        <f t="shared" si="829"/>
        <v>0</v>
      </c>
      <c r="BN1422" s="12" t="str">
        <f t="shared" si="815"/>
        <v/>
      </c>
      <c r="BO1422" s="12" t="str">
        <f t="shared" si="830"/>
        <v/>
      </c>
      <c r="BP1422" s="12" t="str">
        <f t="shared" si="831"/>
        <v/>
      </c>
      <c r="BQ1422" s="12" t="str">
        <f t="shared" si="832"/>
        <v/>
      </c>
      <c r="BS1422" s="12">
        <f t="shared" si="833"/>
        <v>0</v>
      </c>
      <c r="BT1422" s="12">
        <f t="shared" si="834"/>
        <v>0</v>
      </c>
      <c r="BU1422" s="12">
        <f t="shared" si="835"/>
        <v>0</v>
      </c>
      <c r="BV1422" s="12">
        <f t="shared" si="836"/>
        <v>0</v>
      </c>
      <c r="BW1422" s="12">
        <f t="shared" si="837"/>
        <v>0</v>
      </c>
      <c r="BX1422" s="12">
        <f t="shared" si="838"/>
        <v>0</v>
      </c>
      <c r="BY1422" s="12">
        <f t="shared" si="839"/>
        <v>0</v>
      </c>
      <c r="BZ1422" s="12">
        <f t="shared" si="840"/>
        <v>0</v>
      </c>
      <c r="CA1422" s="12" t="str">
        <f t="shared" si="841"/>
        <v/>
      </c>
      <c r="CB1422" s="21" t="str">
        <f t="shared" si="842"/>
        <v/>
      </c>
      <c r="CC1422" s="12" t="str">
        <f t="shared" si="843"/>
        <v/>
      </c>
      <c r="CD1422" s="12" t="str">
        <f t="shared" si="844"/>
        <v/>
      </c>
      <c r="CF1422" s="12">
        <f t="shared" si="845"/>
        <v>0</v>
      </c>
      <c r="CG1422" s="12">
        <f t="shared" si="846"/>
        <v>0</v>
      </c>
      <c r="CH1422" s="12">
        <f t="shared" si="847"/>
        <v>0</v>
      </c>
      <c r="CI1422" s="12">
        <f t="shared" si="848"/>
        <v>0</v>
      </c>
      <c r="CJ1422" s="12">
        <f t="shared" si="849"/>
        <v>0</v>
      </c>
      <c r="CK1422" s="12">
        <f t="shared" si="850"/>
        <v>0</v>
      </c>
    </row>
    <row r="1423" spans="50:89" x14ac:dyDescent="0.25">
      <c r="AX1423" s="12" t="str">
        <f t="shared" si="820"/>
        <v/>
      </c>
      <c r="AY1423" s="12" t="str">
        <f t="shared" si="851"/>
        <v/>
      </c>
      <c r="AZ1423" s="20">
        <f t="shared" si="821"/>
        <v>0</v>
      </c>
      <c r="BA1423" s="12" t="str">
        <f t="shared" si="816"/>
        <v/>
      </c>
      <c r="BB1423" s="12" t="str">
        <f t="shared" si="817"/>
        <v/>
      </c>
      <c r="BC1423" s="12" t="str">
        <f t="shared" si="818"/>
        <v/>
      </c>
      <c r="BD1423" s="12" t="str">
        <f t="shared" si="819"/>
        <v/>
      </c>
      <c r="BF1423" s="12">
        <f t="shared" si="822"/>
        <v>0</v>
      </c>
      <c r="BG1423" s="12">
        <f t="shared" si="823"/>
        <v>0</v>
      </c>
      <c r="BH1423" s="12">
        <f t="shared" si="824"/>
        <v>0</v>
      </c>
      <c r="BI1423" s="12">
        <f t="shared" si="825"/>
        <v>0</v>
      </c>
      <c r="BJ1423" s="12">
        <f t="shared" si="826"/>
        <v>0</v>
      </c>
      <c r="BK1423" s="12">
        <f t="shared" si="827"/>
        <v>0</v>
      </c>
      <c r="BL1423" s="20">
        <f t="shared" si="828"/>
        <v>0</v>
      </c>
      <c r="BM1423" s="12">
        <f t="shared" si="829"/>
        <v>0</v>
      </c>
      <c r="BN1423" s="12" t="str">
        <f t="shared" si="815"/>
        <v/>
      </c>
      <c r="BO1423" s="12" t="str">
        <f t="shared" si="830"/>
        <v/>
      </c>
      <c r="BP1423" s="12" t="str">
        <f t="shared" si="831"/>
        <v/>
      </c>
      <c r="BQ1423" s="12" t="str">
        <f t="shared" si="832"/>
        <v/>
      </c>
      <c r="BS1423" s="12">
        <f t="shared" si="833"/>
        <v>0</v>
      </c>
      <c r="BT1423" s="12">
        <f t="shared" si="834"/>
        <v>0</v>
      </c>
      <c r="BU1423" s="12">
        <f t="shared" si="835"/>
        <v>0</v>
      </c>
      <c r="BV1423" s="12">
        <f t="shared" si="836"/>
        <v>0</v>
      </c>
      <c r="BW1423" s="12">
        <f t="shared" si="837"/>
        <v>0</v>
      </c>
      <c r="BX1423" s="12">
        <f t="shared" si="838"/>
        <v>0</v>
      </c>
      <c r="BY1423" s="12">
        <f t="shared" si="839"/>
        <v>0</v>
      </c>
      <c r="BZ1423" s="12">
        <f t="shared" si="840"/>
        <v>0</v>
      </c>
      <c r="CA1423" s="12" t="str">
        <f t="shared" si="841"/>
        <v/>
      </c>
      <c r="CB1423" s="21" t="str">
        <f t="shared" si="842"/>
        <v/>
      </c>
      <c r="CC1423" s="12" t="str">
        <f t="shared" si="843"/>
        <v/>
      </c>
      <c r="CD1423" s="12" t="str">
        <f t="shared" si="844"/>
        <v/>
      </c>
      <c r="CF1423" s="12">
        <f t="shared" si="845"/>
        <v>0</v>
      </c>
      <c r="CG1423" s="12">
        <f t="shared" si="846"/>
        <v>0</v>
      </c>
      <c r="CH1423" s="12">
        <f t="shared" si="847"/>
        <v>0</v>
      </c>
      <c r="CI1423" s="12">
        <f t="shared" si="848"/>
        <v>0</v>
      </c>
      <c r="CJ1423" s="12">
        <f t="shared" si="849"/>
        <v>0</v>
      </c>
      <c r="CK1423" s="12">
        <f t="shared" si="850"/>
        <v>0</v>
      </c>
    </row>
    <row r="1424" spans="50:89" x14ac:dyDescent="0.25">
      <c r="AX1424" s="12" t="str">
        <f t="shared" si="820"/>
        <v/>
      </c>
      <c r="AY1424" s="12" t="str">
        <f t="shared" si="851"/>
        <v/>
      </c>
      <c r="AZ1424" s="20">
        <f t="shared" si="821"/>
        <v>0</v>
      </c>
      <c r="BA1424" s="12" t="str">
        <f t="shared" si="816"/>
        <v/>
      </c>
      <c r="BB1424" s="12" t="str">
        <f t="shared" si="817"/>
        <v/>
      </c>
      <c r="BC1424" s="12" t="str">
        <f t="shared" si="818"/>
        <v/>
      </c>
      <c r="BD1424" s="12" t="str">
        <f t="shared" si="819"/>
        <v/>
      </c>
      <c r="BF1424" s="12">
        <f t="shared" si="822"/>
        <v>0</v>
      </c>
      <c r="BG1424" s="12">
        <f t="shared" si="823"/>
        <v>0</v>
      </c>
      <c r="BH1424" s="12">
        <f t="shared" si="824"/>
        <v>0</v>
      </c>
      <c r="BI1424" s="12">
        <f t="shared" si="825"/>
        <v>0</v>
      </c>
      <c r="BJ1424" s="12">
        <f t="shared" si="826"/>
        <v>0</v>
      </c>
      <c r="BK1424" s="12">
        <f t="shared" si="827"/>
        <v>0</v>
      </c>
      <c r="BL1424" s="20">
        <f t="shared" si="828"/>
        <v>0</v>
      </c>
      <c r="BM1424" s="12">
        <f t="shared" si="829"/>
        <v>0</v>
      </c>
      <c r="BN1424" s="12" t="str">
        <f t="shared" si="815"/>
        <v/>
      </c>
      <c r="BO1424" s="12" t="str">
        <f t="shared" si="830"/>
        <v/>
      </c>
      <c r="BP1424" s="12" t="str">
        <f t="shared" si="831"/>
        <v/>
      </c>
      <c r="BQ1424" s="12" t="str">
        <f t="shared" si="832"/>
        <v/>
      </c>
      <c r="BS1424" s="12">
        <f t="shared" si="833"/>
        <v>0</v>
      </c>
      <c r="BT1424" s="12">
        <f t="shared" si="834"/>
        <v>0</v>
      </c>
      <c r="BU1424" s="12">
        <f t="shared" si="835"/>
        <v>0</v>
      </c>
      <c r="BV1424" s="12">
        <f t="shared" si="836"/>
        <v>0</v>
      </c>
      <c r="BW1424" s="12">
        <f t="shared" si="837"/>
        <v>0</v>
      </c>
      <c r="BX1424" s="12">
        <f t="shared" si="838"/>
        <v>0</v>
      </c>
      <c r="BY1424" s="12">
        <f t="shared" si="839"/>
        <v>0</v>
      </c>
      <c r="BZ1424" s="12">
        <f t="shared" si="840"/>
        <v>0</v>
      </c>
      <c r="CA1424" s="12" t="str">
        <f t="shared" si="841"/>
        <v/>
      </c>
      <c r="CB1424" s="21" t="str">
        <f t="shared" si="842"/>
        <v/>
      </c>
      <c r="CC1424" s="12" t="str">
        <f t="shared" si="843"/>
        <v/>
      </c>
      <c r="CD1424" s="12" t="str">
        <f t="shared" si="844"/>
        <v/>
      </c>
      <c r="CF1424" s="12">
        <f t="shared" si="845"/>
        <v>0</v>
      </c>
      <c r="CG1424" s="12">
        <f t="shared" si="846"/>
        <v>0</v>
      </c>
      <c r="CH1424" s="12">
        <f t="shared" si="847"/>
        <v>0</v>
      </c>
      <c r="CI1424" s="12">
        <f t="shared" si="848"/>
        <v>0</v>
      </c>
      <c r="CJ1424" s="12">
        <f t="shared" si="849"/>
        <v>0</v>
      </c>
      <c r="CK1424" s="12">
        <f t="shared" si="850"/>
        <v>0</v>
      </c>
    </row>
    <row r="1425" spans="50:89" x14ac:dyDescent="0.25">
      <c r="AX1425" s="12" t="str">
        <f t="shared" si="820"/>
        <v/>
      </c>
      <c r="AY1425" s="12" t="str">
        <f t="shared" si="851"/>
        <v/>
      </c>
      <c r="AZ1425" s="20">
        <f t="shared" si="821"/>
        <v>0</v>
      </c>
      <c r="BA1425" s="12" t="str">
        <f t="shared" si="816"/>
        <v/>
      </c>
      <c r="BB1425" s="12" t="str">
        <f t="shared" si="817"/>
        <v/>
      </c>
      <c r="BC1425" s="12" t="str">
        <f t="shared" si="818"/>
        <v/>
      </c>
      <c r="BD1425" s="12" t="str">
        <f t="shared" si="819"/>
        <v/>
      </c>
      <c r="BF1425" s="12">
        <f t="shared" si="822"/>
        <v>0</v>
      </c>
      <c r="BG1425" s="12">
        <f t="shared" si="823"/>
        <v>0</v>
      </c>
      <c r="BH1425" s="12">
        <f t="shared" si="824"/>
        <v>0</v>
      </c>
      <c r="BI1425" s="12">
        <f t="shared" si="825"/>
        <v>0</v>
      </c>
      <c r="BJ1425" s="12">
        <f t="shared" si="826"/>
        <v>0</v>
      </c>
      <c r="BK1425" s="12">
        <f t="shared" si="827"/>
        <v>0</v>
      </c>
      <c r="BL1425" s="20">
        <f t="shared" si="828"/>
        <v>0</v>
      </c>
      <c r="BM1425" s="12">
        <f t="shared" si="829"/>
        <v>0</v>
      </c>
      <c r="BN1425" s="12" t="str">
        <f t="shared" si="815"/>
        <v/>
      </c>
      <c r="BO1425" s="12" t="str">
        <f t="shared" si="830"/>
        <v/>
      </c>
      <c r="BP1425" s="12" t="str">
        <f t="shared" si="831"/>
        <v/>
      </c>
      <c r="BQ1425" s="12" t="str">
        <f t="shared" si="832"/>
        <v/>
      </c>
      <c r="BS1425" s="12">
        <f t="shared" si="833"/>
        <v>0</v>
      </c>
      <c r="BT1425" s="12">
        <f t="shared" si="834"/>
        <v>0</v>
      </c>
      <c r="BU1425" s="12">
        <f t="shared" si="835"/>
        <v>0</v>
      </c>
      <c r="BV1425" s="12">
        <f t="shared" si="836"/>
        <v>0</v>
      </c>
      <c r="BW1425" s="12">
        <f t="shared" si="837"/>
        <v>0</v>
      </c>
      <c r="BX1425" s="12">
        <f t="shared" si="838"/>
        <v>0</v>
      </c>
      <c r="BY1425" s="12">
        <f t="shared" si="839"/>
        <v>0</v>
      </c>
      <c r="BZ1425" s="12">
        <f t="shared" si="840"/>
        <v>0</v>
      </c>
      <c r="CA1425" s="12" t="str">
        <f t="shared" si="841"/>
        <v/>
      </c>
      <c r="CB1425" s="21" t="str">
        <f t="shared" si="842"/>
        <v/>
      </c>
      <c r="CC1425" s="12" t="str">
        <f t="shared" si="843"/>
        <v/>
      </c>
      <c r="CD1425" s="12" t="str">
        <f t="shared" si="844"/>
        <v/>
      </c>
      <c r="CF1425" s="12">
        <f t="shared" si="845"/>
        <v>0</v>
      </c>
      <c r="CG1425" s="12">
        <f t="shared" si="846"/>
        <v>0</v>
      </c>
      <c r="CH1425" s="12">
        <f t="shared" si="847"/>
        <v>0</v>
      </c>
      <c r="CI1425" s="12">
        <f t="shared" si="848"/>
        <v>0</v>
      </c>
      <c r="CJ1425" s="12">
        <f t="shared" si="849"/>
        <v>0</v>
      </c>
      <c r="CK1425" s="12">
        <f t="shared" si="850"/>
        <v>0</v>
      </c>
    </row>
    <row r="1426" spans="50:89" x14ac:dyDescent="0.25">
      <c r="AX1426" s="12" t="str">
        <f t="shared" si="820"/>
        <v/>
      </c>
      <c r="AY1426" s="12" t="str">
        <f t="shared" si="851"/>
        <v/>
      </c>
      <c r="AZ1426" s="20">
        <f t="shared" si="821"/>
        <v>0</v>
      </c>
      <c r="BA1426" s="12" t="str">
        <f t="shared" si="816"/>
        <v/>
      </c>
      <c r="BB1426" s="12" t="str">
        <f t="shared" si="817"/>
        <v/>
      </c>
      <c r="BC1426" s="12" t="str">
        <f t="shared" si="818"/>
        <v/>
      </c>
      <c r="BD1426" s="12" t="str">
        <f t="shared" si="819"/>
        <v/>
      </c>
      <c r="BF1426" s="12">
        <f t="shared" si="822"/>
        <v>0</v>
      </c>
      <c r="BG1426" s="12">
        <f t="shared" si="823"/>
        <v>0</v>
      </c>
      <c r="BH1426" s="12">
        <f t="shared" si="824"/>
        <v>0</v>
      </c>
      <c r="BI1426" s="12">
        <f t="shared" si="825"/>
        <v>0</v>
      </c>
      <c r="BJ1426" s="12">
        <f t="shared" si="826"/>
        <v>0</v>
      </c>
      <c r="BK1426" s="12">
        <f t="shared" si="827"/>
        <v>0</v>
      </c>
      <c r="BL1426" s="20">
        <f t="shared" si="828"/>
        <v>0</v>
      </c>
      <c r="BM1426" s="12">
        <f t="shared" si="829"/>
        <v>0</v>
      </c>
      <c r="BN1426" s="12" t="str">
        <f t="shared" si="815"/>
        <v/>
      </c>
      <c r="BO1426" s="12" t="str">
        <f t="shared" si="830"/>
        <v/>
      </c>
      <c r="BP1426" s="12" t="str">
        <f t="shared" si="831"/>
        <v/>
      </c>
      <c r="BQ1426" s="12" t="str">
        <f t="shared" si="832"/>
        <v/>
      </c>
      <c r="BS1426" s="12">
        <f t="shared" si="833"/>
        <v>0</v>
      </c>
      <c r="BT1426" s="12">
        <f t="shared" si="834"/>
        <v>0</v>
      </c>
      <c r="BU1426" s="12">
        <f t="shared" si="835"/>
        <v>0</v>
      </c>
      <c r="BV1426" s="12">
        <f t="shared" si="836"/>
        <v>0</v>
      </c>
      <c r="BW1426" s="12">
        <f t="shared" si="837"/>
        <v>0</v>
      </c>
      <c r="BX1426" s="12">
        <f t="shared" si="838"/>
        <v>0</v>
      </c>
      <c r="BY1426" s="12">
        <f t="shared" si="839"/>
        <v>0</v>
      </c>
      <c r="BZ1426" s="12">
        <f t="shared" si="840"/>
        <v>0</v>
      </c>
      <c r="CA1426" s="12" t="str">
        <f t="shared" si="841"/>
        <v/>
      </c>
      <c r="CB1426" s="21" t="str">
        <f t="shared" si="842"/>
        <v/>
      </c>
      <c r="CC1426" s="12" t="str">
        <f t="shared" si="843"/>
        <v/>
      </c>
      <c r="CD1426" s="12" t="str">
        <f t="shared" si="844"/>
        <v/>
      </c>
      <c r="CF1426" s="12">
        <f t="shared" si="845"/>
        <v>0</v>
      </c>
      <c r="CG1426" s="12">
        <f t="shared" si="846"/>
        <v>0</v>
      </c>
      <c r="CH1426" s="12">
        <f t="shared" si="847"/>
        <v>0</v>
      </c>
      <c r="CI1426" s="12">
        <f t="shared" si="848"/>
        <v>0</v>
      </c>
      <c r="CJ1426" s="12">
        <f t="shared" si="849"/>
        <v>0</v>
      </c>
      <c r="CK1426" s="12">
        <f t="shared" si="850"/>
        <v>0</v>
      </c>
    </row>
    <row r="1427" spans="50:89" x14ac:dyDescent="0.25">
      <c r="AX1427" s="12" t="str">
        <f t="shared" si="820"/>
        <v/>
      </c>
      <c r="AY1427" s="12" t="str">
        <f t="shared" si="851"/>
        <v/>
      </c>
      <c r="AZ1427" s="20">
        <f t="shared" si="821"/>
        <v>0</v>
      </c>
      <c r="BA1427" s="12" t="str">
        <f t="shared" si="816"/>
        <v/>
      </c>
      <c r="BB1427" s="12" t="str">
        <f t="shared" si="817"/>
        <v/>
      </c>
      <c r="BC1427" s="12" t="str">
        <f t="shared" si="818"/>
        <v/>
      </c>
      <c r="BD1427" s="12" t="str">
        <f t="shared" si="819"/>
        <v/>
      </c>
      <c r="BF1427" s="12">
        <f t="shared" si="822"/>
        <v>0</v>
      </c>
      <c r="BG1427" s="12">
        <f t="shared" si="823"/>
        <v>0</v>
      </c>
      <c r="BH1427" s="12">
        <f t="shared" si="824"/>
        <v>0</v>
      </c>
      <c r="BI1427" s="12">
        <f t="shared" si="825"/>
        <v>0</v>
      </c>
      <c r="BJ1427" s="12">
        <f t="shared" si="826"/>
        <v>0</v>
      </c>
      <c r="BK1427" s="12">
        <f t="shared" si="827"/>
        <v>0</v>
      </c>
      <c r="BL1427" s="20">
        <f t="shared" si="828"/>
        <v>0</v>
      </c>
      <c r="BM1427" s="12">
        <f t="shared" si="829"/>
        <v>0</v>
      </c>
      <c r="BN1427" s="12" t="str">
        <f t="shared" si="815"/>
        <v/>
      </c>
      <c r="BO1427" s="12" t="str">
        <f t="shared" si="830"/>
        <v/>
      </c>
      <c r="BP1427" s="12" t="str">
        <f t="shared" si="831"/>
        <v/>
      </c>
      <c r="BQ1427" s="12" t="str">
        <f t="shared" si="832"/>
        <v/>
      </c>
      <c r="BS1427" s="12">
        <f t="shared" si="833"/>
        <v>0</v>
      </c>
      <c r="BT1427" s="12">
        <f t="shared" si="834"/>
        <v>0</v>
      </c>
      <c r="BU1427" s="12">
        <f t="shared" si="835"/>
        <v>0</v>
      </c>
      <c r="BV1427" s="12">
        <f t="shared" si="836"/>
        <v>0</v>
      </c>
      <c r="BW1427" s="12">
        <f t="shared" si="837"/>
        <v>0</v>
      </c>
      <c r="BX1427" s="12">
        <f t="shared" si="838"/>
        <v>0</v>
      </c>
      <c r="BY1427" s="12">
        <f t="shared" si="839"/>
        <v>0</v>
      </c>
      <c r="BZ1427" s="12">
        <f t="shared" si="840"/>
        <v>0</v>
      </c>
      <c r="CA1427" s="12" t="str">
        <f t="shared" si="841"/>
        <v/>
      </c>
      <c r="CB1427" s="21" t="str">
        <f t="shared" si="842"/>
        <v/>
      </c>
      <c r="CC1427" s="12" t="str">
        <f t="shared" si="843"/>
        <v/>
      </c>
      <c r="CD1427" s="12" t="str">
        <f t="shared" si="844"/>
        <v/>
      </c>
      <c r="CF1427" s="12">
        <f t="shared" si="845"/>
        <v>0</v>
      </c>
      <c r="CG1427" s="12">
        <f t="shared" si="846"/>
        <v>0</v>
      </c>
      <c r="CH1427" s="12">
        <f t="shared" si="847"/>
        <v>0</v>
      </c>
      <c r="CI1427" s="12">
        <f t="shared" si="848"/>
        <v>0</v>
      </c>
      <c r="CJ1427" s="12">
        <f t="shared" si="849"/>
        <v>0</v>
      </c>
      <c r="CK1427" s="12">
        <f t="shared" si="850"/>
        <v>0</v>
      </c>
    </row>
    <row r="1428" spans="50:89" x14ac:dyDescent="0.25">
      <c r="AX1428" s="12" t="str">
        <f t="shared" si="820"/>
        <v/>
      </c>
      <c r="AY1428" s="12" t="str">
        <f t="shared" si="851"/>
        <v/>
      </c>
      <c r="AZ1428" s="20">
        <f t="shared" si="821"/>
        <v>0</v>
      </c>
      <c r="BA1428" s="12" t="str">
        <f t="shared" si="816"/>
        <v/>
      </c>
      <c r="BB1428" s="12" t="str">
        <f t="shared" si="817"/>
        <v/>
      </c>
      <c r="BC1428" s="12" t="str">
        <f t="shared" si="818"/>
        <v/>
      </c>
      <c r="BD1428" s="12" t="str">
        <f t="shared" si="819"/>
        <v/>
      </c>
      <c r="BF1428" s="12">
        <f t="shared" si="822"/>
        <v>0</v>
      </c>
      <c r="BG1428" s="12">
        <f t="shared" si="823"/>
        <v>0</v>
      </c>
      <c r="BH1428" s="12">
        <f t="shared" si="824"/>
        <v>0</v>
      </c>
      <c r="BI1428" s="12">
        <f t="shared" si="825"/>
        <v>0</v>
      </c>
      <c r="BJ1428" s="12">
        <f t="shared" si="826"/>
        <v>0</v>
      </c>
      <c r="BK1428" s="12">
        <f t="shared" si="827"/>
        <v>0</v>
      </c>
      <c r="BL1428" s="20">
        <f t="shared" si="828"/>
        <v>0</v>
      </c>
      <c r="BM1428" s="12">
        <f t="shared" si="829"/>
        <v>0</v>
      </c>
      <c r="BN1428" s="12" t="str">
        <f t="shared" si="815"/>
        <v/>
      </c>
      <c r="BO1428" s="12" t="str">
        <f t="shared" si="830"/>
        <v/>
      </c>
      <c r="BP1428" s="12" t="str">
        <f t="shared" si="831"/>
        <v/>
      </c>
      <c r="BQ1428" s="12" t="str">
        <f t="shared" si="832"/>
        <v/>
      </c>
      <c r="BS1428" s="12">
        <f t="shared" si="833"/>
        <v>0</v>
      </c>
      <c r="BT1428" s="12">
        <f t="shared" si="834"/>
        <v>0</v>
      </c>
      <c r="BU1428" s="12">
        <f t="shared" si="835"/>
        <v>0</v>
      </c>
      <c r="BV1428" s="12">
        <f t="shared" si="836"/>
        <v>0</v>
      </c>
      <c r="BW1428" s="12">
        <f t="shared" si="837"/>
        <v>0</v>
      </c>
      <c r="BX1428" s="12">
        <f t="shared" si="838"/>
        <v>0</v>
      </c>
      <c r="BY1428" s="12">
        <f t="shared" si="839"/>
        <v>0</v>
      </c>
      <c r="BZ1428" s="12">
        <f t="shared" si="840"/>
        <v>0</v>
      </c>
      <c r="CA1428" s="12" t="str">
        <f t="shared" si="841"/>
        <v/>
      </c>
      <c r="CB1428" s="21" t="str">
        <f t="shared" si="842"/>
        <v/>
      </c>
      <c r="CC1428" s="12" t="str">
        <f t="shared" si="843"/>
        <v/>
      </c>
      <c r="CD1428" s="12" t="str">
        <f t="shared" si="844"/>
        <v/>
      </c>
      <c r="CF1428" s="12">
        <f t="shared" si="845"/>
        <v>0</v>
      </c>
      <c r="CG1428" s="12">
        <f t="shared" si="846"/>
        <v>0</v>
      </c>
      <c r="CH1428" s="12">
        <f t="shared" si="847"/>
        <v>0</v>
      </c>
      <c r="CI1428" s="12">
        <f t="shared" si="848"/>
        <v>0</v>
      </c>
      <c r="CJ1428" s="12">
        <f t="shared" si="849"/>
        <v>0</v>
      </c>
      <c r="CK1428" s="12">
        <f t="shared" si="850"/>
        <v>0</v>
      </c>
    </row>
    <row r="1429" spans="50:89" x14ac:dyDescent="0.25">
      <c r="AX1429" s="12" t="str">
        <f t="shared" si="820"/>
        <v/>
      </c>
      <c r="AY1429" s="12" t="str">
        <f t="shared" si="851"/>
        <v/>
      </c>
      <c r="AZ1429" s="20">
        <f t="shared" si="821"/>
        <v>0</v>
      </c>
      <c r="BA1429" s="12" t="str">
        <f t="shared" si="816"/>
        <v/>
      </c>
      <c r="BB1429" s="12" t="str">
        <f t="shared" si="817"/>
        <v/>
      </c>
      <c r="BC1429" s="12" t="str">
        <f t="shared" si="818"/>
        <v/>
      </c>
      <c r="BD1429" s="12" t="str">
        <f t="shared" si="819"/>
        <v/>
      </c>
      <c r="BF1429" s="12">
        <f t="shared" si="822"/>
        <v>0</v>
      </c>
      <c r="BG1429" s="12">
        <f t="shared" si="823"/>
        <v>0</v>
      </c>
      <c r="BH1429" s="12">
        <f t="shared" si="824"/>
        <v>0</v>
      </c>
      <c r="BI1429" s="12">
        <f t="shared" si="825"/>
        <v>0</v>
      </c>
      <c r="BJ1429" s="12">
        <f t="shared" si="826"/>
        <v>0</v>
      </c>
      <c r="BK1429" s="12">
        <f t="shared" si="827"/>
        <v>0</v>
      </c>
      <c r="BL1429" s="20">
        <f t="shared" si="828"/>
        <v>0</v>
      </c>
      <c r="BM1429" s="12">
        <f t="shared" si="829"/>
        <v>0</v>
      </c>
      <c r="BN1429" s="12" t="str">
        <f t="shared" si="815"/>
        <v/>
      </c>
      <c r="BO1429" s="12" t="str">
        <f t="shared" si="830"/>
        <v/>
      </c>
      <c r="BP1429" s="12" t="str">
        <f t="shared" si="831"/>
        <v/>
      </c>
      <c r="BQ1429" s="12" t="str">
        <f t="shared" si="832"/>
        <v/>
      </c>
      <c r="BS1429" s="12">
        <f t="shared" si="833"/>
        <v>0</v>
      </c>
      <c r="BT1429" s="12">
        <f t="shared" si="834"/>
        <v>0</v>
      </c>
      <c r="BU1429" s="12">
        <f t="shared" si="835"/>
        <v>0</v>
      </c>
      <c r="BV1429" s="12">
        <f t="shared" si="836"/>
        <v>0</v>
      </c>
      <c r="BW1429" s="12">
        <f t="shared" si="837"/>
        <v>0</v>
      </c>
      <c r="BX1429" s="12">
        <f t="shared" si="838"/>
        <v>0</v>
      </c>
      <c r="BY1429" s="12">
        <f t="shared" si="839"/>
        <v>0</v>
      </c>
      <c r="BZ1429" s="12">
        <f t="shared" si="840"/>
        <v>0</v>
      </c>
      <c r="CA1429" s="12" t="str">
        <f t="shared" si="841"/>
        <v/>
      </c>
      <c r="CB1429" s="21" t="str">
        <f t="shared" si="842"/>
        <v/>
      </c>
      <c r="CC1429" s="12" t="str">
        <f t="shared" si="843"/>
        <v/>
      </c>
      <c r="CD1429" s="12" t="str">
        <f t="shared" si="844"/>
        <v/>
      </c>
      <c r="CF1429" s="12">
        <f t="shared" si="845"/>
        <v>0</v>
      </c>
      <c r="CG1429" s="12">
        <f t="shared" si="846"/>
        <v>0</v>
      </c>
      <c r="CH1429" s="12">
        <f t="shared" si="847"/>
        <v>0</v>
      </c>
      <c r="CI1429" s="12">
        <f t="shared" si="848"/>
        <v>0</v>
      </c>
      <c r="CJ1429" s="12">
        <f t="shared" si="849"/>
        <v>0</v>
      </c>
      <c r="CK1429" s="12">
        <f t="shared" si="850"/>
        <v>0</v>
      </c>
    </row>
    <row r="1430" spans="50:89" x14ac:dyDescent="0.25">
      <c r="AX1430" s="12" t="str">
        <f t="shared" si="820"/>
        <v/>
      </c>
      <c r="AY1430" s="12" t="str">
        <f t="shared" si="851"/>
        <v/>
      </c>
      <c r="AZ1430" s="20">
        <f t="shared" si="821"/>
        <v>0</v>
      </c>
      <c r="BA1430" s="12" t="str">
        <f t="shared" si="816"/>
        <v/>
      </c>
      <c r="BB1430" s="12" t="str">
        <f t="shared" si="817"/>
        <v/>
      </c>
      <c r="BC1430" s="12" t="str">
        <f t="shared" si="818"/>
        <v/>
      </c>
      <c r="BD1430" s="12" t="str">
        <f t="shared" si="819"/>
        <v/>
      </c>
      <c r="BF1430" s="12">
        <f t="shared" si="822"/>
        <v>0</v>
      </c>
      <c r="BG1430" s="12">
        <f t="shared" si="823"/>
        <v>0</v>
      </c>
      <c r="BH1430" s="12">
        <f t="shared" si="824"/>
        <v>0</v>
      </c>
      <c r="BI1430" s="12">
        <f t="shared" si="825"/>
        <v>0</v>
      </c>
      <c r="BJ1430" s="12">
        <f t="shared" si="826"/>
        <v>0</v>
      </c>
      <c r="BK1430" s="12">
        <f t="shared" si="827"/>
        <v>0</v>
      </c>
      <c r="BL1430" s="20">
        <f t="shared" si="828"/>
        <v>0</v>
      </c>
      <c r="BM1430" s="12">
        <f t="shared" si="829"/>
        <v>0</v>
      </c>
      <c r="BN1430" s="12" t="str">
        <f t="shared" si="815"/>
        <v/>
      </c>
      <c r="BO1430" s="12" t="str">
        <f t="shared" si="830"/>
        <v/>
      </c>
      <c r="BP1430" s="12" t="str">
        <f t="shared" si="831"/>
        <v/>
      </c>
      <c r="BQ1430" s="12" t="str">
        <f t="shared" si="832"/>
        <v/>
      </c>
      <c r="BS1430" s="12">
        <f t="shared" si="833"/>
        <v>0</v>
      </c>
      <c r="BT1430" s="12">
        <f t="shared" si="834"/>
        <v>0</v>
      </c>
      <c r="BU1430" s="12">
        <f t="shared" si="835"/>
        <v>0</v>
      </c>
      <c r="BV1430" s="12">
        <f t="shared" si="836"/>
        <v>0</v>
      </c>
      <c r="BW1430" s="12">
        <f t="shared" si="837"/>
        <v>0</v>
      </c>
      <c r="BX1430" s="12">
        <f t="shared" si="838"/>
        <v>0</v>
      </c>
      <c r="BY1430" s="12">
        <f t="shared" si="839"/>
        <v>0</v>
      </c>
      <c r="BZ1430" s="12">
        <f t="shared" si="840"/>
        <v>0</v>
      </c>
      <c r="CA1430" s="12" t="str">
        <f t="shared" si="841"/>
        <v/>
      </c>
      <c r="CB1430" s="21" t="str">
        <f t="shared" si="842"/>
        <v/>
      </c>
      <c r="CC1430" s="12" t="str">
        <f t="shared" si="843"/>
        <v/>
      </c>
      <c r="CD1430" s="12" t="str">
        <f t="shared" si="844"/>
        <v/>
      </c>
      <c r="CF1430" s="12">
        <f t="shared" si="845"/>
        <v>0</v>
      </c>
      <c r="CG1430" s="12">
        <f t="shared" si="846"/>
        <v>0</v>
      </c>
      <c r="CH1430" s="12">
        <f t="shared" si="847"/>
        <v>0</v>
      </c>
      <c r="CI1430" s="12">
        <f t="shared" si="848"/>
        <v>0</v>
      </c>
      <c r="CJ1430" s="12">
        <f t="shared" si="849"/>
        <v>0</v>
      </c>
      <c r="CK1430" s="12">
        <f t="shared" si="850"/>
        <v>0</v>
      </c>
    </row>
    <row r="1431" spans="50:89" x14ac:dyDescent="0.25">
      <c r="AX1431" s="12" t="str">
        <f t="shared" si="820"/>
        <v/>
      </c>
      <c r="AY1431" s="12" t="str">
        <f t="shared" si="851"/>
        <v/>
      </c>
      <c r="AZ1431" s="20">
        <f t="shared" si="821"/>
        <v>0</v>
      </c>
      <c r="BA1431" s="12" t="str">
        <f t="shared" si="816"/>
        <v/>
      </c>
      <c r="BB1431" s="12" t="str">
        <f t="shared" si="817"/>
        <v/>
      </c>
      <c r="BC1431" s="12" t="str">
        <f t="shared" si="818"/>
        <v/>
      </c>
      <c r="BD1431" s="12" t="str">
        <f t="shared" si="819"/>
        <v/>
      </c>
      <c r="BF1431" s="12">
        <f t="shared" si="822"/>
        <v>0</v>
      </c>
      <c r="BG1431" s="12">
        <f t="shared" si="823"/>
        <v>0</v>
      </c>
      <c r="BH1431" s="12">
        <f t="shared" si="824"/>
        <v>0</v>
      </c>
      <c r="BI1431" s="12">
        <f t="shared" si="825"/>
        <v>0</v>
      </c>
      <c r="BJ1431" s="12">
        <f t="shared" si="826"/>
        <v>0</v>
      </c>
      <c r="BK1431" s="12">
        <f t="shared" si="827"/>
        <v>0</v>
      </c>
      <c r="BL1431" s="20">
        <f t="shared" si="828"/>
        <v>0</v>
      </c>
      <c r="BM1431" s="12">
        <f t="shared" si="829"/>
        <v>0</v>
      </c>
      <c r="BN1431" s="12" t="str">
        <f t="shared" si="815"/>
        <v/>
      </c>
      <c r="BO1431" s="12" t="str">
        <f t="shared" si="830"/>
        <v/>
      </c>
      <c r="BP1431" s="12" t="str">
        <f t="shared" si="831"/>
        <v/>
      </c>
      <c r="BQ1431" s="12" t="str">
        <f t="shared" si="832"/>
        <v/>
      </c>
      <c r="BS1431" s="12">
        <f t="shared" si="833"/>
        <v>0</v>
      </c>
      <c r="BT1431" s="12">
        <f t="shared" si="834"/>
        <v>0</v>
      </c>
      <c r="BU1431" s="12">
        <f t="shared" si="835"/>
        <v>0</v>
      </c>
      <c r="BV1431" s="12">
        <f t="shared" si="836"/>
        <v>0</v>
      </c>
      <c r="BW1431" s="12">
        <f t="shared" si="837"/>
        <v>0</v>
      </c>
      <c r="BX1431" s="12">
        <f t="shared" si="838"/>
        <v>0</v>
      </c>
      <c r="BY1431" s="12">
        <f t="shared" si="839"/>
        <v>0</v>
      </c>
      <c r="BZ1431" s="12">
        <f t="shared" si="840"/>
        <v>0</v>
      </c>
      <c r="CA1431" s="12" t="str">
        <f t="shared" si="841"/>
        <v/>
      </c>
      <c r="CB1431" s="21" t="str">
        <f t="shared" si="842"/>
        <v/>
      </c>
      <c r="CC1431" s="12" t="str">
        <f t="shared" si="843"/>
        <v/>
      </c>
      <c r="CD1431" s="12" t="str">
        <f t="shared" si="844"/>
        <v/>
      </c>
      <c r="CF1431" s="12">
        <f t="shared" si="845"/>
        <v>0</v>
      </c>
      <c r="CG1431" s="12">
        <f t="shared" si="846"/>
        <v>0</v>
      </c>
      <c r="CH1431" s="12">
        <f t="shared" si="847"/>
        <v>0</v>
      </c>
      <c r="CI1431" s="12">
        <f t="shared" si="848"/>
        <v>0</v>
      </c>
      <c r="CJ1431" s="12">
        <f t="shared" si="849"/>
        <v>0</v>
      </c>
      <c r="CK1431" s="12">
        <f t="shared" si="850"/>
        <v>0</v>
      </c>
    </row>
    <row r="1432" spans="50:89" x14ac:dyDescent="0.25">
      <c r="AX1432" s="12" t="str">
        <f t="shared" si="820"/>
        <v/>
      </c>
      <c r="AY1432" s="12" t="str">
        <f t="shared" si="851"/>
        <v/>
      </c>
      <c r="AZ1432" s="20">
        <f t="shared" si="821"/>
        <v>0</v>
      </c>
      <c r="BA1432" s="12" t="str">
        <f t="shared" si="816"/>
        <v/>
      </c>
      <c r="BB1432" s="12" t="str">
        <f t="shared" si="817"/>
        <v/>
      </c>
      <c r="BC1432" s="12" t="str">
        <f t="shared" si="818"/>
        <v/>
      </c>
      <c r="BD1432" s="12" t="str">
        <f t="shared" si="819"/>
        <v/>
      </c>
      <c r="BF1432" s="12">
        <f t="shared" si="822"/>
        <v>0</v>
      </c>
      <c r="BG1432" s="12">
        <f t="shared" si="823"/>
        <v>0</v>
      </c>
      <c r="BH1432" s="12">
        <f t="shared" si="824"/>
        <v>0</v>
      </c>
      <c r="BI1432" s="12">
        <f t="shared" si="825"/>
        <v>0</v>
      </c>
      <c r="BJ1432" s="12">
        <f t="shared" si="826"/>
        <v>0</v>
      </c>
      <c r="BK1432" s="12">
        <f t="shared" si="827"/>
        <v>0</v>
      </c>
      <c r="BL1432" s="20">
        <f t="shared" si="828"/>
        <v>0</v>
      </c>
      <c r="BM1432" s="12">
        <f t="shared" si="829"/>
        <v>0</v>
      </c>
      <c r="BN1432" s="12" t="str">
        <f t="shared" si="815"/>
        <v/>
      </c>
      <c r="BO1432" s="12" t="str">
        <f t="shared" si="830"/>
        <v/>
      </c>
      <c r="BP1432" s="12" t="str">
        <f t="shared" si="831"/>
        <v/>
      </c>
      <c r="BQ1432" s="12" t="str">
        <f t="shared" si="832"/>
        <v/>
      </c>
      <c r="BS1432" s="12">
        <f t="shared" si="833"/>
        <v>0</v>
      </c>
      <c r="BT1432" s="12">
        <f t="shared" si="834"/>
        <v>0</v>
      </c>
      <c r="BU1432" s="12">
        <f t="shared" si="835"/>
        <v>0</v>
      </c>
      <c r="BV1432" s="12">
        <f t="shared" si="836"/>
        <v>0</v>
      </c>
      <c r="BW1432" s="12">
        <f t="shared" si="837"/>
        <v>0</v>
      </c>
      <c r="BX1432" s="12">
        <f t="shared" si="838"/>
        <v>0</v>
      </c>
      <c r="BY1432" s="12">
        <f t="shared" si="839"/>
        <v>0</v>
      </c>
      <c r="BZ1432" s="12">
        <f t="shared" si="840"/>
        <v>0</v>
      </c>
      <c r="CA1432" s="12" t="str">
        <f t="shared" si="841"/>
        <v/>
      </c>
      <c r="CB1432" s="21" t="str">
        <f t="shared" si="842"/>
        <v/>
      </c>
      <c r="CC1432" s="12" t="str">
        <f t="shared" si="843"/>
        <v/>
      </c>
      <c r="CD1432" s="12" t="str">
        <f t="shared" si="844"/>
        <v/>
      </c>
      <c r="CF1432" s="12">
        <f t="shared" si="845"/>
        <v>0</v>
      </c>
      <c r="CG1432" s="12">
        <f t="shared" si="846"/>
        <v>0</v>
      </c>
      <c r="CH1432" s="12">
        <f t="shared" si="847"/>
        <v>0</v>
      </c>
      <c r="CI1432" s="12">
        <f t="shared" si="848"/>
        <v>0</v>
      </c>
      <c r="CJ1432" s="12">
        <f t="shared" si="849"/>
        <v>0</v>
      </c>
      <c r="CK1432" s="12">
        <f t="shared" si="850"/>
        <v>0</v>
      </c>
    </row>
    <row r="1433" spans="50:89" x14ac:dyDescent="0.25">
      <c r="AX1433" s="12" t="str">
        <f t="shared" si="820"/>
        <v/>
      </c>
      <c r="AY1433" s="12" t="str">
        <f t="shared" si="851"/>
        <v/>
      </c>
      <c r="AZ1433" s="20">
        <f t="shared" si="821"/>
        <v>0</v>
      </c>
      <c r="BA1433" s="12" t="str">
        <f t="shared" si="816"/>
        <v/>
      </c>
      <c r="BB1433" s="12" t="str">
        <f t="shared" si="817"/>
        <v/>
      </c>
      <c r="BC1433" s="12" t="str">
        <f t="shared" si="818"/>
        <v/>
      </c>
      <c r="BD1433" s="12" t="str">
        <f t="shared" si="819"/>
        <v/>
      </c>
      <c r="BF1433" s="12">
        <f t="shared" si="822"/>
        <v>0</v>
      </c>
      <c r="BG1433" s="12">
        <f t="shared" si="823"/>
        <v>0</v>
      </c>
      <c r="BH1433" s="12">
        <f t="shared" si="824"/>
        <v>0</v>
      </c>
      <c r="BI1433" s="12">
        <f t="shared" si="825"/>
        <v>0</v>
      </c>
      <c r="BJ1433" s="12">
        <f t="shared" si="826"/>
        <v>0</v>
      </c>
      <c r="BK1433" s="12">
        <f t="shared" si="827"/>
        <v>0</v>
      </c>
      <c r="BL1433" s="20">
        <f t="shared" si="828"/>
        <v>0</v>
      </c>
      <c r="BM1433" s="12">
        <f t="shared" si="829"/>
        <v>0</v>
      </c>
      <c r="BN1433" s="12" t="str">
        <f t="shared" si="815"/>
        <v/>
      </c>
      <c r="BO1433" s="12" t="str">
        <f t="shared" si="830"/>
        <v/>
      </c>
      <c r="BP1433" s="12" t="str">
        <f t="shared" si="831"/>
        <v/>
      </c>
      <c r="BQ1433" s="12" t="str">
        <f t="shared" si="832"/>
        <v/>
      </c>
      <c r="BS1433" s="12">
        <f t="shared" si="833"/>
        <v>0</v>
      </c>
      <c r="BT1433" s="12">
        <f t="shared" si="834"/>
        <v>0</v>
      </c>
      <c r="BU1433" s="12">
        <f t="shared" si="835"/>
        <v>0</v>
      </c>
      <c r="BV1433" s="12">
        <f t="shared" si="836"/>
        <v>0</v>
      </c>
      <c r="BW1433" s="12">
        <f t="shared" si="837"/>
        <v>0</v>
      </c>
      <c r="BX1433" s="12">
        <f t="shared" si="838"/>
        <v>0</v>
      </c>
      <c r="BY1433" s="12">
        <f t="shared" si="839"/>
        <v>0</v>
      </c>
      <c r="BZ1433" s="12">
        <f t="shared" si="840"/>
        <v>0</v>
      </c>
      <c r="CA1433" s="12" t="str">
        <f t="shared" si="841"/>
        <v/>
      </c>
      <c r="CB1433" s="21" t="str">
        <f t="shared" si="842"/>
        <v/>
      </c>
      <c r="CC1433" s="12" t="str">
        <f t="shared" si="843"/>
        <v/>
      </c>
      <c r="CD1433" s="12" t="str">
        <f t="shared" si="844"/>
        <v/>
      </c>
      <c r="CF1433" s="12">
        <f t="shared" si="845"/>
        <v>0</v>
      </c>
      <c r="CG1433" s="12">
        <f t="shared" si="846"/>
        <v>0</v>
      </c>
      <c r="CH1433" s="12">
        <f t="shared" si="847"/>
        <v>0</v>
      </c>
      <c r="CI1433" s="12">
        <f t="shared" si="848"/>
        <v>0</v>
      </c>
      <c r="CJ1433" s="12">
        <f t="shared" si="849"/>
        <v>0</v>
      </c>
      <c r="CK1433" s="12">
        <f t="shared" si="850"/>
        <v>0</v>
      </c>
    </row>
    <row r="1434" spans="50:89" x14ac:dyDescent="0.25">
      <c r="AX1434" s="12" t="str">
        <f t="shared" si="820"/>
        <v/>
      </c>
      <c r="AY1434" s="12" t="str">
        <f t="shared" si="851"/>
        <v/>
      </c>
      <c r="AZ1434" s="20">
        <f t="shared" si="821"/>
        <v>0</v>
      </c>
      <c r="BA1434" s="12" t="str">
        <f t="shared" si="816"/>
        <v/>
      </c>
      <c r="BB1434" s="12" t="str">
        <f t="shared" si="817"/>
        <v/>
      </c>
      <c r="BC1434" s="12" t="str">
        <f t="shared" si="818"/>
        <v/>
      </c>
      <c r="BD1434" s="12" t="str">
        <f t="shared" si="819"/>
        <v/>
      </c>
      <c r="BF1434" s="12">
        <f t="shared" si="822"/>
        <v>0</v>
      </c>
      <c r="BG1434" s="12">
        <f t="shared" si="823"/>
        <v>0</v>
      </c>
      <c r="BH1434" s="12">
        <f t="shared" si="824"/>
        <v>0</v>
      </c>
      <c r="BI1434" s="12">
        <f t="shared" si="825"/>
        <v>0</v>
      </c>
      <c r="BJ1434" s="12">
        <f t="shared" si="826"/>
        <v>0</v>
      </c>
      <c r="BK1434" s="12">
        <f t="shared" si="827"/>
        <v>0</v>
      </c>
      <c r="BL1434" s="20">
        <f t="shared" si="828"/>
        <v>0</v>
      </c>
      <c r="BM1434" s="12">
        <f t="shared" si="829"/>
        <v>0</v>
      </c>
      <c r="BN1434" s="12" t="str">
        <f t="shared" si="815"/>
        <v/>
      </c>
      <c r="BO1434" s="12" t="str">
        <f t="shared" si="830"/>
        <v/>
      </c>
      <c r="BP1434" s="12" t="str">
        <f t="shared" si="831"/>
        <v/>
      </c>
      <c r="BQ1434" s="12" t="str">
        <f t="shared" si="832"/>
        <v/>
      </c>
      <c r="BS1434" s="12">
        <f t="shared" si="833"/>
        <v>0</v>
      </c>
      <c r="BT1434" s="12">
        <f t="shared" si="834"/>
        <v>0</v>
      </c>
      <c r="BU1434" s="12">
        <f t="shared" si="835"/>
        <v>0</v>
      </c>
      <c r="BV1434" s="12">
        <f t="shared" si="836"/>
        <v>0</v>
      </c>
      <c r="BW1434" s="12">
        <f t="shared" si="837"/>
        <v>0</v>
      </c>
      <c r="BX1434" s="12">
        <f t="shared" si="838"/>
        <v>0</v>
      </c>
      <c r="BY1434" s="12">
        <f t="shared" si="839"/>
        <v>0</v>
      </c>
      <c r="BZ1434" s="12">
        <f t="shared" si="840"/>
        <v>0</v>
      </c>
      <c r="CA1434" s="12" t="str">
        <f t="shared" si="841"/>
        <v/>
      </c>
      <c r="CB1434" s="21" t="str">
        <f t="shared" si="842"/>
        <v/>
      </c>
      <c r="CC1434" s="12" t="str">
        <f t="shared" si="843"/>
        <v/>
      </c>
      <c r="CD1434" s="12" t="str">
        <f t="shared" si="844"/>
        <v/>
      </c>
      <c r="CF1434" s="12">
        <f t="shared" si="845"/>
        <v>0</v>
      </c>
      <c r="CG1434" s="12">
        <f t="shared" si="846"/>
        <v>0</v>
      </c>
      <c r="CH1434" s="12">
        <f t="shared" si="847"/>
        <v>0</v>
      </c>
      <c r="CI1434" s="12">
        <f t="shared" si="848"/>
        <v>0</v>
      </c>
      <c r="CJ1434" s="12">
        <f t="shared" si="849"/>
        <v>0</v>
      </c>
      <c r="CK1434" s="12">
        <f t="shared" si="850"/>
        <v>0</v>
      </c>
    </row>
    <row r="1435" spans="50:89" x14ac:dyDescent="0.25">
      <c r="AX1435" s="12" t="str">
        <f t="shared" si="820"/>
        <v/>
      </c>
      <c r="AY1435" s="12" t="str">
        <f t="shared" si="851"/>
        <v/>
      </c>
      <c r="AZ1435" s="20">
        <f t="shared" si="821"/>
        <v>0</v>
      </c>
      <c r="BA1435" s="12" t="str">
        <f t="shared" si="816"/>
        <v/>
      </c>
      <c r="BB1435" s="12" t="str">
        <f t="shared" si="817"/>
        <v/>
      </c>
      <c r="BC1435" s="12" t="str">
        <f t="shared" si="818"/>
        <v/>
      </c>
      <c r="BD1435" s="12" t="str">
        <f t="shared" si="819"/>
        <v/>
      </c>
      <c r="BF1435" s="12">
        <f t="shared" si="822"/>
        <v>0</v>
      </c>
      <c r="BG1435" s="12">
        <f t="shared" si="823"/>
        <v>0</v>
      </c>
      <c r="BH1435" s="12">
        <f t="shared" si="824"/>
        <v>0</v>
      </c>
      <c r="BI1435" s="12">
        <f t="shared" si="825"/>
        <v>0</v>
      </c>
      <c r="BJ1435" s="12">
        <f t="shared" si="826"/>
        <v>0</v>
      </c>
      <c r="BK1435" s="12">
        <f t="shared" si="827"/>
        <v>0</v>
      </c>
      <c r="BL1435" s="20">
        <f t="shared" si="828"/>
        <v>0</v>
      </c>
      <c r="BM1435" s="12">
        <f t="shared" si="829"/>
        <v>0</v>
      </c>
      <c r="BN1435" s="12" t="str">
        <f t="shared" ref="BN1435:BN1498" si="852">IF(OR(LEN(BL1435)&gt;35,MID(BL1435,19,1)=",",MID(BL1435,1,1)="0"),IFERROR(MID(BL1435,FIND(",",BL1435,1)+2,(FIND(",",BL1435,11))-(FIND(",",BL1435,1)+2)),""),IF(OR(MID(BL1435,1,3)="Opo",MID(BL1435,1,3)="Ret"),"",RIGHT(BL1435,LEN(BL1435)-FIND(",",BL1435,1)-1)))</f>
        <v/>
      </c>
      <c r="BO1435" s="12" t="str">
        <f t="shared" si="830"/>
        <v/>
      </c>
      <c r="BP1435" s="12" t="str">
        <f t="shared" si="831"/>
        <v/>
      </c>
      <c r="BQ1435" s="12" t="str">
        <f t="shared" si="832"/>
        <v/>
      </c>
      <c r="BS1435" s="12">
        <f t="shared" si="833"/>
        <v>0</v>
      </c>
      <c r="BT1435" s="12">
        <f t="shared" si="834"/>
        <v>0</v>
      </c>
      <c r="BU1435" s="12">
        <f t="shared" si="835"/>
        <v>0</v>
      </c>
      <c r="BV1435" s="12">
        <f t="shared" si="836"/>
        <v>0</v>
      </c>
      <c r="BW1435" s="12">
        <f t="shared" si="837"/>
        <v>0</v>
      </c>
      <c r="BX1435" s="12">
        <f t="shared" si="838"/>
        <v>0</v>
      </c>
      <c r="BY1435" s="12">
        <f t="shared" si="839"/>
        <v>0</v>
      </c>
      <c r="BZ1435" s="12">
        <f t="shared" si="840"/>
        <v>0</v>
      </c>
      <c r="CA1435" s="12" t="str">
        <f t="shared" si="841"/>
        <v/>
      </c>
      <c r="CB1435" s="21" t="str">
        <f t="shared" si="842"/>
        <v/>
      </c>
      <c r="CC1435" s="12" t="str">
        <f t="shared" si="843"/>
        <v/>
      </c>
      <c r="CD1435" s="12" t="str">
        <f t="shared" si="844"/>
        <v/>
      </c>
      <c r="CF1435" s="12">
        <f t="shared" si="845"/>
        <v>0</v>
      </c>
      <c r="CG1435" s="12">
        <f t="shared" si="846"/>
        <v>0</v>
      </c>
      <c r="CH1435" s="12">
        <f t="shared" si="847"/>
        <v>0</v>
      </c>
      <c r="CI1435" s="12">
        <f t="shared" si="848"/>
        <v>0</v>
      </c>
      <c r="CJ1435" s="12">
        <f t="shared" si="849"/>
        <v>0</v>
      </c>
      <c r="CK1435" s="12">
        <f t="shared" si="850"/>
        <v>0</v>
      </c>
    </row>
    <row r="1436" spans="50:89" x14ac:dyDescent="0.25">
      <c r="AX1436" s="12" t="str">
        <f t="shared" si="820"/>
        <v/>
      </c>
      <c r="AY1436" s="12" t="str">
        <f t="shared" si="851"/>
        <v/>
      </c>
      <c r="AZ1436" s="20">
        <f t="shared" si="821"/>
        <v>0</v>
      </c>
      <c r="BA1436" s="12" t="str">
        <f t="shared" si="816"/>
        <v/>
      </c>
      <c r="BB1436" s="12" t="str">
        <f t="shared" si="817"/>
        <v/>
      </c>
      <c r="BC1436" s="12" t="str">
        <f t="shared" si="818"/>
        <v/>
      </c>
      <c r="BD1436" s="12" t="str">
        <f t="shared" si="819"/>
        <v/>
      </c>
      <c r="BF1436" s="12">
        <f t="shared" si="822"/>
        <v>0</v>
      </c>
      <c r="BG1436" s="12">
        <f t="shared" si="823"/>
        <v>0</v>
      </c>
      <c r="BH1436" s="12">
        <f t="shared" si="824"/>
        <v>0</v>
      </c>
      <c r="BI1436" s="12">
        <f t="shared" si="825"/>
        <v>0</v>
      </c>
      <c r="BJ1436" s="12">
        <f t="shared" si="826"/>
        <v>0</v>
      </c>
      <c r="BK1436" s="12">
        <f t="shared" si="827"/>
        <v>0</v>
      </c>
      <c r="BL1436" s="20">
        <f t="shared" si="828"/>
        <v>0</v>
      </c>
      <c r="BM1436" s="12">
        <f t="shared" si="829"/>
        <v>0</v>
      </c>
      <c r="BN1436" s="12" t="str">
        <f t="shared" si="852"/>
        <v/>
      </c>
      <c r="BO1436" s="12" t="str">
        <f t="shared" si="830"/>
        <v/>
      </c>
      <c r="BP1436" s="12" t="str">
        <f t="shared" si="831"/>
        <v/>
      </c>
      <c r="BQ1436" s="12" t="str">
        <f t="shared" si="832"/>
        <v/>
      </c>
      <c r="BS1436" s="12">
        <f t="shared" si="833"/>
        <v>0</v>
      </c>
      <c r="BT1436" s="12">
        <f t="shared" si="834"/>
        <v>0</v>
      </c>
      <c r="BU1436" s="12">
        <f t="shared" si="835"/>
        <v>0</v>
      </c>
      <c r="BV1436" s="12">
        <f t="shared" si="836"/>
        <v>0</v>
      </c>
      <c r="BW1436" s="12">
        <f t="shared" si="837"/>
        <v>0</v>
      </c>
      <c r="BX1436" s="12">
        <f t="shared" si="838"/>
        <v>0</v>
      </c>
      <c r="BY1436" s="12">
        <f t="shared" si="839"/>
        <v>0</v>
      </c>
      <c r="BZ1436" s="12">
        <f t="shared" si="840"/>
        <v>0</v>
      </c>
      <c r="CA1436" s="12" t="str">
        <f t="shared" si="841"/>
        <v/>
      </c>
      <c r="CB1436" s="21" t="str">
        <f t="shared" si="842"/>
        <v/>
      </c>
      <c r="CC1436" s="12" t="str">
        <f t="shared" si="843"/>
        <v/>
      </c>
      <c r="CD1436" s="12" t="str">
        <f t="shared" si="844"/>
        <v/>
      </c>
      <c r="CF1436" s="12">
        <f t="shared" si="845"/>
        <v>0</v>
      </c>
      <c r="CG1436" s="12">
        <f t="shared" si="846"/>
        <v>0</v>
      </c>
      <c r="CH1436" s="12">
        <f t="shared" si="847"/>
        <v>0</v>
      </c>
      <c r="CI1436" s="12">
        <f t="shared" si="848"/>
        <v>0</v>
      </c>
      <c r="CJ1436" s="12">
        <f t="shared" si="849"/>
        <v>0</v>
      </c>
      <c r="CK1436" s="12">
        <f t="shared" si="850"/>
        <v>0</v>
      </c>
    </row>
    <row r="1437" spans="50:89" x14ac:dyDescent="0.25">
      <c r="AX1437" s="12" t="str">
        <f t="shared" si="820"/>
        <v/>
      </c>
      <c r="AY1437" s="12" t="str">
        <f t="shared" si="851"/>
        <v/>
      </c>
      <c r="AZ1437" s="20">
        <f t="shared" si="821"/>
        <v>0</v>
      </c>
      <c r="BA1437" s="12" t="str">
        <f t="shared" si="816"/>
        <v/>
      </c>
      <c r="BB1437" s="12" t="str">
        <f t="shared" si="817"/>
        <v/>
      </c>
      <c r="BC1437" s="12" t="str">
        <f t="shared" si="818"/>
        <v/>
      </c>
      <c r="BD1437" s="12" t="str">
        <f t="shared" si="819"/>
        <v/>
      </c>
      <c r="BF1437" s="12">
        <f t="shared" si="822"/>
        <v>0</v>
      </c>
      <c r="BG1437" s="12">
        <f t="shared" si="823"/>
        <v>0</v>
      </c>
      <c r="BH1437" s="12">
        <f t="shared" si="824"/>
        <v>0</v>
      </c>
      <c r="BI1437" s="12">
        <f t="shared" si="825"/>
        <v>0</v>
      </c>
      <c r="BJ1437" s="12">
        <f t="shared" si="826"/>
        <v>0</v>
      </c>
      <c r="BK1437" s="12">
        <f t="shared" si="827"/>
        <v>0</v>
      </c>
      <c r="BL1437" s="20">
        <f t="shared" si="828"/>
        <v>0</v>
      </c>
      <c r="BM1437" s="12">
        <f t="shared" si="829"/>
        <v>0</v>
      </c>
      <c r="BN1437" s="12" t="str">
        <f t="shared" si="852"/>
        <v/>
      </c>
      <c r="BO1437" s="12" t="str">
        <f t="shared" si="830"/>
        <v/>
      </c>
      <c r="BP1437" s="12" t="str">
        <f t="shared" si="831"/>
        <v/>
      </c>
      <c r="BQ1437" s="12" t="str">
        <f t="shared" si="832"/>
        <v/>
      </c>
      <c r="BS1437" s="12">
        <f t="shared" si="833"/>
        <v>0</v>
      </c>
      <c r="BT1437" s="12">
        <f t="shared" si="834"/>
        <v>0</v>
      </c>
      <c r="BU1437" s="12">
        <f t="shared" si="835"/>
        <v>0</v>
      </c>
      <c r="BV1437" s="12">
        <f t="shared" si="836"/>
        <v>0</v>
      </c>
      <c r="BW1437" s="12">
        <f t="shared" si="837"/>
        <v>0</v>
      </c>
      <c r="BX1437" s="12">
        <f t="shared" si="838"/>
        <v>0</v>
      </c>
      <c r="BY1437" s="12">
        <f t="shared" si="839"/>
        <v>0</v>
      </c>
      <c r="BZ1437" s="12">
        <f t="shared" si="840"/>
        <v>0</v>
      </c>
      <c r="CA1437" s="12" t="str">
        <f t="shared" si="841"/>
        <v/>
      </c>
      <c r="CB1437" s="21" t="str">
        <f t="shared" si="842"/>
        <v/>
      </c>
      <c r="CC1437" s="12" t="str">
        <f t="shared" si="843"/>
        <v/>
      </c>
      <c r="CD1437" s="12" t="str">
        <f t="shared" si="844"/>
        <v/>
      </c>
      <c r="CF1437" s="12">
        <f t="shared" si="845"/>
        <v>0</v>
      </c>
      <c r="CG1437" s="12">
        <f t="shared" si="846"/>
        <v>0</v>
      </c>
      <c r="CH1437" s="12">
        <f t="shared" si="847"/>
        <v>0</v>
      </c>
      <c r="CI1437" s="12">
        <f t="shared" si="848"/>
        <v>0</v>
      </c>
      <c r="CJ1437" s="12">
        <f t="shared" si="849"/>
        <v>0</v>
      </c>
      <c r="CK1437" s="12">
        <f t="shared" si="850"/>
        <v>0</v>
      </c>
    </row>
    <row r="1438" spans="50:89" x14ac:dyDescent="0.25">
      <c r="AX1438" s="12" t="str">
        <f t="shared" si="820"/>
        <v/>
      </c>
      <c r="AY1438" s="12" t="str">
        <f t="shared" si="851"/>
        <v/>
      </c>
      <c r="AZ1438" s="20">
        <f t="shared" si="821"/>
        <v>0</v>
      </c>
      <c r="BA1438" s="12" t="str">
        <f t="shared" si="816"/>
        <v/>
      </c>
      <c r="BB1438" s="12" t="str">
        <f t="shared" si="817"/>
        <v/>
      </c>
      <c r="BC1438" s="12" t="str">
        <f t="shared" si="818"/>
        <v/>
      </c>
      <c r="BD1438" s="12" t="str">
        <f t="shared" si="819"/>
        <v/>
      </c>
      <c r="BF1438" s="12">
        <f t="shared" si="822"/>
        <v>0</v>
      </c>
      <c r="BG1438" s="12">
        <f t="shared" si="823"/>
        <v>0</v>
      </c>
      <c r="BH1438" s="12">
        <f t="shared" si="824"/>
        <v>0</v>
      </c>
      <c r="BI1438" s="12">
        <f t="shared" si="825"/>
        <v>0</v>
      </c>
      <c r="BJ1438" s="12">
        <f t="shared" si="826"/>
        <v>0</v>
      </c>
      <c r="BK1438" s="12">
        <f t="shared" si="827"/>
        <v>0</v>
      </c>
      <c r="BL1438" s="20">
        <f t="shared" si="828"/>
        <v>0</v>
      </c>
      <c r="BM1438" s="12">
        <f t="shared" si="829"/>
        <v>0</v>
      </c>
      <c r="BN1438" s="12" t="str">
        <f t="shared" si="852"/>
        <v/>
      </c>
      <c r="BO1438" s="12" t="str">
        <f t="shared" si="830"/>
        <v/>
      </c>
      <c r="BP1438" s="12" t="str">
        <f t="shared" si="831"/>
        <v/>
      </c>
      <c r="BQ1438" s="12" t="str">
        <f t="shared" si="832"/>
        <v/>
      </c>
      <c r="BS1438" s="12">
        <f t="shared" si="833"/>
        <v>0</v>
      </c>
      <c r="BT1438" s="12">
        <f t="shared" si="834"/>
        <v>0</v>
      </c>
      <c r="BU1438" s="12">
        <f t="shared" si="835"/>
        <v>0</v>
      </c>
      <c r="BV1438" s="12">
        <f t="shared" si="836"/>
        <v>0</v>
      </c>
      <c r="BW1438" s="12">
        <f t="shared" si="837"/>
        <v>0</v>
      </c>
      <c r="BX1438" s="12">
        <f t="shared" si="838"/>
        <v>0</v>
      </c>
      <c r="BY1438" s="12">
        <f t="shared" si="839"/>
        <v>0</v>
      </c>
      <c r="BZ1438" s="12">
        <f t="shared" si="840"/>
        <v>0</v>
      </c>
      <c r="CA1438" s="12" t="str">
        <f t="shared" si="841"/>
        <v/>
      </c>
      <c r="CB1438" s="21" t="str">
        <f t="shared" si="842"/>
        <v/>
      </c>
      <c r="CC1438" s="12" t="str">
        <f t="shared" si="843"/>
        <v/>
      </c>
      <c r="CD1438" s="12" t="str">
        <f t="shared" si="844"/>
        <v/>
      </c>
      <c r="CF1438" s="12">
        <f t="shared" si="845"/>
        <v>0</v>
      </c>
      <c r="CG1438" s="12">
        <f t="shared" si="846"/>
        <v>0</v>
      </c>
      <c r="CH1438" s="12">
        <f t="shared" si="847"/>
        <v>0</v>
      </c>
      <c r="CI1438" s="12">
        <f t="shared" si="848"/>
        <v>0</v>
      </c>
      <c r="CJ1438" s="12">
        <f t="shared" si="849"/>
        <v>0</v>
      </c>
      <c r="CK1438" s="12">
        <f t="shared" si="850"/>
        <v>0</v>
      </c>
    </row>
    <row r="1439" spans="50:89" x14ac:dyDescent="0.25">
      <c r="AX1439" s="12" t="str">
        <f t="shared" si="820"/>
        <v/>
      </c>
      <c r="AY1439" s="12" t="str">
        <f t="shared" si="851"/>
        <v/>
      </c>
      <c r="AZ1439" s="20">
        <f t="shared" si="821"/>
        <v>0</v>
      </c>
      <c r="BA1439" s="12" t="str">
        <f t="shared" si="816"/>
        <v/>
      </c>
      <c r="BB1439" s="12" t="str">
        <f t="shared" si="817"/>
        <v/>
      </c>
      <c r="BC1439" s="12" t="str">
        <f t="shared" si="818"/>
        <v/>
      </c>
      <c r="BD1439" s="12" t="str">
        <f t="shared" si="819"/>
        <v/>
      </c>
      <c r="BF1439" s="12">
        <f t="shared" si="822"/>
        <v>0</v>
      </c>
      <c r="BG1439" s="12">
        <f t="shared" si="823"/>
        <v>0</v>
      </c>
      <c r="BH1439" s="12">
        <f t="shared" si="824"/>
        <v>0</v>
      </c>
      <c r="BI1439" s="12">
        <f t="shared" si="825"/>
        <v>0</v>
      </c>
      <c r="BJ1439" s="12">
        <f t="shared" si="826"/>
        <v>0</v>
      </c>
      <c r="BK1439" s="12">
        <f t="shared" si="827"/>
        <v>0</v>
      </c>
      <c r="BL1439" s="20">
        <f t="shared" si="828"/>
        <v>0</v>
      </c>
      <c r="BM1439" s="12">
        <f t="shared" si="829"/>
        <v>0</v>
      </c>
      <c r="BN1439" s="12" t="str">
        <f t="shared" si="852"/>
        <v/>
      </c>
      <c r="BO1439" s="12" t="str">
        <f t="shared" si="830"/>
        <v/>
      </c>
      <c r="BP1439" s="12" t="str">
        <f t="shared" si="831"/>
        <v/>
      </c>
      <c r="BQ1439" s="12" t="str">
        <f t="shared" si="832"/>
        <v/>
      </c>
      <c r="BS1439" s="12">
        <f t="shared" si="833"/>
        <v>0</v>
      </c>
      <c r="BT1439" s="12">
        <f t="shared" si="834"/>
        <v>0</v>
      </c>
      <c r="BU1439" s="12">
        <f t="shared" si="835"/>
        <v>0</v>
      </c>
      <c r="BV1439" s="12">
        <f t="shared" si="836"/>
        <v>0</v>
      </c>
      <c r="BW1439" s="12">
        <f t="shared" si="837"/>
        <v>0</v>
      </c>
      <c r="BX1439" s="12">
        <f t="shared" si="838"/>
        <v>0</v>
      </c>
      <c r="BY1439" s="12">
        <f t="shared" si="839"/>
        <v>0</v>
      </c>
      <c r="BZ1439" s="12">
        <f t="shared" si="840"/>
        <v>0</v>
      </c>
      <c r="CA1439" s="12" t="str">
        <f t="shared" si="841"/>
        <v/>
      </c>
      <c r="CB1439" s="21" t="str">
        <f t="shared" si="842"/>
        <v/>
      </c>
      <c r="CC1439" s="12" t="str">
        <f t="shared" si="843"/>
        <v/>
      </c>
      <c r="CD1439" s="12" t="str">
        <f t="shared" si="844"/>
        <v/>
      </c>
      <c r="CF1439" s="12">
        <f t="shared" si="845"/>
        <v>0</v>
      </c>
      <c r="CG1439" s="12">
        <f t="shared" si="846"/>
        <v>0</v>
      </c>
      <c r="CH1439" s="12">
        <f t="shared" si="847"/>
        <v>0</v>
      </c>
      <c r="CI1439" s="12">
        <f t="shared" si="848"/>
        <v>0</v>
      </c>
      <c r="CJ1439" s="12">
        <f t="shared" si="849"/>
        <v>0</v>
      </c>
      <c r="CK1439" s="12">
        <f t="shared" si="850"/>
        <v>0</v>
      </c>
    </row>
    <row r="1440" spans="50:89" x14ac:dyDescent="0.25">
      <c r="AX1440" s="12" t="str">
        <f t="shared" si="820"/>
        <v/>
      </c>
      <c r="AY1440" s="12" t="str">
        <f t="shared" si="851"/>
        <v/>
      </c>
      <c r="AZ1440" s="20">
        <f t="shared" si="821"/>
        <v>0</v>
      </c>
      <c r="BA1440" s="12" t="str">
        <f t="shared" si="816"/>
        <v/>
      </c>
      <c r="BB1440" s="12" t="str">
        <f t="shared" si="817"/>
        <v/>
      </c>
      <c r="BC1440" s="12" t="str">
        <f t="shared" si="818"/>
        <v/>
      </c>
      <c r="BD1440" s="12" t="str">
        <f t="shared" si="819"/>
        <v/>
      </c>
      <c r="BF1440" s="12">
        <f t="shared" si="822"/>
        <v>0</v>
      </c>
      <c r="BG1440" s="12">
        <f t="shared" si="823"/>
        <v>0</v>
      </c>
      <c r="BH1440" s="12">
        <f t="shared" si="824"/>
        <v>0</v>
      </c>
      <c r="BI1440" s="12">
        <f t="shared" si="825"/>
        <v>0</v>
      </c>
      <c r="BJ1440" s="12">
        <f t="shared" si="826"/>
        <v>0</v>
      </c>
      <c r="BK1440" s="12">
        <f t="shared" si="827"/>
        <v>0</v>
      </c>
      <c r="BL1440" s="20">
        <f t="shared" si="828"/>
        <v>0</v>
      </c>
      <c r="BM1440" s="12">
        <f t="shared" si="829"/>
        <v>0</v>
      </c>
      <c r="BN1440" s="12" t="str">
        <f t="shared" si="852"/>
        <v/>
      </c>
      <c r="BO1440" s="12" t="str">
        <f t="shared" si="830"/>
        <v/>
      </c>
      <c r="BP1440" s="12" t="str">
        <f t="shared" si="831"/>
        <v/>
      </c>
      <c r="BQ1440" s="12" t="str">
        <f t="shared" si="832"/>
        <v/>
      </c>
      <c r="BS1440" s="12">
        <f t="shared" si="833"/>
        <v>0</v>
      </c>
      <c r="BT1440" s="12">
        <f t="shared" si="834"/>
        <v>0</v>
      </c>
      <c r="BU1440" s="12">
        <f t="shared" si="835"/>
        <v>0</v>
      </c>
      <c r="BV1440" s="12">
        <f t="shared" si="836"/>
        <v>0</v>
      </c>
      <c r="BW1440" s="12">
        <f t="shared" si="837"/>
        <v>0</v>
      </c>
      <c r="BX1440" s="12">
        <f t="shared" si="838"/>
        <v>0</v>
      </c>
      <c r="BY1440" s="12">
        <f t="shared" si="839"/>
        <v>0</v>
      </c>
      <c r="BZ1440" s="12">
        <f t="shared" si="840"/>
        <v>0</v>
      </c>
      <c r="CA1440" s="12" t="str">
        <f t="shared" si="841"/>
        <v/>
      </c>
      <c r="CB1440" s="21" t="str">
        <f t="shared" si="842"/>
        <v/>
      </c>
      <c r="CC1440" s="12" t="str">
        <f t="shared" si="843"/>
        <v/>
      </c>
      <c r="CD1440" s="12" t="str">
        <f t="shared" si="844"/>
        <v/>
      </c>
      <c r="CF1440" s="12">
        <f t="shared" si="845"/>
        <v>0</v>
      </c>
      <c r="CG1440" s="12">
        <f t="shared" si="846"/>
        <v>0</v>
      </c>
      <c r="CH1440" s="12">
        <f t="shared" si="847"/>
        <v>0</v>
      </c>
      <c r="CI1440" s="12">
        <f t="shared" si="848"/>
        <v>0</v>
      </c>
      <c r="CJ1440" s="12">
        <f t="shared" si="849"/>
        <v>0</v>
      </c>
      <c r="CK1440" s="12">
        <f t="shared" si="850"/>
        <v>0</v>
      </c>
    </row>
    <row r="1441" spans="50:89" x14ac:dyDescent="0.25">
      <c r="AX1441" s="12" t="str">
        <f t="shared" si="820"/>
        <v/>
      </c>
      <c r="AY1441" s="12" t="str">
        <f t="shared" si="851"/>
        <v/>
      </c>
      <c r="AZ1441" s="20">
        <f t="shared" si="821"/>
        <v>0</v>
      </c>
      <c r="BA1441" s="12" t="str">
        <f t="shared" si="816"/>
        <v/>
      </c>
      <c r="BB1441" s="12" t="str">
        <f t="shared" si="817"/>
        <v/>
      </c>
      <c r="BC1441" s="12" t="str">
        <f t="shared" si="818"/>
        <v/>
      </c>
      <c r="BD1441" s="12" t="str">
        <f t="shared" si="819"/>
        <v/>
      </c>
      <c r="BF1441" s="12">
        <f t="shared" si="822"/>
        <v>0</v>
      </c>
      <c r="BG1441" s="12">
        <f t="shared" si="823"/>
        <v>0</v>
      </c>
      <c r="BH1441" s="12">
        <f t="shared" si="824"/>
        <v>0</v>
      </c>
      <c r="BI1441" s="12">
        <f t="shared" si="825"/>
        <v>0</v>
      </c>
      <c r="BJ1441" s="12">
        <f t="shared" si="826"/>
        <v>0</v>
      </c>
      <c r="BK1441" s="12">
        <f t="shared" si="827"/>
        <v>0</v>
      </c>
      <c r="BL1441" s="20">
        <f t="shared" si="828"/>
        <v>0</v>
      </c>
      <c r="BM1441" s="12">
        <f t="shared" si="829"/>
        <v>0</v>
      </c>
      <c r="BN1441" s="12" t="str">
        <f t="shared" si="852"/>
        <v/>
      </c>
      <c r="BO1441" s="12" t="str">
        <f t="shared" si="830"/>
        <v/>
      </c>
      <c r="BP1441" s="12" t="str">
        <f t="shared" si="831"/>
        <v/>
      </c>
      <c r="BQ1441" s="12" t="str">
        <f t="shared" si="832"/>
        <v/>
      </c>
      <c r="BS1441" s="12">
        <f t="shared" si="833"/>
        <v>0</v>
      </c>
      <c r="BT1441" s="12">
        <f t="shared" si="834"/>
        <v>0</v>
      </c>
      <c r="BU1441" s="12">
        <f t="shared" si="835"/>
        <v>0</v>
      </c>
      <c r="BV1441" s="12">
        <f t="shared" si="836"/>
        <v>0</v>
      </c>
      <c r="BW1441" s="12">
        <f t="shared" si="837"/>
        <v>0</v>
      </c>
      <c r="BX1441" s="12">
        <f t="shared" si="838"/>
        <v>0</v>
      </c>
      <c r="BY1441" s="12">
        <f t="shared" si="839"/>
        <v>0</v>
      </c>
      <c r="BZ1441" s="12">
        <f t="shared" si="840"/>
        <v>0</v>
      </c>
      <c r="CA1441" s="12" t="str">
        <f t="shared" si="841"/>
        <v/>
      </c>
      <c r="CB1441" s="21" t="str">
        <f t="shared" si="842"/>
        <v/>
      </c>
      <c r="CC1441" s="12" t="str">
        <f t="shared" si="843"/>
        <v/>
      </c>
      <c r="CD1441" s="12" t="str">
        <f t="shared" si="844"/>
        <v/>
      </c>
      <c r="CF1441" s="12">
        <f t="shared" si="845"/>
        <v>0</v>
      </c>
      <c r="CG1441" s="12">
        <f t="shared" si="846"/>
        <v>0</v>
      </c>
      <c r="CH1441" s="12">
        <f t="shared" si="847"/>
        <v>0</v>
      </c>
      <c r="CI1441" s="12">
        <f t="shared" si="848"/>
        <v>0</v>
      </c>
      <c r="CJ1441" s="12">
        <f t="shared" si="849"/>
        <v>0</v>
      </c>
      <c r="CK1441" s="12">
        <f t="shared" si="850"/>
        <v>0</v>
      </c>
    </row>
    <row r="1442" spans="50:89" x14ac:dyDescent="0.25">
      <c r="AX1442" s="12" t="str">
        <f t="shared" si="820"/>
        <v/>
      </c>
      <c r="AY1442" s="12" t="str">
        <f t="shared" si="851"/>
        <v/>
      </c>
      <c r="AZ1442" s="20">
        <f t="shared" si="821"/>
        <v>0</v>
      </c>
      <c r="BA1442" s="12" t="str">
        <f t="shared" si="816"/>
        <v/>
      </c>
      <c r="BB1442" s="12" t="str">
        <f t="shared" si="817"/>
        <v/>
      </c>
      <c r="BC1442" s="12" t="str">
        <f t="shared" si="818"/>
        <v/>
      </c>
      <c r="BD1442" s="12" t="str">
        <f t="shared" si="819"/>
        <v/>
      </c>
      <c r="BF1442" s="12">
        <f t="shared" si="822"/>
        <v>0</v>
      </c>
      <c r="BG1442" s="12">
        <f t="shared" si="823"/>
        <v>0</v>
      </c>
      <c r="BH1442" s="12">
        <f t="shared" si="824"/>
        <v>0</v>
      </c>
      <c r="BI1442" s="12">
        <f t="shared" si="825"/>
        <v>0</v>
      </c>
      <c r="BJ1442" s="12">
        <f t="shared" si="826"/>
        <v>0</v>
      </c>
      <c r="BK1442" s="12">
        <f t="shared" si="827"/>
        <v>0</v>
      </c>
      <c r="BL1442" s="20">
        <f t="shared" si="828"/>
        <v>0</v>
      </c>
      <c r="BM1442" s="12">
        <f t="shared" si="829"/>
        <v>0</v>
      </c>
      <c r="BN1442" s="12" t="str">
        <f t="shared" si="852"/>
        <v/>
      </c>
      <c r="BO1442" s="12" t="str">
        <f t="shared" si="830"/>
        <v/>
      </c>
      <c r="BP1442" s="12" t="str">
        <f t="shared" si="831"/>
        <v/>
      </c>
      <c r="BQ1442" s="12" t="str">
        <f t="shared" si="832"/>
        <v/>
      </c>
      <c r="BS1442" s="12">
        <f t="shared" si="833"/>
        <v>0</v>
      </c>
      <c r="BT1442" s="12">
        <f t="shared" si="834"/>
        <v>0</v>
      </c>
      <c r="BU1442" s="12">
        <f t="shared" si="835"/>
        <v>0</v>
      </c>
      <c r="BV1442" s="12">
        <f t="shared" si="836"/>
        <v>0</v>
      </c>
      <c r="BW1442" s="12">
        <f t="shared" si="837"/>
        <v>0</v>
      </c>
      <c r="BX1442" s="12">
        <f t="shared" si="838"/>
        <v>0</v>
      </c>
      <c r="BY1442" s="12">
        <f t="shared" si="839"/>
        <v>0</v>
      </c>
      <c r="BZ1442" s="12">
        <f t="shared" si="840"/>
        <v>0</v>
      </c>
      <c r="CA1442" s="12" t="str">
        <f t="shared" si="841"/>
        <v/>
      </c>
      <c r="CB1442" s="21" t="str">
        <f t="shared" si="842"/>
        <v/>
      </c>
      <c r="CC1442" s="12" t="str">
        <f t="shared" si="843"/>
        <v/>
      </c>
      <c r="CD1442" s="12" t="str">
        <f t="shared" si="844"/>
        <v/>
      </c>
      <c r="CF1442" s="12">
        <f t="shared" si="845"/>
        <v>0</v>
      </c>
      <c r="CG1442" s="12">
        <f t="shared" si="846"/>
        <v>0</v>
      </c>
      <c r="CH1442" s="12">
        <f t="shared" si="847"/>
        <v>0</v>
      </c>
      <c r="CI1442" s="12">
        <f t="shared" si="848"/>
        <v>0</v>
      </c>
      <c r="CJ1442" s="12">
        <f t="shared" si="849"/>
        <v>0</v>
      </c>
      <c r="CK1442" s="12">
        <f t="shared" si="850"/>
        <v>0</v>
      </c>
    </row>
    <row r="1443" spans="50:89" x14ac:dyDescent="0.25">
      <c r="AX1443" s="12" t="str">
        <f t="shared" si="820"/>
        <v/>
      </c>
      <c r="AY1443" s="12" t="str">
        <f t="shared" si="851"/>
        <v/>
      </c>
      <c r="AZ1443" s="20">
        <f t="shared" si="821"/>
        <v>0</v>
      </c>
      <c r="BA1443" s="12" t="str">
        <f t="shared" si="816"/>
        <v/>
      </c>
      <c r="BB1443" s="12" t="str">
        <f t="shared" si="817"/>
        <v/>
      </c>
      <c r="BC1443" s="12" t="str">
        <f t="shared" si="818"/>
        <v/>
      </c>
      <c r="BD1443" s="12" t="str">
        <f t="shared" si="819"/>
        <v/>
      </c>
      <c r="BF1443" s="12">
        <f t="shared" si="822"/>
        <v>0</v>
      </c>
      <c r="BG1443" s="12">
        <f t="shared" si="823"/>
        <v>0</v>
      </c>
      <c r="BH1443" s="12">
        <f t="shared" si="824"/>
        <v>0</v>
      </c>
      <c r="BI1443" s="12">
        <f t="shared" si="825"/>
        <v>0</v>
      </c>
      <c r="BJ1443" s="12">
        <f t="shared" si="826"/>
        <v>0</v>
      </c>
      <c r="BK1443" s="12">
        <f t="shared" si="827"/>
        <v>0</v>
      </c>
      <c r="BL1443" s="20">
        <f t="shared" si="828"/>
        <v>0</v>
      </c>
      <c r="BM1443" s="12">
        <f t="shared" si="829"/>
        <v>0</v>
      </c>
      <c r="BN1443" s="12" t="str">
        <f t="shared" si="852"/>
        <v/>
      </c>
      <c r="BO1443" s="12" t="str">
        <f t="shared" si="830"/>
        <v/>
      </c>
      <c r="BP1443" s="12" t="str">
        <f t="shared" si="831"/>
        <v/>
      </c>
      <c r="BQ1443" s="12" t="str">
        <f t="shared" si="832"/>
        <v/>
      </c>
      <c r="BS1443" s="12">
        <f t="shared" si="833"/>
        <v>0</v>
      </c>
      <c r="BT1443" s="12">
        <f t="shared" si="834"/>
        <v>0</v>
      </c>
      <c r="BU1443" s="12">
        <f t="shared" si="835"/>
        <v>0</v>
      </c>
      <c r="BV1443" s="12">
        <f t="shared" si="836"/>
        <v>0</v>
      </c>
      <c r="BW1443" s="12">
        <f t="shared" si="837"/>
        <v>0</v>
      </c>
      <c r="BX1443" s="12">
        <f t="shared" si="838"/>
        <v>0</v>
      </c>
      <c r="BY1443" s="12">
        <f t="shared" si="839"/>
        <v>0</v>
      </c>
      <c r="BZ1443" s="12">
        <f t="shared" si="840"/>
        <v>0</v>
      </c>
      <c r="CA1443" s="12" t="str">
        <f t="shared" si="841"/>
        <v/>
      </c>
      <c r="CB1443" s="21" t="str">
        <f t="shared" si="842"/>
        <v/>
      </c>
      <c r="CC1443" s="12" t="str">
        <f t="shared" si="843"/>
        <v/>
      </c>
      <c r="CD1443" s="12" t="str">
        <f t="shared" si="844"/>
        <v/>
      </c>
      <c r="CF1443" s="12">
        <f t="shared" si="845"/>
        <v>0</v>
      </c>
      <c r="CG1443" s="12">
        <f t="shared" si="846"/>
        <v>0</v>
      </c>
      <c r="CH1443" s="12">
        <f t="shared" si="847"/>
        <v>0</v>
      </c>
      <c r="CI1443" s="12">
        <f t="shared" si="848"/>
        <v>0</v>
      </c>
      <c r="CJ1443" s="12">
        <f t="shared" si="849"/>
        <v>0</v>
      </c>
      <c r="CK1443" s="12">
        <f t="shared" si="850"/>
        <v>0</v>
      </c>
    </row>
    <row r="1444" spans="50:89" x14ac:dyDescent="0.25">
      <c r="AX1444" s="12" t="str">
        <f t="shared" si="820"/>
        <v/>
      </c>
      <c r="AY1444" s="12" t="str">
        <f t="shared" si="851"/>
        <v/>
      </c>
      <c r="AZ1444" s="20">
        <f t="shared" si="821"/>
        <v>0</v>
      </c>
      <c r="BA1444" s="12" t="str">
        <f t="shared" si="816"/>
        <v/>
      </c>
      <c r="BB1444" s="12" t="str">
        <f t="shared" si="817"/>
        <v/>
      </c>
      <c r="BC1444" s="12" t="str">
        <f t="shared" si="818"/>
        <v/>
      </c>
      <c r="BD1444" s="12" t="str">
        <f t="shared" si="819"/>
        <v/>
      </c>
      <c r="BF1444" s="12">
        <f t="shared" si="822"/>
        <v>0</v>
      </c>
      <c r="BG1444" s="12">
        <f t="shared" si="823"/>
        <v>0</v>
      </c>
      <c r="BH1444" s="12">
        <f t="shared" si="824"/>
        <v>0</v>
      </c>
      <c r="BI1444" s="12">
        <f t="shared" si="825"/>
        <v>0</v>
      </c>
      <c r="BJ1444" s="12">
        <f t="shared" si="826"/>
        <v>0</v>
      </c>
      <c r="BK1444" s="12">
        <f t="shared" si="827"/>
        <v>0</v>
      </c>
      <c r="BL1444" s="20">
        <f t="shared" si="828"/>
        <v>0</v>
      </c>
      <c r="BM1444" s="12">
        <f t="shared" si="829"/>
        <v>0</v>
      </c>
      <c r="BN1444" s="12" t="str">
        <f t="shared" si="852"/>
        <v/>
      </c>
      <c r="BO1444" s="12" t="str">
        <f t="shared" si="830"/>
        <v/>
      </c>
      <c r="BP1444" s="12" t="str">
        <f t="shared" si="831"/>
        <v/>
      </c>
      <c r="BQ1444" s="12" t="str">
        <f t="shared" si="832"/>
        <v/>
      </c>
      <c r="BS1444" s="12">
        <f t="shared" si="833"/>
        <v>0</v>
      </c>
      <c r="BT1444" s="12">
        <f t="shared" si="834"/>
        <v>0</v>
      </c>
      <c r="BU1444" s="12">
        <f t="shared" si="835"/>
        <v>0</v>
      </c>
      <c r="BV1444" s="12">
        <f t="shared" si="836"/>
        <v>0</v>
      </c>
      <c r="BW1444" s="12">
        <f t="shared" si="837"/>
        <v>0</v>
      </c>
      <c r="BX1444" s="12">
        <f t="shared" si="838"/>
        <v>0</v>
      </c>
      <c r="BY1444" s="12">
        <f t="shared" si="839"/>
        <v>0</v>
      </c>
      <c r="BZ1444" s="12">
        <f t="shared" si="840"/>
        <v>0</v>
      </c>
      <c r="CA1444" s="12" t="str">
        <f t="shared" si="841"/>
        <v/>
      </c>
      <c r="CB1444" s="21" t="str">
        <f t="shared" si="842"/>
        <v/>
      </c>
      <c r="CC1444" s="12" t="str">
        <f t="shared" si="843"/>
        <v/>
      </c>
      <c r="CD1444" s="12" t="str">
        <f t="shared" si="844"/>
        <v/>
      </c>
      <c r="CF1444" s="12">
        <f t="shared" si="845"/>
        <v>0</v>
      </c>
      <c r="CG1444" s="12">
        <f t="shared" si="846"/>
        <v>0</v>
      </c>
      <c r="CH1444" s="12">
        <f t="shared" si="847"/>
        <v>0</v>
      </c>
      <c r="CI1444" s="12">
        <f t="shared" si="848"/>
        <v>0</v>
      </c>
      <c r="CJ1444" s="12">
        <f t="shared" si="849"/>
        <v>0</v>
      </c>
      <c r="CK1444" s="12">
        <f t="shared" si="850"/>
        <v>0</v>
      </c>
    </row>
    <row r="1445" spans="50:89" x14ac:dyDescent="0.25">
      <c r="AX1445" s="12" t="str">
        <f t="shared" si="820"/>
        <v/>
      </c>
      <c r="AY1445" s="12" t="str">
        <f t="shared" si="851"/>
        <v/>
      </c>
      <c r="AZ1445" s="20">
        <f t="shared" si="821"/>
        <v>0</v>
      </c>
      <c r="BA1445" s="12" t="str">
        <f t="shared" si="816"/>
        <v/>
      </c>
      <c r="BB1445" s="12" t="str">
        <f t="shared" si="817"/>
        <v/>
      </c>
      <c r="BC1445" s="12" t="str">
        <f t="shared" si="818"/>
        <v/>
      </c>
      <c r="BD1445" s="12" t="str">
        <f t="shared" si="819"/>
        <v/>
      </c>
      <c r="BF1445" s="12">
        <f t="shared" si="822"/>
        <v>0</v>
      </c>
      <c r="BG1445" s="12">
        <f t="shared" si="823"/>
        <v>0</v>
      </c>
      <c r="BH1445" s="12">
        <f t="shared" si="824"/>
        <v>0</v>
      </c>
      <c r="BI1445" s="12">
        <f t="shared" si="825"/>
        <v>0</v>
      </c>
      <c r="BJ1445" s="12">
        <f t="shared" si="826"/>
        <v>0</v>
      </c>
      <c r="BK1445" s="12">
        <f t="shared" si="827"/>
        <v>0</v>
      </c>
      <c r="BL1445" s="20">
        <f t="shared" si="828"/>
        <v>0</v>
      </c>
      <c r="BM1445" s="12">
        <f t="shared" si="829"/>
        <v>0</v>
      </c>
      <c r="BN1445" s="12" t="str">
        <f t="shared" si="852"/>
        <v/>
      </c>
      <c r="BO1445" s="12" t="str">
        <f t="shared" si="830"/>
        <v/>
      </c>
      <c r="BP1445" s="12" t="str">
        <f t="shared" si="831"/>
        <v/>
      </c>
      <c r="BQ1445" s="12" t="str">
        <f t="shared" si="832"/>
        <v/>
      </c>
      <c r="BS1445" s="12">
        <f t="shared" si="833"/>
        <v>0</v>
      </c>
      <c r="BT1445" s="12">
        <f t="shared" si="834"/>
        <v>0</v>
      </c>
      <c r="BU1445" s="12">
        <f t="shared" si="835"/>
        <v>0</v>
      </c>
      <c r="BV1445" s="12">
        <f t="shared" si="836"/>
        <v>0</v>
      </c>
      <c r="BW1445" s="12">
        <f t="shared" si="837"/>
        <v>0</v>
      </c>
      <c r="BX1445" s="12">
        <f t="shared" si="838"/>
        <v>0</v>
      </c>
      <c r="BY1445" s="12">
        <f t="shared" si="839"/>
        <v>0</v>
      </c>
      <c r="BZ1445" s="12">
        <f t="shared" si="840"/>
        <v>0</v>
      </c>
      <c r="CA1445" s="12" t="str">
        <f t="shared" si="841"/>
        <v/>
      </c>
      <c r="CB1445" s="21" t="str">
        <f t="shared" si="842"/>
        <v/>
      </c>
      <c r="CC1445" s="12" t="str">
        <f t="shared" si="843"/>
        <v/>
      </c>
      <c r="CD1445" s="12" t="str">
        <f t="shared" si="844"/>
        <v/>
      </c>
      <c r="CF1445" s="12">
        <f t="shared" si="845"/>
        <v>0</v>
      </c>
      <c r="CG1445" s="12">
        <f t="shared" si="846"/>
        <v>0</v>
      </c>
      <c r="CH1445" s="12">
        <f t="shared" si="847"/>
        <v>0</v>
      </c>
      <c r="CI1445" s="12">
        <f t="shared" si="848"/>
        <v>0</v>
      </c>
      <c r="CJ1445" s="12">
        <f t="shared" si="849"/>
        <v>0</v>
      </c>
      <c r="CK1445" s="12">
        <f t="shared" si="850"/>
        <v>0</v>
      </c>
    </row>
    <row r="1446" spans="50:89" x14ac:dyDescent="0.25">
      <c r="AX1446" s="12" t="str">
        <f t="shared" si="820"/>
        <v/>
      </c>
      <c r="AY1446" s="12" t="str">
        <f t="shared" si="851"/>
        <v/>
      </c>
      <c r="AZ1446" s="20">
        <f t="shared" si="821"/>
        <v>0</v>
      </c>
      <c r="BA1446" s="12" t="str">
        <f t="shared" si="816"/>
        <v/>
      </c>
      <c r="BB1446" s="12" t="str">
        <f t="shared" si="817"/>
        <v/>
      </c>
      <c r="BC1446" s="12" t="str">
        <f t="shared" si="818"/>
        <v/>
      </c>
      <c r="BD1446" s="12" t="str">
        <f t="shared" si="819"/>
        <v/>
      </c>
      <c r="BF1446" s="12">
        <f t="shared" si="822"/>
        <v>0</v>
      </c>
      <c r="BG1446" s="12">
        <f t="shared" si="823"/>
        <v>0</v>
      </c>
      <c r="BH1446" s="12">
        <f t="shared" si="824"/>
        <v>0</v>
      </c>
      <c r="BI1446" s="12">
        <f t="shared" si="825"/>
        <v>0</v>
      </c>
      <c r="BJ1446" s="12">
        <f t="shared" si="826"/>
        <v>0</v>
      </c>
      <c r="BK1446" s="12">
        <f t="shared" si="827"/>
        <v>0</v>
      </c>
      <c r="BL1446" s="20">
        <f t="shared" si="828"/>
        <v>0</v>
      </c>
      <c r="BM1446" s="12">
        <f t="shared" si="829"/>
        <v>0</v>
      </c>
      <c r="BN1446" s="12" t="str">
        <f t="shared" si="852"/>
        <v/>
      </c>
      <c r="BO1446" s="12" t="str">
        <f t="shared" si="830"/>
        <v/>
      </c>
      <c r="BP1446" s="12" t="str">
        <f t="shared" si="831"/>
        <v/>
      </c>
      <c r="BQ1446" s="12" t="str">
        <f t="shared" si="832"/>
        <v/>
      </c>
      <c r="BS1446" s="12">
        <f t="shared" si="833"/>
        <v>0</v>
      </c>
      <c r="BT1446" s="12">
        <f t="shared" si="834"/>
        <v>0</v>
      </c>
      <c r="BU1446" s="12">
        <f t="shared" si="835"/>
        <v>0</v>
      </c>
      <c r="BV1446" s="12">
        <f t="shared" si="836"/>
        <v>0</v>
      </c>
      <c r="BW1446" s="12">
        <f t="shared" si="837"/>
        <v>0</v>
      </c>
      <c r="BX1446" s="12">
        <f t="shared" si="838"/>
        <v>0</v>
      </c>
      <c r="BY1446" s="12">
        <f t="shared" si="839"/>
        <v>0</v>
      </c>
      <c r="BZ1446" s="12">
        <f t="shared" si="840"/>
        <v>0</v>
      </c>
      <c r="CA1446" s="12" t="str">
        <f t="shared" si="841"/>
        <v/>
      </c>
      <c r="CB1446" s="21" t="str">
        <f t="shared" si="842"/>
        <v/>
      </c>
      <c r="CC1446" s="12" t="str">
        <f t="shared" si="843"/>
        <v/>
      </c>
      <c r="CD1446" s="12" t="str">
        <f t="shared" si="844"/>
        <v/>
      </c>
      <c r="CF1446" s="12">
        <f t="shared" si="845"/>
        <v>0</v>
      </c>
      <c r="CG1446" s="12">
        <f t="shared" si="846"/>
        <v>0</v>
      </c>
      <c r="CH1446" s="12">
        <f t="shared" si="847"/>
        <v>0</v>
      </c>
      <c r="CI1446" s="12">
        <f t="shared" si="848"/>
        <v>0</v>
      </c>
      <c r="CJ1446" s="12">
        <f t="shared" si="849"/>
        <v>0</v>
      </c>
      <c r="CK1446" s="12">
        <f t="shared" si="850"/>
        <v>0</v>
      </c>
    </row>
    <row r="1447" spans="50:89" x14ac:dyDescent="0.25">
      <c r="AX1447" s="12" t="str">
        <f t="shared" si="820"/>
        <v/>
      </c>
      <c r="AY1447" s="12" t="str">
        <f t="shared" si="851"/>
        <v/>
      </c>
      <c r="AZ1447" s="20">
        <f t="shared" si="821"/>
        <v>0</v>
      </c>
      <c r="BA1447" s="12" t="str">
        <f t="shared" si="816"/>
        <v/>
      </c>
      <c r="BB1447" s="12" t="str">
        <f t="shared" si="817"/>
        <v/>
      </c>
      <c r="BC1447" s="12" t="str">
        <f t="shared" si="818"/>
        <v/>
      </c>
      <c r="BD1447" s="12" t="str">
        <f t="shared" si="819"/>
        <v/>
      </c>
      <c r="BF1447" s="12">
        <f t="shared" si="822"/>
        <v>0</v>
      </c>
      <c r="BG1447" s="12">
        <f t="shared" si="823"/>
        <v>0</v>
      </c>
      <c r="BH1447" s="12">
        <f t="shared" si="824"/>
        <v>0</v>
      </c>
      <c r="BI1447" s="12">
        <f t="shared" si="825"/>
        <v>0</v>
      </c>
      <c r="BJ1447" s="12">
        <f t="shared" si="826"/>
        <v>0</v>
      </c>
      <c r="BK1447" s="12">
        <f t="shared" si="827"/>
        <v>0</v>
      </c>
      <c r="BL1447" s="20">
        <f t="shared" si="828"/>
        <v>0</v>
      </c>
      <c r="BM1447" s="12">
        <f t="shared" si="829"/>
        <v>0</v>
      </c>
      <c r="BN1447" s="12" t="str">
        <f t="shared" si="852"/>
        <v/>
      </c>
      <c r="BO1447" s="12" t="str">
        <f t="shared" si="830"/>
        <v/>
      </c>
      <c r="BP1447" s="12" t="str">
        <f t="shared" si="831"/>
        <v/>
      </c>
      <c r="BQ1447" s="12" t="str">
        <f t="shared" si="832"/>
        <v/>
      </c>
      <c r="BS1447" s="12">
        <f t="shared" si="833"/>
        <v>0</v>
      </c>
      <c r="BT1447" s="12">
        <f t="shared" si="834"/>
        <v>0</v>
      </c>
      <c r="BU1447" s="12">
        <f t="shared" si="835"/>
        <v>0</v>
      </c>
      <c r="BV1447" s="12">
        <f t="shared" si="836"/>
        <v>0</v>
      </c>
      <c r="BW1447" s="12">
        <f t="shared" si="837"/>
        <v>0</v>
      </c>
      <c r="BX1447" s="12">
        <f t="shared" si="838"/>
        <v>0</v>
      </c>
      <c r="BY1447" s="12">
        <f t="shared" si="839"/>
        <v>0</v>
      </c>
      <c r="BZ1447" s="12">
        <f t="shared" si="840"/>
        <v>0</v>
      </c>
      <c r="CA1447" s="12" t="str">
        <f t="shared" si="841"/>
        <v/>
      </c>
      <c r="CB1447" s="21" t="str">
        <f t="shared" si="842"/>
        <v/>
      </c>
      <c r="CC1447" s="12" t="str">
        <f t="shared" si="843"/>
        <v/>
      </c>
      <c r="CD1447" s="12" t="str">
        <f t="shared" si="844"/>
        <v/>
      </c>
      <c r="CF1447" s="12">
        <f t="shared" si="845"/>
        <v>0</v>
      </c>
      <c r="CG1447" s="12">
        <f t="shared" si="846"/>
        <v>0</v>
      </c>
      <c r="CH1447" s="12">
        <f t="shared" si="847"/>
        <v>0</v>
      </c>
      <c r="CI1447" s="12">
        <f t="shared" si="848"/>
        <v>0</v>
      </c>
      <c r="CJ1447" s="12">
        <f t="shared" si="849"/>
        <v>0</v>
      </c>
      <c r="CK1447" s="12">
        <f t="shared" si="850"/>
        <v>0</v>
      </c>
    </row>
    <row r="1448" spans="50:89" x14ac:dyDescent="0.25">
      <c r="AX1448" s="12" t="str">
        <f t="shared" si="820"/>
        <v/>
      </c>
      <c r="AY1448" s="12" t="str">
        <f t="shared" si="851"/>
        <v/>
      </c>
      <c r="AZ1448" s="20">
        <f t="shared" si="821"/>
        <v>0</v>
      </c>
      <c r="BA1448" s="12" t="str">
        <f t="shared" si="816"/>
        <v/>
      </c>
      <c r="BB1448" s="12" t="str">
        <f t="shared" si="817"/>
        <v/>
      </c>
      <c r="BC1448" s="12" t="str">
        <f t="shared" si="818"/>
        <v/>
      </c>
      <c r="BD1448" s="12" t="str">
        <f t="shared" si="819"/>
        <v/>
      </c>
      <c r="BF1448" s="12">
        <f t="shared" si="822"/>
        <v>0</v>
      </c>
      <c r="BG1448" s="12">
        <f t="shared" si="823"/>
        <v>0</v>
      </c>
      <c r="BH1448" s="12">
        <f t="shared" si="824"/>
        <v>0</v>
      </c>
      <c r="BI1448" s="12">
        <f t="shared" si="825"/>
        <v>0</v>
      </c>
      <c r="BJ1448" s="12">
        <f t="shared" si="826"/>
        <v>0</v>
      </c>
      <c r="BK1448" s="12">
        <f t="shared" si="827"/>
        <v>0</v>
      </c>
      <c r="BL1448" s="20">
        <f t="shared" si="828"/>
        <v>0</v>
      </c>
      <c r="BM1448" s="12">
        <f t="shared" si="829"/>
        <v>0</v>
      </c>
      <c r="BN1448" s="12" t="str">
        <f t="shared" si="852"/>
        <v/>
      </c>
      <c r="BO1448" s="12" t="str">
        <f t="shared" si="830"/>
        <v/>
      </c>
      <c r="BP1448" s="12" t="str">
        <f t="shared" si="831"/>
        <v/>
      </c>
      <c r="BQ1448" s="12" t="str">
        <f t="shared" si="832"/>
        <v/>
      </c>
      <c r="BS1448" s="12">
        <f t="shared" si="833"/>
        <v>0</v>
      </c>
      <c r="BT1448" s="12">
        <f t="shared" si="834"/>
        <v>0</v>
      </c>
      <c r="BU1448" s="12">
        <f t="shared" si="835"/>
        <v>0</v>
      </c>
      <c r="BV1448" s="12">
        <f t="shared" si="836"/>
        <v>0</v>
      </c>
      <c r="BW1448" s="12">
        <f t="shared" si="837"/>
        <v>0</v>
      </c>
      <c r="BX1448" s="12">
        <f t="shared" si="838"/>
        <v>0</v>
      </c>
      <c r="BY1448" s="12">
        <f t="shared" si="839"/>
        <v>0</v>
      </c>
      <c r="BZ1448" s="12">
        <f t="shared" si="840"/>
        <v>0</v>
      </c>
      <c r="CA1448" s="12" t="str">
        <f t="shared" si="841"/>
        <v/>
      </c>
      <c r="CB1448" s="21" t="str">
        <f t="shared" si="842"/>
        <v/>
      </c>
      <c r="CC1448" s="12" t="str">
        <f t="shared" si="843"/>
        <v/>
      </c>
      <c r="CD1448" s="12" t="str">
        <f t="shared" si="844"/>
        <v/>
      </c>
      <c r="CF1448" s="12">
        <f t="shared" si="845"/>
        <v>0</v>
      </c>
      <c r="CG1448" s="12">
        <f t="shared" si="846"/>
        <v>0</v>
      </c>
      <c r="CH1448" s="12">
        <f t="shared" si="847"/>
        <v>0</v>
      </c>
      <c r="CI1448" s="12">
        <f t="shared" si="848"/>
        <v>0</v>
      </c>
      <c r="CJ1448" s="12">
        <f t="shared" si="849"/>
        <v>0</v>
      </c>
      <c r="CK1448" s="12">
        <f t="shared" si="850"/>
        <v>0</v>
      </c>
    </row>
    <row r="1449" spans="50:89" x14ac:dyDescent="0.25">
      <c r="AX1449" s="12" t="str">
        <f t="shared" si="820"/>
        <v/>
      </c>
      <c r="AY1449" s="12" t="str">
        <f t="shared" si="851"/>
        <v/>
      </c>
      <c r="AZ1449" s="20">
        <f t="shared" si="821"/>
        <v>0</v>
      </c>
      <c r="BA1449" s="12" t="str">
        <f t="shared" si="816"/>
        <v/>
      </c>
      <c r="BB1449" s="12" t="str">
        <f t="shared" si="817"/>
        <v/>
      </c>
      <c r="BC1449" s="12" t="str">
        <f t="shared" si="818"/>
        <v/>
      </c>
      <c r="BD1449" s="12" t="str">
        <f t="shared" si="819"/>
        <v/>
      </c>
      <c r="BF1449" s="12">
        <f t="shared" si="822"/>
        <v>0</v>
      </c>
      <c r="BG1449" s="12">
        <f t="shared" si="823"/>
        <v>0</v>
      </c>
      <c r="BH1449" s="12">
        <f t="shared" si="824"/>
        <v>0</v>
      </c>
      <c r="BI1449" s="12">
        <f t="shared" si="825"/>
        <v>0</v>
      </c>
      <c r="BJ1449" s="12">
        <f t="shared" si="826"/>
        <v>0</v>
      </c>
      <c r="BK1449" s="12">
        <f t="shared" si="827"/>
        <v>0</v>
      </c>
      <c r="BL1449" s="20">
        <f t="shared" si="828"/>
        <v>0</v>
      </c>
      <c r="BM1449" s="12">
        <f t="shared" si="829"/>
        <v>0</v>
      </c>
      <c r="BN1449" s="12" t="str">
        <f t="shared" si="852"/>
        <v/>
      </c>
      <c r="BO1449" s="12" t="str">
        <f t="shared" si="830"/>
        <v/>
      </c>
      <c r="BP1449" s="12" t="str">
        <f t="shared" si="831"/>
        <v/>
      </c>
      <c r="BQ1449" s="12" t="str">
        <f t="shared" si="832"/>
        <v/>
      </c>
      <c r="BS1449" s="12">
        <f t="shared" si="833"/>
        <v>0</v>
      </c>
      <c r="BT1449" s="12">
        <f t="shared" si="834"/>
        <v>0</v>
      </c>
      <c r="BU1449" s="12">
        <f t="shared" si="835"/>
        <v>0</v>
      </c>
      <c r="BV1449" s="12">
        <f t="shared" si="836"/>
        <v>0</v>
      </c>
      <c r="BW1449" s="12">
        <f t="shared" si="837"/>
        <v>0</v>
      </c>
      <c r="BX1449" s="12">
        <f t="shared" si="838"/>
        <v>0</v>
      </c>
      <c r="BY1449" s="12">
        <f t="shared" si="839"/>
        <v>0</v>
      </c>
      <c r="BZ1449" s="12">
        <f t="shared" si="840"/>
        <v>0</v>
      </c>
      <c r="CA1449" s="12" t="str">
        <f t="shared" si="841"/>
        <v/>
      </c>
      <c r="CB1449" s="21" t="str">
        <f t="shared" si="842"/>
        <v/>
      </c>
      <c r="CC1449" s="12" t="str">
        <f t="shared" si="843"/>
        <v/>
      </c>
      <c r="CD1449" s="12" t="str">
        <f t="shared" si="844"/>
        <v/>
      </c>
      <c r="CF1449" s="12">
        <f t="shared" si="845"/>
        <v>0</v>
      </c>
      <c r="CG1449" s="12">
        <f t="shared" si="846"/>
        <v>0</v>
      </c>
      <c r="CH1449" s="12">
        <f t="shared" si="847"/>
        <v>0</v>
      </c>
      <c r="CI1449" s="12">
        <f t="shared" si="848"/>
        <v>0</v>
      </c>
      <c r="CJ1449" s="12">
        <f t="shared" si="849"/>
        <v>0</v>
      </c>
      <c r="CK1449" s="12">
        <f t="shared" si="850"/>
        <v>0</v>
      </c>
    </row>
    <row r="1450" spans="50:89" x14ac:dyDescent="0.25">
      <c r="AX1450" s="12" t="str">
        <f t="shared" si="820"/>
        <v/>
      </c>
      <c r="AY1450" s="12" t="str">
        <f t="shared" si="851"/>
        <v/>
      </c>
      <c r="AZ1450" s="20">
        <f t="shared" si="821"/>
        <v>0</v>
      </c>
      <c r="BA1450" s="12" t="str">
        <f t="shared" si="816"/>
        <v/>
      </c>
      <c r="BB1450" s="12" t="str">
        <f t="shared" si="817"/>
        <v/>
      </c>
      <c r="BC1450" s="12" t="str">
        <f t="shared" si="818"/>
        <v/>
      </c>
      <c r="BD1450" s="12" t="str">
        <f t="shared" si="819"/>
        <v/>
      </c>
      <c r="BF1450" s="12">
        <f t="shared" si="822"/>
        <v>0</v>
      </c>
      <c r="BG1450" s="12">
        <f t="shared" si="823"/>
        <v>0</v>
      </c>
      <c r="BH1450" s="12">
        <f t="shared" si="824"/>
        <v>0</v>
      </c>
      <c r="BI1450" s="12">
        <f t="shared" si="825"/>
        <v>0</v>
      </c>
      <c r="BJ1450" s="12">
        <f t="shared" si="826"/>
        <v>0</v>
      </c>
      <c r="BK1450" s="12">
        <f t="shared" si="827"/>
        <v>0</v>
      </c>
      <c r="BL1450" s="20">
        <f t="shared" si="828"/>
        <v>0</v>
      </c>
      <c r="BM1450" s="12">
        <f t="shared" si="829"/>
        <v>0</v>
      </c>
      <c r="BN1450" s="12" t="str">
        <f t="shared" si="852"/>
        <v/>
      </c>
      <c r="BO1450" s="12" t="str">
        <f t="shared" si="830"/>
        <v/>
      </c>
      <c r="BP1450" s="12" t="str">
        <f t="shared" si="831"/>
        <v/>
      </c>
      <c r="BQ1450" s="12" t="str">
        <f t="shared" si="832"/>
        <v/>
      </c>
      <c r="BS1450" s="12">
        <f t="shared" si="833"/>
        <v>0</v>
      </c>
      <c r="BT1450" s="12">
        <f t="shared" si="834"/>
        <v>0</v>
      </c>
      <c r="BU1450" s="12">
        <f t="shared" si="835"/>
        <v>0</v>
      </c>
      <c r="BV1450" s="12">
        <f t="shared" si="836"/>
        <v>0</v>
      </c>
      <c r="BW1450" s="12">
        <f t="shared" si="837"/>
        <v>0</v>
      </c>
      <c r="BX1450" s="12">
        <f t="shared" si="838"/>
        <v>0</v>
      </c>
      <c r="BY1450" s="12">
        <f t="shared" si="839"/>
        <v>0</v>
      </c>
      <c r="BZ1450" s="12">
        <f t="shared" si="840"/>
        <v>0</v>
      </c>
      <c r="CA1450" s="12" t="str">
        <f t="shared" si="841"/>
        <v/>
      </c>
      <c r="CB1450" s="21" t="str">
        <f t="shared" si="842"/>
        <v/>
      </c>
      <c r="CC1450" s="12" t="str">
        <f t="shared" si="843"/>
        <v/>
      </c>
      <c r="CD1450" s="12" t="str">
        <f t="shared" si="844"/>
        <v/>
      </c>
      <c r="CF1450" s="12">
        <f t="shared" si="845"/>
        <v>0</v>
      </c>
      <c r="CG1450" s="12">
        <f t="shared" si="846"/>
        <v>0</v>
      </c>
      <c r="CH1450" s="12">
        <f t="shared" si="847"/>
        <v>0</v>
      </c>
      <c r="CI1450" s="12">
        <f t="shared" si="848"/>
        <v>0</v>
      </c>
      <c r="CJ1450" s="12">
        <f t="shared" si="849"/>
        <v>0</v>
      </c>
      <c r="CK1450" s="12">
        <f t="shared" si="850"/>
        <v>0</v>
      </c>
    </row>
    <row r="1451" spans="50:89" x14ac:dyDescent="0.25">
      <c r="AX1451" s="12" t="str">
        <f t="shared" si="820"/>
        <v/>
      </c>
      <c r="AY1451" s="12" t="str">
        <f t="shared" si="851"/>
        <v/>
      </c>
      <c r="AZ1451" s="20">
        <f t="shared" si="821"/>
        <v>0</v>
      </c>
      <c r="BA1451" s="12" t="str">
        <f t="shared" si="816"/>
        <v/>
      </c>
      <c r="BB1451" s="12" t="str">
        <f t="shared" si="817"/>
        <v/>
      </c>
      <c r="BC1451" s="12" t="str">
        <f t="shared" si="818"/>
        <v/>
      </c>
      <c r="BD1451" s="12" t="str">
        <f t="shared" si="819"/>
        <v/>
      </c>
      <c r="BF1451" s="12">
        <f t="shared" si="822"/>
        <v>0</v>
      </c>
      <c r="BG1451" s="12">
        <f t="shared" si="823"/>
        <v>0</v>
      </c>
      <c r="BH1451" s="12">
        <f t="shared" si="824"/>
        <v>0</v>
      </c>
      <c r="BI1451" s="12">
        <f t="shared" si="825"/>
        <v>0</v>
      </c>
      <c r="BJ1451" s="12">
        <f t="shared" si="826"/>
        <v>0</v>
      </c>
      <c r="BK1451" s="12">
        <f t="shared" si="827"/>
        <v>0</v>
      </c>
      <c r="BL1451" s="20">
        <f t="shared" si="828"/>
        <v>0</v>
      </c>
      <c r="BM1451" s="12">
        <f t="shared" si="829"/>
        <v>0</v>
      </c>
      <c r="BN1451" s="12" t="str">
        <f t="shared" si="852"/>
        <v/>
      </c>
      <c r="BO1451" s="12" t="str">
        <f t="shared" si="830"/>
        <v/>
      </c>
      <c r="BP1451" s="12" t="str">
        <f t="shared" si="831"/>
        <v/>
      </c>
      <c r="BQ1451" s="12" t="str">
        <f t="shared" si="832"/>
        <v/>
      </c>
      <c r="BS1451" s="12">
        <f t="shared" si="833"/>
        <v>0</v>
      </c>
      <c r="BT1451" s="12">
        <f t="shared" si="834"/>
        <v>0</v>
      </c>
      <c r="BU1451" s="12">
        <f t="shared" si="835"/>
        <v>0</v>
      </c>
      <c r="BV1451" s="12">
        <f t="shared" si="836"/>
        <v>0</v>
      </c>
      <c r="BW1451" s="12">
        <f t="shared" si="837"/>
        <v>0</v>
      </c>
      <c r="BX1451" s="12">
        <f t="shared" si="838"/>
        <v>0</v>
      </c>
      <c r="BY1451" s="12">
        <f t="shared" si="839"/>
        <v>0</v>
      </c>
      <c r="BZ1451" s="12">
        <f t="shared" si="840"/>
        <v>0</v>
      </c>
      <c r="CA1451" s="12" t="str">
        <f t="shared" si="841"/>
        <v/>
      </c>
      <c r="CB1451" s="21" t="str">
        <f t="shared" si="842"/>
        <v/>
      </c>
      <c r="CC1451" s="12" t="str">
        <f t="shared" si="843"/>
        <v/>
      </c>
      <c r="CD1451" s="12" t="str">
        <f t="shared" si="844"/>
        <v/>
      </c>
      <c r="CF1451" s="12">
        <f t="shared" si="845"/>
        <v>0</v>
      </c>
      <c r="CG1451" s="12">
        <f t="shared" si="846"/>
        <v>0</v>
      </c>
      <c r="CH1451" s="12">
        <f t="shared" si="847"/>
        <v>0</v>
      </c>
      <c r="CI1451" s="12">
        <f t="shared" si="848"/>
        <v>0</v>
      </c>
      <c r="CJ1451" s="12">
        <f t="shared" si="849"/>
        <v>0</v>
      </c>
      <c r="CK1451" s="12">
        <f t="shared" si="850"/>
        <v>0</v>
      </c>
    </row>
    <row r="1452" spans="50:89" x14ac:dyDescent="0.25">
      <c r="AX1452" s="12" t="str">
        <f t="shared" si="820"/>
        <v/>
      </c>
      <c r="AY1452" s="12" t="str">
        <f t="shared" si="851"/>
        <v/>
      </c>
      <c r="AZ1452" s="20">
        <f t="shared" si="821"/>
        <v>0</v>
      </c>
      <c r="BA1452" s="12" t="str">
        <f t="shared" si="816"/>
        <v/>
      </c>
      <c r="BB1452" s="12" t="str">
        <f t="shared" si="817"/>
        <v/>
      </c>
      <c r="BC1452" s="12" t="str">
        <f t="shared" si="818"/>
        <v/>
      </c>
      <c r="BD1452" s="12" t="str">
        <f t="shared" si="819"/>
        <v/>
      </c>
      <c r="BF1452" s="12">
        <f t="shared" si="822"/>
        <v>0</v>
      </c>
      <c r="BG1452" s="12">
        <f t="shared" si="823"/>
        <v>0</v>
      </c>
      <c r="BH1452" s="12">
        <f t="shared" si="824"/>
        <v>0</v>
      </c>
      <c r="BI1452" s="12">
        <f t="shared" si="825"/>
        <v>0</v>
      </c>
      <c r="BJ1452" s="12">
        <f t="shared" si="826"/>
        <v>0</v>
      </c>
      <c r="BK1452" s="12">
        <f t="shared" si="827"/>
        <v>0</v>
      </c>
      <c r="BL1452" s="20">
        <f t="shared" si="828"/>
        <v>0</v>
      </c>
      <c r="BM1452" s="12">
        <f t="shared" si="829"/>
        <v>0</v>
      </c>
      <c r="BN1452" s="12" t="str">
        <f t="shared" si="852"/>
        <v/>
      </c>
      <c r="BO1452" s="12" t="str">
        <f t="shared" si="830"/>
        <v/>
      </c>
      <c r="BP1452" s="12" t="str">
        <f t="shared" si="831"/>
        <v/>
      </c>
      <c r="BQ1452" s="12" t="str">
        <f t="shared" si="832"/>
        <v/>
      </c>
      <c r="BS1452" s="12">
        <f t="shared" si="833"/>
        <v>0</v>
      </c>
      <c r="BT1452" s="12">
        <f t="shared" si="834"/>
        <v>0</v>
      </c>
      <c r="BU1452" s="12">
        <f t="shared" si="835"/>
        <v>0</v>
      </c>
      <c r="BV1452" s="12">
        <f t="shared" si="836"/>
        <v>0</v>
      </c>
      <c r="BW1452" s="12">
        <f t="shared" si="837"/>
        <v>0</v>
      </c>
      <c r="BX1452" s="12">
        <f t="shared" si="838"/>
        <v>0</v>
      </c>
      <c r="BY1452" s="12">
        <f t="shared" si="839"/>
        <v>0</v>
      </c>
      <c r="BZ1452" s="12">
        <f t="shared" si="840"/>
        <v>0</v>
      </c>
      <c r="CA1452" s="12" t="str">
        <f t="shared" si="841"/>
        <v/>
      </c>
      <c r="CB1452" s="21" t="str">
        <f t="shared" si="842"/>
        <v/>
      </c>
      <c r="CC1452" s="12" t="str">
        <f t="shared" si="843"/>
        <v/>
      </c>
      <c r="CD1452" s="12" t="str">
        <f t="shared" si="844"/>
        <v/>
      </c>
      <c r="CF1452" s="12">
        <f t="shared" si="845"/>
        <v>0</v>
      </c>
      <c r="CG1452" s="12">
        <f t="shared" si="846"/>
        <v>0</v>
      </c>
      <c r="CH1452" s="12">
        <f t="shared" si="847"/>
        <v>0</v>
      </c>
      <c r="CI1452" s="12">
        <f t="shared" si="848"/>
        <v>0</v>
      </c>
      <c r="CJ1452" s="12">
        <f t="shared" si="849"/>
        <v>0</v>
      </c>
      <c r="CK1452" s="12">
        <f t="shared" si="850"/>
        <v>0</v>
      </c>
    </row>
    <row r="1453" spans="50:89" x14ac:dyDescent="0.25">
      <c r="AX1453" s="12" t="str">
        <f t="shared" si="820"/>
        <v/>
      </c>
      <c r="AY1453" s="12" t="str">
        <f t="shared" si="851"/>
        <v/>
      </c>
      <c r="AZ1453" s="20">
        <f t="shared" si="821"/>
        <v>0</v>
      </c>
      <c r="BA1453" s="12" t="str">
        <f t="shared" si="816"/>
        <v/>
      </c>
      <c r="BB1453" s="12" t="str">
        <f t="shared" si="817"/>
        <v/>
      </c>
      <c r="BC1453" s="12" t="str">
        <f t="shared" si="818"/>
        <v/>
      </c>
      <c r="BD1453" s="12" t="str">
        <f t="shared" si="819"/>
        <v/>
      </c>
      <c r="BF1453" s="12">
        <f t="shared" si="822"/>
        <v>0</v>
      </c>
      <c r="BG1453" s="12">
        <f t="shared" si="823"/>
        <v>0</v>
      </c>
      <c r="BH1453" s="12">
        <f t="shared" si="824"/>
        <v>0</v>
      </c>
      <c r="BI1453" s="12">
        <f t="shared" si="825"/>
        <v>0</v>
      </c>
      <c r="BJ1453" s="12">
        <f t="shared" si="826"/>
        <v>0</v>
      </c>
      <c r="BK1453" s="12">
        <f t="shared" si="827"/>
        <v>0</v>
      </c>
      <c r="BL1453" s="20">
        <f t="shared" si="828"/>
        <v>0</v>
      </c>
      <c r="BM1453" s="12">
        <f t="shared" si="829"/>
        <v>0</v>
      </c>
      <c r="BN1453" s="12" t="str">
        <f t="shared" si="852"/>
        <v/>
      </c>
      <c r="BO1453" s="12" t="str">
        <f t="shared" si="830"/>
        <v/>
      </c>
      <c r="BP1453" s="12" t="str">
        <f t="shared" si="831"/>
        <v/>
      </c>
      <c r="BQ1453" s="12" t="str">
        <f t="shared" si="832"/>
        <v/>
      </c>
      <c r="BS1453" s="12">
        <f t="shared" si="833"/>
        <v>0</v>
      </c>
      <c r="BT1453" s="12">
        <f t="shared" si="834"/>
        <v>0</v>
      </c>
      <c r="BU1453" s="12">
        <f t="shared" si="835"/>
        <v>0</v>
      </c>
      <c r="BV1453" s="12">
        <f t="shared" si="836"/>
        <v>0</v>
      </c>
      <c r="BW1453" s="12">
        <f t="shared" si="837"/>
        <v>0</v>
      </c>
      <c r="BX1453" s="12">
        <f t="shared" si="838"/>
        <v>0</v>
      </c>
      <c r="BY1453" s="12">
        <f t="shared" si="839"/>
        <v>0</v>
      </c>
      <c r="BZ1453" s="12">
        <f t="shared" si="840"/>
        <v>0</v>
      </c>
      <c r="CA1453" s="12" t="str">
        <f t="shared" si="841"/>
        <v/>
      </c>
      <c r="CB1453" s="21" t="str">
        <f t="shared" si="842"/>
        <v/>
      </c>
      <c r="CC1453" s="12" t="str">
        <f t="shared" si="843"/>
        <v/>
      </c>
      <c r="CD1453" s="12" t="str">
        <f t="shared" si="844"/>
        <v/>
      </c>
      <c r="CF1453" s="12">
        <f t="shared" si="845"/>
        <v>0</v>
      </c>
      <c r="CG1453" s="12">
        <f t="shared" si="846"/>
        <v>0</v>
      </c>
      <c r="CH1453" s="12">
        <f t="shared" si="847"/>
        <v>0</v>
      </c>
      <c r="CI1453" s="12">
        <f t="shared" si="848"/>
        <v>0</v>
      </c>
      <c r="CJ1453" s="12">
        <f t="shared" si="849"/>
        <v>0</v>
      </c>
      <c r="CK1453" s="12">
        <f t="shared" si="850"/>
        <v>0</v>
      </c>
    </row>
    <row r="1454" spans="50:89" x14ac:dyDescent="0.25">
      <c r="AX1454" s="12" t="str">
        <f t="shared" si="820"/>
        <v/>
      </c>
      <c r="AY1454" s="12" t="str">
        <f t="shared" si="851"/>
        <v/>
      </c>
      <c r="AZ1454" s="20">
        <f t="shared" si="821"/>
        <v>0</v>
      </c>
      <c r="BA1454" s="12" t="str">
        <f t="shared" si="816"/>
        <v/>
      </c>
      <c r="BB1454" s="12" t="str">
        <f t="shared" si="817"/>
        <v/>
      </c>
      <c r="BC1454" s="12" t="str">
        <f t="shared" si="818"/>
        <v/>
      </c>
      <c r="BD1454" s="12" t="str">
        <f t="shared" si="819"/>
        <v/>
      </c>
      <c r="BF1454" s="12">
        <f t="shared" si="822"/>
        <v>0</v>
      </c>
      <c r="BG1454" s="12">
        <f t="shared" si="823"/>
        <v>0</v>
      </c>
      <c r="BH1454" s="12">
        <f t="shared" si="824"/>
        <v>0</v>
      </c>
      <c r="BI1454" s="12">
        <f t="shared" si="825"/>
        <v>0</v>
      </c>
      <c r="BJ1454" s="12">
        <f t="shared" si="826"/>
        <v>0</v>
      </c>
      <c r="BK1454" s="12">
        <f t="shared" si="827"/>
        <v>0</v>
      </c>
      <c r="BL1454" s="20">
        <f t="shared" si="828"/>
        <v>0</v>
      </c>
      <c r="BM1454" s="12">
        <f t="shared" si="829"/>
        <v>0</v>
      </c>
      <c r="BN1454" s="12" t="str">
        <f t="shared" si="852"/>
        <v/>
      </c>
      <c r="BO1454" s="12" t="str">
        <f t="shared" si="830"/>
        <v/>
      </c>
      <c r="BP1454" s="12" t="str">
        <f t="shared" si="831"/>
        <v/>
      </c>
      <c r="BQ1454" s="12" t="str">
        <f t="shared" si="832"/>
        <v/>
      </c>
      <c r="BS1454" s="12">
        <f t="shared" si="833"/>
        <v>0</v>
      </c>
      <c r="BT1454" s="12">
        <f t="shared" si="834"/>
        <v>0</v>
      </c>
      <c r="BU1454" s="12">
        <f t="shared" si="835"/>
        <v>0</v>
      </c>
      <c r="BV1454" s="12">
        <f t="shared" si="836"/>
        <v>0</v>
      </c>
      <c r="BW1454" s="12">
        <f t="shared" si="837"/>
        <v>0</v>
      </c>
      <c r="BX1454" s="12">
        <f t="shared" si="838"/>
        <v>0</v>
      </c>
      <c r="BY1454" s="12">
        <f t="shared" si="839"/>
        <v>0</v>
      </c>
      <c r="BZ1454" s="12">
        <f t="shared" si="840"/>
        <v>0</v>
      </c>
      <c r="CA1454" s="12" t="str">
        <f t="shared" si="841"/>
        <v/>
      </c>
      <c r="CB1454" s="21" t="str">
        <f t="shared" si="842"/>
        <v/>
      </c>
      <c r="CC1454" s="12" t="str">
        <f t="shared" si="843"/>
        <v/>
      </c>
      <c r="CD1454" s="12" t="str">
        <f t="shared" si="844"/>
        <v/>
      </c>
      <c r="CF1454" s="12">
        <f t="shared" si="845"/>
        <v>0</v>
      </c>
      <c r="CG1454" s="12">
        <f t="shared" si="846"/>
        <v>0</v>
      </c>
      <c r="CH1454" s="12">
        <f t="shared" si="847"/>
        <v>0</v>
      </c>
      <c r="CI1454" s="12">
        <f t="shared" si="848"/>
        <v>0</v>
      </c>
      <c r="CJ1454" s="12">
        <f t="shared" si="849"/>
        <v>0</v>
      </c>
      <c r="CK1454" s="12">
        <f t="shared" si="850"/>
        <v>0</v>
      </c>
    </row>
    <row r="1455" spans="50:89" x14ac:dyDescent="0.25">
      <c r="AX1455" s="12" t="str">
        <f t="shared" si="820"/>
        <v/>
      </c>
      <c r="AY1455" s="12" t="str">
        <f t="shared" si="851"/>
        <v/>
      </c>
      <c r="AZ1455" s="20">
        <f t="shared" si="821"/>
        <v>0</v>
      </c>
      <c r="BA1455" s="12" t="str">
        <f t="shared" si="816"/>
        <v/>
      </c>
      <c r="BB1455" s="12" t="str">
        <f t="shared" si="817"/>
        <v/>
      </c>
      <c r="BC1455" s="12" t="str">
        <f t="shared" si="818"/>
        <v/>
      </c>
      <c r="BD1455" s="12" t="str">
        <f t="shared" si="819"/>
        <v/>
      </c>
      <c r="BF1455" s="12">
        <f t="shared" si="822"/>
        <v>0</v>
      </c>
      <c r="BG1455" s="12">
        <f t="shared" si="823"/>
        <v>0</v>
      </c>
      <c r="BH1455" s="12">
        <f t="shared" si="824"/>
        <v>0</v>
      </c>
      <c r="BI1455" s="12">
        <f t="shared" si="825"/>
        <v>0</v>
      </c>
      <c r="BJ1455" s="12">
        <f t="shared" si="826"/>
        <v>0</v>
      </c>
      <c r="BK1455" s="12">
        <f t="shared" si="827"/>
        <v>0</v>
      </c>
      <c r="BL1455" s="20">
        <f t="shared" si="828"/>
        <v>0</v>
      </c>
      <c r="BM1455" s="12">
        <f t="shared" si="829"/>
        <v>0</v>
      </c>
      <c r="BN1455" s="12" t="str">
        <f t="shared" si="852"/>
        <v/>
      </c>
      <c r="BO1455" s="12" t="str">
        <f t="shared" si="830"/>
        <v/>
      </c>
      <c r="BP1455" s="12" t="str">
        <f t="shared" si="831"/>
        <v/>
      </c>
      <c r="BQ1455" s="12" t="str">
        <f t="shared" si="832"/>
        <v/>
      </c>
      <c r="BS1455" s="12">
        <f t="shared" si="833"/>
        <v>0</v>
      </c>
      <c r="BT1455" s="12">
        <f t="shared" si="834"/>
        <v>0</v>
      </c>
      <c r="BU1455" s="12">
        <f t="shared" si="835"/>
        <v>0</v>
      </c>
      <c r="BV1455" s="12">
        <f t="shared" si="836"/>
        <v>0</v>
      </c>
      <c r="BW1455" s="12">
        <f t="shared" si="837"/>
        <v>0</v>
      </c>
      <c r="BX1455" s="12">
        <f t="shared" si="838"/>
        <v>0</v>
      </c>
      <c r="BY1455" s="12">
        <f t="shared" si="839"/>
        <v>0</v>
      </c>
      <c r="BZ1455" s="12">
        <f t="shared" si="840"/>
        <v>0</v>
      </c>
      <c r="CA1455" s="12" t="str">
        <f t="shared" si="841"/>
        <v/>
      </c>
      <c r="CB1455" s="21" t="str">
        <f t="shared" si="842"/>
        <v/>
      </c>
      <c r="CC1455" s="12" t="str">
        <f t="shared" si="843"/>
        <v/>
      </c>
      <c r="CD1455" s="12" t="str">
        <f t="shared" si="844"/>
        <v/>
      </c>
      <c r="CF1455" s="12">
        <f t="shared" si="845"/>
        <v>0</v>
      </c>
      <c r="CG1455" s="12">
        <f t="shared" si="846"/>
        <v>0</v>
      </c>
      <c r="CH1455" s="12">
        <f t="shared" si="847"/>
        <v>0</v>
      </c>
      <c r="CI1455" s="12">
        <f t="shared" si="848"/>
        <v>0</v>
      </c>
      <c r="CJ1455" s="12">
        <f t="shared" si="849"/>
        <v>0</v>
      </c>
      <c r="CK1455" s="12">
        <f t="shared" si="850"/>
        <v>0</v>
      </c>
    </row>
    <row r="1456" spans="50:89" x14ac:dyDescent="0.25">
      <c r="AX1456" s="12" t="str">
        <f t="shared" si="820"/>
        <v/>
      </c>
      <c r="AY1456" s="12" t="str">
        <f t="shared" si="851"/>
        <v/>
      </c>
      <c r="AZ1456" s="20">
        <f t="shared" si="821"/>
        <v>0</v>
      </c>
      <c r="BA1456" s="12" t="str">
        <f t="shared" si="816"/>
        <v/>
      </c>
      <c r="BB1456" s="12" t="str">
        <f t="shared" si="817"/>
        <v/>
      </c>
      <c r="BC1456" s="12" t="str">
        <f t="shared" si="818"/>
        <v/>
      </c>
      <c r="BD1456" s="12" t="str">
        <f t="shared" si="819"/>
        <v/>
      </c>
      <c r="BF1456" s="12">
        <f t="shared" si="822"/>
        <v>0</v>
      </c>
      <c r="BG1456" s="12">
        <f t="shared" si="823"/>
        <v>0</v>
      </c>
      <c r="BH1456" s="12">
        <f t="shared" si="824"/>
        <v>0</v>
      </c>
      <c r="BI1456" s="12">
        <f t="shared" si="825"/>
        <v>0</v>
      </c>
      <c r="BJ1456" s="12">
        <f t="shared" si="826"/>
        <v>0</v>
      </c>
      <c r="BK1456" s="12">
        <f t="shared" si="827"/>
        <v>0</v>
      </c>
      <c r="BL1456" s="20">
        <f t="shared" si="828"/>
        <v>0</v>
      </c>
      <c r="BM1456" s="12">
        <f t="shared" si="829"/>
        <v>0</v>
      </c>
      <c r="BN1456" s="12" t="str">
        <f t="shared" si="852"/>
        <v/>
      </c>
      <c r="BO1456" s="12" t="str">
        <f t="shared" si="830"/>
        <v/>
      </c>
      <c r="BP1456" s="12" t="str">
        <f t="shared" si="831"/>
        <v/>
      </c>
      <c r="BQ1456" s="12" t="str">
        <f t="shared" si="832"/>
        <v/>
      </c>
      <c r="BS1456" s="12">
        <f t="shared" si="833"/>
        <v>0</v>
      </c>
      <c r="BT1456" s="12">
        <f t="shared" si="834"/>
        <v>0</v>
      </c>
      <c r="BU1456" s="12">
        <f t="shared" si="835"/>
        <v>0</v>
      </c>
      <c r="BV1456" s="12">
        <f t="shared" si="836"/>
        <v>0</v>
      </c>
      <c r="BW1456" s="12">
        <f t="shared" si="837"/>
        <v>0</v>
      </c>
      <c r="BX1456" s="12">
        <f t="shared" si="838"/>
        <v>0</v>
      </c>
      <c r="BY1456" s="12">
        <f t="shared" si="839"/>
        <v>0</v>
      </c>
      <c r="BZ1456" s="12">
        <f t="shared" si="840"/>
        <v>0</v>
      </c>
      <c r="CA1456" s="12" t="str">
        <f t="shared" si="841"/>
        <v/>
      </c>
      <c r="CB1456" s="21" t="str">
        <f t="shared" si="842"/>
        <v/>
      </c>
      <c r="CC1456" s="12" t="str">
        <f t="shared" si="843"/>
        <v/>
      </c>
      <c r="CD1456" s="12" t="str">
        <f t="shared" si="844"/>
        <v/>
      </c>
      <c r="CF1456" s="12">
        <f t="shared" si="845"/>
        <v>0</v>
      </c>
      <c r="CG1456" s="12">
        <f t="shared" si="846"/>
        <v>0</v>
      </c>
      <c r="CH1456" s="12">
        <f t="shared" si="847"/>
        <v>0</v>
      </c>
      <c r="CI1456" s="12">
        <f t="shared" si="848"/>
        <v>0</v>
      </c>
      <c r="CJ1456" s="12">
        <f t="shared" si="849"/>
        <v>0</v>
      </c>
      <c r="CK1456" s="12">
        <f t="shared" si="850"/>
        <v>0</v>
      </c>
    </row>
    <row r="1457" spans="50:89" x14ac:dyDescent="0.25">
      <c r="AX1457" s="12" t="str">
        <f t="shared" si="820"/>
        <v/>
      </c>
      <c r="AY1457" s="12" t="str">
        <f t="shared" si="851"/>
        <v/>
      </c>
      <c r="AZ1457" s="20">
        <f t="shared" si="821"/>
        <v>0</v>
      </c>
      <c r="BA1457" s="12" t="str">
        <f t="shared" si="816"/>
        <v/>
      </c>
      <c r="BB1457" s="12" t="str">
        <f t="shared" si="817"/>
        <v/>
      </c>
      <c r="BC1457" s="12" t="str">
        <f t="shared" si="818"/>
        <v/>
      </c>
      <c r="BD1457" s="12" t="str">
        <f t="shared" si="819"/>
        <v/>
      </c>
      <c r="BF1457" s="12">
        <f t="shared" si="822"/>
        <v>0</v>
      </c>
      <c r="BG1457" s="12">
        <f t="shared" si="823"/>
        <v>0</v>
      </c>
      <c r="BH1457" s="12">
        <f t="shared" si="824"/>
        <v>0</v>
      </c>
      <c r="BI1457" s="12">
        <f t="shared" si="825"/>
        <v>0</v>
      </c>
      <c r="BJ1457" s="12">
        <f t="shared" si="826"/>
        <v>0</v>
      </c>
      <c r="BK1457" s="12">
        <f t="shared" si="827"/>
        <v>0</v>
      </c>
      <c r="BL1457" s="20">
        <f t="shared" si="828"/>
        <v>0</v>
      </c>
      <c r="BM1457" s="12">
        <f t="shared" si="829"/>
        <v>0</v>
      </c>
      <c r="BN1457" s="12" t="str">
        <f t="shared" si="852"/>
        <v/>
      </c>
      <c r="BO1457" s="12" t="str">
        <f t="shared" si="830"/>
        <v/>
      </c>
      <c r="BP1457" s="12" t="str">
        <f t="shared" si="831"/>
        <v/>
      </c>
      <c r="BQ1457" s="12" t="str">
        <f t="shared" si="832"/>
        <v/>
      </c>
      <c r="BS1457" s="12">
        <f t="shared" si="833"/>
        <v>0</v>
      </c>
      <c r="BT1457" s="12">
        <f t="shared" si="834"/>
        <v>0</v>
      </c>
      <c r="BU1457" s="12">
        <f t="shared" si="835"/>
        <v>0</v>
      </c>
      <c r="BV1457" s="12">
        <f t="shared" si="836"/>
        <v>0</v>
      </c>
      <c r="BW1457" s="12">
        <f t="shared" si="837"/>
        <v>0</v>
      </c>
      <c r="BX1457" s="12">
        <f t="shared" si="838"/>
        <v>0</v>
      </c>
      <c r="BY1457" s="12">
        <f t="shared" si="839"/>
        <v>0</v>
      </c>
      <c r="BZ1457" s="12">
        <f t="shared" si="840"/>
        <v>0</v>
      </c>
      <c r="CA1457" s="12" t="str">
        <f t="shared" si="841"/>
        <v/>
      </c>
      <c r="CB1457" s="21" t="str">
        <f t="shared" si="842"/>
        <v/>
      </c>
      <c r="CC1457" s="12" t="str">
        <f t="shared" si="843"/>
        <v/>
      </c>
      <c r="CD1457" s="12" t="str">
        <f t="shared" si="844"/>
        <v/>
      </c>
      <c r="CF1457" s="12">
        <f t="shared" si="845"/>
        <v>0</v>
      </c>
      <c r="CG1457" s="12">
        <f t="shared" si="846"/>
        <v>0</v>
      </c>
      <c r="CH1457" s="12">
        <f t="shared" si="847"/>
        <v>0</v>
      </c>
      <c r="CI1457" s="12">
        <f t="shared" si="848"/>
        <v>0</v>
      </c>
      <c r="CJ1457" s="12">
        <f t="shared" si="849"/>
        <v>0</v>
      </c>
      <c r="CK1457" s="12">
        <f t="shared" si="850"/>
        <v>0</v>
      </c>
    </row>
    <row r="1458" spans="50:89" x14ac:dyDescent="0.25">
      <c r="AX1458" s="12" t="str">
        <f t="shared" si="820"/>
        <v/>
      </c>
      <c r="AY1458" s="12" t="str">
        <f t="shared" si="851"/>
        <v/>
      </c>
      <c r="AZ1458" s="20">
        <f t="shared" si="821"/>
        <v>0</v>
      </c>
      <c r="BA1458" s="12" t="str">
        <f t="shared" si="816"/>
        <v/>
      </c>
      <c r="BB1458" s="12" t="str">
        <f t="shared" si="817"/>
        <v/>
      </c>
      <c r="BC1458" s="12" t="str">
        <f t="shared" si="818"/>
        <v/>
      </c>
      <c r="BD1458" s="12" t="str">
        <f t="shared" si="819"/>
        <v/>
      </c>
      <c r="BF1458" s="12">
        <f t="shared" si="822"/>
        <v>0</v>
      </c>
      <c r="BG1458" s="12">
        <f t="shared" si="823"/>
        <v>0</v>
      </c>
      <c r="BH1458" s="12">
        <f t="shared" si="824"/>
        <v>0</v>
      </c>
      <c r="BI1458" s="12">
        <f t="shared" si="825"/>
        <v>0</v>
      </c>
      <c r="BJ1458" s="12">
        <f t="shared" si="826"/>
        <v>0</v>
      </c>
      <c r="BK1458" s="12">
        <f t="shared" si="827"/>
        <v>0</v>
      </c>
      <c r="BL1458" s="20">
        <f t="shared" si="828"/>
        <v>0</v>
      </c>
      <c r="BM1458" s="12">
        <f t="shared" si="829"/>
        <v>0</v>
      </c>
      <c r="BN1458" s="12" t="str">
        <f t="shared" si="852"/>
        <v/>
      </c>
      <c r="BO1458" s="12" t="str">
        <f t="shared" si="830"/>
        <v/>
      </c>
      <c r="BP1458" s="12" t="str">
        <f t="shared" si="831"/>
        <v/>
      </c>
      <c r="BQ1458" s="12" t="str">
        <f t="shared" si="832"/>
        <v/>
      </c>
      <c r="BS1458" s="12">
        <f t="shared" si="833"/>
        <v>0</v>
      </c>
      <c r="BT1458" s="12">
        <f t="shared" si="834"/>
        <v>0</v>
      </c>
      <c r="BU1458" s="12">
        <f t="shared" si="835"/>
        <v>0</v>
      </c>
      <c r="BV1458" s="12">
        <f t="shared" si="836"/>
        <v>0</v>
      </c>
      <c r="BW1458" s="12">
        <f t="shared" si="837"/>
        <v>0</v>
      </c>
      <c r="BX1458" s="12">
        <f t="shared" si="838"/>
        <v>0</v>
      </c>
      <c r="BY1458" s="12">
        <f t="shared" si="839"/>
        <v>0</v>
      </c>
      <c r="BZ1458" s="12">
        <f t="shared" si="840"/>
        <v>0</v>
      </c>
      <c r="CA1458" s="12" t="str">
        <f t="shared" si="841"/>
        <v/>
      </c>
      <c r="CB1458" s="21" t="str">
        <f t="shared" si="842"/>
        <v/>
      </c>
      <c r="CC1458" s="12" t="str">
        <f t="shared" si="843"/>
        <v/>
      </c>
      <c r="CD1458" s="12" t="str">
        <f t="shared" si="844"/>
        <v/>
      </c>
      <c r="CF1458" s="12">
        <f t="shared" si="845"/>
        <v>0</v>
      </c>
      <c r="CG1458" s="12">
        <f t="shared" si="846"/>
        <v>0</v>
      </c>
      <c r="CH1458" s="12">
        <f t="shared" si="847"/>
        <v>0</v>
      </c>
      <c r="CI1458" s="12">
        <f t="shared" si="848"/>
        <v>0</v>
      </c>
      <c r="CJ1458" s="12">
        <f t="shared" si="849"/>
        <v>0</v>
      </c>
      <c r="CK1458" s="12">
        <f t="shared" si="850"/>
        <v>0</v>
      </c>
    </row>
    <row r="1459" spans="50:89" x14ac:dyDescent="0.25">
      <c r="AX1459" s="12" t="str">
        <f t="shared" si="820"/>
        <v/>
      </c>
      <c r="AY1459" s="12" t="str">
        <f t="shared" si="851"/>
        <v/>
      </c>
      <c r="AZ1459" s="20">
        <f t="shared" si="821"/>
        <v>0</v>
      </c>
      <c r="BA1459" s="12" t="str">
        <f t="shared" si="816"/>
        <v/>
      </c>
      <c r="BB1459" s="12" t="str">
        <f t="shared" si="817"/>
        <v/>
      </c>
      <c r="BC1459" s="12" t="str">
        <f t="shared" si="818"/>
        <v/>
      </c>
      <c r="BD1459" s="12" t="str">
        <f t="shared" si="819"/>
        <v/>
      </c>
      <c r="BF1459" s="12">
        <f t="shared" si="822"/>
        <v>0</v>
      </c>
      <c r="BG1459" s="12">
        <f t="shared" si="823"/>
        <v>0</v>
      </c>
      <c r="BH1459" s="12">
        <f t="shared" si="824"/>
        <v>0</v>
      </c>
      <c r="BI1459" s="12">
        <f t="shared" si="825"/>
        <v>0</v>
      </c>
      <c r="BJ1459" s="12">
        <f t="shared" si="826"/>
        <v>0</v>
      </c>
      <c r="BK1459" s="12">
        <f t="shared" si="827"/>
        <v>0</v>
      </c>
      <c r="BL1459" s="20">
        <f t="shared" si="828"/>
        <v>0</v>
      </c>
      <c r="BM1459" s="12">
        <f t="shared" si="829"/>
        <v>0</v>
      </c>
      <c r="BN1459" s="12" t="str">
        <f t="shared" si="852"/>
        <v/>
      </c>
      <c r="BO1459" s="12" t="str">
        <f t="shared" si="830"/>
        <v/>
      </c>
      <c r="BP1459" s="12" t="str">
        <f t="shared" si="831"/>
        <v/>
      </c>
      <c r="BQ1459" s="12" t="str">
        <f t="shared" si="832"/>
        <v/>
      </c>
      <c r="BS1459" s="12">
        <f t="shared" si="833"/>
        <v>0</v>
      </c>
      <c r="BT1459" s="12">
        <f t="shared" si="834"/>
        <v>0</v>
      </c>
      <c r="BU1459" s="12">
        <f t="shared" si="835"/>
        <v>0</v>
      </c>
      <c r="BV1459" s="12">
        <f t="shared" si="836"/>
        <v>0</v>
      </c>
      <c r="BW1459" s="12">
        <f t="shared" si="837"/>
        <v>0</v>
      </c>
      <c r="BX1459" s="12">
        <f t="shared" si="838"/>
        <v>0</v>
      </c>
      <c r="BY1459" s="12">
        <f t="shared" si="839"/>
        <v>0</v>
      </c>
      <c r="BZ1459" s="12">
        <f t="shared" si="840"/>
        <v>0</v>
      </c>
      <c r="CA1459" s="12" t="str">
        <f t="shared" si="841"/>
        <v/>
      </c>
      <c r="CB1459" s="21" t="str">
        <f t="shared" si="842"/>
        <v/>
      </c>
      <c r="CC1459" s="12" t="str">
        <f t="shared" si="843"/>
        <v/>
      </c>
      <c r="CD1459" s="12" t="str">
        <f t="shared" si="844"/>
        <v/>
      </c>
      <c r="CF1459" s="12">
        <f t="shared" si="845"/>
        <v>0</v>
      </c>
      <c r="CG1459" s="12">
        <f t="shared" si="846"/>
        <v>0</v>
      </c>
      <c r="CH1459" s="12">
        <f t="shared" si="847"/>
        <v>0</v>
      </c>
      <c r="CI1459" s="12">
        <f t="shared" si="848"/>
        <v>0</v>
      </c>
      <c r="CJ1459" s="12">
        <f t="shared" si="849"/>
        <v>0</v>
      </c>
      <c r="CK1459" s="12">
        <f t="shared" si="850"/>
        <v>0</v>
      </c>
    </row>
    <row r="1460" spans="50:89" x14ac:dyDescent="0.25">
      <c r="AX1460" s="12" t="str">
        <f t="shared" si="820"/>
        <v/>
      </c>
      <c r="AY1460" s="12" t="str">
        <f t="shared" si="851"/>
        <v/>
      </c>
      <c r="AZ1460" s="20">
        <f t="shared" si="821"/>
        <v>0</v>
      </c>
      <c r="BA1460" s="12" t="str">
        <f t="shared" si="816"/>
        <v/>
      </c>
      <c r="BB1460" s="12" t="str">
        <f t="shared" si="817"/>
        <v/>
      </c>
      <c r="BC1460" s="12" t="str">
        <f t="shared" si="818"/>
        <v/>
      </c>
      <c r="BD1460" s="12" t="str">
        <f t="shared" si="819"/>
        <v/>
      </c>
      <c r="BF1460" s="12">
        <f t="shared" si="822"/>
        <v>0</v>
      </c>
      <c r="BG1460" s="12">
        <f t="shared" si="823"/>
        <v>0</v>
      </c>
      <c r="BH1460" s="12">
        <f t="shared" si="824"/>
        <v>0</v>
      </c>
      <c r="BI1460" s="12">
        <f t="shared" si="825"/>
        <v>0</v>
      </c>
      <c r="BJ1460" s="12">
        <f t="shared" si="826"/>
        <v>0</v>
      </c>
      <c r="BK1460" s="12">
        <f t="shared" si="827"/>
        <v>0</v>
      </c>
      <c r="BL1460" s="20">
        <f t="shared" si="828"/>
        <v>0</v>
      </c>
      <c r="BM1460" s="12">
        <f t="shared" si="829"/>
        <v>0</v>
      </c>
      <c r="BN1460" s="12" t="str">
        <f t="shared" si="852"/>
        <v/>
      </c>
      <c r="BO1460" s="12" t="str">
        <f t="shared" si="830"/>
        <v/>
      </c>
      <c r="BP1460" s="12" t="str">
        <f t="shared" si="831"/>
        <v/>
      </c>
      <c r="BQ1460" s="12" t="str">
        <f t="shared" si="832"/>
        <v/>
      </c>
      <c r="BS1460" s="12">
        <f t="shared" si="833"/>
        <v>0</v>
      </c>
      <c r="BT1460" s="12">
        <f t="shared" si="834"/>
        <v>0</v>
      </c>
      <c r="BU1460" s="12">
        <f t="shared" si="835"/>
        <v>0</v>
      </c>
      <c r="BV1460" s="12">
        <f t="shared" si="836"/>
        <v>0</v>
      </c>
      <c r="BW1460" s="12">
        <f t="shared" si="837"/>
        <v>0</v>
      </c>
      <c r="BX1460" s="12">
        <f t="shared" si="838"/>
        <v>0</v>
      </c>
      <c r="BY1460" s="12">
        <f t="shared" si="839"/>
        <v>0</v>
      </c>
      <c r="BZ1460" s="12">
        <f t="shared" si="840"/>
        <v>0</v>
      </c>
      <c r="CA1460" s="12" t="str">
        <f t="shared" si="841"/>
        <v/>
      </c>
      <c r="CB1460" s="21" t="str">
        <f t="shared" si="842"/>
        <v/>
      </c>
      <c r="CC1460" s="12" t="str">
        <f t="shared" si="843"/>
        <v/>
      </c>
      <c r="CD1460" s="12" t="str">
        <f t="shared" si="844"/>
        <v/>
      </c>
      <c r="CF1460" s="12">
        <f t="shared" si="845"/>
        <v>0</v>
      </c>
      <c r="CG1460" s="12">
        <f t="shared" si="846"/>
        <v>0</v>
      </c>
      <c r="CH1460" s="12">
        <f t="shared" si="847"/>
        <v>0</v>
      </c>
      <c r="CI1460" s="12">
        <f t="shared" si="848"/>
        <v>0</v>
      </c>
      <c r="CJ1460" s="12">
        <f t="shared" si="849"/>
        <v>0</v>
      </c>
      <c r="CK1460" s="12">
        <f t="shared" si="850"/>
        <v>0</v>
      </c>
    </row>
    <row r="1461" spans="50:89" x14ac:dyDescent="0.25">
      <c r="AX1461" s="12" t="str">
        <f t="shared" si="820"/>
        <v/>
      </c>
      <c r="AY1461" s="12" t="str">
        <f t="shared" si="851"/>
        <v/>
      </c>
      <c r="AZ1461" s="20">
        <f t="shared" si="821"/>
        <v>0</v>
      </c>
      <c r="BA1461" s="12" t="str">
        <f t="shared" si="816"/>
        <v/>
      </c>
      <c r="BB1461" s="12" t="str">
        <f t="shared" si="817"/>
        <v/>
      </c>
      <c r="BC1461" s="12" t="str">
        <f t="shared" si="818"/>
        <v/>
      </c>
      <c r="BD1461" s="12" t="str">
        <f t="shared" si="819"/>
        <v/>
      </c>
      <c r="BF1461" s="12">
        <f t="shared" si="822"/>
        <v>0</v>
      </c>
      <c r="BG1461" s="12">
        <f t="shared" si="823"/>
        <v>0</v>
      </c>
      <c r="BH1461" s="12">
        <f t="shared" si="824"/>
        <v>0</v>
      </c>
      <c r="BI1461" s="12">
        <f t="shared" si="825"/>
        <v>0</v>
      </c>
      <c r="BJ1461" s="12">
        <f t="shared" si="826"/>
        <v>0</v>
      </c>
      <c r="BK1461" s="12">
        <f t="shared" si="827"/>
        <v>0</v>
      </c>
      <c r="BL1461" s="20">
        <f t="shared" si="828"/>
        <v>0</v>
      </c>
      <c r="BM1461" s="12">
        <f t="shared" si="829"/>
        <v>0</v>
      </c>
      <c r="BN1461" s="12" t="str">
        <f t="shared" si="852"/>
        <v/>
      </c>
      <c r="BO1461" s="12" t="str">
        <f t="shared" si="830"/>
        <v/>
      </c>
      <c r="BP1461" s="12" t="str">
        <f t="shared" si="831"/>
        <v/>
      </c>
      <c r="BQ1461" s="12" t="str">
        <f t="shared" si="832"/>
        <v/>
      </c>
      <c r="BS1461" s="12">
        <f t="shared" si="833"/>
        <v>0</v>
      </c>
      <c r="BT1461" s="12">
        <f t="shared" si="834"/>
        <v>0</v>
      </c>
      <c r="BU1461" s="12">
        <f t="shared" si="835"/>
        <v>0</v>
      </c>
      <c r="BV1461" s="12">
        <f t="shared" si="836"/>
        <v>0</v>
      </c>
      <c r="BW1461" s="12">
        <f t="shared" si="837"/>
        <v>0</v>
      </c>
      <c r="BX1461" s="12">
        <f t="shared" si="838"/>
        <v>0</v>
      </c>
      <c r="BY1461" s="12">
        <f t="shared" si="839"/>
        <v>0</v>
      </c>
      <c r="BZ1461" s="12">
        <f t="shared" si="840"/>
        <v>0</v>
      </c>
      <c r="CA1461" s="12" t="str">
        <f t="shared" si="841"/>
        <v/>
      </c>
      <c r="CB1461" s="21" t="str">
        <f t="shared" si="842"/>
        <v/>
      </c>
      <c r="CC1461" s="12" t="str">
        <f t="shared" si="843"/>
        <v/>
      </c>
      <c r="CD1461" s="12" t="str">
        <f t="shared" si="844"/>
        <v/>
      </c>
      <c r="CF1461" s="12">
        <f t="shared" si="845"/>
        <v>0</v>
      </c>
      <c r="CG1461" s="12">
        <f t="shared" si="846"/>
        <v>0</v>
      </c>
      <c r="CH1461" s="12">
        <f t="shared" si="847"/>
        <v>0</v>
      </c>
      <c r="CI1461" s="12">
        <f t="shared" si="848"/>
        <v>0</v>
      </c>
      <c r="CJ1461" s="12">
        <f t="shared" si="849"/>
        <v>0</v>
      </c>
      <c r="CK1461" s="12">
        <f t="shared" si="850"/>
        <v>0</v>
      </c>
    </row>
    <row r="1462" spans="50:89" x14ac:dyDescent="0.25">
      <c r="AX1462" s="12" t="str">
        <f t="shared" si="820"/>
        <v/>
      </c>
      <c r="AY1462" s="12" t="str">
        <f t="shared" si="851"/>
        <v/>
      </c>
      <c r="AZ1462" s="20">
        <f t="shared" si="821"/>
        <v>0</v>
      </c>
      <c r="BA1462" s="12" t="str">
        <f t="shared" si="816"/>
        <v/>
      </c>
      <c r="BB1462" s="12" t="str">
        <f t="shared" si="817"/>
        <v/>
      </c>
      <c r="BC1462" s="12" t="str">
        <f t="shared" si="818"/>
        <v/>
      </c>
      <c r="BD1462" s="12" t="str">
        <f t="shared" si="819"/>
        <v/>
      </c>
      <c r="BF1462" s="12">
        <f t="shared" si="822"/>
        <v>0</v>
      </c>
      <c r="BG1462" s="12">
        <f t="shared" si="823"/>
        <v>0</v>
      </c>
      <c r="BH1462" s="12">
        <f t="shared" si="824"/>
        <v>0</v>
      </c>
      <c r="BI1462" s="12">
        <f t="shared" si="825"/>
        <v>0</v>
      </c>
      <c r="BJ1462" s="12">
        <f t="shared" si="826"/>
        <v>0</v>
      </c>
      <c r="BK1462" s="12">
        <f t="shared" si="827"/>
        <v>0</v>
      </c>
      <c r="BL1462" s="20">
        <f t="shared" si="828"/>
        <v>0</v>
      </c>
      <c r="BM1462" s="12">
        <f t="shared" si="829"/>
        <v>0</v>
      </c>
      <c r="BN1462" s="12" t="str">
        <f t="shared" si="852"/>
        <v/>
      </c>
      <c r="BO1462" s="12" t="str">
        <f t="shared" si="830"/>
        <v/>
      </c>
      <c r="BP1462" s="12" t="str">
        <f t="shared" si="831"/>
        <v/>
      </c>
      <c r="BQ1462" s="12" t="str">
        <f t="shared" si="832"/>
        <v/>
      </c>
      <c r="BS1462" s="12">
        <f t="shared" si="833"/>
        <v>0</v>
      </c>
      <c r="BT1462" s="12">
        <f t="shared" si="834"/>
        <v>0</v>
      </c>
      <c r="BU1462" s="12">
        <f t="shared" si="835"/>
        <v>0</v>
      </c>
      <c r="BV1462" s="12">
        <f t="shared" si="836"/>
        <v>0</v>
      </c>
      <c r="BW1462" s="12">
        <f t="shared" si="837"/>
        <v>0</v>
      </c>
      <c r="BX1462" s="12">
        <f t="shared" si="838"/>
        <v>0</v>
      </c>
      <c r="BY1462" s="12">
        <f t="shared" si="839"/>
        <v>0</v>
      </c>
      <c r="BZ1462" s="12">
        <f t="shared" si="840"/>
        <v>0</v>
      </c>
      <c r="CA1462" s="12" t="str">
        <f t="shared" si="841"/>
        <v/>
      </c>
      <c r="CB1462" s="21" t="str">
        <f t="shared" si="842"/>
        <v/>
      </c>
      <c r="CC1462" s="12" t="str">
        <f t="shared" si="843"/>
        <v/>
      </c>
      <c r="CD1462" s="12" t="str">
        <f t="shared" si="844"/>
        <v/>
      </c>
      <c r="CF1462" s="12">
        <f t="shared" si="845"/>
        <v>0</v>
      </c>
      <c r="CG1462" s="12">
        <f t="shared" si="846"/>
        <v>0</v>
      </c>
      <c r="CH1462" s="12">
        <f t="shared" si="847"/>
        <v>0</v>
      </c>
      <c r="CI1462" s="12">
        <f t="shared" si="848"/>
        <v>0</v>
      </c>
      <c r="CJ1462" s="12">
        <f t="shared" si="849"/>
        <v>0</v>
      </c>
      <c r="CK1462" s="12">
        <f t="shared" si="850"/>
        <v>0</v>
      </c>
    </row>
    <row r="1463" spans="50:89" x14ac:dyDescent="0.25">
      <c r="AX1463" s="12" t="str">
        <f t="shared" si="820"/>
        <v/>
      </c>
      <c r="AY1463" s="12" t="str">
        <f t="shared" si="851"/>
        <v/>
      </c>
      <c r="AZ1463" s="20">
        <f t="shared" si="821"/>
        <v>0</v>
      </c>
      <c r="BA1463" s="12" t="str">
        <f t="shared" si="816"/>
        <v/>
      </c>
      <c r="BB1463" s="12" t="str">
        <f t="shared" si="817"/>
        <v/>
      </c>
      <c r="BC1463" s="12" t="str">
        <f t="shared" si="818"/>
        <v/>
      </c>
      <c r="BD1463" s="12" t="str">
        <f t="shared" si="819"/>
        <v/>
      </c>
      <c r="BF1463" s="12">
        <f t="shared" si="822"/>
        <v>0</v>
      </c>
      <c r="BG1463" s="12">
        <f t="shared" si="823"/>
        <v>0</v>
      </c>
      <c r="BH1463" s="12">
        <f t="shared" si="824"/>
        <v>0</v>
      </c>
      <c r="BI1463" s="12">
        <f t="shared" si="825"/>
        <v>0</v>
      </c>
      <c r="BJ1463" s="12">
        <f t="shared" si="826"/>
        <v>0</v>
      </c>
      <c r="BK1463" s="12">
        <f t="shared" si="827"/>
        <v>0</v>
      </c>
      <c r="BL1463" s="20">
        <f t="shared" si="828"/>
        <v>0</v>
      </c>
      <c r="BM1463" s="12">
        <f t="shared" si="829"/>
        <v>0</v>
      </c>
      <c r="BN1463" s="12" t="str">
        <f t="shared" si="852"/>
        <v/>
      </c>
      <c r="BO1463" s="12" t="str">
        <f t="shared" si="830"/>
        <v/>
      </c>
      <c r="BP1463" s="12" t="str">
        <f t="shared" si="831"/>
        <v/>
      </c>
      <c r="BQ1463" s="12" t="str">
        <f t="shared" si="832"/>
        <v/>
      </c>
      <c r="BS1463" s="12">
        <f t="shared" si="833"/>
        <v>0</v>
      </c>
      <c r="BT1463" s="12">
        <f t="shared" si="834"/>
        <v>0</v>
      </c>
      <c r="BU1463" s="12">
        <f t="shared" si="835"/>
        <v>0</v>
      </c>
      <c r="BV1463" s="12">
        <f t="shared" si="836"/>
        <v>0</v>
      </c>
      <c r="BW1463" s="12">
        <f t="shared" si="837"/>
        <v>0</v>
      </c>
      <c r="BX1463" s="12">
        <f t="shared" si="838"/>
        <v>0</v>
      </c>
      <c r="BY1463" s="12">
        <f t="shared" si="839"/>
        <v>0</v>
      </c>
      <c r="BZ1463" s="12">
        <f t="shared" si="840"/>
        <v>0</v>
      </c>
      <c r="CA1463" s="12" t="str">
        <f t="shared" si="841"/>
        <v/>
      </c>
      <c r="CB1463" s="21" t="str">
        <f t="shared" si="842"/>
        <v/>
      </c>
      <c r="CC1463" s="12" t="str">
        <f t="shared" si="843"/>
        <v/>
      </c>
      <c r="CD1463" s="12" t="str">
        <f t="shared" si="844"/>
        <v/>
      </c>
      <c r="CF1463" s="12">
        <f t="shared" si="845"/>
        <v>0</v>
      </c>
      <c r="CG1463" s="12">
        <f t="shared" si="846"/>
        <v>0</v>
      </c>
      <c r="CH1463" s="12">
        <f t="shared" si="847"/>
        <v>0</v>
      </c>
      <c r="CI1463" s="12">
        <f t="shared" si="848"/>
        <v>0</v>
      </c>
      <c r="CJ1463" s="12">
        <f t="shared" si="849"/>
        <v>0</v>
      </c>
      <c r="CK1463" s="12">
        <f t="shared" si="850"/>
        <v>0</v>
      </c>
    </row>
    <row r="1464" spans="50:89" x14ac:dyDescent="0.25">
      <c r="AX1464" s="12" t="str">
        <f t="shared" si="820"/>
        <v/>
      </c>
      <c r="AY1464" s="12" t="str">
        <f t="shared" si="851"/>
        <v/>
      </c>
      <c r="AZ1464" s="20">
        <f t="shared" si="821"/>
        <v>0</v>
      </c>
      <c r="BA1464" s="12" t="str">
        <f t="shared" si="816"/>
        <v/>
      </c>
      <c r="BB1464" s="12" t="str">
        <f t="shared" si="817"/>
        <v/>
      </c>
      <c r="BC1464" s="12" t="str">
        <f t="shared" si="818"/>
        <v/>
      </c>
      <c r="BD1464" s="12" t="str">
        <f t="shared" si="819"/>
        <v/>
      </c>
      <c r="BF1464" s="12">
        <f t="shared" si="822"/>
        <v>0</v>
      </c>
      <c r="BG1464" s="12">
        <f t="shared" si="823"/>
        <v>0</v>
      </c>
      <c r="BH1464" s="12">
        <f t="shared" si="824"/>
        <v>0</v>
      </c>
      <c r="BI1464" s="12">
        <f t="shared" si="825"/>
        <v>0</v>
      </c>
      <c r="BJ1464" s="12">
        <f t="shared" si="826"/>
        <v>0</v>
      </c>
      <c r="BK1464" s="12">
        <f t="shared" si="827"/>
        <v>0</v>
      </c>
      <c r="BL1464" s="20">
        <f t="shared" si="828"/>
        <v>0</v>
      </c>
      <c r="BM1464" s="12">
        <f t="shared" si="829"/>
        <v>0</v>
      </c>
      <c r="BN1464" s="12" t="str">
        <f t="shared" si="852"/>
        <v/>
      </c>
      <c r="BO1464" s="12" t="str">
        <f t="shared" si="830"/>
        <v/>
      </c>
      <c r="BP1464" s="12" t="str">
        <f t="shared" si="831"/>
        <v/>
      </c>
      <c r="BQ1464" s="12" t="str">
        <f t="shared" si="832"/>
        <v/>
      </c>
      <c r="BS1464" s="12">
        <f t="shared" si="833"/>
        <v>0</v>
      </c>
      <c r="BT1464" s="12">
        <f t="shared" si="834"/>
        <v>0</v>
      </c>
      <c r="BU1464" s="12">
        <f t="shared" si="835"/>
        <v>0</v>
      </c>
      <c r="BV1464" s="12">
        <f t="shared" si="836"/>
        <v>0</v>
      </c>
      <c r="BW1464" s="12">
        <f t="shared" si="837"/>
        <v>0</v>
      </c>
      <c r="BX1464" s="12">
        <f t="shared" si="838"/>
        <v>0</v>
      </c>
      <c r="BY1464" s="12">
        <f t="shared" si="839"/>
        <v>0</v>
      </c>
      <c r="BZ1464" s="12">
        <f t="shared" si="840"/>
        <v>0</v>
      </c>
      <c r="CA1464" s="12" t="str">
        <f t="shared" si="841"/>
        <v/>
      </c>
      <c r="CB1464" s="21" t="str">
        <f t="shared" si="842"/>
        <v/>
      </c>
      <c r="CC1464" s="12" t="str">
        <f t="shared" si="843"/>
        <v/>
      </c>
      <c r="CD1464" s="12" t="str">
        <f t="shared" si="844"/>
        <v/>
      </c>
      <c r="CF1464" s="12">
        <f t="shared" si="845"/>
        <v>0</v>
      </c>
      <c r="CG1464" s="12">
        <f t="shared" si="846"/>
        <v>0</v>
      </c>
      <c r="CH1464" s="12">
        <f t="shared" si="847"/>
        <v>0</v>
      </c>
      <c r="CI1464" s="12">
        <f t="shared" si="848"/>
        <v>0</v>
      </c>
      <c r="CJ1464" s="12">
        <f t="shared" si="849"/>
        <v>0</v>
      </c>
      <c r="CK1464" s="12">
        <f t="shared" si="850"/>
        <v>0</v>
      </c>
    </row>
    <row r="1465" spans="50:89" x14ac:dyDescent="0.25">
      <c r="AX1465" s="12" t="str">
        <f t="shared" si="820"/>
        <v/>
      </c>
      <c r="AY1465" s="12" t="str">
        <f t="shared" si="851"/>
        <v/>
      </c>
      <c r="AZ1465" s="20">
        <f t="shared" si="821"/>
        <v>0</v>
      </c>
      <c r="BA1465" s="12" t="str">
        <f t="shared" si="816"/>
        <v/>
      </c>
      <c r="BB1465" s="12" t="str">
        <f t="shared" si="817"/>
        <v/>
      </c>
      <c r="BC1465" s="12" t="str">
        <f t="shared" si="818"/>
        <v/>
      </c>
      <c r="BD1465" s="12" t="str">
        <f t="shared" si="819"/>
        <v/>
      </c>
      <c r="BF1465" s="12">
        <f t="shared" si="822"/>
        <v>0</v>
      </c>
      <c r="BG1465" s="12">
        <f t="shared" si="823"/>
        <v>0</v>
      </c>
      <c r="BH1465" s="12">
        <f t="shared" si="824"/>
        <v>0</v>
      </c>
      <c r="BI1465" s="12">
        <f t="shared" si="825"/>
        <v>0</v>
      </c>
      <c r="BJ1465" s="12">
        <f t="shared" si="826"/>
        <v>0</v>
      </c>
      <c r="BK1465" s="12">
        <f t="shared" si="827"/>
        <v>0</v>
      </c>
      <c r="BL1465" s="20">
        <f t="shared" si="828"/>
        <v>0</v>
      </c>
      <c r="BM1465" s="12">
        <f t="shared" si="829"/>
        <v>0</v>
      </c>
      <c r="BN1465" s="12" t="str">
        <f t="shared" si="852"/>
        <v/>
      </c>
      <c r="BO1465" s="12" t="str">
        <f t="shared" si="830"/>
        <v/>
      </c>
      <c r="BP1465" s="12" t="str">
        <f t="shared" si="831"/>
        <v/>
      </c>
      <c r="BQ1465" s="12" t="str">
        <f t="shared" si="832"/>
        <v/>
      </c>
      <c r="BS1465" s="12">
        <f t="shared" si="833"/>
        <v>0</v>
      </c>
      <c r="BT1465" s="12">
        <f t="shared" si="834"/>
        <v>0</v>
      </c>
      <c r="BU1465" s="12">
        <f t="shared" si="835"/>
        <v>0</v>
      </c>
      <c r="BV1465" s="12">
        <f t="shared" si="836"/>
        <v>0</v>
      </c>
      <c r="BW1465" s="12">
        <f t="shared" si="837"/>
        <v>0</v>
      </c>
      <c r="BX1465" s="12">
        <f t="shared" si="838"/>
        <v>0</v>
      </c>
      <c r="BY1465" s="12">
        <f t="shared" si="839"/>
        <v>0</v>
      </c>
      <c r="BZ1465" s="12">
        <f t="shared" si="840"/>
        <v>0</v>
      </c>
      <c r="CA1465" s="12" t="str">
        <f t="shared" si="841"/>
        <v/>
      </c>
      <c r="CB1465" s="21" t="str">
        <f t="shared" si="842"/>
        <v/>
      </c>
      <c r="CC1465" s="12" t="str">
        <f t="shared" si="843"/>
        <v/>
      </c>
      <c r="CD1465" s="12" t="str">
        <f t="shared" si="844"/>
        <v/>
      </c>
      <c r="CF1465" s="12">
        <f t="shared" si="845"/>
        <v>0</v>
      </c>
      <c r="CG1465" s="12">
        <f t="shared" si="846"/>
        <v>0</v>
      </c>
      <c r="CH1465" s="12">
        <f t="shared" si="847"/>
        <v>0</v>
      </c>
      <c r="CI1465" s="12">
        <f t="shared" si="848"/>
        <v>0</v>
      </c>
      <c r="CJ1465" s="12">
        <f t="shared" si="849"/>
        <v>0</v>
      </c>
      <c r="CK1465" s="12">
        <f t="shared" si="850"/>
        <v>0</v>
      </c>
    </row>
    <row r="1466" spans="50:89" x14ac:dyDescent="0.25">
      <c r="AX1466" s="12" t="str">
        <f t="shared" si="820"/>
        <v/>
      </c>
      <c r="AY1466" s="12" t="str">
        <f t="shared" si="851"/>
        <v/>
      </c>
      <c r="AZ1466" s="20">
        <f t="shared" si="821"/>
        <v>0</v>
      </c>
      <c r="BA1466" s="12" t="str">
        <f t="shared" si="816"/>
        <v/>
      </c>
      <c r="BB1466" s="12" t="str">
        <f t="shared" si="817"/>
        <v/>
      </c>
      <c r="BC1466" s="12" t="str">
        <f t="shared" si="818"/>
        <v/>
      </c>
      <c r="BD1466" s="12" t="str">
        <f t="shared" si="819"/>
        <v/>
      </c>
      <c r="BF1466" s="12">
        <f t="shared" si="822"/>
        <v>0</v>
      </c>
      <c r="BG1466" s="12">
        <f t="shared" si="823"/>
        <v>0</v>
      </c>
      <c r="BH1466" s="12">
        <f t="shared" si="824"/>
        <v>0</v>
      </c>
      <c r="BI1466" s="12">
        <f t="shared" si="825"/>
        <v>0</v>
      </c>
      <c r="BJ1466" s="12">
        <f t="shared" si="826"/>
        <v>0</v>
      </c>
      <c r="BK1466" s="12">
        <f t="shared" si="827"/>
        <v>0</v>
      </c>
      <c r="BL1466" s="20">
        <f t="shared" si="828"/>
        <v>0</v>
      </c>
      <c r="BM1466" s="12">
        <f t="shared" si="829"/>
        <v>0</v>
      </c>
      <c r="BN1466" s="12" t="str">
        <f t="shared" si="852"/>
        <v/>
      </c>
      <c r="BO1466" s="12" t="str">
        <f t="shared" si="830"/>
        <v/>
      </c>
      <c r="BP1466" s="12" t="str">
        <f t="shared" si="831"/>
        <v/>
      </c>
      <c r="BQ1466" s="12" t="str">
        <f t="shared" si="832"/>
        <v/>
      </c>
      <c r="BS1466" s="12">
        <f t="shared" si="833"/>
        <v>0</v>
      </c>
      <c r="BT1466" s="12">
        <f t="shared" si="834"/>
        <v>0</v>
      </c>
      <c r="BU1466" s="12">
        <f t="shared" si="835"/>
        <v>0</v>
      </c>
      <c r="BV1466" s="12">
        <f t="shared" si="836"/>
        <v>0</v>
      </c>
      <c r="BW1466" s="12">
        <f t="shared" si="837"/>
        <v>0</v>
      </c>
      <c r="BX1466" s="12">
        <f t="shared" si="838"/>
        <v>0</v>
      </c>
      <c r="BY1466" s="12">
        <f t="shared" si="839"/>
        <v>0</v>
      </c>
      <c r="BZ1466" s="12">
        <f t="shared" si="840"/>
        <v>0</v>
      </c>
      <c r="CA1466" s="12" t="str">
        <f t="shared" si="841"/>
        <v/>
      </c>
      <c r="CB1466" s="21" t="str">
        <f t="shared" si="842"/>
        <v/>
      </c>
      <c r="CC1466" s="12" t="str">
        <f t="shared" si="843"/>
        <v/>
      </c>
      <c r="CD1466" s="12" t="str">
        <f t="shared" si="844"/>
        <v/>
      </c>
      <c r="CF1466" s="12">
        <f t="shared" si="845"/>
        <v>0</v>
      </c>
      <c r="CG1466" s="12">
        <f t="shared" si="846"/>
        <v>0</v>
      </c>
      <c r="CH1466" s="12">
        <f t="shared" si="847"/>
        <v>0</v>
      </c>
      <c r="CI1466" s="12">
        <f t="shared" si="848"/>
        <v>0</v>
      </c>
      <c r="CJ1466" s="12">
        <f t="shared" si="849"/>
        <v>0</v>
      </c>
      <c r="CK1466" s="12">
        <f t="shared" si="850"/>
        <v>0</v>
      </c>
    </row>
    <row r="1467" spans="50:89" x14ac:dyDescent="0.25">
      <c r="AX1467" s="12" t="str">
        <f t="shared" si="820"/>
        <v/>
      </c>
      <c r="AY1467" s="12" t="str">
        <f t="shared" si="851"/>
        <v/>
      </c>
      <c r="AZ1467" s="20">
        <f t="shared" si="821"/>
        <v>0</v>
      </c>
      <c r="BA1467" s="12" t="str">
        <f t="shared" si="816"/>
        <v/>
      </c>
      <c r="BB1467" s="12" t="str">
        <f t="shared" si="817"/>
        <v/>
      </c>
      <c r="BC1467" s="12" t="str">
        <f t="shared" si="818"/>
        <v/>
      </c>
      <c r="BD1467" s="12" t="str">
        <f t="shared" si="819"/>
        <v/>
      </c>
      <c r="BF1467" s="12">
        <f t="shared" si="822"/>
        <v>0</v>
      </c>
      <c r="BG1467" s="12">
        <f t="shared" si="823"/>
        <v>0</v>
      </c>
      <c r="BH1467" s="12">
        <f t="shared" si="824"/>
        <v>0</v>
      </c>
      <c r="BI1467" s="12">
        <f t="shared" si="825"/>
        <v>0</v>
      </c>
      <c r="BJ1467" s="12">
        <f t="shared" si="826"/>
        <v>0</v>
      </c>
      <c r="BK1467" s="12">
        <f t="shared" si="827"/>
        <v>0</v>
      </c>
      <c r="BL1467" s="20">
        <f t="shared" si="828"/>
        <v>0</v>
      </c>
      <c r="BM1467" s="12">
        <f t="shared" si="829"/>
        <v>0</v>
      </c>
      <c r="BN1467" s="12" t="str">
        <f t="shared" si="852"/>
        <v/>
      </c>
      <c r="BO1467" s="12" t="str">
        <f t="shared" si="830"/>
        <v/>
      </c>
      <c r="BP1467" s="12" t="str">
        <f t="shared" si="831"/>
        <v/>
      </c>
      <c r="BQ1467" s="12" t="str">
        <f t="shared" si="832"/>
        <v/>
      </c>
      <c r="BS1467" s="12">
        <f t="shared" si="833"/>
        <v>0</v>
      </c>
      <c r="BT1467" s="12">
        <f t="shared" si="834"/>
        <v>0</v>
      </c>
      <c r="BU1467" s="12">
        <f t="shared" si="835"/>
        <v>0</v>
      </c>
      <c r="BV1467" s="12">
        <f t="shared" si="836"/>
        <v>0</v>
      </c>
      <c r="BW1467" s="12">
        <f t="shared" si="837"/>
        <v>0</v>
      </c>
      <c r="BX1467" s="12">
        <f t="shared" si="838"/>
        <v>0</v>
      </c>
      <c r="BY1467" s="12">
        <f t="shared" si="839"/>
        <v>0</v>
      </c>
      <c r="BZ1467" s="12">
        <f t="shared" si="840"/>
        <v>0</v>
      </c>
      <c r="CA1467" s="12" t="str">
        <f t="shared" si="841"/>
        <v/>
      </c>
      <c r="CB1467" s="21" t="str">
        <f t="shared" si="842"/>
        <v/>
      </c>
      <c r="CC1467" s="12" t="str">
        <f t="shared" si="843"/>
        <v/>
      </c>
      <c r="CD1467" s="12" t="str">
        <f t="shared" si="844"/>
        <v/>
      </c>
      <c r="CF1467" s="12">
        <f t="shared" si="845"/>
        <v>0</v>
      </c>
      <c r="CG1467" s="12">
        <f t="shared" si="846"/>
        <v>0</v>
      </c>
      <c r="CH1467" s="12">
        <f t="shared" si="847"/>
        <v>0</v>
      </c>
      <c r="CI1467" s="12">
        <f t="shared" si="848"/>
        <v>0</v>
      </c>
      <c r="CJ1467" s="12">
        <f t="shared" si="849"/>
        <v>0</v>
      </c>
      <c r="CK1467" s="12">
        <f t="shared" si="850"/>
        <v>0</v>
      </c>
    </row>
    <row r="1468" spans="50:89" x14ac:dyDescent="0.25">
      <c r="AX1468" s="12" t="str">
        <f t="shared" si="820"/>
        <v/>
      </c>
      <c r="AY1468" s="12" t="str">
        <f t="shared" si="851"/>
        <v/>
      </c>
      <c r="AZ1468" s="20">
        <f t="shared" si="821"/>
        <v>0</v>
      </c>
      <c r="BA1468" s="12" t="str">
        <f t="shared" si="816"/>
        <v/>
      </c>
      <c r="BB1468" s="12" t="str">
        <f t="shared" si="817"/>
        <v/>
      </c>
      <c r="BC1468" s="12" t="str">
        <f t="shared" si="818"/>
        <v/>
      </c>
      <c r="BD1468" s="12" t="str">
        <f t="shared" si="819"/>
        <v/>
      </c>
      <c r="BF1468" s="12">
        <f t="shared" si="822"/>
        <v>0</v>
      </c>
      <c r="BG1468" s="12">
        <f t="shared" si="823"/>
        <v>0</v>
      </c>
      <c r="BH1468" s="12">
        <f t="shared" si="824"/>
        <v>0</v>
      </c>
      <c r="BI1468" s="12">
        <f t="shared" si="825"/>
        <v>0</v>
      </c>
      <c r="BJ1468" s="12">
        <f t="shared" si="826"/>
        <v>0</v>
      </c>
      <c r="BK1468" s="12">
        <f t="shared" si="827"/>
        <v>0</v>
      </c>
      <c r="BL1468" s="20">
        <f t="shared" si="828"/>
        <v>0</v>
      </c>
      <c r="BM1468" s="12">
        <f t="shared" si="829"/>
        <v>0</v>
      </c>
      <c r="BN1468" s="12" t="str">
        <f t="shared" si="852"/>
        <v/>
      </c>
      <c r="BO1468" s="12" t="str">
        <f t="shared" si="830"/>
        <v/>
      </c>
      <c r="BP1468" s="12" t="str">
        <f t="shared" si="831"/>
        <v/>
      </c>
      <c r="BQ1468" s="12" t="str">
        <f t="shared" si="832"/>
        <v/>
      </c>
      <c r="BS1468" s="12">
        <f t="shared" si="833"/>
        <v>0</v>
      </c>
      <c r="BT1468" s="12">
        <f t="shared" si="834"/>
        <v>0</v>
      </c>
      <c r="BU1468" s="12">
        <f t="shared" si="835"/>
        <v>0</v>
      </c>
      <c r="BV1468" s="12">
        <f t="shared" si="836"/>
        <v>0</v>
      </c>
      <c r="BW1468" s="12">
        <f t="shared" si="837"/>
        <v>0</v>
      </c>
      <c r="BX1468" s="12">
        <f t="shared" si="838"/>
        <v>0</v>
      </c>
      <c r="BY1468" s="12">
        <f t="shared" si="839"/>
        <v>0</v>
      </c>
      <c r="BZ1468" s="12">
        <f t="shared" si="840"/>
        <v>0</v>
      </c>
      <c r="CA1468" s="12" t="str">
        <f t="shared" si="841"/>
        <v/>
      </c>
      <c r="CB1468" s="21" t="str">
        <f t="shared" si="842"/>
        <v/>
      </c>
      <c r="CC1468" s="12" t="str">
        <f t="shared" si="843"/>
        <v/>
      </c>
      <c r="CD1468" s="12" t="str">
        <f t="shared" si="844"/>
        <v/>
      </c>
      <c r="CF1468" s="12">
        <f t="shared" si="845"/>
        <v>0</v>
      </c>
      <c r="CG1468" s="12">
        <f t="shared" si="846"/>
        <v>0</v>
      </c>
      <c r="CH1468" s="12">
        <f t="shared" si="847"/>
        <v>0</v>
      </c>
      <c r="CI1468" s="12">
        <f t="shared" si="848"/>
        <v>0</v>
      </c>
      <c r="CJ1468" s="12">
        <f t="shared" si="849"/>
        <v>0</v>
      </c>
      <c r="CK1468" s="12">
        <f t="shared" si="850"/>
        <v>0</v>
      </c>
    </row>
    <row r="1469" spans="50:89" x14ac:dyDescent="0.25">
      <c r="AX1469" s="12" t="str">
        <f t="shared" si="820"/>
        <v/>
      </c>
      <c r="AY1469" s="12" t="str">
        <f t="shared" si="851"/>
        <v/>
      </c>
      <c r="AZ1469" s="20">
        <f t="shared" si="821"/>
        <v>0</v>
      </c>
      <c r="BA1469" s="12" t="str">
        <f t="shared" si="816"/>
        <v/>
      </c>
      <c r="BB1469" s="12" t="str">
        <f t="shared" si="817"/>
        <v/>
      </c>
      <c r="BC1469" s="12" t="str">
        <f t="shared" si="818"/>
        <v/>
      </c>
      <c r="BD1469" s="12" t="str">
        <f t="shared" si="819"/>
        <v/>
      </c>
      <c r="BF1469" s="12">
        <f t="shared" si="822"/>
        <v>0</v>
      </c>
      <c r="BG1469" s="12">
        <f t="shared" si="823"/>
        <v>0</v>
      </c>
      <c r="BH1469" s="12">
        <f t="shared" si="824"/>
        <v>0</v>
      </c>
      <c r="BI1469" s="12">
        <f t="shared" si="825"/>
        <v>0</v>
      </c>
      <c r="BJ1469" s="12">
        <f t="shared" si="826"/>
        <v>0</v>
      </c>
      <c r="BK1469" s="12">
        <f t="shared" si="827"/>
        <v>0</v>
      </c>
      <c r="BL1469" s="20">
        <f t="shared" si="828"/>
        <v>0</v>
      </c>
      <c r="BM1469" s="12">
        <f t="shared" si="829"/>
        <v>0</v>
      </c>
      <c r="BN1469" s="12" t="str">
        <f t="shared" si="852"/>
        <v/>
      </c>
      <c r="BO1469" s="12" t="str">
        <f t="shared" si="830"/>
        <v/>
      </c>
      <c r="BP1469" s="12" t="str">
        <f t="shared" si="831"/>
        <v/>
      </c>
      <c r="BQ1469" s="12" t="str">
        <f t="shared" si="832"/>
        <v/>
      </c>
      <c r="BS1469" s="12">
        <f t="shared" si="833"/>
        <v>0</v>
      </c>
      <c r="BT1469" s="12">
        <f t="shared" si="834"/>
        <v>0</v>
      </c>
      <c r="BU1469" s="12">
        <f t="shared" si="835"/>
        <v>0</v>
      </c>
      <c r="BV1469" s="12">
        <f t="shared" si="836"/>
        <v>0</v>
      </c>
      <c r="BW1469" s="12">
        <f t="shared" si="837"/>
        <v>0</v>
      </c>
      <c r="BX1469" s="12">
        <f t="shared" si="838"/>
        <v>0</v>
      </c>
      <c r="BY1469" s="12">
        <f t="shared" si="839"/>
        <v>0</v>
      </c>
      <c r="BZ1469" s="12">
        <f t="shared" si="840"/>
        <v>0</v>
      </c>
      <c r="CA1469" s="12" t="str">
        <f t="shared" si="841"/>
        <v/>
      </c>
      <c r="CB1469" s="21" t="str">
        <f t="shared" si="842"/>
        <v/>
      </c>
      <c r="CC1469" s="12" t="str">
        <f t="shared" si="843"/>
        <v/>
      </c>
      <c r="CD1469" s="12" t="str">
        <f t="shared" si="844"/>
        <v/>
      </c>
      <c r="CF1469" s="12">
        <f t="shared" si="845"/>
        <v>0</v>
      </c>
      <c r="CG1469" s="12">
        <f t="shared" si="846"/>
        <v>0</v>
      </c>
      <c r="CH1469" s="12">
        <f t="shared" si="847"/>
        <v>0</v>
      </c>
      <c r="CI1469" s="12">
        <f t="shared" si="848"/>
        <v>0</v>
      </c>
      <c r="CJ1469" s="12">
        <f t="shared" si="849"/>
        <v>0</v>
      </c>
      <c r="CK1469" s="12">
        <f t="shared" si="850"/>
        <v>0</v>
      </c>
    </row>
    <row r="1470" spans="50:89" x14ac:dyDescent="0.25">
      <c r="AX1470" s="12" t="str">
        <f t="shared" si="820"/>
        <v/>
      </c>
      <c r="AY1470" s="12" t="str">
        <f t="shared" si="851"/>
        <v/>
      </c>
      <c r="AZ1470" s="20">
        <f t="shared" si="821"/>
        <v>0</v>
      </c>
      <c r="BA1470" s="12" t="str">
        <f t="shared" si="816"/>
        <v/>
      </c>
      <c r="BB1470" s="12" t="str">
        <f t="shared" si="817"/>
        <v/>
      </c>
      <c r="BC1470" s="12" t="str">
        <f t="shared" si="818"/>
        <v/>
      </c>
      <c r="BD1470" s="12" t="str">
        <f t="shared" si="819"/>
        <v/>
      </c>
      <c r="BF1470" s="12">
        <f t="shared" si="822"/>
        <v>0</v>
      </c>
      <c r="BG1470" s="12">
        <f t="shared" si="823"/>
        <v>0</v>
      </c>
      <c r="BH1470" s="12">
        <f t="shared" si="824"/>
        <v>0</v>
      </c>
      <c r="BI1470" s="12">
        <f t="shared" si="825"/>
        <v>0</v>
      </c>
      <c r="BJ1470" s="12">
        <f t="shared" si="826"/>
        <v>0</v>
      </c>
      <c r="BK1470" s="12">
        <f t="shared" si="827"/>
        <v>0</v>
      </c>
      <c r="BL1470" s="20">
        <f t="shared" si="828"/>
        <v>0</v>
      </c>
      <c r="BM1470" s="12">
        <f t="shared" si="829"/>
        <v>0</v>
      </c>
      <c r="BN1470" s="12" t="str">
        <f t="shared" si="852"/>
        <v/>
      </c>
      <c r="BO1470" s="12" t="str">
        <f t="shared" si="830"/>
        <v/>
      </c>
      <c r="BP1470" s="12" t="str">
        <f t="shared" si="831"/>
        <v/>
      </c>
      <c r="BQ1470" s="12" t="str">
        <f t="shared" si="832"/>
        <v/>
      </c>
      <c r="BS1470" s="12">
        <f t="shared" si="833"/>
        <v>0</v>
      </c>
      <c r="BT1470" s="12">
        <f t="shared" si="834"/>
        <v>0</v>
      </c>
      <c r="BU1470" s="12">
        <f t="shared" si="835"/>
        <v>0</v>
      </c>
      <c r="BV1470" s="12">
        <f t="shared" si="836"/>
        <v>0</v>
      </c>
      <c r="BW1470" s="12">
        <f t="shared" si="837"/>
        <v>0</v>
      </c>
      <c r="BX1470" s="12">
        <f t="shared" si="838"/>
        <v>0</v>
      </c>
      <c r="BY1470" s="12">
        <f t="shared" si="839"/>
        <v>0</v>
      </c>
      <c r="BZ1470" s="12">
        <f t="shared" si="840"/>
        <v>0</v>
      </c>
      <c r="CA1470" s="12" t="str">
        <f t="shared" si="841"/>
        <v/>
      </c>
      <c r="CB1470" s="21" t="str">
        <f t="shared" si="842"/>
        <v/>
      </c>
      <c r="CC1470" s="12" t="str">
        <f t="shared" si="843"/>
        <v/>
      </c>
      <c r="CD1470" s="12" t="str">
        <f t="shared" si="844"/>
        <v/>
      </c>
      <c r="CF1470" s="12">
        <f t="shared" si="845"/>
        <v>0</v>
      </c>
      <c r="CG1470" s="12">
        <f t="shared" si="846"/>
        <v>0</v>
      </c>
      <c r="CH1470" s="12">
        <f t="shared" si="847"/>
        <v>0</v>
      </c>
      <c r="CI1470" s="12">
        <f t="shared" si="848"/>
        <v>0</v>
      </c>
      <c r="CJ1470" s="12">
        <f t="shared" si="849"/>
        <v>0</v>
      </c>
      <c r="CK1470" s="12">
        <f t="shared" si="850"/>
        <v>0</v>
      </c>
    </row>
    <row r="1471" spans="50:89" x14ac:dyDescent="0.25">
      <c r="AX1471" s="12" t="str">
        <f t="shared" si="820"/>
        <v/>
      </c>
      <c r="AY1471" s="12" t="str">
        <f t="shared" si="851"/>
        <v/>
      </c>
      <c r="AZ1471" s="20">
        <f t="shared" si="821"/>
        <v>0</v>
      </c>
      <c r="BA1471" s="12" t="str">
        <f t="shared" si="816"/>
        <v/>
      </c>
      <c r="BB1471" s="12" t="str">
        <f t="shared" si="817"/>
        <v/>
      </c>
      <c r="BC1471" s="12" t="str">
        <f t="shared" si="818"/>
        <v/>
      </c>
      <c r="BD1471" s="12" t="str">
        <f t="shared" si="819"/>
        <v/>
      </c>
      <c r="BF1471" s="12">
        <f t="shared" si="822"/>
        <v>0</v>
      </c>
      <c r="BG1471" s="12">
        <f t="shared" si="823"/>
        <v>0</v>
      </c>
      <c r="BH1471" s="12">
        <f t="shared" si="824"/>
        <v>0</v>
      </c>
      <c r="BI1471" s="12">
        <f t="shared" si="825"/>
        <v>0</v>
      </c>
      <c r="BJ1471" s="12">
        <f t="shared" si="826"/>
        <v>0</v>
      </c>
      <c r="BK1471" s="12">
        <f t="shared" si="827"/>
        <v>0</v>
      </c>
      <c r="BL1471" s="20">
        <f t="shared" si="828"/>
        <v>0</v>
      </c>
      <c r="BM1471" s="12">
        <f t="shared" si="829"/>
        <v>0</v>
      </c>
      <c r="BN1471" s="12" t="str">
        <f t="shared" si="852"/>
        <v/>
      </c>
      <c r="BO1471" s="12" t="str">
        <f t="shared" si="830"/>
        <v/>
      </c>
      <c r="BP1471" s="12" t="str">
        <f t="shared" si="831"/>
        <v/>
      </c>
      <c r="BQ1471" s="12" t="str">
        <f t="shared" si="832"/>
        <v/>
      </c>
      <c r="BS1471" s="12">
        <f t="shared" si="833"/>
        <v>0</v>
      </c>
      <c r="BT1471" s="12">
        <f t="shared" si="834"/>
        <v>0</v>
      </c>
      <c r="BU1471" s="12">
        <f t="shared" si="835"/>
        <v>0</v>
      </c>
      <c r="BV1471" s="12">
        <f t="shared" si="836"/>
        <v>0</v>
      </c>
      <c r="BW1471" s="12">
        <f t="shared" si="837"/>
        <v>0</v>
      </c>
      <c r="BX1471" s="12">
        <f t="shared" si="838"/>
        <v>0</v>
      </c>
      <c r="BY1471" s="12">
        <f t="shared" si="839"/>
        <v>0</v>
      </c>
      <c r="BZ1471" s="12">
        <f t="shared" si="840"/>
        <v>0</v>
      </c>
      <c r="CA1471" s="12" t="str">
        <f t="shared" si="841"/>
        <v/>
      </c>
      <c r="CB1471" s="21" t="str">
        <f t="shared" si="842"/>
        <v/>
      </c>
      <c r="CC1471" s="12" t="str">
        <f t="shared" si="843"/>
        <v/>
      </c>
      <c r="CD1471" s="12" t="str">
        <f t="shared" si="844"/>
        <v/>
      </c>
      <c r="CF1471" s="12">
        <f t="shared" si="845"/>
        <v>0</v>
      </c>
      <c r="CG1471" s="12">
        <f t="shared" si="846"/>
        <v>0</v>
      </c>
      <c r="CH1471" s="12">
        <f t="shared" si="847"/>
        <v>0</v>
      </c>
      <c r="CI1471" s="12">
        <f t="shared" si="848"/>
        <v>0</v>
      </c>
      <c r="CJ1471" s="12">
        <f t="shared" si="849"/>
        <v>0</v>
      </c>
      <c r="CK1471" s="12">
        <f t="shared" si="850"/>
        <v>0</v>
      </c>
    </row>
    <row r="1472" spans="50:89" x14ac:dyDescent="0.25">
      <c r="AX1472" s="12" t="str">
        <f t="shared" si="820"/>
        <v/>
      </c>
      <c r="AY1472" s="12" t="str">
        <f t="shared" si="851"/>
        <v/>
      </c>
      <c r="AZ1472" s="20">
        <f t="shared" si="821"/>
        <v>0</v>
      </c>
      <c r="BA1472" s="12" t="str">
        <f t="shared" si="816"/>
        <v/>
      </c>
      <c r="BB1472" s="12" t="str">
        <f t="shared" si="817"/>
        <v/>
      </c>
      <c r="BC1472" s="12" t="str">
        <f t="shared" si="818"/>
        <v/>
      </c>
      <c r="BD1472" s="12" t="str">
        <f t="shared" si="819"/>
        <v/>
      </c>
      <c r="BF1472" s="12">
        <f t="shared" si="822"/>
        <v>0</v>
      </c>
      <c r="BG1472" s="12">
        <f t="shared" si="823"/>
        <v>0</v>
      </c>
      <c r="BH1472" s="12">
        <f t="shared" si="824"/>
        <v>0</v>
      </c>
      <c r="BI1472" s="12">
        <f t="shared" si="825"/>
        <v>0</v>
      </c>
      <c r="BJ1472" s="12">
        <f t="shared" si="826"/>
        <v>0</v>
      </c>
      <c r="BK1472" s="12">
        <f t="shared" si="827"/>
        <v>0</v>
      </c>
      <c r="BL1472" s="20">
        <f t="shared" si="828"/>
        <v>0</v>
      </c>
      <c r="BM1472" s="12">
        <f t="shared" si="829"/>
        <v>0</v>
      </c>
      <c r="BN1472" s="12" t="str">
        <f t="shared" si="852"/>
        <v/>
      </c>
      <c r="BO1472" s="12" t="str">
        <f t="shared" si="830"/>
        <v/>
      </c>
      <c r="BP1472" s="12" t="str">
        <f t="shared" si="831"/>
        <v/>
      </c>
      <c r="BQ1472" s="12" t="str">
        <f t="shared" si="832"/>
        <v/>
      </c>
      <c r="BS1472" s="12">
        <f t="shared" si="833"/>
        <v>0</v>
      </c>
      <c r="BT1472" s="12">
        <f t="shared" si="834"/>
        <v>0</v>
      </c>
      <c r="BU1472" s="12">
        <f t="shared" si="835"/>
        <v>0</v>
      </c>
      <c r="BV1472" s="12">
        <f t="shared" si="836"/>
        <v>0</v>
      </c>
      <c r="BW1472" s="12">
        <f t="shared" si="837"/>
        <v>0</v>
      </c>
      <c r="BX1472" s="12">
        <f t="shared" si="838"/>
        <v>0</v>
      </c>
      <c r="BY1472" s="12">
        <f t="shared" si="839"/>
        <v>0</v>
      </c>
      <c r="BZ1472" s="12">
        <f t="shared" si="840"/>
        <v>0</v>
      </c>
      <c r="CA1472" s="12" t="str">
        <f t="shared" si="841"/>
        <v/>
      </c>
      <c r="CB1472" s="21" t="str">
        <f t="shared" si="842"/>
        <v/>
      </c>
      <c r="CC1472" s="12" t="str">
        <f t="shared" si="843"/>
        <v/>
      </c>
      <c r="CD1472" s="12" t="str">
        <f t="shared" si="844"/>
        <v/>
      </c>
      <c r="CF1472" s="12">
        <f t="shared" si="845"/>
        <v>0</v>
      </c>
      <c r="CG1472" s="12">
        <f t="shared" si="846"/>
        <v>0</v>
      </c>
      <c r="CH1472" s="12">
        <f t="shared" si="847"/>
        <v>0</v>
      </c>
      <c r="CI1472" s="12">
        <f t="shared" si="848"/>
        <v>0</v>
      </c>
      <c r="CJ1472" s="12">
        <f t="shared" si="849"/>
        <v>0</v>
      </c>
      <c r="CK1472" s="12">
        <f t="shared" si="850"/>
        <v>0</v>
      </c>
    </row>
    <row r="1473" spans="50:89" x14ac:dyDescent="0.25">
      <c r="AX1473" s="12" t="str">
        <f t="shared" si="820"/>
        <v/>
      </c>
      <c r="AY1473" s="12" t="str">
        <f t="shared" si="851"/>
        <v/>
      </c>
      <c r="AZ1473" s="20">
        <f t="shared" si="821"/>
        <v>0</v>
      </c>
      <c r="BA1473" s="12" t="str">
        <f t="shared" si="816"/>
        <v/>
      </c>
      <c r="BB1473" s="12" t="str">
        <f t="shared" si="817"/>
        <v/>
      </c>
      <c r="BC1473" s="12" t="str">
        <f t="shared" si="818"/>
        <v/>
      </c>
      <c r="BD1473" s="12" t="str">
        <f t="shared" si="819"/>
        <v/>
      </c>
      <c r="BF1473" s="12">
        <f t="shared" si="822"/>
        <v>0</v>
      </c>
      <c r="BG1473" s="12">
        <f t="shared" si="823"/>
        <v>0</v>
      </c>
      <c r="BH1473" s="12">
        <f t="shared" si="824"/>
        <v>0</v>
      </c>
      <c r="BI1473" s="12">
        <f t="shared" si="825"/>
        <v>0</v>
      </c>
      <c r="BJ1473" s="12">
        <f t="shared" si="826"/>
        <v>0</v>
      </c>
      <c r="BK1473" s="12">
        <f t="shared" si="827"/>
        <v>0</v>
      </c>
      <c r="BL1473" s="20">
        <f t="shared" si="828"/>
        <v>0</v>
      </c>
      <c r="BM1473" s="12">
        <f t="shared" si="829"/>
        <v>0</v>
      </c>
      <c r="BN1473" s="12" t="str">
        <f t="shared" si="852"/>
        <v/>
      </c>
      <c r="BO1473" s="12" t="str">
        <f t="shared" si="830"/>
        <v/>
      </c>
      <c r="BP1473" s="12" t="str">
        <f t="shared" si="831"/>
        <v/>
      </c>
      <c r="BQ1473" s="12" t="str">
        <f t="shared" si="832"/>
        <v/>
      </c>
      <c r="BS1473" s="12">
        <f t="shared" si="833"/>
        <v>0</v>
      </c>
      <c r="BT1473" s="12">
        <f t="shared" si="834"/>
        <v>0</v>
      </c>
      <c r="BU1473" s="12">
        <f t="shared" si="835"/>
        <v>0</v>
      </c>
      <c r="BV1473" s="12">
        <f t="shared" si="836"/>
        <v>0</v>
      </c>
      <c r="BW1473" s="12">
        <f t="shared" si="837"/>
        <v>0</v>
      </c>
      <c r="BX1473" s="12">
        <f t="shared" si="838"/>
        <v>0</v>
      </c>
      <c r="BY1473" s="12">
        <f t="shared" si="839"/>
        <v>0</v>
      </c>
      <c r="BZ1473" s="12">
        <f t="shared" si="840"/>
        <v>0</v>
      </c>
      <c r="CA1473" s="12" t="str">
        <f t="shared" si="841"/>
        <v/>
      </c>
      <c r="CB1473" s="21" t="str">
        <f t="shared" si="842"/>
        <v/>
      </c>
      <c r="CC1473" s="12" t="str">
        <f t="shared" si="843"/>
        <v/>
      </c>
      <c r="CD1473" s="12" t="str">
        <f t="shared" si="844"/>
        <v/>
      </c>
      <c r="CF1473" s="12">
        <f t="shared" si="845"/>
        <v>0</v>
      </c>
      <c r="CG1473" s="12">
        <f t="shared" si="846"/>
        <v>0</v>
      </c>
      <c r="CH1473" s="12">
        <f t="shared" si="847"/>
        <v>0</v>
      </c>
      <c r="CI1473" s="12">
        <f t="shared" si="848"/>
        <v>0</v>
      </c>
      <c r="CJ1473" s="12">
        <f t="shared" si="849"/>
        <v>0</v>
      </c>
      <c r="CK1473" s="12">
        <f t="shared" si="850"/>
        <v>0</v>
      </c>
    </row>
    <row r="1474" spans="50:89" x14ac:dyDescent="0.25">
      <c r="AX1474" s="12" t="str">
        <f t="shared" si="820"/>
        <v/>
      </c>
      <c r="AY1474" s="12" t="str">
        <f t="shared" si="851"/>
        <v/>
      </c>
      <c r="AZ1474" s="20">
        <f t="shared" si="821"/>
        <v>0</v>
      </c>
      <c r="BA1474" s="12" t="str">
        <f t="shared" ref="BA1474:BA1537" si="853">IFERROR(LEFT(AZ1474,FIND(".",AZ1474,1)),"")</f>
        <v/>
      </c>
      <c r="BB1474" s="12" t="str">
        <f t="shared" ref="BB1474:BB1537" si="854">IFERROR(MID(AZ1474,FIND(",",AZ1474,1)+2,FIND(".",AZ1474,FIND(".",AZ1474,1)+1)-(FIND(".",AZ1474,1)+2)),"")</f>
        <v/>
      </c>
      <c r="BC1474" s="12" t="str">
        <f t="shared" ref="BC1474:BC1537" si="855">IFERROR(MID(AZ1474,FIND(".",AZ1474,FIND(".",AZ1474,1)+1)+3,FIND(".",AZ1474,FIND(".",AZ1474,FIND(".",AZ1474,1)+1)+3)-(FIND(".",AZ1474,FIND(".",AZ1474,1)+1)+2)),"")</f>
        <v/>
      </c>
      <c r="BD1474" s="12" t="str">
        <f t="shared" ref="BD1474:BD1537" si="856">IFERROR(MID(AZ1474,FIND(".",AZ1474,FIND(".",AZ1474,FIND(".",AZ1474,1)+1)+2)+3,FIND(".",AZ1474,FIND(".",AZ1474,FIND(".",AZ1474,FIND(".",AZ1474,1)+1)+2)+3+1)),"")</f>
        <v/>
      </c>
      <c r="BF1474" s="12">
        <f t="shared" si="822"/>
        <v>0</v>
      </c>
      <c r="BG1474" s="12">
        <f t="shared" si="823"/>
        <v>0</v>
      </c>
      <c r="BH1474" s="12">
        <f t="shared" si="824"/>
        <v>0</v>
      </c>
      <c r="BI1474" s="12">
        <f t="shared" si="825"/>
        <v>0</v>
      </c>
      <c r="BJ1474" s="12">
        <f t="shared" si="826"/>
        <v>0</v>
      </c>
      <c r="BK1474" s="12">
        <f t="shared" si="827"/>
        <v>0</v>
      </c>
      <c r="BL1474" s="20">
        <f t="shared" si="828"/>
        <v>0</v>
      </c>
      <c r="BM1474" s="12">
        <f t="shared" si="829"/>
        <v>0</v>
      </c>
      <c r="BN1474" s="12" t="str">
        <f t="shared" si="852"/>
        <v/>
      </c>
      <c r="BO1474" s="12" t="str">
        <f t="shared" si="830"/>
        <v/>
      </c>
      <c r="BP1474" s="12" t="str">
        <f t="shared" si="831"/>
        <v/>
      </c>
      <c r="BQ1474" s="12" t="str">
        <f t="shared" si="832"/>
        <v/>
      </c>
      <c r="BS1474" s="12">
        <f t="shared" si="833"/>
        <v>0</v>
      </c>
      <c r="BT1474" s="12">
        <f t="shared" si="834"/>
        <v>0</v>
      </c>
      <c r="BU1474" s="12">
        <f t="shared" si="835"/>
        <v>0</v>
      </c>
      <c r="BV1474" s="12">
        <f t="shared" si="836"/>
        <v>0</v>
      </c>
      <c r="BW1474" s="12">
        <f t="shared" si="837"/>
        <v>0</v>
      </c>
      <c r="BX1474" s="12">
        <f t="shared" si="838"/>
        <v>0</v>
      </c>
      <c r="BY1474" s="12">
        <f t="shared" si="839"/>
        <v>0</v>
      </c>
      <c r="BZ1474" s="12">
        <f t="shared" si="840"/>
        <v>0</v>
      </c>
      <c r="CA1474" s="12" t="str">
        <f t="shared" si="841"/>
        <v/>
      </c>
      <c r="CB1474" s="21" t="str">
        <f t="shared" si="842"/>
        <v/>
      </c>
      <c r="CC1474" s="12" t="str">
        <f t="shared" si="843"/>
        <v/>
      </c>
      <c r="CD1474" s="12" t="str">
        <f t="shared" si="844"/>
        <v/>
      </c>
      <c r="CF1474" s="12">
        <f t="shared" si="845"/>
        <v>0</v>
      </c>
      <c r="CG1474" s="12">
        <f t="shared" si="846"/>
        <v>0</v>
      </c>
      <c r="CH1474" s="12">
        <f t="shared" si="847"/>
        <v>0</v>
      </c>
      <c r="CI1474" s="12">
        <f t="shared" si="848"/>
        <v>0</v>
      </c>
      <c r="CJ1474" s="12">
        <f t="shared" si="849"/>
        <v>0</v>
      </c>
      <c r="CK1474" s="12">
        <f t="shared" si="850"/>
        <v>0</v>
      </c>
    </row>
    <row r="1475" spans="50:89" x14ac:dyDescent="0.25">
      <c r="AX1475" s="12" t="str">
        <f t="shared" ref="AX1475:AX1538" si="857">IFERROR(MATCH(C1475,$C$2:$C$2000,0),"")</f>
        <v/>
      </c>
      <c r="AY1475" s="12" t="str">
        <f t="shared" si="851"/>
        <v/>
      </c>
      <c r="AZ1475" s="20">
        <f t="shared" ref="AZ1475:AZ1538" si="858">AM1475</f>
        <v>0</v>
      </c>
      <c r="BA1475" s="12" t="str">
        <f t="shared" si="853"/>
        <v/>
      </c>
      <c r="BB1475" s="12" t="str">
        <f t="shared" si="854"/>
        <v/>
      </c>
      <c r="BC1475" s="12" t="str">
        <f t="shared" si="855"/>
        <v/>
      </c>
      <c r="BD1475" s="12" t="str">
        <f t="shared" si="856"/>
        <v/>
      </c>
      <c r="BF1475" s="12">
        <f t="shared" ref="BF1475:BF1538" si="859">COUNTIF(BA1475:BD1475,"Anticipatoria.")</f>
        <v>0</v>
      </c>
      <c r="BG1475" s="12">
        <f t="shared" ref="BG1475:BG1538" si="860">COUNTIF(BA1475:BD1475,"Criterios y estándares (Rúbrica).")</f>
        <v>0</v>
      </c>
      <c r="BH1475" s="12">
        <f t="shared" ref="BH1475:BH1538" si="861">COUNTIF(BA1475:BD1475,"Autoevaluación.")</f>
        <v>0</v>
      </c>
      <c r="BI1475" s="12">
        <f t="shared" ref="BI1475:BI1538" si="862">COUNTIF(BA1475:BD1475,"Retroalimentación.")</f>
        <v>0</v>
      </c>
      <c r="BJ1475" s="12">
        <f t="shared" ref="BJ1475:BJ1538" si="863">COUNTIF(BA1475:BD1475,"No incluye los componentes enunciados.")</f>
        <v>0</v>
      </c>
      <c r="BK1475" s="12">
        <f t="shared" ref="BK1475:BK1538" si="864">IF(BJ1475=1,1,SUM(BF1475:BI1475))</f>
        <v>0</v>
      </c>
      <c r="BL1475" s="20">
        <f t="shared" ref="BL1475:BL1538" si="865">AO1475</f>
        <v>0</v>
      </c>
      <c r="BM1475" s="12">
        <f t="shared" ref="BM1475:BM1538" si="866">IFERROR(LEFT(BL1475,FIND(",",BL1475,1)-1),BL1475)</f>
        <v>0</v>
      </c>
      <c r="BN1475" s="12" t="str">
        <f t="shared" si="852"/>
        <v/>
      </c>
      <c r="BO1475" s="12" t="str">
        <f t="shared" ref="BO1475:BO1538" si="867">IF(OR(LEN(BL1475)=28,LEN(BL1475)=42,LEN(BL1475)=43,LEN(BL1475)=44,LEN(BL1475)=47,LEN(BL1475)=48,LEN(BL1475)=49,LEN(BL1475)=62,LEN(BL1475)=63,LEN(BL1475)=64),RIGHT(BL1475,LEN(BL1475)-FIND(",",BL1475,11)-1),IFERROR(MID(BL1475,FIND(",",BL1475,11)+2,(FIND(",",BL1475,21))-(FIND(",",BL1475,11)+2)),""))</f>
        <v/>
      </c>
      <c r="BP1475" s="12" t="str">
        <f t="shared" ref="BP1475:BP1538" si="868">IF(OR(LEN(BL1475)=53,LEN(BL1475)=58,LEN(BL1475)=72,LEN(BL1475)=73),RIGHT(BL1475,LEN(BL1475)-FIND(",",BL1475,20)-1),IFERROR(MID(BL1475,FIND(",",BL1475,20)+2,(FIND(",",BL1475,30))-(FIND(",",BL1475,20)+2)),""))</f>
        <v/>
      </c>
      <c r="BQ1475" s="12" t="str">
        <f t="shared" ref="BQ1475:BQ1538" si="869">IF(OR(LEN(BL1475)=62,LEN(BL1475)=63,LEN(BL1475)=64,LEN(BL1475)=72,LEN(BL1475)=73),"",IFERROR(RIGHT(BL1475,LEN(BL1475)-(FIND(",",BL1475,30)+1)),""))</f>
        <v/>
      </c>
      <c r="BS1475" s="12">
        <f t="shared" ref="BS1475:BS1538" si="870">COUNTIF(BM1475:BQ1475,"Reflexión")</f>
        <v>0</v>
      </c>
      <c r="BT1475" s="12">
        <f t="shared" ref="BT1475:BT1538" si="871">COUNTIF(BM1475:BQ1475,"Diálogo")</f>
        <v>0</v>
      </c>
      <c r="BU1475" s="12">
        <f t="shared" ref="BU1475:BU1538" si="872">COUNTIF(BM1475:BQ1475,"Claridad")</f>
        <v>0</v>
      </c>
      <c r="BV1475" s="12">
        <f t="shared" ref="BV1475:BV1538" si="873">COUNTIF(BM1475:BQ1475,"Oportunidades de mejora")</f>
        <v>0</v>
      </c>
      <c r="BW1475" s="12">
        <f t="shared" ref="BW1475:BW1538" si="874">COUNTIF(BM1475:BQ1475,"Retroalimentación al docente")</f>
        <v>0</v>
      </c>
      <c r="BX1475" s="12">
        <f t="shared" ref="BX1475:BX1538" si="875">COUNTIF(BM1475:BQ1475,"No incluye los principios enunciados")</f>
        <v>0</v>
      </c>
      <c r="BY1475" s="12">
        <f t="shared" ref="BY1475:BY1538" si="876">IF(BX1475=1,1,SUM(BS1475:BX1475))</f>
        <v>0</v>
      </c>
      <c r="BZ1475" s="12">
        <f t="shared" ref="BZ1475:BZ1538" si="877">AU1475</f>
        <v>0</v>
      </c>
      <c r="CA1475" s="12" t="str">
        <f t="shared" ref="CA1475:CA1538" si="878">IFERROR(LEFT(BZ1475,FIND(".",BZ1475,1)),"")</f>
        <v/>
      </c>
      <c r="CB1475" s="21" t="str">
        <f t="shared" ref="CB1475:CB1538" si="879">IFERROR(MID(BZ1475,FIND(".",BZ1475,1)+3,(FIND(".",BZ1475,100))-(FIND(".",BZ1475,1)+2)),"")</f>
        <v/>
      </c>
      <c r="CC1475" s="12" t="str">
        <f t="shared" ref="CC1475:CC1538" si="880">IFERROR(MID(BZ1475,FIND(".",BZ1475,83)+3,(FIND(".",BZ1475,185))-(FIND(".",BZ1475,83)+2)),"")</f>
        <v/>
      </c>
      <c r="CD1475" s="12" t="str">
        <f t="shared" ref="CD1475:CD1538" si="881">IFERROR(MID(BZ1475,FIND(".",BZ1475,185)+3,(FIND(".",BZ1475,255))-(FIND(".",BZ1475,185)+1)),"")</f>
        <v/>
      </c>
      <c r="CF1475" s="12">
        <f t="shared" ref="CF1475:CF1538" si="882">COUNTIF(CA1475:CD1475,"La bibliografía básica propuesta se encuentra en la biblioteca ""Juan Roa Vásquez"".")</f>
        <v>0</v>
      </c>
      <c r="CG1475" s="12">
        <f t="shared" ref="CG1475:CG1538" si="883">COUNTIF(CA1475:CD1475,"La bibliografía propuesta contiene títulos de edición menor a 5 años.")</f>
        <v>0</v>
      </c>
      <c r="CH1475" s="12">
        <f t="shared" ref="CH1475:CH1538" si="884">COUNTIF(CA1475:CD1475,"La bibliografía se presenta con una sólo sistema de referenciación (APA, Vancouver, IEEE, etc).")</f>
        <v>0</v>
      </c>
      <c r="CI1475" s="12">
        <f t="shared" ref="CI1475:CI1538" si="885">COUNTIF(CA1475:CD1475,"La bibliografía incluye por lo menos dos títulos en una segunda lengua.")</f>
        <v>0</v>
      </c>
      <c r="CJ1475" s="12">
        <f t="shared" ref="CJ1475:CJ1538" si="886">COUNTIF(CA1475:CD1475,"No incluye bibliografía.")</f>
        <v>0</v>
      </c>
      <c r="CK1475" s="12">
        <f t="shared" ref="CK1475:CK1538" si="887">IF(CJ1475=1,1,SUM(CF1475:CI1475))</f>
        <v>0</v>
      </c>
    </row>
    <row r="1476" spans="50:89" x14ac:dyDescent="0.25">
      <c r="AX1476" s="12" t="str">
        <f t="shared" si="857"/>
        <v/>
      </c>
      <c r="AY1476" s="12" t="str">
        <f t="shared" si="851"/>
        <v/>
      </c>
      <c r="AZ1476" s="20">
        <f t="shared" si="858"/>
        <v>0</v>
      </c>
      <c r="BA1476" s="12" t="str">
        <f t="shared" si="853"/>
        <v/>
      </c>
      <c r="BB1476" s="12" t="str">
        <f t="shared" si="854"/>
        <v/>
      </c>
      <c r="BC1476" s="12" t="str">
        <f t="shared" si="855"/>
        <v/>
      </c>
      <c r="BD1476" s="12" t="str">
        <f t="shared" si="856"/>
        <v/>
      </c>
      <c r="BF1476" s="12">
        <f t="shared" si="859"/>
        <v>0</v>
      </c>
      <c r="BG1476" s="12">
        <f t="shared" si="860"/>
        <v>0</v>
      </c>
      <c r="BH1476" s="12">
        <f t="shared" si="861"/>
        <v>0</v>
      </c>
      <c r="BI1476" s="12">
        <f t="shared" si="862"/>
        <v>0</v>
      </c>
      <c r="BJ1476" s="12">
        <f t="shared" si="863"/>
        <v>0</v>
      </c>
      <c r="BK1476" s="12">
        <f t="shared" si="864"/>
        <v>0</v>
      </c>
      <c r="BL1476" s="20">
        <f t="shared" si="865"/>
        <v>0</v>
      </c>
      <c r="BM1476" s="12">
        <f t="shared" si="866"/>
        <v>0</v>
      </c>
      <c r="BN1476" s="12" t="str">
        <f t="shared" si="852"/>
        <v/>
      </c>
      <c r="BO1476" s="12" t="str">
        <f t="shared" si="867"/>
        <v/>
      </c>
      <c r="BP1476" s="12" t="str">
        <f t="shared" si="868"/>
        <v/>
      </c>
      <c r="BQ1476" s="12" t="str">
        <f t="shared" si="869"/>
        <v/>
      </c>
      <c r="BS1476" s="12">
        <f t="shared" si="870"/>
        <v>0</v>
      </c>
      <c r="BT1476" s="12">
        <f t="shared" si="871"/>
        <v>0</v>
      </c>
      <c r="BU1476" s="12">
        <f t="shared" si="872"/>
        <v>0</v>
      </c>
      <c r="BV1476" s="12">
        <f t="shared" si="873"/>
        <v>0</v>
      </c>
      <c r="BW1476" s="12">
        <f t="shared" si="874"/>
        <v>0</v>
      </c>
      <c r="BX1476" s="12">
        <f t="shared" si="875"/>
        <v>0</v>
      </c>
      <c r="BY1476" s="12">
        <f t="shared" si="876"/>
        <v>0</v>
      </c>
      <c r="BZ1476" s="12">
        <f t="shared" si="877"/>
        <v>0</v>
      </c>
      <c r="CA1476" s="12" t="str">
        <f t="shared" si="878"/>
        <v/>
      </c>
      <c r="CB1476" s="21" t="str">
        <f t="shared" si="879"/>
        <v/>
      </c>
      <c r="CC1476" s="12" t="str">
        <f t="shared" si="880"/>
        <v/>
      </c>
      <c r="CD1476" s="12" t="str">
        <f t="shared" si="881"/>
        <v/>
      </c>
      <c r="CF1476" s="12">
        <f t="shared" si="882"/>
        <v>0</v>
      </c>
      <c r="CG1476" s="12">
        <f t="shared" si="883"/>
        <v>0</v>
      </c>
      <c r="CH1476" s="12">
        <f t="shared" si="884"/>
        <v>0</v>
      </c>
      <c r="CI1476" s="12">
        <f t="shared" si="885"/>
        <v>0</v>
      </c>
      <c r="CJ1476" s="12">
        <f t="shared" si="886"/>
        <v>0</v>
      </c>
      <c r="CK1476" s="12">
        <f t="shared" si="887"/>
        <v>0</v>
      </c>
    </row>
    <row r="1477" spans="50:89" x14ac:dyDescent="0.25">
      <c r="AX1477" s="12" t="str">
        <f t="shared" si="857"/>
        <v/>
      </c>
      <c r="AY1477" s="12" t="str">
        <f t="shared" si="851"/>
        <v/>
      </c>
      <c r="AZ1477" s="20">
        <f t="shared" si="858"/>
        <v>0</v>
      </c>
      <c r="BA1477" s="12" t="str">
        <f t="shared" si="853"/>
        <v/>
      </c>
      <c r="BB1477" s="12" t="str">
        <f t="shared" si="854"/>
        <v/>
      </c>
      <c r="BC1477" s="12" t="str">
        <f t="shared" si="855"/>
        <v/>
      </c>
      <c r="BD1477" s="12" t="str">
        <f t="shared" si="856"/>
        <v/>
      </c>
      <c r="BF1477" s="12">
        <f t="shared" si="859"/>
        <v>0</v>
      </c>
      <c r="BG1477" s="12">
        <f t="shared" si="860"/>
        <v>0</v>
      </c>
      <c r="BH1477" s="12">
        <f t="shared" si="861"/>
        <v>0</v>
      </c>
      <c r="BI1477" s="12">
        <f t="shared" si="862"/>
        <v>0</v>
      </c>
      <c r="BJ1477" s="12">
        <f t="shared" si="863"/>
        <v>0</v>
      </c>
      <c r="BK1477" s="12">
        <f t="shared" si="864"/>
        <v>0</v>
      </c>
      <c r="BL1477" s="20">
        <f t="shared" si="865"/>
        <v>0</v>
      </c>
      <c r="BM1477" s="12">
        <f t="shared" si="866"/>
        <v>0</v>
      </c>
      <c r="BN1477" s="12" t="str">
        <f t="shared" si="852"/>
        <v/>
      </c>
      <c r="BO1477" s="12" t="str">
        <f t="shared" si="867"/>
        <v/>
      </c>
      <c r="BP1477" s="12" t="str">
        <f t="shared" si="868"/>
        <v/>
      </c>
      <c r="BQ1477" s="12" t="str">
        <f t="shared" si="869"/>
        <v/>
      </c>
      <c r="BS1477" s="12">
        <f t="shared" si="870"/>
        <v>0</v>
      </c>
      <c r="BT1477" s="12">
        <f t="shared" si="871"/>
        <v>0</v>
      </c>
      <c r="BU1477" s="12">
        <f t="shared" si="872"/>
        <v>0</v>
      </c>
      <c r="BV1477" s="12">
        <f t="shared" si="873"/>
        <v>0</v>
      </c>
      <c r="BW1477" s="12">
        <f t="shared" si="874"/>
        <v>0</v>
      </c>
      <c r="BX1477" s="12">
        <f t="shared" si="875"/>
        <v>0</v>
      </c>
      <c r="BY1477" s="12">
        <f t="shared" si="876"/>
        <v>0</v>
      </c>
      <c r="BZ1477" s="12">
        <f t="shared" si="877"/>
        <v>0</v>
      </c>
      <c r="CA1477" s="12" t="str">
        <f t="shared" si="878"/>
        <v/>
      </c>
      <c r="CB1477" s="21" t="str">
        <f t="shared" si="879"/>
        <v/>
      </c>
      <c r="CC1477" s="12" t="str">
        <f t="shared" si="880"/>
        <v/>
      </c>
      <c r="CD1477" s="12" t="str">
        <f t="shared" si="881"/>
        <v/>
      </c>
      <c r="CF1477" s="12">
        <f t="shared" si="882"/>
        <v>0</v>
      </c>
      <c r="CG1477" s="12">
        <f t="shared" si="883"/>
        <v>0</v>
      </c>
      <c r="CH1477" s="12">
        <f t="shared" si="884"/>
        <v>0</v>
      </c>
      <c r="CI1477" s="12">
        <f t="shared" si="885"/>
        <v>0</v>
      </c>
      <c r="CJ1477" s="12">
        <f t="shared" si="886"/>
        <v>0</v>
      </c>
      <c r="CK1477" s="12">
        <f t="shared" si="887"/>
        <v>0</v>
      </c>
    </row>
    <row r="1478" spans="50:89" x14ac:dyDescent="0.25">
      <c r="AX1478" s="12" t="str">
        <f t="shared" si="857"/>
        <v/>
      </c>
      <c r="AY1478" s="12" t="str">
        <f t="shared" si="851"/>
        <v/>
      </c>
      <c r="AZ1478" s="20">
        <f t="shared" si="858"/>
        <v>0</v>
      </c>
      <c r="BA1478" s="12" t="str">
        <f t="shared" si="853"/>
        <v/>
      </c>
      <c r="BB1478" s="12" t="str">
        <f t="shared" si="854"/>
        <v/>
      </c>
      <c r="BC1478" s="12" t="str">
        <f t="shared" si="855"/>
        <v/>
      </c>
      <c r="BD1478" s="12" t="str">
        <f t="shared" si="856"/>
        <v/>
      </c>
      <c r="BF1478" s="12">
        <f t="shared" si="859"/>
        <v>0</v>
      </c>
      <c r="BG1478" s="12">
        <f t="shared" si="860"/>
        <v>0</v>
      </c>
      <c r="BH1478" s="12">
        <f t="shared" si="861"/>
        <v>0</v>
      </c>
      <c r="BI1478" s="12">
        <f t="shared" si="862"/>
        <v>0</v>
      </c>
      <c r="BJ1478" s="12">
        <f t="shared" si="863"/>
        <v>0</v>
      </c>
      <c r="BK1478" s="12">
        <f t="shared" si="864"/>
        <v>0</v>
      </c>
      <c r="BL1478" s="20">
        <f t="shared" si="865"/>
        <v>0</v>
      </c>
      <c r="BM1478" s="12">
        <f t="shared" si="866"/>
        <v>0</v>
      </c>
      <c r="BN1478" s="12" t="str">
        <f t="shared" si="852"/>
        <v/>
      </c>
      <c r="BO1478" s="12" t="str">
        <f t="shared" si="867"/>
        <v/>
      </c>
      <c r="BP1478" s="12" t="str">
        <f t="shared" si="868"/>
        <v/>
      </c>
      <c r="BQ1478" s="12" t="str">
        <f t="shared" si="869"/>
        <v/>
      </c>
      <c r="BS1478" s="12">
        <f t="shared" si="870"/>
        <v>0</v>
      </c>
      <c r="BT1478" s="12">
        <f t="shared" si="871"/>
        <v>0</v>
      </c>
      <c r="BU1478" s="12">
        <f t="shared" si="872"/>
        <v>0</v>
      </c>
      <c r="BV1478" s="12">
        <f t="shared" si="873"/>
        <v>0</v>
      </c>
      <c r="BW1478" s="12">
        <f t="shared" si="874"/>
        <v>0</v>
      </c>
      <c r="BX1478" s="12">
        <f t="shared" si="875"/>
        <v>0</v>
      </c>
      <c r="BY1478" s="12">
        <f t="shared" si="876"/>
        <v>0</v>
      </c>
      <c r="BZ1478" s="12">
        <f t="shared" si="877"/>
        <v>0</v>
      </c>
      <c r="CA1478" s="12" t="str">
        <f t="shared" si="878"/>
        <v/>
      </c>
      <c r="CB1478" s="21" t="str">
        <f t="shared" si="879"/>
        <v/>
      </c>
      <c r="CC1478" s="12" t="str">
        <f t="shared" si="880"/>
        <v/>
      </c>
      <c r="CD1478" s="12" t="str">
        <f t="shared" si="881"/>
        <v/>
      </c>
      <c r="CF1478" s="12">
        <f t="shared" si="882"/>
        <v>0</v>
      </c>
      <c r="CG1478" s="12">
        <f t="shared" si="883"/>
        <v>0</v>
      </c>
      <c r="CH1478" s="12">
        <f t="shared" si="884"/>
        <v>0</v>
      </c>
      <c r="CI1478" s="12">
        <f t="shared" si="885"/>
        <v>0</v>
      </c>
      <c r="CJ1478" s="12">
        <f t="shared" si="886"/>
        <v>0</v>
      </c>
      <c r="CK1478" s="12">
        <f t="shared" si="887"/>
        <v>0</v>
      </c>
    </row>
    <row r="1479" spans="50:89" x14ac:dyDescent="0.25">
      <c r="AX1479" s="12" t="str">
        <f t="shared" si="857"/>
        <v/>
      </c>
      <c r="AY1479" s="12" t="str">
        <f t="shared" si="851"/>
        <v/>
      </c>
      <c r="AZ1479" s="20">
        <f t="shared" si="858"/>
        <v>0</v>
      </c>
      <c r="BA1479" s="12" t="str">
        <f t="shared" si="853"/>
        <v/>
      </c>
      <c r="BB1479" s="12" t="str">
        <f t="shared" si="854"/>
        <v/>
      </c>
      <c r="BC1479" s="12" t="str">
        <f t="shared" si="855"/>
        <v/>
      </c>
      <c r="BD1479" s="12" t="str">
        <f t="shared" si="856"/>
        <v/>
      </c>
      <c r="BF1479" s="12">
        <f t="shared" si="859"/>
        <v>0</v>
      </c>
      <c r="BG1479" s="12">
        <f t="shared" si="860"/>
        <v>0</v>
      </c>
      <c r="BH1479" s="12">
        <f t="shared" si="861"/>
        <v>0</v>
      </c>
      <c r="BI1479" s="12">
        <f t="shared" si="862"/>
        <v>0</v>
      </c>
      <c r="BJ1479" s="12">
        <f t="shared" si="863"/>
        <v>0</v>
      </c>
      <c r="BK1479" s="12">
        <f t="shared" si="864"/>
        <v>0</v>
      </c>
      <c r="BL1479" s="20">
        <f t="shared" si="865"/>
        <v>0</v>
      </c>
      <c r="BM1479" s="12">
        <f t="shared" si="866"/>
        <v>0</v>
      </c>
      <c r="BN1479" s="12" t="str">
        <f t="shared" si="852"/>
        <v/>
      </c>
      <c r="BO1479" s="12" t="str">
        <f t="shared" si="867"/>
        <v/>
      </c>
      <c r="BP1479" s="12" t="str">
        <f t="shared" si="868"/>
        <v/>
      </c>
      <c r="BQ1479" s="12" t="str">
        <f t="shared" si="869"/>
        <v/>
      </c>
      <c r="BS1479" s="12">
        <f t="shared" si="870"/>
        <v>0</v>
      </c>
      <c r="BT1479" s="12">
        <f t="shared" si="871"/>
        <v>0</v>
      </c>
      <c r="BU1479" s="12">
        <f t="shared" si="872"/>
        <v>0</v>
      </c>
      <c r="BV1479" s="12">
        <f t="shared" si="873"/>
        <v>0</v>
      </c>
      <c r="BW1479" s="12">
        <f t="shared" si="874"/>
        <v>0</v>
      </c>
      <c r="BX1479" s="12">
        <f t="shared" si="875"/>
        <v>0</v>
      </c>
      <c r="BY1479" s="12">
        <f t="shared" si="876"/>
        <v>0</v>
      </c>
      <c r="BZ1479" s="12">
        <f t="shared" si="877"/>
        <v>0</v>
      </c>
      <c r="CA1479" s="12" t="str">
        <f t="shared" si="878"/>
        <v/>
      </c>
      <c r="CB1479" s="21" t="str">
        <f t="shared" si="879"/>
        <v/>
      </c>
      <c r="CC1479" s="12" t="str">
        <f t="shared" si="880"/>
        <v/>
      </c>
      <c r="CD1479" s="12" t="str">
        <f t="shared" si="881"/>
        <v/>
      </c>
      <c r="CF1479" s="12">
        <f t="shared" si="882"/>
        <v>0</v>
      </c>
      <c r="CG1479" s="12">
        <f t="shared" si="883"/>
        <v>0</v>
      </c>
      <c r="CH1479" s="12">
        <f t="shared" si="884"/>
        <v>0</v>
      </c>
      <c r="CI1479" s="12">
        <f t="shared" si="885"/>
        <v>0</v>
      </c>
      <c r="CJ1479" s="12">
        <f t="shared" si="886"/>
        <v>0</v>
      </c>
      <c r="CK1479" s="12">
        <f t="shared" si="887"/>
        <v>0</v>
      </c>
    </row>
    <row r="1480" spans="50:89" x14ac:dyDescent="0.25">
      <c r="AX1480" s="12" t="str">
        <f t="shared" si="857"/>
        <v/>
      </c>
      <c r="AY1480" s="12" t="str">
        <f t="shared" si="851"/>
        <v/>
      </c>
      <c r="AZ1480" s="20">
        <f t="shared" si="858"/>
        <v>0</v>
      </c>
      <c r="BA1480" s="12" t="str">
        <f t="shared" si="853"/>
        <v/>
      </c>
      <c r="BB1480" s="12" t="str">
        <f t="shared" si="854"/>
        <v/>
      </c>
      <c r="BC1480" s="12" t="str">
        <f t="shared" si="855"/>
        <v/>
      </c>
      <c r="BD1480" s="12" t="str">
        <f t="shared" si="856"/>
        <v/>
      </c>
      <c r="BF1480" s="12">
        <f t="shared" si="859"/>
        <v>0</v>
      </c>
      <c r="BG1480" s="12">
        <f t="shared" si="860"/>
        <v>0</v>
      </c>
      <c r="BH1480" s="12">
        <f t="shared" si="861"/>
        <v>0</v>
      </c>
      <c r="BI1480" s="12">
        <f t="shared" si="862"/>
        <v>0</v>
      </c>
      <c r="BJ1480" s="12">
        <f t="shared" si="863"/>
        <v>0</v>
      </c>
      <c r="BK1480" s="12">
        <f t="shared" si="864"/>
        <v>0</v>
      </c>
      <c r="BL1480" s="20">
        <f t="shared" si="865"/>
        <v>0</v>
      </c>
      <c r="BM1480" s="12">
        <f t="shared" si="866"/>
        <v>0</v>
      </c>
      <c r="BN1480" s="12" t="str">
        <f t="shared" si="852"/>
        <v/>
      </c>
      <c r="BO1480" s="12" t="str">
        <f t="shared" si="867"/>
        <v/>
      </c>
      <c r="BP1480" s="12" t="str">
        <f t="shared" si="868"/>
        <v/>
      </c>
      <c r="BQ1480" s="12" t="str">
        <f t="shared" si="869"/>
        <v/>
      </c>
      <c r="BS1480" s="12">
        <f t="shared" si="870"/>
        <v>0</v>
      </c>
      <c r="BT1480" s="12">
        <f t="shared" si="871"/>
        <v>0</v>
      </c>
      <c r="BU1480" s="12">
        <f t="shared" si="872"/>
        <v>0</v>
      </c>
      <c r="BV1480" s="12">
        <f t="shared" si="873"/>
        <v>0</v>
      </c>
      <c r="BW1480" s="12">
        <f t="shared" si="874"/>
        <v>0</v>
      </c>
      <c r="BX1480" s="12">
        <f t="shared" si="875"/>
        <v>0</v>
      </c>
      <c r="BY1480" s="12">
        <f t="shared" si="876"/>
        <v>0</v>
      </c>
      <c r="BZ1480" s="12">
        <f t="shared" si="877"/>
        <v>0</v>
      </c>
      <c r="CA1480" s="12" t="str">
        <f t="shared" si="878"/>
        <v/>
      </c>
      <c r="CB1480" s="21" t="str">
        <f t="shared" si="879"/>
        <v/>
      </c>
      <c r="CC1480" s="12" t="str">
        <f t="shared" si="880"/>
        <v/>
      </c>
      <c r="CD1480" s="12" t="str">
        <f t="shared" si="881"/>
        <v/>
      </c>
      <c r="CF1480" s="12">
        <f t="shared" si="882"/>
        <v>0</v>
      </c>
      <c r="CG1480" s="12">
        <f t="shared" si="883"/>
        <v>0</v>
      </c>
      <c r="CH1480" s="12">
        <f t="shared" si="884"/>
        <v>0</v>
      </c>
      <c r="CI1480" s="12">
        <f t="shared" si="885"/>
        <v>0</v>
      </c>
      <c r="CJ1480" s="12">
        <f t="shared" si="886"/>
        <v>0</v>
      </c>
      <c r="CK1480" s="12">
        <f t="shared" si="887"/>
        <v>0</v>
      </c>
    </row>
    <row r="1481" spans="50:89" x14ac:dyDescent="0.25">
      <c r="AX1481" s="12" t="str">
        <f t="shared" si="857"/>
        <v/>
      </c>
      <c r="AY1481" s="12" t="str">
        <f t="shared" si="851"/>
        <v/>
      </c>
      <c r="AZ1481" s="20">
        <f t="shared" si="858"/>
        <v>0</v>
      </c>
      <c r="BA1481" s="12" t="str">
        <f t="shared" si="853"/>
        <v/>
      </c>
      <c r="BB1481" s="12" t="str">
        <f t="shared" si="854"/>
        <v/>
      </c>
      <c r="BC1481" s="12" t="str">
        <f t="shared" si="855"/>
        <v/>
      </c>
      <c r="BD1481" s="12" t="str">
        <f t="shared" si="856"/>
        <v/>
      </c>
      <c r="BF1481" s="12">
        <f t="shared" si="859"/>
        <v>0</v>
      </c>
      <c r="BG1481" s="12">
        <f t="shared" si="860"/>
        <v>0</v>
      </c>
      <c r="BH1481" s="12">
        <f t="shared" si="861"/>
        <v>0</v>
      </c>
      <c r="BI1481" s="12">
        <f t="shared" si="862"/>
        <v>0</v>
      </c>
      <c r="BJ1481" s="12">
        <f t="shared" si="863"/>
        <v>0</v>
      </c>
      <c r="BK1481" s="12">
        <f t="shared" si="864"/>
        <v>0</v>
      </c>
      <c r="BL1481" s="20">
        <f t="shared" si="865"/>
        <v>0</v>
      </c>
      <c r="BM1481" s="12">
        <f t="shared" si="866"/>
        <v>0</v>
      </c>
      <c r="BN1481" s="12" t="str">
        <f t="shared" si="852"/>
        <v/>
      </c>
      <c r="BO1481" s="12" t="str">
        <f t="shared" si="867"/>
        <v/>
      </c>
      <c r="BP1481" s="12" t="str">
        <f t="shared" si="868"/>
        <v/>
      </c>
      <c r="BQ1481" s="12" t="str">
        <f t="shared" si="869"/>
        <v/>
      </c>
      <c r="BS1481" s="12">
        <f t="shared" si="870"/>
        <v>0</v>
      </c>
      <c r="BT1481" s="12">
        <f t="shared" si="871"/>
        <v>0</v>
      </c>
      <c r="BU1481" s="12">
        <f t="shared" si="872"/>
        <v>0</v>
      </c>
      <c r="BV1481" s="12">
        <f t="shared" si="873"/>
        <v>0</v>
      </c>
      <c r="BW1481" s="12">
        <f t="shared" si="874"/>
        <v>0</v>
      </c>
      <c r="BX1481" s="12">
        <f t="shared" si="875"/>
        <v>0</v>
      </c>
      <c r="BY1481" s="12">
        <f t="shared" si="876"/>
        <v>0</v>
      </c>
      <c r="BZ1481" s="12">
        <f t="shared" si="877"/>
        <v>0</v>
      </c>
      <c r="CA1481" s="12" t="str">
        <f t="shared" si="878"/>
        <v/>
      </c>
      <c r="CB1481" s="21" t="str">
        <f t="shared" si="879"/>
        <v/>
      </c>
      <c r="CC1481" s="12" t="str">
        <f t="shared" si="880"/>
        <v/>
      </c>
      <c r="CD1481" s="12" t="str">
        <f t="shared" si="881"/>
        <v/>
      </c>
      <c r="CF1481" s="12">
        <f t="shared" si="882"/>
        <v>0</v>
      </c>
      <c r="CG1481" s="12">
        <f t="shared" si="883"/>
        <v>0</v>
      </c>
      <c r="CH1481" s="12">
        <f t="shared" si="884"/>
        <v>0</v>
      </c>
      <c r="CI1481" s="12">
        <f t="shared" si="885"/>
        <v>0</v>
      </c>
      <c r="CJ1481" s="12">
        <f t="shared" si="886"/>
        <v>0</v>
      </c>
      <c r="CK1481" s="12">
        <f t="shared" si="887"/>
        <v>0</v>
      </c>
    </row>
    <row r="1482" spans="50:89" x14ac:dyDescent="0.25">
      <c r="AX1482" s="12" t="str">
        <f t="shared" si="857"/>
        <v/>
      </c>
      <c r="AY1482" s="12" t="str">
        <f t="shared" si="851"/>
        <v/>
      </c>
      <c r="AZ1482" s="20">
        <f t="shared" si="858"/>
        <v>0</v>
      </c>
      <c r="BA1482" s="12" t="str">
        <f t="shared" si="853"/>
        <v/>
      </c>
      <c r="BB1482" s="12" t="str">
        <f t="shared" si="854"/>
        <v/>
      </c>
      <c r="BC1482" s="12" t="str">
        <f t="shared" si="855"/>
        <v/>
      </c>
      <c r="BD1482" s="12" t="str">
        <f t="shared" si="856"/>
        <v/>
      </c>
      <c r="BF1482" s="12">
        <f t="shared" si="859"/>
        <v>0</v>
      </c>
      <c r="BG1482" s="12">
        <f t="shared" si="860"/>
        <v>0</v>
      </c>
      <c r="BH1482" s="12">
        <f t="shared" si="861"/>
        <v>0</v>
      </c>
      <c r="BI1482" s="12">
        <f t="shared" si="862"/>
        <v>0</v>
      </c>
      <c r="BJ1482" s="12">
        <f t="shared" si="863"/>
        <v>0</v>
      </c>
      <c r="BK1482" s="12">
        <f t="shared" si="864"/>
        <v>0</v>
      </c>
      <c r="BL1482" s="20">
        <f t="shared" si="865"/>
        <v>0</v>
      </c>
      <c r="BM1482" s="12">
        <f t="shared" si="866"/>
        <v>0</v>
      </c>
      <c r="BN1482" s="12" t="str">
        <f t="shared" si="852"/>
        <v/>
      </c>
      <c r="BO1482" s="12" t="str">
        <f t="shared" si="867"/>
        <v/>
      </c>
      <c r="BP1482" s="12" t="str">
        <f t="shared" si="868"/>
        <v/>
      </c>
      <c r="BQ1482" s="12" t="str">
        <f t="shared" si="869"/>
        <v/>
      </c>
      <c r="BS1482" s="12">
        <f t="shared" si="870"/>
        <v>0</v>
      </c>
      <c r="BT1482" s="12">
        <f t="shared" si="871"/>
        <v>0</v>
      </c>
      <c r="BU1482" s="12">
        <f t="shared" si="872"/>
        <v>0</v>
      </c>
      <c r="BV1482" s="12">
        <f t="shared" si="873"/>
        <v>0</v>
      </c>
      <c r="BW1482" s="12">
        <f t="shared" si="874"/>
        <v>0</v>
      </c>
      <c r="BX1482" s="12">
        <f t="shared" si="875"/>
        <v>0</v>
      </c>
      <c r="BY1482" s="12">
        <f t="shared" si="876"/>
        <v>0</v>
      </c>
      <c r="BZ1482" s="12">
        <f t="shared" si="877"/>
        <v>0</v>
      </c>
      <c r="CA1482" s="12" t="str">
        <f t="shared" si="878"/>
        <v/>
      </c>
      <c r="CB1482" s="21" t="str">
        <f t="shared" si="879"/>
        <v/>
      </c>
      <c r="CC1482" s="12" t="str">
        <f t="shared" si="880"/>
        <v/>
      </c>
      <c r="CD1482" s="12" t="str">
        <f t="shared" si="881"/>
        <v/>
      </c>
      <c r="CF1482" s="12">
        <f t="shared" si="882"/>
        <v>0</v>
      </c>
      <c r="CG1482" s="12">
        <f t="shared" si="883"/>
        <v>0</v>
      </c>
      <c r="CH1482" s="12">
        <f t="shared" si="884"/>
        <v>0</v>
      </c>
      <c r="CI1482" s="12">
        <f t="shared" si="885"/>
        <v>0</v>
      </c>
      <c r="CJ1482" s="12">
        <f t="shared" si="886"/>
        <v>0</v>
      </c>
      <c r="CK1482" s="12">
        <f t="shared" si="887"/>
        <v>0</v>
      </c>
    </row>
    <row r="1483" spans="50:89" x14ac:dyDescent="0.25">
      <c r="AX1483" s="12" t="str">
        <f t="shared" si="857"/>
        <v/>
      </c>
      <c r="AY1483" s="12" t="str">
        <f t="shared" ref="AY1483:AY1546" si="888">IFERROR(1/(COUNTIF($AX$2:$AX$2000,MATCH(C1483,$C$2:$C$2000,0))),"")</f>
        <v/>
      </c>
      <c r="AZ1483" s="20">
        <f t="shared" si="858"/>
        <v>0</v>
      </c>
      <c r="BA1483" s="12" t="str">
        <f t="shared" si="853"/>
        <v/>
      </c>
      <c r="BB1483" s="12" t="str">
        <f t="shared" si="854"/>
        <v/>
      </c>
      <c r="BC1483" s="12" t="str">
        <f t="shared" si="855"/>
        <v/>
      </c>
      <c r="BD1483" s="12" t="str">
        <f t="shared" si="856"/>
        <v/>
      </c>
      <c r="BF1483" s="12">
        <f t="shared" si="859"/>
        <v>0</v>
      </c>
      <c r="BG1483" s="12">
        <f t="shared" si="860"/>
        <v>0</v>
      </c>
      <c r="BH1483" s="12">
        <f t="shared" si="861"/>
        <v>0</v>
      </c>
      <c r="BI1483" s="12">
        <f t="shared" si="862"/>
        <v>0</v>
      </c>
      <c r="BJ1483" s="12">
        <f t="shared" si="863"/>
        <v>0</v>
      </c>
      <c r="BK1483" s="12">
        <f t="shared" si="864"/>
        <v>0</v>
      </c>
      <c r="BL1483" s="20">
        <f t="shared" si="865"/>
        <v>0</v>
      </c>
      <c r="BM1483" s="12">
        <f t="shared" si="866"/>
        <v>0</v>
      </c>
      <c r="BN1483" s="12" t="str">
        <f t="shared" si="852"/>
        <v/>
      </c>
      <c r="BO1483" s="12" t="str">
        <f t="shared" si="867"/>
        <v/>
      </c>
      <c r="BP1483" s="12" t="str">
        <f t="shared" si="868"/>
        <v/>
      </c>
      <c r="BQ1483" s="12" t="str">
        <f t="shared" si="869"/>
        <v/>
      </c>
      <c r="BS1483" s="12">
        <f t="shared" si="870"/>
        <v>0</v>
      </c>
      <c r="BT1483" s="12">
        <f t="shared" si="871"/>
        <v>0</v>
      </c>
      <c r="BU1483" s="12">
        <f t="shared" si="872"/>
        <v>0</v>
      </c>
      <c r="BV1483" s="12">
        <f t="shared" si="873"/>
        <v>0</v>
      </c>
      <c r="BW1483" s="12">
        <f t="shared" si="874"/>
        <v>0</v>
      </c>
      <c r="BX1483" s="12">
        <f t="shared" si="875"/>
        <v>0</v>
      </c>
      <c r="BY1483" s="12">
        <f t="shared" si="876"/>
        <v>0</v>
      </c>
      <c r="BZ1483" s="12">
        <f t="shared" si="877"/>
        <v>0</v>
      </c>
      <c r="CA1483" s="12" t="str">
        <f t="shared" si="878"/>
        <v/>
      </c>
      <c r="CB1483" s="21" t="str">
        <f t="shared" si="879"/>
        <v/>
      </c>
      <c r="CC1483" s="12" t="str">
        <f t="shared" si="880"/>
        <v/>
      </c>
      <c r="CD1483" s="12" t="str">
        <f t="shared" si="881"/>
        <v/>
      </c>
      <c r="CF1483" s="12">
        <f t="shared" si="882"/>
        <v>0</v>
      </c>
      <c r="CG1483" s="12">
        <f t="shared" si="883"/>
        <v>0</v>
      </c>
      <c r="CH1483" s="12">
        <f t="shared" si="884"/>
        <v>0</v>
      </c>
      <c r="CI1483" s="12">
        <f t="shared" si="885"/>
        <v>0</v>
      </c>
      <c r="CJ1483" s="12">
        <f t="shared" si="886"/>
        <v>0</v>
      </c>
      <c r="CK1483" s="12">
        <f t="shared" si="887"/>
        <v>0</v>
      </c>
    </row>
    <row r="1484" spans="50:89" x14ac:dyDescent="0.25">
      <c r="AX1484" s="12" t="str">
        <f t="shared" si="857"/>
        <v/>
      </c>
      <c r="AY1484" s="12" t="str">
        <f t="shared" si="888"/>
        <v/>
      </c>
      <c r="AZ1484" s="20">
        <f t="shared" si="858"/>
        <v>0</v>
      </c>
      <c r="BA1484" s="12" t="str">
        <f t="shared" si="853"/>
        <v/>
      </c>
      <c r="BB1484" s="12" t="str">
        <f t="shared" si="854"/>
        <v/>
      </c>
      <c r="BC1484" s="12" t="str">
        <f t="shared" si="855"/>
        <v/>
      </c>
      <c r="BD1484" s="12" t="str">
        <f t="shared" si="856"/>
        <v/>
      </c>
      <c r="BF1484" s="12">
        <f t="shared" si="859"/>
        <v>0</v>
      </c>
      <c r="BG1484" s="12">
        <f t="shared" si="860"/>
        <v>0</v>
      </c>
      <c r="BH1484" s="12">
        <f t="shared" si="861"/>
        <v>0</v>
      </c>
      <c r="BI1484" s="12">
        <f t="shared" si="862"/>
        <v>0</v>
      </c>
      <c r="BJ1484" s="12">
        <f t="shared" si="863"/>
        <v>0</v>
      </c>
      <c r="BK1484" s="12">
        <f t="shared" si="864"/>
        <v>0</v>
      </c>
      <c r="BL1484" s="20">
        <f t="shared" si="865"/>
        <v>0</v>
      </c>
      <c r="BM1484" s="12">
        <f t="shared" si="866"/>
        <v>0</v>
      </c>
      <c r="BN1484" s="12" t="str">
        <f t="shared" si="852"/>
        <v/>
      </c>
      <c r="BO1484" s="12" t="str">
        <f t="shared" si="867"/>
        <v/>
      </c>
      <c r="BP1484" s="12" t="str">
        <f t="shared" si="868"/>
        <v/>
      </c>
      <c r="BQ1484" s="12" t="str">
        <f t="shared" si="869"/>
        <v/>
      </c>
      <c r="BS1484" s="12">
        <f t="shared" si="870"/>
        <v>0</v>
      </c>
      <c r="BT1484" s="12">
        <f t="shared" si="871"/>
        <v>0</v>
      </c>
      <c r="BU1484" s="12">
        <f t="shared" si="872"/>
        <v>0</v>
      </c>
      <c r="BV1484" s="12">
        <f t="shared" si="873"/>
        <v>0</v>
      </c>
      <c r="BW1484" s="12">
        <f t="shared" si="874"/>
        <v>0</v>
      </c>
      <c r="BX1484" s="12">
        <f t="shared" si="875"/>
        <v>0</v>
      </c>
      <c r="BY1484" s="12">
        <f t="shared" si="876"/>
        <v>0</v>
      </c>
      <c r="BZ1484" s="12">
        <f t="shared" si="877"/>
        <v>0</v>
      </c>
      <c r="CA1484" s="12" t="str">
        <f t="shared" si="878"/>
        <v/>
      </c>
      <c r="CB1484" s="21" t="str">
        <f t="shared" si="879"/>
        <v/>
      </c>
      <c r="CC1484" s="12" t="str">
        <f t="shared" si="880"/>
        <v/>
      </c>
      <c r="CD1484" s="12" t="str">
        <f t="shared" si="881"/>
        <v/>
      </c>
      <c r="CF1484" s="12">
        <f t="shared" si="882"/>
        <v>0</v>
      </c>
      <c r="CG1484" s="12">
        <f t="shared" si="883"/>
        <v>0</v>
      </c>
      <c r="CH1484" s="12">
        <f t="shared" si="884"/>
        <v>0</v>
      </c>
      <c r="CI1484" s="12">
        <f t="shared" si="885"/>
        <v>0</v>
      </c>
      <c r="CJ1484" s="12">
        <f t="shared" si="886"/>
        <v>0</v>
      </c>
      <c r="CK1484" s="12">
        <f t="shared" si="887"/>
        <v>0</v>
      </c>
    </row>
    <row r="1485" spans="50:89" x14ac:dyDescent="0.25">
      <c r="AX1485" s="12" t="str">
        <f t="shared" si="857"/>
        <v/>
      </c>
      <c r="AY1485" s="12" t="str">
        <f t="shared" si="888"/>
        <v/>
      </c>
      <c r="AZ1485" s="20">
        <f t="shared" si="858"/>
        <v>0</v>
      </c>
      <c r="BA1485" s="12" t="str">
        <f t="shared" si="853"/>
        <v/>
      </c>
      <c r="BB1485" s="12" t="str">
        <f t="shared" si="854"/>
        <v/>
      </c>
      <c r="BC1485" s="12" t="str">
        <f t="shared" si="855"/>
        <v/>
      </c>
      <c r="BD1485" s="12" t="str">
        <f t="shared" si="856"/>
        <v/>
      </c>
      <c r="BF1485" s="12">
        <f t="shared" si="859"/>
        <v>0</v>
      </c>
      <c r="BG1485" s="12">
        <f t="shared" si="860"/>
        <v>0</v>
      </c>
      <c r="BH1485" s="12">
        <f t="shared" si="861"/>
        <v>0</v>
      </c>
      <c r="BI1485" s="12">
        <f t="shared" si="862"/>
        <v>0</v>
      </c>
      <c r="BJ1485" s="12">
        <f t="shared" si="863"/>
        <v>0</v>
      </c>
      <c r="BK1485" s="12">
        <f t="shared" si="864"/>
        <v>0</v>
      </c>
      <c r="BL1485" s="20">
        <f t="shared" si="865"/>
        <v>0</v>
      </c>
      <c r="BM1485" s="12">
        <f t="shared" si="866"/>
        <v>0</v>
      </c>
      <c r="BN1485" s="12" t="str">
        <f t="shared" si="852"/>
        <v/>
      </c>
      <c r="BO1485" s="12" t="str">
        <f t="shared" si="867"/>
        <v/>
      </c>
      <c r="BP1485" s="12" t="str">
        <f t="shared" si="868"/>
        <v/>
      </c>
      <c r="BQ1485" s="12" t="str">
        <f t="shared" si="869"/>
        <v/>
      </c>
      <c r="BS1485" s="12">
        <f t="shared" si="870"/>
        <v>0</v>
      </c>
      <c r="BT1485" s="12">
        <f t="shared" si="871"/>
        <v>0</v>
      </c>
      <c r="BU1485" s="12">
        <f t="shared" si="872"/>
        <v>0</v>
      </c>
      <c r="BV1485" s="12">
        <f t="shared" si="873"/>
        <v>0</v>
      </c>
      <c r="BW1485" s="12">
        <f t="shared" si="874"/>
        <v>0</v>
      </c>
      <c r="BX1485" s="12">
        <f t="shared" si="875"/>
        <v>0</v>
      </c>
      <c r="BY1485" s="12">
        <f t="shared" si="876"/>
        <v>0</v>
      </c>
      <c r="BZ1485" s="12">
        <f t="shared" si="877"/>
        <v>0</v>
      </c>
      <c r="CA1485" s="12" t="str">
        <f t="shared" si="878"/>
        <v/>
      </c>
      <c r="CB1485" s="21" t="str">
        <f t="shared" si="879"/>
        <v/>
      </c>
      <c r="CC1485" s="12" t="str">
        <f t="shared" si="880"/>
        <v/>
      </c>
      <c r="CD1485" s="12" t="str">
        <f t="shared" si="881"/>
        <v/>
      </c>
      <c r="CF1485" s="12">
        <f t="shared" si="882"/>
        <v>0</v>
      </c>
      <c r="CG1485" s="12">
        <f t="shared" si="883"/>
        <v>0</v>
      </c>
      <c r="CH1485" s="12">
        <f t="shared" si="884"/>
        <v>0</v>
      </c>
      <c r="CI1485" s="12">
        <f t="shared" si="885"/>
        <v>0</v>
      </c>
      <c r="CJ1485" s="12">
        <f t="shared" si="886"/>
        <v>0</v>
      </c>
      <c r="CK1485" s="12">
        <f t="shared" si="887"/>
        <v>0</v>
      </c>
    </row>
    <row r="1486" spans="50:89" x14ac:dyDescent="0.25">
      <c r="AX1486" s="12" t="str">
        <f t="shared" si="857"/>
        <v/>
      </c>
      <c r="AY1486" s="12" t="str">
        <f t="shared" si="888"/>
        <v/>
      </c>
      <c r="AZ1486" s="20">
        <f t="shared" si="858"/>
        <v>0</v>
      </c>
      <c r="BA1486" s="12" t="str">
        <f t="shared" si="853"/>
        <v/>
      </c>
      <c r="BB1486" s="12" t="str">
        <f t="shared" si="854"/>
        <v/>
      </c>
      <c r="BC1486" s="12" t="str">
        <f t="shared" si="855"/>
        <v/>
      </c>
      <c r="BD1486" s="12" t="str">
        <f t="shared" si="856"/>
        <v/>
      </c>
      <c r="BF1486" s="12">
        <f t="shared" si="859"/>
        <v>0</v>
      </c>
      <c r="BG1486" s="12">
        <f t="shared" si="860"/>
        <v>0</v>
      </c>
      <c r="BH1486" s="12">
        <f t="shared" si="861"/>
        <v>0</v>
      </c>
      <c r="BI1486" s="12">
        <f t="shared" si="862"/>
        <v>0</v>
      </c>
      <c r="BJ1486" s="12">
        <f t="shared" si="863"/>
        <v>0</v>
      </c>
      <c r="BK1486" s="12">
        <f t="shared" si="864"/>
        <v>0</v>
      </c>
      <c r="BL1486" s="20">
        <f t="shared" si="865"/>
        <v>0</v>
      </c>
      <c r="BM1486" s="12">
        <f t="shared" si="866"/>
        <v>0</v>
      </c>
      <c r="BN1486" s="12" t="str">
        <f t="shared" si="852"/>
        <v/>
      </c>
      <c r="BO1486" s="12" t="str">
        <f t="shared" si="867"/>
        <v/>
      </c>
      <c r="BP1486" s="12" t="str">
        <f t="shared" si="868"/>
        <v/>
      </c>
      <c r="BQ1486" s="12" t="str">
        <f t="shared" si="869"/>
        <v/>
      </c>
      <c r="BS1486" s="12">
        <f t="shared" si="870"/>
        <v>0</v>
      </c>
      <c r="BT1486" s="12">
        <f t="shared" si="871"/>
        <v>0</v>
      </c>
      <c r="BU1486" s="12">
        <f t="shared" si="872"/>
        <v>0</v>
      </c>
      <c r="BV1486" s="12">
        <f t="shared" si="873"/>
        <v>0</v>
      </c>
      <c r="BW1486" s="12">
        <f t="shared" si="874"/>
        <v>0</v>
      </c>
      <c r="BX1486" s="12">
        <f t="shared" si="875"/>
        <v>0</v>
      </c>
      <c r="BY1486" s="12">
        <f t="shared" si="876"/>
        <v>0</v>
      </c>
      <c r="BZ1486" s="12">
        <f t="shared" si="877"/>
        <v>0</v>
      </c>
      <c r="CA1486" s="12" t="str">
        <f t="shared" si="878"/>
        <v/>
      </c>
      <c r="CB1486" s="21" t="str">
        <f t="shared" si="879"/>
        <v/>
      </c>
      <c r="CC1486" s="12" t="str">
        <f t="shared" si="880"/>
        <v/>
      </c>
      <c r="CD1486" s="12" t="str">
        <f t="shared" si="881"/>
        <v/>
      </c>
      <c r="CF1486" s="12">
        <f t="shared" si="882"/>
        <v>0</v>
      </c>
      <c r="CG1486" s="12">
        <f t="shared" si="883"/>
        <v>0</v>
      </c>
      <c r="CH1486" s="12">
        <f t="shared" si="884"/>
        <v>0</v>
      </c>
      <c r="CI1486" s="12">
        <f t="shared" si="885"/>
        <v>0</v>
      </c>
      <c r="CJ1486" s="12">
        <f t="shared" si="886"/>
        <v>0</v>
      </c>
      <c r="CK1486" s="12">
        <f t="shared" si="887"/>
        <v>0</v>
      </c>
    </row>
    <row r="1487" spans="50:89" x14ac:dyDescent="0.25">
      <c r="AX1487" s="12" t="str">
        <f t="shared" si="857"/>
        <v/>
      </c>
      <c r="AY1487" s="12" t="str">
        <f t="shared" si="888"/>
        <v/>
      </c>
      <c r="AZ1487" s="20">
        <f t="shared" si="858"/>
        <v>0</v>
      </c>
      <c r="BA1487" s="12" t="str">
        <f t="shared" si="853"/>
        <v/>
      </c>
      <c r="BB1487" s="12" t="str">
        <f t="shared" si="854"/>
        <v/>
      </c>
      <c r="BC1487" s="12" t="str">
        <f t="shared" si="855"/>
        <v/>
      </c>
      <c r="BD1487" s="12" t="str">
        <f t="shared" si="856"/>
        <v/>
      </c>
      <c r="BF1487" s="12">
        <f t="shared" si="859"/>
        <v>0</v>
      </c>
      <c r="BG1487" s="12">
        <f t="shared" si="860"/>
        <v>0</v>
      </c>
      <c r="BH1487" s="12">
        <f t="shared" si="861"/>
        <v>0</v>
      </c>
      <c r="BI1487" s="12">
        <f t="shared" si="862"/>
        <v>0</v>
      </c>
      <c r="BJ1487" s="12">
        <f t="shared" si="863"/>
        <v>0</v>
      </c>
      <c r="BK1487" s="12">
        <f t="shared" si="864"/>
        <v>0</v>
      </c>
      <c r="BL1487" s="20">
        <f t="shared" si="865"/>
        <v>0</v>
      </c>
      <c r="BM1487" s="12">
        <f t="shared" si="866"/>
        <v>0</v>
      </c>
      <c r="BN1487" s="12" t="str">
        <f t="shared" si="852"/>
        <v/>
      </c>
      <c r="BO1487" s="12" t="str">
        <f t="shared" si="867"/>
        <v/>
      </c>
      <c r="BP1487" s="12" t="str">
        <f t="shared" si="868"/>
        <v/>
      </c>
      <c r="BQ1487" s="12" t="str">
        <f t="shared" si="869"/>
        <v/>
      </c>
      <c r="BS1487" s="12">
        <f t="shared" si="870"/>
        <v>0</v>
      </c>
      <c r="BT1487" s="12">
        <f t="shared" si="871"/>
        <v>0</v>
      </c>
      <c r="BU1487" s="12">
        <f t="shared" si="872"/>
        <v>0</v>
      </c>
      <c r="BV1487" s="12">
        <f t="shared" si="873"/>
        <v>0</v>
      </c>
      <c r="BW1487" s="12">
        <f t="shared" si="874"/>
        <v>0</v>
      </c>
      <c r="BX1487" s="12">
        <f t="shared" si="875"/>
        <v>0</v>
      </c>
      <c r="BY1487" s="12">
        <f t="shared" si="876"/>
        <v>0</v>
      </c>
      <c r="BZ1487" s="12">
        <f t="shared" si="877"/>
        <v>0</v>
      </c>
      <c r="CA1487" s="12" t="str">
        <f t="shared" si="878"/>
        <v/>
      </c>
      <c r="CB1487" s="21" t="str">
        <f t="shared" si="879"/>
        <v/>
      </c>
      <c r="CC1487" s="12" t="str">
        <f t="shared" si="880"/>
        <v/>
      </c>
      <c r="CD1487" s="12" t="str">
        <f t="shared" si="881"/>
        <v/>
      </c>
      <c r="CF1487" s="12">
        <f t="shared" si="882"/>
        <v>0</v>
      </c>
      <c r="CG1487" s="12">
        <f t="shared" si="883"/>
        <v>0</v>
      </c>
      <c r="CH1487" s="12">
        <f t="shared" si="884"/>
        <v>0</v>
      </c>
      <c r="CI1487" s="12">
        <f t="shared" si="885"/>
        <v>0</v>
      </c>
      <c r="CJ1487" s="12">
        <f t="shared" si="886"/>
        <v>0</v>
      </c>
      <c r="CK1487" s="12">
        <f t="shared" si="887"/>
        <v>0</v>
      </c>
    </row>
    <row r="1488" spans="50:89" x14ac:dyDescent="0.25">
      <c r="AX1488" s="12" t="str">
        <f t="shared" si="857"/>
        <v/>
      </c>
      <c r="AY1488" s="12" t="str">
        <f t="shared" si="888"/>
        <v/>
      </c>
      <c r="AZ1488" s="20">
        <f t="shared" si="858"/>
        <v>0</v>
      </c>
      <c r="BA1488" s="12" t="str">
        <f t="shared" si="853"/>
        <v/>
      </c>
      <c r="BB1488" s="12" t="str">
        <f t="shared" si="854"/>
        <v/>
      </c>
      <c r="BC1488" s="12" t="str">
        <f t="shared" si="855"/>
        <v/>
      </c>
      <c r="BD1488" s="12" t="str">
        <f t="shared" si="856"/>
        <v/>
      </c>
      <c r="BF1488" s="12">
        <f t="shared" si="859"/>
        <v>0</v>
      </c>
      <c r="BG1488" s="12">
        <f t="shared" si="860"/>
        <v>0</v>
      </c>
      <c r="BH1488" s="12">
        <f t="shared" si="861"/>
        <v>0</v>
      </c>
      <c r="BI1488" s="12">
        <f t="shared" si="862"/>
        <v>0</v>
      </c>
      <c r="BJ1488" s="12">
        <f t="shared" si="863"/>
        <v>0</v>
      </c>
      <c r="BK1488" s="12">
        <f t="shared" si="864"/>
        <v>0</v>
      </c>
      <c r="BL1488" s="20">
        <f t="shared" si="865"/>
        <v>0</v>
      </c>
      <c r="BM1488" s="12">
        <f t="shared" si="866"/>
        <v>0</v>
      </c>
      <c r="BN1488" s="12" t="str">
        <f t="shared" si="852"/>
        <v/>
      </c>
      <c r="BO1488" s="12" t="str">
        <f t="shared" si="867"/>
        <v/>
      </c>
      <c r="BP1488" s="12" t="str">
        <f t="shared" si="868"/>
        <v/>
      </c>
      <c r="BQ1488" s="12" t="str">
        <f t="shared" si="869"/>
        <v/>
      </c>
      <c r="BS1488" s="12">
        <f t="shared" si="870"/>
        <v>0</v>
      </c>
      <c r="BT1488" s="12">
        <f t="shared" si="871"/>
        <v>0</v>
      </c>
      <c r="BU1488" s="12">
        <f t="shared" si="872"/>
        <v>0</v>
      </c>
      <c r="BV1488" s="12">
        <f t="shared" si="873"/>
        <v>0</v>
      </c>
      <c r="BW1488" s="12">
        <f t="shared" si="874"/>
        <v>0</v>
      </c>
      <c r="BX1488" s="12">
        <f t="shared" si="875"/>
        <v>0</v>
      </c>
      <c r="BY1488" s="12">
        <f t="shared" si="876"/>
        <v>0</v>
      </c>
      <c r="BZ1488" s="12">
        <f t="shared" si="877"/>
        <v>0</v>
      </c>
      <c r="CA1488" s="12" t="str">
        <f t="shared" si="878"/>
        <v/>
      </c>
      <c r="CB1488" s="21" t="str">
        <f t="shared" si="879"/>
        <v/>
      </c>
      <c r="CC1488" s="12" t="str">
        <f t="shared" si="880"/>
        <v/>
      </c>
      <c r="CD1488" s="12" t="str">
        <f t="shared" si="881"/>
        <v/>
      </c>
      <c r="CF1488" s="12">
        <f t="shared" si="882"/>
        <v>0</v>
      </c>
      <c r="CG1488" s="12">
        <f t="shared" si="883"/>
        <v>0</v>
      </c>
      <c r="CH1488" s="12">
        <f t="shared" si="884"/>
        <v>0</v>
      </c>
      <c r="CI1488" s="12">
        <f t="shared" si="885"/>
        <v>0</v>
      </c>
      <c r="CJ1488" s="12">
        <f t="shared" si="886"/>
        <v>0</v>
      </c>
      <c r="CK1488" s="12">
        <f t="shared" si="887"/>
        <v>0</v>
      </c>
    </row>
    <row r="1489" spans="50:89" x14ac:dyDescent="0.25">
      <c r="AX1489" s="12" t="str">
        <f t="shared" si="857"/>
        <v/>
      </c>
      <c r="AY1489" s="12" t="str">
        <f t="shared" si="888"/>
        <v/>
      </c>
      <c r="AZ1489" s="20">
        <f t="shared" si="858"/>
        <v>0</v>
      </c>
      <c r="BA1489" s="12" t="str">
        <f t="shared" si="853"/>
        <v/>
      </c>
      <c r="BB1489" s="12" t="str">
        <f t="shared" si="854"/>
        <v/>
      </c>
      <c r="BC1489" s="12" t="str">
        <f t="shared" si="855"/>
        <v/>
      </c>
      <c r="BD1489" s="12" t="str">
        <f t="shared" si="856"/>
        <v/>
      </c>
      <c r="BF1489" s="12">
        <f t="shared" si="859"/>
        <v>0</v>
      </c>
      <c r="BG1489" s="12">
        <f t="shared" si="860"/>
        <v>0</v>
      </c>
      <c r="BH1489" s="12">
        <f t="shared" si="861"/>
        <v>0</v>
      </c>
      <c r="BI1489" s="12">
        <f t="shared" si="862"/>
        <v>0</v>
      </c>
      <c r="BJ1489" s="12">
        <f t="shared" si="863"/>
        <v>0</v>
      </c>
      <c r="BK1489" s="12">
        <f t="shared" si="864"/>
        <v>0</v>
      </c>
      <c r="BL1489" s="20">
        <f t="shared" si="865"/>
        <v>0</v>
      </c>
      <c r="BM1489" s="12">
        <f t="shared" si="866"/>
        <v>0</v>
      </c>
      <c r="BN1489" s="12" t="str">
        <f t="shared" si="852"/>
        <v/>
      </c>
      <c r="BO1489" s="12" t="str">
        <f t="shared" si="867"/>
        <v/>
      </c>
      <c r="BP1489" s="12" t="str">
        <f t="shared" si="868"/>
        <v/>
      </c>
      <c r="BQ1489" s="12" t="str">
        <f t="shared" si="869"/>
        <v/>
      </c>
      <c r="BS1489" s="12">
        <f t="shared" si="870"/>
        <v>0</v>
      </c>
      <c r="BT1489" s="12">
        <f t="shared" si="871"/>
        <v>0</v>
      </c>
      <c r="BU1489" s="12">
        <f t="shared" si="872"/>
        <v>0</v>
      </c>
      <c r="BV1489" s="12">
        <f t="shared" si="873"/>
        <v>0</v>
      </c>
      <c r="BW1489" s="12">
        <f t="shared" si="874"/>
        <v>0</v>
      </c>
      <c r="BX1489" s="12">
        <f t="shared" si="875"/>
        <v>0</v>
      </c>
      <c r="BY1489" s="12">
        <f t="shared" si="876"/>
        <v>0</v>
      </c>
      <c r="BZ1489" s="12">
        <f t="shared" si="877"/>
        <v>0</v>
      </c>
      <c r="CA1489" s="12" t="str">
        <f t="shared" si="878"/>
        <v/>
      </c>
      <c r="CB1489" s="21" t="str">
        <f t="shared" si="879"/>
        <v/>
      </c>
      <c r="CC1489" s="12" t="str">
        <f t="shared" si="880"/>
        <v/>
      </c>
      <c r="CD1489" s="12" t="str">
        <f t="shared" si="881"/>
        <v/>
      </c>
      <c r="CF1489" s="12">
        <f t="shared" si="882"/>
        <v>0</v>
      </c>
      <c r="CG1489" s="12">
        <f t="shared" si="883"/>
        <v>0</v>
      </c>
      <c r="CH1489" s="12">
        <f t="shared" si="884"/>
        <v>0</v>
      </c>
      <c r="CI1489" s="12">
        <f t="shared" si="885"/>
        <v>0</v>
      </c>
      <c r="CJ1489" s="12">
        <f t="shared" si="886"/>
        <v>0</v>
      </c>
      <c r="CK1489" s="12">
        <f t="shared" si="887"/>
        <v>0</v>
      </c>
    </row>
    <row r="1490" spans="50:89" x14ac:dyDescent="0.25">
      <c r="AX1490" s="12" t="str">
        <f t="shared" si="857"/>
        <v/>
      </c>
      <c r="AY1490" s="12" t="str">
        <f t="shared" si="888"/>
        <v/>
      </c>
      <c r="AZ1490" s="20">
        <f t="shared" si="858"/>
        <v>0</v>
      </c>
      <c r="BA1490" s="12" t="str">
        <f t="shared" si="853"/>
        <v/>
      </c>
      <c r="BB1490" s="12" t="str">
        <f t="shared" si="854"/>
        <v/>
      </c>
      <c r="BC1490" s="12" t="str">
        <f t="shared" si="855"/>
        <v/>
      </c>
      <c r="BD1490" s="12" t="str">
        <f t="shared" si="856"/>
        <v/>
      </c>
      <c r="BF1490" s="12">
        <f t="shared" si="859"/>
        <v>0</v>
      </c>
      <c r="BG1490" s="12">
        <f t="shared" si="860"/>
        <v>0</v>
      </c>
      <c r="BH1490" s="12">
        <f t="shared" si="861"/>
        <v>0</v>
      </c>
      <c r="BI1490" s="12">
        <f t="shared" si="862"/>
        <v>0</v>
      </c>
      <c r="BJ1490" s="12">
        <f t="shared" si="863"/>
        <v>0</v>
      </c>
      <c r="BK1490" s="12">
        <f t="shared" si="864"/>
        <v>0</v>
      </c>
      <c r="BL1490" s="20">
        <f t="shared" si="865"/>
        <v>0</v>
      </c>
      <c r="BM1490" s="12">
        <f t="shared" si="866"/>
        <v>0</v>
      </c>
      <c r="BN1490" s="12" t="str">
        <f t="shared" si="852"/>
        <v/>
      </c>
      <c r="BO1490" s="12" t="str">
        <f t="shared" si="867"/>
        <v/>
      </c>
      <c r="BP1490" s="12" t="str">
        <f t="shared" si="868"/>
        <v/>
      </c>
      <c r="BQ1490" s="12" t="str">
        <f t="shared" si="869"/>
        <v/>
      </c>
      <c r="BS1490" s="12">
        <f t="shared" si="870"/>
        <v>0</v>
      </c>
      <c r="BT1490" s="12">
        <f t="shared" si="871"/>
        <v>0</v>
      </c>
      <c r="BU1490" s="12">
        <f t="shared" si="872"/>
        <v>0</v>
      </c>
      <c r="BV1490" s="12">
        <f t="shared" si="873"/>
        <v>0</v>
      </c>
      <c r="BW1490" s="12">
        <f t="shared" si="874"/>
        <v>0</v>
      </c>
      <c r="BX1490" s="12">
        <f t="shared" si="875"/>
        <v>0</v>
      </c>
      <c r="BY1490" s="12">
        <f t="shared" si="876"/>
        <v>0</v>
      </c>
      <c r="BZ1490" s="12">
        <f t="shared" si="877"/>
        <v>0</v>
      </c>
      <c r="CA1490" s="12" t="str">
        <f t="shared" si="878"/>
        <v/>
      </c>
      <c r="CB1490" s="21" t="str">
        <f t="shared" si="879"/>
        <v/>
      </c>
      <c r="CC1490" s="12" t="str">
        <f t="shared" si="880"/>
        <v/>
      </c>
      <c r="CD1490" s="12" t="str">
        <f t="shared" si="881"/>
        <v/>
      </c>
      <c r="CF1490" s="12">
        <f t="shared" si="882"/>
        <v>0</v>
      </c>
      <c r="CG1490" s="12">
        <f t="shared" si="883"/>
        <v>0</v>
      </c>
      <c r="CH1490" s="12">
        <f t="shared" si="884"/>
        <v>0</v>
      </c>
      <c r="CI1490" s="12">
        <f t="shared" si="885"/>
        <v>0</v>
      </c>
      <c r="CJ1490" s="12">
        <f t="shared" si="886"/>
        <v>0</v>
      </c>
      <c r="CK1490" s="12">
        <f t="shared" si="887"/>
        <v>0</v>
      </c>
    </row>
    <row r="1491" spans="50:89" x14ac:dyDescent="0.25">
      <c r="AX1491" s="12" t="str">
        <f t="shared" si="857"/>
        <v/>
      </c>
      <c r="AY1491" s="12" t="str">
        <f t="shared" si="888"/>
        <v/>
      </c>
      <c r="AZ1491" s="20">
        <f t="shared" si="858"/>
        <v>0</v>
      </c>
      <c r="BA1491" s="12" t="str">
        <f t="shared" si="853"/>
        <v/>
      </c>
      <c r="BB1491" s="12" t="str">
        <f t="shared" si="854"/>
        <v/>
      </c>
      <c r="BC1491" s="12" t="str">
        <f t="shared" si="855"/>
        <v/>
      </c>
      <c r="BD1491" s="12" t="str">
        <f t="shared" si="856"/>
        <v/>
      </c>
      <c r="BF1491" s="12">
        <f t="shared" si="859"/>
        <v>0</v>
      </c>
      <c r="BG1491" s="12">
        <f t="shared" si="860"/>
        <v>0</v>
      </c>
      <c r="BH1491" s="12">
        <f t="shared" si="861"/>
        <v>0</v>
      </c>
      <c r="BI1491" s="12">
        <f t="shared" si="862"/>
        <v>0</v>
      </c>
      <c r="BJ1491" s="12">
        <f t="shared" si="863"/>
        <v>0</v>
      </c>
      <c r="BK1491" s="12">
        <f t="shared" si="864"/>
        <v>0</v>
      </c>
      <c r="BL1491" s="20">
        <f t="shared" si="865"/>
        <v>0</v>
      </c>
      <c r="BM1491" s="12">
        <f t="shared" si="866"/>
        <v>0</v>
      </c>
      <c r="BN1491" s="12" t="str">
        <f t="shared" si="852"/>
        <v/>
      </c>
      <c r="BO1491" s="12" t="str">
        <f t="shared" si="867"/>
        <v/>
      </c>
      <c r="BP1491" s="12" t="str">
        <f t="shared" si="868"/>
        <v/>
      </c>
      <c r="BQ1491" s="12" t="str">
        <f t="shared" si="869"/>
        <v/>
      </c>
      <c r="BS1491" s="12">
        <f t="shared" si="870"/>
        <v>0</v>
      </c>
      <c r="BT1491" s="12">
        <f t="shared" si="871"/>
        <v>0</v>
      </c>
      <c r="BU1491" s="12">
        <f t="shared" si="872"/>
        <v>0</v>
      </c>
      <c r="BV1491" s="12">
        <f t="shared" si="873"/>
        <v>0</v>
      </c>
      <c r="BW1491" s="12">
        <f t="shared" si="874"/>
        <v>0</v>
      </c>
      <c r="BX1491" s="12">
        <f t="shared" si="875"/>
        <v>0</v>
      </c>
      <c r="BY1491" s="12">
        <f t="shared" si="876"/>
        <v>0</v>
      </c>
      <c r="BZ1491" s="12">
        <f t="shared" si="877"/>
        <v>0</v>
      </c>
      <c r="CA1491" s="12" t="str">
        <f t="shared" si="878"/>
        <v/>
      </c>
      <c r="CB1491" s="21" t="str">
        <f t="shared" si="879"/>
        <v/>
      </c>
      <c r="CC1491" s="12" t="str">
        <f t="shared" si="880"/>
        <v/>
      </c>
      <c r="CD1491" s="12" t="str">
        <f t="shared" si="881"/>
        <v/>
      </c>
      <c r="CF1491" s="12">
        <f t="shared" si="882"/>
        <v>0</v>
      </c>
      <c r="CG1491" s="12">
        <f t="shared" si="883"/>
        <v>0</v>
      </c>
      <c r="CH1491" s="12">
        <f t="shared" si="884"/>
        <v>0</v>
      </c>
      <c r="CI1491" s="12">
        <f t="shared" si="885"/>
        <v>0</v>
      </c>
      <c r="CJ1491" s="12">
        <f t="shared" si="886"/>
        <v>0</v>
      </c>
      <c r="CK1491" s="12">
        <f t="shared" si="887"/>
        <v>0</v>
      </c>
    </row>
    <row r="1492" spans="50:89" x14ac:dyDescent="0.25">
      <c r="AX1492" s="12" t="str">
        <f t="shared" si="857"/>
        <v/>
      </c>
      <c r="AY1492" s="12" t="str">
        <f t="shared" si="888"/>
        <v/>
      </c>
      <c r="AZ1492" s="20">
        <f t="shared" si="858"/>
        <v>0</v>
      </c>
      <c r="BA1492" s="12" t="str">
        <f t="shared" si="853"/>
        <v/>
      </c>
      <c r="BB1492" s="12" t="str">
        <f t="shared" si="854"/>
        <v/>
      </c>
      <c r="BC1492" s="12" t="str">
        <f t="shared" si="855"/>
        <v/>
      </c>
      <c r="BD1492" s="12" t="str">
        <f t="shared" si="856"/>
        <v/>
      </c>
      <c r="BF1492" s="12">
        <f t="shared" si="859"/>
        <v>0</v>
      </c>
      <c r="BG1492" s="12">
        <f t="shared" si="860"/>
        <v>0</v>
      </c>
      <c r="BH1492" s="12">
        <f t="shared" si="861"/>
        <v>0</v>
      </c>
      <c r="BI1492" s="12">
        <f t="shared" si="862"/>
        <v>0</v>
      </c>
      <c r="BJ1492" s="12">
        <f t="shared" si="863"/>
        <v>0</v>
      </c>
      <c r="BK1492" s="12">
        <f t="shared" si="864"/>
        <v>0</v>
      </c>
      <c r="BL1492" s="20">
        <f t="shared" si="865"/>
        <v>0</v>
      </c>
      <c r="BM1492" s="12">
        <f t="shared" si="866"/>
        <v>0</v>
      </c>
      <c r="BN1492" s="12" t="str">
        <f t="shared" si="852"/>
        <v/>
      </c>
      <c r="BO1492" s="12" t="str">
        <f t="shared" si="867"/>
        <v/>
      </c>
      <c r="BP1492" s="12" t="str">
        <f t="shared" si="868"/>
        <v/>
      </c>
      <c r="BQ1492" s="12" t="str">
        <f t="shared" si="869"/>
        <v/>
      </c>
      <c r="BS1492" s="12">
        <f t="shared" si="870"/>
        <v>0</v>
      </c>
      <c r="BT1492" s="12">
        <f t="shared" si="871"/>
        <v>0</v>
      </c>
      <c r="BU1492" s="12">
        <f t="shared" si="872"/>
        <v>0</v>
      </c>
      <c r="BV1492" s="12">
        <f t="shared" si="873"/>
        <v>0</v>
      </c>
      <c r="BW1492" s="12">
        <f t="shared" si="874"/>
        <v>0</v>
      </c>
      <c r="BX1492" s="12">
        <f t="shared" si="875"/>
        <v>0</v>
      </c>
      <c r="BY1492" s="12">
        <f t="shared" si="876"/>
        <v>0</v>
      </c>
      <c r="BZ1492" s="12">
        <f t="shared" si="877"/>
        <v>0</v>
      </c>
      <c r="CA1492" s="12" t="str">
        <f t="shared" si="878"/>
        <v/>
      </c>
      <c r="CB1492" s="21" t="str">
        <f t="shared" si="879"/>
        <v/>
      </c>
      <c r="CC1492" s="12" t="str">
        <f t="shared" si="880"/>
        <v/>
      </c>
      <c r="CD1492" s="12" t="str">
        <f t="shared" si="881"/>
        <v/>
      </c>
      <c r="CF1492" s="12">
        <f t="shared" si="882"/>
        <v>0</v>
      </c>
      <c r="CG1492" s="12">
        <f t="shared" si="883"/>
        <v>0</v>
      </c>
      <c r="CH1492" s="12">
        <f t="shared" si="884"/>
        <v>0</v>
      </c>
      <c r="CI1492" s="12">
        <f t="shared" si="885"/>
        <v>0</v>
      </c>
      <c r="CJ1492" s="12">
        <f t="shared" si="886"/>
        <v>0</v>
      </c>
      <c r="CK1492" s="12">
        <f t="shared" si="887"/>
        <v>0</v>
      </c>
    </row>
    <row r="1493" spans="50:89" x14ac:dyDescent="0.25">
      <c r="AX1493" s="12" t="str">
        <f t="shared" si="857"/>
        <v/>
      </c>
      <c r="AY1493" s="12" t="str">
        <f t="shared" si="888"/>
        <v/>
      </c>
      <c r="AZ1493" s="20">
        <f t="shared" si="858"/>
        <v>0</v>
      </c>
      <c r="BA1493" s="12" t="str">
        <f t="shared" si="853"/>
        <v/>
      </c>
      <c r="BB1493" s="12" t="str">
        <f t="shared" si="854"/>
        <v/>
      </c>
      <c r="BC1493" s="12" t="str">
        <f t="shared" si="855"/>
        <v/>
      </c>
      <c r="BD1493" s="12" t="str">
        <f t="shared" si="856"/>
        <v/>
      </c>
      <c r="BF1493" s="12">
        <f t="shared" si="859"/>
        <v>0</v>
      </c>
      <c r="BG1493" s="12">
        <f t="shared" si="860"/>
        <v>0</v>
      </c>
      <c r="BH1493" s="12">
        <f t="shared" si="861"/>
        <v>0</v>
      </c>
      <c r="BI1493" s="12">
        <f t="shared" si="862"/>
        <v>0</v>
      </c>
      <c r="BJ1493" s="12">
        <f t="shared" si="863"/>
        <v>0</v>
      </c>
      <c r="BK1493" s="12">
        <f t="shared" si="864"/>
        <v>0</v>
      </c>
      <c r="BL1493" s="20">
        <f t="shared" si="865"/>
        <v>0</v>
      </c>
      <c r="BM1493" s="12">
        <f t="shared" si="866"/>
        <v>0</v>
      </c>
      <c r="BN1493" s="12" t="str">
        <f t="shared" si="852"/>
        <v/>
      </c>
      <c r="BO1493" s="12" t="str">
        <f t="shared" si="867"/>
        <v/>
      </c>
      <c r="BP1493" s="12" t="str">
        <f t="shared" si="868"/>
        <v/>
      </c>
      <c r="BQ1493" s="12" t="str">
        <f t="shared" si="869"/>
        <v/>
      </c>
      <c r="BS1493" s="12">
        <f t="shared" si="870"/>
        <v>0</v>
      </c>
      <c r="BT1493" s="12">
        <f t="shared" si="871"/>
        <v>0</v>
      </c>
      <c r="BU1493" s="12">
        <f t="shared" si="872"/>
        <v>0</v>
      </c>
      <c r="BV1493" s="12">
        <f t="shared" si="873"/>
        <v>0</v>
      </c>
      <c r="BW1493" s="12">
        <f t="shared" si="874"/>
        <v>0</v>
      </c>
      <c r="BX1493" s="12">
        <f t="shared" si="875"/>
        <v>0</v>
      </c>
      <c r="BY1493" s="12">
        <f t="shared" si="876"/>
        <v>0</v>
      </c>
      <c r="BZ1493" s="12">
        <f t="shared" si="877"/>
        <v>0</v>
      </c>
      <c r="CA1493" s="12" t="str">
        <f t="shared" si="878"/>
        <v/>
      </c>
      <c r="CB1493" s="21" t="str">
        <f t="shared" si="879"/>
        <v/>
      </c>
      <c r="CC1493" s="12" t="str">
        <f t="shared" si="880"/>
        <v/>
      </c>
      <c r="CD1493" s="12" t="str">
        <f t="shared" si="881"/>
        <v/>
      </c>
      <c r="CF1493" s="12">
        <f t="shared" si="882"/>
        <v>0</v>
      </c>
      <c r="CG1493" s="12">
        <f t="shared" si="883"/>
        <v>0</v>
      </c>
      <c r="CH1493" s="12">
        <f t="shared" si="884"/>
        <v>0</v>
      </c>
      <c r="CI1493" s="12">
        <f t="shared" si="885"/>
        <v>0</v>
      </c>
      <c r="CJ1493" s="12">
        <f t="shared" si="886"/>
        <v>0</v>
      </c>
      <c r="CK1493" s="12">
        <f t="shared" si="887"/>
        <v>0</v>
      </c>
    </row>
    <row r="1494" spans="50:89" x14ac:dyDescent="0.25">
      <c r="AX1494" s="12" t="str">
        <f t="shared" si="857"/>
        <v/>
      </c>
      <c r="AY1494" s="12" t="str">
        <f t="shared" si="888"/>
        <v/>
      </c>
      <c r="AZ1494" s="20">
        <f t="shared" si="858"/>
        <v>0</v>
      </c>
      <c r="BA1494" s="12" t="str">
        <f t="shared" si="853"/>
        <v/>
      </c>
      <c r="BB1494" s="12" t="str">
        <f t="shared" si="854"/>
        <v/>
      </c>
      <c r="BC1494" s="12" t="str">
        <f t="shared" si="855"/>
        <v/>
      </c>
      <c r="BD1494" s="12" t="str">
        <f t="shared" si="856"/>
        <v/>
      </c>
      <c r="BF1494" s="12">
        <f t="shared" si="859"/>
        <v>0</v>
      </c>
      <c r="BG1494" s="12">
        <f t="shared" si="860"/>
        <v>0</v>
      </c>
      <c r="BH1494" s="12">
        <f t="shared" si="861"/>
        <v>0</v>
      </c>
      <c r="BI1494" s="12">
        <f t="shared" si="862"/>
        <v>0</v>
      </c>
      <c r="BJ1494" s="12">
        <f t="shared" si="863"/>
        <v>0</v>
      </c>
      <c r="BK1494" s="12">
        <f t="shared" si="864"/>
        <v>0</v>
      </c>
      <c r="BL1494" s="20">
        <f t="shared" si="865"/>
        <v>0</v>
      </c>
      <c r="BM1494" s="12">
        <f t="shared" si="866"/>
        <v>0</v>
      </c>
      <c r="BN1494" s="12" t="str">
        <f t="shared" si="852"/>
        <v/>
      </c>
      <c r="BO1494" s="12" t="str">
        <f t="shared" si="867"/>
        <v/>
      </c>
      <c r="BP1494" s="12" t="str">
        <f t="shared" si="868"/>
        <v/>
      </c>
      <c r="BQ1494" s="12" t="str">
        <f t="shared" si="869"/>
        <v/>
      </c>
      <c r="BS1494" s="12">
        <f t="shared" si="870"/>
        <v>0</v>
      </c>
      <c r="BT1494" s="12">
        <f t="shared" si="871"/>
        <v>0</v>
      </c>
      <c r="BU1494" s="12">
        <f t="shared" si="872"/>
        <v>0</v>
      </c>
      <c r="BV1494" s="12">
        <f t="shared" si="873"/>
        <v>0</v>
      </c>
      <c r="BW1494" s="12">
        <f t="shared" si="874"/>
        <v>0</v>
      </c>
      <c r="BX1494" s="12">
        <f t="shared" si="875"/>
        <v>0</v>
      </c>
      <c r="BY1494" s="12">
        <f t="shared" si="876"/>
        <v>0</v>
      </c>
      <c r="BZ1494" s="12">
        <f t="shared" si="877"/>
        <v>0</v>
      </c>
      <c r="CA1494" s="12" t="str">
        <f t="shared" si="878"/>
        <v/>
      </c>
      <c r="CB1494" s="21" t="str">
        <f t="shared" si="879"/>
        <v/>
      </c>
      <c r="CC1494" s="12" t="str">
        <f t="shared" si="880"/>
        <v/>
      </c>
      <c r="CD1494" s="12" t="str">
        <f t="shared" si="881"/>
        <v/>
      </c>
      <c r="CF1494" s="12">
        <f t="shared" si="882"/>
        <v>0</v>
      </c>
      <c r="CG1494" s="12">
        <f t="shared" si="883"/>
        <v>0</v>
      </c>
      <c r="CH1494" s="12">
        <f t="shared" si="884"/>
        <v>0</v>
      </c>
      <c r="CI1494" s="12">
        <f t="shared" si="885"/>
        <v>0</v>
      </c>
      <c r="CJ1494" s="12">
        <f t="shared" si="886"/>
        <v>0</v>
      </c>
      <c r="CK1494" s="12">
        <f t="shared" si="887"/>
        <v>0</v>
      </c>
    </row>
    <row r="1495" spans="50:89" x14ac:dyDescent="0.25">
      <c r="AX1495" s="12" t="str">
        <f t="shared" si="857"/>
        <v/>
      </c>
      <c r="AY1495" s="12" t="str">
        <f t="shared" si="888"/>
        <v/>
      </c>
      <c r="AZ1495" s="20">
        <f t="shared" si="858"/>
        <v>0</v>
      </c>
      <c r="BA1495" s="12" t="str">
        <f t="shared" si="853"/>
        <v/>
      </c>
      <c r="BB1495" s="12" t="str">
        <f t="shared" si="854"/>
        <v/>
      </c>
      <c r="BC1495" s="12" t="str">
        <f t="shared" si="855"/>
        <v/>
      </c>
      <c r="BD1495" s="12" t="str">
        <f t="shared" si="856"/>
        <v/>
      </c>
      <c r="BF1495" s="12">
        <f t="shared" si="859"/>
        <v>0</v>
      </c>
      <c r="BG1495" s="12">
        <f t="shared" si="860"/>
        <v>0</v>
      </c>
      <c r="BH1495" s="12">
        <f t="shared" si="861"/>
        <v>0</v>
      </c>
      <c r="BI1495" s="12">
        <f t="shared" si="862"/>
        <v>0</v>
      </c>
      <c r="BJ1495" s="12">
        <f t="shared" si="863"/>
        <v>0</v>
      </c>
      <c r="BK1495" s="12">
        <f t="shared" si="864"/>
        <v>0</v>
      </c>
      <c r="BL1495" s="20">
        <f t="shared" si="865"/>
        <v>0</v>
      </c>
      <c r="BM1495" s="12">
        <f t="shared" si="866"/>
        <v>0</v>
      </c>
      <c r="BN1495" s="12" t="str">
        <f t="shared" si="852"/>
        <v/>
      </c>
      <c r="BO1495" s="12" t="str">
        <f t="shared" si="867"/>
        <v/>
      </c>
      <c r="BP1495" s="12" t="str">
        <f t="shared" si="868"/>
        <v/>
      </c>
      <c r="BQ1495" s="12" t="str">
        <f t="shared" si="869"/>
        <v/>
      </c>
      <c r="BS1495" s="12">
        <f t="shared" si="870"/>
        <v>0</v>
      </c>
      <c r="BT1495" s="12">
        <f t="shared" si="871"/>
        <v>0</v>
      </c>
      <c r="BU1495" s="12">
        <f t="shared" si="872"/>
        <v>0</v>
      </c>
      <c r="BV1495" s="12">
        <f t="shared" si="873"/>
        <v>0</v>
      </c>
      <c r="BW1495" s="12">
        <f t="shared" si="874"/>
        <v>0</v>
      </c>
      <c r="BX1495" s="12">
        <f t="shared" si="875"/>
        <v>0</v>
      </c>
      <c r="BY1495" s="12">
        <f t="shared" si="876"/>
        <v>0</v>
      </c>
      <c r="BZ1495" s="12">
        <f t="shared" si="877"/>
        <v>0</v>
      </c>
      <c r="CA1495" s="12" t="str">
        <f t="shared" si="878"/>
        <v/>
      </c>
      <c r="CB1495" s="21" t="str">
        <f t="shared" si="879"/>
        <v/>
      </c>
      <c r="CC1495" s="12" t="str">
        <f t="shared" si="880"/>
        <v/>
      </c>
      <c r="CD1495" s="12" t="str">
        <f t="shared" si="881"/>
        <v/>
      </c>
      <c r="CF1495" s="12">
        <f t="shared" si="882"/>
        <v>0</v>
      </c>
      <c r="CG1495" s="12">
        <f t="shared" si="883"/>
        <v>0</v>
      </c>
      <c r="CH1495" s="12">
        <f t="shared" si="884"/>
        <v>0</v>
      </c>
      <c r="CI1495" s="12">
        <f t="shared" si="885"/>
        <v>0</v>
      </c>
      <c r="CJ1495" s="12">
        <f t="shared" si="886"/>
        <v>0</v>
      </c>
      <c r="CK1495" s="12">
        <f t="shared" si="887"/>
        <v>0</v>
      </c>
    </row>
    <row r="1496" spans="50:89" x14ac:dyDescent="0.25">
      <c r="AX1496" s="12" t="str">
        <f t="shared" si="857"/>
        <v/>
      </c>
      <c r="AY1496" s="12" t="str">
        <f t="shared" si="888"/>
        <v/>
      </c>
      <c r="AZ1496" s="20">
        <f t="shared" si="858"/>
        <v>0</v>
      </c>
      <c r="BA1496" s="12" t="str">
        <f t="shared" si="853"/>
        <v/>
      </c>
      <c r="BB1496" s="12" t="str">
        <f t="shared" si="854"/>
        <v/>
      </c>
      <c r="BC1496" s="12" t="str">
        <f t="shared" si="855"/>
        <v/>
      </c>
      <c r="BD1496" s="12" t="str">
        <f t="shared" si="856"/>
        <v/>
      </c>
      <c r="BF1496" s="12">
        <f t="shared" si="859"/>
        <v>0</v>
      </c>
      <c r="BG1496" s="12">
        <f t="shared" si="860"/>
        <v>0</v>
      </c>
      <c r="BH1496" s="12">
        <f t="shared" si="861"/>
        <v>0</v>
      </c>
      <c r="BI1496" s="12">
        <f t="shared" si="862"/>
        <v>0</v>
      </c>
      <c r="BJ1496" s="12">
        <f t="shared" si="863"/>
        <v>0</v>
      </c>
      <c r="BK1496" s="12">
        <f t="shared" si="864"/>
        <v>0</v>
      </c>
      <c r="BL1496" s="20">
        <f t="shared" si="865"/>
        <v>0</v>
      </c>
      <c r="BM1496" s="12">
        <f t="shared" si="866"/>
        <v>0</v>
      </c>
      <c r="BN1496" s="12" t="str">
        <f t="shared" si="852"/>
        <v/>
      </c>
      <c r="BO1496" s="12" t="str">
        <f t="shared" si="867"/>
        <v/>
      </c>
      <c r="BP1496" s="12" t="str">
        <f t="shared" si="868"/>
        <v/>
      </c>
      <c r="BQ1496" s="12" t="str">
        <f t="shared" si="869"/>
        <v/>
      </c>
      <c r="BS1496" s="12">
        <f t="shared" si="870"/>
        <v>0</v>
      </c>
      <c r="BT1496" s="12">
        <f t="shared" si="871"/>
        <v>0</v>
      </c>
      <c r="BU1496" s="12">
        <f t="shared" si="872"/>
        <v>0</v>
      </c>
      <c r="BV1496" s="12">
        <f t="shared" si="873"/>
        <v>0</v>
      </c>
      <c r="BW1496" s="12">
        <f t="shared" si="874"/>
        <v>0</v>
      </c>
      <c r="BX1496" s="12">
        <f t="shared" si="875"/>
        <v>0</v>
      </c>
      <c r="BY1496" s="12">
        <f t="shared" si="876"/>
        <v>0</v>
      </c>
      <c r="BZ1496" s="12">
        <f t="shared" si="877"/>
        <v>0</v>
      </c>
      <c r="CA1496" s="12" t="str">
        <f t="shared" si="878"/>
        <v/>
      </c>
      <c r="CB1496" s="21" t="str">
        <f t="shared" si="879"/>
        <v/>
      </c>
      <c r="CC1496" s="12" t="str">
        <f t="shared" si="880"/>
        <v/>
      </c>
      <c r="CD1496" s="12" t="str">
        <f t="shared" si="881"/>
        <v/>
      </c>
      <c r="CF1496" s="12">
        <f t="shared" si="882"/>
        <v>0</v>
      </c>
      <c r="CG1496" s="12">
        <f t="shared" si="883"/>
        <v>0</v>
      </c>
      <c r="CH1496" s="12">
        <f t="shared" si="884"/>
        <v>0</v>
      </c>
      <c r="CI1496" s="12">
        <f t="shared" si="885"/>
        <v>0</v>
      </c>
      <c r="CJ1496" s="12">
        <f t="shared" si="886"/>
        <v>0</v>
      </c>
      <c r="CK1496" s="12">
        <f t="shared" si="887"/>
        <v>0</v>
      </c>
    </row>
    <row r="1497" spans="50:89" x14ac:dyDescent="0.25">
      <c r="AX1497" s="12" t="str">
        <f t="shared" si="857"/>
        <v/>
      </c>
      <c r="AY1497" s="12" t="str">
        <f t="shared" si="888"/>
        <v/>
      </c>
      <c r="AZ1497" s="20">
        <f t="shared" si="858"/>
        <v>0</v>
      </c>
      <c r="BA1497" s="12" t="str">
        <f t="shared" si="853"/>
        <v/>
      </c>
      <c r="BB1497" s="12" t="str">
        <f t="shared" si="854"/>
        <v/>
      </c>
      <c r="BC1497" s="12" t="str">
        <f t="shared" si="855"/>
        <v/>
      </c>
      <c r="BD1497" s="12" t="str">
        <f t="shared" si="856"/>
        <v/>
      </c>
      <c r="BF1497" s="12">
        <f t="shared" si="859"/>
        <v>0</v>
      </c>
      <c r="BG1497" s="12">
        <f t="shared" si="860"/>
        <v>0</v>
      </c>
      <c r="BH1497" s="12">
        <f t="shared" si="861"/>
        <v>0</v>
      </c>
      <c r="BI1497" s="12">
        <f t="shared" si="862"/>
        <v>0</v>
      </c>
      <c r="BJ1497" s="12">
        <f t="shared" si="863"/>
        <v>0</v>
      </c>
      <c r="BK1497" s="12">
        <f t="shared" si="864"/>
        <v>0</v>
      </c>
      <c r="BL1497" s="20">
        <f t="shared" si="865"/>
        <v>0</v>
      </c>
      <c r="BM1497" s="12">
        <f t="shared" si="866"/>
        <v>0</v>
      </c>
      <c r="BN1497" s="12" t="str">
        <f t="shared" si="852"/>
        <v/>
      </c>
      <c r="BO1497" s="12" t="str">
        <f t="shared" si="867"/>
        <v/>
      </c>
      <c r="BP1497" s="12" t="str">
        <f t="shared" si="868"/>
        <v/>
      </c>
      <c r="BQ1497" s="12" t="str">
        <f t="shared" si="869"/>
        <v/>
      </c>
      <c r="BS1497" s="12">
        <f t="shared" si="870"/>
        <v>0</v>
      </c>
      <c r="BT1497" s="12">
        <f t="shared" si="871"/>
        <v>0</v>
      </c>
      <c r="BU1497" s="12">
        <f t="shared" si="872"/>
        <v>0</v>
      </c>
      <c r="BV1497" s="12">
        <f t="shared" si="873"/>
        <v>0</v>
      </c>
      <c r="BW1497" s="12">
        <f t="shared" si="874"/>
        <v>0</v>
      </c>
      <c r="BX1497" s="12">
        <f t="shared" si="875"/>
        <v>0</v>
      </c>
      <c r="BY1497" s="12">
        <f t="shared" si="876"/>
        <v>0</v>
      </c>
      <c r="BZ1497" s="12">
        <f t="shared" si="877"/>
        <v>0</v>
      </c>
      <c r="CA1497" s="12" t="str">
        <f t="shared" si="878"/>
        <v/>
      </c>
      <c r="CB1497" s="21" t="str">
        <f t="shared" si="879"/>
        <v/>
      </c>
      <c r="CC1497" s="12" t="str">
        <f t="shared" si="880"/>
        <v/>
      </c>
      <c r="CD1497" s="12" t="str">
        <f t="shared" si="881"/>
        <v/>
      </c>
      <c r="CF1497" s="12">
        <f t="shared" si="882"/>
        <v>0</v>
      </c>
      <c r="CG1497" s="12">
        <f t="shared" si="883"/>
        <v>0</v>
      </c>
      <c r="CH1497" s="12">
        <f t="shared" si="884"/>
        <v>0</v>
      </c>
      <c r="CI1497" s="12">
        <f t="shared" si="885"/>
        <v>0</v>
      </c>
      <c r="CJ1497" s="12">
        <f t="shared" si="886"/>
        <v>0</v>
      </c>
      <c r="CK1497" s="12">
        <f t="shared" si="887"/>
        <v>0</v>
      </c>
    </row>
    <row r="1498" spans="50:89" x14ac:dyDescent="0.25">
      <c r="AX1498" s="12" t="str">
        <f t="shared" si="857"/>
        <v/>
      </c>
      <c r="AY1498" s="12" t="str">
        <f t="shared" si="888"/>
        <v/>
      </c>
      <c r="AZ1498" s="20">
        <f t="shared" si="858"/>
        <v>0</v>
      </c>
      <c r="BA1498" s="12" t="str">
        <f t="shared" si="853"/>
        <v/>
      </c>
      <c r="BB1498" s="12" t="str">
        <f t="shared" si="854"/>
        <v/>
      </c>
      <c r="BC1498" s="12" t="str">
        <f t="shared" si="855"/>
        <v/>
      </c>
      <c r="BD1498" s="12" t="str">
        <f t="shared" si="856"/>
        <v/>
      </c>
      <c r="BF1498" s="12">
        <f t="shared" si="859"/>
        <v>0</v>
      </c>
      <c r="BG1498" s="12">
        <f t="shared" si="860"/>
        <v>0</v>
      </c>
      <c r="BH1498" s="12">
        <f t="shared" si="861"/>
        <v>0</v>
      </c>
      <c r="BI1498" s="12">
        <f t="shared" si="862"/>
        <v>0</v>
      </c>
      <c r="BJ1498" s="12">
        <f t="shared" si="863"/>
        <v>0</v>
      </c>
      <c r="BK1498" s="12">
        <f t="shared" si="864"/>
        <v>0</v>
      </c>
      <c r="BL1498" s="20">
        <f t="shared" si="865"/>
        <v>0</v>
      </c>
      <c r="BM1498" s="12">
        <f t="shared" si="866"/>
        <v>0</v>
      </c>
      <c r="BN1498" s="12" t="str">
        <f t="shared" si="852"/>
        <v/>
      </c>
      <c r="BO1498" s="12" t="str">
        <f t="shared" si="867"/>
        <v/>
      </c>
      <c r="BP1498" s="12" t="str">
        <f t="shared" si="868"/>
        <v/>
      </c>
      <c r="BQ1498" s="12" t="str">
        <f t="shared" si="869"/>
        <v/>
      </c>
      <c r="BS1498" s="12">
        <f t="shared" si="870"/>
        <v>0</v>
      </c>
      <c r="BT1498" s="12">
        <f t="shared" si="871"/>
        <v>0</v>
      </c>
      <c r="BU1498" s="12">
        <f t="shared" si="872"/>
        <v>0</v>
      </c>
      <c r="BV1498" s="12">
        <f t="shared" si="873"/>
        <v>0</v>
      </c>
      <c r="BW1498" s="12">
        <f t="shared" si="874"/>
        <v>0</v>
      </c>
      <c r="BX1498" s="12">
        <f t="shared" si="875"/>
        <v>0</v>
      </c>
      <c r="BY1498" s="12">
        <f t="shared" si="876"/>
        <v>0</v>
      </c>
      <c r="BZ1498" s="12">
        <f t="shared" si="877"/>
        <v>0</v>
      </c>
      <c r="CA1498" s="12" t="str">
        <f t="shared" si="878"/>
        <v/>
      </c>
      <c r="CB1498" s="21" t="str">
        <f t="shared" si="879"/>
        <v/>
      </c>
      <c r="CC1498" s="12" t="str">
        <f t="shared" si="880"/>
        <v/>
      </c>
      <c r="CD1498" s="12" t="str">
        <f t="shared" si="881"/>
        <v/>
      </c>
      <c r="CF1498" s="12">
        <f t="shared" si="882"/>
        <v>0</v>
      </c>
      <c r="CG1498" s="12">
        <f t="shared" si="883"/>
        <v>0</v>
      </c>
      <c r="CH1498" s="12">
        <f t="shared" si="884"/>
        <v>0</v>
      </c>
      <c r="CI1498" s="12">
        <f t="shared" si="885"/>
        <v>0</v>
      </c>
      <c r="CJ1498" s="12">
        <f t="shared" si="886"/>
        <v>0</v>
      </c>
      <c r="CK1498" s="12">
        <f t="shared" si="887"/>
        <v>0</v>
      </c>
    </row>
    <row r="1499" spans="50:89" x14ac:dyDescent="0.25">
      <c r="AX1499" s="12" t="str">
        <f t="shared" si="857"/>
        <v/>
      </c>
      <c r="AY1499" s="12" t="str">
        <f t="shared" si="888"/>
        <v/>
      </c>
      <c r="AZ1499" s="20">
        <f t="shared" si="858"/>
        <v>0</v>
      </c>
      <c r="BA1499" s="12" t="str">
        <f t="shared" si="853"/>
        <v/>
      </c>
      <c r="BB1499" s="12" t="str">
        <f t="shared" si="854"/>
        <v/>
      </c>
      <c r="BC1499" s="12" t="str">
        <f t="shared" si="855"/>
        <v/>
      </c>
      <c r="BD1499" s="12" t="str">
        <f t="shared" si="856"/>
        <v/>
      </c>
      <c r="BF1499" s="12">
        <f t="shared" si="859"/>
        <v>0</v>
      </c>
      <c r="BG1499" s="12">
        <f t="shared" si="860"/>
        <v>0</v>
      </c>
      <c r="BH1499" s="12">
        <f t="shared" si="861"/>
        <v>0</v>
      </c>
      <c r="BI1499" s="12">
        <f t="shared" si="862"/>
        <v>0</v>
      </c>
      <c r="BJ1499" s="12">
        <f t="shared" si="863"/>
        <v>0</v>
      </c>
      <c r="BK1499" s="12">
        <f t="shared" si="864"/>
        <v>0</v>
      </c>
      <c r="BL1499" s="20">
        <f t="shared" si="865"/>
        <v>0</v>
      </c>
      <c r="BM1499" s="12">
        <f t="shared" si="866"/>
        <v>0</v>
      </c>
      <c r="BN1499" s="12" t="str">
        <f t="shared" ref="BN1499:BN1562" si="889">IF(OR(LEN(BL1499)&gt;35,MID(BL1499,19,1)=",",MID(BL1499,1,1)="0"),IFERROR(MID(BL1499,FIND(",",BL1499,1)+2,(FIND(",",BL1499,11))-(FIND(",",BL1499,1)+2)),""),IF(OR(MID(BL1499,1,3)="Opo",MID(BL1499,1,3)="Ret"),"",RIGHT(BL1499,LEN(BL1499)-FIND(",",BL1499,1)-1)))</f>
        <v/>
      </c>
      <c r="BO1499" s="12" t="str">
        <f t="shared" si="867"/>
        <v/>
      </c>
      <c r="BP1499" s="12" t="str">
        <f t="shared" si="868"/>
        <v/>
      </c>
      <c r="BQ1499" s="12" t="str">
        <f t="shared" si="869"/>
        <v/>
      </c>
      <c r="BS1499" s="12">
        <f t="shared" si="870"/>
        <v>0</v>
      </c>
      <c r="BT1499" s="12">
        <f t="shared" si="871"/>
        <v>0</v>
      </c>
      <c r="BU1499" s="12">
        <f t="shared" si="872"/>
        <v>0</v>
      </c>
      <c r="BV1499" s="12">
        <f t="shared" si="873"/>
        <v>0</v>
      </c>
      <c r="BW1499" s="12">
        <f t="shared" si="874"/>
        <v>0</v>
      </c>
      <c r="BX1499" s="12">
        <f t="shared" si="875"/>
        <v>0</v>
      </c>
      <c r="BY1499" s="12">
        <f t="shared" si="876"/>
        <v>0</v>
      </c>
      <c r="BZ1499" s="12">
        <f t="shared" si="877"/>
        <v>0</v>
      </c>
      <c r="CA1499" s="12" t="str">
        <f t="shared" si="878"/>
        <v/>
      </c>
      <c r="CB1499" s="21" t="str">
        <f t="shared" si="879"/>
        <v/>
      </c>
      <c r="CC1499" s="12" t="str">
        <f t="shared" si="880"/>
        <v/>
      </c>
      <c r="CD1499" s="12" t="str">
        <f t="shared" si="881"/>
        <v/>
      </c>
      <c r="CF1499" s="12">
        <f t="shared" si="882"/>
        <v>0</v>
      </c>
      <c r="CG1499" s="12">
        <f t="shared" si="883"/>
        <v>0</v>
      </c>
      <c r="CH1499" s="12">
        <f t="shared" si="884"/>
        <v>0</v>
      </c>
      <c r="CI1499" s="12">
        <f t="shared" si="885"/>
        <v>0</v>
      </c>
      <c r="CJ1499" s="12">
        <f t="shared" si="886"/>
        <v>0</v>
      </c>
      <c r="CK1499" s="12">
        <f t="shared" si="887"/>
        <v>0</v>
      </c>
    </row>
    <row r="1500" spans="50:89" x14ac:dyDescent="0.25">
      <c r="AX1500" s="12" t="str">
        <f t="shared" si="857"/>
        <v/>
      </c>
      <c r="AY1500" s="12" t="str">
        <f t="shared" si="888"/>
        <v/>
      </c>
      <c r="AZ1500" s="20">
        <f t="shared" si="858"/>
        <v>0</v>
      </c>
      <c r="BA1500" s="12" t="str">
        <f t="shared" si="853"/>
        <v/>
      </c>
      <c r="BB1500" s="12" t="str">
        <f t="shared" si="854"/>
        <v/>
      </c>
      <c r="BC1500" s="12" t="str">
        <f t="shared" si="855"/>
        <v/>
      </c>
      <c r="BD1500" s="12" t="str">
        <f t="shared" si="856"/>
        <v/>
      </c>
      <c r="BF1500" s="12">
        <f t="shared" si="859"/>
        <v>0</v>
      </c>
      <c r="BG1500" s="12">
        <f t="shared" si="860"/>
        <v>0</v>
      </c>
      <c r="BH1500" s="12">
        <f t="shared" si="861"/>
        <v>0</v>
      </c>
      <c r="BI1500" s="12">
        <f t="shared" si="862"/>
        <v>0</v>
      </c>
      <c r="BJ1500" s="12">
        <f t="shared" si="863"/>
        <v>0</v>
      </c>
      <c r="BK1500" s="12">
        <f t="shared" si="864"/>
        <v>0</v>
      </c>
      <c r="BL1500" s="20">
        <f t="shared" si="865"/>
        <v>0</v>
      </c>
      <c r="BM1500" s="12">
        <f t="shared" si="866"/>
        <v>0</v>
      </c>
      <c r="BN1500" s="12" t="str">
        <f t="shared" si="889"/>
        <v/>
      </c>
      <c r="BO1500" s="12" t="str">
        <f t="shared" si="867"/>
        <v/>
      </c>
      <c r="BP1500" s="12" t="str">
        <f t="shared" si="868"/>
        <v/>
      </c>
      <c r="BQ1500" s="12" t="str">
        <f t="shared" si="869"/>
        <v/>
      </c>
      <c r="BS1500" s="12">
        <f t="shared" si="870"/>
        <v>0</v>
      </c>
      <c r="BT1500" s="12">
        <f t="shared" si="871"/>
        <v>0</v>
      </c>
      <c r="BU1500" s="12">
        <f t="shared" si="872"/>
        <v>0</v>
      </c>
      <c r="BV1500" s="12">
        <f t="shared" si="873"/>
        <v>0</v>
      </c>
      <c r="BW1500" s="12">
        <f t="shared" si="874"/>
        <v>0</v>
      </c>
      <c r="BX1500" s="12">
        <f t="shared" si="875"/>
        <v>0</v>
      </c>
      <c r="BY1500" s="12">
        <f t="shared" si="876"/>
        <v>0</v>
      </c>
      <c r="BZ1500" s="12">
        <f t="shared" si="877"/>
        <v>0</v>
      </c>
      <c r="CA1500" s="12" t="str">
        <f t="shared" si="878"/>
        <v/>
      </c>
      <c r="CB1500" s="21" t="str">
        <f t="shared" si="879"/>
        <v/>
      </c>
      <c r="CC1500" s="12" t="str">
        <f t="shared" si="880"/>
        <v/>
      </c>
      <c r="CD1500" s="12" t="str">
        <f t="shared" si="881"/>
        <v/>
      </c>
      <c r="CF1500" s="12">
        <f t="shared" si="882"/>
        <v>0</v>
      </c>
      <c r="CG1500" s="12">
        <f t="shared" si="883"/>
        <v>0</v>
      </c>
      <c r="CH1500" s="12">
        <f t="shared" si="884"/>
        <v>0</v>
      </c>
      <c r="CI1500" s="12">
        <f t="shared" si="885"/>
        <v>0</v>
      </c>
      <c r="CJ1500" s="12">
        <f t="shared" si="886"/>
        <v>0</v>
      </c>
      <c r="CK1500" s="12">
        <f t="shared" si="887"/>
        <v>0</v>
      </c>
    </row>
    <row r="1501" spans="50:89" x14ac:dyDescent="0.25">
      <c r="AX1501" s="12" t="str">
        <f t="shared" si="857"/>
        <v/>
      </c>
      <c r="AY1501" s="12" t="str">
        <f t="shared" si="888"/>
        <v/>
      </c>
      <c r="AZ1501" s="20">
        <f t="shared" si="858"/>
        <v>0</v>
      </c>
      <c r="BA1501" s="12" t="str">
        <f t="shared" si="853"/>
        <v/>
      </c>
      <c r="BB1501" s="12" t="str">
        <f t="shared" si="854"/>
        <v/>
      </c>
      <c r="BC1501" s="12" t="str">
        <f t="shared" si="855"/>
        <v/>
      </c>
      <c r="BD1501" s="12" t="str">
        <f t="shared" si="856"/>
        <v/>
      </c>
      <c r="BF1501" s="12">
        <f t="shared" si="859"/>
        <v>0</v>
      </c>
      <c r="BG1501" s="12">
        <f t="shared" si="860"/>
        <v>0</v>
      </c>
      <c r="BH1501" s="12">
        <f t="shared" si="861"/>
        <v>0</v>
      </c>
      <c r="BI1501" s="12">
        <f t="shared" si="862"/>
        <v>0</v>
      </c>
      <c r="BJ1501" s="12">
        <f t="shared" si="863"/>
        <v>0</v>
      </c>
      <c r="BK1501" s="12">
        <f t="shared" si="864"/>
        <v>0</v>
      </c>
      <c r="BL1501" s="20">
        <f t="shared" si="865"/>
        <v>0</v>
      </c>
      <c r="BM1501" s="12">
        <f t="shared" si="866"/>
        <v>0</v>
      </c>
      <c r="BN1501" s="12" t="str">
        <f t="shared" si="889"/>
        <v/>
      </c>
      <c r="BO1501" s="12" t="str">
        <f t="shared" si="867"/>
        <v/>
      </c>
      <c r="BP1501" s="12" t="str">
        <f t="shared" si="868"/>
        <v/>
      </c>
      <c r="BQ1501" s="12" t="str">
        <f t="shared" si="869"/>
        <v/>
      </c>
      <c r="BS1501" s="12">
        <f t="shared" si="870"/>
        <v>0</v>
      </c>
      <c r="BT1501" s="12">
        <f t="shared" si="871"/>
        <v>0</v>
      </c>
      <c r="BU1501" s="12">
        <f t="shared" si="872"/>
        <v>0</v>
      </c>
      <c r="BV1501" s="12">
        <f t="shared" si="873"/>
        <v>0</v>
      </c>
      <c r="BW1501" s="12">
        <f t="shared" si="874"/>
        <v>0</v>
      </c>
      <c r="BX1501" s="12">
        <f t="shared" si="875"/>
        <v>0</v>
      </c>
      <c r="BY1501" s="12">
        <f t="shared" si="876"/>
        <v>0</v>
      </c>
      <c r="BZ1501" s="12">
        <f t="shared" si="877"/>
        <v>0</v>
      </c>
      <c r="CA1501" s="12" t="str">
        <f t="shared" si="878"/>
        <v/>
      </c>
      <c r="CB1501" s="21" t="str">
        <f t="shared" si="879"/>
        <v/>
      </c>
      <c r="CC1501" s="12" t="str">
        <f t="shared" si="880"/>
        <v/>
      </c>
      <c r="CD1501" s="12" t="str">
        <f t="shared" si="881"/>
        <v/>
      </c>
      <c r="CF1501" s="12">
        <f t="shared" si="882"/>
        <v>0</v>
      </c>
      <c r="CG1501" s="12">
        <f t="shared" si="883"/>
        <v>0</v>
      </c>
      <c r="CH1501" s="12">
        <f t="shared" si="884"/>
        <v>0</v>
      </c>
      <c r="CI1501" s="12">
        <f t="shared" si="885"/>
        <v>0</v>
      </c>
      <c r="CJ1501" s="12">
        <f t="shared" si="886"/>
        <v>0</v>
      </c>
      <c r="CK1501" s="12">
        <f t="shared" si="887"/>
        <v>0</v>
      </c>
    </row>
    <row r="1502" spans="50:89" x14ac:dyDescent="0.25">
      <c r="AX1502" s="12" t="str">
        <f t="shared" si="857"/>
        <v/>
      </c>
      <c r="AY1502" s="12" t="str">
        <f t="shared" si="888"/>
        <v/>
      </c>
      <c r="AZ1502" s="20">
        <f t="shared" si="858"/>
        <v>0</v>
      </c>
      <c r="BA1502" s="12" t="str">
        <f t="shared" si="853"/>
        <v/>
      </c>
      <c r="BB1502" s="12" t="str">
        <f t="shared" si="854"/>
        <v/>
      </c>
      <c r="BC1502" s="12" t="str">
        <f t="shared" si="855"/>
        <v/>
      </c>
      <c r="BD1502" s="12" t="str">
        <f t="shared" si="856"/>
        <v/>
      </c>
      <c r="BF1502" s="12">
        <f t="shared" si="859"/>
        <v>0</v>
      </c>
      <c r="BG1502" s="12">
        <f t="shared" si="860"/>
        <v>0</v>
      </c>
      <c r="BH1502" s="12">
        <f t="shared" si="861"/>
        <v>0</v>
      </c>
      <c r="BI1502" s="12">
        <f t="shared" si="862"/>
        <v>0</v>
      </c>
      <c r="BJ1502" s="12">
        <f t="shared" si="863"/>
        <v>0</v>
      </c>
      <c r="BK1502" s="12">
        <f t="shared" si="864"/>
        <v>0</v>
      </c>
      <c r="BL1502" s="20">
        <f t="shared" si="865"/>
        <v>0</v>
      </c>
      <c r="BM1502" s="12">
        <f t="shared" si="866"/>
        <v>0</v>
      </c>
      <c r="BN1502" s="12" t="str">
        <f t="shared" si="889"/>
        <v/>
      </c>
      <c r="BO1502" s="12" t="str">
        <f t="shared" si="867"/>
        <v/>
      </c>
      <c r="BP1502" s="12" t="str">
        <f t="shared" si="868"/>
        <v/>
      </c>
      <c r="BQ1502" s="12" t="str">
        <f t="shared" si="869"/>
        <v/>
      </c>
      <c r="BS1502" s="12">
        <f t="shared" si="870"/>
        <v>0</v>
      </c>
      <c r="BT1502" s="12">
        <f t="shared" si="871"/>
        <v>0</v>
      </c>
      <c r="BU1502" s="12">
        <f t="shared" si="872"/>
        <v>0</v>
      </c>
      <c r="BV1502" s="12">
        <f t="shared" si="873"/>
        <v>0</v>
      </c>
      <c r="BW1502" s="12">
        <f t="shared" si="874"/>
        <v>0</v>
      </c>
      <c r="BX1502" s="12">
        <f t="shared" si="875"/>
        <v>0</v>
      </c>
      <c r="BY1502" s="12">
        <f t="shared" si="876"/>
        <v>0</v>
      </c>
      <c r="BZ1502" s="12">
        <f t="shared" si="877"/>
        <v>0</v>
      </c>
      <c r="CA1502" s="12" t="str">
        <f t="shared" si="878"/>
        <v/>
      </c>
      <c r="CB1502" s="21" t="str">
        <f t="shared" si="879"/>
        <v/>
      </c>
      <c r="CC1502" s="12" t="str">
        <f t="shared" si="880"/>
        <v/>
      </c>
      <c r="CD1502" s="12" t="str">
        <f t="shared" si="881"/>
        <v/>
      </c>
      <c r="CF1502" s="12">
        <f t="shared" si="882"/>
        <v>0</v>
      </c>
      <c r="CG1502" s="12">
        <f t="shared" si="883"/>
        <v>0</v>
      </c>
      <c r="CH1502" s="12">
        <f t="shared" si="884"/>
        <v>0</v>
      </c>
      <c r="CI1502" s="12">
        <f t="shared" si="885"/>
        <v>0</v>
      </c>
      <c r="CJ1502" s="12">
        <f t="shared" si="886"/>
        <v>0</v>
      </c>
      <c r="CK1502" s="12">
        <f t="shared" si="887"/>
        <v>0</v>
      </c>
    </row>
    <row r="1503" spans="50:89" x14ac:dyDescent="0.25">
      <c r="AX1503" s="12" t="str">
        <f t="shared" si="857"/>
        <v/>
      </c>
      <c r="AY1503" s="12" t="str">
        <f t="shared" si="888"/>
        <v/>
      </c>
      <c r="AZ1503" s="20">
        <f t="shared" si="858"/>
        <v>0</v>
      </c>
      <c r="BA1503" s="12" t="str">
        <f t="shared" si="853"/>
        <v/>
      </c>
      <c r="BB1503" s="12" t="str">
        <f t="shared" si="854"/>
        <v/>
      </c>
      <c r="BC1503" s="12" t="str">
        <f t="shared" si="855"/>
        <v/>
      </c>
      <c r="BD1503" s="12" t="str">
        <f t="shared" si="856"/>
        <v/>
      </c>
      <c r="BF1503" s="12">
        <f t="shared" si="859"/>
        <v>0</v>
      </c>
      <c r="BG1503" s="12">
        <f t="shared" si="860"/>
        <v>0</v>
      </c>
      <c r="BH1503" s="12">
        <f t="shared" si="861"/>
        <v>0</v>
      </c>
      <c r="BI1503" s="12">
        <f t="shared" si="862"/>
        <v>0</v>
      </c>
      <c r="BJ1503" s="12">
        <f t="shared" si="863"/>
        <v>0</v>
      </c>
      <c r="BK1503" s="12">
        <f t="shared" si="864"/>
        <v>0</v>
      </c>
      <c r="BL1503" s="20">
        <f t="shared" si="865"/>
        <v>0</v>
      </c>
      <c r="BM1503" s="12">
        <f t="shared" si="866"/>
        <v>0</v>
      </c>
      <c r="BN1503" s="12" t="str">
        <f t="shared" si="889"/>
        <v/>
      </c>
      <c r="BO1503" s="12" t="str">
        <f t="shared" si="867"/>
        <v/>
      </c>
      <c r="BP1503" s="12" t="str">
        <f t="shared" si="868"/>
        <v/>
      </c>
      <c r="BQ1503" s="12" t="str">
        <f t="shared" si="869"/>
        <v/>
      </c>
      <c r="BS1503" s="12">
        <f t="shared" si="870"/>
        <v>0</v>
      </c>
      <c r="BT1503" s="12">
        <f t="shared" si="871"/>
        <v>0</v>
      </c>
      <c r="BU1503" s="12">
        <f t="shared" si="872"/>
        <v>0</v>
      </c>
      <c r="BV1503" s="12">
        <f t="shared" si="873"/>
        <v>0</v>
      </c>
      <c r="BW1503" s="12">
        <f t="shared" si="874"/>
        <v>0</v>
      </c>
      <c r="BX1503" s="12">
        <f t="shared" si="875"/>
        <v>0</v>
      </c>
      <c r="BY1503" s="12">
        <f t="shared" si="876"/>
        <v>0</v>
      </c>
      <c r="BZ1503" s="12">
        <f t="shared" si="877"/>
        <v>0</v>
      </c>
      <c r="CA1503" s="12" t="str">
        <f t="shared" si="878"/>
        <v/>
      </c>
      <c r="CB1503" s="21" t="str">
        <f t="shared" si="879"/>
        <v/>
      </c>
      <c r="CC1503" s="12" t="str">
        <f t="shared" si="880"/>
        <v/>
      </c>
      <c r="CD1503" s="12" t="str">
        <f t="shared" si="881"/>
        <v/>
      </c>
      <c r="CF1503" s="12">
        <f t="shared" si="882"/>
        <v>0</v>
      </c>
      <c r="CG1503" s="12">
        <f t="shared" si="883"/>
        <v>0</v>
      </c>
      <c r="CH1503" s="12">
        <f t="shared" si="884"/>
        <v>0</v>
      </c>
      <c r="CI1503" s="12">
        <f t="shared" si="885"/>
        <v>0</v>
      </c>
      <c r="CJ1503" s="12">
        <f t="shared" si="886"/>
        <v>0</v>
      </c>
      <c r="CK1503" s="12">
        <f t="shared" si="887"/>
        <v>0</v>
      </c>
    </row>
    <row r="1504" spans="50:89" x14ac:dyDescent="0.25">
      <c r="AX1504" s="12" t="str">
        <f t="shared" si="857"/>
        <v/>
      </c>
      <c r="AY1504" s="12" t="str">
        <f t="shared" si="888"/>
        <v/>
      </c>
      <c r="AZ1504" s="20">
        <f t="shared" si="858"/>
        <v>0</v>
      </c>
      <c r="BA1504" s="12" t="str">
        <f t="shared" si="853"/>
        <v/>
      </c>
      <c r="BB1504" s="12" t="str">
        <f t="shared" si="854"/>
        <v/>
      </c>
      <c r="BC1504" s="12" t="str">
        <f t="shared" si="855"/>
        <v/>
      </c>
      <c r="BD1504" s="12" t="str">
        <f t="shared" si="856"/>
        <v/>
      </c>
      <c r="BF1504" s="12">
        <f t="shared" si="859"/>
        <v>0</v>
      </c>
      <c r="BG1504" s="12">
        <f t="shared" si="860"/>
        <v>0</v>
      </c>
      <c r="BH1504" s="12">
        <f t="shared" si="861"/>
        <v>0</v>
      </c>
      <c r="BI1504" s="12">
        <f t="shared" si="862"/>
        <v>0</v>
      </c>
      <c r="BJ1504" s="12">
        <f t="shared" si="863"/>
        <v>0</v>
      </c>
      <c r="BK1504" s="12">
        <f t="shared" si="864"/>
        <v>0</v>
      </c>
      <c r="BL1504" s="20">
        <f t="shared" si="865"/>
        <v>0</v>
      </c>
      <c r="BM1504" s="12">
        <f t="shared" si="866"/>
        <v>0</v>
      </c>
      <c r="BN1504" s="12" t="str">
        <f t="shared" si="889"/>
        <v/>
      </c>
      <c r="BO1504" s="12" t="str">
        <f t="shared" si="867"/>
        <v/>
      </c>
      <c r="BP1504" s="12" t="str">
        <f t="shared" si="868"/>
        <v/>
      </c>
      <c r="BQ1504" s="12" t="str">
        <f t="shared" si="869"/>
        <v/>
      </c>
      <c r="BS1504" s="12">
        <f t="shared" si="870"/>
        <v>0</v>
      </c>
      <c r="BT1504" s="12">
        <f t="shared" si="871"/>
        <v>0</v>
      </c>
      <c r="BU1504" s="12">
        <f t="shared" si="872"/>
        <v>0</v>
      </c>
      <c r="BV1504" s="12">
        <f t="shared" si="873"/>
        <v>0</v>
      </c>
      <c r="BW1504" s="12">
        <f t="shared" si="874"/>
        <v>0</v>
      </c>
      <c r="BX1504" s="12">
        <f t="shared" si="875"/>
        <v>0</v>
      </c>
      <c r="BY1504" s="12">
        <f t="shared" si="876"/>
        <v>0</v>
      </c>
      <c r="BZ1504" s="12">
        <f t="shared" si="877"/>
        <v>0</v>
      </c>
      <c r="CA1504" s="12" t="str">
        <f t="shared" si="878"/>
        <v/>
      </c>
      <c r="CB1504" s="21" t="str">
        <f t="shared" si="879"/>
        <v/>
      </c>
      <c r="CC1504" s="12" t="str">
        <f t="shared" si="880"/>
        <v/>
      </c>
      <c r="CD1504" s="12" t="str">
        <f t="shared" si="881"/>
        <v/>
      </c>
      <c r="CF1504" s="12">
        <f t="shared" si="882"/>
        <v>0</v>
      </c>
      <c r="CG1504" s="12">
        <f t="shared" si="883"/>
        <v>0</v>
      </c>
      <c r="CH1504" s="12">
        <f t="shared" si="884"/>
        <v>0</v>
      </c>
      <c r="CI1504" s="12">
        <f t="shared" si="885"/>
        <v>0</v>
      </c>
      <c r="CJ1504" s="12">
        <f t="shared" si="886"/>
        <v>0</v>
      </c>
      <c r="CK1504" s="12">
        <f t="shared" si="887"/>
        <v>0</v>
      </c>
    </row>
    <row r="1505" spans="50:89" x14ac:dyDescent="0.25">
      <c r="AX1505" s="12" t="str">
        <f t="shared" si="857"/>
        <v/>
      </c>
      <c r="AY1505" s="12" t="str">
        <f t="shared" si="888"/>
        <v/>
      </c>
      <c r="AZ1505" s="20">
        <f t="shared" si="858"/>
        <v>0</v>
      </c>
      <c r="BA1505" s="12" t="str">
        <f t="shared" si="853"/>
        <v/>
      </c>
      <c r="BB1505" s="12" t="str">
        <f t="shared" si="854"/>
        <v/>
      </c>
      <c r="BC1505" s="12" t="str">
        <f t="shared" si="855"/>
        <v/>
      </c>
      <c r="BD1505" s="12" t="str">
        <f t="shared" si="856"/>
        <v/>
      </c>
      <c r="BF1505" s="12">
        <f t="shared" si="859"/>
        <v>0</v>
      </c>
      <c r="BG1505" s="12">
        <f t="shared" si="860"/>
        <v>0</v>
      </c>
      <c r="BH1505" s="12">
        <f t="shared" si="861"/>
        <v>0</v>
      </c>
      <c r="BI1505" s="12">
        <f t="shared" si="862"/>
        <v>0</v>
      </c>
      <c r="BJ1505" s="12">
        <f t="shared" si="863"/>
        <v>0</v>
      </c>
      <c r="BK1505" s="12">
        <f t="shared" si="864"/>
        <v>0</v>
      </c>
      <c r="BL1505" s="20">
        <f t="shared" si="865"/>
        <v>0</v>
      </c>
      <c r="BM1505" s="12">
        <f t="shared" si="866"/>
        <v>0</v>
      </c>
      <c r="BN1505" s="12" t="str">
        <f t="shared" si="889"/>
        <v/>
      </c>
      <c r="BO1505" s="12" t="str">
        <f t="shared" si="867"/>
        <v/>
      </c>
      <c r="BP1505" s="12" t="str">
        <f t="shared" si="868"/>
        <v/>
      </c>
      <c r="BQ1505" s="12" t="str">
        <f t="shared" si="869"/>
        <v/>
      </c>
      <c r="BS1505" s="12">
        <f t="shared" si="870"/>
        <v>0</v>
      </c>
      <c r="BT1505" s="12">
        <f t="shared" si="871"/>
        <v>0</v>
      </c>
      <c r="BU1505" s="12">
        <f t="shared" si="872"/>
        <v>0</v>
      </c>
      <c r="BV1505" s="12">
        <f t="shared" si="873"/>
        <v>0</v>
      </c>
      <c r="BW1505" s="12">
        <f t="shared" si="874"/>
        <v>0</v>
      </c>
      <c r="BX1505" s="12">
        <f t="shared" si="875"/>
        <v>0</v>
      </c>
      <c r="BY1505" s="12">
        <f t="shared" si="876"/>
        <v>0</v>
      </c>
      <c r="BZ1505" s="12">
        <f t="shared" si="877"/>
        <v>0</v>
      </c>
      <c r="CA1505" s="12" t="str">
        <f t="shared" si="878"/>
        <v/>
      </c>
      <c r="CB1505" s="21" t="str">
        <f t="shared" si="879"/>
        <v/>
      </c>
      <c r="CC1505" s="12" t="str">
        <f t="shared" si="880"/>
        <v/>
      </c>
      <c r="CD1505" s="12" t="str">
        <f t="shared" si="881"/>
        <v/>
      </c>
      <c r="CF1505" s="12">
        <f t="shared" si="882"/>
        <v>0</v>
      </c>
      <c r="CG1505" s="12">
        <f t="shared" si="883"/>
        <v>0</v>
      </c>
      <c r="CH1505" s="12">
        <f t="shared" si="884"/>
        <v>0</v>
      </c>
      <c r="CI1505" s="12">
        <f t="shared" si="885"/>
        <v>0</v>
      </c>
      <c r="CJ1505" s="12">
        <f t="shared" si="886"/>
        <v>0</v>
      </c>
      <c r="CK1505" s="12">
        <f t="shared" si="887"/>
        <v>0</v>
      </c>
    </row>
    <row r="1506" spans="50:89" x14ac:dyDescent="0.25">
      <c r="AX1506" s="12" t="str">
        <f t="shared" si="857"/>
        <v/>
      </c>
      <c r="AY1506" s="12" t="str">
        <f t="shared" si="888"/>
        <v/>
      </c>
      <c r="AZ1506" s="20">
        <f t="shared" si="858"/>
        <v>0</v>
      </c>
      <c r="BA1506" s="12" t="str">
        <f t="shared" si="853"/>
        <v/>
      </c>
      <c r="BB1506" s="12" t="str">
        <f t="shared" si="854"/>
        <v/>
      </c>
      <c r="BC1506" s="12" t="str">
        <f t="shared" si="855"/>
        <v/>
      </c>
      <c r="BD1506" s="12" t="str">
        <f t="shared" si="856"/>
        <v/>
      </c>
      <c r="BF1506" s="12">
        <f t="shared" si="859"/>
        <v>0</v>
      </c>
      <c r="BG1506" s="12">
        <f t="shared" si="860"/>
        <v>0</v>
      </c>
      <c r="BH1506" s="12">
        <f t="shared" si="861"/>
        <v>0</v>
      </c>
      <c r="BI1506" s="12">
        <f t="shared" si="862"/>
        <v>0</v>
      </c>
      <c r="BJ1506" s="12">
        <f t="shared" si="863"/>
        <v>0</v>
      </c>
      <c r="BK1506" s="12">
        <f t="shared" si="864"/>
        <v>0</v>
      </c>
      <c r="BL1506" s="20">
        <f t="shared" si="865"/>
        <v>0</v>
      </c>
      <c r="BM1506" s="12">
        <f t="shared" si="866"/>
        <v>0</v>
      </c>
      <c r="BN1506" s="12" t="str">
        <f t="shared" si="889"/>
        <v/>
      </c>
      <c r="BO1506" s="12" t="str">
        <f t="shared" si="867"/>
        <v/>
      </c>
      <c r="BP1506" s="12" t="str">
        <f t="shared" si="868"/>
        <v/>
      </c>
      <c r="BQ1506" s="12" t="str">
        <f t="shared" si="869"/>
        <v/>
      </c>
      <c r="BS1506" s="12">
        <f t="shared" si="870"/>
        <v>0</v>
      </c>
      <c r="BT1506" s="12">
        <f t="shared" si="871"/>
        <v>0</v>
      </c>
      <c r="BU1506" s="12">
        <f t="shared" si="872"/>
        <v>0</v>
      </c>
      <c r="BV1506" s="12">
        <f t="shared" si="873"/>
        <v>0</v>
      </c>
      <c r="BW1506" s="12">
        <f t="shared" si="874"/>
        <v>0</v>
      </c>
      <c r="BX1506" s="12">
        <f t="shared" si="875"/>
        <v>0</v>
      </c>
      <c r="BY1506" s="12">
        <f t="shared" si="876"/>
        <v>0</v>
      </c>
      <c r="BZ1506" s="12">
        <f t="shared" si="877"/>
        <v>0</v>
      </c>
      <c r="CA1506" s="12" t="str">
        <f t="shared" si="878"/>
        <v/>
      </c>
      <c r="CB1506" s="21" t="str">
        <f t="shared" si="879"/>
        <v/>
      </c>
      <c r="CC1506" s="12" t="str">
        <f t="shared" si="880"/>
        <v/>
      </c>
      <c r="CD1506" s="12" t="str">
        <f t="shared" si="881"/>
        <v/>
      </c>
      <c r="CF1506" s="12">
        <f t="shared" si="882"/>
        <v>0</v>
      </c>
      <c r="CG1506" s="12">
        <f t="shared" si="883"/>
        <v>0</v>
      </c>
      <c r="CH1506" s="12">
        <f t="shared" si="884"/>
        <v>0</v>
      </c>
      <c r="CI1506" s="12">
        <f t="shared" si="885"/>
        <v>0</v>
      </c>
      <c r="CJ1506" s="12">
        <f t="shared" si="886"/>
        <v>0</v>
      </c>
      <c r="CK1506" s="12">
        <f t="shared" si="887"/>
        <v>0</v>
      </c>
    </row>
    <row r="1507" spans="50:89" x14ac:dyDescent="0.25">
      <c r="AX1507" s="12" t="str">
        <f t="shared" si="857"/>
        <v/>
      </c>
      <c r="AY1507" s="12" t="str">
        <f t="shared" si="888"/>
        <v/>
      </c>
      <c r="AZ1507" s="20">
        <f t="shared" si="858"/>
        <v>0</v>
      </c>
      <c r="BA1507" s="12" t="str">
        <f t="shared" si="853"/>
        <v/>
      </c>
      <c r="BB1507" s="12" t="str">
        <f t="shared" si="854"/>
        <v/>
      </c>
      <c r="BC1507" s="12" t="str">
        <f t="shared" si="855"/>
        <v/>
      </c>
      <c r="BD1507" s="12" t="str">
        <f t="shared" si="856"/>
        <v/>
      </c>
      <c r="BF1507" s="12">
        <f t="shared" si="859"/>
        <v>0</v>
      </c>
      <c r="BG1507" s="12">
        <f t="shared" si="860"/>
        <v>0</v>
      </c>
      <c r="BH1507" s="12">
        <f t="shared" si="861"/>
        <v>0</v>
      </c>
      <c r="BI1507" s="12">
        <f t="shared" si="862"/>
        <v>0</v>
      </c>
      <c r="BJ1507" s="12">
        <f t="shared" si="863"/>
        <v>0</v>
      </c>
      <c r="BK1507" s="12">
        <f t="shared" si="864"/>
        <v>0</v>
      </c>
      <c r="BL1507" s="20">
        <f t="shared" si="865"/>
        <v>0</v>
      </c>
      <c r="BM1507" s="12">
        <f t="shared" si="866"/>
        <v>0</v>
      </c>
      <c r="BN1507" s="12" t="str">
        <f t="shared" si="889"/>
        <v/>
      </c>
      <c r="BO1507" s="12" t="str">
        <f t="shared" si="867"/>
        <v/>
      </c>
      <c r="BP1507" s="12" t="str">
        <f t="shared" si="868"/>
        <v/>
      </c>
      <c r="BQ1507" s="12" t="str">
        <f t="shared" si="869"/>
        <v/>
      </c>
      <c r="BS1507" s="12">
        <f t="shared" si="870"/>
        <v>0</v>
      </c>
      <c r="BT1507" s="12">
        <f t="shared" si="871"/>
        <v>0</v>
      </c>
      <c r="BU1507" s="12">
        <f t="shared" si="872"/>
        <v>0</v>
      </c>
      <c r="BV1507" s="12">
        <f t="shared" si="873"/>
        <v>0</v>
      </c>
      <c r="BW1507" s="12">
        <f t="shared" si="874"/>
        <v>0</v>
      </c>
      <c r="BX1507" s="12">
        <f t="shared" si="875"/>
        <v>0</v>
      </c>
      <c r="BY1507" s="12">
        <f t="shared" si="876"/>
        <v>0</v>
      </c>
      <c r="BZ1507" s="12">
        <f t="shared" si="877"/>
        <v>0</v>
      </c>
      <c r="CA1507" s="12" t="str">
        <f t="shared" si="878"/>
        <v/>
      </c>
      <c r="CB1507" s="21" t="str">
        <f t="shared" si="879"/>
        <v/>
      </c>
      <c r="CC1507" s="12" t="str">
        <f t="shared" si="880"/>
        <v/>
      </c>
      <c r="CD1507" s="12" t="str">
        <f t="shared" si="881"/>
        <v/>
      </c>
      <c r="CF1507" s="12">
        <f t="shared" si="882"/>
        <v>0</v>
      </c>
      <c r="CG1507" s="12">
        <f t="shared" si="883"/>
        <v>0</v>
      </c>
      <c r="CH1507" s="12">
        <f t="shared" si="884"/>
        <v>0</v>
      </c>
      <c r="CI1507" s="12">
        <f t="shared" si="885"/>
        <v>0</v>
      </c>
      <c r="CJ1507" s="12">
        <f t="shared" si="886"/>
        <v>0</v>
      </c>
      <c r="CK1507" s="12">
        <f t="shared" si="887"/>
        <v>0</v>
      </c>
    </row>
    <row r="1508" spans="50:89" x14ac:dyDescent="0.25">
      <c r="AX1508" s="12" t="str">
        <f t="shared" si="857"/>
        <v/>
      </c>
      <c r="AY1508" s="12" t="str">
        <f t="shared" si="888"/>
        <v/>
      </c>
      <c r="AZ1508" s="20">
        <f t="shared" si="858"/>
        <v>0</v>
      </c>
      <c r="BA1508" s="12" t="str">
        <f t="shared" si="853"/>
        <v/>
      </c>
      <c r="BB1508" s="12" t="str">
        <f t="shared" si="854"/>
        <v/>
      </c>
      <c r="BC1508" s="12" t="str">
        <f t="shared" si="855"/>
        <v/>
      </c>
      <c r="BD1508" s="12" t="str">
        <f t="shared" si="856"/>
        <v/>
      </c>
      <c r="BF1508" s="12">
        <f t="shared" si="859"/>
        <v>0</v>
      </c>
      <c r="BG1508" s="12">
        <f t="shared" si="860"/>
        <v>0</v>
      </c>
      <c r="BH1508" s="12">
        <f t="shared" si="861"/>
        <v>0</v>
      </c>
      <c r="BI1508" s="12">
        <f t="shared" si="862"/>
        <v>0</v>
      </c>
      <c r="BJ1508" s="12">
        <f t="shared" si="863"/>
        <v>0</v>
      </c>
      <c r="BK1508" s="12">
        <f t="shared" si="864"/>
        <v>0</v>
      </c>
      <c r="BL1508" s="20">
        <f t="shared" si="865"/>
        <v>0</v>
      </c>
      <c r="BM1508" s="12">
        <f t="shared" si="866"/>
        <v>0</v>
      </c>
      <c r="BN1508" s="12" t="str">
        <f t="shared" si="889"/>
        <v/>
      </c>
      <c r="BO1508" s="12" t="str">
        <f t="shared" si="867"/>
        <v/>
      </c>
      <c r="BP1508" s="12" t="str">
        <f t="shared" si="868"/>
        <v/>
      </c>
      <c r="BQ1508" s="12" t="str">
        <f t="shared" si="869"/>
        <v/>
      </c>
      <c r="BS1508" s="12">
        <f t="shared" si="870"/>
        <v>0</v>
      </c>
      <c r="BT1508" s="12">
        <f t="shared" si="871"/>
        <v>0</v>
      </c>
      <c r="BU1508" s="12">
        <f t="shared" si="872"/>
        <v>0</v>
      </c>
      <c r="BV1508" s="12">
        <f t="shared" si="873"/>
        <v>0</v>
      </c>
      <c r="BW1508" s="12">
        <f t="shared" si="874"/>
        <v>0</v>
      </c>
      <c r="BX1508" s="12">
        <f t="shared" si="875"/>
        <v>0</v>
      </c>
      <c r="BY1508" s="12">
        <f t="shared" si="876"/>
        <v>0</v>
      </c>
      <c r="BZ1508" s="12">
        <f t="shared" si="877"/>
        <v>0</v>
      </c>
      <c r="CA1508" s="12" t="str">
        <f t="shared" si="878"/>
        <v/>
      </c>
      <c r="CB1508" s="21" t="str">
        <f t="shared" si="879"/>
        <v/>
      </c>
      <c r="CC1508" s="12" t="str">
        <f t="shared" si="880"/>
        <v/>
      </c>
      <c r="CD1508" s="12" t="str">
        <f t="shared" si="881"/>
        <v/>
      </c>
      <c r="CF1508" s="12">
        <f t="shared" si="882"/>
        <v>0</v>
      </c>
      <c r="CG1508" s="12">
        <f t="shared" si="883"/>
        <v>0</v>
      </c>
      <c r="CH1508" s="12">
        <f t="shared" si="884"/>
        <v>0</v>
      </c>
      <c r="CI1508" s="12">
        <f t="shared" si="885"/>
        <v>0</v>
      </c>
      <c r="CJ1508" s="12">
        <f t="shared" si="886"/>
        <v>0</v>
      </c>
      <c r="CK1508" s="12">
        <f t="shared" si="887"/>
        <v>0</v>
      </c>
    </row>
    <row r="1509" spans="50:89" x14ac:dyDescent="0.25">
      <c r="AX1509" s="12" t="str">
        <f t="shared" si="857"/>
        <v/>
      </c>
      <c r="AY1509" s="12" t="str">
        <f t="shared" si="888"/>
        <v/>
      </c>
      <c r="AZ1509" s="20">
        <f t="shared" si="858"/>
        <v>0</v>
      </c>
      <c r="BA1509" s="12" t="str">
        <f t="shared" si="853"/>
        <v/>
      </c>
      <c r="BB1509" s="12" t="str">
        <f t="shared" si="854"/>
        <v/>
      </c>
      <c r="BC1509" s="12" t="str">
        <f t="shared" si="855"/>
        <v/>
      </c>
      <c r="BD1509" s="12" t="str">
        <f t="shared" si="856"/>
        <v/>
      </c>
      <c r="BF1509" s="12">
        <f t="shared" si="859"/>
        <v>0</v>
      </c>
      <c r="BG1509" s="12">
        <f t="shared" si="860"/>
        <v>0</v>
      </c>
      <c r="BH1509" s="12">
        <f t="shared" si="861"/>
        <v>0</v>
      </c>
      <c r="BI1509" s="12">
        <f t="shared" si="862"/>
        <v>0</v>
      </c>
      <c r="BJ1509" s="12">
        <f t="shared" si="863"/>
        <v>0</v>
      </c>
      <c r="BK1509" s="12">
        <f t="shared" si="864"/>
        <v>0</v>
      </c>
      <c r="BL1509" s="20">
        <f t="shared" si="865"/>
        <v>0</v>
      </c>
      <c r="BM1509" s="12">
        <f t="shared" si="866"/>
        <v>0</v>
      </c>
      <c r="BN1509" s="12" t="str">
        <f t="shared" si="889"/>
        <v/>
      </c>
      <c r="BO1509" s="12" t="str">
        <f t="shared" si="867"/>
        <v/>
      </c>
      <c r="BP1509" s="12" t="str">
        <f t="shared" si="868"/>
        <v/>
      </c>
      <c r="BQ1509" s="12" t="str">
        <f t="shared" si="869"/>
        <v/>
      </c>
      <c r="BS1509" s="12">
        <f t="shared" si="870"/>
        <v>0</v>
      </c>
      <c r="BT1509" s="12">
        <f t="shared" si="871"/>
        <v>0</v>
      </c>
      <c r="BU1509" s="12">
        <f t="shared" si="872"/>
        <v>0</v>
      </c>
      <c r="BV1509" s="12">
        <f t="shared" si="873"/>
        <v>0</v>
      </c>
      <c r="BW1509" s="12">
        <f t="shared" si="874"/>
        <v>0</v>
      </c>
      <c r="BX1509" s="12">
        <f t="shared" si="875"/>
        <v>0</v>
      </c>
      <c r="BY1509" s="12">
        <f t="shared" si="876"/>
        <v>0</v>
      </c>
      <c r="BZ1509" s="12">
        <f t="shared" si="877"/>
        <v>0</v>
      </c>
      <c r="CA1509" s="12" t="str">
        <f t="shared" si="878"/>
        <v/>
      </c>
      <c r="CB1509" s="21" t="str">
        <f t="shared" si="879"/>
        <v/>
      </c>
      <c r="CC1509" s="12" t="str">
        <f t="shared" si="880"/>
        <v/>
      </c>
      <c r="CD1509" s="12" t="str">
        <f t="shared" si="881"/>
        <v/>
      </c>
      <c r="CF1509" s="12">
        <f t="shared" si="882"/>
        <v>0</v>
      </c>
      <c r="CG1509" s="12">
        <f t="shared" si="883"/>
        <v>0</v>
      </c>
      <c r="CH1509" s="12">
        <f t="shared" si="884"/>
        <v>0</v>
      </c>
      <c r="CI1509" s="12">
        <f t="shared" si="885"/>
        <v>0</v>
      </c>
      <c r="CJ1509" s="12">
        <f t="shared" si="886"/>
        <v>0</v>
      </c>
      <c r="CK1509" s="12">
        <f t="shared" si="887"/>
        <v>0</v>
      </c>
    </row>
    <row r="1510" spans="50:89" x14ac:dyDescent="0.25">
      <c r="AX1510" s="12" t="str">
        <f t="shared" si="857"/>
        <v/>
      </c>
      <c r="AY1510" s="12" t="str">
        <f t="shared" si="888"/>
        <v/>
      </c>
      <c r="AZ1510" s="20">
        <f t="shared" si="858"/>
        <v>0</v>
      </c>
      <c r="BA1510" s="12" t="str">
        <f t="shared" si="853"/>
        <v/>
      </c>
      <c r="BB1510" s="12" t="str">
        <f t="shared" si="854"/>
        <v/>
      </c>
      <c r="BC1510" s="12" t="str">
        <f t="shared" si="855"/>
        <v/>
      </c>
      <c r="BD1510" s="12" t="str">
        <f t="shared" si="856"/>
        <v/>
      </c>
      <c r="BF1510" s="12">
        <f t="shared" si="859"/>
        <v>0</v>
      </c>
      <c r="BG1510" s="12">
        <f t="shared" si="860"/>
        <v>0</v>
      </c>
      <c r="BH1510" s="12">
        <f t="shared" si="861"/>
        <v>0</v>
      </c>
      <c r="BI1510" s="12">
        <f t="shared" si="862"/>
        <v>0</v>
      </c>
      <c r="BJ1510" s="12">
        <f t="shared" si="863"/>
        <v>0</v>
      </c>
      <c r="BK1510" s="12">
        <f t="shared" si="864"/>
        <v>0</v>
      </c>
      <c r="BL1510" s="20">
        <f t="shared" si="865"/>
        <v>0</v>
      </c>
      <c r="BM1510" s="12">
        <f t="shared" si="866"/>
        <v>0</v>
      </c>
      <c r="BN1510" s="12" t="str">
        <f t="shared" si="889"/>
        <v/>
      </c>
      <c r="BO1510" s="12" t="str">
        <f t="shared" si="867"/>
        <v/>
      </c>
      <c r="BP1510" s="12" t="str">
        <f t="shared" si="868"/>
        <v/>
      </c>
      <c r="BQ1510" s="12" t="str">
        <f t="shared" si="869"/>
        <v/>
      </c>
      <c r="BS1510" s="12">
        <f t="shared" si="870"/>
        <v>0</v>
      </c>
      <c r="BT1510" s="12">
        <f t="shared" si="871"/>
        <v>0</v>
      </c>
      <c r="BU1510" s="12">
        <f t="shared" si="872"/>
        <v>0</v>
      </c>
      <c r="BV1510" s="12">
        <f t="shared" si="873"/>
        <v>0</v>
      </c>
      <c r="BW1510" s="12">
        <f t="shared" si="874"/>
        <v>0</v>
      </c>
      <c r="BX1510" s="12">
        <f t="shared" si="875"/>
        <v>0</v>
      </c>
      <c r="BY1510" s="12">
        <f t="shared" si="876"/>
        <v>0</v>
      </c>
      <c r="BZ1510" s="12">
        <f t="shared" si="877"/>
        <v>0</v>
      </c>
      <c r="CA1510" s="12" t="str">
        <f t="shared" si="878"/>
        <v/>
      </c>
      <c r="CB1510" s="21" t="str">
        <f t="shared" si="879"/>
        <v/>
      </c>
      <c r="CC1510" s="12" t="str">
        <f t="shared" si="880"/>
        <v/>
      </c>
      <c r="CD1510" s="12" t="str">
        <f t="shared" si="881"/>
        <v/>
      </c>
      <c r="CF1510" s="12">
        <f t="shared" si="882"/>
        <v>0</v>
      </c>
      <c r="CG1510" s="12">
        <f t="shared" si="883"/>
        <v>0</v>
      </c>
      <c r="CH1510" s="12">
        <f t="shared" si="884"/>
        <v>0</v>
      </c>
      <c r="CI1510" s="12">
        <f t="shared" si="885"/>
        <v>0</v>
      </c>
      <c r="CJ1510" s="12">
        <f t="shared" si="886"/>
        <v>0</v>
      </c>
      <c r="CK1510" s="12">
        <f t="shared" si="887"/>
        <v>0</v>
      </c>
    </row>
    <row r="1511" spans="50:89" x14ac:dyDescent="0.25">
      <c r="AX1511" s="12" t="str">
        <f t="shared" si="857"/>
        <v/>
      </c>
      <c r="AY1511" s="12" t="str">
        <f t="shared" si="888"/>
        <v/>
      </c>
      <c r="AZ1511" s="20">
        <f t="shared" si="858"/>
        <v>0</v>
      </c>
      <c r="BA1511" s="12" t="str">
        <f t="shared" si="853"/>
        <v/>
      </c>
      <c r="BB1511" s="12" t="str">
        <f t="shared" si="854"/>
        <v/>
      </c>
      <c r="BC1511" s="12" t="str">
        <f t="shared" si="855"/>
        <v/>
      </c>
      <c r="BD1511" s="12" t="str">
        <f t="shared" si="856"/>
        <v/>
      </c>
      <c r="BF1511" s="12">
        <f t="shared" si="859"/>
        <v>0</v>
      </c>
      <c r="BG1511" s="12">
        <f t="shared" si="860"/>
        <v>0</v>
      </c>
      <c r="BH1511" s="12">
        <f t="shared" si="861"/>
        <v>0</v>
      </c>
      <c r="BI1511" s="12">
        <f t="shared" si="862"/>
        <v>0</v>
      </c>
      <c r="BJ1511" s="12">
        <f t="shared" si="863"/>
        <v>0</v>
      </c>
      <c r="BK1511" s="12">
        <f t="shared" si="864"/>
        <v>0</v>
      </c>
      <c r="BL1511" s="20">
        <f t="shared" si="865"/>
        <v>0</v>
      </c>
      <c r="BM1511" s="12">
        <f t="shared" si="866"/>
        <v>0</v>
      </c>
      <c r="BN1511" s="12" t="str">
        <f t="shared" si="889"/>
        <v/>
      </c>
      <c r="BO1511" s="12" t="str">
        <f t="shared" si="867"/>
        <v/>
      </c>
      <c r="BP1511" s="12" t="str">
        <f t="shared" si="868"/>
        <v/>
      </c>
      <c r="BQ1511" s="12" t="str">
        <f t="shared" si="869"/>
        <v/>
      </c>
      <c r="BS1511" s="12">
        <f t="shared" si="870"/>
        <v>0</v>
      </c>
      <c r="BT1511" s="12">
        <f t="shared" si="871"/>
        <v>0</v>
      </c>
      <c r="BU1511" s="12">
        <f t="shared" si="872"/>
        <v>0</v>
      </c>
      <c r="BV1511" s="12">
        <f t="shared" si="873"/>
        <v>0</v>
      </c>
      <c r="BW1511" s="12">
        <f t="shared" si="874"/>
        <v>0</v>
      </c>
      <c r="BX1511" s="12">
        <f t="shared" si="875"/>
        <v>0</v>
      </c>
      <c r="BY1511" s="12">
        <f t="shared" si="876"/>
        <v>0</v>
      </c>
      <c r="BZ1511" s="12">
        <f t="shared" si="877"/>
        <v>0</v>
      </c>
      <c r="CA1511" s="12" t="str">
        <f t="shared" si="878"/>
        <v/>
      </c>
      <c r="CB1511" s="21" t="str">
        <f t="shared" si="879"/>
        <v/>
      </c>
      <c r="CC1511" s="12" t="str">
        <f t="shared" si="880"/>
        <v/>
      </c>
      <c r="CD1511" s="12" t="str">
        <f t="shared" si="881"/>
        <v/>
      </c>
      <c r="CF1511" s="12">
        <f t="shared" si="882"/>
        <v>0</v>
      </c>
      <c r="CG1511" s="12">
        <f t="shared" si="883"/>
        <v>0</v>
      </c>
      <c r="CH1511" s="12">
        <f t="shared" si="884"/>
        <v>0</v>
      </c>
      <c r="CI1511" s="12">
        <f t="shared" si="885"/>
        <v>0</v>
      </c>
      <c r="CJ1511" s="12">
        <f t="shared" si="886"/>
        <v>0</v>
      </c>
      <c r="CK1511" s="12">
        <f t="shared" si="887"/>
        <v>0</v>
      </c>
    </row>
    <row r="1512" spans="50:89" x14ac:dyDescent="0.25">
      <c r="AX1512" s="12" t="str">
        <f t="shared" si="857"/>
        <v/>
      </c>
      <c r="AY1512" s="12" t="str">
        <f t="shared" si="888"/>
        <v/>
      </c>
      <c r="AZ1512" s="20">
        <f t="shared" si="858"/>
        <v>0</v>
      </c>
      <c r="BA1512" s="12" t="str">
        <f t="shared" si="853"/>
        <v/>
      </c>
      <c r="BB1512" s="12" t="str">
        <f t="shared" si="854"/>
        <v/>
      </c>
      <c r="BC1512" s="12" t="str">
        <f t="shared" si="855"/>
        <v/>
      </c>
      <c r="BD1512" s="12" t="str">
        <f t="shared" si="856"/>
        <v/>
      </c>
      <c r="BF1512" s="12">
        <f t="shared" si="859"/>
        <v>0</v>
      </c>
      <c r="BG1512" s="12">
        <f t="shared" si="860"/>
        <v>0</v>
      </c>
      <c r="BH1512" s="12">
        <f t="shared" si="861"/>
        <v>0</v>
      </c>
      <c r="BI1512" s="12">
        <f t="shared" si="862"/>
        <v>0</v>
      </c>
      <c r="BJ1512" s="12">
        <f t="shared" si="863"/>
        <v>0</v>
      </c>
      <c r="BK1512" s="12">
        <f t="shared" si="864"/>
        <v>0</v>
      </c>
      <c r="BL1512" s="20">
        <f t="shared" si="865"/>
        <v>0</v>
      </c>
      <c r="BM1512" s="12">
        <f t="shared" si="866"/>
        <v>0</v>
      </c>
      <c r="BN1512" s="12" t="str">
        <f t="shared" si="889"/>
        <v/>
      </c>
      <c r="BO1512" s="12" t="str">
        <f t="shared" si="867"/>
        <v/>
      </c>
      <c r="BP1512" s="12" t="str">
        <f t="shared" si="868"/>
        <v/>
      </c>
      <c r="BQ1512" s="12" t="str">
        <f t="shared" si="869"/>
        <v/>
      </c>
      <c r="BS1512" s="12">
        <f t="shared" si="870"/>
        <v>0</v>
      </c>
      <c r="BT1512" s="12">
        <f t="shared" si="871"/>
        <v>0</v>
      </c>
      <c r="BU1512" s="12">
        <f t="shared" si="872"/>
        <v>0</v>
      </c>
      <c r="BV1512" s="12">
        <f t="shared" si="873"/>
        <v>0</v>
      </c>
      <c r="BW1512" s="12">
        <f t="shared" si="874"/>
        <v>0</v>
      </c>
      <c r="BX1512" s="12">
        <f t="shared" si="875"/>
        <v>0</v>
      </c>
      <c r="BY1512" s="12">
        <f t="shared" si="876"/>
        <v>0</v>
      </c>
      <c r="BZ1512" s="12">
        <f t="shared" si="877"/>
        <v>0</v>
      </c>
      <c r="CA1512" s="12" t="str">
        <f t="shared" si="878"/>
        <v/>
      </c>
      <c r="CB1512" s="21" t="str">
        <f t="shared" si="879"/>
        <v/>
      </c>
      <c r="CC1512" s="12" t="str">
        <f t="shared" si="880"/>
        <v/>
      </c>
      <c r="CD1512" s="12" t="str">
        <f t="shared" si="881"/>
        <v/>
      </c>
      <c r="CF1512" s="12">
        <f t="shared" si="882"/>
        <v>0</v>
      </c>
      <c r="CG1512" s="12">
        <f t="shared" si="883"/>
        <v>0</v>
      </c>
      <c r="CH1512" s="12">
        <f t="shared" si="884"/>
        <v>0</v>
      </c>
      <c r="CI1512" s="12">
        <f t="shared" si="885"/>
        <v>0</v>
      </c>
      <c r="CJ1512" s="12">
        <f t="shared" si="886"/>
        <v>0</v>
      </c>
      <c r="CK1512" s="12">
        <f t="shared" si="887"/>
        <v>0</v>
      </c>
    </row>
    <row r="1513" spans="50:89" x14ac:dyDescent="0.25">
      <c r="AX1513" s="12" t="str">
        <f t="shared" si="857"/>
        <v/>
      </c>
      <c r="AY1513" s="12" t="str">
        <f t="shared" si="888"/>
        <v/>
      </c>
      <c r="AZ1513" s="20">
        <f t="shared" si="858"/>
        <v>0</v>
      </c>
      <c r="BA1513" s="12" t="str">
        <f t="shared" si="853"/>
        <v/>
      </c>
      <c r="BB1513" s="12" t="str">
        <f t="shared" si="854"/>
        <v/>
      </c>
      <c r="BC1513" s="12" t="str">
        <f t="shared" si="855"/>
        <v/>
      </c>
      <c r="BD1513" s="12" t="str">
        <f t="shared" si="856"/>
        <v/>
      </c>
      <c r="BF1513" s="12">
        <f t="shared" si="859"/>
        <v>0</v>
      </c>
      <c r="BG1513" s="12">
        <f t="shared" si="860"/>
        <v>0</v>
      </c>
      <c r="BH1513" s="12">
        <f t="shared" si="861"/>
        <v>0</v>
      </c>
      <c r="BI1513" s="12">
        <f t="shared" si="862"/>
        <v>0</v>
      </c>
      <c r="BJ1513" s="12">
        <f t="shared" si="863"/>
        <v>0</v>
      </c>
      <c r="BK1513" s="12">
        <f t="shared" si="864"/>
        <v>0</v>
      </c>
      <c r="BL1513" s="20">
        <f t="shared" si="865"/>
        <v>0</v>
      </c>
      <c r="BM1513" s="12">
        <f t="shared" si="866"/>
        <v>0</v>
      </c>
      <c r="BN1513" s="12" t="str">
        <f t="shared" si="889"/>
        <v/>
      </c>
      <c r="BO1513" s="12" t="str">
        <f t="shared" si="867"/>
        <v/>
      </c>
      <c r="BP1513" s="12" t="str">
        <f t="shared" si="868"/>
        <v/>
      </c>
      <c r="BQ1513" s="12" t="str">
        <f t="shared" si="869"/>
        <v/>
      </c>
      <c r="BS1513" s="12">
        <f t="shared" si="870"/>
        <v>0</v>
      </c>
      <c r="BT1513" s="12">
        <f t="shared" si="871"/>
        <v>0</v>
      </c>
      <c r="BU1513" s="12">
        <f t="shared" si="872"/>
        <v>0</v>
      </c>
      <c r="BV1513" s="12">
        <f t="shared" si="873"/>
        <v>0</v>
      </c>
      <c r="BW1513" s="12">
        <f t="shared" si="874"/>
        <v>0</v>
      </c>
      <c r="BX1513" s="12">
        <f t="shared" si="875"/>
        <v>0</v>
      </c>
      <c r="BY1513" s="12">
        <f t="shared" si="876"/>
        <v>0</v>
      </c>
      <c r="BZ1513" s="12">
        <f t="shared" si="877"/>
        <v>0</v>
      </c>
      <c r="CA1513" s="12" t="str">
        <f t="shared" si="878"/>
        <v/>
      </c>
      <c r="CB1513" s="21" t="str">
        <f t="shared" si="879"/>
        <v/>
      </c>
      <c r="CC1513" s="12" t="str">
        <f t="shared" si="880"/>
        <v/>
      </c>
      <c r="CD1513" s="12" t="str">
        <f t="shared" si="881"/>
        <v/>
      </c>
      <c r="CF1513" s="12">
        <f t="shared" si="882"/>
        <v>0</v>
      </c>
      <c r="CG1513" s="12">
        <f t="shared" si="883"/>
        <v>0</v>
      </c>
      <c r="CH1513" s="12">
        <f t="shared" si="884"/>
        <v>0</v>
      </c>
      <c r="CI1513" s="12">
        <f t="shared" si="885"/>
        <v>0</v>
      </c>
      <c r="CJ1513" s="12">
        <f t="shared" si="886"/>
        <v>0</v>
      </c>
      <c r="CK1513" s="12">
        <f t="shared" si="887"/>
        <v>0</v>
      </c>
    </row>
    <row r="1514" spans="50:89" x14ac:dyDescent="0.25">
      <c r="AX1514" s="12" t="str">
        <f t="shared" si="857"/>
        <v/>
      </c>
      <c r="AY1514" s="12" t="str">
        <f t="shared" si="888"/>
        <v/>
      </c>
      <c r="AZ1514" s="20">
        <f t="shared" si="858"/>
        <v>0</v>
      </c>
      <c r="BA1514" s="12" t="str">
        <f t="shared" si="853"/>
        <v/>
      </c>
      <c r="BB1514" s="12" t="str">
        <f t="shared" si="854"/>
        <v/>
      </c>
      <c r="BC1514" s="12" t="str">
        <f t="shared" si="855"/>
        <v/>
      </c>
      <c r="BD1514" s="12" t="str">
        <f t="shared" si="856"/>
        <v/>
      </c>
      <c r="BF1514" s="12">
        <f t="shared" si="859"/>
        <v>0</v>
      </c>
      <c r="BG1514" s="12">
        <f t="shared" si="860"/>
        <v>0</v>
      </c>
      <c r="BH1514" s="12">
        <f t="shared" si="861"/>
        <v>0</v>
      </c>
      <c r="BI1514" s="12">
        <f t="shared" si="862"/>
        <v>0</v>
      </c>
      <c r="BJ1514" s="12">
        <f t="shared" si="863"/>
        <v>0</v>
      </c>
      <c r="BK1514" s="12">
        <f t="shared" si="864"/>
        <v>0</v>
      </c>
      <c r="BL1514" s="20">
        <f t="shared" si="865"/>
        <v>0</v>
      </c>
      <c r="BM1514" s="12">
        <f t="shared" si="866"/>
        <v>0</v>
      </c>
      <c r="BN1514" s="12" t="str">
        <f t="shared" si="889"/>
        <v/>
      </c>
      <c r="BO1514" s="12" t="str">
        <f t="shared" si="867"/>
        <v/>
      </c>
      <c r="BP1514" s="12" t="str">
        <f t="shared" si="868"/>
        <v/>
      </c>
      <c r="BQ1514" s="12" t="str">
        <f t="shared" si="869"/>
        <v/>
      </c>
      <c r="BS1514" s="12">
        <f t="shared" si="870"/>
        <v>0</v>
      </c>
      <c r="BT1514" s="12">
        <f t="shared" si="871"/>
        <v>0</v>
      </c>
      <c r="BU1514" s="12">
        <f t="shared" si="872"/>
        <v>0</v>
      </c>
      <c r="BV1514" s="12">
        <f t="shared" si="873"/>
        <v>0</v>
      </c>
      <c r="BW1514" s="12">
        <f t="shared" si="874"/>
        <v>0</v>
      </c>
      <c r="BX1514" s="12">
        <f t="shared" si="875"/>
        <v>0</v>
      </c>
      <c r="BY1514" s="12">
        <f t="shared" si="876"/>
        <v>0</v>
      </c>
      <c r="BZ1514" s="12">
        <f t="shared" si="877"/>
        <v>0</v>
      </c>
      <c r="CA1514" s="12" t="str">
        <f t="shared" si="878"/>
        <v/>
      </c>
      <c r="CB1514" s="21" t="str">
        <f t="shared" si="879"/>
        <v/>
      </c>
      <c r="CC1514" s="12" t="str">
        <f t="shared" si="880"/>
        <v/>
      </c>
      <c r="CD1514" s="12" t="str">
        <f t="shared" si="881"/>
        <v/>
      </c>
      <c r="CF1514" s="12">
        <f t="shared" si="882"/>
        <v>0</v>
      </c>
      <c r="CG1514" s="12">
        <f t="shared" si="883"/>
        <v>0</v>
      </c>
      <c r="CH1514" s="12">
        <f t="shared" si="884"/>
        <v>0</v>
      </c>
      <c r="CI1514" s="12">
        <f t="shared" si="885"/>
        <v>0</v>
      </c>
      <c r="CJ1514" s="12">
        <f t="shared" si="886"/>
        <v>0</v>
      </c>
      <c r="CK1514" s="12">
        <f t="shared" si="887"/>
        <v>0</v>
      </c>
    </row>
    <row r="1515" spans="50:89" x14ac:dyDescent="0.25">
      <c r="AX1515" s="12" t="str">
        <f t="shared" si="857"/>
        <v/>
      </c>
      <c r="AY1515" s="12" t="str">
        <f t="shared" si="888"/>
        <v/>
      </c>
      <c r="AZ1515" s="20">
        <f t="shared" si="858"/>
        <v>0</v>
      </c>
      <c r="BA1515" s="12" t="str">
        <f t="shared" si="853"/>
        <v/>
      </c>
      <c r="BB1515" s="12" t="str">
        <f t="shared" si="854"/>
        <v/>
      </c>
      <c r="BC1515" s="12" t="str">
        <f t="shared" si="855"/>
        <v/>
      </c>
      <c r="BD1515" s="12" t="str">
        <f t="shared" si="856"/>
        <v/>
      </c>
      <c r="BF1515" s="12">
        <f t="shared" si="859"/>
        <v>0</v>
      </c>
      <c r="BG1515" s="12">
        <f t="shared" si="860"/>
        <v>0</v>
      </c>
      <c r="BH1515" s="12">
        <f t="shared" si="861"/>
        <v>0</v>
      </c>
      <c r="BI1515" s="12">
        <f t="shared" si="862"/>
        <v>0</v>
      </c>
      <c r="BJ1515" s="12">
        <f t="shared" si="863"/>
        <v>0</v>
      </c>
      <c r="BK1515" s="12">
        <f t="shared" si="864"/>
        <v>0</v>
      </c>
      <c r="BL1515" s="20">
        <f t="shared" si="865"/>
        <v>0</v>
      </c>
      <c r="BM1515" s="12">
        <f t="shared" si="866"/>
        <v>0</v>
      </c>
      <c r="BN1515" s="12" t="str">
        <f t="shared" si="889"/>
        <v/>
      </c>
      <c r="BO1515" s="12" t="str">
        <f t="shared" si="867"/>
        <v/>
      </c>
      <c r="BP1515" s="12" t="str">
        <f t="shared" si="868"/>
        <v/>
      </c>
      <c r="BQ1515" s="12" t="str">
        <f t="shared" si="869"/>
        <v/>
      </c>
      <c r="BS1515" s="12">
        <f t="shared" si="870"/>
        <v>0</v>
      </c>
      <c r="BT1515" s="12">
        <f t="shared" si="871"/>
        <v>0</v>
      </c>
      <c r="BU1515" s="12">
        <f t="shared" si="872"/>
        <v>0</v>
      </c>
      <c r="BV1515" s="12">
        <f t="shared" si="873"/>
        <v>0</v>
      </c>
      <c r="BW1515" s="12">
        <f t="shared" si="874"/>
        <v>0</v>
      </c>
      <c r="BX1515" s="12">
        <f t="shared" si="875"/>
        <v>0</v>
      </c>
      <c r="BY1515" s="12">
        <f t="shared" si="876"/>
        <v>0</v>
      </c>
      <c r="BZ1515" s="12">
        <f t="shared" si="877"/>
        <v>0</v>
      </c>
      <c r="CA1515" s="12" t="str">
        <f t="shared" si="878"/>
        <v/>
      </c>
      <c r="CB1515" s="21" t="str">
        <f t="shared" si="879"/>
        <v/>
      </c>
      <c r="CC1515" s="12" t="str">
        <f t="shared" si="880"/>
        <v/>
      </c>
      <c r="CD1515" s="12" t="str">
        <f t="shared" si="881"/>
        <v/>
      </c>
      <c r="CF1515" s="12">
        <f t="shared" si="882"/>
        <v>0</v>
      </c>
      <c r="CG1515" s="12">
        <f t="shared" si="883"/>
        <v>0</v>
      </c>
      <c r="CH1515" s="12">
        <f t="shared" si="884"/>
        <v>0</v>
      </c>
      <c r="CI1515" s="12">
        <f t="shared" si="885"/>
        <v>0</v>
      </c>
      <c r="CJ1515" s="12">
        <f t="shared" si="886"/>
        <v>0</v>
      </c>
      <c r="CK1515" s="12">
        <f t="shared" si="887"/>
        <v>0</v>
      </c>
    </row>
    <row r="1516" spans="50:89" x14ac:dyDescent="0.25">
      <c r="AX1516" s="12" t="str">
        <f t="shared" si="857"/>
        <v/>
      </c>
      <c r="AY1516" s="12" t="str">
        <f t="shared" si="888"/>
        <v/>
      </c>
      <c r="AZ1516" s="20">
        <f t="shared" si="858"/>
        <v>0</v>
      </c>
      <c r="BA1516" s="12" t="str">
        <f t="shared" si="853"/>
        <v/>
      </c>
      <c r="BB1516" s="12" t="str">
        <f t="shared" si="854"/>
        <v/>
      </c>
      <c r="BC1516" s="12" t="str">
        <f t="shared" si="855"/>
        <v/>
      </c>
      <c r="BD1516" s="12" t="str">
        <f t="shared" si="856"/>
        <v/>
      </c>
      <c r="BF1516" s="12">
        <f t="shared" si="859"/>
        <v>0</v>
      </c>
      <c r="BG1516" s="12">
        <f t="shared" si="860"/>
        <v>0</v>
      </c>
      <c r="BH1516" s="12">
        <f t="shared" si="861"/>
        <v>0</v>
      </c>
      <c r="BI1516" s="12">
        <f t="shared" si="862"/>
        <v>0</v>
      </c>
      <c r="BJ1516" s="12">
        <f t="shared" si="863"/>
        <v>0</v>
      </c>
      <c r="BK1516" s="12">
        <f t="shared" si="864"/>
        <v>0</v>
      </c>
      <c r="BL1516" s="20">
        <f t="shared" si="865"/>
        <v>0</v>
      </c>
      <c r="BM1516" s="12">
        <f t="shared" si="866"/>
        <v>0</v>
      </c>
      <c r="BN1516" s="12" t="str">
        <f t="shared" si="889"/>
        <v/>
      </c>
      <c r="BO1516" s="12" t="str">
        <f t="shared" si="867"/>
        <v/>
      </c>
      <c r="BP1516" s="12" t="str">
        <f t="shared" si="868"/>
        <v/>
      </c>
      <c r="BQ1516" s="12" t="str">
        <f t="shared" si="869"/>
        <v/>
      </c>
      <c r="BS1516" s="12">
        <f t="shared" si="870"/>
        <v>0</v>
      </c>
      <c r="BT1516" s="12">
        <f t="shared" si="871"/>
        <v>0</v>
      </c>
      <c r="BU1516" s="12">
        <f t="shared" si="872"/>
        <v>0</v>
      </c>
      <c r="BV1516" s="12">
        <f t="shared" si="873"/>
        <v>0</v>
      </c>
      <c r="BW1516" s="12">
        <f t="shared" si="874"/>
        <v>0</v>
      </c>
      <c r="BX1516" s="12">
        <f t="shared" si="875"/>
        <v>0</v>
      </c>
      <c r="BY1516" s="12">
        <f t="shared" si="876"/>
        <v>0</v>
      </c>
      <c r="BZ1516" s="12">
        <f t="shared" si="877"/>
        <v>0</v>
      </c>
      <c r="CA1516" s="12" t="str">
        <f t="shared" si="878"/>
        <v/>
      </c>
      <c r="CB1516" s="21" t="str">
        <f t="shared" si="879"/>
        <v/>
      </c>
      <c r="CC1516" s="12" t="str">
        <f t="shared" si="880"/>
        <v/>
      </c>
      <c r="CD1516" s="12" t="str">
        <f t="shared" si="881"/>
        <v/>
      </c>
      <c r="CF1516" s="12">
        <f t="shared" si="882"/>
        <v>0</v>
      </c>
      <c r="CG1516" s="12">
        <f t="shared" si="883"/>
        <v>0</v>
      </c>
      <c r="CH1516" s="12">
        <f t="shared" si="884"/>
        <v>0</v>
      </c>
      <c r="CI1516" s="12">
        <f t="shared" si="885"/>
        <v>0</v>
      </c>
      <c r="CJ1516" s="12">
        <f t="shared" si="886"/>
        <v>0</v>
      </c>
      <c r="CK1516" s="12">
        <f t="shared" si="887"/>
        <v>0</v>
      </c>
    </row>
    <row r="1517" spans="50:89" x14ac:dyDescent="0.25">
      <c r="AX1517" s="12" t="str">
        <f t="shared" si="857"/>
        <v/>
      </c>
      <c r="AY1517" s="12" t="str">
        <f t="shared" si="888"/>
        <v/>
      </c>
      <c r="AZ1517" s="20">
        <f t="shared" si="858"/>
        <v>0</v>
      </c>
      <c r="BA1517" s="12" t="str">
        <f t="shared" si="853"/>
        <v/>
      </c>
      <c r="BB1517" s="12" t="str">
        <f t="shared" si="854"/>
        <v/>
      </c>
      <c r="BC1517" s="12" t="str">
        <f t="shared" si="855"/>
        <v/>
      </c>
      <c r="BD1517" s="12" t="str">
        <f t="shared" si="856"/>
        <v/>
      </c>
      <c r="BF1517" s="12">
        <f t="shared" si="859"/>
        <v>0</v>
      </c>
      <c r="BG1517" s="12">
        <f t="shared" si="860"/>
        <v>0</v>
      </c>
      <c r="BH1517" s="12">
        <f t="shared" si="861"/>
        <v>0</v>
      </c>
      <c r="BI1517" s="12">
        <f t="shared" si="862"/>
        <v>0</v>
      </c>
      <c r="BJ1517" s="12">
        <f t="shared" si="863"/>
        <v>0</v>
      </c>
      <c r="BK1517" s="12">
        <f t="shared" si="864"/>
        <v>0</v>
      </c>
      <c r="BL1517" s="20">
        <f t="shared" si="865"/>
        <v>0</v>
      </c>
      <c r="BM1517" s="12">
        <f t="shared" si="866"/>
        <v>0</v>
      </c>
      <c r="BN1517" s="12" t="str">
        <f t="shared" si="889"/>
        <v/>
      </c>
      <c r="BO1517" s="12" t="str">
        <f t="shared" si="867"/>
        <v/>
      </c>
      <c r="BP1517" s="12" t="str">
        <f t="shared" si="868"/>
        <v/>
      </c>
      <c r="BQ1517" s="12" t="str">
        <f t="shared" si="869"/>
        <v/>
      </c>
      <c r="BS1517" s="12">
        <f t="shared" si="870"/>
        <v>0</v>
      </c>
      <c r="BT1517" s="12">
        <f t="shared" si="871"/>
        <v>0</v>
      </c>
      <c r="BU1517" s="12">
        <f t="shared" si="872"/>
        <v>0</v>
      </c>
      <c r="BV1517" s="12">
        <f t="shared" si="873"/>
        <v>0</v>
      </c>
      <c r="BW1517" s="12">
        <f t="shared" si="874"/>
        <v>0</v>
      </c>
      <c r="BX1517" s="12">
        <f t="shared" si="875"/>
        <v>0</v>
      </c>
      <c r="BY1517" s="12">
        <f t="shared" si="876"/>
        <v>0</v>
      </c>
      <c r="BZ1517" s="12">
        <f t="shared" si="877"/>
        <v>0</v>
      </c>
      <c r="CA1517" s="12" t="str">
        <f t="shared" si="878"/>
        <v/>
      </c>
      <c r="CB1517" s="21" t="str">
        <f t="shared" si="879"/>
        <v/>
      </c>
      <c r="CC1517" s="12" t="str">
        <f t="shared" si="880"/>
        <v/>
      </c>
      <c r="CD1517" s="12" t="str">
        <f t="shared" si="881"/>
        <v/>
      </c>
      <c r="CF1517" s="12">
        <f t="shared" si="882"/>
        <v>0</v>
      </c>
      <c r="CG1517" s="12">
        <f t="shared" si="883"/>
        <v>0</v>
      </c>
      <c r="CH1517" s="12">
        <f t="shared" si="884"/>
        <v>0</v>
      </c>
      <c r="CI1517" s="12">
        <f t="shared" si="885"/>
        <v>0</v>
      </c>
      <c r="CJ1517" s="12">
        <f t="shared" si="886"/>
        <v>0</v>
      </c>
      <c r="CK1517" s="12">
        <f t="shared" si="887"/>
        <v>0</v>
      </c>
    </row>
    <row r="1518" spans="50:89" x14ac:dyDescent="0.25">
      <c r="AX1518" s="12" t="str">
        <f t="shared" si="857"/>
        <v/>
      </c>
      <c r="AY1518" s="12" t="str">
        <f t="shared" si="888"/>
        <v/>
      </c>
      <c r="AZ1518" s="20">
        <f t="shared" si="858"/>
        <v>0</v>
      </c>
      <c r="BA1518" s="12" t="str">
        <f t="shared" si="853"/>
        <v/>
      </c>
      <c r="BB1518" s="12" t="str">
        <f t="shared" si="854"/>
        <v/>
      </c>
      <c r="BC1518" s="12" t="str">
        <f t="shared" si="855"/>
        <v/>
      </c>
      <c r="BD1518" s="12" t="str">
        <f t="shared" si="856"/>
        <v/>
      </c>
      <c r="BF1518" s="12">
        <f t="shared" si="859"/>
        <v>0</v>
      </c>
      <c r="BG1518" s="12">
        <f t="shared" si="860"/>
        <v>0</v>
      </c>
      <c r="BH1518" s="12">
        <f t="shared" si="861"/>
        <v>0</v>
      </c>
      <c r="BI1518" s="12">
        <f t="shared" si="862"/>
        <v>0</v>
      </c>
      <c r="BJ1518" s="12">
        <f t="shared" si="863"/>
        <v>0</v>
      </c>
      <c r="BK1518" s="12">
        <f t="shared" si="864"/>
        <v>0</v>
      </c>
      <c r="BL1518" s="20">
        <f t="shared" si="865"/>
        <v>0</v>
      </c>
      <c r="BM1518" s="12">
        <f t="shared" si="866"/>
        <v>0</v>
      </c>
      <c r="BN1518" s="12" t="str">
        <f t="shared" si="889"/>
        <v/>
      </c>
      <c r="BO1518" s="12" t="str">
        <f t="shared" si="867"/>
        <v/>
      </c>
      <c r="BP1518" s="12" t="str">
        <f t="shared" si="868"/>
        <v/>
      </c>
      <c r="BQ1518" s="12" t="str">
        <f t="shared" si="869"/>
        <v/>
      </c>
      <c r="BS1518" s="12">
        <f t="shared" si="870"/>
        <v>0</v>
      </c>
      <c r="BT1518" s="12">
        <f t="shared" si="871"/>
        <v>0</v>
      </c>
      <c r="BU1518" s="12">
        <f t="shared" si="872"/>
        <v>0</v>
      </c>
      <c r="BV1518" s="12">
        <f t="shared" si="873"/>
        <v>0</v>
      </c>
      <c r="BW1518" s="12">
        <f t="shared" si="874"/>
        <v>0</v>
      </c>
      <c r="BX1518" s="12">
        <f t="shared" si="875"/>
        <v>0</v>
      </c>
      <c r="BY1518" s="12">
        <f t="shared" si="876"/>
        <v>0</v>
      </c>
      <c r="BZ1518" s="12">
        <f t="shared" si="877"/>
        <v>0</v>
      </c>
      <c r="CA1518" s="12" t="str">
        <f t="shared" si="878"/>
        <v/>
      </c>
      <c r="CB1518" s="21" t="str">
        <f t="shared" si="879"/>
        <v/>
      </c>
      <c r="CC1518" s="12" t="str">
        <f t="shared" si="880"/>
        <v/>
      </c>
      <c r="CD1518" s="12" t="str">
        <f t="shared" si="881"/>
        <v/>
      </c>
      <c r="CF1518" s="12">
        <f t="shared" si="882"/>
        <v>0</v>
      </c>
      <c r="CG1518" s="12">
        <f t="shared" si="883"/>
        <v>0</v>
      </c>
      <c r="CH1518" s="12">
        <f t="shared" si="884"/>
        <v>0</v>
      </c>
      <c r="CI1518" s="12">
        <f t="shared" si="885"/>
        <v>0</v>
      </c>
      <c r="CJ1518" s="12">
        <f t="shared" si="886"/>
        <v>0</v>
      </c>
      <c r="CK1518" s="12">
        <f t="shared" si="887"/>
        <v>0</v>
      </c>
    </row>
    <row r="1519" spans="50:89" x14ac:dyDescent="0.25">
      <c r="AX1519" s="12" t="str">
        <f t="shared" si="857"/>
        <v/>
      </c>
      <c r="AY1519" s="12" t="str">
        <f t="shared" si="888"/>
        <v/>
      </c>
      <c r="AZ1519" s="20">
        <f t="shared" si="858"/>
        <v>0</v>
      </c>
      <c r="BA1519" s="12" t="str">
        <f t="shared" si="853"/>
        <v/>
      </c>
      <c r="BB1519" s="12" t="str">
        <f t="shared" si="854"/>
        <v/>
      </c>
      <c r="BC1519" s="12" t="str">
        <f t="shared" si="855"/>
        <v/>
      </c>
      <c r="BD1519" s="12" t="str">
        <f t="shared" si="856"/>
        <v/>
      </c>
      <c r="BF1519" s="12">
        <f t="shared" si="859"/>
        <v>0</v>
      </c>
      <c r="BG1519" s="12">
        <f t="shared" si="860"/>
        <v>0</v>
      </c>
      <c r="BH1519" s="12">
        <f t="shared" si="861"/>
        <v>0</v>
      </c>
      <c r="BI1519" s="12">
        <f t="shared" si="862"/>
        <v>0</v>
      </c>
      <c r="BJ1519" s="12">
        <f t="shared" si="863"/>
        <v>0</v>
      </c>
      <c r="BK1519" s="12">
        <f t="shared" si="864"/>
        <v>0</v>
      </c>
      <c r="BL1519" s="20">
        <f t="shared" si="865"/>
        <v>0</v>
      </c>
      <c r="BM1519" s="12">
        <f t="shared" si="866"/>
        <v>0</v>
      </c>
      <c r="BN1519" s="12" t="str">
        <f t="shared" si="889"/>
        <v/>
      </c>
      <c r="BO1519" s="12" t="str">
        <f t="shared" si="867"/>
        <v/>
      </c>
      <c r="BP1519" s="12" t="str">
        <f t="shared" si="868"/>
        <v/>
      </c>
      <c r="BQ1519" s="12" t="str">
        <f t="shared" si="869"/>
        <v/>
      </c>
      <c r="BS1519" s="12">
        <f t="shared" si="870"/>
        <v>0</v>
      </c>
      <c r="BT1519" s="12">
        <f t="shared" si="871"/>
        <v>0</v>
      </c>
      <c r="BU1519" s="12">
        <f t="shared" si="872"/>
        <v>0</v>
      </c>
      <c r="BV1519" s="12">
        <f t="shared" si="873"/>
        <v>0</v>
      </c>
      <c r="BW1519" s="12">
        <f t="shared" si="874"/>
        <v>0</v>
      </c>
      <c r="BX1519" s="12">
        <f t="shared" si="875"/>
        <v>0</v>
      </c>
      <c r="BY1519" s="12">
        <f t="shared" si="876"/>
        <v>0</v>
      </c>
      <c r="BZ1519" s="12">
        <f t="shared" si="877"/>
        <v>0</v>
      </c>
      <c r="CA1519" s="12" t="str">
        <f t="shared" si="878"/>
        <v/>
      </c>
      <c r="CB1519" s="21" t="str">
        <f t="shared" si="879"/>
        <v/>
      </c>
      <c r="CC1519" s="12" t="str">
        <f t="shared" si="880"/>
        <v/>
      </c>
      <c r="CD1519" s="12" t="str">
        <f t="shared" si="881"/>
        <v/>
      </c>
      <c r="CF1519" s="12">
        <f t="shared" si="882"/>
        <v>0</v>
      </c>
      <c r="CG1519" s="12">
        <f t="shared" si="883"/>
        <v>0</v>
      </c>
      <c r="CH1519" s="12">
        <f t="shared" si="884"/>
        <v>0</v>
      </c>
      <c r="CI1519" s="12">
        <f t="shared" si="885"/>
        <v>0</v>
      </c>
      <c r="CJ1519" s="12">
        <f t="shared" si="886"/>
        <v>0</v>
      </c>
      <c r="CK1519" s="12">
        <f t="shared" si="887"/>
        <v>0</v>
      </c>
    </row>
    <row r="1520" spans="50:89" x14ac:dyDescent="0.25">
      <c r="AX1520" s="12" t="str">
        <f t="shared" si="857"/>
        <v/>
      </c>
      <c r="AY1520" s="12" t="str">
        <f t="shared" si="888"/>
        <v/>
      </c>
      <c r="AZ1520" s="20">
        <f t="shared" si="858"/>
        <v>0</v>
      </c>
      <c r="BA1520" s="12" t="str">
        <f t="shared" si="853"/>
        <v/>
      </c>
      <c r="BB1520" s="12" t="str">
        <f t="shared" si="854"/>
        <v/>
      </c>
      <c r="BC1520" s="12" t="str">
        <f t="shared" si="855"/>
        <v/>
      </c>
      <c r="BD1520" s="12" t="str">
        <f t="shared" si="856"/>
        <v/>
      </c>
      <c r="BF1520" s="12">
        <f t="shared" si="859"/>
        <v>0</v>
      </c>
      <c r="BG1520" s="12">
        <f t="shared" si="860"/>
        <v>0</v>
      </c>
      <c r="BH1520" s="12">
        <f t="shared" si="861"/>
        <v>0</v>
      </c>
      <c r="BI1520" s="12">
        <f t="shared" si="862"/>
        <v>0</v>
      </c>
      <c r="BJ1520" s="12">
        <f t="shared" si="863"/>
        <v>0</v>
      </c>
      <c r="BK1520" s="12">
        <f t="shared" si="864"/>
        <v>0</v>
      </c>
      <c r="BL1520" s="20">
        <f t="shared" si="865"/>
        <v>0</v>
      </c>
      <c r="BM1520" s="12">
        <f t="shared" si="866"/>
        <v>0</v>
      </c>
      <c r="BN1520" s="12" t="str">
        <f t="shared" si="889"/>
        <v/>
      </c>
      <c r="BO1520" s="12" t="str">
        <f t="shared" si="867"/>
        <v/>
      </c>
      <c r="BP1520" s="12" t="str">
        <f t="shared" si="868"/>
        <v/>
      </c>
      <c r="BQ1520" s="12" t="str">
        <f t="shared" si="869"/>
        <v/>
      </c>
      <c r="BS1520" s="12">
        <f t="shared" si="870"/>
        <v>0</v>
      </c>
      <c r="BT1520" s="12">
        <f t="shared" si="871"/>
        <v>0</v>
      </c>
      <c r="BU1520" s="12">
        <f t="shared" si="872"/>
        <v>0</v>
      </c>
      <c r="BV1520" s="12">
        <f t="shared" si="873"/>
        <v>0</v>
      </c>
      <c r="BW1520" s="12">
        <f t="shared" si="874"/>
        <v>0</v>
      </c>
      <c r="BX1520" s="12">
        <f t="shared" si="875"/>
        <v>0</v>
      </c>
      <c r="BY1520" s="12">
        <f t="shared" si="876"/>
        <v>0</v>
      </c>
      <c r="BZ1520" s="12">
        <f t="shared" si="877"/>
        <v>0</v>
      </c>
      <c r="CA1520" s="12" t="str">
        <f t="shared" si="878"/>
        <v/>
      </c>
      <c r="CB1520" s="21" t="str">
        <f t="shared" si="879"/>
        <v/>
      </c>
      <c r="CC1520" s="12" t="str">
        <f t="shared" si="880"/>
        <v/>
      </c>
      <c r="CD1520" s="12" t="str">
        <f t="shared" si="881"/>
        <v/>
      </c>
      <c r="CF1520" s="12">
        <f t="shared" si="882"/>
        <v>0</v>
      </c>
      <c r="CG1520" s="12">
        <f t="shared" si="883"/>
        <v>0</v>
      </c>
      <c r="CH1520" s="12">
        <f t="shared" si="884"/>
        <v>0</v>
      </c>
      <c r="CI1520" s="12">
        <f t="shared" si="885"/>
        <v>0</v>
      </c>
      <c r="CJ1520" s="12">
        <f t="shared" si="886"/>
        <v>0</v>
      </c>
      <c r="CK1520" s="12">
        <f t="shared" si="887"/>
        <v>0</v>
      </c>
    </row>
    <row r="1521" spans="50:89" x14ac:dyDescent="0.25">
      <c r="AX1521" s="12" t="str">
        <f t="shared" si="857"/>
        <v/>
      </c>
      <c r="AY1521" s="12" t="str">
        <f t="shared" si="888"/>
        <v/>
      </c>
      <c r="AZ1521" s="20">
        <f t="shared" si="858"/>
        <v>0</v>
      </c>
      <c r="BA1521" s="12" t="str">
        <f t="shared" si="853"/>
        <v/>
      </c>
      <c r="BB1521" s="12" t="str">
        <f t="shared" si="854"/>
        <v/>
      </c>
      <c r="BC1521" s="12" t="str">
        <f t="shared" si="855"/>
        <v/>
      </c>
      <c r="BD1521" s="12" t="str">
        <f t="shared" si="856"/>
        <v/>
      </c>
      <c r="BF1521" s="12">
        <f t="shared" si="859"/>
        <v>0</v>
      </c>
      <c r="BG1521" s="12">
        <f t="shared" si="860"/>
        <v>0</v>
      </c>
      <c r="BH1521" s="12">
        <f t="shared" si="861"/>
        <v>0</v>
      </c>
      <c r="BI1521" s="12">
        <f t="shared" si="862"/>
        <v>0</v>
      </c>
      <c r="BJ1521" s="12">
        <f t="shared" si="863"/>
        <v>0</v>
      </c>
      <c r="BK1521" s="12">
        <f t="shared" si="864"/>
        <v>0</v>
      </c>
      <c r="BL1521" s="20">
        <f t="shared" si="865"/>
        <v>0</v>
      </c>
      <c r="BM1521" s="12">
        <f t="shared" si="866"/>
        <v>0</v>
      </c>
      <c r="BN1521" s="12" t="str">
        <f t="shared" si="889"/>
        <v/>
      </c>
      <c r="BO1521" s="12" t="str">
        <f t="shared" si="867"/>
        <v/>
      </c>
      <c r="BP1521" s="12" t="str">
        <f t="shared" si="868"/>
        <v/>
      </c>
      <c r="BQ1521" s="12" t="str">
        <f t="shared" si="869"/>
        <v/>
      </c>
      <c r="BS1521" s="12">
        <f t="shared" si="870"/>
        <v>0</v>
      </c>
      <c r="BT1521" s="12">
        <f t="shared" si="871"/>
        <v>0</v>
      </c>
      <c r="BU1521" s="12">
        <f t="shared" si="872"/>
        <v>0</v>
      </c>
      <c r="BV1521" s="12">
        <f t="shared" si="873"/>
        <v>0</v>
      </c>
      <c r="BW1521" s="12">
        <f t="shared" si="874"/>
        <v>0</v>
      </c>
      <c r="BX1521" s="12">
        <f t="shared" si="875"/>
        <v>0</v>
      </c>
      <c r="BY1521" s="12">
        <f t="shared" si="876"/>
        <v>0</v>
      </c>
      <c r="BZ1521" s="12">
        <f t="shared" si="877"/>
        <v>0</v>
      </c>
      <c r="CA1521" s="12" t="str">
        <f t="shared" si="878"/>
        <v/>
      </c>
      <c r="CB1521" s="21" t="str">
        <f t="shared" si="879"/>
        <v/>
      </c>
      <c r="CC1521" s="12" t="str">
        <f t="shared" si="880"/>
        <v/>
      </c>
      <c r="CD1521" s="12" t="str">
        <f t="shared" si="881"/>
        <v/>
      </c>
      <c r="CF1521" s="12">
        <f t="shared" si="882"/>
        <v>0</v>
      </c>
      <c r="CG1521" s="12">
        <f t="shared" si="883"/>
        <v>0</v>
      </c>
      <c r="CH1521" s="12">
        <f t="shared" si="884"/>
        <v>0</v>
      </c>
      <c r="CI1521" s="12">
        <f t="shared" si="885"/>
        <v>0</v>
      </c>
      <c r="CJ1521" s="12">
        <f t="shared" si="886"/>
        <v>0</v>
      </c>
      <c r="CK1521" s="12">
        <f t="shared" si="887"/>
        <v>0</v>
      </c>
    </row>
    <row r="1522" spans="50:89" x14ac:dyDescent="0.25">
      <c r="AX1522" s="12" t="str">
        <f t="shared" si="857"/>
        <v/>
      </c>
      <c r="AY1522" s="12" t="str">
        <f t="shared" si="888"/>
        <v/>
      </c>
      <c r="AZ1522" s="20">
        <f t="shared" si="858"/>
        <v>0</v>
      </c>
      <c r="BA1522" s="12" t="str">
        <f t="shared" si="853"/>
        <v/>
      </c>
      <c r="BB1522" s="12" t="str">
        <f t="shared" si="854"/>
        <v/>
      </c>
      <c r="BC1522" s="12" t="str">
        <f t="shared" si="855"/>
        <v/>
      </c>
      <c r="BD1522" s="12" t="str">
        <f t="shared" si="856"/>
        <v/>
      </c>
      <c r="BF1522" s="12">
        <f t="shared" si="859"/>
        <v>0</v>
      </c>
      <c r="BG1522" s="12">
        <f t="shared" si="860"/>
        <v>0</v>
      </c>
      <c r="BH1522" s="12">
        <f t="shared" si="861"/>
        <v>0</v>
      </c>
      <c r="BI1522" s="12">
        <f t="shared" si="862"/>
        <v>0</v>
      </c>
      <c r="BJ1522" s="12">
        <f t="shared" si="863"/>
        <v>0</v>
      </c>
      <c r="BK1522" s="12">
        <f t="shared" si="864"/>
        <v>0</v>
      </c>
      <c r="BL1522" s="20">
        <f t="shared" si="865"/>
        <v>0</v>
      </c>
      <c r="BM1522" s="12">
        <f t="shared" si="866"/>
        <v>0</v>
      </c>
      <c r="BN1522" s="12" t="str">
        <f t="shared" si="889"/>
        <v/>
      </c>
      <c r="BO1522" s="12" t="str">
        <f t="shared" si="867"/>
        <v/>
      </c>
      <c r="BP1522" s="12" t="str">
        <f t="shared" si="868"/>
        <v/>
      </c>
      <c r="BQ1522" s="12" t="str">
        <f t="shared" si="869"/>
        <v/>
      </c>
      <c r="BS1522" s="12">
        <f t="shared" si="870"/>
        <v>0</v>
      </c>
      <c r="BT1522" s="12">
        <f t="shared" si="871"/>
        <v>0</v>
      </c>
      <c r="BU1522" s="12">
        <f t="shared" si="872"/>
        <v>0</v>
      </c>
      <c r="BV1522" s="12">
        <f t="shared" si="873"/>
        <v>0</v>
      </c>
      <c r="BW1522" s="12">
        <f t="shared" si="874"/>
        <v>0</v>
      </c>
      <c r="BX1522" s="12">
        <f t="shared" si="875"/>
        <v>0</v>
      </c>
      <c r="BY1522" s="12">
        <f t="shared" si="876"/>
        <v>0</v>
      </c>
      <c r="BZ1522" s="12">
        <f t="shared" si="877"/>
        <v>0</v>
      </c>
      <c r="CA1522" s="12" t="str">
        <f t="shared" si="878"/>
        <v/>
      </c>
      <c r="CB1522" s="21" t="str">
        <f t="shared" si="879"/>
        <v/>
      </c>
      <c r="CC1522" s="12" t="str">
        <f t="shared" si="880"/>
        <v/>
      </c>
      <c r="CD1522" s="12" t="str">
        <f t="shared" si="881"/>
        <v/>
      </c>
      <c r="CF1522" s="12">
        <f t="shared" si="882"/>
        <v>0</v>
      </c>
      <c r="CG1522" s="12">
        <f t="shared" si="883"/>
        <v>0</v>
      </c>
      <c r="CH1522" s="12">
        <f t="shared" si="884"/>
        <v>0</v>
      </c>
      <c r="CI1522" s="12">
        <f t="shared" si="885"/>
        <v>0</v>
      </c>
      <c r="CJ1522" s="12">
        <f t="shared" si="886"/>
        <v>0</v>
      </c>
      <c r="CK1522" s="12">
        <f t="shared" si="887"/>
        <v>0</v>
      </c>
    </row>
    <row r="1523" spans="50:89" x14ac:dyDescent="0.25">
      <c r="AX1523" s="12" t="str">
        <f t="shared" si="857"/>
        <v/>
      </c>
      <c r="AY1523" s="12" t="str">
        <f t="shared" si="888"/>
        <v/>
      </c>
      <c r="AZ1523" s="20">
        <f t="shared" si="858"/>
        <v>0</v>
      </c>
      <c r="BA1523" s="12" t="str">
        <f t="shared" si="853"/>
        <v/>
      </c>
      <c r="BB1523" s="12" t="str">
        <f t="shared" si="854"/>
        <v/>
      </c>
      <c r="BC1523" s="12" t="str">
        <f t="shared" si="855"/>
        <v/>
      </c>
      <c r="BD1523" s="12" t="str">
        <f t="shared" si="856"/>
        <v/>
      </c>
      <c r="BF1523" s="12">
        <f t="shared" si="859"/>
        <v>0</v>
      </c>
      <c r="BG1523" s="12">
        <f t="shared" si="860"/>
        <v>0</v>
      </c>
      <c r="BH1523" s="12">
        <f t="shared" si="861"/>
        <v>0</v>
      </c>
      <c r="BI1523" s="12">
        <f t="shared" si="862"/>
        <v>0</v>
      </c>
      <c r="BJ1523" s="12">
        <f t="shared" si="863"/>
        <v>0</v>
      </c>
      <c r="BK1523" s="12">
        <f t="shared" si="864"/>
        <v>0</v>
      </c>
      <c r="BL1523" s="20">
        <f t="shared" si="865"/>
        <v>0</v>
      </c>
      <c r="BM1523" s="12">
        <f t="shared" si="866"/>
        <v>0</v>
      </c>
      <c r="BN1523" s="12" t="str">
        <f t="shared" si="889"/>
        <v/>
      </c>
      <c r="BO1523" s="12" t="str">
        <f t="shared" si="867"/>
        <v/>
      </c>
      <c r="BP1523" s="12" t="str">
        <f t="shared" si="868"/>
        <v/>
      </c>
      <c r="BQ1523" s="12" t="str">
        <f t="shared" si="869"/>
        <v/>
      </c>
      <c r="BS1523" s="12">
        <f t="shared" si="870"/>
        <v>0</v>
      </c>
      <c r="BT1523" s="12">
        <f t="shared" si="871"/>
        <v>0</v>
      </c>
      <c r="BU1523" s="12">
        <f t="shared" si="872"/>
        <v>0</v>
      </c>
      <c r="BV1523" s="12">
        <f t="shared" si="873"/>
        <v>0</v>
      </c>
      <c r="BW1523" s="12">
        <f t="shared" si="874"/>
        <v>0</v>
      </c>
      <c r="BX1523" s="12">
        <f t="shared" si="875"/>
        <v>0</v>
      </c>
      <c r="BY1523" s="12">
        <f t="shared" si="876"/>
        <v>0</v>
      </c>
      <c r="BZ1523" s="12">
        <f t="shared" si="877"/>
        <v>0</v>
      </c>
      <c r="CA1523" s="12" t="str">
        <f t="shared" si="878"/>
        <v/>
      </c>
      <c r="CB1523" s="21" t="str">
        <f t="shared" si="879"/>
        <v/>
      </c>
      <c r="CC1523" s="12" t="str">
        <f t="shared" si="880"/>
        <v/>
      </c>
      <c r="CD1523" s="12" t="str">
        <f t="shared" si="881"/>
        <v/>
      </c>
      <c r="CF1523" s="12">
        <f t="shared" si="882"/>
        <v>0</v>
      </c>
      <c r="CG1523" s="12">
        <f t="shared" si="883"/>
        <v>0</v>
      </c>
      <c r="CH1523" s="12">
        <f t="shared" si="884"/>
        <v>0</v>
      </c>
      <c r="CI1523" s="12">
        <f t="shared" si="885"/>
        <v>0</v>
      </c>
      <c r="CJ1523" s="12">
        <f t="shared" si="886"/>
        <v>0</v>
      </c>
      <c r="CK1523" s="12">
        <f t="shared" si="887"/>
        <v>0</v>
      </c>
    </row>
    <row r="1524" spans="50:89" x14ac:dyDescent="0.25">
      <c r="AX1524" s="12" t="str">
        <f t="shared" si="857"/>
        <v/>
      </c>
      <c r="AY1524" s="12" t="str">
        <f t="shared" si="888"/>
        <v/>
      </c>
      <c r="AZ1524" s="20">
        <f t="shared" si="858"/>
        <v>0</v>
      </c>
      <c r="BA1524" s="12" t="str">
        <f t="shared" si="853"/>
        <v/>
      </c>
      <c r="BB1524" s="12" t="str">
        <f t="shared" si="854"/>
        <v/>
      </c>
      <c r="BC1524" s="12" t="str">
        <f t="shared" si="855"/>
        <v/>
      </c>
      <c r="BD1524" s="12" t="str">
        <f t="shared" si="856"/>
        <v/>
      </c>
      <c r="BF1524" s="12">
        <f t="shared" si="859"/>
        <v>0</v>
      </c>
      <c r="BG1524" s="12">
        <f t="shared" si="860"/>
        <v>0</v>
      </c>
      <c r="BH1524" s="12">
        <f t="shared" si="861"/>
        <v>0</v>
      </c>
      <c r="BI1524" s="12">
        <f t="shared" si="862"/>
        <v>0</v>
      </c>
      <c r="BJ1524" s="12">
        <f t="shared" si="863"/>
        <v>0</v>
      </c>
      <c r="BK1524" s="12">
        <f t="shared" si="864"/>
        <v>0</v>
      </c>
      <c r="BL1524" s="20">
        <f t="shared" si="865"/>
        <v>0</v>
      </c>
      <c r="BM1524" s="12">
        <f t="shared" si="866"/>
        <v>0</v>
      </c>
      <c r="BN1524" s="12" t="str">
        <f t="shared" si="889"/>
        <v/>
      </c>
      <c r="BO1524" s="12" t="str">
        <f t="shared" si="867"/>
        <v/>
      </c>
      <c r="BP1524" s="12" t="str">
        <f t="shared" si="868"/>
        <v/>
      </c>
      <c r="BQ1524" s="12" t="str">
        <f t="shared" si="869"/>
        <v/>
      </c>
      <c r="BS1524" s="12">
        <f t="shared" si="870"/>
        <v>0</v>
      </c>
      <c r="BT1524" s="12">
        <f t="shared" si="871"/>
        <v>0</v>
      </c>
      <c r="BU1524" s="12">
        <f t="shared" si="872"/>
        <v>0</v>
      </c>
      <c r="BV1524" s="12">
        <f t="shared" si="873"/>
        <v>0</v>
      </c>
      <c r="BW1524" s="12">
        <f t="shared" si="874"/>
        <v>0</v>
      </c>
      <c r="BX1524" s="12">
        <f t="shared" si="875"/>
        <v>0</v>
      </c>
      <c r="BY1524" s="12">
        <f t="shared" si="876"/>
        <v>0</v>
      </c>
      <c r="BZ1524" s="12">
        <f t="shared" si="877"/>
        <v>0</v>
      </c>
      <c r="CA1524" s="12" t="str">
        <f t="shared" si="878"/>
        <v/>
      </c>
      <c r="CB1524" s="21" t="str">
        <f t="shared" si="879"/>
        <v/>
      </c>
      <c r="CC1524" s="12" t="str">
        <f t="shared" si="880"/>
        <v/>
      </c>
      <c r="CD1524" s="12" t="str">
        <f t="shared" si="881"/>
        <v/>
      </c>
      <c r="CF1524" s="12">
        <f t="shared" si="882"/>
        <v>0</v>
      </c>
      <c r="CG1524" s="12">
        <f t="shared" si="883"/>
        <v>0</v>
      </c>
      <c r="CH1524" s="12">
        <f t="shared" si="884"/>
        <v>0</v>
      </c>
      <c r="CI1524" s="12">
        <f t="shared" si="885"/>
        <v>0</v>
      </c>
      <c r="CJ1524" s="12">
        <f t="shared" si="886"/>
        <v>0</v>
      </c>
      <c r="CK1524" s="12">
        <f t="shared" si="887"/>
        <v>0</v>
      </c>
    </row>
    <row r="1525" spans="50:89" x14ac:dyDescent="0.25">
      <c r="AX1525" s="12" t="str">
        <f t="shared" si="857"/>
        <v/>
      </c>
      <c r="AY1525" s="12" t="str">
        <f t="shared" si="888"/>
        <v/>
      </c>
      <c r="AZ1525" s="20">
        <f t="shared" si="858"/>
        <v>0</v>
      </c>
      <c r="BA1525" s="12" t="str">
        <f t="shared" si="853"/>
        <v/>
      </c>
      <c r="BB1525" s="12" t="str">
        <f t="shared" si="854"/>
        <v/>
      </c>
      <c r="BC1525" s="12" t="str">
        <f t="shared" si="855"/>
        <v/>
      </c>
      <c r="BD1525" s="12" t="str">
        <f t="shared" si="856"/>
        <v/>
      </c>
      <c r="BF1525" s="12">
        <f t="shared" si="859"/>
        <v>0</v>
      </c>
      <c r="BG1525" s="12">
        <f t="shared" si="860"/>
        <v>0</v>
      </c>
      <c r="BH1525" s="12">
        <f t="shared" si="861"/>
        <v>0</v>
      </c>
      <c r="BI1525" s="12">
        <f t="shared" si="862"/>
        <v>0</v>
      </c>
      <c r="BJ1525" s="12">
        <f t="shared" si="863"/>
        <v>0</v>
      </c>
      <c r="BK1525" s="12">
        <f t="shared" si="864"/>
        <v>0</v>
      </c>
      <c r="BL1525" s="20">
        <f t="shared" si="865"/>
        <v>0</v>
      </c>
      <c r="BM1525" s="12">
        <f t="shared" si="866"/>
        <v>0</v>
      </c>
      <c r="BN1525" s="12" t="str">
        <f t="shared" si="889"/>
        <v/>
      </c>
      <c r="BO1525" s="12" t="str">
        <f t="shared" si="867"/>
        <v/>
      </c>
      <c r="BP1525" s="12" t="str">
        <f t="shared" si="868"/>
        <v/>
      </c>
      <c r="BQ1525" s="12" t="str">
        <f t="shared" si="869"/>
        <v/>
      </c>
      <c r="BS1525" s="12">
        <f t="shared" si="870"/>
        <v>0</v>
      </c>
      <c r="BT1525" s="12">
        <f t="shared" si="871"/>
        <v>0</v>
      </c>
      <c r="BU1525" s="12">
        <f t="shared" si="872"/>
        <v>0</v>
      </c>
      <c r="BV1525" s="12">
        <f t="shared" si="873"/>
        <v>0</v>
      </c>
      <c r="BW1525" s="12">
        <f t="shared" si="874"/>
        <v>0</v>
      </c>
      <c r="BX1525" s="12">
        <f t="shared" si="875"/>
        <v>0</v>
      </c>
      <c r="BY1525" s="12">
        <f t="shared" si="876"/>
        <v>0</v>
      </c>
      <c r="BZ1525" s="12">
        <f t="shared" si="877"/>
        <v>0</v>
      </c>
      <c r="CA1525" s="12" t="str">
        <f t="shared" si="878"/>
        <v/>
      </c>
      <c r="CB1525" s="21" t="str">
        <f t="shared" si="879"/>
        <v/>
      </c>
      <c r="CC1525" s="12" t="str">
        <f t="shared" si="880"/>
        <v/>
      </c>
      <c r="CD1525" s="12" t="str">
        <f t="shared" si="881"/>
        <v/>
      </c>
      <c r="CF1525" s="12">
        <f t="shared" si="882"/>
        <v>0</v>
      </c>
      <c r="CG1525" s="12">
        <f t="shared" si="883"/>
        <v>0</v>
      </c>
      <c r="CH1525" s="12">
        <f t="shared" si="884"/>
        <v>0</v>
      </c>
      <c r="CI1525" s="12">
        <f t="shared" si="885"/>
        <v>0</v>
      </c>
      <c r="CJ1525" s="12">
        <f t="shared" si="886"/>
        <v>0</v>
      </c>
      <c r="CK1525" s="12">
        <f t="shared" si="887"/>
        <v>0</v>
      </c>
    </row>
    <row r="1526" spans="50:89" x14ac:dyDescent="0.25">
      <c r="AX1526" s="12" t="str">
        <f t="shared" si="857"/>
        <v/>
      </c>
      <c r="AY1526" s="12" t="str">
        <f t="shared" si="888"/>
        <v/>
      </c>
      <c r="AZ1526" s="20">
        <f t="shared" si="858"/>
        <v>0</v>
      </c>
      <c r="BA1526" s="12" t="str">
        <f t="shared" si="853"/>
        <v/>
      </c>
      <c r="BB1526" s="12" t="str">
        <f t="shared" si="854"/>
        <v/>
      </c>
      <c r="BC1526" s="12" t="str">
        <f t="shared" si="855"/>
        <v/>
      </c>
      <c r="BD1526" s="12" t="str">
        <f t="shared" si="856"/>
        <v/>
      </c>
      <c r="BF1526" s="12">
        <f t="shared" si="859"/>
        <v>0</v>
      </c>
      <c r="BG1526" s="12">
        <f t="shared" si="860"/>
        <v>0</v>
      </c>
      <c r="BH1526" s="12">
        <f t="shared" si="861"/>
        <v>0</v>
      </c>
      <c r="BI1526" s="12">
        <f t="shared" si="862"/>
        <v>0</v>
      </c>
      <c r="BJ1526" s="12">
        <f t="shared" si="863"/>
        <v>0</v>
      </c>
      <c r="BK1526" s="12">
        <f t="shared" si="864"/>
        <v>0</v>
      </c>
      <c r="BL1526" s="20">
        <f t="shared" si="865"/>
        <v>0</v>
      </c>
      <c r="BM1526" s="12">
        <f t="shared" si="866"/>
        <v>0</v>
      </c>
      <c r="BN1526" s="12" t="str">
        <f t="shared" si="889"/>
        <v/>
      </c>
      <c r="BO1526" s="12" t="str">
        <f t="shared" si="867"/>
        <v/>
      </c>
      <c r="BP1526" s="12" t="str">
        <f t="shared" si="868"/>
        <v/>
      </c>
      <c r="BQ1526" s="12" t="str">
        <f t="shared" si="869"/>
        <v/>
      </c>
      <c r="BS1526" s="12">
        <f t="shared" si="870"/>
        <v>0</v>
      </c>
      <c r="BT1526" s="12">
        <f t="shared" si="871"/>
        <v>0</v>
      </c>
      <c r="BU1526" s="12">
        <f t="shared" si="872"/>
        <v>0</v>
      </c>
      <c r="BV1526" s="12">
        <f t="shared" si="873"/>
        <v>0</v>
      </c>
      <c r="BW1526" s="12">
        <f t="shared" si="874"/>
        <v>0</v>
      </c>
      <c r="BX1526" s="12">
        <f t="shared" si="875"/>
        <v>0</v>
      </c>
      <c r="BY1526" s="12">
        <f t="shared" si="876"/>
        <v>0</v>
      </c>
      <c r="BZ1526" s="12">
        <f t="shared" si="877"/>
        <v>0</v>
      </c>
      <c r="CA1526" s="12" t="str">
        <f t="shared" si="878"/>
        <v/>
      </c>
      <c r="CB1526" s="21" t="str">
        <f t="shared" si="879"/>
        <v/>
      </c>
      <c r="CC1526" s="12" t="str">
        <f t="shared" si="880"/>
        <v/>
      </c>
      <c r="CD1526" s="12" t="str">
        <f t="shared" si="881"/>
        <v/>
      </c>
      <c r="CF1526" s="12">
        <f t="shared" si="882"/>
        <v>0</v>
      </c>
      <c r="CG1526" s="12">
        <f t="shared" si="883"/>
        <v>0</v>
      </c>
      <c r="CH1526" s="12">
        <f t="shared" si="884"/>
        <v>0</v>
      </c>
      <c r="CI1526" s="12">
        <f t="shared" si="885"/>
        <v>0</v>
      </c>
      <c r="CJ1526" s="12">
        <f t="shared" si="886"/>
        <v>0</v>
      </c>
      <c r="CK1526" s="12">
        <f t="shared" si="887"/>
        <v>0</v>
      </c>
    </row>
    <row r="1527" spans="50:89" x14ac:dyDescent="0.25">
      <c r="AX1527" s="12" t="str">
        <f t="shared" si="857"/>
        <v/>
      </c>
      <c r="AY1527" s="12" t="str">
        <f t="shared" si="888"/>
        <v/>
      </c>
      <c r="AZ1527" s="20">
        <f t="shared" si="858"/>
        <v>0</v>
      </c>
      <c r="BA1527" s="12" t="str">
        <f t="shared" si="853"/>
        <v/>
      </c>
      <c r="BB1527" s="12" t="str">
        <f t="shared" si="854"/>
        <v/>
      </c>
      <c r="BC1527" s="12" t="str">
        <f t="shared" si="855"/>
        <v/>
      </c>
      <c r="BD1527" s="12" t="str">
        <f t="shared" si="856"/>
        <v/>
      </c>
      <c r="BF1527" s="12">
        <f t="shared" si="859"/>
        <v>0</v>
      </c>
      <c r="BG1527" s="12">
        <f t="shared" si="860"/>
        <v>0</v>
      </c>
      <c r="BH1527" s="12">
        <f t="shared" si="861"/>
        <v>0</v>
      </c>
      <c r="BI1527" s="12">
        <f t="shared" si="862"/>
        <v>0</v>
      </c>
      <c r="BJ1527" s="12">
        <f t="shared" si="863"/>
        <v>0</v>
      </c>
      <c r="BK1527" s="12">
        <f t="shared" si="864"/>
        <v>0</v>
      </c>
      <c r="BL1527" s="20">
        <f t="shared" si="865"/>
        <v>0</v>
      </c>
      <c r="BM1527" s="12">
        <f t="shared" si="866"/>
        <v>0</v>
      </c>
      <c r="BN1527" s="12" t="str">
        <f t="shared" si="889"/>
        <v/>
      </c>
      <c r="BO1527" s="12" t="str">
        <f t="shared" si="867"/>
        <v/>
      </c>
      <c r="BP1527" s="12" t="str">
        <f t="shared" si="868"/>
        <v/>
      </c>
      <c r="BQ1527" s="12" t="str">
        <f t="shared" si="869"/>
        <v/>
      </c>
      <c r="BS1527" s="12">
        <f t="shared" si="870"/>
        <v>0</v>
      </c>
      <c r="BT1527" s="12">
        <f t="shared" si="871"/>
        <v>0</v>
      </c>
      <c r="BU1527" s="12">
        <f t="shared" si="872"/>
        <v>0</v>
      </c>
      <c r="BV1527" s="12">
        <f t="shared" si="873"/>
        <v>0</v>
      </c>
      <c r="BW1527" s="12">
        <f t="shared" si="874"/>
        <v>0</v>
      </c>
      <c r="BX1527" s="12">
        <f t="shared" si="875"/>
        <v>0</v>
      </c>
      <c r="BY1527" s="12">
        <f t="shared" si="876"/>
        <v>0</v>
      </c>
      <c r="BZ1527" s="12">
        <f t="shared" si="877"/>
        <v>0</v>
      </c>
      <c r="CA1527" s="12" t="str">
        <f t="shared" si="878"/>
        <v/>
      </c>
      <c r="CB1527" s="21" t="str">
        <f t="shared" si="879"/>
        <v/>
      </c>
      <c r="CC1527" s="12" t="str">
        <f t="shared" si="880"/>
        <v/>
      </c>
      <c r="CD1527" s="12" t="str">
        <f t="shared" si="881"/>
        <v/>
      </c>
      <c r="CF1527" s="12">
        <f t="shared" si="882"/>
        <v>0</v>
      </c>
      <c r="CG1527" s="12">
        <f t="shared" si="883"/>
        <v>0</v>
      </c>
      <c r="CH1527" s="12">
        <f t="shared" si="884"/>
        <v>0</v>
      </c>
      <c r="CI1527" s="12">
        <f t="shared" si="885"/>
        <v>0</v>
      </c>
      <c r="CJ1527" s="12">
        <f t="shared" si="886"/>
        <v>0</v>
      </c>
      <c r="CK1527" s="12">
        <f t="shared" si="887"/>
        <v>0</v>
      </c>
    </row>
    <row r="1528" spans="50:89" x14ac:dyDescent="0.25">
      <c r="AX1528" s="12" t="str">
        <f t="shared" si="857"/>
        <v/>
      </c>
      <c r="AY1528" s="12" t="str">
        <f t="shared" si="888"/>
        <v/>
      </c>
      <c r="AZ1528" s="20">
        <f t="shared" si="858"/>
        <v>0</v>
      </c>
      <c r="BA1528" s="12" t="str">
        <f t="shared" si="853"/>
        <v/>
      </c>
      <c r="BB1528" s="12" t="str">
        <f t="shared" si="854"/>
        <v/>
      </c>
      <c r="BC1528" s="12" t="str">
        <f t="shared" si="855"/>
        <v/>
      </c>
      <c r="BD1528" s="12" t="str">
        <f t="shared" si="856"/>
        <v/>
      </c>
      <c r="BF1528" s="12">
        <f t="shared" si="859"/>
        <v>0</v>
      </c>
      <c r="BG1528" s="12">
        <f t="shared" si="860"/>
        <v>0</v>
      </c>
      <c r="BH1528" s="12">
        <f t="shared" si="861"/>
        <v>0</v>
      </c>
      <c r="BI1528" s="12">
        <f t="shared" si="862"/>
        <v>0</v>
      </c>
      <c r="BJ1528" s="12">
        <f t="shared" si="863"/>
        <v>0</v>
      </c>
      <c r="BK1528" s="12">
        <f t="shared" si="864"/>
        <v>0</v>
      </c>
      <c r="BL1528" s="20">
        <f t="shared" si="865"/>
        <v>0</v>
      </c>
      <c r="BM1528" s="12">
        <f t="shared" si="866"/>
        <v>0</v>
      </c>
      <c r="BN1528" s="12" t="str">
        <f t="shared" si="889"/>
        <v/>
      </c>
      <c r="BO1528" s="12" t="str">
        <f t="shared" si="867"/>
        <v/>
      </c>
      <c r="BP1528" s="12" t="str">
        <f t="shared" si="868"/>
        <v/>
      </c>
      <c r="BQ1528" s="12" t="str">
        <f t="shared" si="869"/>
        <v/>
      </c>
      <c r="BS1528" s="12">
        <f t="shared" si="870"/>
        <v>0</v>
      </c>
      <c r="BT1528" s="12">
        <f t="shared" si="871"/>
        <v>0</v>
      </c>
      <c r="BU1528" s="12">
        <f t="shared" si="872"/>
        <v>0</v>
      </c>
      <c r="BV1528" s="12">
        <f t="shared" si="873"/>
        <v>0</v>
      </c>
      <c r="BW1528" s="12">
        <f t="shared" si="874"/>
        <v>0</v>
      </c>
      <c r="BX1528" s="12">
        <f t="shared" si="875"/>
        <v>0</v>
      </c>
      <c r="BY1528" s="12">
        <f t="shared" si="876"/>
        <v>0</v>
      </c>
      <c r="BZ1528" s="12">
        <f t="shared" si="877"/>
        <v>0</v>
      </c>
      <c r="CA1528" s="12" t="str">
        <f t="shared" si="878"/>
        <v/>
      </c>
      <c r="CB1528" s="21" t="str">
        <f t="shared" si="879"/>
        <v/>
      </c>
      <c r="CC1528" s="12" t="str">
        <f t="shared" si="880"/>
        <v/>
      </c>
      <c r="CD1528" s="12" t="str">
        <f t="shared" si="881"/>
        <v/>
      </c>
      <c r="CF1528" s="12">
        <f t="shared" si="882"/>
        <v>0</v>
      </c>
      <c r="CG1528" s="12">
        <f t="shared" si="883"/>
        <v>0</v>
      </c>
      <c r="CH1528" s="12">
        <f t="shared" si="884"/>
        <v>0</v>
      </c>
      <c r="CI1528" s="12">
        <f t="shared" si="885"/>
        <v>0</v>
      </c>
      <c r="CJ1528" s="12">
        <f t="shared" si="886"/>
        <v>0</v>
      </c>
      <c r="CK1528" s="12">
        <f t="shared" si="887"/>
        <v>0</v>
      </c>
    </row>
    <row r="1529" spans="50:89" x14ac:dyDescent="0.25">
      <c r="AX1529" s="12" t="str">
        <f t="shared" si="857"/>
        <v/>
      </c>
      <c r="AY1529" s="12" t="str">
        <f t="shared" si="888"/>
        <v/>
      </c>
      <c r="AZ1529" s="20">
        <f t="shared" si="858"/>
        <v>0</v>
      </c>
      <c r="BA1529" s="12" t="str">
        <f t="shared" si="853"/>
        <v/>
      </c>
      <c r="BB1529" s="12" t="str">
        <f t="shared" si="854"/>
        <v/>
      </c>
      <c r="BC1529" s="12" t="str">
        <f t="shared" si="855"/>
        <v/>
      </c>
      <c r="BD1529" s="12" t="str">
        <f t="shared" si="856"/>
        <v/>
      </c>
      <c r="BF1529" s="12">
        <f t="shared" si="859"/>
        <v>0</v>
      </c>
      <c r="BG1529" s="12">
        <f t="shared" si="860"/>
        <v>0</v>
      </c>
      <c r="BH1529" s="12">
        <f t="shared" si="861"/>
        <v>0</v>
      </c>
      <c r="BI1529" s="12">
        <f t="shared" si="862"/>
        <v>0</v>
      </c>
      <c r="BJ1529" s="12">
        <f t="shared" si="863"/>
        <v>0</v>
      </c>
      <c r="BK1529" s="12">
        <f t="shared" si="864"/>
        <v>0</v>
      </c>
      <c r="BL1529" s="20">
        <f t="shared" si="865"/>
        <v>0</v>
      </c>
      <c r="BM1529" s="12">
        <f t="shared" si="866"/>
        <v>0</v>
      </c>
      <c r="BN1529" s="12" t="str">
        <f t="shared" si="889"/>
        <v/>
      </c>
      <c r="BO1529" s="12" t="str">
        <f t="shared" si="867"/>
        <v/>
      </c>
      <c r="BP1529" s="12" t="str">
        <f t="shared" si="868"/>
        <v/>
      </c>
      <c r="BQ1529" s="12" t="str">
        <f t="shared" si="869"/>
        <v/>
      </c>
      <c r="BS1529" s="12">
        <f t="shared" si="870"/>
        <v>0</v>
      </c>
      <c r="BT1529" s="12">
        <f t="shared" si="871"/>
        <v>0</v>
      </c>
      <c r="BU1529" s="12">
        <f t="shared" si="872"/>
        <v>0</v>
      </c>
      <c r="BV1529" s="12">
        <f t="shared" si="873"/>
        <v>0</v>
      </c>
      <c r="BW1529" s="12">
        <f t="shared" si="874"/>
        <v>0</v>
      </c>
      <c r="BX1529" s="12">
        <f t="shared" si="875"/>
        <v>0</v>
      </c>
      <c r="BY1529" s="12">
        <f t="shared" si="876"/>
        <v>0</v>
      </c>
      <c r="BZ1529" s="12">
        <f t="shared" si="877"/>
        <v>0</v>
      </c>
      <c r="CA1529" s="12" t="str">
        <f t="shared" si="878"/>
        <v/>
      </c>
      <c r="CB1529" s="21" t="str">
        <f t="shared" si="879"/>
        <v/>
      </c>
      <c r="CC1529" s="12" t="str">
        <f t="shared" si="880"/>
        <v/>
      </c>
      <c r="CD1529" s="12" t="str">
        <f t="shared" si="881"/>
        <v/>
      </c>
      <c r="CF1529" s="12">
        <f t="shared" si="882"/>
        <v>0</v>
      </c>
      <c r="CG1529" s="12">
        <f t="shared" si="883"/>
        <v>0</v>
      </c>
      <c r="CH1529" s="12">
        <f t="shared" si="884"/>
        <v>0</v>
      </c>
      <c r="CI1529" s="12">
        <f t="shared" si="885"/>
        <v>0</v>
      </c>
      <c r="CJ1529" s="12">
        <f t="shared" si="886"/>
        <v>0</v>
      </c>
      <c r="CK1529" s="12">
        <f t="shared" si="887"/>
        <v>0</v>
      </c>
    </row>
    <row r="1530" spans="50:89" x14ac:dyDescent="0.25">
      <c r="AX1530" s="12" t="str">
        <f t="shared" si="857"/>
        <v/>
      </c>
      <c r="AY1530" s="12" t="str">
        <f t="shared" si="888"/>
        <v/>
      </c>
      <c r="AZ1530" s="20">
        <f t="shared" si="858"/>
        <v>0</v>
      </c>
      <c r="BA1530" s="12" t="str">
        <f t="shared" si="853"/>
        <v/>
      </c>
      <c r="BB1530" s="12" t="str">
        <f t="shared" si="854"/>
        <v/>
      </c>
      <c r="BC1530" s="12" t="str">
        <f t="shared" si="855"/>
        <v/>
      </c>
      <c r="BD1530" s="12" t="str">
        <f t="shared" si="856"/>
        <v/>
      </c>
      <c r="BF1530" s="12">
        <f t="shared" si="859"/>
        <v>0</v>
      </c>
      <c r="BG1530" s="12">
        <f t="shared" si="860"/>
        <v>0</v>
      </c>
      <c r="BH1530" s="12">
        <f t="shared" si="861"/>
        <v>0</v>
      </c>
      <c r="BI1530" s="12">
        <f t="shared" si="862"/>
        <v>0</v>
      </c>
      <c r="BJ1530" s="12">
        <f t="shared" si="863"/>
        <v>0</v>
      </c>
      <c r="BK1530" s="12">
        <f t="shared" si="864"/>
        <v>0</v>
      </c>
      <c r="BL1530" s="20">
        <f t="shared" si="865"/>
        <v>0</v>
      </c>
      <c r="BM1530" s="12">
        <f t="shared" si="866"/>
        <v>0</v>
      </c>
      <c r="BN1530" s="12" t="str">
        <f t="shared" si="889"/>
        <v/>
      </c>
      <c r="BO1530" s="12" t="str">
        <f t="shared" si="867"/>
        <v/>
      </c>
      <c r="BP1530" s="12" t="str">
        <f t="shared" si="868"/>
        <v/>
      </c>
      <c r="BQ1530" s="12" t="str">
        <f t="shared" si="869"/>
        <v/>
      </c>
      <c r="BS1530" s="12">
        <f t="shared" si="870"/>
        <v>0</v>
      </c>
      <c r="BT1530" s="12">
        <f t="shared" si="871"/>
        <v>0</v>
      </c>
      <c r="BU1530" s="12">
        <f t="shared" si="872"/>
        <v>0</v>
      </c>
      <c r="BV1530" s="12">
        <f t="shared" si="873"/>
        <v>0</v>
      </c>
      <c r="BW1530" s="12">
        <f t="shared" si="874"/>
        <v>0</v>
      </c>
      <c r="BX1530" s="12">
        <f t="shared" si="875"/>
        <v>0</v>
      </c>
      <c r="BY1530" s="12">
        <f t="shared" si="876"/>
        <v>0</v>
      </c>
      <c r="BZ1530" s="12">
        <f t="shared" si="877"/>
        <v>0</v>
      </c>
      <c r="CA1530" s="12" t="str">
        <f t="shared" si="878"/>
        <v/>
      </c>
      <c r="CB1530" s="21" t="str">
        <f t="shared" si="879"/>
        <v/>
      </c>
      <c r="CC1530" s="12" t="str">
        <f t="shared" si="880"/>
        <v/>
      </c>
      <c r="CD1530" s="12" t="str">
        <f t="shared" si="881"/>
        <v/>
      </c>
      <c r="CF1530" s="12">
        <f t="shared" si="882"/>
        <v>0</v>
      </c>
      <c r="CG1530" s="12">
        <f t="shared" si="883"/>
        <v>0</v>
      </c>
      <c r="CH1530" s="12">
        <f t="shared" si="884"/>
        <v>0</v>
      </c>
      <c r="CI1530" s="12">
        <f t="shared" si="885"/>
        <v>0</v>
      </c>
      <c r="CJ1530" s="12">
        <f t="shared" si="886"/>
        <v>0</v>
      </c>
      <c r="CK1530" s="12">
        <f t="shared" si="887"/>
        <v>0</v>
      </c>
    </row>
    <row r="1531" spans="50:89" x14ac:dyDescent="0.25">
      <c r="AX1531" s="12" t="str">
        <f t="shared" si="857"/>
        <v/>
      </c>
      <c r="AY1531" s="12" t="str">
        <f t="shared" si="888"/>
        <v/>
      </c>
      <c r="AZ1531" s="20">
        <f t="shared" si="858"/>
        <v>0</v>
      </c>
      <c r="BA1531" s="12" t="str">
        <f t="shared" si="853"/>
        <v/>
      </c>
      <c r="BB1531" s="12" t="str">
        <f t="shared" si="854"/>
        <v/>
      </c>
      <c r="BC1531" s="12" t="str">
        <f t="shared" si="855"/>
        <v/>
      </c>
      <c r="BD1531" s="12" t="str">
        <f t="shared" si="856"/>
        <v/>
      </c>
      <c r="BF1531" s="12">
        <f t="shared" si="859"/>
        <v>0</v>
      </c>
      <c r="BG1531" s="12">
        <f t="shared" si="860"/>
        <v>0</v>
      </c>
      <c r="BH1531" s="12">
        <f t="shared" si="861"/>
        <v>0</v>
      </c>
      <c r="BI1531" s="12">
        <f t="shared" si="862"/>
        <v>0</v>
      </c>
      <c r="BJ1531" s="12">
        <f t="shared" si="863"/>
        <v>0</v>
      </c>
      <c r="BK1531" s="12">
        <f t="shared" si="864"/>
        <v>0</v>
      </c>
      <c r="BL1531" s="20">
        <f t="shared" si="865"/>
        <v>0</v>
      </c>
      <c r="BM1531" s="12">
        <f t="shared" si="866"/>
        <v>0</v>
      </c>
      <c r="BN1531" s="12" t="str">
        <f t="shared" si="889"/>
        <v/>
      </c>
      <c r="BO1531" s="12" t="str">
        <f t="shared" si="867"/>
        <v/>
      </c>
      <c r="BP1531" s="12" t="str">
        <f t="shared" si="868"/>
        <v/>
      </c>
      <c r="BQ1531" s="12" t="str">
        <f t="shared" si="869"/>
        <v/>
      </c>
      <c r="BS1531" s="12">
        <f t="shared" si="870"/>
        <v>0</v>
      </c>
      <c r="BT1531" s="12">
        <f t="shared" si="871"/>
        <v>0</v>
      </c>
      <c r="BU1531" s="12">
        <f t="shared" si="872"/>
        <v>0</v>
      </c>
      <c r="BV1531" s="12">
        <f t="shared" si="873"/>
        <v>0</v>
      </c>
      <c r="BW1531" s="12">
        <f t="shared" si="874"/>
        <v>0</v>
      </c>
      <c r="BX1531" s="12">
        <f t="shared" si="875"/>
        <v>0</v>
      </c>
      <c r="BY1531" s="12">
        <f t="shared" si="876"/>
        <v>0</v>
      </c>
      <c r="BZ1531" s="12">
        <f t="shared" si="877"/>
        <v>0</v>
      </c>
      <c r="CA1531" s="12" t="str">
        <f t="shared" si="878"/>
        <v/>
      </c>
      <c r="CB1531" s="21" t="str">
        <f t="shared" si="879"/>
        <v/>
      </c>
      <c r="CC1531" s="12" t="str">
        <f t="shared" si="880"/>
        <v/>
      </c>
      <c r="CD1531" s="12" t="str">
        <f t="shared" si="881"/>
        <v/>
      </c>
      <c r="CF1531" s="12">
        <f t="shared" si="882"/>
        <v>0</v>
      </c>
      <c r="CG1531" s="12">
        <f t="shared" si="883"/>
        <v>0</v>
      </c>
      <c r="CH1531" s="12">
        <f t="shared" si="884"/>
        <v>0</v>
      </c>
      <c r="CI1531" s="12">
        <f t="shared" si="885"/>
        <v>0</v>
      </c>
      <c r="CJ1531" s="12">
        <f t="shared" si="886"/>
        <v>0</v>
      </c>
      <c r="CK1531" s="12">
        <f t="shared" si="887"/>
        <v>0</v>
      </c>
    </row>
    <row r="1532" spans="50:89" x14ac:dyDescent="0.25">
      <c r="AX1532" s="12" t="str">
        <f t="shared" si="857"/>
        <v/>
      </c>
      <c r="AY1532" s="12" t="str">
        <f t="shared" si="888"/>
        <v/>
      </c>
      <c r="AZ1532" s="20">
        <f t="shared" si="858"/>
        <v>0</v>
      </c>
      <c r="BA1532" s="12" t="str">
        <f t="shared" si="853"/>
        <v/>
      </c>
      <c r="BB1532" s="12" t="str">
        <f t="shared" si="854"/>
        <v/>
      </c>
      <c r="BC1532" s="12" t="str">
        <f t="shared" si="855"/>
        <v/>
      </c>
      <c r="BD1532" s="12" t="str">
        <f t="shared" si="856"/>
        <v/>
      </c>
      <c r="BF1532" s="12">
        <f t="shared" si="859"/>
        <v>0</v>
      </c>
      <c r="BG1532" s="12">
        <f t="shared" si="860"/>
        <v>0</v>
      </c>
      <c r="BH1532" s="12">
        <f t="shared" si="861"/>
        <v>0</v>
      </c>
      <c r="BI1532" s="12">
        <f t="shared" si="862"/>
        <v>0</v>
      </c>
      <c r="BJ1532" s="12">
        <f t="shared" si="863"/>
        <v>0</v>
      </c>
      <c r="BK1532" s="12">
        <f t="shared" si="864"/>
        <v>0</v>
      </c>
      <c r="BL1532" s="20">
        <f t="shared" si="865"/>
        <v>0</v>
      </c>
      <c r="BM1532" s="12">
        <f t="shared" si="866"/>
        <v>0</v>
      </c>
      <c r="BN1532" s="12" t="str">
        <f t="shared" si="889"/>
        <v/>
      </c>
      <c r="BO1532" s="12" t="str">
        <f t="shared" si="867"/>
        <v/>
      </c>
      <c r="BP1532" s="12" t="str">
        <f t="shared" si="868"/>
        <v/>
      </c>
      <c r="BQ1532" s="12" t="str">
        <f t="shared" si="869"/>
        <v/>
      </c>
      <c r="BS1532" s="12">
        <f t="shared" si="870"/>
        <v>0</v>
      </c>
      <c r="BT1532" s="12">
        <f t="shared" si="871"/>
        <v>0</v>
      </c>
      <c r="BU1532" s="12">
        <f t="shared" si="872"/>
        <v>0</v>
      </c>
      <c r="BV1532" s="12">
        <f t="shared" si="873"/>
        <v>0</v>
      </c>
      <c r="BW1532" s="12">
        <f t="shared" si="874"/>
        <v>0</v>
      </c>
      <c r="BX1532" s="12">
        <f t="shared" si="875"/>
        <v>0</v>
      </c>
      <c r="BY1532" s="12">
        <f t="shared" si="876"/>
        <v>0</v>
      </c>
      <c r="BZ1532" s="12">
        <f t="shared" si="877"/>
        <v>0</v>
      </c>
      <c r="CA1532" s="12" t="str">
        <f t="shared" si="878"/>
        <v/>
      </c>
      <c r="CB1532" s="21" t="str">
        <f t="shared" si="879"/>
        <v/>
      </c>
      <c r="CC1532" s="12" t="str">
        <f t="shared" si="880"/>
        <v/>
      </c>
      <c r="CD1532" s="12" t="str">
        <f t="shared" si="881"/>
        <v/>
      </c>
      <c r="CF1532" s="12">
        <f t="shared" si="882"/>
        <v>0</v>
      </c>
      <c r="CG1532" s="12">
        <f t="shared" si="883"/>
        <v>0</v>
      </c>
      <c r="CH1532" s="12">
        <f t="shared" si="884"/>
        <v>0</v>
      </c>
      <c r="CI1532" s="12">
        <f t="shared" si="885"/>
        <v>0</v>
      </c>
      <c r="CJ1532" s="12">
        <f t="shared" si="886"/>
        <v>0</v>
      </c>
      <c r="CK1532" s="12">
        <f t="shared" si="887"/>
        <v>0</v>
      </c>
    </row>
    <row r="1533" spans="50:89" x14ac:dyDescent="0.25">
      <c r="AX1533" s="12" t="str">
        <f t="shared" si="857"/>
        <v/>
      </c>
      <c r="AY1533" s="12" t="str">
        <f t="shared" si="888"/>
        <v/>
      </c>
      <c r="AZ1533" s="20">
        <f t="shared" si="858"/>
        <v>0</v>
      </c>
      <c r="BA1533" s="12" t="str">
        <f t="shared" si="853"/>
        <v/>
      </c>
      <c r="BB1533" s="12" t="str">
        <f t="shared" si="854"/>
        <v/>
      </c>
      <c r="BC1533" s="12" t="str">
        <f t="shared" si="855"/>
        <v/>
      </c>
      <c r="BD1533" s="12" t="str">
        <f t="shared" si="856"/>
        <v/>
      </c>
      <c r="BF1533" s="12">
        <f t="shared" si="859"/>
        <v>0</v>
      </c>
      <c r="BG1533" s="12">
        <f t="shared" si="860"/>
        <v>0</v>
      </c>
      <c r="BH1533" s="12">
        <f t="shared" si="861"/>
        <v>0</v>
      </c>
      <c r="BI1533" s="12">
        <f t="shared" si="862"/>
        <v>0</v>
      </c>
      <c r="BJ1533" s="12">
        <f t="shared" si="863"/>
        <v>0</v>
      </c>
      <c r="BK1533" s="12">
        <f t="shared" si="864"/>
        <v>0</v>
      </c>
      <c r="BL1533" s="20">
        <f t="shared" si="865"/>
        <v>0</v>
      </c>
      <c r="BM1533" s="12">
        <f t="shared" si="866"/>
        <v>0</v>
      </c>
      <c r="BN1533" s="12" t="str">
        <f t="shared" si="889"/>
        <v/>
      </c>
      <c r="BO1533" s="12" t="str">
        <f t="shared" si="867"/>
        <v/>
      </c>
      <c r="BP1533" s="12" t="str">
        <f t="shared" si="868"/>
        <v/>
      </c>
      <c r="BQ1533" s="12" t="str">
        <f t="shared" si="869"/>
        <v/>
      </c>
      <c r="BS1533" s="12">
        <f t="shared" si="870"/>
        <v>0</v>
      </c>
      <c r="BT1533" s="12">
        <f t="shared" si="871"/>
        <v>0</v>
      </c>
      <c r="BU1533" s="12">
        <f t="shared" si="872"/>
        <v>0</v>
      </c>
      <c r="BV1533" s="12">
        <f t="shared" si="873"/>
        <v>0</v>
      </c>
      <c r="BW1533" s="12">
        <f t="shared" si="874"/>
        <v>0</v>
      </c>
      <c r="BX1533" s="12">
        <f t="shared" si="875"/>
        <v>0</v>
      </c>
      <c r="BY1533" s="12">
        <f t="shared" si="876"/>
        <v>0</v>
      </c>
      <c r="BZ1533" s="12">
        <f t="shared" si="877"/>
        <v>0</v>
      </c>
      <c r="CA1533" s="12" t="str">
        <f t="shared" si="878"/>
        <v/>
      </c>
      <c r="CB1533" s="21" t="str">
        <f t="shared" si="879"/>
        <v/>
      </c>
      <c r="CC1533" s="12" t="str">
        <f t="shared" si="880"/>
        <v/>
      </c>
      <c r="CD1533" s="12" t="str">
        <f t="shared" si="881"/>
        <v/>
      </c>
      <c r="CF1533" s="12">
        <f t="shared" si="882"/>
        <v>0</v>
      </c>
      <c r="CG1533" s="12">
        <f t="shared" si="883"/>
        <v>0</v>
      </c>
      <c r="CH1533" s="12">
        <f t="shared" si="884"/>
        <v>0</v>
      </c>
      <c r="CI1533" s="12">
        <f t="shared" si="885"/>
        <v>0</v>
      </c>
      <c r="CJ1533" s="12">
        <f t="shared" si="886"/>
        <v>0</v>
      </c>
      <c r="CK1533" s="12">
        <f t="shared" si="887"/>
        <v>0</v>
      </c>
    </row>
    <row r="1534" spans="50:89" x14ac:dyDescent="0.25">
      <c r="AX1534" s="12" t="str">
        <f t="shared" si="857"/>
        <v/>
      </c>
      <c r="AY1534" s="12" t="str">
        <f t="shared" si="888"/>
        <v/>
      </c>
      <c r="AZ1534" s="20">
        <f t="shared" si="858"/>
        <v>0</v>
      </c>
      <c r="BA1534" s="12" t="str">
        <f t="shared" si="853"/>
        <v/>
      </c>
      <c r="BB1534" s="12" t="str">
        <f t="shared" si="854"/>
        <v/>
      </c>
      <c r="BC1534" s="12" t="str">
        <f t="shared" si="855"/>
        <v/>
      </c>
      <c r="BD1534" s="12" t="str">
        <f t="shared" si="856"/>
        <v/>
      </c>
      <c r="BF1534" s="12">
        <f t="shared" si="859"/>
        <v>0</v>
      </c>
      <c r="BG1534" s="12">
        <f t="shared" si="860"/>
        <v>0</v>
      </c>
      <c r="BH1534" s="12">
        <f t="shared" si="861"/>
        <v>0</v>
      </c>
      <c r="BI1534" s="12">
        <f t="shared" si="862"/>
        <v>0</v>
      </c>
      <c r="BJ1534" s="12">
        <f t="shared" si="863"/>
        <v>0</v>
      </c>
      <c r="BK1534" s="12">
        <f t="shared" si="864"/>
        <v>0</v>
      </c>
      <c r="BL1534" s="20">
        <f t="shared" si="865"/>
        <v>0</v>
      </c>
      <c r="BM1534" s="12">
        <f t="shared" si="866"/>
        <v>0</v>
      </c>
      <c r="BN1534" s="12" t="str">
        <f t="shared" si="889"/>
        <v/>
      </c>
      <c r="BO1534" s="12" t="str">
        <f t="shared" si="867"/>
        <v/>
      </c>
      <c r="BP1534" s="12" t="str">
        <f t="shared" si="868"/>
        <v/>
      </c>
      <c r="BQ1534" s="12" t="str">
        <f t="shared" si="869"/>
        <v/>
      </c>
      <c r="BS1534" s="12">
        <f t="shared" si="870"/>
        <v>0</v>
      </c>
      <c r="BT1534" s="12">
        <f t="shared" si="871"/>
        <v>0</v>
      </c>
      <c r="BU1534" s="12">
        <f t="shared" si="872"/>
        <v>0</v>
      </c>
      <c r="BV1534" s="12">
        <f t="shared" si="873"/>
        <v>0</v>
      </c>
      <c r="BW1534" s="12">
        <f t="shared" si="874"/>
        <v>0</v>
      </c>
      <c r="BX1534" s="12">
        <f t="shared" si="875"/>
        <v>0</v>
      </c>
      <c r="BY1534" s="12">
        <f t="shared" si="876"/>
        <v>0</v>
      </c>
      <c r="BZ1534" s="12">
        <f t="shared" si="877"/>
        <v>0</v>
      </c>
      <c r="CA1534" s="12" t="str">
        <f t="shared" si="878"/>
        <v/>
      </c>
      <c r="CB1534" s="21" t="str">
        <f t="shared" si="879"/>
        <v/>
      </c>
      <c r="CC1534" s="12" t="str">
        <f t="shared" si="880"/>
        <v/>
      </c>
      <c r="CD1534" s="12" t="str">
        <f t="shared" si="881"/>
        <v/>
      </c>
      <c r="CF1534" s="12">
        <f t="shared" si="882"/>
        <v>0</v>
      </c>
      <c r="CG1534" s="12">
        <f t="shared" si="883"/>
        <v>0</v>
      </c>
      <c r="CH1534" s="12">
        <f t="shared" si="884"/>
        <v>0</v>
      </c>
      <c r="CI1534" s="12">
        <f t="shared" si="885"/>
        <v>0</v>
      </c>
      <c r="CJ1534" s="12">
        <f t="shared" si="886"/>
        <v>0</v>
      </c>
      <c r="CK1534" s="12">
        <f t="shared" si="887"/>
        <v>0</v>
      </c>
    </row>
    <row r="1535" spans="50:89" x14ac:dyDescent="0.25">
      <c r="AX1535" s="12" t="str">
        <f t="shared" si="857"/>
        <v/>
      </c>
      <c r="AY1535" s="12" t="str">
        <f t="shared" si="888"/>
        <v/>
      </c>
      <c r="AZ1535" s="20">
        <f t="shared" si="858"/>
        <v>0</v>
      </c>
      <c r="BA1535" s="12" t="str">
        <f t="shared" si="853"/>
        <v/>
      </c>
      <c r="BB1535" s="12" t="str">
        <f t="shared" si="854"/>
        <v/>
      </c>
      <c r="BC1535" s="12" t="str">
        <f t="shared" si="855"/>
        <v/>
      </c>
      <c r="BD1535" s="12" t="str">
        <f t="shared" si="856"/>
        <v/>
      </c>
      <c r="BF1535" s="12">
        <f t="shared" si="859"/>
        <v>0</v>
      </c>
      <c r="BG1535" s="12">
        <f t="shared" si="860"/>
        <v>0</v>
      </c>
      <c r="BH1535" s="12">
        <f t="shared" si="861"/>
        <v>0</v>
      </c>
      <c r="BI1535" s="12">
        <f t="shared" si="862"/>
        <v>0</v>
      </c>
      <c r="BJ1535" s="12">
        <f t="shared" si="863"/>
        <v>0</v>
      </c>
      <c r="BK1535" s="12">
        <f t="shared" si="864"/>
        <v>0</v>
      </c>
      <c r="BL1535" s="20">
        <f t="shared" si="865"/>
        <v>0</v>
      </c>
      <c r="BM1535" s="12">
        <f t="shared" si="866"/>
        <v>0</v>
      </c>
      <c r="BN1535" s="12" t="str">
        <f t="shared" si="889"/>
        <v/>
      </c>
      <c r="BO1535" s="12" t="str">
        <f t="shared" si="867"/>
        <v/>
      </c>
      <c r="BP1535" s="12" t="str">
        <f t="shared" si="868"/>
        <v/>
      </c>
      <c r="BQ1535" s="12" t="str">
        <f t="shared" si="869"/>
        <v/>
      </c>
      <c r="BS1535" s="12">
        <f t="shared" si="870"/>
        <v>0</v>
      </c>
      <c r="BT1535" s="12">
        <f t="shared" si="871"/>
        <v>0</v>
      </c>
      <c r="BU1535" s="12">
        <f t="shared" si="872"/>
        <v>0</v>
      </c>
      <c r="BV1535" s="12">
        <f t="shared" si="873"/>
        <v>0</v>
      </c>
      <c r="BW1535" s="12">
        <f t="shared" si="874"/>
        <v>0</v>
      </c>
      <c r="BX1535" s="12">
        <f t="shared" si="875"/>
        <v>0</v>
      </c>
      <c r="BY1535" s="12">
        <f t="shared" si="876"/>
        <v>0</v>
      </c>
      <c r="BZ1535" s="12">
        <f t="shared" si="877"/>
        <v>0</v>
      </c>
      <c r="CA1535" s="12" t="str">
        <f t="shared" si="878"/>
        <v/>
      </c>
      <c r="CB1535" s="21" t="str">
        <f t="shared" si="879"/>
        <v/>
      </c>
      <c r="CC1535" s="12" t="str">
        <f t="shared" si="880"/>
        <v/>
      </c>
      <c r="CD1535" s="12" t="str">
        <f t="shared" si="881"/>
        <v/>
      </c>
      <c r="CF1535" s="12">
        <f t="shared" si="882"/>
        <v>0</v>
      </c>
      <c r="CG1535" s="12">
        <f t="shared" si="883"/>
        <v>0</v>
      </c>
      <c r="CH1535" s="12">
        <f t="shared" si="884"/>
        <v>0</v>
      </c>
      <c r="CI1535" s="12">
        <f t="shared" si="885"/>
        <v>0</v>
      </c>
      <c r="CJ1535" s="12">
        <f t="shared" si="886"/>
        <v>0</v>
      </c>
      <c r="CK1535" s="12">
        <f t="shared" si="887"/>
        <v>0</v>
      </c>
    </row>
    <row r="1536" spans="50:89" x14ac:dyDescent="0.25">
      <c r="AX1536" s="12" t="str">
        <f t="shared" si="857"/>
        <v/>
      </c>
      <c r="AY1536" s="12" t="str">
        <f t="shared" si="888"/>
        <v/>
      </c>
      <c r="AZ1536" s="20">
        <f t="shared" si="858"/>
        <v>0</v>
      </c>
      <c r="BA1536" s="12" t="str">
        <f t="shared" si="853"/>
        <v/>
      </c>
      <c r="BB1536" s="12" t="str">
        <f t="shared" si="854"/>
        <v/>
      </c>
      <c r="BC1536" s="12" t="str">
        <f t="shared" si="855"/>
        <v/>
      </c>
      <c r="BD1536" s="12" t="str">
        <f t="shared" si="856"/>
        <v/>
      </c>
      <c r="BF1536" s="12">
        <f t="shared" si="859"/>
        <v>0</v>
      </c>
      <c r="BG1536" s="12">
        <f t="shared" si="860"/>
        <v>0</v>
      </c>
      <c r="BH1536" s="12">
        <f t="shared" si="861"/>
        <v>0</v>
      </c>
      <c r="BI1536" s="12">
        <f t="shared" si="862"/>
        <v>0</v>
      </c>
      <c r="BJ1536" s="12">
        <f t="shared" si="863"/>
        <v>0</v>
      </c>
      <c r="BK1536" s="12">
        <f t="shared" si="864"/>
        <v>0</v>
      </c>
      <c r="BL1536" s="20">
        <f t="shared" si="865"/>
        <v>0</v>
      </c>
      <c r="BM1536" s="12">
        <f t="shared" si="866"/>
        <v>0</v>
      </c>
      <c r="BN1536" s="12" t="str">
        <f t="shared" si="889"/>
        <v/>
      </c>
      <c r="BO1536" s="12" t="str">
        <f t="shared" si="867"/>
        <v/>
      </c>
      <c r="BP1536" s="12" t="str">
        <f t="shared" si="868"/>
        <v/>
      </c>
      <c r="BQ1536" s="12" t="str">
        <f t="shared" si="869"/>
        <v/>
      </c>
      <c r="BS1536" s="12">
        <f t="shared" si="870"/>
        <v>0</v>
      </c>
      <c r="BT1536" s="12">
        <f t="shared" si="871"/>
        <v>0</v>
      </c>
      <c r="BU1536" s="12">
        <f t="shared" si="872"/>
        <v>0</v>
      </c>
      <c r="BV1536" s="12">
        <f t="shared" si="873"/>
        <v>0</v>
      </c>
      <c r="BW1536" s="12">
        <f t="shared" si="874"/>
        <v>0</v>
      </c>
      <c r="BX1536" s="12">
        <f t="shared" si="875"/>
        <v>0</v>
      </c>
      <c r="BY1536" s="12">
        <f t="shared" si="876"/>
        <v>0</v>
      </c>
      <c r="BZ1536" s="12">
        <f t="shared" si="877"/>
        <v>0</v>
      </c>
      <c r="CA1536" s="12" t="str">
        <f t="shared" si="878"/>
        <v/>
      </c>
      <c r="CB1536" s="21" t="str">
        <f t="shared" si="879"/>
        <v/>
      </c>
      <c r="CC1536" s="12" t="str">
        <f t="shared" si="880"/>
        <v/>
      </c>
      <c r="CD1536" s="12" t="str">
        <f t="shared" si="881"/>
        <v/>
      </c>
      <c r="CF1536" s="12">
        <f t="shared" si="882"/>
        <v>0</v>
      </c>
      <c r="CG1536" s="12">
        <f t="shared" si="883"/>
        <v>0</v>
      </c>
      <c r="CH1536" s="12">
        <f t="shared" si="884"/>
        <v>0</v>
      </c>
      <c r="CI1536" s="12">
        <f t="shared" si="885"/>
        <v>0</v>
      </c>
      <c r="CJ1536" s="12">
        <f t="shared" si="886"/>
        <v>0</v>
      </c>
      <c r="CK1536" s="12">
        <f t="shared" si="887"/>
        <v>0</v>
      </c>
    </row>
    <row r="1537" spans="50:89" x14ac:dyDescent="0.25">
      <c r="AX1537" s="12" t="str">
        <f t="shared" si="857"/>
        <v/>
      </c>
      <c r="AY1537" s="12" t="str">
        <f t="shared" si="888"/>
        <v/>
      </c>
      <c r="AZ1537" s="20">
        <f t="shared" si="858"/>
        <v>0</v>
      </c>
      <c r="BA1537" s="12" t="str">
        <f t="shared" si="853"/>
        <v/>
      </c>
      <c r="BB1537" s="12" t="str">
        <f t="shared" si="854"/>
        <v/>
      </c>
      <c r="BC1537" s="12" t="str">
        <f t="shared" si="855"/>
        <v/>
      </c>
      <c r="BD1537" s="12" t="str">
        <f t="shared" si="856"/>
        <v/>
      </c>
      <c r="BF1537" s="12">
        <f t="shared" si="859"/>
        <v>0</v>
      </c>
      <c r="BG1537" s="12">
        <f t="shared" si="860"/>
        <v>0</v>
      </c>
      <c r="BH1537" s="12">
        <f t="shared" si="861"/>
        <v>0</v>
      </c>
      <c r="BI1537" s="12">
        <f t="shared" si="862"/>
        <v>0</v>
      </c>
      <c r="BJ1537" s="12">
        <f t="shared" si="863"/>
        <v>0</v>
      </c>
      <c r="BK1537" s="12">
        <f t="shared" si="864"/>
        <v>0</v>
      </c>
      <c r="BL1537" s="20">
        <f t="shared" si="865"/>
        <v>0</v>
      </c>
      <c r="BM1537" s="12">
        <f t="shared" si="866"/>
        <v>0</v>
      </c>
      <c r="BN1537" s="12" t="str">
        <f t="shared" si="889"/>
        <v/>
      </c>
      <c r="BO1537" s="12" t="str">
        <f t="shared" si="867"/>
        <v/>
      </c>
      <c r="BP1537" s="12" t="str">
        <f t="shared" si="868"/>
        <v/>
      </c>
      <c r="BQ1537" s="12" t="str">
        <f t="shared" si="869"/>
        <v/>
      </c>
      <c r="BS1537" s="12">
        <f t="shared" si="870"/>
        <v>0</v>
      </c>
      <c r="BT1537" s="12">
        <f t="shared" si="871"/>
        <v>0</v>
      </c>
      <c r="BU1537" s="12">
        <f t="shared" si="872"/>
        <v>0</v>
      </c>
      <c r="BV1537" s="12">
        <f t="shared" si="873"/>
        <v>0</v>
      </c>
      <c r="BW1537" s="12">
        <f t="shared" si="874"/>
        <v>0</v>
      </c>
      <c r="BX1537" s="12">
        <f t="shared" si="875"/>
        <v>0</v>
      </c>
      <c r="BY1537" s="12">
        <f t="shared" si="876"/>
        <v>0</v>
      </c>
      <c r="BZ1537" s="12">
        <f t="shared" si="877"/>
        <v>0</v>
      </c>
      <c r="CA1537" s="12" t="str">
        <f t="shared" si="878"/>
        <v/>
      </c>
      <c r="CB1537" s="21" t="str">
        <f t="shared" si="879"/>
        <v/>
      </c>
      <c r="CC1537" s="12" t="str">
        <f t="shared" si="880"/>
        <v/>
      </c>
      <c r="CD1537" s="12" t="str">
        <f t="shared" si="881"/>
        <v/>
      </c>
      <c r="CF1537" s="12">
        <f t="shared" si="882"/>
        <v>0</v>
      </c>
      <c r="CG1537" s="12">
        <f t="shared" si="883"/>
        <v>0</v>
      </c>
      <c r="CH1537" s="12">
        <f t="shared" si="884"/>
        <v>0</v>
      </c>
      <c r="CI1537" s="12">
        <f t="shared" si="885"/>
        <v>0</v>
      </c>
      <c r="CJ1537" s="12">
        <f t="shared" si="886"/>
        <v>0</v>
      </c>
      <c r="CK1537" s="12">
        <f t="shared" si="887"/>
        <v>0</v>
      </c>
    </row>
    <row r="1538" spans="50:89" x14ac:dyDescent="0.25">
      <c r="AX1538" s="12" t="str">
        <f t="shared" si="857"/>
        <v/>
      </c>
      <c r="AY1538" s="12" t="str">
        <f t="shared" si="888"/>
        <v/>
      </c>
      <c r="AZ1538" s="20">
        <f t="shared" si="858"/>
        <v>0</v>
      </c>
      <c r="BA1538" s="12" t="str">
        <f t="shared" ref="BA1538:BA1601" si="890">IFERROR(LEFT(AZ1538,FIND(".",AZ1538,1)),"")</f>
        <v/>
      </c>
      <c r="BB1538" s="12" t="str">
        <f t="shared" ref="BB1538:BB1601" si="891">IFERROR(MID(AZ1538,FIND(",",AZ1538,1)+2,FIND(".",AZ1538,FIND(".",AZ1538,1)+1)-(FIND(".",AZ1538,1)+2)),"")</f>
        <v/>
      </c>
      <c r="BC1538" s="12" t="str">
        <f t="shared" ref="BC1538:BC1601" si="892">IFERROR(MID(AZ1538,FIND(".",AZ1538,FIND(".",AZ1538,1)+1)+3,FIND(".",AZ1538,FIND(".",AZ1538,FIND(".",AZ1538,1)+1)+3)-(FIND(".",AZ1538,FIND(".",AZ1538,1)+1)+2)),"")</f>
        <v/>
      </c>
      <c r="BD1538" s="12" t="str">
        <f t="shared" ref="BD1538:BD1601" si="893">IFERROR(MID(AZ1538,FIND(".",AZ1538,FIND(".",AZ1538,FIND(".",AZ1538,1)+1)+2)+3,FIND(".",AZ1538,FIND(".",AZ1538,FIND(".",AZ1538,FIND(".",AZ1538,1)+1)+2)+3+1)),"")</f>
        <v/>
      </c>
      <c r="BF1538" s="12">
        <f t="shared" si="859"/>
        <v>0</v>
      </c>
      <c r="BG1538" s="12">
        <f t="shared" si="860"/>
        <v>0</v>
      </c>
      <c r="BH1538" s="12">
        <f t="shared" si="861"/>
        <v>0</v>
      </c>
      <c r="BI1538" s="12">
        <f t="shared" si="862"/>
        <v>0</v>
      </c>
      <c r="BJ1538" s="12">
        <f t="shared" si="863"/>
        <v>0</v>
      </c>
      <c r="BK1538" s="12">
        <f t="shared" si="864"/>
        <v>0</v>
      </c>
      <c r="BL1538" s="20">
        <f t="shared" si="865"/>
        <v>0</v>
      </c>
      <c r="BM1538" s="12">
        <f t="shared" si="866"/>
        <v>0</v>
      </c>
      <c r="BN1538" s="12" t="str">
        <f t="shared" si="889"/>
        <v/>
      </c>
      <c r="BO1538" s="12" t="str">
        <f t="shared" si="867"/>
        <v/>
      </c>
      <c r="BP1538" s="12" t="str">
        <f t="shared" si="868"/>
        <v/>
      </c>
      <c r="BQ1538" s="12" t="str">
        <f t="shared" si="869"/>
        <v/>
      </c>
      <c r="BS1538" s="12">
        <f t="shared" si="870"/>
        <v>0</v>
      </c>
      <c r="BT1538" s="12">
        <f t="shared" si="871"/>
        <v>0</v>
      </c>
      <c r="BU1538" s="12">
        <f t="shared" si="872"/>
        <v>0</v>
      </c>
      <c r="BV1538" s="12">
        <f t="shared" si="873"/>
        <v>0</v>
      </c>
      <c r="BW1538" s="12">
        <f t="shared" si="874"/>
        <v>0</v>
      </c>
      <c r="BX1538" s="12">
        <f t="shared" si="875"/>
        <v>0</v>
      </c>
      <c r="BY1538" s="12">
        <f t="shared" si="876"/>
        <v>0</v>
      </c>
      <c r="BZ1538" s="12">
        <f t="shared" si="877"/>
        <v>0</v>
      </c>
      <c r="CA1538" s="12" t="str">
        <f t="shared" si="878"/>
        <v/>
      </c>
      <c r="CB1538" s="21" t="str">
        <f t="shared" si="879"/>
        <v/>
      </c>
      <c r="CC1538" s="12" t="str">
        <f t="shared" si="880"/>
        <v/>
      </c>
      <c r="CD1538" s="12" t="str">
        <f t="shared" si="881"/>
        <v/>
      </c>
      <c r="CF1538" s="12">
        <f t="shared" si="882"/>
        <v>0</v>
      </c>
      <c r="CG1538" s="12">
        <f t="shared" si="883"/>
        <v>0</v>
      </c>
      <c r="CH1538" s="12">
        <f t="shared" si="884"/>
        <v>0</v>
      </c>
      <c r="CI1538" s="12">
        <f t="shared" si="885"/>
        <v>0</v>
      </c>
      <c r="CJ1538" s="12">
        <f t="shared" si="886"/>
        <v>0</v>
      </c>
      <c r="CK1538" s="12">
        <f t="shared" si="887"/>
        <v>0</v>
      </c>
    </row>
    <row r="1539" spans="50:89" x14ac:dyDescent="0.25">
      <c r="AX1539" s="12" t="str">
        <f t="shared" ref="AX1539:AX1602" si="894">IFERROR(MATCH(C1539,$C$2:$C$2000,0),"")</f>
        <v/>
      </c>
      <c r="AY1539" s="12" t="str">
        <f t="shared" si="888"/>
        <v/>
      </c>
      <c r="AZ1539" s="20">
        <f t="shared" ref="AZ1539:AZ1602" si="895">AM1539</f>
        <v>0</v>
      </c>
      <c r="BA1539" s="12" t="str">
        <f t="shared" si="890"/>
        <v/>
      </c>
      <c r="BB1539" s="12" t="str">
        <f t="shared" si="891"/>
        <v/>
      </c>
      <c r="BC1539" s="12" t="str">
        <f t="shared" si="892"/>
        <v/>
      </c>
      <c r="BD1539" s="12" t="str">
        <f t="shared" si="893"/>
        <v/>
      </c>
      <c r="BF1539" s="12">
        <f t="shared" ref="BF1539:BF1602" si="896">COUNTIF(BA1539:BD1539,"Anticipatoria.")</f>
        <v>0</v>
      </c>
      <c r="BG1539" s="12">
        <f t="shared" ref="BG1539:BG1602" si="897">COUNTIF(BA1539:BD1539,"Criterios y estándares (Rúbrica).")</f>
        <v>0</v>
      </c>
      <c r="BH1539" s="12">
        <f t="shared" ref="BH1539:BH1602" si="898">COUNTIF(BA1539:BD1539,"Autoevaluación.")</f>
        <v>0</v>
      </c>
      <c r="BI1539" s="12">
        <f t="shared" ref="BI1539:BI1602" si="899">COUNTIF(BA1539:BD1539,"Retroalimentación.")</f>
        <v>0</v>
      </c>
      <c r="BJ1539" s="12">
        <f t="shared" ref="BJ1539:BJ1602" si="900">COUNTIF(BA1539:BD1539,"No incluye los componentes enunciados.")</f>
        <v>0</v>
      </c>
      <c r="BK1539" s="12">
        <f t="shared" ref="BK1539:BK1602" si="901">IF(BJ1539=1,1,SUM(BF1539:BI1539))</f>
        <v>0</v>
      </c>
      <c r="BL1539" s="20">
        <f t="shared" ref="BL1539:BL1602" si="902">AO1539</f>
        <v>0</v>
      </c>
      <c r="BM1539" s="12">
        <f t="shared" ref="BM1539:BM1602" si="903">IFERROR(LEFT(BL1539,FIND(",",BL1539,1)-1),BL1539)</f>
        <v>0</v>
      </c>
      <c r="BN1539" s="12" t="str">
        <f t="shared" si="889"/>
        <v/>
      </c>
      <c r="BO1539" s="12" t="str">
        <f t="shared" ref="BO1539:BO1602" si="904">IF(OR(LEN(BL1539)=28,LEN(BL1539)=42,LEN(BL1539)=43,LEN(BL1539)=44,LEN(BL1539)=47,LEN(BL1539)=48,LEN(BL1539)=49,LEN(BL1539)=62,LEN(BL1539)=63,LEN(BL1539)=64),RIGHT(BL1539,LEN(BL1539)-FIND(",",BL1539,11)-1),IFERROR(MID(BL1539,FIND(",",BL1539,11)+2,(FIND(",",BL1539,21))-(FIND(",",BL1539,11)+2)),""))</f>
        <v/>
      </c>
      <c r="BP1539" s="12" t="str">
        <f t="shared" ref="BP1539:BP1602" si="905">IF(OR(LEN(BL1539)=53,LEN(BL1539)=58,LEN(BL1539)=72,LEN(BL1539)=73),RIGHT(BL1539,LEN(BL1539)-FIND(",",BL1539,20)-1),IFERROR(MID(BL1539,FIND(",",BL1539,20)+2,(FIND(",",BL1539,30))-(FIND(",",BL1539,20)+2)),""))</f>
        <v/>
      </c>
      <c r="BQ1539" s="12" t="str">
        <f t="shared" ref="BQ1539:BQ1602" si="906">IF(OR(LEN(BL1539)=62,LEN(BL1539)=63,LEN(BL1539)=64,LEN(BL1539)=72,LEN(BL1539)=73),"",IFERROR(RIGHT(BL1539,LEN(BL1539)-(FIND(",",BL1539,30)+1)),""))</f>
        <v/>
      </c>
      <c r="BS1539" s="12">
        <f t="shared" ref="BS1539:BS1602" si="907">COUNTIF(BM1539:BQ1539,"Reflexión")</f>
        <v>0</v>
      </c>
      <c r="BT1539" s="12">
        <f t="shared" ref="BT1539:BT1602" si="908">COUNTIF(BM1539:BQ1539,"Diálogo")</f>
        <v>0</v>
      </c>
      <c r="BU1539" s="12">
        <f t="shared" ref="BU1539:BU1602" si="909">COUNTIF(BM1539:BQ1539,"Claridad")</f>
        <v>0</v>
      </c>
      <c r="BV1539" s="12">
        <f t="shared" ref="BV1539:BV1602" si="910">COUNTIF(BM1539:BQ1539,"Oportunidades de mejora")</f>
        <v>0</v>
      </c>
      <c r="BW1539" s="12">
        <f t="shared" ref="BW1539:BW1602" si="911">COUNTIF(BM1539:BQ1539,"Retroalimentación al docente")</f>
        <v>0</v>
      </c>
      <c r="BX1539" s="12">
        <f t="shared" ref="BX1539:BX1602" si="912">COUNTIF(BM1539:BQ1539,"No incluye los principios enunciados")</f>
        <v>0</v>
      </c>
      <c r="BY1539" s="12">
        <f t="shared" ref="BY1539:BY1602" si="913">IF(BX1539=1,1,SUM(BS1539:BX1539))</f>
        <v>0</v>
      </c>
      <c r="BZ1539" s="12">
        <f t="shared" ref="BZ1539:BZ1602" si="914">AU1539</f>
        <v>0</v>
      </c>
      <c r="CA1539" s="12" t="str">
        <f t="shared" ref="CA1539:CA1602" si="915">IFERROR(LEFT(BZ1539,FIND(".",BZ1539,1)),"")</f>
        <v/>
      </c>
      <c r="CB1539" s="21" t="str">
        <f t="shared" ref="CB1539:CB1602" si="916">IFERROR(MID(BZ1539,FIND(".",BZ1539,1)+3,(FIND(".",BZ1539,100))-(FIND(".",BZ1539,1)+2)),"")</f>
        <v/>
      </c>
      <c r="CC1539" s="12" t="str">
        <f t="shared" ref="CC1539:CC1602" si="917">IFERROR(MID(BZ1539,FIND(".",BZ1539,83)+3,(FIND(".",BZ1539,185))-(FIND(".",BZ1539,83)+2)),"")</f>
        <v/>
      </c>
      <c r="CD1539" s="12" t="str">
        <f t="shared" ref="CD1539:CD1602" si="918">IFERROR(MID(BZ1539,FIND(".",BZ1539,185)+3,(FIND(".",BZ1539,255))-(FIND(".",BZ1539,185)+1)),"")</f>
        <v/>
      </c>
      <c r="CF1539" s="12">
        <f t="shared" ref="CF1539:CF1602" si="919">COUNTIF(CA1539:CD1539,"La bibliografía básica propuesta se encuentra en la biblioteca ""Juan Roa Vásquez"".")</f>
        <v>0</v>
      </c>
      <c r="CG1539" s="12">
        <f t="shared" ref="CG1539:CG1602" si="920">COUNTIF(CA1539:CD1539,"La bibliografía propuesta contiene títulos de edición menor a 5 años.")</f>
        <v>0</v>
      </c>
      <c r="CH1539" s="12">
        <f t="shared" ref="CH1539:CH1602" si="921">COUNTIF(CA1539:CD1539,"La bibliografía se presenta con una sólo sistema de referenciación (APA, Vancouver, IEEE, etc).")</f>
        <v>0</v>
      </c>
      <c r="CI1539" s="12">
        <f t="shared" ref="CI1539:CI1602" si="922">COUNTIF(CA1539:CD1539,"La bibliografía incluye por lo menos dos títulos en una segunda lengua.")</f>
        <v>0</v>
      </c>
      <c r="CJ1539" s="12">
        <f t="shared" ref="CJ1539:CJ1602" si="923">COUNTIF(CA1539:CD1539,"No incluye bibliografía.")</f>
        <v>0</v>
      </c>
      <c r="CK1539" s="12">
        <f t="shared" ref="CK1539:CK1602" si="924">IF(CJ1539=1,1,SUM(CF1539:CI1539))</f>
        <v>0</v>
      </c>
    </row>
    <row r="1540" spans="50:89" x14ac:dyDescent="0.25">
      <c r="AX1540" s="12" t="str">
        <f t="shared" si="894"/>
        <v/>
      </c>
      <c r="AY1540" s="12" t="str">
        <f t="shared" si="888"/>
        <v/>
      </c>
      <c r="AZ1540" s="20">
        <f t="shared" si="895"/>
        <v>0</v>
      </c>
      <c r="BA1540" s="12" t="str">
        <f t="shared" si="890"/>
        <v/>
      </c>
      <c r="BB1540" s="12" t="str">
        <f t="shared" si="891"/>
        <v/>
      </c>
      <c r="BC1540" s="12" t="str">
        <f t="shared" si="892"/>
        <v/>
      </c>
      <c r="BD1540" s="12" t="str">
        <f t="shared" si="893"/>
        <v/>
      </c>
      <c r="BF1540" s="12">
        <f t="shared" si="896"/>
        <v>0</v>
      </c>
      <c r="BG1540" s="12">
        <f t="shared" si="897"/>
        <v>0</v>
      </c>
      <c r="BH1540" s="12">
        <f t="shared" si="898"/>
        <v>0</v>
      </c>
      <c r="BI1540" s="12">
        <f t="shared" si="899"/>
        <v>0</v>
      </c>
      <c r="BJ1540" s="12">
        <f t="shared" si="900"/>
        <v>0</v>
      </c>
      <c r="BK1540" s="12">
        <f t="shared" si="901"/>
        <v>0</v>
      </c>
      <c r="BL1540" s="20">
        <f t="shared" si="902"/>
        <v>0</v>
      </c>
      <c r="BM1540" s="12">
        <f t="shared" si="903"/>
        <v>0</v>
      </c>
      <c r="BN1540" s="12" t="str">
        <f t="shared" si="889"/>
        <v/>
      </c>
      <c r="BO1540" s="12" t="str">
        <f t="shared" si="904"/>
        <v/>
      </c>
      <c r="BP1540" s="12" t="str">
        <f t="shared" si="905"/>
        <v/>
      </c>
      <c r="BQ1540" s="12" t="str">
        <f t="shared" si="906"/>
        <v/>
      </c>
      <c r="BS1540" s="12">
        <f t="shared" si="907"/>
        <v>0</v>
      </c>
      <c r="BT1540" s="12">
        <f t="shared" si="908"/>
        <v>0</v>
      </c>
      <c r="BU1540" s="12">
        <f t="shared" si="909"/>
        <v>0</v>
      </c>
      <c r="BV1540" s="12">
        <f t="shared" si="910"/>
        <v>0</v>
      </c>
      <c r="BW1540" s="12">
        <f t="shared" si="911"/>
        <v>0</v>
      </c>
      <c r="BX1540" s="12">
        <f t="shared" si="912"/>
        <v>0</v>
      </c>
      <c r="BY1540" s="12">
        <f t="shared" si="913"/>
        <v>0</v>
      </c>
      <c r="BZ1540" s="12">
        <f t="shared" si="914"/>
        <v>0</v>
      </c>
      <c r="CA1540" s="12" t="str">
        <f t="shared" si="915"/>
        <v/>
      </c>
      <c r="CB1540" s="21" t="str">
        <f t="shared" si="916"/>
        <v/>
      </c>
      <c r="CC1540" s="12" t="str">
        <f t="shared" si="917"/>
        <v/>
      </c>
      <c r="CD1540" s="12" t="str">
        <f t="shared" si="918"/>
        <v/>
      </c>
      <c r="CF1540" s="12">
        <f t="shared" si="919"/>
        <v>0</v>
      </c>
      <c r="CG1540" s="12">
        <f t="shared" si="920"/>
        <v>0</v>
      </c>
      <c r="CH1540" s="12">
        <f t="shared" si="921"/>
        <v>0</v>
      </c>
      <c r="CI1540" s="12">
        <f t="shared" si="922"/>
        <v>0</v>
      </c>
      <c r="CJ1540" s="12">
        <f t="shared" si="923"/>
        <v>0</v>
      </c>
      <c r="CK1540" s="12">
        <f t="shared" si="924"/>
        <v>0</v>
      </c>
    </row>
    <row r="1541" spans="50:89" x14ac:dyDescent="0.25">
      <c r="AX1541" s="12" t="str">
        <f t="shared" si="894"/>
        <v/>
      </c>
      <c r="AY1541" s="12" t="str">
        <f t="shared" si="888"/>
        <v/>
      </c>
      <c r="AZ1541" s="20">
        <f t="shared" si="895"/>
        <v>0</v>
      </c>
      <c r="BA1541" s="12" t="str">
        <f t="shared" si="890"/>
        <v/>
      </c>
      <c r="BB1541" s="12" t="str">
        <f t="shared" si="891"/>
        <v/>
      </c>
      <c r="BC1541" s="12" t="str">
        <f t="shared" si="892"/>
        <v/>
      </c>
      <c r="BD1541" s="12" t="str">
        <f t="shared" si="893"/>
        <v/>
      </c>
      <c r="BF1541" s="12">
        <f t="shared" si="896"/>
        <v>0</v>
      </c>
      <c r="BG1541" s="12">
        <f t="shared" si="897"/>
        <v>0</v>
      </c>
      <c r="BH1541" s="12">
        <f t="shared" si="898"/>
        <v>0</v>
      </c>
      <c r="BI1541" s="12">
        <f t="shared" si="899"/>
        <v>0</v>
      </c>
      <c r="BJ1541" s="12">
        <f t="shared" si="900"/>
        <v>0</v>
      </c>
      <c r="BK1541" s="12">
        <f t="shared" si="901"/>
        <v>0</v>
      </c>
      <c r="BL1541" s="20">
        <f t="shared" si="902"/>
        <v>0</v>
      </c>
      <c r="BM1541" s="12">
        <f t="shared" si="903"/>
        <v>0</v>
      </c>
      <c r="BN1541" s="12" t="str">
        <f t="shared" si="889"/>
        <v/>
      </c>
      <c r="BO1541" s="12" t="str">
        <f t="shared" si="904"/>
        <v/>
      </c>
      <c r="BP1541" s="12" t="str">
        <f t="shared" si="905"/>
        <v/>
      </c>
      <c r="BQ1541" s="12" t="str">
        <f t="shared" si="906"/>
        <v/>
      </c>
      <c r="BS1541" s="12">
        <f t="shared" si="907"/>
        <v>0</v>
      </c>
      <c r="BT1541" s="12">
        <f t="shared" si="908"/>
        <v>0</v>
      </c>
      <c r="BU1541" s="12">
        <f t="shared" si="909"/>
        <v>0</v>
      </c>
      <c r="BV1541" s="12">
        <f t="shared" si="910"/>
        <v>0</v>
      </c>
      <c r="BW1541" s="12">
        <f t="shared" si="911"/>
        <v>0</v>
      </c>
      <c r="BX1541" s="12">
        <f t="shared" si="912"/>
        <v>0</v>
      </c>
      <c r="BY1541" s="12">
        <f t="shared" si="913"/>
        <v>0</v>
      </c>
      <c r="BZ1541" s="12">
        <f t="shared" si="914"/>
        <v>0</v>
      </c>
      <c r="CA1541" s="12" t="str">
        <f t="shared" si="915"/>
        <v/>
      </c>
      <c r="CB1541" s="21" t="str">
        <f t="shared" si="916"/>
        <v/>
      </c>
      <c r="CC1541" s="12" t="str">
        <f t="shared" si="917"/>
        <v/>
      </c>
      <c r="CD1541" s="12" t="str">
        <f t="shared" si="918"/>
        <v/>
      </c>
      <c r="CF1541" s="12">
        <f t="shared" si="919"/>
        <v>0</v>
      </c>
      <c r="CG1541" s="12">
        <f t="shared" si="920"/>
        <v>0</v>
      </c>
      <c r="CH1541" s="12">
        <f t="shared" si="921"/>
        <v>0</v>
      </c>
      <c r="CI1541" s="12">
        <f t="shared" si="922"/>
        <v>0</v>
      </c>
      <c r="CJ1541" s="12">
        <f t="shared" si="923"/>
        <v>0</v>
      </c>
      <c r="CK1541" s="12">
        <f t="shared" si="924"/>
        <v>0</v>
      </c>
    </row>
    <row r="1542" spans="50:89" x14ac:dyDescent="0.25">
      <c r="AX1542" s="12" t="str">
        <f t="shared" si="894"/>
        <v/>
      </c>
      <c r="AY1542" s="12" t="str">
        <f t="shared" si="888"/>
        <v/>
      </c>
      <c r="AZ1542" s="20">
        <f t="shared" si="895"/>
        <v>0</v>
      </c>
      <c r="BA1542" s="12" t="str">
        <f t="shared" si="890"/>
        <v/>
      </c>
      <c r="BB1542" s="12" t="str">
        <f t="shared" si="891"/>
        <v/>
      </c>
      <c r="BC1542" s="12" t="str">
        <f t="shared" si="892"/>
        <v/>
      </c>
      <c r="BD1542" s="12" t="str">
        <f t="shared" si="893"/>
        <v/>
      </c>
      <c r="BF1542" s="12">
        <f t="shared" si="896"/>
        <v>0</v>
      </c>
      <c r="BG1542" s="12">
        <f t="shared" si="897"/>
        <v>0</v>
      </c>
      <c r="BH1542" s="12">
        <f t="shared" si="898"/>
        <v>0</v>
      </c>
      <c r="BI1542" s="12">
        <f t="shared" si="899"/>
        <v>0</v>
      </c>
      <c r="BJ1542" s="12">
        <f t="shared" si="900"/>
        <v>0</v>
      </c>
      <c r="BK1542" s="12">
        <f t="shared" si="901"/>
        <v>0</v>
      </c>
      <c r="BL1542" s="20">
        <f t="shared" si="902"/>
        <v>0</v>
      </c>
      <c r="BM1542" s="12">
        <f t="shared" si="903"/>
        <v>0</v>
      </c>
      <c r="BN1542" s="12" t="str">
        <f t="shared" si="889"/>
        <v/>
      </c>
      <c r="BO1542" s="12" t="str">
        <f t="shared" si="904"/>
        <v/>
      </c>
      <c r="BP1542" s="12" t="str">
        <f t="shared" si="905"/>
        <v/>
      </c>
      <c r="BQ1542" s="12" t="str">
        <f t="shared" si="906"/>
        <v/>
      </c>
      <c r="BS1542" s="12">
        <f t="shared" si="907"/>
        <v>0</v>
      </c>
      <c r="BT1542" s="12">
        <f t="shared" si="908"/>
        <v>0</v>
      </c>
      <c r="BU1542" s="12">
        <f t="shared" si="909"/>
        <v>0</v>
      </c>
      <c r="BV1542" s="12">
        <f t="shared" si="910"/>
        <v>0</v>
      </c>
      <c r="BW1542" s="12">
        <f t="shared" si="911"/>
        <v>0</v>
      </c>
      <c r="BX1542" s="12">
        <f t="shared" si="912"/>
        <v>0</v>
      </c>
      <c r="BY1542" s="12">
        <f t="shared" si="913"/>
        <v>0</v>
      </c>
      <c r="BZ1542" s="12">
        <f t="shared" si="914"/>
        <v>0</v>
      </c>
      <c r="CA1542" s="12" t="str">
        <f t="shared" si="915"/>
        <v/>
      </c>
      <c r="CB1542" s="21" t="str">
        <f t="shared" si="916"/>
        <v/>
      </c>
      <c r="CC1542" s="12" t="str">
        <f t="shared" si="917"/>
        <v/>
      </c>
      <c r="CD1542" s="12" t="str">
        <f t="shared" si="918"/>
        <v/>
      </c>
      <c r="CF1542" s="12">
        <f t="shared" si="919"/>
        <v>0</v>
      </c>
      <c r="CG1542" s="12">
        <f t="shared" si="920"/>
        <v>0</v>
      </c>
      <c r="CH1542" s="12">
        <f t="shared" si="921"/>
        <v>0</v>
      </c>
      <c r="CI1542" s="12">
        <f t="shared" si="922"/>
        <v>0</v>
      </c>
      <c r="CJ1542" s="12">
        <f t="shared" si="923"/>
        <v>0</v>
      </c>
      <c r="CK1542" s="12">
        <f t="shared" si="924"/>
        <v>0</v>
      </c>
    </row>
    <row r="1543" spans="50:89" x14ac:dyDescent="0.25">
      <c r="AX1543" s="12" t="str">
        <f t="shared" si="894"/>
        <v/>
      </c>
      <c r="AY1543" s="12" t="str">
        <f t="shared" si="888"/>
        <v/>
      </c>
      <c r="AZ1543" s="20">
        <f t="shared" si="895"/>
        <v>0</v>
      </c>
      <c r="BA1543" s="12" t="str">
        <f t="shared" si="890"/>
        <v/>
      </c>
      <c r="BB1543" s="12" t="str">
        <f t="shared" si="891"/>
        <v/>
      </c>
      <c r="BC1543" s="12" t="str">
        <f t="shared" si="892"/>
        <v/>
      </c>
      <c r="BD1543" s="12" t="str">
        <f t="shared" si="893"/>
        <v/>
      </c>
      <c r="BF1543" s="12">
        <f t="shared" si="896"/>
        <v>0</v>
      </c>
      <c r="BG1543" s="12">
        <f t="shared" si="897"/>
        <v>0</v>
      </c>
      <c r="BH1543" s="12">
        <f t="shared" si="898"/>
        <v>0</v>
      </c>
      <c r="BI1543" s="12">
        <f t="shared" si="899"/>
        <v>0</v>
      </c>
      <c r="BJ1543" s="12">
        <f t="shared" si="900"/>
        <v>0</v>
      </c>
      <c r="BK1543" s="12">
        <f t="shared" si="901"/>
        <v>0</v>
      </c>
      <c r="BL1543" s="20">
        <f t="shared" si="902"/>
        <v>0</v>
      </c>
      <c r="BM1543" s="12">
        <f t="shared" si="903"/>
        <v>0</v>
      </c>
      <c r="BN1543" s="12" t="str">
        <f t="shared" si="889"/>
        <v/>
      </c>
      <c r="BO1543" s="12" t="str">
        <f t="shared" si="904"/>
        <v/>
      </c>
      <c r="BP1543" s="12" t="str">
        <f t="shared" si="905"/>
        <v/>
      </c>
      <c r="BQ1543" s="12" t="str">
        <f t="shared" si="906"/>
        <v/>
      </c>
      <c r="BS1543" s="12">
        <f t="shared" si="907"/>
        <v>0</v>
      </c>
      <c r="BT1543" s="12">
        <f t="shared" si="908"/>
        <v>0</v>
      </c>
      <c r="BU1543" s="12">
        <f t="shared" si="909"/>
        <v>0</v>
      </c>
      <c r="BV1543" s="12">
        <f t="shared" si="910"/>
        <v>0</v>
      </c>
      <c r="BW1543" s="12">
        <f t="shared" si="911"/>
        <v>0</v>
      </c>
      <c r="BX1543" s="12">
        <f t="shared" si="912"/>
        <v>0</v>
      </c>
      <c r="BY1543" s="12">
        <f t="shared" si="913"/>
        <v>0</v>
      </c>
      <c r="BZ1543" s="12">
        <f t="shared" si="914"/>
        <v>0</v>
      </c>
      <c r="CA1543" s="12" t="str">
        <f t="shared" si="915"/>
        <v/>
      </c>
      <c r="CB1543" s="21" t="str">
        <f t="shared" si="916"/>
        <v/>
      </c>
      <c r="CC1543" s="12" t="str">
        <f t="shared" si="917"/>
        <v/>
      </c>
      <c r="CD1543" s="12" t="str">
        <f t="shared" si="918"/>
        <v/>
      </c>
      <c r="CF1543" s="12">
        <f t="shared" si="919"/>
        <v>0</v>
      </c>
      <c r="CG1543" s="12">
        <f t="shared" si="920"/>
        <v>0</v>
      </c>
      <c r="CH1543" s="12">
        <f t="shared" si="921"/>
        <v>0</v>
      </c>
      <c r="CI1543" s="12">
        <f t="shared" si="922"/>
        <v>0</v>
      </c>
      <c r="CJ1543" s="12">
        <f t="shared" si="923"/>
        <v>0</v>
      </c>
      <c r="CK1543" s="12">
        <f t="shared" si="924"/>
        <v>0</v>
      </c>
    </row>
    <row r="1544" spans="50:89" x14ac:dyDescent="0.25">
      <c r="AX1544" s="12" t="str">
        <f t="shared" si="894"/>
        <v/>
      </c>
      <c r="AY1544" s="12" t="str">
        <f t="shared" si="888"/>
        <v/>
      </c>
      <c r="AZ1544" s="20">
        <f t="shared" si="895"/>
        <v>0</v>
      </c>
      <c r="BA1544" s="12" t="str">
        <f t="shared" si="890"/>
        <v/>
      </c>
      <c r="BB1544" s="12" t="str">
        <f t="shared" si="891"/>
        <v/>
      </c>
      <c r="BC1544" s="12" t="str">
        <f t="shared" si="892"/>
        <v/>
      </c>
      <c r="BD1544" s="12" t="str">
        <f t="shared" si="893"/>
        <v/>
      </c>
      <c r="BF1544" s="12">
        <f t="shared" si="896"/>
        <v>0</v>
      </c>
      <c r="BG1544" s="12">
        <f t="shared" si="897"/>
        <v>0</v>
      </c>
      <c r="BH1544" s="12">
        <f t="shared" si="898"/>
        <v>0</v>
      </c>
      <c r="BI1544" s="12">
        <f t="shared" si="899"/>
        <v>0</v>
      </c>
      <c r="BJ1544" s="12">
        <f t="shared" si="900"/>
        <v>0</v>
      </c>
      <c r="BK1544" s="12">
        <f t="shared" si="901"/>
        <v>0</v>
      </c>
      <c r="BL1544" s="20">
        <f t="shared" si="902"/>
        <v>0</v>
      </c>
      <c r="BM1544" s="12">
        <f t="shared" si="903"/>
        <v>0</v>
      </c>
      <c r="BN1544" s="12" t="str">
        <f t="shared" si="889"/>
        <v/>
      </c>
      <c r="BO1544" s="12" t="str">
        <f t="shared" si="904"/>
        <v/>
      </c>
      <c r="BP1544" s="12" t="str">
        <f t="shared" si="905"/>
        <v/>
      </c>
      <c r="BQ1544" s="12" t="str">
        <f t="shared" si="906"/>
        <v/>
      </c>
      <c r="BS1544" s="12">
        <f t="shared" si="907"/>
        <v>0</v>
      </c>
      <c r="BT1544" s="12">
        <f t="shared" si="908"/>
        <v>0</v>
      </c>
      <c r="BU1544" s="12">
        <f t="shared" si="909"/>
        <v>0</v>
      </c>
      <c r="BV1544" s="12">
        <f t="shared" si="910"/>
        <v>0</v>
      </c>
      <c r="BW1544" s="12">
        <f t="shared" si="911"/>
        <v>0</v>
      </c>
      <c r="BX1544" s="12">
        <f t="shared" si="912"/>
        <v>0</v>
      </c>
      <c r="BY1544" s="12">
        <f t="shared" si="913"/>
        <v>0</v>
      </c>
      <c r="BZ1544" s="12">
        <f t="shared" si="914"/>
        <v>0</v>
      </c>
      <c r="CA1544" s="12" t="str">
        <f t="shared" si="915"/>
        <v/>
      </c>
      <c r="CB1544" s="21" t="str">
        <f t="shared" si="916"/>
        <v/>
      </c>
      <c r="CC1544" s="12" t="str">
        <f t="shared" si="917"/>
        <v/>
      </c>
      <c r="CD1544" s="12" t="str">
        <f t="shared" si="918"/>
        <v/>
      </c>
      <c r="CF1544" s="12">
        <f t="shared" si="919"/>
        <v>0</v>
      </c>
      <c r="CG1544" s="12">
        <f t="shared" si="920"/>
        <v>0</v>
      </c>
      <c r="CH1544" s="12">
        <f t="shared" si="921"/>
        <v>0</v>
      </c>
      <c r="CI1544" s="12">
        <f t="shared" si="922"/>
        <v>0</v>
      </c>
      <c r="CJ1544" s="12">
        <f t="shared" si="923"/>
        <v>0</v>
      </c>
      <c r="CK1544" s="12">
        <f t="shared" si="924"/>
        <v>0</v>
      </c>
    </row>
    <row r="1545" spans="50:89" x14ac:dyDescent="0.25">
      <c r="AX1545" s="12" t="str">
        <f t="shared" si="894"/>
        <v/>
      </c>
      <c r="AY1545" s="12" t="str">
        <f t="shared" si="888"/>
        <v/>
      </c>
      <c r="AZ1545" s="20">
        <f t="shared" si="895"/>
        <v>0</v>
      </c>
      <c r="BA1545" s="12" t="str">
        <f t="shared" si="890"/>
        <v/>
      </c>
      <c r="BB1545" s="12" t="str">
        <f t="shared" si="891"/>
        <v/>
      </c>
      <c r="BC1545" s="12" t="str">
        <f t="shared" si="892"/>
        <v/>
      </c>
      <c r="BD1545" s="12" t="str">
        <f t="shared" si="893"/>
        <v/>
      </c>
      <c r="BF1545" s="12">
        <f t="shared" si="896"/>
        <v>0</v>
      </c>
      <c r="BG1545" s="12">
        <f t="shared" si="897"/>
        <v>0</v>
      </c>
      <c r="BH1545" s="12">
        <f t="shared" si="898"/>
        <v>0</v>
      </c>
      <c r="BI1545" s="12">
        <f t="shared" si="899"/>
        <v>0</v>
      </c>
      <c r="BJ1545" s="12">
        <f t="shared" si="900"/>
        <v>0</v>
      </c>
      <c r="BK1545" s="12">
        <f t="shared" si="901"/>
        <v>0</v>
      </c>
      <c r="BL1545" s="20">
        <f t="shared" si="902"/>
        <v>0</v>
      </c>
      <c r="BM1545" s="12">
        <f t="shared" si="903"/>
        <v>0</v>
      </c>
      <c r="BN1545" s="12" t="str">
        <f t="shared" si="889"/>
        <v/>
      </c>
      <c r="BO1545" s="12" t="str">
        <f t="shared" si="904"/>
        <v/>
      </c>
      <c r="BP1545" s="12" t="str">
        <f t="shared" si="905"/>
        <v/>
      </c>
      <c r="BQ1545" s="12" t="str">
        <f t="shared" si="906"/>
        <v/>
      </c>
      <c r="BS1545" s="12">
        <f t="shared" si="907"/>
        <v>0</v>
      </c>
      <c r="BT1545" s="12">
        <f t="shared" si="908"/>
        <v>0</v>
      </c>
      <c r="BU1545" s="12">
        <f t="shared" si="909"/>
        <v>0</v>
      </c>
      <c r="BV1545" s="12">
        <f t="shared" si="910"/>
        <v>0</v>
      </c>
      <c r="BW1545" s="12">
        <f t="shared" si="911"/>
        <v>0</v>
      </c>
      <c r="BX1545" s="12">
        <f t="shared" si="912"/>
        <v>0</v>
      </c>
      <c r="BY1545" s="12">
        <f t="shared" si="913"/>
        <v>0</v>
      </c>
      <c r="BZ1545" s="12">
        <f t="shared" si="914"/>
        <v>0</v>
      </c>
      <c r="CA1545" s="12" t="str">
        <f t="shared" si="915"/>
        <v/>
      </c>
      <c r="CB1545" s="21" t="str">
        <f t="shared" si="916"/>
        <v/>
      </c>
      <c r="CC1545" s="12" t="str">
        <f t="shared" si="917"/>
        <v/>
      </c>
      <c r="CD1545" s="12" t="str">
        <f t="shared" si="918"/>
        <v/>
      </c>
      <c r="CF1545" s="12">
        <f t="shared" si="919"/>
        <v>0</v>
      </c>
      <c r="CG1545" s="12">
        <f t="shared" si="920"/>
        <v>0</v>
      </c>
      <c r="CH1545" s="12">
        <f t="shared" si="921"/>
        <v>0</v>
      </c>
      <c r="CI1545" s="12">
        <f t="shared" si="922"/>
        <v>0</v>
      </c>
      <c r="CJ1545" s="12">
        <f t="shared" si="923"/>
        <v>0</v>
      </c>
      <c r="CK1545" s="12">
        <f t="shared" si="924"/>
        <v>0</v>
      </c>
    </row>
    <row r="1546" spans="50:89" x14ac:dyDescent="0.25">
      <c r="AX1546" s="12" t="str">
        <f t="shared" si="894"/>
        <v/>
      </c>
      <c r="AY1546" s="12" t="str">
        <f t="shared" si="888"/>
        <v/>
      </c>
      <c r="AZ1546" s="20">
        <f t="shared" si="895"/>
        <v>0</v>
      </c>
      <c r="BA1546" s="12" t="str">
        <f t="shared" si="890"/>
        <v/>
      </c>
      <c r="BB1546" s="12" t="str">
        <f t="shared" si="891"/>
        <v/>
      </c>
      <c r="BC1546" s="12" t="str">
        <f t="shared" si="892"/>
        <v/>
      </c>
      <c r="BD1546" s="12" t="str">
        <f t="shared" si="893"/>
        <v/>
      </c>
      <c r="BF1546" s="12">
        <f t="shared" si="896"/>
        <v>0</v>
      </c>
      <c r="BG1546" s="12">
        <f t="shared" si="897"/>
        <v>0</v>
      </c>
      <c r="BH1546" s="12">
        <f t="shared" si="898"/>
        <v>0</v>
      </c>
      <c r="BI1546" s="12">
        <f t="shared" si="899"/>
        <v>0</v>
      </c>
      <c r="BJ1546" s="12">
        <f t="shared" si="900"/>
        <v>0</v>
      </c>
      <c r="BK1546" s="12">
        <f t="shared" si="901"/>
        <v>0</v>
      </c>
      <c r="BL1546" s="20">
        <f t="shared" si="902"/>
        <v>0</v>
      </c>
      <c r="BM1546" s="12">
        <f t="shared" si="903"/>
        <v>0</v>
      </c>
      <c r="BN1546" s="12" t="str">
        <f t="shared" si="889"/>
        <v/>
      </c>
      <c r="BO1546" s="12" t="str">
        <f t="shared" si="904"/>
        <v/>
      </c>
      <c r="BP1546" s="12" t="str">
        <f t="shared" si="905"/>
        <v/>
      </c>
      <c r="BQ1546" s="12" t="str">
        <f t="shared" si="906"/>
        <v/>
      </c>
      <c r="BS1546" s="12">
        <f t="shared" si="907"/>
        <v>0</v>
      </c>
      <c r="BT1546" s="12">
        <f t="shared" si="908"/>
        <v>0</v>
      </c>
      <c r="BU1546" s="12">
        <f t="shared" si="909"/>
        <v>0</v>
      </c>
      <c r="BV1546" s="12">
        <f t="shared" si="910"/>
        <v>0</v>
      </c>
      <c r="BW1546" s="12">
        <f t="shared" si="911"/>
        <v>0</v>
      </c>
      <c r="BX1546" s="12">
        <f t="shared" si="912"/>
        <v>0</v>
      </c>
      <c r="BY1546" s="12">
        <f t="shared" si="913"/>
        <v>0</v>
      </c>
      <c r="BZ1546" s="12">
        <f t="shared" si="914"/>
        <v>0</v>
      </c>
      <c r="CA1546" s="12" t="str">
        <f t="shared" si="915"/>
        <v/>
      </c>
      <c r="CB1546" s="21" t="str">
        <f t="shared" si="916"/>
        <v/>
      </c>
      <c r="CC1546" s="12" t="str">
        <f t="shared" si="917"/>
        <v/>
      </c>
      <c r="CD1546" s="12" t="str">
        <f t="shared" si="918"/>
        <v/>
      </c>
      <c r="CF1546" s="12">
        <f t="shared" si="919"/>
        <v>0</v>
      </c>
      <c r="CG1546" s="12">
        <f t="shared" si="920"/>
        <v>0</v>
      </c>
      <c r="CH1546" s="12">
        <f t="shared" si="921"/>
        <v>0</v>
      </c>
      <c r="CI1546" s="12">
        <f t="shared" si="922"/>
        <v>0</v>
      </c>
      <c r="CJ1546" s="12">
        <f t="shared" si="923"/>
        <v>0</v>
      </c>
      <c r="CK1546" s="12">
        <f t="shared" si="924"/>
        <v>0</v>
      </c>
    </row>
    <row r="1547" spans="50:89" x14ac:dyDescent="0.25">
      <c r="AX1547" s="12" t="str">
        <f t="shared" si="894"/>
        <v/>
      </c>
      <c r="AY1547" s="12" t="str">
        <f t="shared" ref="AY1547:AY1610" si="925">IFERROR(1/(COUNTIF($AX$2:$AX$2000,MATCH(C1547,$C$2:$C$2000,0))),"")</f>
        <v/>
      </c>
      <c r="AZ1547" s="20">
        <f t="shared" si="895"/>
        <v>0</v>
      </c>
      <c r="BA1547" s="12" t="str">
        <f t="shared" si="890"/>
        <v/>
      </c>
      <c r="BB1547" s="12" t="str">
        <f t="shared" si="891"/>
        <v/>
      </c>
      <c r="BC1547" s="12" t="str">
        <f t="shared" si="892"/>
        <v/>
      </c>
      <c r="BD1547" s="12" t="str">
        <f t="shared" si="893"/>
        <v/>
      </c>
      <c r="BF1547" s="12">
        <f t="shared" si="896"/>
        <v>0</v>
      </c>
      <c r="BG1547" s="12">
        <f t="shared" si="897"/>
        <v>0</v>
      </c>
      <c r="BH1547" s="12">
        <f t="shared" si="898"/>
        <v>0</v>
      </c>
      <c r="BI1547" s="12">
        <f t="shared" si="899"/>
        <v>0</v>
      </c>
      <c r="BJ1547" s="12">
        <f t="shared" si="900"/>
        <v>0</v>
      </c>
      <c r="BK1547" s="12">
        <f t="shared" si="901"/>
        <v>0</v>
      </c>
      <c r="BL1547" s="20">
        <f t="shared" si="902"/>
        <v>0</v>
      </c>
      <c r="BM1547" s="12">
        <f t="shared" si="903"/>
        <v>0</v>
      </c>
      <c r="BN1547" s="12" t="str">
        <f t="shared" si="889"/>
        <v/>
      </c>
      <c r="BO1547" s="12" t="str">
        <f t="shared" si="904"/>
        <v/>
      </c>
      <c r="BP1547" s="12" t="str">
        <f t="shared" si="905"/>
        <v/>
      </c>
      <c r="BQ1547" s="12" t="str">
        <f t="shared" si="906"/>
        <v/>
      </c>
      <c r="BS1547" s="12">
        <f t="shared" si="907"/>
        <v>0</v>
      </c>
      <c r="BT1547" s="12">
        <f t="shared" si="908"/>
        <v>0</v>
      </c>
      <c r="BU1547" s="12">
        <f t="shared" si="909"/>
        <v>0</v>
      </c>
      <c r="BV1547" s="12">
        <f t="shared" si="910"/>
        <v>0</v>
      </c>
      <c r="BW1547" s="12">
        <f t="shared" si="911"/>
        <v>0</v>
      </c>
      <c r="BX1547" s="12">
        <f t="shared" si="912"/>
        <v>0</v>
      </c>
      <c r="BY1547" s="12">
        <f t="shared" si="913"/>
        <v>0</v>
      </c>
      <c r="BZ1547" s="12">
        <f t="shared" si="914"/>
        <v>0</v>
      </c>
      <c r="CA1547" s="12" t="str">
        <f t="shared" si="915"/>
        <v/>
      </c>
      <c r="CB1547" s="21" t="str">
        <f t="shared" si="916"/>
        <v/>
      </c>
      <c r="CC1547" s="12" t="str">
        <f t="shared" si="917"/>
        <v/>
      </c>
      <c r="CD1547" s="12" t="str">
        <f t="shared" si="918"/>
        <v/>
      </c>
      <c r="CF1547" s="12">
        <f t="shared" si="919"/>
        <v>0</v>
      </c>
      <c r="CG1547" s="12">
        <f t="shared" si="920"/>
        <v>0</v>
      </c>
      <c r="CH1547" s="12">
        <f t="shared" si="921"/>
        <v>0</v>
      </c>
      <c r="CI1547" s="12">
        <f t="shared" si="922"/>
        <v>0</v>
      </c>
      <c r="CJ1547" s="12">
        <f t="shared" si="923"/>
        <v>0</v>
      </c>
      <c r="CK1547" s="12">
        <f t="shared" si="924"/>
        <v>0</v>
      </c>
    </row>
    <row r="1548" spans="50:89" x14ac:dyDescent="0.25">
      <c r="AX1548" s="12" t="str">
        <f t="shared" si="894"/>
        <v/>
      </c>
      <c r="AY1548" s="12" t="str">
        <f t="shared" si="925"/>
        <v/>
      </c>
      <c r="AZ1548" s="20">
        <f t="shared" si="895"/>
        <v>0</v>
      </c>
      <c r="BA1548" s="12" t="str">
        <f t="shared" si="890"/>
        <v/>
      </c>
      <c r="BB1548" s="12" t="str">
        <f t="shared" si="891"/>
        <v/>
      </c>
      <c r="BC1548" s="12" t="str">
        <f t="shared" si="892"/>
        <v/>
      </c>
      <c r="BD1548" s="12" t="str">
        <f t="shared" si="893"/>
        <v/>
      </c>
      <c r="BF1548" s="12">
        <f t="shared" si="896"/>
        <v>0</v>
      </c>
      <c r="BG1548" s="12">
        <f t="shared" si="897"/>
        <v>0</v>
      </c>
      <c r="BH1548" s="12">
        <f t="shared" si="898"/>
        <v>0</v>
      </c>
      <c r="BI1548" s="12">
        <f t="shared" si="899"/>
        <v>0</v>
      </c>
      <c r="BJ1548" s="12">
        <f t="shared" si="900"/>
        <v>0</v>
      </c>
      <c r="BK1548" s="12">
        <f t="shared" si="901"/>
        <v>0</v>
      </c>
      <c r="BL1548" s="20">
        <f t="shared" si="902"/>
        <v>0</v>
      </c>
      <c r="BM1548" s="12">
        <f t="shared" si="903"/>
        <v>0</v>
      </c>
      <c r="BN1548" s="12" t="str">
        <f t="shared" si="889"/>
        <v/>
      </c>
      <c r="BO1548" s="12" t="str">
        <f t="shared" si="904"/>
        <v/>
      </c>
      <c r="BP1548" s="12" t="str">
        <f t="shared" si="905"/>
        <v/>
      </c>
      <c r="BQ1548" s="12" t="str">
        <f t="shared" si="906"/>
        <v/>
      </c>
      <c r="BS1548" s="12">
        <f t="shared" si="907"/>
        <v>0</v>
      </c>
      <c r="BT1548" s="12">
        <f t="shared" si="908"/>
        <v>0</v>
      </c>
      <c r="BU1548" s="12">
        <f t="shared" si="909"/>
        <v>0</v>
      </c>
      <c r="BV1548" s="12">
        <f t="shared" si="910"/>
        <v>0</v>
      </c>
      <c r="BW1548" s="12">
        <f t="shared" si="911"/>
        <v>0</v>
      </c>
      <c r="BX1548" s="12">
        <f t="shared" si="912"/>
        <v>0</v>
      </c>
      <c r="BY1548" s="12">
        <f t="shared" si="913"/>
        <v>0</v>
      </c>
      <c r="BZ1548" s="12">
        <f t="shared" si="914"/>
        <v>0</v>
      </c>
      <c r="CA1548" s="12" t="str">
        <f t="shared" si="915"/>
        <v/>
      </c>
      <c r="CB1548" s="21" t="str">
        <f t="shared" si="916"/>
        <v/>
      </c>
      <c r="CC1548" s="12" t="str">
        <f t="shared" si="917"/>
        <v/>
      </c>
      <c r="CD1548" s="12" t="str">
        <f t="shared" si="918"/>
        <v/>
      </c>
      <c r="CF1548" s="12">
        <f t="shared" si="919"/>
        <v>0</v>
      </c>
      <c r="CG1548" s="12">
        <f t="shared" si="920"/>
        <v>0</v>
      </c>
      <c r="CH1548" s="12">
        <f t="shared" si="921"/>
        <v>0</v>
      </c>
      <c r="CI1548" s="12">
        <f t="shared" si="922"/>
        <v>0</v>
      </c>
      <c r="CJ1548" s="12">
        <f t="shared" si="923"/>
        <v>0</v>
      </c>
      <c r="CK1548" s="12">
        <f t="shared" si="924"/>
        <v>0</v>
      </c>
    </row>
    <row r="1549" spans="50:89" x14ac:dyDescent="0.25">
      <c r="AX1549" s="12" t="str">
        <f t="shared" si="894"/>
        <v/>
      </c>
      <c r="AY1549" s="12" t="str">
        <f t="shared" si="925"/>
        <v/>
      </c>
      <c r="AZ1549" s="20">
        <f t="shared" si="895"/>
        <v>0</v>
      </c>
      <c r="BA1549" s="12" t="str">
        <f t="shared" si="890"/>
        <v/>
      </c>
      <c r="BB1549" s="12" t="str">
        <f t="shared" si="891"/>
        <v/>
      </c>
      <c r="BC1549" s="12" t="str">
        <f t="shared" si="892"/>
        <v/>
      </c>
      <c r="BD1549" s="12" t="str">
        <f t="shared" si="893"/>
        <v/>
      </c>
      <c r="BF1549" s="12">
        <f t="shared" si="896"/>
        <v>0</v>
      </c>
      <c r="BG1549" s="12">
        <f t="shared" si="897"/>
        <v>0</v>
      </c>
      <c r="BH1549" s="12">
        <f t="shared" si="898"/>
        <v>0</v>
      </c>
      <c r="BI1549" s="12">
        <f t="shared" si="899"/>
        <v>0</v>
      </c>
      <c r="BJ1549" s="12">
        <f t="shared" si="900"/>
        <v>0</v>
      </c>
      <c r="BK1549" s="12">
        <f t="shared" si="901"/>
        <v>0</v>
      </c>
      <c r="BL1549" s="20">
        <f t="shared" si="902"/>
        <v>0</v>
      </c>
      <c r="BM1549" s="12">
        <f t="shared" si="903"/>
        <v>0</v>
      </c>
      <c r="BN1549" s="12" t="str">
        <f t="shared" si="889"/>
        <v/>
      </c>
      <c r="BO1549" s="12" t="str">
        <f t="shared" si="904"/>
        <v/>
      </c>
      <c r="BP1549" s="12" t="str">
        <f t="shared" si="905"/>
        <v/>
      </c>
      <c r="BQ1549" s="12" t="str">
        <f t="shared" si="906"/>
        <v/>
      </c>
      <c r="BS1549" s="12">
        <f t="shared" si="907"/>
        <v>0</v>
      </c>
      <c r="BT1549" s="12">
        <f t="shared" si="908"/>
        <v>0</v>
      </c>
      <c r="BU1549" s="12">
        <f t="shared" si="909"/>
        <v>0</v>
      </c>
      <c r="BV1549" s="12">
        <f t="shared" si="910"/>
        <v>0</v>
      </c>
      <c r="BW1549" s="12">
        <f t="shared" si="911"/>
        <v>0</v>
      </c>
      <c r="BX1549" s="12">
        <f t="shared" si="912"/>
        <v>0</v>
      </c>
      <c r="BY1549" s="12">
        <f t="shared" si="913"/>
        <v>0</v>
      </c>
      <c r="BZ1549" s="12">
        <f t="shared" si="914"/>
        <v>0</v>
      </c>
      <c r="CA1549" s="12" t="str">
        <f t="shared" si="915"/>
        <v/>
      </c>
      <c r="CB1549" s="21" t="str">
        <f t="shared" si="916"/>
        <v/>
      </c>
      <c r="CC1549" s="12" t="str">
        <f t="shared" si="917"/>
        <v/>
      </c>
      <c r="CD1549" s="12" t="str">
        <f t="shared" si="918"/>
        <v/>
      </c>
      <c r="CF1549" s="12">
        <f t="shared" si="919"/>
        <v>0</v>
      </c>
      <c r="CG1549" s="12">
        <f t="shared" si="920"/>
        <v>0</v>
      </c>
      <c r="CH1549" s="12">
        <f t="shared" si="921"/>
        <v>0</v>
      </c>
      <c r="CI1549" s="12">
        <f t="shared" si="922"/>
        <v>0</v>
      </c>
      <c r="CJ1549" s="12">
        <f t="shared" si="923"/>
        <v>0</v>
      </c>
      <c r="CK1549" s="12">
        <f t="shared" si="924"/>
        <v>0</v>
      </c>
    </row>
    <row r="1550" spans="50:89" x14ac:dyDescent="0.25">
      <c r="AX1550" s="12" t="str">
        <f t="shared" si="894"/>
        <v/>
      </c>
      <c r="AY1550" s="12" t="str">
        <f t="shared" si="925"/>
        <v/>
      </c>
      <c r="AZ1550" s="20">
        <f t="shared" si="895"/>
        <v>0</v>
      </c>
      <c r="BA1550" s="12" t="str">
        <f t="shared" si="890"/>
        <v/>
      </c>
      <c r="BB1550" s="12" t="str">
        <f t="shared" si="891"/>
        <v/>
      </c>
      <c r="BC1550" s="12" t="str">
        <f t="shared" si="892"/>
        <v/>
      </c>
      <c r="BD1550" s="12" t="str">
        <f t="shared" si="893"/>
        <v/>
      </c>
      <c r="BF1550" s="12">
        <f t="shared" si="896"/>
        <v>0</v>
      </c>
      <c r="BG1550" s="12">
        <f t="shared" si="897"/>
        <v>0</v>
      </c>
      <c r="BH1550" s="12">
        <f t="shared" si="898"/>
        <v>0</v>
      </c>
      <c r="BI1550" s="12">
        <f t="shared" si="899"/>
        <v>0</v>
      </c>
      <c r="BJ1550" s="12">
        <f t="shared" si="900"/>
        <v>0</v>
      </c>
      <c r="BK1550" s="12">
        <f t="shared" si="901"/>
        <v>0</v>
      </c>
      <c r="BL1550" s="20">
        <f t="shared" si="902"/>
        <v>0</v>
      </c>
      <c r="BM1550" s="12">
        <f t="shared" si="903"/>
        <v>0</v>
      </c>
      <c r="BN1550" s="12" t="str">
        <f t="shared" si="889"/>
        <v/>
      </c>
      <c r="BO1550" s="12" t="str">
        <f t="shared" si="904"/>
        <v/>
      </c>
      <c r="BP1550" s="12" t="str">
        <f t="shared" si="905"/>
        <v/>
      </c>
      <c r="BQ1550" s="12" t="str">
        <f t="shared" si="906"/>
        <v/>
      </c>
      <c r="BS1550" s="12">
        <f t="shared" si="907"/>
        <v>0</v>
      </c>
      <c r="BT1550" s="12">
        <f t="shared" si="908"/>
        <v>0</v>
      </c>
      <c r="BU1550" s="12">
        <f t="shared" si="909"/>
        <v>0</v>
      </c>
      <c r="BV1550" s="12">
        <f t="shared" si="910"/>
        <v>0</v>
      </c>
      <c r="BW1550" s="12">
        <f t="shared" si="911"/>
        <v>0</v>
      </c>
      <c r="BX1550" s="12">
        <f t="shared" si="912"/>
        <v>0</v>
      </c>
      <c r="BY1550" s="12">
        <f t="shared" si="913"/>
        <v>0</v>
      </c>
      <c r="BZ1550" s="12">
        <f t="shared" si="914"/>
        <v>0</v>
      </c>
      <c r="CA1550" s="12" t="str">
        <f t="shared" si="915"/>
        <v/>
      </c>
      <c r="CB1550" s="21" t="str">
        <f t="shared" si="916"/>
        <v/>
      </c>
      <c r="CC1550" s="12" t="str">
        <f t="shared" si="917"/>
        <v/>
      </c>
      <c r="CD1550" s="12" t="str">
        <f t="shared" si="918"/>
        <v/>
      </c>
      <c r="CF1550" s="12">
        <f t="shared" si="919"/>
        <v>0</v>
      </c>
      <c r="CG1550" s="12">
        <f t="shared" si="920"/>
        <v>0</v>
      </c>
      <c r="CH1550" s="12">
        <f t="shared" si="921"/>
        <v>0</v>
      </c>
      <c r="CI1550" s="12">
        <f t="shared" si="922"/>
        <v>0</v>
      </c>
      <c r="CJ1550" s="12">
        <f t="shared" si="923"/>
        <v>0</v>
      </c>
      <c r="CK1550" s="12">
        <f t="shared" si="924"/>
        <v>0</v>
      </c>
    </row>
    <row r="1551" spans="50:89" x14ac:dyDescent="0.25">
      <c r="AX1551" s="12" t="str">
        <f t="shared" si="894"/>
        <v/>
      </c>
      <c r="AY1551" s="12" t="str">
        <f t="shared" si="925"/>
        <v/>
      </c>
      <c r="AZ1551" s="20">
        <f t="shared" si="895"/>
        <v>0</v>
      </c>
      <c r="BA1551" s="12" t="str">
        <f t="shared" si="890"/>
        <v/>
      </c>
      <c r="BB1551" s="12" t="str">
        <f t="shared" si="891"/>
        <v/>
      </c>
      <c r="BC1551" s="12" t="str">
        <f t="shared" si="892"/>
        <v/>
      </c>
      <c r="BD1551" s="12" t="str">
        <f t="shared" si="893"/>
        <v/>
      </c>
      <c r="BF1551" s="12">
        <f t="shared" si="896"/>
        <v>0</v>
      </c>
      <c r="BG1551" s="12">
        <f t="shared" si="897"/>
        <v>0</v>
      </c>
      <c r="BH1551" s="12">
        <f t="shared" si="898"/>
        <v>0</v>
      </c>
      <c r="BI1551" s="12">
        <f t="shared" si="899"/>
        <v>0</v>
      </c>
      <c r="BJ1551" s="12">
        <f t="shared" si="900"/>
        <v>0</v>
      </c>
      <c r="BK1551" s="12">
        <f t="shared" si="901"/>
        <v>0</v>
      </c>
      <c r="BL1551" s="20">
        <f t="shared" si="902"/>
        <v>0</v>
      </c>
      <c r="BM1551" s="12">
        <f t="shared" si="903"/>
        <v>0</v>
      </c>
      <c r="BN1551" s="12" t="str">
        <f t="shared" si="889"/>
        <v/>
      </c>
      <c r="BO1551" s="12" t="str">
        <f t="shared" si="904"/>
        <v/>
      </c>
      <c r="BP1551" s="12" t="str">
        <f t="shared" si="905"/>
        <v/>
      </c>
      <c r="BQ1551" s="12" t="str">
        <f t="shared" si="906"/>
        <v/>
      </c>
      <c r="BS1551" s="12">
        <f t="shared" si="907"/>
        <v>0</v>
      </c>
      <c r="BT1551" s="12">
        <f t="shared" si="908"/>
        <v>0</v>
      </c>
      <c r="BU1551" s="12">
        <f t="shared" si="909"/>
        <v>0</v>
      </c>
      <c r="BV1551" s="12">
        <f t="shared" si="910"/>
        <v>0</v>
      </c>
      <c r="BW1551" s="12">
        <f t="shared" si="911"/>
        <v>0</v>
      </c>
      <c r="BX1551" s="12">
        <f t="shared" si="912"/>
        <v>0</v>
      </c>
      <c r="BY1551" s="12">
        <f t="shared" si="913"/>
        <v>0</v>
      </c>
      <c r="BZ1551" s="12">
        <f t="shared" si="914"/>
        <v>0</v>
      </c>
      <c r="CA1551" s="12" t="str">
        <f t="shared" si="915"/>
        <v/>
      </c>
      <c r="CB1551" s="21" t="str">
        <f t="shared" si="916"/>
        <v/>
      </c>
      <c r="CC1551" s="12" t="str">
        <f t="shared" si="917"/>
        <v/>
      </c>
      <c r="CD1551" s="12" t="str">
        <f t="shared" si="918"/>
        <v/>
      </c>
      <c r="CF1551" s="12">
        <f t="shared" si="919"/>
        <v>0</v>
      </c>
      <c r="CG1551" s="12">
        <f t="shared" si="920"/>
        <v>0</v>
      </c>
      <c r="CH1551" s="12">
        <f t="shared" si="921"/>
        <v>0</v>
      </c>
      <c r="CI1551" s="12">
        <f t="shared" si="922"/>
        <v>0</v>
      </c>
      <c r="CJ1551" s="12">
        <f t="shared" si="923"/>
        <v>0</v>
      </c>
      <c r="CK1551" s="12">
        <f t="shared" si="924"/>
        <v>0</v>
      </c>
    </row>
    <row r="1552" spans="50:89" x14ac:dyDescent="0.25">
      <c r="AX1552" s="12" t="str">
        <f t="shared" si="894"/>
        <v/>
      </c>
      <c r="AY1552" s="12" t="str">
        <f t="shared" si="925"/>
        <v/>
      </c>
      <c r="AZ1552" s="20">
        <f t="shared" si="895"/>
        <v>0</v>
      </c>
      <c r="BA1552" s="12" t="str">
        <f t="shared" si="890"/>
        <v/>
      </c>
      <c r="BB1552" s="12" t="str">
        <f t="shared" si="891"/>
        <v/>
      </c>
      <c r="BC1552" s="12" t="str">
        <f t="shared" si="892"/>
        <v/>
      </c>
      <c r="BD1552" s="12" t="str">
        <f t="shared" si="893"/>
        <v/>
      </c>
      <c r="BF1552" s="12">
        <f t="shared" si="896"/>
        <v>0</v>
      </c>
      <c r="BG1552" s="12">
        <f t="shared" si="897"/>
        <v>0</v>
      </c>
      <c r="BH1552" s="12">
        <f t="shared" si="898"/>
        <v>0</v>
      </c>
      <c r="BI1552" s="12">
        <f t="shared" si="899"/>
        <v>0</v>
      </c>
      <c r="BJ1552" s="12">
        <f t="shared" si="900"/>
        <v>0</v>
      </c>
      <c r="BK1552" s="12">
        <f t="shared" si="901"/>
        <v>0</v>
      </c>
      <c r="BL1552" s="20">
        <f t="shared" si="902"/>
        <v>0</v>
      </c>
      <c r="BM1552" s="12">
        <f t="shared" si="903"/>
        <v>0</v>
      </c>
      <c r="BN1552" s="12" t="str">
        <f t="shared" si="889"/>
        <v/>
      </c>
      <c r="BO1552" s="12" t="str">
        <f t="shared" si="904"/>
        <v/>
      </c>
      <c r="BP1552" s="12" t="str">
        <f t="shared" si="905"/>
        <v/>
      </c>
      <c r="BQ1552" s="12" t="str">
        <f t="shared" si="906"/>
        <v/>
      </c>
      <c r="BS1552" s="12">
        <f t="shared" si="907"/>
        <v>0</v>
      </c>
      <c r="BT1552" s="12">
        <f t="shared" si="908"/>
        <v>0</v>
      </c>
      <c r="BU1552" s="12">
        <f t="shared" si="909"/>
        <v>0</v>
      </c>
      <c r="BV1552" s="12">
        <f t="shared" si="910"/>
        <v>0</v>
      </c>
      <c r="BW1552" s="12">
        <f t="shared" si="911"/>
        <v>0</v>
      </c>
      <c r="BX1552" s="12">
        <f t="shared" si="912"/>
        <v>0</v>
      </c>
      <c r="BY1552" s="12">
        <f t="shared" si="913"/>
        <v>0</v>
      </c>
      <c r="BZ1552" s="12">
        <f t="shared" si="914"/>
        <v>0</v>
      </c>
      <c r="CA1552" s="12" t="str">
        <f t="shared" si="915"/>
        <v/>
      </c>
      <c r="CB1552" s="21" t="str">
        <f t="shared" si="916"/>
        <v/>
      </c>
      <c r="CC1552" s="12" t="str">
        <f t="shared" si="917"/>
        <v/>
      </c>
      <c r="CD1552" s="12" t="str">
        <f t="shared" si="918"/>
        <v/>
      </c>
      <c r="CF1552" s="12">
        <f t="shared" si="919"/>
        <v>0</v>
      </c>
      <c r="CG1552" s="12">
        <f t="shared" si="920"/>
        <v>0</v>
      </c>
      <c r="CH1552" s="12">
        <f t="shared" si="921"/>
        <v>0</v>
      </c>
      <c r="CI1552" s="12">
        <f t="shared" si="922"/>
        <v>0</v>
      </c>
      <c r="CJ1552" s="12">
        <f t="shared" si="923"/>
        <v>0</v>
      </c>
      <c r="CK1552" s="12">
        <f t="shared" si="924"/>
        <v>0</v>
      </c>
    </row>
    <row r="1553" spans="50:89" x14ac:dyDescent="0.25">
      <c r="AX1553" s="12" t="str">
        <f t="shared" si="894"/>
        <v/>
      </c>
      <c r="AY1553" s="12" t="str">
        <f t="shared" si="925"/>
        <v/>
      </c>
      <c r="AZ1553" s="20">
        <f t="shared" si="895"/>
        <v>0</v>
      </c>
      <c r="BA1553" s="12" t="str">
        <f t="shared" si="890"/>
        <v/>
      </c>
      <c r="BB1553" s="12" t="str">
        <f t="shared" si="891"/>
        <v/>
      </c>
      <c r="BC1553" s="12" t="str">
        <f t="shared" si="892"/>
        <v/>
      </c>
      <c r="BD1553" s="12" t="str">
        <f t="shared" si="893"/>
        <v/>
      </c>
      <c r="BF1553" s="12">
        <f t="shared" si="896"/>
        <v>0</v>
      </c>
      <c r="BG1553" s="12">
        <f t="shared" si="897"/>
        <v>0</v>
      </c>
      <c r="BH1553" s="12">
        <f t="shared" si="898"/>
        <v>0</v>
      </c>
      <c r="BI1553" s="12">
        <f t="shared" si="899"/>
        <v>0</v>
      </c>
      <c r="BJ1553" s="12">
        <f t="shared" si="900"/>
        <v>0</v>
      </c>
      <c r="BK1553" s="12">
        <f t="shared" si="901"/>
        <v>0</v>
      </c>
      <c r="BL1553" s="20">
        <f t="shared" si="902"/>
        <v>0</v>
      </c>
      <c r="BM1553" s="12">
        <f t="shared" si="903"/>
        <v>0</v>
      </c>
      <c r="BN1553" s="12" t="str">
        <f t="shared" si="889"/>
        <v/>
      </c>
      <c r="BO1553" s="12" t="str">
        <f t="shared" si="904"/>
        <v/>
      </c>
      <c r="BP1553" s="12" t="str">
        <f t="shared" si="905"/>
        <v/>
      </c>
      <c r="BQ1553" s="12" t="str">
        <f t="shared" si="906"/>
        <v/>
      </c>
      <c r="BS1553" s="12">
        <f t="shared" si="907"/>
        <v>0</v>
      </c>
      <c r="BT1553" s="12">
        <f t="shared" si="908"/>
        <v>0</v>
      </c>
      <c r="BU1553" s="12">
        <f t="shared" si="909"/>
        <v>0</v>
      </c>
      <c r="BV1553" s="12">
        <f t="shared" si="910"/>
        <v>0</v>
      </c>
      <c r="BW1553" s="12">
        <f t="shared" si="911"/>
        <v>0</v>
      </c>
      <c r="BX1553" s="12">
        <f t="shared" si="912"/>
        <v>0</v>
      </c>
      <c r="BY1553" s="12">
        <f t="shared" si="913"/>
        <v>0</v>
      </c>
      <c r="BZ1553" s="12">
        <f t="shared" si="914"/>
        <v>0</v>
      </c>
      <c r="CA1553" s="12" t="str">
        <f t="shared" si="915"/>
        <v/>
      </c>
      <c r="CB1553" s="21" t="str">
        <f t="shared" si="916"/>
        <v/>
      </c>
      <c r="CC1553" s="12" t="str">
        <f t="shared" si="917"/>
        <v/>
      </c>
      <c r="CD1553" s="12" t="str">
        <f t="shared" si="918"/>
        <v/>
      </c>
      <c r="CF1553" s="12">
        <f t="shared" si="919"/>
        <v>0</v>
      </c>
      <c r="CG1553" s="12">
        <f t="shared" si="920"/>
        <v>0</v>
      </c>
      <c r="CH1553" s="12">
        <f t="shared" si="921"/>
        <v>0</v>
      </c>
      <c r="CI1553" s="12">
        <f t="shared" si="922"/>
        <v>0</v>
      </c>
      <c r="CJ1553" s="12">
        <f t="shared" si="923"/>
        <v>0</v>
      </c>
      <c r="CK1553" s="12">
        <f t="shared" si="924"/>
        <v>0</v>
      </c>
    </row>
    <row r="1554" spans="50:89" x14ac:dyDescent="0.25">
      <c r="AX1554" s="12" t="str">
        <f t="shared" si="894"/>
        <v/>
      </c>
      <c r="AY1554" s="12" t="str">
        <f t="shared" si="925"/>
        <v/>
      </c>
      <c r="AZ1554" s="20">
        <f t="shared" si="895"/>
        <v>0</v>
      </c>
      <c r="BA1554" s="12" t="str">
        <f t="shared" si="890"/>
        <v/>
      </c>
      <c r="BB1554" s="12" t="str">
        <f t="shared" si="891"/>
        <v/>
      </c>
      <c r="BC1554" s="12" t="str">
        <f t="shared" si="892"/>
        <v/>
      </c>
      <c r="BD1554" s="12" t="str">
        <f t="shared" si="893"/>
        <v/>
      </c>
      <c r="BF1554" s="12">
        <f t="shared" si="896"/>
        <v>0</v>
      </c>
      <c r="BG1554" s="12">
        <f t="shared" si="897"/>
        <v>0</v>
      </c>
      <c r="BH1554" s="12">
        <f t="shared" si="898"/>
        <v>0</v>
      </c>
      <c r="BI1554" s="12">
        <f t="shared" si="899"/>
        <v>0</v>
      </c>
      <c r="BJ1554" s="12">
        <f t="shared" si="900"/>
        <v>0</v>
      </c>
      <c r="BK1554" s="12">
        <f t="shared" si="901"/>
        <v>0</v>
      </c>
      <c r="BL1554" s="20">
        <f t="shared" si="902"/>
        <v>0</v>
      </c>
      <c r="BM1554" s="12">
        <f t="shared" si="903"/>
        <v>0</v>
      </c>
      <c r="BN1554" s="12" t="str">
        <f t="shared" si="889"/>
        <v/>
      </c>
      <c r="BO1554" s="12" t="str">
        <f t="shared" si="904"/>
        <v/>
      </c>
      <c r="BP1554" s="12" t="str">
        <f t="shared" si="905"/>
        <v/>
      </c>
      <c r="BQ1554" s="12" t="str">
        <f t="shared" si="906"/>
        <v/>
      </c>
      <c r="BS1554" s="12">
        <f t="shared" si="907"/>
        <v>0</v>
      </c>
      <c r="BT1554" s="12">
        <f t="shared" si="908"/>
        <v>0</v>
      </c>
      <c r="BU1554" s="12">
        <f t="shared" si="909"/>
        <v>0</v>
      </c>
      <c r="BV1554" s="12">
        <f t="shared" si="910"/>
        <v>0</v>
      </c>
      <c r="BW1554" s="12">
        <f t="shared" si="911"/>
        <v>0</v>
      </c>
      <c r="BX1554" s="12">
        <f t="shared" si="912"/>
        <v>0</v>
      </c>
      <c r="BY1554" s="12">
        <f t="shared" si="913"/>
        <v>0</v>
      </c>
      <c r="BZ1554" s="12">
        <f t="shared" si="914"/>
        <v>0</v>
      </c>
      <c r="CA1554" s="12" t="str">
        <f t="shared" si="915"/>
        <v/>
      </c>
      <c r="CB1554" s="21" t="str">
        <f t="shared" si="916"/>
        <v/>
      </c>
      <c r="CC1554" s="12" t="str">
        <f t="shared" si="917"/>
        <v/>
      </c>
      <c r="CD1554" s="12" t="str">
        <f t="shared" si="918"/>
        <v/>
      </c>
      <c r="CF1554" s="12">
        <f t="shared" si="919"/>
        <v>0</v>
      </c>
      <c r="CG1554" s="12">
        <f t="shared" si="920"/>
        <v>0</v>
      </c>
      <c r="CH1554" s="12">
        <f t="shared" si="921"/>
        <v>0</v>
      </c>
      <c r="CI1554" s="12">
        <f t="shared" si="922"/>
        <v>0</v>
      </c>
      <c r="CJ1554" s="12">
        <f t="shared" si="923"/>
        <v>0</v>
      </c>
      <c r="CK1554" s="12">
        <f t="shared" si="924"/>
        <v>0</v>
      </c>
    </row>
    <row r="1555" spans="50:89" x14ac:dyDescent="0.25">
      <c r="AX1555" s="12" t="str">
        <f t="shared" si="894"/>
        <v/>
      </c>
      <c r="AY1555" s="12" t="str">
        <f t="shared" si="925"/>
        <v/>
      </c>
      <c r="AZ1555" s="20">
        <f t="shared" si="895"/>
        <v>0</v>
      </c>
      <c r="BA1555" s="12" t="str">
        <f t="shared" si="890"/>
        <v/>
      </c>
      <c r="BB1555" s="12" t="str">
        <f t="shared" si="891"/>
        <v/>
      </c>
      <c r="BC1555" s="12" t="str">
        <f t="shared" si="892"/>
        <v/>
      </c>
      <c r="BD1555" s="12" t="str">
        <f t="shared" si="893"/>
        <v/>
      </c>
      <c r="BF1555" s="12">
        <f t="shared" si="896"/>
        <v>0</v>
      </c>
      <c r="BG1555" s="12">
        <f t="shared" si="897"/>
        <v>0</v>
      </c>
      <c r="BH1555" s="12">
        <f t="shared" si="898"/>
        <v>0</v>
      </c>
      <c r="BI1555" s="12">
        <f t="shared" si="899"/>
        <v>0</v>
      </c>
      <c r="BJ1555" s="12">
        <f t="shared" si="900"/>
        <v>0</v>
      </c>
      <c r="BK1555" s="12">
        <f t="shared" si="901"/>
        <v>0</v>
      </c>
      <c r="BL1555" s="20">
        <f t="shared" si="902"/>
        <v>0</v>
      </c>
      <c r="BM1555" s="12">
        <f t="shared" si="903"/>
        <v>0</v>
      </c>
      <c r="BN1555" s="12" t="str">
        <f t="shared" si="889"/>
        <v/>
      </c>
      <c r="BO1555" s="12" t="str">
        <f t="shared" si="904"/>
        <v/>
      </c>
      <c r="BP1555" s="12" t="str">
        <f t="shared" si="905"/>
        <v/>
      </c>
      <c r="BQ1555" s="12" t="str">
        <f t="shared" si="906"/>
        <v/>
      </c>
      <c r="BS1555" s="12">
        <f t="shared" si="907"/>
        <v>0</v>
      </c>
      <c r="BT1555" s="12">
        <f t="shared" si="908"/>
        <v>0</v>
      </c>
      <c r="BU1555" s="12">
        <f t="shared" si="909"/>
        <v>0</v>
      </c>
      <c r="BV1555" s="12">
        <f t="shared" si="910"/>
        <v>0</v>
      </c>
      <c r="BW1555" s="12">
        <f t="shared" si="911"/>
        <v>0</v>
      </c>
      <c r="BX1555" s="12">
        <f t="shared" si="912"/>
        <v>0</v>
      </c>
      <c r="BY1555" s="12">
        <f t="shared" si="913"/>
        <v>0</v>
      </c>
      <c r="BZ1555" s="12">
        <f t="shared" si="914"/>
        <v>0</v>
      </c>
      <c r="CA1555" s="12" t="str">
        <f t="shared" si="915"/>
        <v/>
      </c>
      <c r="CB1555" s="21" t="str">
        <f t="shared" si="916"/>
        <v/>
      </c>
      <c r="CC1555" s="12" t="str">
        <f t="shared" si="917"/>
        <v/>
      </c>
      <c r="CD1555" s="12" t="str">
        <f t="shared" si="918"/>
        <v/>
      </c>
      <c r="CF1555" s="12">
        <f t="shared" si="919"/>
        <v>0</v>
      </c>
      <c r="CG1555" s="12">
        <f t="shared" si="920"/>
        <v>0</v>
      </c>
      <c r="CH1555" s="12">
        <f t="shared" si="921"/>
        <v>0</v>
      </c>
      <c r="CI1555" s="12">
        <f t="shared" si="922"/>
        <v>0</v>
      </c>
      <c r="CJ1555" s="12">
        <f t="shared" si="923"/>
        <v>0</v>
      </c>
      <c r="CK1555" s="12">
        <f t="shared" si="924"/>
        <v>0</v>
      </c>
    </row>
    <row r="1556" spans="50:89" x14ac:dyDescent="0.25">
      <c r="AX1556" s="12" t="str">
        <f t="shared" si="894"/>
        <v/>
      </c>
      <c r="AY1556" s="12" t="str">
        <f t="shared" si="925"/>
        <v/>
      </c>
      <c r="AZ1556" s="20">
        <f t="shared" si="895"/>
        <v>0</v>
      </c>
      <c r="BA1556" s="12" t="str">
        <f t="shared" si="890"/>
        <v/>
      </c>
      <c r="BB1556" s="12" t="str">
        <f t="shared" si="891"/>
        <v/>
      </c>
      <c r="BC1556" s="12" t="str">
        <f t="shared" si="892"/>
        <v/>
      </c>
      <c r="BD1556" s="12" t="str">
        <f t="shared" si="893"/>
        <v/>
      </c>
      <c r="BF1556" s="12">
        <f t="shared" si="896"/>
        <v>0</v>
      </c>
      <c r="BG1556" s="12">
        <f t="shared" si="897"/>
        <v>0</v>
      </c>
      <c r="BH1556" s="12">
        <f t="shared" si="898"/>
        <v>0</v>
      </c>
      <c r="BI1556" s="12">
        <f t="shared" si="899"/>
        <v>0</v>
      </c>
      <c r="BJ1556" s="12">
        <f t="shared" si="900"/>
        <v>0</v>
      </c>
      <c r="BK1556" s="12">
        <f t="shared" si="901"/>
        <v>0</v>
      </c>
      <c r="BL1556" s="20">
        <f t="shared" si="902"/>
        <v>0</v>
      </c>
      <c r="BM1556" s="12">
        <f t="shared" si="903"/>
        <v>0</v>
      </c>
      <c r="BN1556" s="12" t="str">
        <f t="shared" si="889"/>
        <v/>
      </c>
      <c r="BO1556" s="12" t="str">
        <f t="shared" si="904"/>
        <v/>
      </c>
      <c r="BP1556" s="12" t="str">
        <f t="shared" si="905"/>
        <v/>
      </c>
      <c r="BQ1556" s="12" t="str">
        <f t="shared" si="906"/>
        <v/>
      </c>
      <c r="BS1556" s="12">
        <f t="shared" si="907"/>
        <v>0</v>
      </c>
      <c r="BT1556" s="12">
        <f t="shared" si="908"/>
        <v>0</v>
      </c>
      <c r="BU1556" s="12">
        <f t="shared" si="909"/>
        <v>0</v>
      </c>
      <c r="BV1556" s="12">
        <f t="shared" si="910"/>
        <v>0</v>
      </c>
      <c r="BW1556" s="12">
        <f t="shared" si="911"/>
        <v>0</v>
      </c>
      <c r="BX1556" s="12">
        <f t="shared" si="912"/>
        <v>0</v>
      </c>
      <c r="BY1556" s="12">
        <f t="shared" si="913"/>
        <v>0</v>
      </c>
      <c r="BZ1556" s="12">
        <f t="shared" si="914"/>
        <v>0</v>
      </c>
      <c r="CA1556" s="12" t="str">
        <f t="shared" si="915"/>
        <v/>
      </c>
      <c r="CB1556" s="21" t="str">
        <f t="shared" si="916"/>
        <v/>
      </c>
      <c r="CC1556" s="12" t="str">
        <f t="shared" si="917"/>
        <v/>
      </c>
      <c r="CD1556" s="12" t="str">
        <f t="shared" si="918"/>
        <v/>
      </c>
      <c r="CF1556" s="12">
        <f t="shared" si="919"/>
        <v>0</v>
      </c>
      <c r="CG1556" s="12">
        <f t="shared" si="920"/>
        <v>0</v>
      </c>
      <c r="CH1556" s="12">
        <f t="shared" si="921"/>
        <v>0</v>
      </c>
      <c r="CI1556" s="12">
        <f t="shared" si="922"/>
        <v>0</v>
      </c>
      <c r="CJ1556" s="12">
        <f t="shared" si="923"/>
        <v>0</v>
      </c>
      <c r="CK1556" s="12">
        <f t="shared" si="924"/>
        <v>0</v>
      </c>
    </row>
    <row r="1557" spans="50:89" x14ac:dyDescent="0.25">
      <c r="AX1557" s="12" t="str">
        <f t="shared" si="894"/>
        <v/>
      </c>
      <c r="AY1557" s="12" t="str">
        <f t="shared" si="925"/>
        <v/>
      </c>
      <c r="AZ1557" s="20">
        <f t="shared" si="895"/>
        <v>0</v>
      </c>
      <c r="BA1557" s="12" t="str">
        <f t="shared" si="890"/>
        <v/>
      </c>
      <c r="BB1557" s="12" t="str">
        <f t="shared" si="891"/>
        <v/>
      </c>
      <c r="BC1557" s="12" t="str">
        <f t="shared" si="892"/>
        <v/>
      </c>
      <c r="BD1557" s="12" t="str">
        <f t="shared" si="893"/>
        <v/>
      </c>
      <c r="BF1557" s="12">
        <f t="shared" si="896"/>
        <v>0</v>
      </c>
      <c r="BG1557" s="12">
        <f t="shared" si="897"/>
        <v>0</v>
      </c>
      <c r="BH1557" s="12">
        <f t="shared" si="898"/>
        <v>0</v>
      </c>
      <c r="BI1557" s="12">
        <f t="shared" si="899"/>
        <v>0</v>
      </c>
      <c r="BJ1557" s="12">
        <f t="shared" si="900"/>
        <v>0</v>
      </c>
      <c r="BK1557" s="12">
        <f t="shared" si="901"/>
        <v>0</v>
      </c>
      <c r="BL1557" s="20">
        <f t="shared" si="902"/>
        <v>0</v>
      </c>
      <c r="BM1557" s="12">
        <f t="shared" si="903"/>
        <v>0</v>
      </c>
      <c r="BN1557" s="12" t="str">
        <f t="shared" si="889"/>
        <v/>
      </c>
      <c r="BO1557" s="12" t="str">
        <f t="shared" si="904"/>
        <v/>
      </c>
      <c r="BP1557" s="12" t="str">
        <f t="shared" si="905"/>
        <v/>
      </c>
      <c r="BQ1557" s="12" t="str">
        <f t="shared" si="906"/>
        <v/>
      </c>
      <c r="BS1557" s="12">
        <f t="shared" si="907"/>
        <v>0</v>
      </c>
      <c r="BT1557" s="12">
        <f t="shared" si="908"/>
        <v>0</v>
      </c>
      <c r="BU1557" s="12">
        <f t="shared" si="909"/>
        <v>0</v>
      </c>
      <c r="BV1557" s="12">
        <f t="shared" si="910"/>
        <v>0</v>
      </c>
      <c r="BW1557" s="12">
        <f t="shared" si="911"/>
        <v>0</v>
      </c>
      <c r="BX1557" s="12">
        <f t="shared" si="912"/>
        <v>0</v>
      </c>
      <c r="BY1557" s="12">
        <f t="shared" si="913"/>
        <v>0</v>
      </c>
      <c r="BZ1557" s="12">
        <f t="shared" si="914"/>
        <v>0</v>
      </c>
      <c r="CA1557" s="12" t="str">
        <f t="shared" si="915"/>
        <v/>
      </c>
      <c r="CB1557" s="21" t="str">
        <f t="shared" si="916"/>
        <v/>
      </c>
      <c r="CC1557" s="12" t="str">
        <f t="shared" si="917"/>
        <v/>
      </c>
      <c r="CD1557" s="12" t="str">
        <f t="shared" si="918"/>
        <v/>
      </c>
      <c r="CF1557" s="12">
        <f t="shared" si="919"/>
        <v>0</v>
      </c>
      <c r="CG1557" s="12">
        <f t="shared" si="920"/>
        <v>0</v>
      </c>
      <c r="CH1557" s="12">
        <f t="shared" si="921"/>
        <v>0</v>
      </c>
      <c r="CI1557" s="12">
        <f t="shared" si="922"/>
        <v>0</v>
      </c>
      <c r="CJ1557" s="12">
        <f t="shared" si="923"/>
        <v>0</v>
      </c>
      <c r="CK1557" s="12">
        <f t="shared" si="924"/>
        <v>0</v>
      </c>
    </row>
    <row r="1558" spans="50:89" x14ac:dyDescent="0.25">
      <c r="AX1558" s="12" t="str">
        <f t="shared" si="894"/>
        <v/>
      </c>
      <c r="AY1558" s="12" t="str">
        <f t="shared" si="925"/>
        <v/>
      </c>
      <c r="AZ1558" s="20">
        <f t="shared" si="895"/>
        <v>0</v>
      </c>
      <c r="BA1558" s="12" t="str">
        <f t="shared" si="890"/>
        <v/>
      </c>
      <c r="BB1558" s="12" t="str">
        <f t="shared" si="891"/>
        <v/>
      </c>
      <c r="BC1558" s="12" t="str">
        <f t="shared" si="892"/>
        <v/>
      </c>
      <c r="BD1558" s="12" t="str">
        <f t="shared" si="893"/>
        <v/>
      </c>
      <c r="BF1558" s="12">
        <f t="shared" si="896"/>
        <v>0</v>
      </c>
      <c r="BG1558" s="12">
        <f t="shared" si="897"/>
        <v>0</v>
      </c>
      <c r="BH1558" s="12">
        <f t="shared" si="898"/>
        <v>0</v>
      </c>
      <c r="BI1558" s="12">
        <f t="shared" si="899"/>
        <v>0</v>
      </c>
      <c r="BJ1558" s="12">
        <f t="shared" si="900"/>
        <v>0</v>
      </c>
      <c r="BK1558" s="12">
        <f t="shared" si="901"/>
        <v>0</v>
      </c>
      <c r="BL1558" s="20">
        <f t="shared" si="902"/>
        <v>0</v>
      </c>
      <c r="BM1558" s="12">
        <f t="shared" si="903"/>
        <v>0</v>
      </c>
      <c r="BN1558" s="12" t="str">
        <f t="shared" si="889"/>
        <v/>
      </c>
      <c r="BO1558" s="12" t="str">
        <f t="shared" si="904"/>
        <v/>
      </c>
      <c r="BP1558" s="12" t="str">
        <f t="shared" si="905"/>
        <v/>
      </c>
      <c r="BQ1558" s="12" t="str">
        <f t="shared" si="906"/>
        <v/>
      </c>
      <c r="BS1558" s="12">
        <f t="shared" si="907"/>
        <v>0</v>
      </c>
      <c r="BT1558" s="12">
        <f t="shared" si="908"/>
        <v>0</v>
      </c>
      <c r="BU1558" s="12">
        <f t="shared" si="909"/>
        <v>0</v>
      </c>
      <c r="BV1558" s="12">
        <f t="shared" si="910"/>
        <v>0</v>
      </c>
      <c r="BW1558" s="12">
        <f t="shared" si="911"/>
        <v>0</v>
      </c>
      <c r="BX1558" s="12">
        <f t="shared" si="912"/>
        <v>0</v>
      </c>
      <c r="BY1558" s="12">
        <f t="shared" si="913"/>
        <v>0</v>
      </c>
      <c r="BZ1558" s="12">
        <f t="shared" si="914"/>
        <v>0</v>
      </c>
      <c r="CA1558" s="12" t="str">
        <f t="shared" si="915"/>
        <v/>
      </c>
      <c r="CB1558" s="21" t="str">
        <f t="shared" si="916"/>
        <v/>
      </c>
      <c r="CC1558" s="12" t="str">
        <f t="shared" si="917"/>
        <v/>
      </c>
      <c r="CD1558" s="12" t="str">
        <f t="shared" si="918"/>
        <v/>
      </c>
      <c r="CF1558" s="12">
        <f t="shared" si="919"/>
        <v>0</v>
      </c>
      <c r="CG1558" s="12">
        <f t="shared" si="920"/>
        <v>0</v>
      </c>
      <c r="CH1558" s="12">
        <f t="shared" si="921"/>
        <v>0</v>
      </c>
      <c r="CI1558" s="12">
        <f t="shared" si="922"/>
        <v>0</v>
      </c>
      <c r="CJ1558" s="12">
        <f t="shared" si="923"/>
        <v>0</v>
      </c>
      <c r="CK1558" s="12">
        <f t="shared" si="924"/>
        <v>0</v>
      </c>
    </row>
    <row r="1559" spans="50:89" x14ac:dyDescent="0.25">
      <c r="AX1559" s="12" t="str">
        <f t="shared" si="894"/>
        <v/>
      </c>
      <c r="AY1559" s="12" t="str">
        <f t="shared" si="925"/>
        <v/>
      </c>
      <c r="AZ1559" s="20">
        <f t="shared" si="895"/>
        <v>0</v>
      </c>
      <c r="BA1559" s="12" t="str">
        <f t="shared" si="890"/>
        <v/>
      </c>
      <c r="BB1559" s="12" t="str">
        <f t="shared" si="891"/>
        <v/>
      </c>
      <c r="BC1559" s="12" t="str">
        <f t="shared" si="892"/>
        <v/>
      </c>
      <c r="BD1559" s="12" t="str">
        <f t="shared" si="893"/>
        <v/>
      </c>
      <c r="BF1559" s="12">
        <f t="shared" si="896"/>
        <v>0</v>
      </c>
      <c r="BG1559" s="12">
        <f t="shared" si="897"/>
        <v>0</v>
      </c>
      <c r="BH1559" s="12">
        <f t="shared" si="898"/>
        <v>0</v>
      </c>
      <c r="BI1559" s="12">
        <f t="shared" si="899"/>
        <v>0</v>
      </c>
      <c r="BJ1559" s="12">
        <f t="shared" si="900"/>
        <v>0</v>
      </c>
      <c r="BK1559" s="12">
        <f t="shared" si="901"/>
        <v>0</v>
      </c>
      <c r="BL1559" s="20">
        <f t="shared" si="902"/>
        <v>0</v>
      </c>
      <c r="BM1559" s="12">
        <f t="shared" si="903"/>
        <v>0</v>
      </c>
      <c r="BN1559" s="12" t="str">
        <f t="shared" si="889"/>
        <v/>
      </c>
      <c r="BO1559" s="12" t="str">
        <f t="shared" si="904"/>
        <v/>
      </c>
      <c r="BP1559" s="12" t="str">
        <f t="shared" si="905"/>
        <v/>
      </c>
      <c r="BQ1559" s="12" t="str">
        <f t="shared" si="906"/>
        <v/>
      </c>
      <c r="BS1559" s="12">
        <f t="shared" si="907"/>
        <v>0</v>
      </c>
      <c r="BT1559" s="12">
        <f t="shared" si="908"/>
        <v>0</v>
      </c>
      <c r="BU1559" s="12">
        <f t="shared" si="909"/>
        <v>0</v>
      </c>
      <c r="BV1559" s="12">
        <f t="shared" si="910"/>
        <v>0</v>
      </c>
      <c r="BW1559" s="12">
        <f t="shared" si="911"/>
        <v>0</v>
      </c>
      <c r="BX1559" s="12">
        <f t="shared" si="912"/>
        <v>0</v>
      </c>
      <c r="BY1559" s="12">
        <f t="shared" si="913"/>
        <v>0</v>
      </c>
      <c r="BZ1559" s="12">
        <f t="shared" si="914"/>
        <v>0</v>
      </c>
      <c r="CA1559" s="12" t="str">
        <f t="shared" si="915"/>
        <v/>
      </c>
      <c r="CB1559" s="21" t="str">
        <f t="shared" si="916"/>
        <v/>
      </c>
      <c r="CC1559" s="12" t="str">
        <f t="shared" si="917"/>
        <v/>
      </c>
      <c r="CD1559" s="12" t="str">
        <f t="shared" si="918"/>
        <v/>
      </c>
      <c r="CF1559" s="12">
        <f t="shared" si="919"/>
        <v>0</v>
      </c>
      <c r="CG1559" s="12">
        <f t="shared" si="920"/>
        <v>0</v>
      </c>
      <c r="CH1559" s="12">
        <f t="shared" si="921"/>
        <v>0</v>
      </c>
      <c r="CI1559" s="12">
        <f t="shared" si="922"/>
        <v>0</v>
      </c>
      <c r="CJ1559" s="12">
        <f t="shared" si="923"/>
        <v>0</v>
      </c>
      <c r="CK1559" s="12">
        <f t="shared" si="924"/>
        <v>0</v>
      </c>
    </row>
    <row r="1560" spans="50:89" x14ac:dyDescent="0.25">
      <c r="AX1560" s="12" t="str">
        <f t="shared" si="894"/>
        <v/>
      </c>
      <c r="AY1560" s="12" t="str">
        <f t="shared" si="925"/>
        <v/>
      </c>
      <c r="AZ1560" s="20">
        <f t="shared" si="895"/>
        <v>0</v>
      </c>
      <c r="BA1560" s="12" t="str">
        <f t="shared" si="890"/>
        <v/>
      </c>
      <c r="BB1560" s="12" t="str">
        <f t="shared" si="891"/>
        <v/>
      </c>
      <c r="BC1560" s="12" t="str">
        <f t="shared" si="892"/>
        <v/>
      </c>
      <c r="BD1560" s="12" t="str">
        <f t="shared" si="893"/>
        <v/>
      </c>
      <c r="BF1560" s="12">
        <f t="shared" si="896"/>
        <v>0</v>
      </c>
      <c r="BG1560" s="12">
        <f t="shared" si="897"/>
        <v>0</v>
      </c>
      <c r="BH1560" s="12">
        <f t="shared" si="898"/>
        <v>0</v>
      </c>
      <c r="BI1560" s="12">
        <f t="shared" si="899"/>
        <v>0</v>
      </c>
      <c r="BJ1560" s="12">
        <f t="shared" si="900"/>
        <v>0</v>
      </c>
      <c r="BK1560" s="12">
        <f t="shared" si="901"/>
        <v>0</v>
      </c>
      <c r="BL1560" s="20">
        <f t="shared" si="902"/>
        <v>0</v>
      </c>
      <c r="BM1560" s="12">
        <f t="shared" si="903"/>
        <v>0</v>
      </c>
      <c r="BN1560" s="12" t="str">
        <f t="shared" si="889"/>
        <v/>
      </c>
      <c r="BO1560" s="12" t="str">
        <f t="shared" si="904"/>
        <v/>
      </c>
      <c r="BP1560" s="12" t="str">
        <f t="shared" si="905"/>
        <v/>
      </c>
      <c r="BQ1560" s="12" t="str">
        <f t="shared" si="906"/>
        <v/>
      </c>
      <c r="BS1560" s="12">
        <f t="shared" si="907"/>
        <v>0</v>
      </c>
      <c r="BT1560" s="12">
        <f t="shared" si="908"/>
        <v>0</v>
      </c>
      <c r="BU1560" s="12">
        <f t="shared" si="909"/>
        <v>0</v>
      </c>
      <c r="BV1560" s="12">
        <f t="shared" si="910"/>
        <v>0</v>
      </c>
      <c r="BW1560" s="12">
        <f t="shared" si="911"/>
        <v>0</v>
      </c>
      <c r="BX1560" s="12">
        <f t="shared" si="912"/>
        <v>0</v>
      </c>
      <c r="BY1560" s="12">
        <f t="shared" si="913"/>
        <v>0</v>
      </c>
      <c r="BZ1560" s="12">
        <f t="shared" si="914"/>
        <v>0</v>
      </c>
      <c r="CA1560" s="12" t="str">
        <f t="shared" si="915"/>
        <v/>
      </c>
      <c r="CB1560" s="21" t="str">
        <f t="shared" si="916"/>
        <v/>
      </c>
      <c r="CC1560" s="12" t="str">
        <f t="shared" si="917"/>
        <v/>
      </c>
      <c r="CD1560" s="12" t="str">
        <f t="shared" si="918"/>
        <v/>
      </c>
      <c r="CF1560" s="12">
        <f t="shared" si="919"/>
        <v>0</v>
      </c>
      <c r="CG1560" s="12">
        <f t="shared" si="920"/>
        <v>0</v>
      </c>
      <c r="CH1560" s="12">
        <f t="shared" si="921"/>
        <v>0</v>
      </c>
      <c r="CI1560" s="12">
        <f t="shared" si="922"/>
        <v>0</v>
      </c>
      <c r="CJ1560" s="12">
        <f t="shared" si="923"/>
        <v>0</v>
      </c>
      <c r="CK1560" s="12">
        <f t="shared" si="924"/>
        <v>0</v>
      </c>
    </row>
    <row r="1561" spans="50:89" x14ac:dyDescent="0.25">
      <c r="AX1561" s="12" t="str">
        <f t="shared" si="894"/>
        <v/>
      </c>
      <c r="AY1561" s="12" t="str">
        <f t="shared" si="925"/>
        <v/>
      </c>
      <c r="AZ1561" s="20">
        <f t="shared" si="895"/>
        <v>0</v>
      </c>
      <c r="BA1561" s="12" t="str">
        <f t="shared" si="890"/>
        <v/>
      </c>
      <c r="BB1561" s="12" t="str">
        <f t="shared" si="891"/>
        <v/>
      </c>
      <c r="BC1561" s="12" t="str">
        <f t="shared" si="892"/>
        <v/>
      </c>
      <c r="BD1561" s="12" t="str">
        <f t="shared" si="893"/>
        <v/>
      </c>
      <c r="BF1561" s="12">
        <f t="shared" si="896"/>
        <v>0</v>
      </c>
      <c r="BG1561" s="12">
        <f t="shared" si="897"/>
        <v>0</v>
      </c>
      <c r="BH1561" s="12">
        <f t="shared" si="898"/>
        <v>0</v>
      </c>
      <c r="BI1561" s="12">
        <f t="shared" si="899"/>
        <v>0</v>
      </c>
      <c r="BJ1561" s="12">
        <f t="shared" si="900"/>
        <v>0</v>
      </c>
      <c r="BK1561" s="12">
        <f t="shared" si="901"/>
        <v>0</v>
      </c>
      <c r="BL1561" s="20">
        <f t="shared" si="902"/>
        <v>0</v>
      </c>
      <c r="BM1561" s="12">
        <f t="shared" si="903"/>
        <v>0</v>
      </c>
      <c r="BN1561" s="12" t="str">
        <f t="shared" si="889"/>
        <v/>
      </c>
      <c r="BO1561" s="12" t="str">
        <f t="shared" si="904"/>
        <v/>
      </c>
      <c r="BP1561" s="12" t="str">
        <f t="shared" si="905"/>
        <v/>
      </c>
      <c r="BQ1561" s="12" t="str">
        <f t="shared" si="906"/>
        <v/>
      </c>
      <c r="BS1561" s="12">
        <f t="shared" si="907"/>
        <v>0</v>
      </c>
      <c r="BT1561" s="12">
        <f t="shared" si="908"/>
        <v>0</v>
      </c>
      <c r="BU1561" s="12">
        <f t="shared" si="909"/>
        <v>0</v>
      </c>
      <c r="BV1561" s="12">
        <f t="shared" si="910"/>
        <v>0</v>
      </c>
      <c r="BW1561" s="12">
        <f t="shared" si="911"/>
        <v>0</v>
      </c>
      <c r="BX1561" s="12">
        <f t="shared" si="912"/>
        <v>0</v>
      </c>
      <c r="BY1561" s="12">
        <f t="shared" si="913"/>
        <v>0</v>
      </c>
      <c r="BZ1561" s="12">
        <f t="shared" si="914"/>
        <v>0</v>
      </c>
      <c r="CA1561" s="12" t="str">
        <f t="shared" si="915"/>
        <v/>
      </c>
      <c r="CB1561" s="21" t="str">
        <f t="shared" si="916"/>
        <v/>
      </c>
      <c r="CC1561" s="12" t="str">
        <f t="shared" si="917"/>
        <v/>
      </c>
      <c r="CD1561" s="12" t="str">
        <f t="shared" si="918"/>
        <v/>
      </c>
      <c r="CF1561" s="12">
        <f t="shared" si="919"/>
        <v>0</v>
      </c>
      <c r="CG1561" s="12">
        <f t="shared" si="920"/>
        <v>0</v>
      </c>
      <c r="CH1561" s="12">
        <f t="shared" si="921"/>
        <v>0</v>
      </c>
      <c r="CI1561" s="12">
        <f t="shared" si="922"/>
        <v>0</v>
      </c>
      <c r="CJ1561" s="12">
        <f t="shared" si="923"/>
        <v>0</v>
      </c>
      <c r="CK1561" s="12">
        <f t="shared" si="924"/>
        <v>0</v>
      </c>
    </row>
    <row r="1562" spans="50:89" x14ac:dyDescent="0.25">
      <c r="AX1562" s="12" t="str">
        <f t="shared" si="894"/>
        <v/>
      </c>
      <c r="AY1562" s="12" t="str">
        <f t="shared" si="925"/>
        <v/>
      </c>
      <c r="AZ1562" s="20">
        <f t="shared" si="895"/>
        <v>0</v>
      </c>
      <c r="BA1562" s="12" t="str">
        <f t="shared" si="890"/>
        <v/>
      </c>
      <c r="BB1562" s="12" t="str">
        <f t="shared" si="891"/>
        <v/>
      </c>
      <c r="BC1562" s="12" t="str">
        <f t="shared" si="892"/>
        <v/>
      </c>
      <c r="BD1562" s="12" t="str">
        <f t="shared" si="893"/>
        <v/>
      </c>
      <c r="BF1562" s="12">
        <f t="shared" si="896"/>
        <v>0</v>
      </c>
      <c r="BG1562" s="12">
        <f t="shared" si="897"/>
        <v>0</v>
      </c>
      <c r="BH1562" s="12">
        <f t="shared" si="898"/>
        <v>0</v>
      </c>
      <c r="BI1562" s="12">
        <f t="shared" si="899"/>
        <v>0</v>
      </c>
      <c r="BJ1562" s="12">
        <f t="shared" si="900"/>
        <v>0</v>
      </c>
      <c r="BK1562" s="12">
        <f t="shared" si="901"/>
        <v>0</v>
      </c>
      <c r="BL1562" s="20">
        <f t="shared" si="902"/>
        <v>0</v>
      </c>
      <c r="BM1562" s="12">
        <f t="shared" si="903"/>
        <v>0</v>
      </c>
      <c r="BN1562" s="12" t="str">
        <f t="shared" si="889"/>
        <v/>
      </c>
      <c r="BO1562" s="12" t="str">
        <f t="shared" si="904"/>
        <v/>
      </c>
      <c r="BP1562" s="12" t="str">
        <f t="shared" si="905"/>
        <v/>
      </c>
      <c r="BQ1562" s="12" t="str">
        <f t="shared" si="906"/>
        <v/>
      </c>
      <c r="BS1562" s="12">
        <f t="shared" si="907"/>
        <v>0</v>
      </c>
      <c r="BT1562" s="12">
        <f t="shared" si="908"/>
        <v>0</v>
      </c>
      <c r="BU1562" s="12">
        <f t="shared" si="909"/>
        <v>0</v>
      </c>
      <c r="BV1562" s="12">
        <f t="shared" si="910"/>
        <v>0</v>
      </c>
      <c r="BW1562" s="12">
        <f t="shared" si="911"/>
        <v>0</v>
      </c>
      <c r="BX1562" s="12">
        <f t="shared" si="912"/>
        <v>0</v>
      </c>
      <c r="BY1562" s="12">
        <f t="shared" si="913"/>
        <v>0</v>
      </c>
      <c r="BZ1562" s="12">
        <f t="shared" si="914"/>
        <v>0</v>
      </c>
      <c r="CA1562" s="12" t="str">
        <f t="shared" si="915"/>
        <v/>
      </c>
      <c r="CB1562" s="21" t="str">
        <f t="shared" si="916"/>
        <v/>
      </c>
      <c r="CC1562" s="12" t="str">
        <f t="shared" si="917"/>
        <v/>
      </c>
      <c r="CD1562" s="12" t="str">
        <f t="shared" si="918"/>
        <v/>
      </c>
      <c r="CF1562" s="12">
        <f t="shared" si="919"/>
        <v>0</v>
      </c>
      <c r="CG1562" s="12">
        <f t="shared" si="920"/>
        <v>0</v>
      </c>
      <c r="CH1562" s="12">
        <f t="shared" si="921"/>
        <v>0</v>
      </c>
      <c r="CI1562" s="12">
        <f t="shared" si="922"/>
        <v>0</v>
      </c>
      <c r="CJ1562" s="12">
        <f t="shared" si="923"/>
        <v>0</v>
      </c>
      <c r="CK1562" s="12">
        <f t="shared" si="924"/>
        <v>0</v>
      </c>
    </row>
    <row r="1563" spans="50:89" x14ac:dyDescent="0.25">
      <c r="AX1563" s="12" t="str">
        <f t="shared" si="894"/>
        <v/>
      </c>
      <c r="AY1563" s="12" t="str">
        <f t="shared" si="925"/>
        <v/>
      </c>
      <c r="AZ1563" s="20">
        <f t="shared" si="895"/>
        <v>0</v>
      </c>
      <c r="BA1563" s="12" t="str">
        <f t="shared" si="890"/>
        <v/>
      </c>
      <c r="BB1563" s="12" t="str">
        <f t="shared" si="891"/>
        <v/>
      </c>
      <c r="BC1563" s="12" t="str">
        <f t="shared" si="892"/>
        <v/>
      </c>
      <c r="BD1563" s="12" t="str">
        <f t="shared" si="893"/>
        <v/>
      </c>
      <c r="BF1563" s="12">
        <f t="shared" si="896"/>
        <v>0</v>
      </c>
      <c r="BG1563" s="12">
        <f t="shared" si="897"/>
        <v>0</v>
      </c>
      <c r="BH1563" s="12">
        <f t="shared" si="898"/>
        <v>0</v>
      </c>
      <c r="BI1563" s="12">
        <f t="shared" si="899"/>
        <v>0</v>
      </c>
      <c r="BJ1563" s="12">
        <f t="shared" si="900"/>
        <v>0</v>
      </c>
      <c r="BK1563" s="12">
        <f t="shared" si="901"/>
        <v>0</v>
      </c>
      <c r="BL1563" s="20">
        <f t="shared" si="902"/>
        <v>0</v>
      </c>
      <c r="BM1563" s="12">
        <f t="shared" si="903"/>
        <v>0</v>
      </c>
      <c r="BN1563" s="12" t="str">
        <f t="shared" ref="BN1563:BN1626" si="926">IF(OR(LEN(BL1563)&gt;35,MID(BL1563,19,1)=",",MID(BL1563,1,1)="0"),IFERROR(MID(BL1563,FIND(",",BL1563,1)+2,(FIND(",",BL1563,11))-(FIND(",",BL1563,1)+2)),""),IF(OR(MID(BL1563,1,3)="Opo",MID(BL1563,1,3)="Ret"),"",RIGHT(BL1563,LEN(BL1563)-FIND(",",BL1563,1)-1)))</f>
        <v/>
      </c>
      <c r="BO1563" s="12" t="str">
        <f t="shared" si="904"/>
        <v/>
      </c>
      <c r="BP1563" s="12" t="str">
        <f t="shared" si="905"/>
        <v/>
      </c>
      <c r="BQ1563" s="12" t="str">
        <f t="shared" si="906"/>
        <v/>
      </c>
      <c r="BS1563" s="12">
        <f t="shared" si="907"/>
        <v>0</v>
      </c>
      <c r="BT1563" s="12">
        <f t="shared" si="908"/>
        <v>0</v>
      </c>
      <c r="BU1563" s="12">
        <f t="shared" si="909"/>
        <v>0</v>
      </c>
      <c r="BV1563" s="12">
        <f t="shared" si="910"/>
        <v>0</v>
      </c>
      <c r="BW1563" s="12">
        <f t="shared" si="911"/>
        <v>0</v>
      </c>
      <c r="BX1563" s="12">
        <f t="shared" si="912"/>
        <v>0</v>
      </c>
      <c r="BY1563" s="12">
        <f t="shared" si="913"/>
        <v>0</v>
      </c>
      <c r="BZ1563" s="12">
        <f t="shared" si="914"/>
        <v>0</v>
      </c>
      <c r="CA1563" s="12" t="str">
        <f t="shared" si="915"/>
        <v/>
      </c>
      <c r="CB1563" s="21" t="str">
        <f t="shared" si="916"/>
        <v/>
      </c>
      <c r="CC1563" s="12" t="str">
        <f t="shared" si="917"/>
        <v/>
      </c>
      <c r="CD1563" s="12" t="str">
        <f t="shared" si="918"/>
        <v/>
      </c>
      <c r="CF1563" s="12">
        <f t="shared" si="919"/>
        <v>0</v>
      </c>
      <c r="CG1563" s="12">
        <f t="shared" si="920"/>
        <v>0</v>
      </c>
      <c r="CH1563" s="12">
        <f t="shared" si="921"/>
        <v>0</v>
      </c>
      <c r="CI1563" s="12">
        <f t="shared" si="922"/>
        <v>0</v>
      </c>
      <c r="CJ1563" s="12">
        <f t="shared" si="923"/>
        <v>0</v>
      </c>
      <c r="CK1563" s="12">
        <f t="shared" si="924"/>
        <v>0</v>
      </c>
    </row>
    <row r="1564" spans="50:89" x14ac:dyDescent="0.25">
      <c r="AX1564" s="12" t="str">
        <f t="shared" si="894"/>
        <v/>
      </c>
      <c r="AY1564" s="12" t="str">
        <f t="shared" si="925"/>
        <v/>
      </c>
      <c r="AZ1564" s="20">
        <f t="shared" si="895"/>
        <v>0</v>
      </c>
      <c r="BA1564" s="12" t="str">
        <f t="shared" si="890"/>
        <v/>
      </c>
      <c r="BB1564" s="12" t="str">
        <f t="shared" si="891"/>
        <v/>
      </c>
      <c r="BC1564" s="12" t="str">
        <f t="shared" si="892"/>
        <v/>
      </c>
      <c r="BD1564" s="12" t="str">
        <f t="shared" si="893"/>
        <v/>
      </c>
      <c r="BF1564" s="12">
        <f t="shared" si="896"/>
        <v>0</v>
      </c>
      <c r="BG1564" s="12">
        <f t="shared" si="897"/>
        <v>0</v>
      </c>
      <c r="BH1564" s="12">
        <f t="shared" si="898"/>
        <v>0</v>
      </c>
      <c r="BI1564" s="12">
        <f t="shared" si="899"/>
        <v>0</v>
      </c>
      <c r="BJ1564" s="12">
        <f t="shared" si="900"/>
        <v>0</v>
      </c>
      <c r="BK1564" s="12">
        <f t="shared" si="901"/>
        <v>0</v>
      </c>
      <c r="BL1564" s="20">
        <f t="shared" si="902"/>
        <v>0</v>
      </c>
      <c r="BM1564" s="12">
        <f t="shared" si="903"/>
        <v>0</v>
      </c>
      <c r="BN1564" s="12" t="str">
        <f t="shared" si="926"/>
        <v/>
      </c>
      <c r="BO1564" s="12" t="str">
        <f t="shared" si="904"/>
        <v/>
      </c>
      <c r="BP1564" s="12" t="str">
        <f t="shared" si="905"/>
        <v/>
      </c>
      <c r="BQ1564" s="12" t="str">
        <f t="shared" si="906"/>
        <v/>
      </c>
      <c r="BS1564" s="12">
        <f t="shared" si="907"/>
        <v>0</v>
      </c>
      <c r="BT1564" s="12">
        <f t="shared" si="908"/>
        <v>0</v>
      </c>
      <c r="BU1564" s="12">
        <f t="shared" si="909"/>
        <v>0</v>
      </c>
      <c r="BV1564" s="12">
        <f t="shared" si="910"/>
        <v>0</v>
      </c>
      <c r="BW1564" s="12">
        <f t="shared" si="911"/>
        <v>0</v>
      </c>
      <c r="BX1564" s="12">
        <f t="shared" si="912"/>
        <v>0</v>
      </c>
      <c r="BY1564" s="12">
        <f t="shared" si="913"/>
        <v>0</v>
      </c>
      <c r="BZ1564" s="12">
        <f t="shared" si="914"/>
        <v>0</v>
      </c>
      <c r="CA1564" s="12" t="str">
        <f t="shared" si="915"/>
        <v/>
      </c>
      <c r="CB1564" s="21" t="str">
        <f t="shared" si="916"/>
        <v/>
      </c>
      <c r="CC1564" s="12" t="str">
        <f t="shared" si="917"/>
        <v/>
      </c>
      <c r="CD1564" s="12" t="str">
        <f t="shared" si="918"/>
        <v/>
      </c>
      <c r="CF1564" s="12">
        <f t="shared" si="919"/>
        <v>0</v>
      </c>
      <c r="CG1564" s="12">
        <f t="shared" si="920"/>
        <v>0</v>
      </c>
      <c r="CH1564" s="12">
        <f t="shared" si="921"/>
        <v>0</v>
      </c>
      <c r="CI1564" s="12">
        <f t="shared" si="922"/>
        <v>0</v>
      </c>
      <c r="CJ1564" s="12">
        <f t="shared" si="923"/>
        <v>0</v>
      </c>
      <c r="CK1564" s="12">
        <f t="shared" si="924"/>
        <v>0</v>
      </c>
    </row>
    <row r="1565" spans="50:89" x14ac:dyDescent="0.25">
      <c r="AX1565" s="12" t="str">
        <f t="shared" si="894"/>
        <v/>
      </c>
      <c r="AY1565" s="12" t="str">
        <f t="shared" si="925"/>
        <v/>
      </c>
      <c r="AZ1565" s="20">
        <f t="shared" si="895"/>
        <v>0</v>
      </c>
      <c r="BA1565" s="12" t="str">
        <f t="shared" si="890"/>
        <v/>
      </c>
      <c r="BB1565" s="12" t="str">
        <f t="shared" si="891"/>
        <v/>
      </c>
      <c r="BC1565" s="12" t="str">
        <f t="shared" si="892"/>
        <v/>
      </c>
      <c r="BD1565" s="12" t="str">
        <f t="shared" si="893"/>
        <v/>
      </c>
      <c r="BF1565" s="12">
        <f t="shared" si="896"/>
        <v>0</v>
      </c>
      <c r="BG1565" s="12">
        <f t="shared" si="897"/>
        <v>0</v>
      </c>
      <c r="BH1565" s="12">
        <f t="shared" si="898"/>
        <v>0</v>
      </c>
      <c r="BI1565" s="12">
        <f t="shared" si="899"/>
        <v>0</v>
      </c>
      <c r="BJ1565" s="12">
        <f t="shared" si="900"/>
        <v>0</v>
      </c>
      <c r="BK1565" s="12">
        <f t="shared" si="901"/>
        <v>0</v>
      </c>
      <c r="BL1565" s="20">
        <f t="shared" si="902"/>
        <v>0</v>
      </c>
      <c r="BM1565" s="12">
        <f t="shared" si="903"/>
        <v>0</v>
      </c>
      <c r="BN1565" s="12" t="str">
        <f t="shared" si="926"/>
        <v/>
      </c>
      <c r="BO1565" s="12" t="str">
        <f t="shared" si="904"/>
        <v/>
      </c>
      <c r="BP1565" s="12" t="str">
        <f t="shared" si="905"/>
        <v/>
      </c>
      <c r="BQ1565" s="12" t="str">
        <f t="shared" si="906"/>
        <v/>
      </c>
      <c r="BS1565" s="12">
        <f t="shared" si="907"/>
        <v>0</v>
      </c>
      <c r="BT1565" s="12">
        <f t="shared" si="908"/>
        <v>0</v>
      </c>
      <c r="BU1565" s="12">
        <f t="shared" si="909"/>
        <v>0</v>
      </c>
      <c r="BV1565" s="12">
        <f t="shared" si="910"/>
        <v>0</v>
      </c>
      <c r="BW1565" s="12">
        <f t="shared" si="911"/>
        <v>0</v>
      </c>
      <c r="BX1565" s="12">
        <f t="shared" si="912"/>
        <v>0</v>
      </c>
      <c r="BY1565" s="12">
        <f t="shared" si="913"/>
        <v>0</v>
      </c>
      <c r="BZ1565" s="12">
        <f t="shared" si="914"/>
        <v>0</v>
      </c>
      <c r="CA1565" s="12" t="str">
        <f t="shared" si="915"/>
        <v/>
      </c>
      <c r="CB1565" s="21" t="str">
        <f t="shared" si="916"/>
        <v/>
      </c>
      <c r="CC1565" s="12" t="str">
        <f t="shared" si="917"/>
        <v/>
      </c>
      <c r="CD1565" s="12" t="str">
        <f t="shared" si="918"/>
        <v/>
      </c>
      <c r="CF1565" s="12">
        <f t="shared" si="919"/>
        <v>0</v>
      </c>
      <c r="CG1565" s="12">
        <f t="shared" si="920"/>
        <v>0</v>
      </c>
      <c r="CH1565" s="12">
        <f t="shared" si="921"/>
        <v>0</v>
      </c>
      <c r="CI1565" s="12">
        <f t="shared" si="922"/>
        <v>0</v>
      </c>
      <c r="CJ1565" s="12">
        <f t="shared" si="923"/>
        <v>0</v>
      </c>
      <c r="CK1565" s="12">
        <f t="shared" si="924"/>
        <v>0</v>
      </c>
    </row>
    <row r="1566" spans="50:89" x14ac:dyDescent="0.25">
      <c r="AX1566" s="12" t="str">
        <f t="shared" si="894"/>
        <v/>
      </c>
      <c r="AY1566" s="12" t="str">
        <f t="shared" si="925"/>
        <v/>
      </c>
      <c r="AZ1566" s="20">
        <f t="shared" si="895"/>
        <v>0</v>
      </c>
      <c r="BA1566" s="12" t="str">
        <f t="shared" si="890"/>
        <v/>
      </c>
      <c r="BB1566" s="12" t="str">
        <f t="shared" si="891"/>
        <v/>
      </c>
      <c r="BC1566" s="12" t="str">
        <f t="shared" si="892"/>
        <v/>
      </c>
      <c r="BD1566" s="12" t="str">
        <f t="shared" si="893"/>
        <v/>
      </c>
      <c r="BF1566" s="12">
        <f t="shared" si="896"/>
        <v>0</v>
      </c>
      <c r="BG1566" s="12">
        <f t="shared" si="897"/>
        <v>0</v>
      </c>
      <c r="BH1566" s="12">
        <f t="shared" si="898"/>
        <v>0</v>
      </c>
      <c r="BI1566" s="12">
        <f t="shared" si="899"/>
        <v>0</v>
      </c>
      <c r="BJ1566" s="12">
        <f t="shared" si="900"/>
        <v>0</v>
      </c>
      <c r="BK1566" s="12">
        <f t="shared" si="901"/>
        <v>0</v>
      </c>
      <c r="BL1566" s="20">
        <f t="shared" si="902"/>
        <v>0</v>
      </c>
      <c r="BM1566" s="12">
        <f t="shared" si="903"/>
        <v>0</v>
      </c>
      <c r="BN1566" s="12" t="str">
        <f t="shared" si="926"/>
        <v/>
      </c>
      <c r="BO1566" s="12" t="str">
        <f t="shared" si="904"/>
        <v/>
      </c>
      <c r="BP1566" s="12" t="str">
        <f t="shared" si="905"/>
        <v/>
      </c>
      <c r="BQ1566" s="12" t="str">
        <f t="shared" si="906"/>
        <v/>
      </c>
      <c r="BS1566" s="12">
        <f t="shared" si="907"/>
        <v>0</v>
      </c>
      <c r="BT1566" s="12">
        <f t="shared" si="908"/>
        <v>0</v>
      </c>
      <c r="BU1566" s="12">
        <f t="shared" si="909"/>
        <v>0</v>
      </c>
      <c r="BV1566" s="12">
        <f t="shared" si="910"/>
        <v>0</v>
      </c>
      <c r="BW1566" s="12">
        <f t="shared" si="911"/>
        <v>0</v>
      </c>
      <c r="BX1566" s="12">
        <f t="shared" si="912"/>
        <v>0</v>
      </c>
      <c r="BY1566" s="12">
        <f t="shared" si="913"/>
        <v>0</v>
      </c>
      <c r="BZ1566" s="12">
        <f t="shared" si="914"/>
        <v>0</v>
      </c>
      <c r="CA1566" s="12" t="str">
        <f t="shared" si="915"/>
        <v/>
      </c>
      <c r="CB1566" s="21" t="str">
        <f t="shared" si="916"/>
        <v/>
      </c>
      <c r="CC1566" s="12" t="str">
        <f t="shared" si="917"/>
        <v/>
      </c>
      <c r="CD1566" s="12" t="str">
        <f t="shared" si="918"/>
        <v/>
      </c>
      <c r="CF1566" s="12">
        <f t="shared" si="919"/>
        <v>0</v>
      </c>
      <c r="CG1566" s="12">
        <f t="shared" si="920"/>
        <v>0</v>
      </c>
      <c r="CH1566" s="12">
        <f t="shared" si="921"/>
        <v>0</v>
      </c>
      <c r="CI1566" s="12">
        <f t="shared" si="922"/>
        <v>0</v>
      </c>
      <c r="CJ1566" s="12">
        <f t="shared" si="923"/>
        <v>0</v>
      </c>
      <c r="CK1566" s="12">
        <f t="shared" si="924"/>
        <v>0</v>
      </c>
    </row>
    <row r="1567" spans="50:89" x14ac:dyDescent="0.25">
      <c r="AX1567" s="12" t="str">
        <f t="shared" si="894"/>
        <v/>
      </c>
      <c r="AY1567" s="12" t="str">
        <f t="shared" si="925"/>
        <v/>
      </c>
      <c r="AZ1567" s="20">
        <f t="shared" si="895"/>
        <v>0</v>
      </c>
      <c r="BA1567" s="12" t="str">
        <f t="shared" si="890"/>
        <v/>
      </c>
      <c r="BB1567" s="12" t="str">
        <f t="shared" si="891"/>
        <v/>
      </c>
      <c r="BC1567" s="12" t="str">
        <f t="shared" si="892"/>
        <v/>
      </c>
      <c r="BD1567" s="12" t="str">
        <f t="shared" si="893"/>
        <v/>
      </c>
      <c r="BF1567" s="12">
        <f t="shared" si="896"/>
        <v>0</v>
      </c>
      <c r="BG1567" s="12">
        <f t="shared" si="897"/>
        <v>0</v>
      </c>
      <c r="BH1567" s="12">
        <f t="shared" si="898"/>
        <v>0</v>
      </c>
      <c r="BI1567" s="12">
        <f t="shared" si="899"/>
        <v>0</v>
      </c>
      <c r="BJ1567" s="12">
        <f t="shared" si="900"/>
        <v>0</v>
      </c>
      <c r="BK1567" s="12">
        <f t="shared" si="901"/>
        <v>0</v>
      </c>
      <c r="BL1567" s="20">
        <f t="shared" si="902"/>
        <v>0</v>
      </c>
      <c r="BM1567" s="12">
        <f t="shared" si="903"/>
        <v>0</v>
      </c>
      <c r="BN1567" s="12" t="str">
        <f t="shared" si="926"/>
        <v/>
      </c>
      <c r="BO1567" s="12" t="str">
        <f t="shared" si="904"/>
        <v/>
      </c>
      <c r="BP1567" s="12" t="str">
        <f t="shared" si="905"/>
        <v/>
      </c>
      <c r="BQ1567" s="12" t="str">
        <f t="shared" si="906"/>
        <v/>
      </c>
      <c r="BS1567" s="12">
        <f t="shared" si="907"/>
        <v>0</v>
      </c>
      <c r="BT1567" s="12">
        <f t="shared" si="908"/>
        <v>0</v>
      </c>
      <c r="BU1567" s="12">
        <f t="shared" si="909"/>
        <v>0</v>
      </c>
      <c r="BV1567" s="12">
        <f t="shared" si="910"/>
        <v>0</v>
      </c>
      <c r="BW1567" s="12">
        <f t="shared" si="911"/>
        <v>0</v>
      </c>
      <c r="BX1567" s="12">
        <f t="shared" si="912"/>
        <v>0</v>
      </c>
      <c r="BY1567" s="12">
        <f t="shared" si="913"/>
        <v>0</v>
      </c>
      <c r="BZ1567" s="12">
        <f t="shared" si="914"/>
        <v>0</v>
      </c>
      <c r="CA1567" s="12" t="str">
        <f t="shared" si="915"/>
        <v/>
      </c>
      <c r="CB1567" s="21" t="str">
        <f t="shared" si="916"/>
        <v/>
      </c>
      <c r="CC1567" s="12" t="str">
        <f t="shared" si="917"/>
        <v/>
      </c>
      <c r="CD1567" s="12" t="str">
        <f t="shared" si="918"/>
        <v/>
      </c>
      <c r="CF1567" s="12">
        <f t="shared" si="919"/>
        <v>0</v>
      </c>
      <c r="CG1567" s="12">
        <f t="shared" si="920"/>
        <v>0</v>
      </c>
      <c r="CH1567" s="12">
        <f t="shared" si="921"/>
        <v>0</v>
      </c>
      <c r="CI1567" s="12">
        <f t="shared" si="922"/>
        <v>0</v>
      </c>
      <c r="CJ1567" s="12">
        <f t="shared" si="923"/>
        <v>0</v>
      </c>
      <c r="CK1567" s="12">
        <f t="shared" si="924"/>
        <v>0</v>
      </c>
    </row>
    <row r="1568" spans="50:89" x14ac:dyDescent="0.25">
      <c r="AX1568" s="12" t="str">
        <f t="shared" si="894"/>
        <v/>
      </c>
      <c r="AY1568" s="12" t="str">
        <f t="shared" si="925"/>
        <v/>
      </c>
      <c r="AZ1568" s="20">
        <f t="shared" si="895"/>
        <v>0</v>
      </c>
      <c r="BA1568" s="12" t="str">
        <f t="shared" si="890"/>
        <v/>
      </c>
      <c r="BB1568" s="12" t="str">
        <f t="shared" si="891"/>
        <v/>
      </c>
      <c r="BC1568" s="12" t="str">
        <f t="shared" si="892"/>
        <v/>
      </c>
      <c r="BD1568" s="12" t="str">
        <f t="shared" si="893"/>
        <v/>
      </c>
      <c r="BF1568" s="12">
        <f t="shared" si="896"/>
        <v>0</v>
      </c>
      <c r="BG1568" s="12">
        <f t="shared" si="897"/>
        <v>0</v>
      </c>
      <c r="BH1568" s="12">
        <f t="shared" si="898"/>
        <v>0</v>
      </c>
      <c r="BI1568" s="12">
        <f t="shared" si="899"/>
        <v>0</v>
      </c>
      <c r="BJ1568" s="12">
        <f t="shared" si="900"/>
        <v>0</v>
      </c>
      <c r="BK1568" s="12">
        <f t="shared" si="901"/>
        <v>0</v>
      </c>
      <c r="BL1568" s="20">
        <f t="shared" si="902"/>
        <v>0</v>
      </c>
      <c r="BM1568" s="12">
        <f t="shared" si="903"/>
        <v>0</v>
      </c>
      <c r="BN1568" s="12" t="str">
        <f t="shared" si="926"/>
        <v/>
      </c>
      <c r="BO1568" s="12" t="str">
        <f t="shared" si="904"/>
        <v/>
      </c>
      <c r="BP1568" s="12" t="str">
        <f t="shared" si="905"/>
        <v/>
      </c>
      <c r="BQ1568" s="12" t="str">
        <f t="shared" si="906"/>
        <v/>
      </c>
      <c r="BS1568" s="12">
        <f t="shared" si="907"/>
        <v>0</v>
      </c>
      <c r="BT1568" s="12">
        <f t="shared" si="908"/>
        <v>0</v>
      </c>
      <c r="BU1568" s="12">
        <f t="shared" si="909"/>
        <v>0</v>
      </c>
      <c r="BV1568" s="12">
        <f t="shared" si="910"/>
        <v>0</v>
      </c>
      <c r="BW1568" s="12">
        <f t="shared" si="911"/>
        <v>0</v>
      </c>
      <c r="BX1568" s="12">
        <f t="shared" si="912"/>
        <v>0</v>
      </c>
      <c r="BY1568" s="12">
        <f t="shared" si="913"/>
        <v>0</v>
      </c>
      <c r="BZ1568" s="12">
        <f t="shared" si="914"/>
        <v>0</v>
      </c>
      <c r="CA1568" s="12" t="str">
        <f t="shared" si="915"/>
        <v/>
      </c>
      <c r="CB1568" s="21" t="str">
        <f t="shared" si="916"/>
        <v/>
      </c>
      <c r="CC1568" s="12" t="str">
        <f t="shared" si="917"/>
        <v/>
      </c>
      <c r="CD1568" s="12" t="str">
        <f t="shared" si="918"/>
        <v/>
      </c>
      <c r="CF1568" s="12">
        <f t="shared" si="919"/>
        <v>0</v>
      </c>
      <c r="CG1568" s="12">
        <f t="shared" si="920"/>
        <v>0</v>
      </c>
      <c r="CH1568" s="12">
        <f t="shared" si="921"/>
        <v>0</v>
      </c>
      <c r="CI1568" s="12">
        <f t="shared" si="922"/>
        <v>0</v>
      </c>
      <c r="CJ1568" s="12">
        <f t="shared" si="923"/>
        <v>0</v>
      </c>
      <c r="CK1568" s="12">
        <f t="shared" si="924"/>
        <v>0</v>
      </c>
    </row>
    <row r="1569" spans="50:89" x14ac:dyDescent="0.25">
      <c r="AX1569" s="12" t="str">
        <f t="shared" si="894"/>
        <v/>
      </c>
      <c r="AY1569" s="12" t="str">
        <f t="shared" si="925"/>
        <v/>
      </c>
      <c r="AZ1569" s="20">
        <f t="shared" si="895"/>
        <v>0</v>
      </c>
      <c r="BA1569" s="12" t="str">
        <f t="shared" si="890"/>
        <v/>
      </c>
      <c r="BB1569" s="12" t="str">
        <f t="shared" si="891"/>
        <v/>
      </c>
      <c r="BC1569" s="12" t="str">
        <f t="shared" si="892"/>
        <v/>
      </c>
      <c r="BD1569" s="12" t="str">
        <f t="shared" si="893"/>
        <v/>
      </c>
      <c r="BF1569" s="12">
        <f t="shared" si="896"/>
        <v>0</v>
      </c>
      <c r="BG1569" s="12">
        <f t="shared" si="897"/>
        <v>0</v>
      </c>
      <c r="BH1569" s="12">
        <f t="shared" si="898"/>
        <v>0</v>
      </c>
      <c r="BI1569" s="12">
        <f t="shared" si="899"/>
        <v>0</v>
      </c>
      <c r="BJ1569" s="12">
        <f t="shared" si="900"/>
        <v>0</v>
      </c>
      <c r="BK1569" s="12">
        <f t="shared" si="901"/>
        <v>0</v>
      </c>
      <c r="BL1569" s="20">
        <f t="shared" si="902"/>
        <v>0</v>
      </c>
      <c r="BM1569" s="12">
        <f t="shared" si="903"/>
        <v>0</v>
      </c>
      <c r="BN1569" s="12" t="str">
        <f t="shared" si="926"/>
        <v/>
      </c>
      <c r="BO1569" s="12" t="str">
        <f t="shared" si="904"/>
        <v/>
      </c>
      <c r="BP1569" s="12" t="str">
        <f t="shared" si="905"/>
        <v/>
      </c>
      <c r="BQ1569" s="12" t="str">
        <f t="shared" si="906"/>
        <v/>
      </c>
      <c r="BS1569" s="12">
        <f t="shared" si="907"/>
        <v>0</v>
      </c>
      <c r="BT1569" s="12">
        <f t="shared" si="908"/>
        <v>0</v>
      </c>
      <c r="BU1569" s="12">
        <f t="shared" si="909"/>
        <v>0</v>
      </c>
      <c r="BV1569" s="12">
        <f t="shared" si="910"/>
        <v>0</v>
      </c>
      <c r="BW1569" s="12">
        <f t="shared" si="911"/>
        <v>0</v>
      </c>
      <c r="BX1569" s="12">
        <f t="shared" si="912"/>
        <v>0</v>
      </c>
      <c r="BY1569" s="12">
        <f t="shared" si="913"/>
        <v>0</v>
      </c>
      <c r="BZ1569" s="12">
        <f t="shared" si="914"/>
        <v>0</v>
      </c>
      <c r="CA1569" s="12" t="str">
        <f t="shared" si="915"/>
        <v/>
      </c>
      <c r="CB1569" s="21" t="str">
        <f t="shared" si="916"/>
        <v/>
      </c>
      <c r="CC1569" s="12" t="str">
        <f t="shared" si="917"/>
        <v/>
      </c>
      <c r="CD1569" s="12" t="str">
        <f t="shared" si="918"/>
        <v/>
      </c>
      <c r="CF1569" s="12">
        <f t="shared" si="919"/>
        <v>0</v>
      </c>
      <c r="CG1569" s="12">
        <f t="shared" si="920"/>
        <v>0</v>
      </c>
      <c r="CH1569" s="12">
        <f t="shared" si="921"/>
        <v>0</v>
      </c>
      <c r="CI1569" s="12">
        <f t="shared" si="922"/>
        <v>0</v>
      </c>
      <c r="CJ1569" s="12">
        <f t="shared" si="923"/>
        <v>0</v>
      </c>
      <c r="CK1569" s="12">
        <f t="shared" si="924"/>
        <v>0</v>
      </c>
    </row>
    <row r="1570" spans="50:89" x14ac:dyDescent="0.25">
      <c r="AX1570" s="12" t="str">
        <f t="shared" si="894"/>
        <v/>
      </c>
      <c r="AY1570" s="12" t="str">
        <f t="shared" si="925"/>
        <v/>
      </c>
      <c r="AZ1570" s="20">
        <f t="shared" si="895"/>
        <v>0</v>
      </c>
      <c r="BA1570" s="12" t="str">
        <f t="shared" si="890"/>
        <v/>
      </c>
      <c r="BB1570" s="12" t="str">
        <f t="shared" si="891"/>
        <v/>
      </c>
      <c r="BC1570" s="12" t="str">
        <f t="shared" si="892"/>
        <v/>
      </c>
      <c r="BD1570" s="12" t="str">
        <f t="shared" si="893"/>
        <v/>
      </c>
      <c r="BF1570" s="12">
        <f t="shared" si="896"/>
        <v>0</v>
      </c>
      <c r="BG1570" s="12">
        <f t="shared" si="897"/>
        <v>0</v>
      </c>
      <c r="BH1570" s="12">
        <f t="shared" si="898"/>
        <v>0</v>
      </c>
      <c r="BI1570" s="12">
        <f t="shared" si="899"/>
        <v>0</v>
      </c>
      <c r="BJ1570" s="12">
        <f t="shared" si="900"/>
        <v>0</v>
      </c>
      <c r="BK1570" s="12">
        <f t="shared" si="901"/>
        <v>0</v>
      </c>
      <c r="BL1570" s="20">
        <f t="shared" si="902"/>
        <v>0</v>
      </c>
      <c r="BM1570" s="12">
        <f t="shared" si="903"/>
        <v>0</v>
      </c>
      <c r="BN1570" s="12" t="str">
        <f t="shared" si="926"/>
        <v/>
      </c>
      <c r="BO1570" s="12" t="str">
        <f t="shared" si="904"/>
        <v/>
      </c>
      <c r="BP1570" s="12" t="str">
        <f t="shared" si="905"/>
        <v/>
      </c>
      <c r="BQ1570" s="12" t="str">
        <f t="shared" si="906"/>
        <v/>
      </c>
      <c r="BS1570" s="12">
        <f t="shared" si="907"/>
        <v>0</v>
      </c>
      <c r="BT1570" s="12">
        <f t="shared" si="908"/>
        <v>0</v>
      </c>
      <c r="BU1570" s="12">
        <f t="shared" si="909"/>
        <v>0</v>
      </c>
      <c r="BV1570" s="12">
        <f t="shared" si="910"/>
        <v>0</v>
      </c>
      <c r="BW1570" s="12">
        <f t="shared" si="911"/>
        <v>0</v>
      </c>
      <c r="BX1570" s="12">
        <f t="shared" si="912"/>
        <v>0</v>
      </c>
      <c r="BY1570" s="12">
        <f t="shared" si="913"/>
        <v>0</v>
      </c>
      <c r="BZ1570" s="12">
        <f t="shared" si="914"/>
        <v>0</v>
      </c>
      <c r="CA1570" s="12" t="str">
        <f t="shared" si="915"/>
        <v/>
      </c>
      <c r="CB1570" s="21" t="str">
        <f t="shared" si="916"/>
        <v/>
      </c>
      <c r="CC1570" s="12" t="str">
        <f t="shared" si="917"/>
        <v/>
      </c>
      <c r="CD1570" s="12" t="str">
        <f t="shared" si="918"/>
        <v/>
      </c>
      <c r="CF1570" s="12">
        <f t="shared" si="919"/>
        <v>0</v>
      </c>
      <c r="CG1570" s="12">
        <f t="shared" si="920"/>
        <v>0</v>
      </c>
      <c r="CH1570" s="12">
        <f t="shared" si="921"/>
        <v>0</v>
      </c>
      <c r="CI1570" s="12">
        <f t="shared" si="922"/>
        <v>0</v>
      </c>
      <c r="CJ1570" s="12">
        <f t="shared" si="923"/>
        <v>0</v>
      </c>
      <c r="CK1570" s="12">
        <f t="shared" si="924"/>
        <v>0</v>
      </c>
    </row>
    <row r="1571" spans="50:89" x14ac:dyDescent="0.25">
      <c r="AX1571" s="12" t="str">
        <f t="shared" si="894"/>
        <v/>
      </c>
      <c r="AY1571" s="12" t="str">
        <f t="shared" si="925"/>
        <v/>
      </c>
      <c r="AZ1571" s="20">
        <f t="shared" si="895"/>
        <v>0</v>
      </c>
      <c r="BA1571" s="12" t="str">
        <f t="shared" si="890"/>
        <v/>
      </c>
      <c r="BB1571" s="12" t="str">
        <f t="shared" si="891"/>
        <v/>
      </c>
      <c r="BC1571" s="12" t="str">
        <f t="shared" si="892"/>
        <v/>
      </c>
      <c r="BD1571" s="12" t="str">
        <f t="shared" si="893"/>
        <v/>
      </c>
      <c r="BF1571" s="12">
        <f t="shared" si="896"/>
        <v>0</v>
      </c>
      <c r="BG1571" s="12">
        <f t="shared" si="897"/>
        <v>0</v>
      </c>
      <c r="BH1571" s="12">
        <f t="shared" si="898"/>
        <v>0</v>
      </c>
      <c r="BI1571" s="12">
        <f t="shared" si="899"/>
        <v>0</v>
      </c>
      <c r="BJ1571" s="12">
        <f t="shared" si="900"/>
        <v>0</v>
      </c>
      <c r="BK1571" s="12">
        <f t="shared" si="901"/>
        <v>0</v>
      </c>
      <c r="BL1571" s="20">
        <f t="shared" si="902"/>
        <v>0</v>
      </c>
      <c r="BM1571" s="12">
        <f t="shared" si="903"/>
        <v>0</v>
      </c>
      <c r="BN1571" s="12" t="str">
        <f t="shared" si="926"/>
        <v/>
      </c>
      <c r="BO1571" s="12" t="str">
        <f t="shared" si="904"/>
        <v/>
      </c>
      <c r="BP1571" s="12" t="str">
        <f t="shared" si="905"/>
        <v/>
      </c>
      <c r="BQ1571" s="12" t="str">
        <f t="shared" si="906"/>
        <v/>
      </c>
      <c r="BS1571" s="12">
        <f t="shared" si="907"/>
        <v>0</v>
      </c>
      <c r="BT1571" s="12">
        <f t="shared" si="908"/>
        <v>0</v>
      </c>
      <c r="BU1571" s="12">
        <f t="shared" si="909"/>
        <v>0</v>
      </c>
      <c r="BV1571" s="12">
        <f t="shared" si="910"/>
        <v>0</v>
      </c>
      <c r="BW1571" s="12">
        <f t="shared" si="911"/>
        <v>0</v>
      </c>
      <c r="BX1571" s="12">
        <f t="shared" si="912"/>
        <v>0</v>
      </c>
      <c r="BY1571" s="12">
        <f t="shared" si="913"/>
        <v>0</v>
      </c>
      <c r="BZ1571" s="12">
        <f t="shared" si="914"/>
        <v>0</v>
      </c>
      <c r="CA1571" s="12" t="str">
        <f t="shared" si="915"/>
        <v/>
      </c>
      <c r="CB1571" s="21" t="str">
        <f t="shared" si="916"/>
        <v/>
      </c>
      <c r="CC1571" s="12" t="str">
        <f t="shared" si="917"/>
        <v/>
      </c>
      <c r="CD1571" s="12" t="str">
        <f t="shared" si="918"/>
        <v/>
      </c>
      <c r="CF1571" s="12">
        <f t="shared" si="919"/>
        <v>0</v>
      </c>
      <c r="CG1571" s="12">
        <f t="shared" si="920"/>
        <v>0</v>
      </c>
      <c r="CH1571" s="12">
        <f t="shared" si="921"/>
        <v>0</v>
      </c>
      <c r="CI1571" s="12">
        <f t="shared" si="922"/>
        <v>0</v>
      </c>
      <c r="CJ1571" s="12">
        <f t="shared" si="923"/>
        <v>0</v>
      </c>
      <c r="CK1571" s="12">
        <f t="shared" si="924"/>
        <v>0</v>
      </c>
    </row>
    <row r="1572" spans="50:89" x14ac:dyDescent="0.25">
      <c r="AX1572" s="12" t="str">
        <f t="shared" si="894"/>
        <v/>
      </c>
      <c r="AY1572" s="12" t="str">
        <f t="shared" si="925"/>
        <v/>
      </c>
      <c r="AZ1572" s="20">
        <f t="shared" si="895"/>
        <v>0</v>
      </c>
      <c r="BA1572" s="12" t="str">
        <f t="shared" si="890"/>
        <v/>
      </c>
      <c r="BB1572" s="12" t="str">
        <f t="shared" si="891"/>
        <v/>
      </c>
      <c r="BC1572" s="12" t="str">
        <f t="shared" si="892"/>
        <v/>
      </c>
      <c r="BD1572" s="12" t="str">
        <f t="shared" si="893"/>
        <v/>
      </c>
      <c r="BF1572" s="12">
        <f t="shared" si="896"/>
        <v>0</v>
      </c>
      <c r="BG1572" s="12">
        <f t="shared" si="897"/>
        <v>0</v>
      </c>
      <c r="BH1572" s="12">
        <f t="shared" si="898"/>
        <v>0</v>
      </c>
      <c r="BI1572" s="12">
        <f t="shared" si="899"/>
        <v>0</v>
      </c>
      <c r="BJ1572" s="12">
        <f t="shared" si="900"/>
        <v>0</v>
      </c>
      <c r="BK1572" s="12">
        <f t="shared" si="901"/>
        <v>0</v>
      </c>
      <c r="BL1572" s="20">
        <f t="shared" si="902"/>
        <v>0</v>
      </c>
      <c r="BM1572" s="12">
        <f t="shared" si="903"/>
        <v>0</v>
      </c>
      <c r="BN1572" s="12" t="str">
        <f t="shared" si="926"/>
        <v/>
      </c>
      <c r="BO1572" s="12" t="str">
        <f t="shared" si="904"/>
        <v/>
      </c>
      <c r="BP1572" s="12" t="str">
        <f t="shared" si="905"/>
        <v/>
      </c>
      <c r="BQ1572" s="12" t="str">
        <f t="shared" si="906"/>
        <v/>
      </c>
      <c r="BS1572" s="12">
        <f t="shared" si="907"/>
        <v>0</v>
      </c>
      <c r="BT1572" s="12">
        <f t="shared" si="908"/>
        <v>0</v>
      </c>
      <c r="BU1572" s="12">
        <f t="shared" si="909"/>
        <v>0</v>
      </c>
      <c r="BV1572" s="12">
        <f t="shared" si="910"/>
        <v>0</v>
      </c>
      <c r="BW1572" s="12">
        <f t="shared" si="911"/>
        <v>0</v>
      </c>
      <c r="BX1572" s="12">
        <f t="shared" si="912"/>
        <v>0</v>
      </c>
      <c r="BY1572" s="12">
        <f t="shared" si="913"/>
        <v>0</v>
      </c>
      <c r="BZ1572" s="12">
        <f t="shared" si="914"/>
        <v>0</v>
      </c>
      <c r="CA1572" s="12" t="str">
        <f t="shared" si="915"/>
        <v/>
      </c>
      <c r="CB1572" s="21" t="str">
        <f t="shared" si="916"/>
        <v/>
      </c>
      <c r="CC1572" s="12" t="str">
        <f t="shared" si="917"/>
        <v/>
      </c>
      <c r="CD1572" s="12" t="str">
        <f t="shared" si="918"/>
        <v/>
      </c>
      <c r="CF1572" s="12">
        <f t="shared" si="919"/>
        <v>0</v>
      </c>
      <c r="CG1572" s="12">
        <f t="shared" si="920"/>
        <v>0</v>
      </c>
      <c r="CH1572" s="12">
        <f t="shared" si="921"/>
        <v>0</v>
      </c>
      <c r="CI1572" s="12">
        <f t="shared" si="922"/>
        <v>0</v>
      </c>
      <c r="CJ1572" s="12">
        <f t="shared" si="923"/>
        <v>0</v>
      </c>
      <c r="CK1572" s="12">
        <f t="shared" si="924"/>
        <v>0</v>
      </c>
    </row>
    <row r="1573" spans="50:89" x14ac:dyDescent="0.25">
      <c r="AX1573" s="12" t="str">
        <f t="shared" si="894"/>
        <v/>
      </c>
      <c r="AY1573" s="12" t="str">
        <f t="shared" si="925"/>
        <v/>
      </c>
      <c r="AZ1573" s="20">
        <f t="shared" si="895"/>
        <v>0</v>
      </c>
      <c r="BA1573" s="12" t="str">
        <f t="shared" si="890"/>
        <v/>
      </c>
      <c r="BB1573" s="12" t="str">
        <f t="shared" si="891"/>
        <v/>
      </c>
      <c r="BC1573" s="12" t="str">
        <f t="shared" si="892"/>
        <v/>
      </c>
      <c r="BD1573" s="12" t="str">
        <f t="shared" si="893"/>
        <v/>
      </c>
      <c r="BF1573" s="12">
        <f t="shared" si="896"/>
        <v>0</v>
      </c>
      <c r="BG1573" s="12">
        <f t="shared" si="897"/>
        <v>0</v>
      </c>
      <c r="BH1573" s="12">
        <f t="shared" si="898"/>
        <v>0</v>
      </c>
      <c r="BI1573" s="12">
        <f t="shared" si="899"/>
        <v>0</v>
      </c>
      <c r="BJ1573" s="12">
        <f t="shared" si="900"/>
        <v>0</v>
      </c>
      <c r="BK1573" s="12">
        <f t="shared" si="901"/>
        <v>0</v>
      </c>
      <c r="BL1573" s="20">
        <f t="shared" si="902"/>
        <v>0</v>
      </c>
      <c r="BM1573" s="12">
        <f t="shared" si="903"/>
        <v>0</v>
      </c>
      <c r="BN1573" s="12" t="str">
        <f t="shared" si="926"/>
        <v/>
      </c>
      <c r="BO1573" s="12" t="str">
        <f t="shared" si="904"/>
        <v/>
      </c>
      <c r="BP1573" s="12" t="str">
        <f t="shared" si="905"/>
        <v/>
      </c>
      <c r="BQ1573" s="12" t="str">
        <f t="shared" si="906"/>
        <v/>
      </c>
      <c r="BS1573" s="12">
        <f t="shared" si="907"/>
        <v>0</v>
      </c>
      <c r="BT1573" s="12">
        <f t="shared" si="908"/>
        <v>0</v>
      </c>
      <c r="BU1573" s="12">
        <f t="shared" si="909"/>
        <v>0</v>
      </c>
      <c r="BV1573" s="12">
        <f t="shared" si="910"/>
        <v>0</v>
      </c>
      <c r="BW1573" s="12">
        <f t="shared" si="911"/>
        <v>0</v>
      </c>
      <c r="BX1573" s="12">
        <f t="shared" si="912"/>
        <v>0</v>
      </c>
      <c r="BY1573" s="12">
        <f t="shared" si="913"/>
        <v>0</v>
      </c>
      <c r="BZ1573" s="12">
        <f t="shared" si="914"/>
        <v>0</v>
      </c>
      <c r="CA1573" s="12" t="str">
        <f t="shared" si="915"/>
        <v/>
      </c>
      <c r="CB1573" s="21" t="str">
        <f t="shared" si="916"/>
        <v/>
      </c>
      <c r="CC1573" s="12" t="str">
        <f t="shared" si="917"/>
        <v/>
      </c>
      <c r="CD1573" s="12" t="str">
        <f t="shared" si="918"/>
        <v/>
      </c>
      <c r="CF1573" s="12">
        <f t="shared" si="919"/>
        <v>0</v>
      </c>
      <c r="CG1573" s="12">
        <f t="shared" si="920"/>
        <v>0</v>
      </c>
      <c r="CH1573" s="12">
        <f t="shared" si="921"/>
        <v>0</v>
      </c>
      <c r="CI1573" s="12">
        <f t="shared" si="922"/>
        <v>0</v>
      </c>
      <c r="CJ1573" s="12">
        <f t="shared" si="923"/>
        <v>0</v>
      </c>
      <c r="CK1573" s="12">
        <f t="shared" si="924"/>
        <v>0</v>
      </c>
    </row>
    <row r="1574" spans="50:89" x14ac:dyDescent="0.25">
      <c r="AX1574" s="12" t="str">
        <f t="shared" si="894"/>
        <v/>
      </c>
      <c r="AY1574" s="12" t="str">
        <f t="shared" si="925"/>
        <v/>
      </c>
      <c r="AZ1574" s="20">
        <f t="shared" si="895"/>
        <v>0</v>
      </c>
      <c r="BA1574" s="12" t="str">
        <f t="shared" si="890"/>
        <v/>
      </c>
      <c r="BB1574" s="12" t="str">
        <f t="shared" si="891"/>
        <v/>
      </c>
      <c r="BC1574" s="12" t="str">
        <f t="shared" si="892"/>
        <v/>
      </c>
      <c r="BD1574" s="12" t="str">
        <f t="shared" si="893"/>
        <v/>
      </c>
      <c r="BF1574" s="12">
        <f t="shared" si="896"/>
        <v>0</v>
      </c>
      <c r="BG1574" s="12">
        <f t="shared" si="897"/>
        <v>0</v>
      </c>
      <c r="BH1574" s="12">
        <f t="shared" si="898"/>
        <v>0</v>
      </c>
      <c r="BI1574" s="12">
        <f t="shared" si="899"/>
        <v>0</v>
      </c>
      <c r="BJ1574" s="12">
        <f t="shared" si="900"/>
        <v>0</v>
      </c>
      <c r="BK1574" s="12">
        <f t="shared" si="901"/>
        <v>0</v>
      </c>
      <c r="BL1574" s="20">
        <f t="shared" si="902"/>
        <v>0</v>
      </c>
      <c r="BM1574" s="12">
        <f t="shared" si="903"/>
        <v>0</v>
      </c>
      <c r="BN1574" s="12" t="str">
        <f t="shared" si="926"/>
        <v/>
      </c>
      <c r="BO1574" s="12" t="str">
        <f t="shared" si="904"/>
        <v/>
      </c>
      <c r="BP1574" s="12" t="str">
        <f t="shared" si="905"/>
        <v/>
      </c>
      <c r="BQ1574" s="12" t="str">
        <f t="shared" si="906"/>
        <v/>
      </c>
      <c r="BS1574" s="12">
        <f t="shared" si="907"/>
        <v>0</v>
      </c>
      <c r="BT1574" s="12">
        <f t="shared" si="908"/>
        <v>0</v>
      </c>
      <c r="BU1574" s="12">
        <f t="shared" si="909"/>
        <v>0</v>
      </c>
      <c r="BV1574" s="12">
        <f t="shared" si="910"/>
        <v>0</v>
      </c>
      <c r="BW1574" s="12">
        <f t="shared" si="911"/>
        <v>0</v>
      </c>
      <c r="BX1574" s="12">
        <f t="shared" si="912"/>
        <v>0</v>
      </c>
      <c r="BY1574" s="12">
        <f t="shared" si="913"/>
        <v>0</v>
      </c>
      <c r="BZ1574" s="12">
        <f t="shared" si="914"/>
        <v>0</v>
      </c>
      <c r="CA1574" s="12" t="str">
        <f t="shared" si="915"/>
        <v/>
      </c>
      <c r="CB1574" s="21" t="str">
        <f t="shared" si="916"/>
        <v/>
      </c>
      <c r="CC1574" s="12" t="str">
        <f t="shared" si="917"/>
        <v/>
      </c>
      <c r="CD1574" s="12" t="str">
        <f t="shared" si="918"/>
        <v/>
      </c>
      <c r="CF1574" s="12">
        <f t="shared" si="919"/>
        <v>0</v>
      </c>
      <c r="CG1574" s="12">
        <f t="shared" si="920"/>
        <v>0</v>
      </c>
      <c r="CH1574" s="12">
        <f t="shared" si="921"/>
        <v>0</v>
      </c>
      <c r="CI1574" s="12">
        <f t="shared" si="922"/>
        <v>0</v>
      </c>
      <c r="CJ1574" s="12">
        <f t="shared" si="923"/>
        <v>0</v>
      </c>
      <c r="CK1574" s="12">
        <f t="shared" si="924"/>
        <v>0</v>
      </c>
    </row>
    <row r="1575" spans="50:89" x14ac:dyDescent="0.25">
      <c r="AX1575" s="12" t="str">
        <f t="shared" si="894"/>
        <v/>
      </c>
      <c r="AY1575" s="12" t="str">
        <f t="shared" si="925"/>
        <v/>
      </c>
      <c r="AZ1575" s="20">
        <f t="shared" si="895"/>
        <v>0</v>
      </c>
      <c r="BA1575" s="12" t="str">
        <f t="shared" si="890"/>
        <v/>
      </c>
      <c r="BB1575" s="12" t="str">
        <f t="shared" si="891"/>
        <v/>
      </c>
      <c r="BC1575" s="12" t="str">
        <f t="shared" si="892"/>
        <v/>
      </c>
      <c r="BD1575" s="12" t="str">
        <f t="shared" si="893"/>
        <v/>
      </c>
      <c r="BF1575" s="12">
        <f t="shared" si="896"/>
        <v>0</v>
      </c>
      <c r="BG1575" s="12">
        <f t="shared" si="897"/>
        <v>0</v>
      </c>
      <c r="BH1575" s="12">
        <f t="shared" si="898"/>
        <v>0</v>
      </c>
      <c r="BI1575" s="12">
        <f t="shared" si="899"/>
        <v>0</v>
      </c>
      <c r="BJ1575" s="12">
        <f t="shared" si="900"/>
        <v>0</v>
      </c>
      <c r="BK1575" s="12">
        <f t="shared" si="901"/>
        <v>0</v>
      </c>
      <c r="BL1575" s="20">
        <f t="shared" si="902"/>
        <v>0</v>
      </c>
      <c r="BM1575" s="12">
        <f t="shared" si="903"/>
        <v>0</v>
      </c>
      <c r="BN1575" s="12" t="str">
        <f t="shared" si="926"/>
        <v/>
      </c>
      <c r="BO1575" s="12" t="str">
        <f t="shared" si="904"/>
        <v/>
      </c>
      <c r="BP1575" s="12" t="str">
        <f t="shared" si="905"/>
        <v/>
      </c>
      <c r="BQ1575" s="12" t="str">
        <f t="shared" si="906"/>
        <v/>
      </c>
      <c r="BS1575" s="12">
        <f t="shared" si="907"/>
        <v>0</v>
      </c>
      <c r="BT1575" s="12">
        <f t="shared" si="908"/>
        <v>0</v>
      </c>
      <c r="BU1575" s="12">
        <f t="shared" si="909"/>
        <v>0</v>
      </c>
      <c r="BV1575" s="12">
        <f t="shared" si="910"/>
        <v>0</v>
      </c>
      <c r="BW1575" s="12">
        <f t="shared" si="911"/>
        <v>0</v>
      </c>
      <c r="BX1575" s="12">
        <f t="shared" si="912"/>
        <v>0</v>
      </c>
      <c r="BY1575" s="12">
        <f t="shared" si="913"/>
        <v>0</v>
      </c>
      <c r="BZ1575" s="12">
        <f t="shared" si="914"/>
        <v>0</v>
      </c>
      <c r="CA1575" s="12" t="str">
        <f t="shared" si="915"/>
        <v/>
      </c>
      <c r="CB1575" s="21" t="str">
        <f t="shared" si="916"/>
        <v/>
      </c>
      <c r="CC1575" s="12" t="str">
        <f t="shared" si="917"/>
        <v/>
      </c>
      <c r="CD1575" s="12" t="str">
        <f t="shared" si="918"/>
        <v/>
      </c>
      <c r="CF1575" s="12">
        <f t="shared" si="919"/>
        <v>0</v>
      </c>
      <c r="CG1575" s="12">
        <f t="shared" si="920"/>
        <v>0</v>
      </c>
      <c r="CH1575" s="12">
        <f t="shared" si="921"/>
        <v>0</v>
      </c>
      <c r="CI1575" s="12">
        <f t="shared" si="922"/>
        <v>0</v>
      </c>
      <c r="CJ1575" s="12">
        <f t="shared" si="923"/>
        <v>0</v>
      </c>
      <c r="CK1575" s="12">
        <f t="shared" si="924"/>
        <v>0</v>
      </c>
    </row>
    <row r="1576" spans="50:89" x14ac:dyDescent="0.25">
      <c r="AX1576" s="12" t="str">
        <f t="shared" si="894"/>
        <v/>
      </c>
      <c r="AY1576" s="12" t="str">
        <f t="shared" si="925"/>
        <v/>
      </c>
      <c r="AZ1576" s="20">
        <f t="shared" si="895"/>
        <v>0</v>
      </c>
      <c r="BA1576" s="12" t="str">
        <f t="shared" si="890"/>
        <v/>
      </c>
      <c r="BB1576" s="12" t="str">
        <f t="shared" si="891"/>
        <v/>
      </c>
      <c r="BC1576" s="12" t="str">
        <f t="shared" si="892"/>
        <v/>
      </c>
      <c r="BD1576" s="12" t="str">
        <f t="shared" si="893"/>
        <v/>
      </c>
      <c r="BF1576" s="12">
        <f t="shared" si="896"/>
        <v>0</v>
      </c>
      <c r="BG1576" s="12">
        <f t="shared" si="897"/>
        <v>0</v>
      </c>
      <c r="BH1576" s="12">
        <f t="shared" si="898"/>
        <v>0</v>
      </c>
      <c r="BI1576" s="12">
        <f t="shared" si="899"/>
        <v>0</v>
      </c>
      <c r="BJ1576" s="12">
        <f t="shared" si="900"/>
        <v>0</v>
      </c>
      <c r="BK1576" s="12">
        <f t="shared" si="901"/>
        <v>0</v>
      </c>
      <c r="BL1576" s="20">
        <f t="shared" si="902"/>
        <v>0</v>
      </c>
      <c r="BM1576" s="12">
        <f t="shared" si="903"/>
        <v>0</v>
      </c>
      <c r="BN1576" s="12" t="str">
        <f t="shared" si="926"/>
        <v/>
      </c>
      <c r="BO1576" s="12" t="str">
        <f t="shared" si="904"/>
        <v/>
      </c>
      <c r="BP1576" s="12" t="str">
        <f t="shared" si="905"/>
        <v/>
      </c>
      <c r="BQ1576" s="12" t="str">
        <f t="shared" si="906"/>
        <v/>
      </c>
      <c r="BS1576" s="12">
        <f t="shared" si="907"/>
        <v>0</v>
      </c>
      <c r="BT1576" s="12">
        <f t="shared" si="908"/>
        <v>0</v>
      </c>
      <c r="BU1576" s="12">
        <f t="shared" si="909"/>
        <v>0</v>
      </c>
      <c r="BV1576" s="12">
        <f t="shared" si="910"/>
        <v>0</v>
      </c>
      <c r="BW1576" s="12">
        <f t="shared" si="911"/>
        <v>0</v>
      </c>
      <c r="BX1576" s="12">
        <f t="shared" si="912"/>
        <v>0</v>
      </c>
      <c r="BY1576" s="12">
        <f t="shared" si="913"/>
        <v>0</v>
      </c>
      <c r="BZ1576" s="12">
        <f t="shared" si="914"/>
        <v>0</v>
      </c>
      <c r="CA1576" s="12" t="str">
        <f t="shared" si="915"/>
        <v/>
      </c>
      <c r="CB1576" s="21" t="str">
        <f t="shared" si="916"/>
        <v/>
      </c>
      <c r="CC1576" s="12" t="str">
        <f t="shared" si="917"/>
        <v/>
      </c>
      <c r="CD1576" s="12" t="str">
        <f t="shared" si="918"/>
        <v/>
      </c>
      <c r="CF1576" s="12">
        <f t="shared" si="919"/>
        <v>0</v>
      </c>
      <c r="CG1576" s="12">
        <f t="shared" si="920"/>
        <v>0</v>
      </c>
      <c r="CH1576" s="12">
        <f t="shared" si="921"/>
        <v>0</v>
      </c>
      <c r="CI1576" s="12">
        <f t="shared" si="922"/>
        <v>0</v>
      </c>
      <c r="CJ1576" s="12">
        <f t="shared" si="923"/>
        <v>0</v>
      </c>
      <c r="CK1576" s="12">
        <f t="shared" si="924"/>
        <v>0</v>
      </c>
    </row>
    <row r="1577" spans="50:89" x14ac:dyDescent="0.25">
      <c r="AX1577" s="12" t="str">
        <f t="shared" si="894"/>
        <v/>
      </c>
      <c r="AY1577" s="12" t="str">
        <f t="shared" si="925"/>
        <v/>
      </c>
      <c r="AZ1577" s="20">
        <f t="shared" si="895"/>
        <v>0</v>
      </c>
      <c r="BA1577" s="12" t="str">
        <f t="shared" si="890"/>
        <v/>
      </c>
      <c r="BB1577" s="12" t="str">
        <f t="shared" si="891"/>
        <v/>
      </c>
      <c r="BC1577" s="12" t="str">
        <f t="shared" si="892"/>
        <v/>
      </c>
      <c r="BD1577" s="12" t="str">
        <f t="shared" si="893"/>
        <v/>
      </c>
      <c r="BF1577" s="12">
        <f t="shared" si="896"/>
        <v>0</v>
      </c>
      <c r="BG1577" s="12">
        <f t="shared" si="897"/>
        <v>0</v>
      </c>
      <c r="BH1577" s="12">
        <f t="shared" si="898"/>
        <v>0</v>
      </c>
      <c r="BI1577" s="12">
        <f t="shared" si="899"/>
        <v>0</v>
      </c>
      <c r="BJ1577" s="12">
        <f t="shared" si="900"/>
        <v>0</v>
      </c>
      <c r="BK1577" s="12">
        <f t="shared" si="901"/>
        <v>0</v>
      </c>
      <c r="BL1577" s="20">
        <f t="shared" si="902"/>
        <v>0</v>
      </c>
      <c r="BM1577" s="12">
        <f t="shared" si="903"/>
        <v>0</v>
      </c>
      <c r="BN1577" s="12" t="str">
        <f t="shared" si="926"/>
        <v/>
      </c>
      <c r="BO1577" s="12" t="str">
        <f t="shared" si="904"/>
        <v/>
      </c>
      <c r="BP1577" s="12" t="str">
        <f t="shared" si="905"/>
        <v/>
      </c>
      <c r="BQ1577" s="12" t="str">
        <f t="shared" si="906"/>
        <v/>
      </c>
      <c r="BS1577" s="12">
        <f t="shared" si="907"/>
        <v>0</v>
      </c>
      <c r="BT1577" s="12">
        <f t="shared" si="908"/>
        <v>0</v>
      </c>
      <c r="BU1577" s="12">
        <f t="shared" si="909"/>
        <v>0</v>
      </c>
      <c r="BV1577" s="12">
        <f t="shared" si="910"/>
        <v>0</v>
      </c>
      <c r="BW1577" s="12">
        <f t="shared" si="911"/>
        <v>0</v>
      </c>
      <c r="BX1577" s="12">
        <f t="shared" si="912"/>
        <v>0</v>
      </c>
      <c r="BY1577" s="12">
        <f t="shared" si="913"/>
        <v>0</v>
      </c>
      <c r="BZ1577" s="12">
        <f t="shared" si="914"/>
        <v>0</v>
      </c>
      <c r="CA1577" s="12" t="str">
        <f t="shared" si="915"/>
        <v/>
      </c>
      <c r="CB1577" s="21" t="str">
        <f t="shared" si="916"/>
        <v/>
      </c>
      <c r="CC1577" s="12" t="str">
        <f t="shared" si="917"/>
        <v/>
      </c>
      <c r="CD1577" s="12" t="str">
        <f t="shared" si="918"/>
        <v/>
      </c>
      <c r="CF1577" s="12">
        <f t="shared" si="919"/>
        <v>0</v>
      </c>
      <c r="CG1577" s="12">
        <f t="shared" si="920"/>
        <v>0</v>
      </c>
      <c r="CH1577" s="12">
        <f t="shared" si="921"/>
        <v>0</v>
      </c>
      <c r="CI1577" s="12">
        <f t="shared" si="922"/>
        <v>0</v>
      </c>
      <c r="CJ1577" s="12">
        <f t="shared" si="923"/>
        <v>0</v>
      </c>
      <c r="CK1577" s="12">
        <f t="shared" si="924"/>
        <v>0</v>
      </c>
    </row>
    <row r="1578" spans="50:89" x14ac:dyDescent="0.25">
      <c r="AX1578" s="12" t="str">
        <f t="shared" si="894"/>
        <v/>
      </c>
      <c r="AY1578" s="12" t="str">
        <f t="shared" si="925"/>
        <v/>
      </c>
      <c r="AZ1578" s="20">
        <f t="shared" si="895"/>
        <v>0</v>
      </c>
      <c r="BA1578" s="12" t="str">
        <f t="shared" si="890"/>
        <v/>
      </c>
      <c r="BB1578" s="12" t="str">
        <f t="shared" si="891"/>
        <v/>
      </c>
      <c r="BC1578" s="12" t="str">
        <f t="shared" si="892"/>
        <v/>
      </c>
      <c r="BD1578" s="12" t="str">
        <f t="shared" si="893"/>
        <v/>
      </c>
      <c r="BF1578" s="12">
        <f t="shared" si="896"/>
        <v>0</v>
      </c>
      <c r="BG1578" s="12">
        <f t="shared" si="897"/>
        <v>0</v>
      </c>
      <c r="BH1578" s="12">
        <f t="shared" si="898"/>
        <v>0</v>
      </c>
      <c r="BI1578" s="12">
        <f t="shared" si="899"/>
        <v>0</v>
      </c>
      <c r="BJ1578" s="12">
        <f t="shared" si="900"/>
        <v>0</v>
      </c>
      <c r="BK1578" s="12">
        <f t="shared" si="901"/>
        <v>0</v>
      </c>
      <c r="BL1578" s="20">
        <f t="shared" si="902"/>
        <v>0</v>
      </c>
      <c r="BM1578" s="12">
        <f t="shared" si="903"/>
        <v>0</v>
      </c>
      <c r="BN1578" s="12" t="str">
        <f t="shared" si="926"/>
        <v/>
      </c>
      <c r="BO1578" s="12" t="str">
        <f t="shared" si="904"/>
        <v/>
      </c>
      <c r="BP1578" s="12" t="str">
        <f t="shared" si="905"/>
        <v/>
      </c>
      <c r="BQ1578" s="12" t="str">
        <f t="shared" si="906"/>
        <v/>
      </c>
      <c r="BS1578" s="12">
        <f t="shared" si="907"/>
        <v>0</v>
      </c>
      <c r="BT1578" s="12">
        <f t="shared" si="908"/>
        <v>0</v>
      </c>
      <c r="BU1578" s="12">
        <f t="shared" si="909"/>
        <v>0</v>
      </c>
      <c r="BV1578" s="12">
        <f t="shared" si="910"/>
        <v>0</v>
      </c>
      <c r="BW1578" s="12">
        <f t="shared" si="911"/>
        <v>0</v>
      </c>
      <c r="BX1578" s="12">
        <f t="shared" si="912"/>
        <v>0</v>
      </c>
      <c r="BY1578" s="12">
        <f t="shared" si="913"/>
        <v>0</v>
      </c>
      <c r="BZ1578" s="12">
        <f t="shared" si="914"/>
        <v>0</v>
      </c>
      <c r="CA1578" s="12" t="str">
        <f t="shared" si="915"/>
        <v/>
      </c>
      <c r="CB1578" s="21" t="str">
        <f t="shared" si="916"/>
        <v/>
      </c>
      <c r="CC1578" s="12" t="str">
        <f t="shared" si="917"/>
        <v/>
      </c>
      <c r="CD1578" s="12" t="str">
        <f t="shared" si="918"/>
        <v/>
      </c>
      <c r="CF1578" s="12">
        <f t="shared" si="919"/>
        <v>0</v>
      </c>
      <c r="CG1578" s="12">
        <f t="shared" si="920"/>
        <v>0</v>
      </c>
      <c r="CH1578" s="12">
        <f t="shared" si="921"/>
        <v>0</v>
      </c>
      <c r="CI1578" s="12">
        <f t="shared" si="922"/>
        <v>0</v>
      </c>
      <c r="CJ1578" s="12">
        <f t="shared" si="923"/>
        <v>0</v>
      </c>
      <c r="CK1578" s="12">
        <f t="shared" si="924"/>
        <v>0</v>
      </c>
    </row>
    <row r="1579" spans="50:89" x14ac:dyDescent="0.25">
      <c r="AX1579" s="12" t="str">
        <f t="shared" si="894"/>
        <v/>
      </c>
      <c r="AY1579" s="12" t="str">
        <f t="shared" si="925"/>
        <v/>
      </c>
      <c r="AZ1579" s="20">
        <f t="shared" si="895"/>
        <v>0</v>
      </c>
      <c r="BA1579" s="12" t="str">
        <f t="shared" si="890"/>
        <v/>
      </c>
      <c r="BB1579" s="12" t="str">
        <f t="shared" si="891"/>
        <v/>
      </c>
      <c r="BC1579" s="12" t="str">
        <f t="shared" si="892"/>
        <v/>
      </c>
      <c r="BD1579" s="12" t="str">
        <f t="shared" si="893"/>
        <v/>
      </c>
      <c r="BF1579" s="12">
        <f t="shared" si="896"/>
        <v>0</v>
      </c>
      <c r="BG1579" s="12">
        <f t="shared" si="897"/>
        <v>0</v>
      </c>
      <c r="BH1579" s="12">
        <f t="shared" si="898"/>
        <v>0</v>
      </c>
      <c r="BI1579" s="12">
        <f t="shared" si="899"/>
        <v>0</v>
      </c>
      <c r="BJ1579" s="12">
        <f t="shared" si="900"/>
        <v>0</v>
      </c>
      <c r="BK1579" s="12">
        <f t="shared" si="901"/>
        <v>0</v>
      </c>
      <c r="BL1579" s="20">
        <f t="shared" si="902"/>
        <v>0</v>
      </c>
      <c r="BM1579" s="12">
        <f t="shared" si="903"/>
        <v>0</v>
      </c>
      <c r="BN1579" s="12" t="str">
        <f t="shared" si="926"/>
        <v/>
      </c>
      <c r="BO1579" s="12" t="str">
        <f t="shared" si="904"/>
        <v/>
      </c>
      <c r="BP1579" s="12" t="str">
        <f t="shared" si="905"/>
        <v/>
      </c>
      <c r="BQ1579" s="12" t="str">
        <f t="shared" si="906"/>
        <v/>
      </c>
      <c r="BS1579" s="12">
        <f t="shared" si="907"/>
        <v>0</v>
      </c>
      <c r="BT1579" s="12">
        <f t="shared" si="908"/>
        <v>0</v>
      </c>
      <c r="BU1579" s="12">
        <f t="shared" si="909"/>
        <v>0</v>
      </c>
      <c r="BV1579" s="12">
        <f t="shared" si="910"/>
        <v>0</v>
      </c>
      <c r="BW1579" s="12">
        <f t="shared" si="911"/>
        <v>0</v>
      </c>
      <c r="BX1579" s="12">
        <f t="shared" si="912"/>
        <v>0</v>
      </c>
      <c r="BY1579" s="12">
        <f t="shared" si="913"/>
        <v>0</v>
      </c>
      <c r="BZ1579" s="12">
        <f t="shared" si="914"/>
        <v>0</v>
      </c>
      <c r="CA1579" s="12" t="str">
        <f t="shared" si="915"/>
        <v/>
      </c>
      <c r="CB1579" s="21" t="str">
        <f t="shared" si="916"/>
        <v/>
      </c>
      <c r="CC1579" s="12" t="str">
        <f t="shared" si="917"/>
        <v/>
      </c>
      <c r="CD1579" s="12" t="str">
        <f t="shared" si="918"/>
        <v/>
      </c>
      <c r="CF1579" s="12">
        <f t="shared" si="919"/>
        <v>0</v>
      </c>
      <c r="CG1579" s="12">
        <f t="shared" si="920"/>
        <v>0</v>
      </c>
      <c r="CH1579" s="12">
        <f t="shared" si="921"/>
        <v>0</v>
      </c>
      <c r="CI1579" s="12">
        <f t="shared" si="922"/>
        <v>0</v>
      </c>
      <c r="CJ1579" s="12">
        <f t="shared" si="923"/>
        <v>0</v>
      </c>
      <c r="CK1579" s="12">
        <f t="shared" si="924"/>
        <v>0</v>
      </c>
    </row>
    <row r="1580" spans="50:89" x14ac:dyDescent="0.25">
      <c r="AX1580" s="12" t="str">
        <f t="shared" si="894"/>
        <v/>
      </c>
      <c r="AY1580" s="12" t="str">
        <f t="shared" si="925"/>
        <v/>
      </c>
      <c r="AZ1580" s="20">
        <f t="shared" si="895"/>
        <v>0</v>
      </c>
      <c r="BA1580" s="12" t="str">
        <f t="shared" si="890"/>
        <v/>
      </c>
      <c r="BB1580" s="12" t="str">
        <f t="shared" si="891"/>
        <v/>
      </c>
      <c r="BC1580" s="12" t="str">
        <f t="shared" si="892"/>
        <v/>
      </c>
      <c r="BD1580" s="12" t="str">
        <f t="shared" si="893"/>
        <v/>
      </c>
      <c r="BF1580" s="12">
        <f t="shared" si="896"/>
        <v>0</v>
      </c>
      <c r="BG1580" s="12">
        <f t="shared" si="897"/>
        <v>0</v>
      </c>
      <c r="BH1580" s="12">
        <f t="shared" si="898"/>
        <v>0</v>
      </c>
      <c r="BI1580" s="12">
        <f t="shared" si="899"/>
        <v>0</v>
      </c>
      <c r="BJ1580" s="12">
        <f t="shared" si="900"/>
        <v>0</v>
      </c>
      <c r="BK1580" s="12">
        <f t="shared" si="901"/>
        <v>0</v>
      </c>
      <c r="BL1580" s="20">
        <f t="shared" si="902"/>
        <v>0</v>
      </c>
      <c r="BM1580" s="12">
        <f t="shared" si="903"/>
        <v>0</v>
      </c>
      <c r="BN1580" s="12" t="str">
        <f t="shared" si="926"/>
        <v/>
      </c>
      <c r="BO1580" s="12" t="str">
        <f t="shared" si="904"/>
        <v/>
      </c>
      <c r="BP1580" s="12" t="str">
        <f t="shared" si="905"/>
        <v/>
      </c>
      <c r="BQ1580" s="12" t="str">
        <f t="shared" si="906"/>
        <v/>
      </c>
      <c r="BS1580" s="12">
        <f t="shared" si="907"/>
        <v>0</v>
      </c>
      <c r="BT1580" s="12">
        <f t="shared" si="908"/>
        <v>0</v>
      </c>
      <c r="BU1580" s="12">
        <f t="shared" si="909"/>
        <v>0</v>
      </c>
      <c r="BV1580" s="12">
        <f t="shared" si="910"/>
        <v>0</v>
      </c>
      <c r="BW1580" s="12">
        <f t="shared" si="911"/>
        <v>0</v>
      </c>
      <c r="BX1580" s="12">
        <f t="shared" si="912"/>
        <v>0</v>
      </c>
      <c r="BY1580" s="12">
        <f t="shared" si="913"/>
        <v>0</v>
      </c>
      <c r="BZ1580" s="12">
        <f t="shared" si="914"/>
        <v>0</v>
      </c>
      <c r="CA1580" s="12" t="str">
        <f t="shared" si="915"/>
        <v/>
      </c>
      <c r="CB1580" s="21" t="str">
        <f t="shared" si="916"/>
        <v/>
      </c>
      <c r="CC1580" s="12" t="str">
        <f t="shared" si="917"/>
        <v/>
      </c>
      <c r="CD1580" s="12" t="str">
        <f t="shared" si="918"/>
        <v/>
      </c>
      <c r="CF1580" s="12">
        <f t="shared" si="919"/>
        <v>0</v>
      </c>
      <c r="CG1580" s="12">
        <f t="shared" si="920"/>
        <v>0</v>
      </c>
      <c r="CH1580" s="12">
        <f t="shared" si="921"/>
        <v>0</v>
      </c>
      <c r="CI1580" s="12">
        <f t="shared" si="922"/>
        <v>0</v>
      </c>
      <c r="CJ1580" s="12">
        <f t="shared" si="923"/>
        <v>0</v>
      </c>
      <c r="CK1580" s="12">
        <f t="shared" si="924"/>
        <v>0</v>
      </c>
    </row>
    <row r="1581" spans="50:89" x14ac:dyDescent="0.25">
      <c r="AX1581" s="12" t="str">
        <f t="shared" si="894"/>
        <v/>
      </c>
      <c r="AY1581" s="12" t="str">
        <f t="shared" si="925"/>
        <v/>
      </c>
      <c r="AZ1581" s="20">
        <f t="shared" si="895"/>
        <v>0</v>
      </c>
      <c r="BA1581" s="12" t="str">
        <f t="shared" si="890"/>
        <v/>
      </c>
      <c r="BB1581" s="12" t="str">
        <f t="shared" si="891"/>
        <v/>
      </c>
      <c r="BC1581" s="12" t="str">
        <f t="shared" si="892"/>
        <v/>
      </c>
      <c r="BD1581" s="12" t="str">
        <f t="shared" si="893"/>
        <v/>
      </c>
      <c r="BF1581" s="12">
        <f t="shared" si="896"/>
        <v>0</v>
      </c>
      <c r="BG1581" s="12">
        <f t="shared" si="897"/>
        <v>0</v>
      </c>
      <c r="BH1581" s="12">
        <f t="shared" si="898"/>
        <v>0</v>
      </c>
      <c r="BI1581" s="12">
        <f t="shared" si="899"/>
        <v>0</v>
      </c>
      <c r="BJ1581" s="12">
        <f t="shared" si="900"/>
        <v>0</v>
      </c>
      <c r="BK1581" s="12">
        <f t="shared" si="901"/>
        <v>0</v>
      </c>
      <c r="BL1581" s="20">
        <f t="shared" si="902"/>
        <v>0</v>
      </c>
      <c r="BM1581" s="12">
        <f t="shared" si="903"/>
        <v>0</v>
      </c>
      <c r="BN1581" s="12" t="str">
        <f t="shared" si="926"/>
        <v/>
      </c>
      <c r="BO1581" s="12" t="str">
        <f t="shared" si="904"/>
        <v/>
      </c>
      <c r="BP1581" s="12" t="str">
        <f t="shared" si="905"/>
        <v/>
      </c>
      <c r="BQ1581" s="12" t="str">
        <f t="shared" si="906"/>
        <v/>
      </c>
      <c r="BS1581" s="12">
        <f t="shared" si="907"/>
        <v>0</v>
      </c>
      <c r="BT1581" s="12">
        <f t="shared" si="908"/>
        <v>0</v>
      </c>
      <c r="BU1581" s="12">
        <f t="shared" si="909"/>
        <v>0</v>
      </c>
      <c r="BV1581" s="12">
        <f t="shared" si="910"/>
        <v>0</v>
      </c>
      <c r="BW1581" s="12">
        <f t="shared" si="911"/>
        <v>0</v>
      </c>
      <c r="BX1581" s="12">
        <f t="shared" si="912"/>
        <v>0</v>
      </c>
      <c r="BY1581" s="12">
        <f t="shared" si="913"/>
        <v>0</v>
      </c>
      <c r="BZ1581" s="12">
        <f t="shared" si="914"/>
        <v>0</v>
      </c>
      <c r="CA1581" s="12" t="str">
        <f t="shared" si="915"/>
        <v/>
      </c>
      <c r="CB1581" s="21" t="str">
        <f t="shared" si="916"/>
        <v/>
      </c>
      <c r="CC1581" s="12" t="str">
        <f t="shared" si="917"/>
        <v/>
      </c>
      <c r="CD1581" s="12" t="str">
        <f t="shared" si="918"/>
        <v/>
      </c>
      <c r="CF1581" s="12">
        <f t="shared" si="919"/>
        <v>0</v>
      </c>
      <c r="CG1581" s="12">
        <f t="shared" si="920"/>
        <v>0</v>
      </c>
      <c r="CH1581" s="12">
        <f t="shared" si="921"/>
        <v>0</v>
      </c>
      <c r="CI1581" s="12">
        <f t="shared" si="922"/>
        <v>0</v>
      </c>
      <c r="CJ1581" s="12">
        <f t="shared" si="923"/>
        <v>0</v>
      </c>
      <c r="CK1581" s="12">
        <f t="shared" si="924"/>
        <v>0</v>
      </c>
    </row>
    <row r="1582" spans="50:89" x14ac:dyDescent="0.25">
      <c r="AX1582" s="12" t="str">
        <f t="shared" si="894"/>
        <v/>
      </c>
      <c r="AY1582" s="12" t="str">
        <f t="shared" si="925"/>
        <v/>
      </c>
      <c r="AZ1582" s="20">
        <f t="shared" si="895"/>
        <v>0</v>
      </c>
      <c r="BA1582" s="12" t="str">
        <f t="shared" si="890"/>
        <v/>
      </c>
      <c r="BB1582" s="12" t="str">
        <f t="shared" si="891"/>
        <v/>
      </c>
      <c r="BC1582" s="12" t="str">
        <f t="shared" si="892"/>
        <v/>
      </c>
      <c r="BD1582" s="12" t="str">
        <f t="shared" si="893"/>
        <v/>
      </c>
      <c r="BF1582" s="12">
        <f t="shared" si="896"/>
        <v>0</v>
      </c>
      <c r="BG1582" s="12">
        <f t="shared" si="897"/>
        <v>0</v>
      </c>
      <c r="BH1582" s="12">
        <f t="shared" si="898"/>
        <v>0</v>
      </c>
      <c r="BI1582" s="12">
        <f t="shared" si="899"/>
        <v>0</v>
      </c>
      <c r="BJ1582" s="12">
        <f t="shared" si="900"/>
        <v>0</v>
      </c>
      <c r="BK1582" s="12">
        <f t="shared" si="901"/>
        <v>0</v>
      </c>
      <c r="BL1582" s="20">
        <f t="shared" si="902"/>
        <v>0</v>
      </c>
      <c r="BM1582" s="12">
        <f t="shared" si="903"/>
        <v>0</v>
      </c>
      <c r="BN1582" s="12" t="str">
        <f t="shared" si="926"/>
        <v/>
      </c>
      <c r="BO1582" s="12" t="str">
        <f t="shared" si="904"/>
        <v/>
      </c>
      <c r="BP1582" s="12" t="str">
        <f t="shared" si="905"/>
        <v/>
      </c>
      <c r="BQ1582" s="12" t="str">
        <f t="shared" si="906"/>
        <v/>
      </c>
      <c r="BS1582" s="12">
        <f t="shared" si="907"/>
        <v>0</v>
      </c>
      <c r="BT1582" s="12">
        <f t="shared" si="908"/>
        <v>0</v>
      </c>
      <c r="BU1582" s="12">
        <f t="shared" si="909"/>
        <v>0</v>
      </c>
      <c r="BV1582" s="12">
        <f t="shared" si="910"/>
        <v>0</v>
      </c>
      <c r="BW1582" s="12">
        <f t="shared" si="911"/>
        <v>0</v>
      </c>
      <c r="BX1582" s="12">
        <f t="shared" si="912"/>
        <v>0</v>
      </c>
      <c r="BY1582" s="12">
        <f t="shared" si="913"/>
        <v>0</v>
      </c>
      <c r="BZ1582" s="12">
        <f t="shared" si="914"/>
        <v>0</v>
      </c>
      <c r="CA1582" s="12" t="str">
        <f t="shared" si="915"/>
        <v/>
      </c>
      <c r="CB1582" s="21" t="str">
        <f t="shared" si="916"/>
        <v/>
      </c>
      <c r="CC1582" s="12" t="str">
        <f t="shared" si="917"/>
        <v/>
      </c>
      <c r="CD1582" s="12" t="str">
        <f t="shared" si="918"/>
        <v/>
      </c>
      <c r="CF1582" s="12">
        <f t="shared" si="919"/>
        <v>0</v>
      </c>
      <c r="CG1582" s="12">
        <f t="shared" si="920"/>
        <v>0</v>
      </c>
      <c r="CH1582" s="12">
        <f t="shared" si="921"/>
        <v>0</v>
      </c>
      <c r="CI1582" s="12">
        <f t="shared" si="922"/>
        <v>0</v>
      </c>
      <c r="CJ1582" s="12">
        <f t="shared" si="923"/>
        <v>0</v>
      </c>
      <c r="CK1582" s="12">
        <f t="shared" si="924"/>
        <v>0</v>
      </c>
    </row>
    <row r="1583" spans="50:89" x14ac:dyDescent="0.25">
      <c r="AX1583" s="12" t="str">
        <f t="shared" si="894"/>
        <v/>
      </c>
      <c r="AY1583" s="12" t="str">
        <f t="shared" si="925"/>
        <v/>
      </c>
      <c r="AZ1583" s="20">
        <f t="shared" si="895"/>
        <v>0</v>
      </c>
      <c r="BA1583" s="12" t="str">
        <f t="shared" si="890"/>
        <v/>
      </c>
      <c r="BB1583" s="12" t="str">
        <f t="shared" si="891"/>
        <v/>
      </c>
      <c r="BC1583" s="12" t="str">
        <f t="shared" si="892"/>
        <v/>
      </c>
      <c r="BD1583" s="12" t="str">
        <f t="shared" si="893"/>
        <v/>
      </c>
      <c r="BF1583" s="12">
        <f t="shared" si="896"/>
        <v>0</v>
      </c>
      <c r="BG1583" s="12">
        <f t="shared" si="897"/>
        <v>0</v>
      </c>
      <c r="BH1583" s="12">
        <f t="shared" si="898"/>
        <v>0</v>
      </c>
      <c r="BI1583" s="12">
        <f t="shared" si="899"/>
        <v>0</v>
      </c>
      <c r="BJ1583" s="12">
        <f t="shared" si="900"/>
        <v>0</v>
      </c>
      <c r="BK1583" s="12">
        <f t="shared" si="901"/>
        <v>0</v>
      </c>
      <c r="BL1583" s="20">
        <f t="shared" si="902"/>
        <v>0</v>
      </c>
      <c r="BM1583" s="12">
        <f t="shared" si="903"/>
        <v>0</v>
      </c>
      <c r="BN1583" s="12" t="str">
        <f t="shared" si="926"/>
        <v/>
      </c>
      <c r="BO1583" s="12" t="str">
        <f t="shared" si="904"/>
        <v/>
      </c>
      <c r="BP1583" s="12" t="str">
        <f t="shared" si="905"/>
        <v/>
      </c>
      <c r="BQ1583" s="12" t="str">
        <f t="shared" si="906"/>
        <v/>
      </c>
      <c r="BS1583" s="12">
        <f t="shared" si="907"/>
        <v>0</v>
      </c>
      <c r="BT1583" s="12">
        <f t="shared" si="908"/>
        <v>0</v>
      </c>
      <c r="BU1583" s="12">
        <f t="shared" si="909"/>
        <v>0</v>
      </c>
      <c r="BV1583" s="12">
        <f t="shared" si="910"/>
        <v>0</v>
      </c>
      <c r="BW1583" s="12">
        <f t="shared" si="911"/>
        <v>0</v>
      </c>
      <c r="BX1583" s="12">
        <f t="shared" si="912"/>
        <v>0</v>
      </c>
      <c r="BY1583" s="12">
        <f t="shared" si="913"/>
        <v>0</v>
      </c>
      <c r="BZ1583" s="12">
        <f t="shared" si="914"/>
        <v>0</v>
      </c>
      <c r="CA1583" s="12" t="str">
        <f t="shared" si="915"/>
        <v/>
      </c>
      <c r="CB1583" s="21" t="str">
        <f t="shared" si="916"/>
        <v/>
      </c>
      <c r="CC1583" s="12" t="str">
        <f t="shared" si="917"/>
        <v/>
      </c>
      <c r="CD1583" s="12" t="str">
        <f t="shared" si="918"/>
        <v/>
      </c>
      <c r="CF1583" s="12">
        <f t="shared" si="919"/>
        <v>0</v>
      </c>
      <c r="CG1583" s="12">
        <f t="shared" si="920"/>
        <v>0</v>
      </c>
      <c r="CH1583" s="12">
        <f t="shared" si="921"/>
        <v>0</v>
      </c>
      <c r="CI1583" s="12">
        <f t="shared" si="922"/>
        <v>0</v>
      </c>
      <c r="CJ1583" s="12">
        <f t="shared" si="923"/>
        <v>0</v>
      </c>
      <c r="CK1583" s="12">
        <f t="shared" si="924"/>
        <v>0</v>
      </c>
    </row>
    <row r="1584" spans="50:89" x14ac:dyDescent="0.25">
      <c r="AX1584" s="12" t="str">
        <f t="shared" si="894"/>
        <v/>
      </c>
      <c r="AY1584" s="12" t="str">
        <f t="shared" si="925"/>
        <v/>
      </c>
      <c r="AZ1584" s="20">
        <f t="shared" si="895"/>
        <v>0</v>
      </c>
      <c r="BA1584" s="12" t="str">
        <f t="shared" si="890"/>
        <v/>
      </c>
      <c r="BB1584" s="12" t="str">
        <f t="shared" si="891"/>
        <v/>
      </c>
      <c r="BC1584" s="12" t="str">
        <f t="shared" si="892"/>
        <v/>
      </c>
      <c r="BD1584" s="12" t="str">
        <f t="shared" si="893"/>
        <v/>
      </c>
      <c r="BF1584" s="12">
        <f t="shared" si="896"/>
        <v>0</v>
      </c>
      <c r="BG1584" s="12">
        <f t="shared" si="897"/>
        <v>0</v>
      </c>
      <c r="BH1584" s="12">
        <f t="shared" si="898"/>
        <v>0</v>
      </c>
      <c r="BI1584" s="12">
        <f t="shared" si="899"/>
        <v>0</v>
      </c>
      <c r="BJ1584" s="12">
        <f t="shared" si="900"/>
        <v>0</v>
      </c>
      <c r="BK1584" s="12">
        <f t="shared" si="901"/>
        <v>0</v>
      </c>
      <c r="BL1584" s="20">
        <f t="shared" si="902"/>
        <v>0</v>
      </c>
      <c r="BM1584" s="12">
        <f t="shared" si="903"/>
        <v>0</v>
      </c>
      <c r="BN1584" s="12" t="str">
        <f t="shared" si="926"/>
        <v/>
      </c>
      <c r="BO1584" s="12" t="str">
        <f t="shared" si="904"/>
        <v/>
      </c>
      <c r="BP1584" s="12" t="str">
        <f t="shared" si="905"/>
        <v/>
      </c>
      <c r="BQ1584" s="12" t="str">
        <f t="shared" si="906"/>
        <v/>
      </c>
      <c r="BS1584" s="12">
        <f t="shared" si="907"/>
        <v>0</v>
      </c>
      <c r="BT1584" s="12">
        <f t="shared" si="908"/>
        <v>0</v>
      </c>
      <c r="BU1584" s="12">
        <f t="shared" si="909"/>
        <v>0</v>
      </c>
      <c r="BV1584" s="12">
        <f t="shared" si="910"/>
        <v>0</v>
      </c>
      <c r="BW1584" s="12">
        <f t="shared" si="911"/>
        <v>0</v>
      </c>
      <c r="BX1584" s="12">
        <f t="shared" si="912"/>
        <v>0</v>
      </c>
      <c r="BY1584" s="12">
        <f t="shared" si="913"/>
        <v>0</v>
      </c>
      <c r="BZ1584" s="12">
        <f t="shared" si="914"/>
        <v>0</v>
      </c>
      <c r="CA1584" s="12" t="str">
        <f t="shared" si="915"/>
        <v/>
      </c>
      <c r="CB1584" s="21" t="str">
        <f t="shared" si="916"/>
        <v/>
      </c>
      <c r="CC1584" s="12" t="str">
        <f t="shared" si="917"/>
        <v/>
      </c>
      <c r="CD1584" s="12" t="str">
        <f t="shared" si="918"/>
        <v/>
      </c>
      <c r="CF1584" s="12">
        <f t="shared" si="919"/>
        <v>0</v>
      </c>
      <c r="CG1584" s="12">
        <f t="shared" si="920"/>
        <v>0</v>
      </c>
      <c r="CH1584" s="12">
        <f t="shared" si="921"/>
        <v>0</v>
      </c>
      <c r="CI1584" s="12">
        <f t="shared" si="922"/>
        <v>0</v>
      </c>
      <c r="CJ1584" s="12">
        <f t="shared" si="923"/>
        <v>0</v>
      </c>
      <c r="CK1584" s="12">
        <f t="shared" si="924"/>
        <v>0</v>
      </c>
    </row>
    <row r="1585" spans="50:89" x14ac:dyDescent="0.25">
      <c r="AX1585" s="12" t="str">
        <f t="shared" si="894"/>
        <v/>
      </c>
      <c r="AY1585" s="12" t="str">
        <f t="shared" si="925"/>
        <v/>
      </c>
      <c r="AZ1585" s="20">
        <f t="shared" si="895"/>
        <v>0</v>
      </c>
      <c r="BA1585" s="12" t="str">
        <f t="shared" si="890"/>
        <v/>
      </c>
      <c r="BB1585" s="12" t="str">
        <f t="shared" si="891"/>
        <v/>
      </c>
      <c r="BC1585" s="12" t="str">
        <f t="shared" si="892"/>
        <v/>
      </c>
      <c r="BD1585" s="12" t="str">
        <f t="shared" si="893"/>
        <v/>
      </c>
      <c r="BF1585" s="12">
        <f t="shared" si="896"/>
        <v>0</v>
      </c>
      <c r="BG1585" s="12">
        <f t="shared" si="897"/>
        <v>0</v>
      </c>
      <c r="BH1585" s="12">
        <f t="shared" si="898"/>
        <v>0</v>
      </c>
      <c r="BI1585" s="12">
        <f t="shared" si="899"/>
        <v>0</v>
      </c>
      <c r="BJ1585" s="12">
        <f t="shared" si="900"/>
        <v>0</v>
      </c>
      <c r="BK1585" s="12">
        <f t="shared" si="901"/>
        <v>0</v>
      </c>
      <c r="BL1585" s="20">
        <f t="shared" si="902"/>
        <v>0</v>
      </c>
      <c r="BM1585" s="12">
        <f t="shared" si="903"/>
        <v>0</v>
      </c>
      <c r="BN1585" s="12" t="str">
        <f t="shared" si="926"/>
        <v/>
      </c>
      <c r="BO1585" s="12" t="str">
        <f t="shared" si="904"/>
        <v/>
      </c>
      <c r="BP1585" s="12" t="str">
        <f t="shared" si="905"/>
        <v/>
      </c>
      <c r="BQ1585" s="12" t="str">
        <f t="shared" si="906"/>
        <v/>
      </c>
      <c r="BS1585" s="12">
        <f t="shared" si="907"/>
        <v>0</v>
      </c>
      <c r="BT1585" s="12">
        <f t="shared" si="908"/>
        <v>0</v>
      </c>
      <c r="BU1585" s="12">
        <f t="shared" si="909"/>
        <v>0</v>
      </c>
      <c r="BV1585" s="12">
        <f t="shared" si="910"/>
        <v>0</v>
      </c>
      <c r="BW1585" s="12">
        <f t="shared" si="911"/>
        <v>0</v>
      </c>
      <c r="BX1585" s="12">
        <f t="shared" si="912"/>
        <v>0</v>
      </c>
      <c r="BY1585" s="12">
        <f t="shared" si="913"/>
        <v>0</v>
      </c>
      <c r="BZ1585" s="12">
        <f t="shared" si="914"/>
        <v>0</v>
      </c>
      <c r="CA1585" s="12" t="str">
        <f t="shared" si="915"/>
        <v/>
      </c>
      <c r="CB1585" s="21" t="str">
        <f t="shared" si="916"/>
        <v/>
      </c>
      <c r="CC1585" s="12" t="str">
        <f t="shared" si="917"/>
        <v/>
      </c>
      <c r="CD1585" s="12" t="str">
        <f t="shared" si="918"/>
        <v/>
      </c>
      <c r="CF1585" s="12">
        <f t="shared" si="919"/>
        <v>0</v>
      </c>
      <c r="CG1585" s="12">
        <f t="shared" si="920"/>
        <v>0</v>
      </c>
      <c r="CH1585" s="12">
        <f t="shared" si="921"/>
        <v>0</v>
      </c>
      <c r="CI1585" s="12">
        <f t="shared" si="922"/>
        <v>0</v>
      </c>
      <c r="CJ1585" s="12">
        <f t="shared" si="923"/>
        <v>0</v>
      </c>
      <c r="CK1585" s="12">
        <f t="shared" si="924"/>
        <v>0</v>
      </c>
    </row>
    <row r="1586" spans="50:89" x14ac:dyDescent="0.25">
      <c r="AX1586" s="12" t="str">
        <f t="shared" si="894"/>
        <v/>
      </c>
      <c r="AY1586" s="12" t="str">
        <f t="shared" si="925"/>
        <v/>
      </c>
      <c r="AZ1586" s="20">
        <f t="shared" si="895"/>
        <v>0</v>
      </c>
      <c r="BA1586" s="12" t="str">
        <f t="shared" si="890"/>
        <v/>
      </c>
      <c r="BB1586" s="12" t="str">
        <f t="shared" si="891"/>
        <v/>
      </c>
      <c r="BC1586" s="12" t="str">
        <f t="shared" si="892"/>
        <v/>
      </c>
      <c r="BD1586" s="12" t="str">
        <f t="shared" si="893"/>
        <v/>
      </c>
      <c r="BF1586" s="12">
        <f t="shared" si="896"/>
        <v>0</v>
      </c>
      <c r="BG1586" s="12">
        <f t="shared" si="897"/>
        <v>0</v>
      </c>
      <c r="BH1586" s="12">
        <f t="shared" si="898"/>
        <v>0</v>
      </c>
      <c r="BI1586" s="12">
        <f t="shared" si="899"/>
        <v>0</v>
      </c>
      <c r="BJ1586" s="12">
        <f t="shared" si="900"/>
        <v>0</v>
      </c>
      <c r="BK1586" s="12">
        <f t="shared" si="901"/>
        <v>0</v>
      </c>
      <c r="BL1586" s="20">
        <f t="shared" si="902"/>
        <v>0</v>
      </c>
      <c r="BM1586" s="12">
        <f t="shared" si="903"/>
        <v>0</v>
      </c>
      <c r="BN1586" s="12" t="str">
        <f t="shared" si="926"/>
        <v/>
      </c>
      <c r="BO1586" s="12" t="str">
        <f t="shared" si="904"/>
        <v/>
      </c>
      <c r="BP1586" s="12" t="str">
        <f t="shared" si="905"/>
        <v/>
      </c>
      <c r="BQ1586" s="12" t="str">
        <f t="shared" si="906"/>
        <v/>
      </c>
      <c r="BS1586" s="12">
        <f t="shared" si="907"/>
        <v>0</v>
      </c>
      <c r="BT1586" s="12">
        <f t="shared" si="908"/>
        <v>0</v>
      </c>
      <c r="BU1586" s="12">
        <f t="shared" si="909"/>
        <v>0</v>
      </c>
      <c r="BV1586" s="12">
        <f t="shared" si="910"/>
        <v>0</v>
      </c>
      <c r="BW1586" s="12">
        <f t="shared" si="911"/>
        <v>0</v>
      </c>
      <c r="BX1586" s="12">
        <f t="shared" si="912"/>
        <v>0</v>
      </c>
      <c r="BY1586" s="12">
        <f t="shared" si="913"/>
        <v>0</v>
      </c>
      <c r="BZ1586" s="12">
        <f t="shared" si="914"/>
        <v>0</v>
      </c>
      <c r="CA1586" s="12" t="str">
        <f t="shared" si="915"/>
        <v/>
      </c>
      <c r="CB1586" s="21" t="str">
        <f t="shared" si="916"/>
        <v/>
      </c>
      <c r="CC1586" s="12" t="str">
        <f t="shared" si="917"/>
        <v/>
      </c>
      <c r="CD1586" s="12" t="str">
        <f t="shared" si="918"/>
        <v/>
      </c>
      <c r="CF1586" s="12">
        <f t="shared" si="919"/>
        <v>0</v>
      </c>
      <c r="CG1586" s="12">
        <f t="shared" si="920"/>
        <v>0</v>
      </c>
      <c r="CH1586" s="12">
        <f t="shared" si="921"/>
        <v>0</v>
      </c>
      <c r="CI1586" s="12">
        <f t="shared" si="922"/>
        <v>0</v>
      </c>
      <c r="CJ1586" s="12">
        <f t="shared" si="923"/>
        <v>0</v>
      </c>
      <c r="CK1586" s="12">
        <f t="shared" si="924"/>
        <v>0</v>
      </c>
    </row>
    <row r="1587" spans="50:89" x14ac:dyDescent="0.25">
      <c r="AX1587" s="12" t="str">
        <f t="shared" si="894"/>
        <v/>
      </c>
      <c r="AY1587" s="12" t="str">
        <f t="shared" si="925"/>
        <v/>
      </c>
      <c r="AZ1587" s="20">
        <f t="shared" si="895"/>
        <v>0</v>
      </c>
      <c r="BA1587" s="12" t="str">
        <f t="shared" si="890"/>
        <v/>
      </c>
      <c r="BB1587" s="12" t="str">
        <f t="shared" si="891"/>
        <v/>
      </c>
      <c r="BC1587" s="12" t="str">
        <f t="shared" si="892"/>
        <v/>
      </c>
      <c r="BD1587" s="12" t="str">
        <f t="shared" si="893"/>
        <v/>
      </c>
      <c r="BF1587" s="12">
        <f t="shared" si="896"/>
        <v>0</v>
      </c>
      <c r="BG1587" s="12">
        <f t="shared" si="897"/>
        <v>0</v>
      </c>
      <c r="BH1587" s="12">
        <f t="shared" si="898"/>
        <v>0</v>
      </c>
      <c r="BI1587" s="12">
        <f t="shared" si="899"/>
        <v>0</v>
      </c>
      <c r="BJ1587" s="12">
        <f t="shared" si="900"/>
        <v>0</v>
      </c>
      <c r="BK1587" s="12">
        <f t="shared" si="901"/>
        <v>0</v>
      </c>
      <c r="BL1587" s="20">
        <f t="shared" si="902"/>
        <v>0</v>
      </c>
      <c r="BM1587" s="12">
        <f t="shared" si="903"/>
        <v>0</v>
      </c>
      <c r="BN1587" s="12" t="str">
        <f t="shared" si="926"/>
        <v/>
      </c>
      <c r="BO1587" s="12" t="str">
        <f t="shared" si="904"/>
        <v/>
      </c>
      <c r="BP1587" s="12" t="str">
        <f t="shared" si="905"/>
        <v/>
      </c>
      <c r="BQ1587" s="12" t="str">
        <f t="shared" si="906"/>
        <v/>
      </c>
      <c r="BS1587" s="12">
        <f t="shared" si="907"/>
        <v>0</v>
      </c>
      <c r="BT1587" s="12">
        <f t="shared" si="908"/>
        <v>0</v>
      </c>
      <c r="BU1587" s="12">
        <f t="shared" si="909"/>
        <v>0</v>
      </c>
      <c r="BV1587" s="12">
        <f t="shared" si="910"/>
        <v>0</v>
      </c>
      <c r="BW1587" s="12">
        <f t="shared" si="911"/>
        <v>0</v>
      </c>
      <c r="BX1587" s="12">
        <f t="shared" si="912"/>
        <v>0</v>
      </c>
      <c r="BY1587" s="12">
        <f t="shared" si="913"/>
        <v>0</v>
      </c>
      <c r="BZ1587" s="12">
        <f t="shared" si="914"/>
        <v>0</v>
      </c>
      <c r="CA1587" s="12" t="str">
        <f t="shared" si="915"/>
        <v/>
      </c>
      <c r="CB1587" s="21" t="str">
        <f t="shared" si="916"/>
        <v/>
      </c>
      <c r="CC1587" s="12" t="str">
        <f t="shared" si="917"/>
        <v/>
      </c>
      <c r="CD1587" s="12" t="str">
        <f t="shared" si="918"/>
        <v/>
      </c>
      <c r="CF1587" s="12">
        <f t="shared" si="919"/>
        <v>0</v>
      </c>
      <c r="CG1587" s="12">
        <f t="shared" si="920"/>
        <v>0</v>
      </c>
      <c r="CH1587" s="12">
        <f t="shared" si="921"/>
        <v>0</v>
      </c>
      <c r="CI1587" s="12">
        <f t="shared" si="922"/>
        <v>0</v>
      </c>
      <c r="CJ1587" s="12">
        <f t="shared" si="923"/>
        <v>0</v>
      </c>
      <c r="CK1587" s="12">
        <f t="shared" si="924"/>
        <v>0</v>
      </c>
    </row>
    <row r="1588" spans="50:89" x14ac:dyDescent="0.25">
      <c r="AX1588" s="12" t="str">
        <f t="shared" si="894"/>
        <v/>
      </c>
      <c r="AY1588" s="12" t="str">
        <f t="shared" si="925"/>
        <v/>
      </c>
      <c r="AZ1588" s="20">
        <f t="shared" si="895"/>
        <v>0</v>
      </c>
      <c r="BA1588" s="12" t="str">
        <f t="shared" si="890"/>
        <v/>
      </c>
      <c r="BB1588" s="12" t="str">
        <f t="shared" si="891"/>
        <v/>
      </c>
      <c r="BC1588" s="12" t="str">
        <f t="shared" si="892"/>
        <v/>
      </c>
      <c r="BD1588" s="12" t="str">
        <f t="shared" si="893"/>
        <v/>
      </c>
      <c r="BF1588" s="12">
        <f t="shared" si="896"/>
        <v>0</v>
      </c>
      <c r="BG1588" s="12">
        <f t="shared" si="897"/>
        <v>0</v>
      </c>
      <c r="BH1588" s="12">
        <f t="shared" si="898"/>
        <v>0</v>
      </c>
      <c r="BI1588" s="12">
        <f t="shared" si="899"/>
        <v>0</v>
      </c>
      <c r="BJ1588" s="12">
        <f t="shared" si="900"/>
        <v>0</v>
      </c>
      <c r="BK1588" s="12">
        <f t="shared" si="901"/>
        <v>0</v>
      </c>
      <c r="BL1588" s="20">
        <f t="shared" si="902"/>
        <v>0</v>
      </c>
      <c r="BM1588" s="12">
        <f t="shared" si="903"/>
        <v>0</v>
      </c>
      <c r="BN1588" s="12" t="str">
        <f t="shared" si="926"/>
        <v/>
      </c>
      <c r="BO1588" s="12" t="str">
        <f t="shared" si="904"/>
        <v/>
      </c>
      <c r="BP1588" s="12" t="str">
        <f t="shared" si="905"/>
        <v/>
      </c>
      <c r="BQ1588" s="12" t="str">
        <f t="shared" si="906"/>
        <v/>
      </c>
      <c r="BS1588" s="12">
        <f t="shared" si="907"/>
        <v>0</v>
      </c>
      <c r="BT1588" s="12">
        <f t="shared" si="908"/>
        <v>0</v>
      </c>
      <c r="BU1588" s="12">
        <f t="shared" si="909"/>
        <v>0</v>
      </c>
      <c r="BV1588" s="12">
        <f t="shared" si="910"/>
        <v>0</v>
      </c>
      <c r="BW1588" s="12">
        <f t="shared" si="911"/>
        <v>0</v>
      </c>
      <c r="BX1588" s="12">
        <f t="shared" si="912"/>
        <v>0</v>
      </c>
      <c r="BY1588" s="12">
        <f t="shared" si="913"/>
        <v>0</v>
      </c>
      <c r="BZ1588" s="12">
        <f t="shared" si="914"/>
        <v>0</v>
      </c>
      <c r="CA1588" s="12" t="str">
        <f t="shared" si="915"/>
        <v/>
      </c>
      <c r="CB1588" s="21" t="str">
        <f t="shared" si="916"/>
        <v/>
      </c>
      <c r="CC1588" s="12" t="str">
        <f t="shared" si="917"/>
        <v/>
      </c>
      <c r="CD1588" s="12" t="str">
        <f t="shared" si="918"/>
        <v/>
      </c>
      <c r="CF1588" s="12">
        <f t="shared" si="919"/>
        <v>0</v>
      </c>
      <c r="CG1588" s="12">
        <f t="shared" si="920"/>
        <v>0</v>
      </c>
      <c r="CH1588" s="12">
        <f t="shared" si="921"/>
        <v>0</v>
      </c>
      <c r="CI1588" s="12">
        <f t="shared" si="922"/>
        <v>0</v>
      </c>
      <c r="CJ1588" s="12">
        <f t="shared" si="923"/>
        <v>0</v>
      </c>
      <c r="CK1588" s="12">
        <f t="shared" si="924"/>
        <v>0</v>
      </c>
    </row>
    <row r="1589" spans="50:89" x14ac:dyDescent="0.25">
      <c r="AX1589" s="12" t="str">
        <f t="shared" si="894"/>
        <v/>
      </c>
      <c r="AY1589" s="12" t="str">
        <f t="shared" si="925"/>
        <v/>
      </c>
      <c r="AZ1589" s="20">
        <f t="shared" si="895"/>
        <v>0</v>
      </c>
      <c r="BA1589" s="12" t="str">
        <f t="shared" si="890"/>
        <v/>
      </c>
      <c r="BB1589" s="12" t="str">
        <f t="shared" si="891"/>
        <v/>
      </c>
      <c r="BC1589" s="12" t="str">
        <f t="shared" si="892"/>
        <v/>
      </c>
      <c r="BD1589" s="12" t="str">
        <f t="shared" si="893"/>
        <v/>
      </c>
      <c r="BF1589" s="12">
        <f t="shared" si="896"/>
        <v>0</v>
      </c>
      <c r="BG1589" s="12">
        <f t="shared" si="897"/>
        <v>0</v>
      </c>
      <c r="BH1589" s="12">
        <f t="shared" si="898"/>
        <v>0</v>
      </c>
      <c r="BI1589" s="12">
        <f t="shared" si="899"/>
        <v>0</v>
      </c>
      <c r="BJ1589" s="12">
        <f t="shared" si="900"/>
        <v>0</v>
      </c>
      <c r="BK1589" s="12">
        <f t="shared" si="901"/>
        <v>0</v>
      </c>
      <c r="BL1589" s="20">
        <f t="shared" si="902"/>
        <v>0</v>
      </c>
      <c r="BM1589" s="12">
        <f t="shared" si="903"/>
        <v>0</v>
      </c>
      <c r="BN1589" s="12" t="str">
        <f t="shared" si="926"/>
        <v/>
      </c>
      <c r="BO1589" s="12" t="str">
        <f t="shared" si="904"/>
        <v/>
      </c>
      <c r="BP1589" s="12" t="str">
        <f t="shared" si="905"/>
        <v/>
      </c>
      <c r="BQ1589" s="12" t="str">
        <f t="shared" si="906"/>
        <v/>
      </c>
      <c r="BS1589" s="12">
        <f t="shared" si="907"/>
        <v>0</v>
      </c>
      <c r="BT1589" s="12">
        <f t="shared" si="908"/>
        <v>0</v>
      </c>
      <c r="BU1589" s="12">
        <f t="shared" si="909"/>
        <v>0</v>
      </c>
      <c r="BV1589" s="12">
        <f t="shared" si="910"/>
        <v>0</v>
      </c>
      <c r="BW1589" s="12">
        <f t="shared" si="911"/>
        <v>0</v>
      </c>
      <c r="BX1589" s="12">
        <f t="shared" si="912"/>
        <v>0</v>
      </c>
      <c r="BY1589" s="12">
        <f t="shared" si="913"/>
        <v>0</v>
      </c>
      <c r="BZ1589" s="12">
        <f t="shared" si="914"/>
        <v>0</v>
      </c>
      <c r="CA1589" s="12" t="str">
        <f t="shared" si="915"/>
        <v/>
      </c>
      <c r="CB1589" s="21" t="str">
        <f t="shared" si="916"/>
        <v/>
      </c>
      <c r="CC1589" s="12" t="str">
        <f t="shared" si="917"/>
        <v/>
      </c>
      <c r="CD1589" s="12" t="str">
        <f t="shared" si="918"/>
        <v/>
      </c>
      <c r="CF1589" s="12">
        <f t="shared" si="919"/>
        <v>0</v>
      </c>
      <c r="CG1589" s="12">
        <f t="shared" si="920"/>
        <v>0</v>
      </c>
      <c r="CH1589" s="12">
        <f t="shared" si="921"/>
        <v>0</v>
      </c>
      <c r="CI1589" s="12">
        <f t="shared" si="922"/>
        <v>0</v>
      </c>
      <c r="CJ1589" s="12">
        <f t="shared" si="923"/>
        <v>0</v>
      </c>
      <c r="CK1589" s="12">
        <f t="shared" si="924"/>
        <v>0</v>
      </c>
    </row>
    <row r="1590" spans="50:89" x14ac:dyDescent="0.25">
      <c r="AX1590" s="12" t="str">
        <f t="shared" si="894"/>
        <v/>
      </c>
      <c r="AY1590" s="12" t="str">
        <f t="shared" si="925"/>
        <v/>
      </c>
      <c r="AZ1590" s="20">
        <f t="shared" si="895"/>
        <v>0</v>
      </c>
      <c r="BA1590" s="12" t="str">
        <f t="shared" si="890"/>
        <v/>
      </c>
      <c r="BB1590" s="12" t="str">
        <f t="shared" si="891"/>
        <v/>
      </c>
      <c r="BC1590" s="12" t="str">
        <f t="shared" si="892"/>
        <v/>
      </c>
      <c r="BD1590" s="12" t="str">
        <f t="shared" si="893"/>
        <v/>
      </c>
      <c r="BF1590" s="12">
        <f t="shared" si="896"/>
        <v>0</v>
      </c>
      <c r="BG1590" s="12">
        <f t="shared" si="897"/>
        <v>0</v>
      </c>
      <c r="BH1590" s="12">
        <f t="shared" si="898"/>
        <v>0</v>
      </c>
      <c r="BI1590" s="12">
        <f t="shared" si="899"/>
        <v>0</v>
      </c>
      <c r="BJ1590" s="12">
        <f t="shared" si="900"/>
        <v>0</v>
      </c>
      <c r="BK1590" s="12">
        <f t="shared" si="901"/>
        <v>0</v>
      </c>
      <c r="BL1590" s="20">
        <f t="shared" si="902"/>
        <v>0</v>
      </c>
      <c r="BM1590" s="12">
        <f t="shared" si="903"/>
        <v>0</v>
      </c>
      <c r="BN1590" s="12" t="str">
        <f t="shared" si="926"/>
        <v/>
      </c>
      <c r="BO1590" s="12" t="str">
        <f t="shared" si="904"/>
        <v/>
      </c>
      <c r="BP1590" s="12" t="str">
        <f t="shared" si="905"/>
        <v/>
      </c>
      <c r="BQ1590" s="12" t="str">
        <f t="shared" si="906"/>
        <v/>
      </c>
      <c r="BS1590" s="12">
        <f t="shared" si="907"/>
        <v>0</v>
      </c>
      <c r="BT1590" s="12">
        <f t="shared" si="908"/>
        <v>0</v>
      </c>
      <c r="BU1590" s="12">
        <f t="shared" si="909"/>
        <v>0</v>
      </c>
      <c r="BV1590" s="12">
        <f t="shared" si="910"/>
        <v>0</v>
      </c>
      <c r="BW1590" s="12">
        <f t="shared" si="911"/>
        <v>0</v>
      </c>
      <c r="BX1590" s="12">
        <f t="shared" si="912"/>
        <v>0</v>
      </c>
      <c r="BY1590" s="12">
        <f t="shared" si="913"/>
        <v>0</v>
      </c>
      <c r="BZ1590" s="12">
        <f t="shared" si="914"/>
        <v>0</v>
      </c>
      <c r="CA1590" s="12" t="str">
        <f t="shared" si="915"/>
        <v/>
      </c>
      <c r="CB1590" s="21" t="str">
        <f t="shared" si="916"/>
        <v/>
      </c>
      <c r="CC1590" s="12" t="str">
        <f t="shared" si="917"/>
        <v/>
      </c>
      <c r="CD1590" s="12" t="str">
        <f t="shared" si="918"/>
        <v/>
      </c>
      <c r="CF1590" s="12">
        <f t="shared" si="919"/>
        <v>0</v>
      </c>
      <c r="CG1590" s="12">
        <f t="shared" si="920"/>
        <v>0</v>
      </c>
      <c r="CH1590" s="12">
        <f t="shared" si="921"/>
        <v>0</v>
      </c>
      <c r="CI1590" s="12">
        <f t="shared" si="922"/>
        <v>0</v>
      </c>
      <c r="CJ1590" s="12">
        <f t="shared" si="923"/>
        <v>0</v>
      </c>
      <c r="CK1590" s="12">
        <f t="shared" si="924"/>
        <v>0</v>
      </c>
    </row>
    <row r="1591" spans="50:89" x14ac:dyDescent="0.25">
      <c r="AX1591" s="12" t="str">
        <f t="shared" si="894"/>
        <v/>
      </c>
      <c r="AY1591" s="12" t="str">
        <f t="shared" si="925"/>
        <v/>
      </c>
      <c r="AZ1591" s="20">
        <f t="shared" si="895"/>
        <v>0</v>
      </c>
      <c r="BA1591" s="12" t="str">
        <f t="shared" si="890"/>
        <v/>
      </c>
      <c r="BB1591" s="12" t="str">
        <f t="shared" si="891"/>
        <v/>
      </c>
      <c r="BC1591" s="12" t="str">
        <f t="shared" si="892"/>
        <v/>
      </c>
      <c r="BD1591" s="12" t="str">
        <f t="shared" si="893"/>
        <v/>
      </c>
      <c r="BF1591" s="12">
        <f t="shared" si="896"/>
        <v>0</v>
      </c>
      <c r="BG1591" s="12">
        <f t="shared" si="897"/>
        <v>0</v>
      </c>
      <c r="BH1591" s="12">
        <f t="shared" si="898"/>
        <v>0</v>
      </c>
      <c r="BI1591" s="12">
        <f t="shared" si="899"/>
        <v>0</v>
      </c>
      <c r="BJ1591" s="12">
        <f t="shared" si="900"/>
        <v>0</v>
      </c>
      <c r="BK1591" s="12">
        <f t="shared" si="901"/>
        <v>0</v>
      </c>
      <c r="BL1591" s="20">
        <f t="shared" si="902"/>
        <v>0</v>
      </c>
      <c r="BM1591" s="12">
        <f t="shared" si="903"/>
        <v>0</v>
      </c>
      <c r="BN1591" s="12" t="str">
        <f t="shared" si="926"/>
        <v/>
      </c>
      <c r="BO1591" s="12" t="str">
        <f t="shared" si="904"/>
        <v/>
      </c>
      <c r="BP1591" s="12" t="str">
        <f t="shared" si="905"/>
        <v/>
      </c>
      <c r="BQ1591" s="12" t="str">
        <f t="shared" si="906"/>
        <v/>
      </c>
      <c r="BS1591" s="12">
        <f t="shared" si="907"/>
        <v>0</v>
      </c>
      <c r="BT1591" s="12">
        <f t="shared" si="908"/>
        <v>0</v>
      </c>
      <c r="BU1591" s="12">
        <f t="shared" si="909"/>
        <v>0</v>
      </c>
      <c r="BV1591" s="12">
        <f t="shared" si="910"/>
        <v>0</v>
      </c>
      <c r="BW1591" s="12">
        <f t="shared" si="911"/>
        <v>0</v>
      </c>
      <c r="BX1591" s="12">
        <f t="shared" si="912"/>
        <v>0</v>
      </c>
      <c r="BY1591" s="12">
        <f t="shared" si="913"/>
        <v>0</v>
      </c>
      <c r="BZ1591" s="12">
        <f t="shared" si="914"/>
        <v>0</v>
      </c>
      <c r="CA1591" s="12" t="str">
        <f t="shared" si="915"/>
        <v/>
      </c>
      <c r="CB1591" s="21" t="str">
        <f t="shared" si="916"/>
        <v/>
      </c>
      <c r="CC1591" s="12" t="str">
        <f t="shared" si="917"/>
        <v/>
      </c>
      <c r="CD1591" s="12" t="str">
        <f t="shared" si="918"/>
        <v/>
      </c>
      <c r="CF1591" s="12">
        <f t="shared" si="919"/>
        <v>0</v>
      </c>
      <c r="CG1591" s="12">
        <f t="shared" si="920"/>
        <v>0</v>
      </c>
      <c r="CH1591" s="12">
        <f t="shared" si="921"/>
        <v>0</v>
      </c>
      <c r="CI1591" s="12">
        <f t="shared" si="922"/>
        <v>0</v>
      </c>
      <c r="CJ1591" s="12">
        <f t="shared" si="923"/>
        <v>0</v>
      </c>
      <c r="CK1591" s="12">
        <f t="shared" si="924"/>
        <v>0</v>
      </c>
    </row>
    <row r="1592" spans="50:89" x14ac:dyDescent="0.25">
      <c r="AX1592" s="12" t="str">
        <f t="shared" si="894"/>
        <v/>
      </c>
      <c r="AY1592" s="12" t="str">
        <f t="shared" si="925"/>
        <v/>
      </c>
      <c r="AZ1592" s="20">
        <f t="shared" si="895"/>
        <v>0</v>
      </c>
      <c r="BA1592" s="12" t="str">
        <f t="shared" si="890"/>
        <v/>
      </c>
      <c r="BB1592" s="12" t="str">
        <f t="shared" si="891"/>
        <v/>
      </c>
      <c r="BC1592" s="12" t="str">
        <f t="shared" si="892"/>
        <v/>
      </c>
      <c r="BD1592" s="12" t="str">
        <f t="shared" si="893"/>
        <v/>
      </c>
      <c r="BF1592" s="12">
        <f t="shared" si="896"/>
        <v>0</v>
      </c>
      <c r="BG1592" s="12">
        <f t="shared" si="897"/>
        <v>0</v>
      </c>
      <c r="BH1592" s="12">
        <f t="shared" si="898"/>
        <v>0</v>
      </c>
      <c r="BI1592" s="12">
        <f t="shared" si="899"/>
        <v>0</v>
      </c>
      <c r="BJ1592" s="12">
        <f t="shared" si="900"/>
        <v>0</v>
      </c>
      <c r="BK1592" s="12">
        <f t="shared" si="901"/>
        <v>0</v>
      </c>
      <c r="BL1592" s="20">
        <f t="shared" si="902"/>
        <v>0</v>
      </c>
      <c r="BM1592" s="12">
        <f t="shared" si="903"/>
        <v>0</v>
      </c>
      <c r="BN1592" s="12" t="str">
        <f t="shared" si="926"/>
        <v/>
      </c>
      <c r="BO1592" s="12" t="str">
        <f t="shared" si="904"/>
        <v/>
      </c>
      <c r="BP1592" s="12" t="str">
        <f t="shared" si="905"/>
        <v/>
      </c>
      <c r="BQ1592" s="12" t="str">
        <f t="shared" si="906"/>
        <v/>
      </c>
      <c r="BS1592" s="12">
        <f t="shared" si="907"/>
        <v>0</v>
      </c>
      <c r="BT1592" s="12">
        <f t="shared" si="908"/>
        <v>0</v>
      </c>
      <c r="BU1592" s="12">
        <f t="shared" si="909"/>
        <v>0</v>
      </c>
      <c r="BV1592" s="12">
        <f t="shared" si="910"/>
        <v>0</v>
      </c>
      <c r="BW1592" s="12">
        <f t="shared" si="911"/>
        <v>0</v>
      </c>
      <c r="BX1592" s="12">
        <f t="shared" si="912"/>
        <v>0</v>
      </c>
      <c r="BY1592" s="12">
        <f t="shared" si="913"/>
        <v>0</v>
      </c>
      <c r="BZ1592" s="12">
        <f t="shared" si="914"/>
        <v>0</v>
      </c>
      <c r="CA1592" s="12" t="str">
        <f t="shared" si="915"/>
        <v/>
      </c>
      <c r="CB1592" s="21" t="str">
        <f t="shared" si="916"/>
        <v/>
      </c>
      <c r="CC1592" s="12" t="str">
        <f t="shared" si="917"/>
        <v/>
      </c>
      <c r="CD1592" s="12" t="str">
        <f t="shared" si="918"/>
        <v/>
      </c>
      <c r="CF1592" s="12">
        <f t="shared" si="919"/>
        <v>0</v>
      </c>
      <c r="CG1592" s="12">
        <f t="shared" si="920"/>
        <v>0</v>
      </c>
      <c r="CH1592" s="12">
        <f t="shared" si="921"/>
        <v>0</v>
      </c>
      <c r="CI1592" s="12">
        <f t="shared" si="922"/>
        <v>0</v>
      </c>
      <c r="CJ1592" s="12">
        <f t="shared" si="923"/>
        <v>0</v>
      </c>
      <c r="CK1592" s="12">
        <f t="shared" si="924"/>
        <v>0</v>
      </c>
    </row>
    <row r="1593" spans="50:89" x14ac:dyDescent="0.25">
      <c r="AX1593" s="12" t="str">
        <f t="shared" si="894"/>
        <v/>
      </c>
      <c r="AY1593" s="12" t="str">
        <f t="shared" si="925"/>
        <v/>
      </c>
      <c r="AZ1593" s="20">
        <f t="shared" si="895"/>
        <v>0</v>
      </c>
      <c r="BA1593" s="12" t="str">
        <f t="shared" si="890"/>
        <v/>
      </c>
      <c r="BB1593" s="12" t="str">
        <f t="shared" si="891"/>
        <v/>
      </c>
      <c r="BC1593" s="12" t="str">
        <f t="shared" si="892"/>
        <v/>
      </c>
      <c r="BD1593" s="12" t="str">
        <f t="shared" si="893"/>
        <v/>
      </c>
      <c r="BF1593" s="12">
        <f t="shared" si="896"/>
        <v>0</v>
      </c>
      <c r="BG1593" s="12">
        <f t="shared" si="897"/>
        <v>0</v>
      </c>
      <c r="BH1593" s="12">
        <f t="shared" si="898"/>
        <v>0</v>
      </c>
      <c r="BI1593" s="12">
        <f t="shared" si="899"/>
        <v>0</v>
      </c>
      <c r="BJ1593" s="12">
        <f t="shared" si="900"/>
        <v>0</v>
      </c>
      <c r="BK1593" s="12">
        <f t="shared" si="901"/>
        <v>0</v>
      </c>
      <c r="BL1593" s="20">
        <f t="shared" si="902"/>
        <v>0</v>
      </c>
      <c r="BM1593" s="12">
        <f t="shared" si="903"/>
        <v>0</v>
      </c>
      <c r="BN1593" s="12" t="str">
        <f t="shared" si="926"/>
        <v/>
      </c>
      <c r="BO1593" s="12" t="str">
        <f t="shared" si="904"/>
        <v/>
      </c>
      <c r="BP1593" s="12" t="str">
        <f t="shared" si="905"/>
        <v/>
      </c>
      <c r="BQ1593" s="12" t="str">
        <f t="shared" si="906"/>
        <v/>
      </c>
      <c r="BS1593" s="12">
        <f t="shared" si="907"/>
        <v>0</v>
      </c>
      <c r="BT1593" s="12">
        <f t="shared" si="908"/>
        <v>0</v>
      </c>
      <c r="BU1593" s="12">
        <f t="shared" si="909"/>
        <v>0</v>
      </c>
      <c r="BV1593" s="12">
        <f t="shared" si="910"/>
        <v>0</v>
      </c>
      <c r="BW1593" s="12">
        <f t="shared" si="911"/>
        <v>0</v>
      </c>
      <c r="BX1593" s="12">
        <f t="shared" si="912"/>
        <v>0</v>
      </c>
      <c r="BY1593" s="12">
        <f t="shared" si="913"/>
        <v>0</v>
      </c>
      <c r="BZ1593" s="12">
        <f t="shared" si="914"/>
        <v>0</v>
      </c>
      <c r="CA1593" s="12" t="str">
        <f t="shared" si="915"/>
        <v/>
      </c>
      <c r="CB1593" s="21" t="str">
        <f t="shared" si="916"/>
        <v/>
      </c>
      <c r="CC1593" s="12" t="str">
        <f t="shared" si="917"/>
        <v/>
      </c>
      <c r="CD1593" s="12" t="str">
        <f t="shared" si="918"/>
        <v/>
      </c>
      <c r="CF1593" s="12">
        <f t="shared" si="919"/>
        <v>0</v>
      </c>
      <c r="CG1593" s="12">
        <f t="shared" si="920"/>
        <v>0</v>
      </c>
      <c r="CH1593" s="12">
        <f t="shared" si="921"/>
        <v>0</v>
      </c>
      <c r="CI1593" s="12">
        <f t="shared" si="922"/>
        <v>0</v>
      </c>
      <c r="CJ1593" s="12">
        <f t="shared" si="923"/>
        <v>0</v>
      </c>
      <c r="CK1593" s="12">
        <f t="shared" si="924"/>
        <v>0</v>
      </c>
    </row>
    <row r="1594" spans="50:89" x14ac:dyDescent="0.25">
      <c r="AX1594" s="12" t="str">
        <f t="shared" si="894"/>
        <v/>
      </c>
      <c r="AY1594" s="12" t="str">
        <f t="shared" si="925"/>
        <v/>
      </c>
      <c r="AZ1594" s="20">
        <f t="shared" si="895"/>
        <v>0</v>
      </c>
      <c r="BA1594" s="12" t="str">
        <f t="shared" si="890"/>
        <v/>
      </c>
      <c r="BB1594" s="12" t="str">
        <f t="shared" si="891"/>
        <v/>
      </c>
      <c r="BC1594" s="12" t="str">
        <f t="shared" si="892"/>
        <v/>
      </c>
      <c r="BD1594" s="12" t="str">
        <f t="shared" si="893"/>
        <v/>
      </c>
      <c r="BF1594" s="12">
        <f t="shared" si="896"/>
        <v>0</v>
      </c>
      <c r="BG1594" s="12">
        <f t="shared" si="897"/>
        <v>0</v>
      </c>
      <c r="BH1594" s="12">
        <f t="shared" si="898"/>
        <v>0</v>
      </c>
      <c r="BI1594" s="12">
        <f t="shared" si="899"/>
        <v>0</v>
      </c>
      <c r="BJ1594" s="12">
        <f t="shared" si="900"/>
        <v>0</v>
      </c>
      <c r="BK1594" s="12">
        <f t="shared" si="901"/>
        <v>0</v>
      </c>
      <c r="BL1594" s="20">
        <f t="shared" si="902"/>
        <v>0</v>
      </c>
      <c r="BM1594" s="12">
        <f t="shared" si="903"/>
        <v>0</v>
      </c>
      <c r="BN1594" s="12" t="str">
        <f t="shared" si="926"/>
        <v/>
      </c>
      <c r="BO1594" s="12" t="str">
        <f t="shared" si="904"/>
        <v/>
      </c>
      <c r="BP1594" s="12" t="str">
        <f t="shared" si="905"/>
        <v/>
      </c>
      <c r="BQ1594" s="12" t="str">
        <f t="shared" si="906"/>
        <v/>
      </c>
      <c r="BS1594" s="12">
        <f t="shared" si="907"/>
        <v>0</v>
      </c>
      <c r="BT1594" s="12">
        <f t="shared" si="908"/>
        <v>0</v>
      </c>
      <c r="BU1594" s="12">
        <f t="shared" si="909"/>
        <v>0</v>
      </c>
      <c r="BV1594" s="12">
        <f t="shared" si="910"/>
        <v>0</v>
      </c>
      <c r="BW1594" s="12">
        <f t="shared" si="911"/>
        <v>0</v>
      </c>
      <c r="BX1594" s="12">
        <f t="shared" si="912"/>
        <v>0</v>
      </c>
      <c r="BY1594" s="12">
        <f t="shared" si="913"/>
        <v>0</v>
      </c>
      <c r="BZ1594" s="12">
        <f t="shared" si="914"/>
        <v>0</v>
      </c>
      <c r="CA1594" s="12" t="str">
        <f t="shared" si="915"/>
        <v/>
      </c>
      <c r="CB1594" s="21" t="str">
        <f t="shared" si="916"/>
        <v/>
      </c>
      <c r="CC1594" s="12" t="str">
        <f t="shared" si="917"/>
        <v/>
      </c>
      <c r="CD1594" s="12" t="str">
        <f t="shared" si="918"/>
        <v/>
      </c>
      <c r="CF1594" s="12">
        <f t="shared" si="919"/>
        <v>0</v>
      </c>
      <c r="CG1594" s="12">
        <f t="shared" si="920"/>
        <v>0</v>
      </c>
      <c r="CH1594" s="12">
        <f t="shared" si="921"/>
        <v>0</v>
      </c>
      <c r="CI1594" s="12">
        <f t="shared" si="922"/>
        <v>0</v>
      </c>
      <c r="CJ1594" s="12">
        <f t="shared" si="923"/>
        <v>0</v>
      </c>
      <c r="CK1594" s="12">
        <f t="shared" si="924"/>
        <v>0</v>
      </c>
    </row>
    <row r="1595" spans="50:89" x14ac:dyDescent="0.25">
      <c r="AX1595" s="12" t="str">
        <f t="shared" si="894"/>
        <v/>
      </c>
      <c r="AY1595" s="12" t="str">
        <f t="shared" si="925"/>
        <v/>
      </c>
      <c r="AZ1595" s="20">
        <f t="shared" si="895"/>
        <v>0</v>
      </c>
      <c r="BA1595" s="12" t="str">
        <f t="shared" si="890"/>
        <v/>
      </c>
      <c r="BB1595" s="12" t="str">
        <f t="shared" si="891"/>
        <v/>
      </c>
      <c r="BC1595" s="12" t="str">
        <f t="shared" si="892"/>
        <v/>
      </c>
      <c r="BD1595" s="12" t="str">
        <f t="shared" si="893"/>
        <v/>
      </c>
      <c r="BF1595" s="12">
        <f t="shared" si="896"/>
        <v>0</v>
      </c>
      <c r="BG1595" s="12">
        <f t="shared" si="897"/>
        <v>0</v>
      </c>
      <c r="BH1595" s="12">
        <f t="shared" si="898"/>
        <v>0</v>
      </c>
      <c r="BI1595" s="12">
        <f t="shared" si="899"/>
        <v>0</v>
      </c>
      <c r="BJ1595" s="12">
        <f t="shared" si="900"/>
        <v>0</v>
      </c>
      <c r="BK1595" s="12">
        <f t="shared" si="901"/>
        <v>0</v>
      </c>
      <c r="BL1595" s="20">
        <f t="shared" si="902"/>
        <v>0</v>
      </c>
      <c r="BM1595" s="12">
        <f t="shared" si="903"/>
        <v>0</v>
      </c>
      <c r="BN1595" s="12" t="str">
        <f t="shared" si="926"/>
        <v/>
      </c>
      <c r="BO1595" s="12" t="str">
        <f t="shared" si="904"/>
        <v/>
      </c>
      <c r="BP1595" s="12" t="str">
        <f t="shared" si="905"/>
        <v/>
      </c>
      <c r="BQ1595" s="12" t="str">
        <f t="shared" si="906"/>
        <v/>
      </c>
      <c r="BS1595" s="12">
        <f t="shared" si="907"/>
        <v>0</v>
      </c>
      <c r="BT1595" s="12">
        <f t="shared" si="908"/>
        <v>0</v>
      </c>
      <c r="BU1595" s="12">
        <f t="shared" si="909"/>
        <v>0</v>
      </c>
      <c r="BV1595" s="12">
        <f t="shared" si="910"/>
        <v>0</v>
      </c>
      <c r="BW1595" s="12">
        <f t="shared" si="911"/>
        <v>0</v>
      </c>
      <c r="BX1595" s="12">
        <f t="shared" si="912"/>
        <v>0</v>
      </c>
      <c r="BY1595" s="12">
        <f t="shared" si="913"/>
        <v>0</v>
      </c>
      <c r="BZ1595" s="12">
        <f t="shared" si="914"/>
        <v>0</v>
      </c>
      <c r="CA1595" s="12" t="str">
        <f t="shared" si="915"/>
        <v/>
      </c>
      <c r="CB1595" s="21" t="str">
        <f t="shared" si="916"/>
        <v/>
      </c>
      <c r="CC1595" s="12" t="str">
        <f t="shared" si="917"/>
        <v/>
      </c>
      <c r="CD1595" s="12" t="str">
        <f t="shared" si="918"/>
        <v/>
      </c>
      <c r="CF1595" s="12">
        <f t="shared" si="919"/>
        <v>0</v>
      </c>
      <c r="CG1595" s="12">
        <f t="shared" si="920"/>
        <v>0</v>
      </c>
      <c r="CH1595" s="12">
        <f t="shared" si="921"/>
        <v>0</v>
      </c>
      <c r="CI1595" s="12">
        <f t="shared" si="922"/>
        <v>0</v>
      </c>
      <c r="CJ1595" s="12">
        <f t="shared" si="923"/>
        <v>0</v>
      </c>
      <c r="CK1595" s="12">
        <f t="shared" si="924"/>
        <v>0</v>
      </c>
    </row>
    <row r="1596" spans="50:89" x14ac:dyDescent="0.25">
      <c r="AX1596" s="12" t="str">
        <f t="shared" si="894"/>
        <v/>
      </c>
      <c r="AY1596" s="12" t="str">
        <f t="shared" si="925"/>
        <v/>
      </c>
      <c r="AZ1596" s="20">
        <f t="shared" si="895"/>
        <v>0</v>
      </c>
      <c r="BA1596" s="12" t="str">
        <f t="shared" si="890"/>
        <v/>
      </c>
      <c r="BB1596" s="12" t="str">
        <f t="shared" si="891"/>
        <v/>
      </c>
      <c r="BC1596" s="12" t="str">
        <f t="shared" si="892"/>
        <v/>
      </c>
      <c r="BD1596" s="12" t="str">
        <f t="shared" si="893"/>
        <v/>
      </c>
      <c r="BF1596" s="12">
        <f t="shared" si="896"/>
        <v>0</v>
      </c>
      <c r="BG1596" s="12">
        <f t="shared" si="897"/>
        <v>0</v>
      </c>
      <c r="BH1596" s="12">
        <f t="shared" si="898"/>
        <v>0</v>
      </c>
      <c r="BI1596" s="12">
        <f t="shared" si="899"/>
        <v>0</v>
      </c>
      <c r="BJ1596" s="12">
        <f t="shared" si="900"/>
        <v>0</v>
      </c>
      <c r="BK1596" s="12">
        <f t="shared" si="901"/>
        <v>0</v>
      </c>
      <c r="BL1596" s="20">
        <f t="shared" si="902"/>
        <v>0</v>
      </c>
      <c r="BM1596" s="12">
        <f t="shared" si="903"/>
        <v>0</v>
      </c>
      <c r="BN1596" s="12" t="str">
        <f t="shared" si="926"/>
        <v/>
      </c>
      <c r="BO1596" s="12" t="str">
        <f t="shared" si="904"/>
        <v/>
      </c>
      <c r="BP1596" s="12" t="str">
        <f t="shared" si="905"/>
        <v/>
      </c>
      <c r="BQ1596" s="12" t="str">
        <f t="shared" si="906"/>
        <v/>
      </c>
      <c r="BS1596" s="12">
        <f t="shared" si="907"/>
        <v>0</v>
      </c>
      <c r="BT1596" s="12">
        <f t="shared" si="908"/>
        <v>0</v>
      </c>
      <c r="BU1596" s="12">
        <f t="shared" si="909"/>
        <v>0</v>
      </c>
      <c r="BV1596" s="12">
        <f t="shared" si="910"/>
        <v>0</v>
      </c>
      <c r="BW1596" s="12">
        <f t="shared" si="911"/>
        <v>0</v>
      </c>
      <c r="BX1596" s="12">
        <f t="shared" si="912"/>
        <v>0</v>
      </c>
      <c r="BY1596" s="12">
        <f t="shared" si="913"/>
        <v>0</v>
      </c>
      <c r="BZ1596" s="12">
        <f t="shared" si="914"/>
        <v>0</v>
      </c>
      <c r="CA1596" s="12" t="str">
        <f t="shared" si="915"/>
        <v/>
      </c>
      <c r="CB1596" s="21" t="str">
        <f t="shared" si="916"/>
        <v/>
      </c>
      <c r="CC1596" s="12" t="str">
        <f t="shared" si="917"/>
        <v/>
      </c>
      <c r="CD1596" s="12" t="str">
        <f t="shared" si="918"/>
        <v/>
      </c>
      <c r="CF1596" s="12">
        <f t="shared" si="919"/>
        <v>0</v>
      </c>
      <c r="CG1596" s="12">
        <f t="shared" si="920"/>
        <v>0</v>
      </c>
      <c r="CH1596" s="12">
        <f t="shared" si="921"/>
        <v>0</v>
      </c>
      <c r="CI1596" s="12">
        <f t="shared" si="922"/>
        <v>0</v>
      </c>
      <c r="CJ1596" s="12">
        <f t="shared" si="923"/>
        <v>0</v>
      </c>
      <c r="CK1596" s="12">
        <f t="shared" si="924"/>
        <v>0</v>
      </c>
    </row>
    <row r="1597" spans="50:89" x14ac:dyDescent="0.25">
      <c r="AX1597" s="12" t="str">
        <f t="shared" si="894"/>
        <v/>
      </c>
      <c r="AY1597" s="12" t="str">
        <f t="shared" si="925"/>
        <v/>
      </c>
      <c r="AZ1597" s="20">
        <f t="shared" si="895"/>
        <v>0</v>
      </c>
      <c r="BA1597" s="12" t="str">
        <f t="shared" si="890"/>
        <v/>
      </c>
      <c r="BB1597" s="12" t="str">
        <f t="shared" si="891"/>
        <v/>
      </c>
      <c r="BC1597" s="12" t="str">
        <f t="shared" si="892"/>
        <v/>
      </c>
      <c r="BD1597" s="12" t="str">
        <f t="shared" si="893"/>
        <v/>
      </c>
      <c r="BF1597" s="12">
        <f t="shared" si="896"/>
        <v>0</v>
      </c>
      <c r="BG1597" s="12">
        <f t="shared" si="897"/>
        <v>0</v>
      </c>
      <c r="BH1597" s="12">
        <f t="shared" si="898"/>
        <v>0</v>
      </c>
      <c r="BI1597" s="12">
        <f t="shared" si="899"/>
        <v>0</v>
      </c>
      <c r="BJ1597" s="12">
        <f t="shared" si="900"/>
        <v>0</v>
      </c>
      <c r="BK1597" s="12">
        <f t="shared" si="901"/>
        <v>0</v>
      </c>
      <c r="BL1597" s="20">
        <f t="shared" si="902"/>
        <v>0</v>
      </c>
      <c r="BM1597" s="12">
        <f t="shared" si="903"/>
        <v>0</v>
      </c>
      <c r="BN1597" s="12" t="str">
        <f t="shared" si="926"/>
        <v/>
      </c>
      <c r="BO1597" s="12" t="str">
        <f t="shared" si="904"/>
        <v/>
      </c>
      <c r="BP1597" s="12" t="str">
        <f t="shared" si="905"/>
        <v/>
      </c>
      <c r="BQ1597" s="12" t="str">
        <f t="shared" si="906"/>
        <v/>
      </c>
      <c r="BS1597" s="12">
        <f t="shared" si="907"/>
        <v>0</v>
      </c>
      <c r="BT1597" s="12">
        <f t="shared" si="908"/>
        <v>0</v>
      </c>
      <c r="BU1597" s="12">
        <f t="shared" si="909"/>
        <v>0</v>
      </c>
      <c r="BV1597" s="12">
        <f t="shared" si="910"/>
        <v>0</v>
      </c>
      <c r="BW1597" s="12">
        <f t="shared" si="911"/>
        <v>0</v>
      </c>
      <c r="BX1597" s="12">
        <f t="shared" si="912"/>
        <v>0</v>
      </c>
      <c r="BY1597" s="12">
        <f t="shared" si="913"/>
        <v>0</v>
      </c>
      <c r="BZ1597" s="12">
        <f t="shared" si="914"/>
        <v>0</v>
      </c>
      <c r="CA1597" s="12" t="str">
        <f t="shared" si="915"/>
        <v/>
      </c>
      <c r="CB1597" s="21" t="str">
        <f t="shared" si="916"/>
        <v/>
      </c>
      <c r="CC1597" s="12" t="str">
        <f t="shared" si="917"/>
        <v/>
      </c>
      <c r="CD1597" s="12" t="str">
        <f t="shared" si="918"/>
        <v/>
      </c>
      <c r="CF1597" s="12">
        <f t="shared" si="919"/>
        <v>0</v>
      </c>
      <c r="CG1597" s="12">
        <f t="shared" si="920"/>
        <v>0</v>
      </c>
      <c r="CH1597" s="12">
        <f t="shared" si="921"/>
        <v>0</v>
      </c>
      <c r="CI1597" s="12">
        <f t="shared" si="922"/>
        <v>0</v>
      </c>
      <c r="CJ1597" s="12">
        <f t="shared" si="923"/>
        <v>0</v>
      </c>
      <c r="CK1597" s="12">
        <f t="shared" si="924"/>
        <v>0</v>
      </c>
    </row>
    <row r="1598" spans="50:89" x14ac:dyDescent="0.25">
      <c r="AX1598" s="12" t="str">
        <f t="shared" si="894"/>
        <v/>
      </c>
      <c r="AY1598" s="12" t="str">
        <f t="shared" si="925"/>
        <v/>
      </c>
      <c r="AZ1598" s="20">
        <f t="shared" si="895"/>
        <v>0</v>
      </c>
      <c r="BA1598" s="12" t="str">
        <f t="shared" si="890"/>
        <v/>
      </c>
      <c r="BB1598" s="12" t="str">
        <f t="shared" si="891"/>
        <v/>
      </c>
      <c r="BC1598" s="12" t="str">
        <f t="shared" si="892"/>
        <v/>
      </c>
      <c r="BD1598" s="12" t="str">
        <f t="shared" si="893"/>
        <v/>
      </c>
      <c r="BF1598" s="12">
        <f t="shared" si="896"/>
        <v>0</v>
      </c>
      <c r="BG1598" s="12">
        <f t="shared" si="897"/>
        <v>0</v>
      </c>
      <c r="BH1598" s="12">
        <f t="shared" si="898"/>
        <v>0</v>
      </c>
      <c r="BI1598" s="12">
        <f t="shared" si="899"/>
        <v>0</v>
      </c>
      <c r="BJ1598" s="12">
        <f t="shared" si="900"/>
        <v>0</v>
      </c>
      <c r="BK1598" s="12">
        <f t="shared" si="901"/>
        <v>0</v>
      </c>
      <c r="BL1598" s="20">
        <f t="shared" si="902"/>
        <v>0</v>
      </c>
      <c r="BM1598" s="12">
        <f t="shared" si="903"/>
        <v>0</v>
      </c>
      <c r="BN1598" s="12" t="str">
        <f t="shared" si="926"/>
        <v/>
      </c>
      <c r="BO1598" s="12" t="str">
        <f t="shared" si="904"/>
        <v/>
      </c>
      <c r="BP1598" s="12" t="str">
        <f t="shared" si="905"/>
        <v/>
      </c>
      <c r="BQ1598" s="12" t="str">
        <f t="shared" si="906"/>
        <v/>
      </c>
      <c r="BS1598" s="12">
        <f t="shared" si="907"/>
        <v>0</v>
      </c>
      <c r="BT1598" s="12">
        <f t="shared" si="908"/>
        <v>0</v>
      </c>
      <c r="BU1598" s="12">
        <f t="shared" si="909"/>
        <v>0</v>
      </c>
      <c r="BV1598" s="12">
        <f t="shared" si="910"/>
        <v>0</v>
      </c>
      <c r="BW1598" s="12">
        <f t="shared" si="911"/>
        <v>0</v>
      </c>
      <c r="BX1598" s="12">
        <f t="shared" si="912"/>
        <v>0</v>
      </c>
      <c r="BY1598" s="12">
        <f t="shared" si="913"/>
        <v>0</v>
      </c>
      <c r="BZ1598" s="12">
        <f t="shared" si="914"/>
        <v>0</v>
      </c>
      <c r="CA1598" s="12" t="str">
        <f t="shared" si="915"/>
        <v/>
      </c>
      <c r="CB1598" s="21" t="str">
        <f t="shared" si="916"/>
        <v/>
      </c>
      <c r="CC1598" s="12" t="str">
        <f t="shared" si="917"/>
        <v/>
      </c>
      <c r="CD1598" s="12" t="str">
        <f t="shared" si="918"/>
        <v/>
      </c>
      <c r="CF1598" s="12">
        <f t="shared" si="919"/>
        <v>0</v>
      </c>
      <c r="CG1598" s="12">
        <f t="shared" si="920"/>
        <v>0</v>
      </c>
      <c r="CH1598" s="12">
        <f t="shared" si="921"/>
        <v>0</v>
      </c>
      <c r="CI1598" s="12">
        <f t="shared" si="922"/>
        <v>0</v>
      </c>
      <c r="CJ1598" s="12">
        <f t="shared" si="923"/>
        <v>0</v>
      </c>
      <c r="CK1598" s="12">
        <f t="shared" si="924"/>
        <v>0</v>
      </c>
    </row>
    <row r="1599" spans="50:89" x14ac:dyDescent="0.25">
      <c r="AX1599" s="12" t="str">
        <f t="shared" si="894"/>
        <v/>
      </c>
      <c r="AY1599" s="12" t="str">
        <f t="shared" si="925"/>
        <v/>
      </c>
      <c r="AZ1599" s="20">
        <f t="shared" si="895"/>
        <v>0</v>
      </c>
      <c r="BA1599" s="12" t="str">
        <f t="shared" si="890"/>
        <v/>
      </c>
      <c r="BB1599" s="12" t="str">
        <f t="shared" si="891"/>
        <v/>
      </c>
      <c r="BC1599" s="12" t="str">
        <f t="shared" si="892"/>
        <v/>
      </c>
      <c r="BD1599" s="12" t="str">
        <f t="shared" si="893"/>
        <v/>
      </c>
      <c r="BF1599" s="12">
        <f t="shared" si="896"/>
        <v>0</v>
      </c>
      <c r="BG1599" s="12">
        <f t="shared" si="897"/>
        <v>0</v>
      </c>
      <c r="BH1599" s="12">
        <f t="shared" si="898"/>
        <v>0</v>
      </c>
      <c r="BI1599" s="12">
        <f t="shared" si="899"/>
        <v>0</v>
      </c>
      <c r="BJ1599" s="12">
        <f t="shared" si="900"/>
        <v>0</v>
      </c>
      <c r="BK1599" s="12">
        <f t="shared" si="901"/>
        <v>0</v>
      </c>
      <c r="BL1599" s="20">
        <f t="shared" si="902"/>
        <v>0</v>
      </c>
      <c r="BM1599" s="12">
        <f t="shared" si="903"/>
        <v>0</v>
      </c>
      <c r="BN1599" s="12" t="str">
        <f t="shared" si="926"/>
        <v/>
      </c>
      <c r="BO1599" s="12" t="str">
        <f t="shared" si="904"/>
        <v/>
      </c>
      <c r="BP1599" s="12" t="str">
        <f t="shared" si="905"/>
        <v/>
      </c>
      <c r="BQ1599" s="12" t="str">
        <f t="shared" si="906"/>
        <v/>
      </c>
      <c r="BS1599" s="12">
        <f t="shared" si="907"/>
        <v>0</v>
      </c>
      <c r="BT1599" s="12">
        <f t="shared" si="908"/>
        <v>0</v>
      </c>
      <c r="BU1599" s="12">
        <f t="shared" si="909"/>
        <v>0</v>
      </c>
      <c r="BV1599" s="12">
        <f t="shared" si="910"/>
        <v>0</v>
      </c>
      <c r="BW1599" s="12">
        <f t="shared" si="911"/>
        <v>0</v>
      </c>
      <c r="BX1599" s="12">
        <f t="shared" si="912"/>
        <v>0</v>
      </c>
      <c r="BY1599" s="12">
        <f t="shared" si="913"/>
        <v>0</v>
      </c>
      <c r="BZ1599" s="12">
        <f t="shared" si="914"/>
        <v>0</v>
      </c>
      <c r="CA1599" s="12" t="str">
        <f t="shared" si="915"/>
        <v/>
      </c>
      <c r="CB1599" s="21" t="str">
        <f t="shared" si="916"/>
        <v/>
      </c>
      <c r="CC1599" s="12" t="str">
        <f t="shared" si="917"/>
        <v/>
      </c>
      <c r="CD1599" s="12" t="str">
        <f t="shared" si="918"/>
        <v/>
      </c>
      <c r="CF1599" s="12">
        <f t="shared" si="919"/>
        <v>0</v>
      </c>
      <c r="CG1599" s="12">
        <f t="shared" si="920"/>
        <v>0</v>
      </c>
      <c r="CH1599" s="12">
        <f t="shared" si="921"/>
        <v>0</v>
      </c>
      <c r="CI1599" s="12">
        <f t="shared" si="922"/>
        <v>0</v>
      </c>
      <c r="CJ1599" s="12">
        <f t="shared" si="923"/>
        <v>0</v>
      </c>
      <c r="CK1599" s="12">
        <f t="shared" si="924"/>
        <v>0</v>
      </c>
    </row>
    <row r="1600" spans="50:89" x14ac:dyDescent="0.25">
      <c r="AX1600" s="12" t="str">
        <f t="shared" si="894"/>
        <v/>
      </c>
      <c r="AY1600" s="12" t="str">
        <f t="shared" si="925"/>
        <v/>
      </c>
      <c r="AZ1600" s="20">
        <f t="shared" si="895"/>
        <v>0</v>
      </c>
      <c r="BA1600" s="12" t="str">
        <f t="shared" si="890"/>
        <v/>
      </c>
      <c r="BB1600" s="12" t="str">
        <f t="shared" si="891"/>
        <v/>
      </c>
      <c r="BC1600" s="12" t="str">
        <f t="shared" si="892"/>
        <v/>
      </c>
      <c r="BD1600" s="12" t="str">
        <f t="shared" si="893"/>
        <v/>
      </c>
      <c r="BF1600" s="12">
        <f t="shared" si="896"/>
        <v>0</v>
      </c>
      <c r="BG1600" s="12">
        <f t="shared" si="897"/>
        <v>0</v>
      </c>
      <c r="BH1600" s="12">
        <f t="shared" si="898"/>
        <v>0</v>
      </c>
      <c r="BI1600" s="12">
        <f t="shared" si="899"/>
        <v>0</v>
      </c>
      <c r="BJ1600" s="12">
        <f t="shared" si="900"/>
        <v>0</v>
      </c>
      <c r="BK1600" s="12">
        <f t="shared" si="901"/>
        <v>0</v>
      </c>
      <c r="BL1600" s="20">
        <f t="shared" si="902"/>
        <v>0</v>
      </c>
      <c r="BM1600" s="12">
        <f t="shared" si="903"/>
        <v>0</v>
      </c>
      <c r="BN1600" s="12" t="str">
        <f t="shared" si="926"/>
        <v/>
      </c>
      <c r="BO1600" s="12" t="str">
        <f t="shared" si="904"/>
        <v/>
      </c>
      <c r="BP1600" s="12" t="str">
        <f t="shared" si="905"/>
        <v/>
      </c>
      <c r="BQ1600" s="12" t="str">
        <f t="shared" si="906"/>
        <v/>
      </c>
      <c r="BS1600" s="12">
        <f t="shared" si="907"/>
        <v>0</v>
      </c>
      <c r="BT1600" s="12">
        <f t="shared" si="908"/>
        <v>0</v>
      </c>
      <c r="BU1600" s="12">
        <f t="shared" si="909"/>
        <v>0</v>
      </c>
      <c r="BV1600" s="12">
        <f t="shared" si="910"/>
        <v>0</v>
      </c>
      <c r="BW1600" s="12">
        <f t="shared" si="911"/>
        <v>0</v>
      </c>
      <c r="BX1600" s="12">
        <f t="shared" si="912"/>
        <v>0</v>
      </c>
      <c r="BY1600" s="12">
        <f t="shared" si="913"/>
        <v>0</v>
      </c>
      <c r="BZ1600" s="12">
        <f t="shared" si="914"/>
        <v>0</v>
      </c>
      <c r="CA1600" s="12" t="str">
        <f t="shared" si="915"/>
        <v/>
      </c>
      <c r="CB1600" s="21" t="str">
        <f t="shared" si="916"/>
        <v/>
      </c>
      <c r="CC1600" s="12" t="str">
        <f t="shared" si="917"/>
        <v/>
      </c>
      <c r="CD1600" s="12" t="str">
        <f t="shared" si="918"/>
        <v/>
      </c>
      <c r="CF1600" s="12">
        <f t="shared" si="919"/>
        <v>0</v>
      </c>
      <c r="CG1600" s="12">
        <f t="shared" si="920"/>
        <v>0</v>
      </c>
      <c r="CH1600" s="12">
        <f t="shared" si="921"/>
        <v>0</v>
      </c>
      <c r="CI1600" s="12">
        <f t="shared" si="922"/>
        <v>0</v>
      </c>
      <c r="CJ1600" s="12">
        <f t="shared" si="923"/>
        <v>0</v>
      </c>
      <c r="CK1600" s="12">
        <f t="shared" si="924"/>
        <v>0</v>
      </c>
    </row>
    <row r="1601" spans="50:89" x14ac:dyDescent="0.25">
      <c r="AX1601" s="12" t="str">
        <f t="shared" si="894"/>
        <v/>
      </c>
      <c r="AY1601" s="12" t="str">
        <f t="shared" si="925"/>
        <v/>
      </c>
      <c r="AZ1601" s="20">
        <f t="shared" si="895"/>
        <v>0</v>
      </c>
      <c r="BA1601" s="12" t="str">
        <f t="shared" si="890"/>
        <v/>
      </c>
      <c r="BB1601" s="12" t="str">
        <f t="shared" si="891"/>
        <v/>
      </c>
      <c r="BC1601" s="12" t="str">
        <f t="shared" si="892"/>
        <v/>
      </c>
      <c r="BD1601" s="12" t="str">
        <f t="shared" si="893"/>
        <v/>
      </c>
      <c r="BF1601" s="12">
        <f t="shared" si="896"/>
        <v>0</v>
      </c>
      <c r="BG1601" s="12">
        <f t="shared" si="897"/>
        <v>0</v>
      </c>
      <c r="BH1601" s="12">
        <f t="shared" si="898"/>
        <v>0</v>
      </c>
      <c r="BI1601" s="12">
        <f t="shared" si="899"/>
        <v>0</v>
      </c>
      <c r="BJ1601" s="12">
        <f t="shared" si="900"/>
        <v>0</v>
      </c>
      <c r="BK1601" s="12">
        <f t="shared" si="901"/>
        <v>0</v>
      </c>
      <c r="BL1601" s="20">
        <f t="shared" si="902"/>
        <v>0</v>
      </c>
      <c r="BM1601" s="12">
        <f t="shared" si="903"/>
        <v>0</v>
      </c>
      <c r="BN1601" s="12" t="str">
        <f t="shared" si="926"/>
        <v/>
      </c>
      <c r="BO1601" s="12" t="str">
        <f t="shared" si="904"/>
        <v/>
      </c>
      <c r="BP1601" s="12" t="str">
        <f t="shared" si="905"/>
        <v/>
      </c>
      <c r="BQ1601" s="12" t="str">
        <f t="shared" si="906"/>
        <v/>
      </c>
      <c r="BS1601" s="12">
        <f t="shared" si="907"/>
        <v>0</v>
      </c>
      <c r="BT1601" s="12">
        <f t="shared" si="908"/>
        <v>0</v>
      </c>
      <c r="BU1601" s="12">
        <f t="shared" si="909"/>
        <v>0</v>
      </c>
      <c r="BV1601" s="12">
        <f t="shared" si="910"/>
        <v>0</v>
      </c>
      <c r="BW1601" s="12">
        <f t="shared" si="911"/>
        <v>0</v>
      </c>
      <c r="BX1601" s="12">
        <f t="shared" si="912"/>
        <v>0</v>
      </c>
      <c r="BY1601" s="12">
        <f t="shared" si="913"/>
        <v>0</v>
      </c>
      <c r="BZ1601" s="12">
        <f t="shared" si="914"/>
        <v>0</v>
      </c>
      <c r="CA1601" s="12" t="str">
        <f t="shared" si="915"/>
        <v/>
      </c>
      <c r="CB1601" s="21" t="str">
        <f t="shared" si="916"/>
        <v/>
      </c>
      <c r="CC1601" s="12" t="str">
        <f t="shared" si="917"/>
        <v/>
      </c>
      <c r="CD1601" s="12" t="str">
        <f t="shared" si="918"/>
        <v/>
      </c>
      <c r="CF1601" s="12">
        <f t="shared" si="919"/>
        <v>0</v>
      </c>
      <c r="CG1601" s="12">
        <f t="shared" si="920"/>
        <v>0</v>
      </c>
      <c r="CH1601" s="12">
        <f t="shared" si="921"/>
        <v>0</v>
      </c>
      <c r="CI1601" s="12">
        <f t="shared" si="922"/>
        <v>0</v>
      </c>
      <c r="CJ1601" s="12">
        <f t="shared" si="923"/>
        <v>0</v>
      </c>
      <c r="CK1601" s="12">
        <f t="shared" si="924"/>
        <v>0</v>
      </c>
    </row>
    <row r="1602" spans="50:89" x14ac:dyDescent="0.25">
      <c r="AX1602" s="12" t="str">
        <f t="shared" si="894"/>
        <v/>
      </c>
      <c r="AY1602" s="12" t="str">
        <f t="shared" si="925"/>
        <v/>
      </c>
      <c r="AZ1602" s="20">
        <f t="shared" si="895"/>
        <v>0</v>
      </c>
      <c r="BA1602" s="12" t="str">
        <f t="shared" ref="BA1602:BA1665" si="927">IFERROR(LEFT(AZ1602,FIND(".",AZ1602,1)),"")</f>
        <v/>
      </c>
      <c r="BB1602" s="12" t="str">
        <f t="shared" ref="BB1602:BB1665" si="928">IFERROR(MID(AZ1602,FIND(",",AZ1602,1)+2,FIND(".",AZ1602,FIND(".",AZ1602,1)+1)-(FIND(".",AZ1602,1)+2)),"")</f>
        <v/>
      </c>
      <c r="BC1602" s="12" t="str">
        <f t="shared" ref="BC1602:BC1665" si="929">IFERROR(MID(AZ1602,FIND(".",AZ1602,FIND(".",AZ1602,1)+1)+3,FIND(".",AZ1602,FIND(".",AZ1602,FIND(".",AZ1602,1)+1)+3)-(FIND(".",AZ1602,FIND(".",AZ1602,1)+1)+2)),"")</f>
        <v/>
      </c>
      <c r="BD1602" s="12" t="str">
        <f t="shared" ref="BD1602:BD1665" si="930">IFERROR(MID(AZ1602,FIND(".",AZ1602,FIND(".",AZ1602,FIND(".",AZ1602,1)+1)+2)+3,FIND(".",AZ1602,FIND(".",AZ1602,FIND(".",AZ1602,FIND(".",AZ1602,1)+1)+2)+3+1)),"")</f>
        <v/>
      </c>
      <c r="BF1602" s="12">
        <f t="shared" si="896"/>
        <v>0</v>
      </c>
      <c r="BG1602" s="12">
        <f t="shared" si="897"/>
        <v>0</v>
      </c>
      <c r="BH1602" s="12">
        <f t="shared" si="898"/>
        <v>0</v>
      </c>
      <c r="BI1602" s="12">
        <f t="shared" si="899"/>
        <v>0</v>
      </c>
      <c r="BJ1602" s="12">
        <f t="shared" si="900"/>
        <v>0</v>
      </c>
      <c r="BK1602" s="12">
        <f t="shared" si="901"/>
        <v>0</v>
      </c>
      <c r="BL1602" s="20">
        <f t="shared" si="902"/>
        <v>0</v>
      </c>
      <c r="BM1602" s="12">
        <f t="shared" si="903"/>
        <v>0</v>
      </c>
      <c r="BN1602" s="12" t="str">
        <f t="shared" si="926"/>
        <v/>
      </c>
      <c r="BO1602" s="12" t="str">
        <f t="shared" si="904"/>
        <v/>
      </c>
      <c r="BP1602" s="12" t="str">
        <f t="shared" si="905"/>
        <v/>
      </c>
      <c r="BQ1602" s="12" t="str">
        <f t="shared" si="906"/>
        <v/>
      </c>
      <c r="BS1602" s="12">
        <f t="shared" si="907"/>
        <v>0</v>
      </c>
      <c r="BT1602" s="12">
        <f t="shared" si="908"/>
        <v>0</v>
      </c>
      <c r="BU1602" s="12">
        <f t="shared" si="909"/>
        <v>0</v>
      </c>
      <c r="BV1602" s="12">
        <f t="shared" si="910"/>
        <v>0</v>
      </c>
      <c r="BW1602" s="12">
        <f t="shared" si="911"/>
        <v>0</v>
      </c>
      <c r="BX1602" s="12">
        <f t="shared" si="912"/>
        <v>0</v>
      </c>
      <c r="BY1602" s="12">
        <f t="shared" si="913"/>
        <v>0</v>
      </c>
      <c r="BZ1602" s="12">
        <f t="shared" si="914"/>
        <v>0</v>
      </c>
      <c r="CA1602" s="12" t="str">
        <f t="shared" si="915"/>
        <v/>
      </c>
      <c r="CB1602" s="21" t="str">
        <f t="shared" si="916"/>
        <v/>
      </c>
      <c r="CC1602" s="12" t="str">
        <f t="shared" si="917"/>
        <v/>
      </c>
      <c r="CD1602" s="12" t="str">
        <f t="shared" si="918"/>
        <v/>
      </c>
      <c r="CF1602" s="12">
        <f t="shared" si="919"/>
        <v>0</v>
      </c>
      <c r="CG1602" s="12">
        <f t="shared" si="920"/>
        <v>0</v>
      </c>
      <c r="CH1602" s="12">
        <f t="shared" si="921"/>
        <v>0</v>
      </c>
      <c r="CI1602" s="12">
        <f t="shared" si="922"/>
        <v>0</v>
      </c>
      <c r="CJ1602" s="12">
        <f t="shared" si="923"/>
        <v>0</v>
      </c>
      <c r="CK1602" s="12">
        <f t="shared" si="924"/>
        <v>0</v>
      </c>
    </row>
    <row r="1603" spans="50:89" x14ac:dyDescent="0.25">
      <c r="AX1603" s="12" t="str">
        <f t="shared" ref="AX1603:AX1666" si="931">IFERROR(MATCH(C1603,$C$2:$C$2000,0),"")</f>
        <v/>
      </c>
      <c r="AY1603" s="12" t="str">
        <f t="shared" si="925"/>
        <v/>
      </c>
      <c r="AZ1603" s="20">
        <f t="shared" ref="AZ1603:AZ1666" si="932">AM1603</f>
        <v>0</v>
      </c>
      <c r="BA1603" s="12" t="str">
        <f t="shared" si="927"/>
        <v/>
      </c>
      <c r="BB1603" s="12" t="str">
        <f t="shared" si="928"/>
        <v/>
      </c>
      <c r="BC1603" s="12" t="str">
        <f t="shared" si="929"/>
        <v/>
      </c>
      <c r="BD1603" s="12" t="str">
        <f t="shared" si="930"/>
        <v/>
      </c>
      <c r="BF1603" s="12">
        <f t="shared" ref="BF1603:BF1666" si="933">COUNTIF(BA1603:BD1603,"Anticipatoria.")</f>
        <v>0</v>
      </c>
      <c r="BG1603" s="12">
        <f t="shared" ref="BG1603:BG1666" si="934">COUNTIF(BA1603:BD1603,"Criterios y estándares (Rúbrica).")</f>
        <v>0</v>
      </c>
      <c r="BH1603" s="12">
        <f t="shared" ref="BH1603:BH1666" si="935">COUNTIF(BA1603:BD1603,"Autoevaluación.")</f>
        <v>0</v>
      </c>
      <c r="BI1603" s="12">
        <f t="shared" ref="BI1603:BI1666" si="936">COUNTIF(BA1603:BD1603,"Retroalimentación.")</f>
        <v>0</v>
      </c>
      <c r="BJ1603" s="12">
        <f t="shared" ref="BJ1603:BJ1666" si="937">COUNTIF(BA1603:BD1603,"No incluye los componentes enunciados.")</f>
        <v>0</v>
      </c>
      <c r="BK1603" s="12">
        <f t="shared" ref="BK1603:BK1666" si="938">IF(BJ1603=1,1,SUM(BF1603:BI1603))</f>
        <v>0</v>
      </c>
      <c r="BL1603" s="20">
        <f t="shared" ref="BL1603:BL1666" si="939">AO1603</f>
        <v>0</v>
      </c>
      <c r="BM1603" s="12">
        <f t="shared" ref="BM1603:BM1666" si="940">IFERROR(LEFT(BL1603,FIND(",",BL1603,1)-1),BL1603)</f>
        <v>0</v>
      </c>
      <c r="BN1603" s="12" t="str">
        <f t="shared" si="926"/>
        <v/>
      </c>
      <c r="BO1603" s="12" t="str">
        <f t="shared" ref="BO1603:BO1666" si="941">IF(OR(LEN(BL1603)=28,LEN(BL1603)=42,LEN(BL1603)=43,LEN(BL1603)=44,LEN(BL1603)=47,LEN(BL1603)=48,LEN(BL1603)=49,LEN(BL1603)=62,LEN(BL1603)=63,LEN(BL1603)=64),RIGHT(BL1603,LEN(BL1603)-FIND(",",BL1603,11)-1),IFERROR(MID(BL1603,FIND(",",BL1603,11)+2,(FIND(",",BL1603,21))-(FIND(",",BL1603,11)+2)),""))</f>
        <v/>
      </c>
      <c r="BP1603" s="12" t="str">
        <f t="shared" ref="BP1603:BP1666" si="942">IF(OR(LEN(BL1603)=53,LEN(BL1603)=58,LEN(BL1603)=72,LEN(BL1603)=73),RIGHT(BL1603,LEN(BL1603)-FIND(",",BL1603,20)-1),IFERROR(MID(BL1603,FIND(",",BL1603,20)+2,(FIND(",",BL1603,30))-(FIND(",",BL1603,20)+2)),""))</f>
        <v/>
      </c>
      <c r="BQ1603" s="12" t="str">
        <f t="shared" ref="BQ1603:BQ1666" si="943">IF(OR(LEN(BL1603)=62,LEN(BL1603)=63,LEN(BL1603)=64,LEN(BL1603)=72,LEN(BL1603)=73),"",IFERROR(RIGHT(BL1603,LEN(BL1603)-(FIND(",",BL1603,30)+1)),""))</f>
        <v/>
      </c>
      <c r="BS1603" s="12">
        <f t="shared" ref="BS1603:BS1666" si="944">COUNTIF(BM1603:BQ1603,"Reflexión")</f>
        <v>0</v>
      </c>
      <c r="BT1603" s="12">
        <f t="shared" ref="BT1603:BT1666" si="945">COUNTIF(BM1603:BQ1603,"Diálogo")</f>
        <v>0</v>
      </c>
      <c r="BU1603" s="12">
        <f t="shared" ref="BU1603:BU1666" si="946">COUNTIF(BM1603:BQ1603,"Claridad")</f>
        <v>0</v>
      </c>
      <c r="BV1603" s="12">
        <f t="shared" ref="BV1603:BV1666" si="947">COUNTIF(BM1603:BQ1603,"Oportunidades de mejora")</f>
        <v>0</v>
      </c>
      <c r="BW1603" s="12">
        <f t="shared" ref="BW1603:BW1666" si="948">COUNTIF(BM1603:BQ1603,"Retroalimentación al docente")</f>
        <v>0</v>
      </c>
      <c r="BX1603" s="12">
        <f t="shared" ref="BX1603:BX1666" si="949">COUNTIF(BM1603:BQ1603,"No incluye los principios enunciados")</f>
        <v>0</v>
      </c>
      <c r="BY1603" s="12">
        <f t="shared" ref="BY1603:BY1666" si="950">IF(BX1603=1,1,SUM(BS1603:BX1603))</f>
        <v>0</v>
      </c>
      <c r="BZ1603" s="12">
        <f t="shared" ref="BZ1603:BZ1666" si="951">AU1603</f>
        <v>0</v>
      </c>
      <c r="CA1603" s="12" t="str">
        <f t="shared" ref="CA1603:CA1666" si="952">IFERROR(LEFT(BZ1603,FIND(".",BZ1603,1)),"")</f>
        <v/>
      </c>
      <c r="CB1603" s="21" t="str">
        <f t="shared" ref="CB1603:CB1666" si="953">IFERROR(MID(BZ1603,FIND(".",BZ1603,1)+3,(FIND(".",BZ1603,100))-(FIND(".",BZ1603,1)+2)),"")</f>
        <v/>
      </c>
      <c r="CC1603" s="12" t="str">
        <f t="shared" ref="CC1603:CC1666" si="954">IFERROR(MID(BZ1603,FIND(".",BZ1603,83)+3,(FIND(".",BZ1603,185))-(FIND(".",BZ1603,83)+2)),"")</f>
        <v/>
      </c>
      <c r="CD1603" s="12" t="str">
        <f t="shared" ref="CD1603:CD1666" si="955">IFERROR(MID(BZ1603,FIND(".",BZ1603,185)+3,(FIND(".",BZ1603,255))-(FIND(".",BZ1603,185)+1)),"")</f>
        <v/>
      </c>
      <c r="CF1603" s="12">
        <f t="shared" ref="CF1603:CF1666" si="956">COUNTIF(CA1603:CD1603,"La bibliografía básica propuesta se encuentra en la biblioteca ""Juan Roa Vásquez"".")</f>
        <v>0</v>
      </c>
      <c r="CG1603" s="12">
        <f t="shared" ref="CG1603:CG1666" si="957">COUNTIF(CA1603:CD1603,"La bibliografía propuesta contiene títulos de edición menor a 5 años.")</f>
        <v>0</v>
      </c>
      <c r="CH1603" s="12">
        <f t="shared" ref="CH1603:CH1666" si="958">COUNTIF(CA1603:CD1603,"La bibliografía se presenta con una sólo sistema de referenciación (APA, Vancouver, IEEE, etc).")</f>
        <v>0</v>
      </c>
      <c r="CI1603" s="12">
        <f t="shared" ref="CI1603:CI1666" si="959">COUNTIF(CA1603:CD1603,"La bibliografía incluye por lo menos dos títulos en una segunda lengua.")</f>
        <v>0</v>
      </c>
      <c r="CJ1603" s="12">
        <f t="shared" ref="CJ1603:CJ1666" si="960">COUNTIF(CA1603:CD1603,"No incluye bibliografía.")</f>
        <v>0</v>
      </c>
      <c r="CK1603" s="12">
        <f t="shared" ref="CK1603:CK1666" si="961">IF(CJ1603=1,1,SUM(CF1603:CI1603))</f>
        <v>0</v>
      </c>
    </row>
    <row r="1604" spans="50:89" x14ac:dyDescent="0.25">
      <c r="AX1604" s="12" t="str">
        <f t="shared" si="931"/>
        <v/>
      </c>
      <c r="AY1604" s="12" t="str">
        <f t="shared" si="925"/>
        <v/>
      </c>
      <c r="AZ1604" s="20">
        <f t="shared" si="932"/>
        <v>0</v>
      </c>
      <c r="BA1604" s="12" t="str">
        <f t="shared" si="927"/>
        <v/>
      </c>
      <c r="BB1604" s="12" t="str">
        <f t="shared" si="928"/>
        <v/>
      </c>
      <c r="BC1604" s="12" t="str">
        <f t="shared" si="929"/>
        <v/>
      </c>
      <c r="BD1604" s="12" t="str">
        <f t="shared" si="930"/>
        <v/>
      </c>
      <c r="BF1604" s="12">
        <f t="shared" si="933"/>
        <v>0</v>
      </c>
      <c r="BG1604" s="12">
        <f t="shared" si="934"/>
        <v>0</v>
      </c>
      <c r="BH1604" s="12">
        <f t="shared" si="935"/>
        <v>0</v>
      </c>
      <c r="BI1604" s="12">
        <f t="shared" si="936"/>
        <v>0</v>
      </c>
      <c r="BJ1604" s="12">
        <f t="shared" si="937"/>
        <v>0</v>
      </c>
      <c r="BK1604" s="12">
        <f t="shared" si="938"/>
        <v>0</v>
      </c>
      <c r="BL1604" s="20">
        <f t="shared" si="939"/>
        <v>0</v>
      </c>
      <c r="BM1604" s="12">
        <f t="shared" si="940"/>
        <v>0</v>
      </c>
      <c r="BN1604" s="12" t="str">
        <f t="shared" si="926"/>
        <v/>
      </c>
      <c r="BO1604" s="12" t="str">
        <f t="shared" si="941"/>
        <v/>
      </c>
      <c r="BP1604" s="12" t="str">
        <f t="shared" si="942"/>
        <v/>
      </c>
      <c r="BQ1604" s="12" t="str">
        <f t="shared" si="943"/>
        <v/>
      </c>
      <c r="BS1604" s="12">
        <f t="shared" si="944"/>
        <v>0</v>
      </c>
      <c r="BT1604" s="12">
        <f t="shared" si="945"/>
        <v>0</v>
      </c>
      <c r="BU1604" s="12">
        <f t="shared" si="946"/>
        <v>0</v>
      </c>
      <c r="BV1604" s="12">
        <f t="shared" si="947"/>
        <v>0</v>
      </c>
      <c r="BW1604" s="12">
        <f t="shared" si="948"/>
        <v>0</v>
      </c>
      <c r="BX1604" s="12">
        <f t="shared" si="949"/>
        <v>0</v>
      </c>
      <c r="BY1604" s="12">
        <f t="shared" si="950"/>
        <v>0</v>
      </c>
      <c r="BZ1604" s="12">
        <f t="shared" si="951"/>
        <v>0</v>
      </c>
      <c r="CA1604" s="12" t="str">
        <f t="shared" si="952"/>
        <v/>
      </c>
      <c r="CB1604" s="21" t="str">
        <f t="shared" si="953"/>
        <v/>
      </c>
      <c r="CC1604" s="12" t="str">
        <f t="shared" si="954"/>
        <v/>
      </c>
      <c r="CD1604" s="12" t="str">
        <f t="shared" si="955"/>
        <v/>
      </c>
      <c r="CF1604" s="12">
        <f t="shared" si="956"/>
        <v>0</v>
      </c>
      <c r="CG1604" s="12">
        <f t="shared" si="957"/>
        <v>0</v>
      </c>
      <c r="CH1604" s="12">
        <f t="shared" si="958"/>
        <v>0</v>
      </c>
      <c r="CI1604" s="12">
        <f t="shared" si="959"/>
        <v>0</v>
      </c>
      <c r="CJ1604" s="12">
        <f t="shared" si="960"/>
        <v>0</v>
      </c>
      <c r="CK1604" s="12">
        <f t="shared" si="961"/>
        <v>0</v>
      </c>
    </row>
    <row r="1605" spans="50:89" x14ac:dyDescent="0.25">
      <c r="AX1605" s="12" t="str">
        <f t="shared" si="931"/>
        <v/>
      </c>
      <c r="AY1605" s="12" t="str">
        <f t="shared" si="925"/>
        <v/>
      </c>
      <c r="AZ1605" s="20">
        <f t="shared" si="932"/>
        <v>0</v>
      </c>
      <c r="BA1605" s="12" t="str">
        <f t="shared" si="927"/>
        <v/>
      </c>
      <c r="BB1605" s="12" t="str">
        <f t="shared" si="928"/>
        <v/>
      </c>
      <c r="BC1605" s="12" t="str">
        <f t="shared" si="929"/>
        <v/>
      </c>
      <c r="BD1605" s="12" t="str">
        <f t="shared" si="930"/>
        <v/>
      </c>
      <c r="BF1605" s="12">
        <f t="shared" si="933"/>
        <v>0</v>
      </c>
      <c r="BG1605" s="12">
        <f t="shared" si="934"/>
        <v>0</v>
      </c>
      <c r="BH1605" s="12">
        <f t="shared" si="935"/>
        <v>0</v>
      </c>
      <c r="BI1605" s="12">
        <f t="shared" si="936"/>
        <v>0</v>
      </c>
      <c r="BJ1605" s="12">
        <f t="shared" si="937"/>
        <v>0</v>
      </c>
      <c r="BK1605" s="12">
        <f t="shared" si="938"/>
        <v>0</v>
      </c>
      <c r="BL1605" s="20">
        <f t="shared" si="939"/>
        <v>0</v>
      </c>
      <c r="BM1605" s="12">
        <f t="shared" si="940"/>
        <v>0</v>
      </c>
      <c r="BN1605" s="12" t="str">
        <f t="shared" si="926"/>
        <v/>
      </c>
      <c r="BO1605" s="12" t="str">
        <f t="shared" si="941"/>
        <v/>
      </c>
      <c r="BP1605" s="12" t="str">
        <f t="shared" si="942"/>
        <v/>
      </c>
      <c r="BQ1605" s="12" t="str">
        <f t="shared" si="943"/>
        <v/>
      </c>
      <c r="BS1605" s="12">
        <f t="shared" si="944"/>
        <v>0</v>
      </c>
      <c r="BT1605" s="12">
        <f t="shared" si="945"/>
        <v>0</v>
      </c>
      <c r="BU1605" s="12">
        <f t="shared" si="946"/>
        <v>0</v>
      </c>
      <c r="BV1605" s="12">
        <f t="shared" si="947"/>
        <v>0</v>
      </c>
      <c r="BW1605" s="12">
        <f t="shared" si="948"/>
        <v>0</v>
      </c>
      <c r="BX1605" s="12">
        <f t="shared" si="949"/>
        <v>0</v>
      </c>
      <c r="BY1605" s="12">
        <f t="shared" si="950"/>
        <v>0</v>
      </c>
      <c r="BZ1605" s="12">
        <f t="shared" si="951"/>
        <v>0</v>
      </c>
      <c r="CA1605" s="12" t="str">
        <f t="shared" si="952"/>
        <v/>
      </c>
      <c r="CB1605" s="21" t="str">
        <f t="shared" si="953"/>
        <v/>
      </c>
      <c r="CC1605" s="12" t="str">
        <f t="shared" si="954"/>
        <v/>
      </c>
      <c r="CD1605" s="12" t="str">
        <f t="shared" si="955"/>
        <v/>
      </c>
      <c r="CF1605" s="12">
        <f t="shared" si="956"/>
        <v>0</v>
      </c>
      <c r="CG1605" s="12">
        <f t="shared" si="957"/>
        <v>0</v>
      </c>
      <c r="CH1605" s="12">
        <f t="shared" si="958"/>
        <v>0</v>
      </c>
      <c r="CI1605" s="12">
        <f t="shared" si="959"/>
        <v>0</v>
      </c>
      <c r="CJ1605" s="12">
        <f t="shared" si="960"/>
        <v>0</v>
      </c>
      <c r="CK1605" s="12">
        <f t="shared" si="961"/>
        <v>0</v>
      </c>
    </row>
    <row r="1606" spans="50:89" x14ac:dyDescent="0.25">
      <c r="AX1606" s="12" t="str">
        <f t="shared" si="931"/>
        <v/>
      </c>
      <c r="AY1606" s="12" t="str">
        <f t="shared" si="925"/>
        <v/>
      </c>
      <c r="AZ1606" s="20">
        <f t="shared" si="932"/>
        <v>0</v>
      </c>
      <c r="BA1606" s="12" t="str">
        <f t="shared" si="927"/>
        <v/>
      </c>
      <c r="BB1606" s="12" t="str">
        <f t="shared" si="928"/>
        <v/>
      </c>
      <c r="BC1606" s="12" t="str">
        <f t="shared" si="929"/>
        <v/>
      </c>
      <c r="BD1606" s="12" t="str">
        <f t="shared" si="930"/>
        <v/>
      </c>
      <c r="BF1606" s="12">
        <f t="shared" si="933"/>
        <v>0</v>
      </c>
      <c r="BG1606" s="12">
        <f t="shared" si="934"/>
        <v>0</v>
      </c>
      <c r="BH1606" s="12">
        <f t="shared" si="935"/>
        <v>0</v>
      </c>
      <c r="BI1606" s="12">
        <f t="shared" si="936"/>
        <v>0</v>
      </c>
      <c r="BJ1606" s="12">
        <f t="shared" si="937"/>
        <v>0</v>
      </c>
      <c r="BK1606" s="12">
        <f t="shared" si="938"/>
        <v>0</v>
      </c>
      <c r="BL1606" s="20">
        <f t="shared" si="939"/>
        <v>0</v>
      </c>
      <c r="BM1606" s="12">
        <f t="shared" si="940"/>
        <v>0</v>
      </c>
      <c r="BN1606" s="12" t="str">
        <f t="shared" si="926"/>
        <v/>
      </c>
      <c r="BO1606" s="12" t="str">
        <f t="shared" si="941"/>
        <v/>
      </c>
      <c r="BP1606" s="12" t="str">
        <f t="shared" si="942"/>
        <v/>
      </c>
      <c r="BQ1606" s="12" t="str">
        <f t="shared" si="943"/>
        <v/>
      </c>
      <c r="BS1606" s="12">
        <f t="shared" si="944"/>
        <v>0</v>
      </c>
      <c r="BT1606" s="12">
        <f t="shared" si="945"/>
        <v>0</v>
      </c>
      <c r="BU1606" s="12">
        <f t="shared" si="946"/>
        <v>0</v>
      </c>
      <c r="BV1606" s="12">
        <f t="shared" si="947"/>
        <v>0</v>
      </c>
      <c r="BW1606" s="12">
        <f t="shared" si="948"/>
        <v>0</v>
      </c>
      <c r="BX1606" s="12">
        <f t="shared" si="949"/>
        <v>0</v>
      </c>
      <c r="BY1606" s="12">
        <f t="shared" si="950"/>
        <v>0</v>
      </c>
      <c r="BZ1606" s="12">
        <f t="shared" si="951"/>
        <v>0</v>
      </c>
      <c r="CA1606" s="12" t="str">
        <f t="shared" si="952"/>
        <v/>
      </c>
      <c r="CB1606" s="21" t="str">
        <f t="shared" si="953"/>
        <v/>
      </c>
      <c r="CC1606" s="12" t="str">
        <f t="shared" si="954"/>
        <v/>
      </c>
      <c r="CD1606" s="12" t="str">
        <f t="shared" si="955"/>
        <v/>
      </c>
      <c r="CF1606" s="12">
        <f t="shared" si="956"/>
        <v>0</v>
      </c>
      <c r="CG1606" s="12">
        <f t="shared" si="957"/>
        <v>0</v>
      </c>
      <c r="CH1606" s="12">
        <f t="shared" si="958"/>
        <v>0</v>
      </c>
      <c r="CI1606" s="12">
        <f t="shared" si="959"/>
        <v>0</v>
      </c>
      <c r="CJ1606" s="12">
        <f t="shared" si="960"/>
        <v>0</v>
      </c>
      <c r="CK1606" s="12">
        <f t="shared" si="961"/>
        <v>0</v>
      </c>
    </row>
    <row r="1607" spans="50:89" x14ac:dyDescent="0.25">
      <c r="AX1607" s="12" t="str">
        <f t="shared" si="931"/>
        <v/>
      </c>
      <c r="AY1607" s="12" t="str">
        <f t="shared" si="925"/>
        <v/>
      </c>
      <c r="AZ1607" s="20">
        <f t="shared" si="932"/>
        <v>0</v>
      </c>
      <c r="BA1607" s="12" t="str">
        <f t="shared" si="927"/>
        <v/>
      </c>
      <c r="BB1607" s="12" t="str">
        <f t="shared" si="928"/>
        <v/>
      </c>
      <c r="BC1607" s="12" t="str">
        <f t="shared" si="929"/>
        <v/>
      </c>
      <c r="BD1607" s="12" t="str">
        <f t="shared" si="930"/>
        <v/>
      </c>
      <c r="BF1607" s="12">
        <f t="shared" si="933"/>
        <v>0</v>
      </c>
      <c r="BG1607" s="12">
        <f t="shared" si="934"/>
        <v>0</v>
      </c>
      <c r="BH1607" s="12">
        <f t="shared" si="935"/>
        <v>0</v>
      </c>
      <c r="BI1607" s="12">
        <f t="shared" si="936"/>
        <v>0</v>
      </c>
      <c r="BJ1607" s="12">
        <f t="shared" si="937"/>
        <v>0</v>
      </c>
      <c r="BK1607" s="12">
        <f t="shared" si="938"/>
        <v>0</v>
      </c>
      <c r="BL1607" s="20">
        <f t="shared" si="939"/>
        <v>0</v>
      </c>
      <c r="BM1607" s="12">
        <f t="shared" si="940"/>
        <v>0</v>
      </c>
      <c r="BN1607" s="12" t="str">
        <f t="shared" si="926"/>
        <v/>
      </c>
      <c r="BO1607" s="12" t="str">
        <f t="shared" si="941"/>
        <v/>
      </c>
      <c r="BP1607" s="12" t="str">
        <f t="shared" si="942"/>
        <v/>
      </c>
      <c r="BQ1607" s="12" t="str">
        <f t="shared" si="943"/>
        <v/>
      </c>
      <c r="BS1607" s="12">
        <f t="shared" si="944"/>
        <v>0</v>
      </c>
      <c r="BT1607" s="12">
        <f t="shared" si="945"/>
        <v>0</v>
      </c>
      <c r="BU1607" s="12">
        <f t="shared" si="946"/>
        <v>0</v>
      </c>
      <c r="BV1607" s="12">
        <f t="shared" si="947"/>
        <v>0</v>
      </c>
      <c r="BW1607" s="12">
        <f t="shared" si="948"/>
        <v>0</v>
      </c>
      <c r="BX1607" s="12">
        <f t="shared" si="949"/>
        <v>0</v>
      </c>
      <c r="BY1607" s="12">
        <f t="shared" si="950"/>
        <v>0</v>
      </c>
      <c r="BZ1607" s="12">
        <f t="shared" si="951"/>
        <v>0</v>
      </c>
      <c r="CA1607" s="12" t="str">
        <f t="shared" si="952"/>
        <v/>
      </c>
      <c r="CB1607" s="21" t="str">
        <f t="shared" si="953"/>
        <v/>
      </c>
      <c r="CC1607" s="12" t="str">
        <f t="shared" si="954"/>
        <v/>
      </c>
      <c r="CD1607" s="12" t="str">
        <f t="shared" si="955"/>
        <v/>
      </c>
      <c r="CF1607" s="12">
        <f t="shared" si="956"/>
        <v>0</v>
      </c>
      <c r="CG1607" s="12">
        <f t="shared" si="957"/>
        <v>0</v>
      </c>
      <c r="CH1607" s="12">
        <f t="shared" si="958"/>
        <v>0</v>
      </c>
      <c r="CI1607" s="12">
        <f t="shared" si="959"/>
        <v>0</v>
      </c>
      <c r="CJ1607" s="12">
        <f t="shared" si="960"/>
        <v>0</v>
      </c>
      <c r="CK1607" s="12">
        <f t="shared" si="961"/>
        <v>0</v>
      </c>
    </row>
    <row r="1608" spans="50:89" x14ac:dyDescent="0.25">
      <c r="AX1608" s="12" t="str">
        <f t="shared" si="931"/>
        <v/>
      </c>
      <c r="AY1608" s="12" t="str">
        <f t="shared" si="925"/>
        <v/>
      </c>
      <c r="AZ1608" s="20">
        <f t="shared" si="932"/>
        <v>0</v>
      </c>
      <c r="BA1608" s="12" t="str">
        <f t="shared" si="927"/>
        <v/>
      </c>
      <c r="BB1608" s="12" t="str">
        <f t="shared" si="928"/>
        <v/>
      </c>
      <c r="BC1608" s="12" t="str">
        <f t="shared" si="929"/>
        <v/>
      </c>
      <c r="BD1608" s="12" t="str">
        <f t="shared" si="930"/>
        <v/>
      </c>
      <c r="BF1608" s="12">
        <f t="shared" si="933"/>
        <v>0</v>
      </c>
      <c r="BG1608" s="12">
        <f t="shared" si="934"/>
        <v>0</v>
      </c>
      <c r="BH1608" s="12">
        <f t="shared" si="935"/>
        <v>0</v>
      </c>
      <c r="BI1608" s="12">
        <f t="shared" si="936"/>
        <v>0</v>
      </c>
      <c r="BJ1608" s="12">
        <f t="shared" si="937"/>
        <v>0</v>
      </c>
      <c r="BK1608" s="12">
        <f t="shared" si="938"/>
        <v>0</v>
      </c>
      <c r="BL1608" s="20">
        <f t="shared" si="939"/>
        <v>0</v>
      </c>
      <c r="BM1608" s="12">
        <f t="shared" si="940"/>
        <v>0</v>
      </c>
      <c r="BN1608" s="12" t="str">
        <f t="shared" si="926"/>
        <v/>
      </c>
      <c r="BO1608" s="12" t="str">
        <f t="shared" si="941"/>
        <v/>
      </c>
      <c r="BP1608" s="12" t="str">
        <f t="shared" si="942"/>
        <v/>
      </c>
      <c r="BQ1608" s="12" t="str">
        <f t="shared" si="943"/>
        <v/>
      </c>
      <c r="BS1608" s="12">
        <f t="shared" si="944"/>
        <v>0</v>
      </c>
      <c r="BT1608" s="12">
        <f t="shared" si="945"/>
        <v>0</v>
      </c>
      <c r="BU1608" s="12">
        <f t="shared" si="946"/>
        <v>0</v>
      </c>
      <c r="BV1608" s="12">
        <f t="shared" si="947"/>
        <v>0</v>
      </c>
      <c r="BW1608" s="12">
        <f t="shared" si="948"/>
        <v>0</v>
      </c>
      <c r="BX1608" s="12">
        <f t="shared" si="949"/>
        <v>0</v>
      </c>
      <c r="BY1608" s="12">
        <f t="shared" si="950"/>
        <v>0</v>
      </c>
      <c r="BZ1608" s="12">
        <f t="shared" si="951"/>
        <v>0</v>
      </c>
      <c r="CA1608" s="12" t="str">
        <f t="shared" si="952"/>
        <v/>
      </c>
      <c r="CB1608" s="21" t="str">
        <f t="shared" si="953"/>
        <v/>
      </c>
      <c r="CC1608" s="12" t="str">
        <f t="shared" si="954"/>
        <v/>
      </c>
      <c r="CD1608" s="12" t="str">
        <f t="shared" si="955"/>
        <v/>
      </c>
      <c r="CF1608" s="12">
        <f t="shared" si="956"/>
        <v>0</v>
      </c>
      <c r="CG1608" s="12">
        <f t="shared" si="957"/>
        <v>0</v>
      </c>
      <c r="CH1608" s="12">
        <f t="shared" si="958"/>
        <v>0</v>
      </c>
      <c r="CI1608" s="12">
        <f t="shared" si="959"/>
        <v>0</v>
      </c>
      <c r="CJ1608" s="12">
        <f t="shared" si="960"/>
        <v>0</v>
      </c>
      <c r="CK1608" s="12">
        <f t="shared" si="961"/>
        <v>0</v>
      </c>
    </row>
    <row r="1609" spans="50:89" x14ac:dyDescent="0.25">
      <c r="AX1609" s="12" t="str">
        <f t="shared" si="931"/>
        <v/>
      </c>
      <c r="AY1609" s="12" t="str">
        <f t="shared" si="925"/>
        <v/>
      </c>
      <c r="AZ1609" s="20">
        <f t="shared" si="932"/>
        <v>0</v>
      </c>
      <c r="BA1609" s="12" t="str">
        <f t="shared" si="927"/>
        <v/>
      </c>
      <c r="BB1609" s="12" t="str">
        <f t="shared" si="928"/>
        <v/>
      </c>
      <c r="BC1609" s="12" t="str">
        <f t="shared" si="929"/>
        <v/>
      </c>
      <c r="BD1609" s="12" t="str">
        <f t="shared" si="930"/>
        <v/>
      </c>
      <c r="BF1609" s="12">
        <f t="shared" si="933"/>
        <v>0</v>
      </c>
      <c r="BG1609" s="12">
        <f t="shared" si="934"/>
        <v>0</v>
      </c>
      <c r="BH1609" s="12">
        <f t="shared" si="935"/>
        <v>0</v>
      </c>
      <c r="BI1609" s="12">
        <f t="shared" si="936"/>
        <v>0</v>
      </c>
      <c r="BJ1609" s="12">
        <f t="shared" si="937"/>
        <v>0</v>
      </c>
      <c r="BK1609" s="12">
        <f t="shared" si="938"/>
        <v>0</v>
      </c>
      <c r="BL1609" s="20">
        <f t="shared" si="939"/>
        <v>0</v>
      </c>
      <c r="BM1609" s="12">
        <f t="shared" si="940"/>
        <v>0</v>
      </c>
      <c r="BN1609" s="12" t="str">
        <f t="shared" si="926"/>
        <v/>
      </c>
      <c r="BO1609" s="12" t="str">
        <f t="shared" si="941"/>
        <v/>
      </c>
      <c r="BP1609" s="12" t="str">
        <f t="shared" si="942"/>
        <v/>
      </c>
      <c r="BQ1609" s="12" t="str">
        <f t="shared" si="943"/>
        <v/>
      </c>
      <c r="BS1609" s="12">
        <f t="shared" si="944"/>
        <v>0</v>
      </c>
      <c r="BT1609" s="12">
        <f t="shared" si="945"/>
        <v>0</v>
      </c>
      <c r="BU1609" s="12">
        <f t="shared" si="946"/>
        <v>0</v>
      </c>
      <c r="BV1609" s="12">
        <f t="shared" si="947"/>
        <v>0</v>
      </c>
      <c r="BW1609" s="12">
        <f t="shared" si="948"/>
        <v>0</v>
      </c>
      <c r="BX1609" s="12">
        <f t="shared" si="949"/>
        <v>0</v>
      </c>
      <c r="BY1609" s="12">
        <f t="shared" si="950"/>
        <v>0</v>
      </c>
      <c r="BZ1609" s="12">
        <f t="shared" si="951"/>
        <v>0</v>
      </c>
      <c r="CA1609" s="12" t="str">
        <f t="shared" si="952"/>
        <v/>
      </c>
      <c r="CB1609" s="21" t="str">
        <f t="shared" si="953"/>
        <v/>
      </c>
      <c r="CC1609" s="12" t="str">
        <f t="shared" si="954"/>
        <v/>
      </c>
      <c r="CD1609" s="12" t="str">
        <f t="shared" si="955"/>
        <v/>
      </c>
      <c r="CF1609" s="12">
        <f t="shared" si="956"/>
        <v>0</v>
      </c>
      <c r="CG1609" s="12">
        <f t="shared" si="957"/>
        <v>0</v>
      </c>
      <c r="CH1609" s="12">
        <f t="shared" si="958"/>
        <v>0</v>
      </c>
      <c r="CI1609" s="12">
        <f t="shared" si="959"/>
        <v>0</v>
      </c>
      <c r="CJ1609" s="12">
        <f t="shared" si="960"/>
        <v>0</v>
      </c>
      <c r="CK1609" s="12">
        <f t="shared" si="961"/>
        <v>0</v>
      </c>
    </row>
    <row r="1610" spans="50:89" x14ac:dyDescent="0.25">
      <c r="AX1610" s="12" t="str">
        <f t="shared" si="931"/>
        <v/>
      </c>
      <c r="AY1610" s="12" t="str">
        <f t="shared" si="925"/>
        <v/>
      </c>
      <c r="AZ1610" s="20">
        <f t="shared" si="932"/>
        <v>0</v>
      </c>
      <c r="BA1610" s="12" t="str">
        <f t="shared" si="927"/>
        <v/>
      </c>
      <c r="BB1610" s="12" t="str">
        <f t="shared" si="928"/>
        <v/>
      </c>
      <c r="BC1610" s="12" t="str">
        <f t="shared" si="929"/>
        <v/>
      </c>
      <c r="BD1610" s="12" t="str">
        <f t="shared" si="930"/>
        <v/>
      </c>
      <c r="BF1610" s="12">
        <f t="shared" si="933"/>
        <v>0</v>
      </c>
      <c r="BG1610" s="12">
        <f t="shared" si="934"/>
        <v>0</v>
      </c>
      <c r="BH1610" s="12">
        <f t="shared" si="935"/>
        <v>0</v>
      </c>
      <c r="BI1610" s="12">
        <f t="shared" si="936"/>
        <v>0</v>
      </c>
      <c r="BJ1610" s="12">
        <f t="shared" si="937"/>
        <v>0</v>
      </c>
      <c r="BK1610" s="12">
        <f t="shared" si="938"/>
        <v>0</v>
      </c>
      <c r="BL1610" s="20">
        <f t="shared" si="939"/>
        <v>0</v>
      </c>
      <c r="BM1610" s="12">
        <f t="shared" si="940"/>
        <v>0</v>
      </c>
      <c r="BN1610" s="12" t="str">
        <f t="shared" si="926"/>
        <v/>
      </c>
      <c r="BO1610" s="12" t="str">
        <f t="shared" si="941"/>
        <v/>
      </c>
      <c r="BP1610" s="12" t="str">
        <f t="shared" si="942"/>
        <v/>
      </c>
      <c r="BQ1610" s="12" t="str">
        <f t="shared" si="943"/>
        <v/>
      </c>
      <c r="BS1610" s="12">
        <f t="shared" si="944"/>
        <v>0</v>
      </c>
      <c r="BT1610" s="12">
        <f t="shared" si="945"/>
        <v>0</v>
      </c>
      <c r="BU1610" s="12">
        <f t="shared" si="946"/>
        <v>0</v>
      </c>
      <c r="BV1610" s="12">
        <f t="shared" si="947"/>
        <v>0</v>
      </c>
      <c r="BW1610" s="12">
        <f t="shared" si="948"/>
        <v>0</v>
      </c>
      <c r="BX1610" s="12">
        <f t="shared" si="949"/>
        <v>0</v>
      </c>
      <c r="BY1610" s="12">
        <f t="shared" si="950"/>
        <v>0</v>
      </c>
      <c r="BZ1610" s="12">
        <f t="shared" si="951"/>
        <v>0</v>
      </c>
      <c r="CA1610" s="12" t="str">
        <f t="shared" si="952"/>
        <v/>
      </c>
      <c r="CB1610" s="21" t="str">
        <f t="shared" si="953"/>
        <v/>
      </c>
      <c r="CC1610" s="12" t="str">
        <f t="shared" si="954"/>
        <v/>
      </c>
      <c r="CD1610" s="12" t="str">
        <f t="shared" si="955"/>
        <v/>
      </c>
      <c r="CF1610" s="12">
        <f t="shared" si="956"/>
        <v>0</v>
      </c>
      <c r="CG1610" s="12">
        <f t="shared" si="957"/>
        <v>0</v>
      </c>
      <c r="CH1610" s="12">
        <f t="shared" si="958"/>
        <v>0</v>
      </c>
      <c r="CI1610" s="12">
        <f t="shared" si="959"/>
        <v>0</v>
      </c>
      <c r="CJ1610" s="12">
        <f t="shared" si="960"/>
        <v>0</v>
      </c>
      <c r="CK1610" s="12">
        <f t="shared" si="961"/>
        <v>0</v>
      </c>
    </row>
    <row r="1611" spans="50:89" x14ac:dyDescent="0.25">
      <c r="AX1611" s="12" t="str">
        <f t="shared" si="931"/>
        <v/>
      </c>
      <c r="AY1611" s="12" t="str">
        <f t="shared" ref="AY1611:AY1674" si="962">IFERROR(1/(COUNTIF($AX$2:$AX$2000,MATCH(C1611,$C$2:$C$2000,0))),"")</f>
        <v/>
      </c>
      <c r="AZ1611" s="20">
        <f t="shared" si="932"/>
        <v>0</v>
      </c>
      <c r="BA1611" s="12" t="str">
        <f t="shared" si="927"/>
        <v/>
      </c>
      <c r="BB1611" s="12" t="str">
        <f t="shared" si="928"/>
        <v/>
      </c>
      <c r="BC1611" s="12" t="str">
        <f t="shared" si="929"/>
        <v/>
      </c>
      <c r="BD1611" s="12" t="str">
        <f t="shared" si="930"/>
        <v/>
      </c>
      <c r="BF1611" s="12">
        <f t="shared" si="933"/>
        <v>0</v>
      </c>
      <c r="BG1611" s="12">
        <f t="shared" si="934"/>
        <v>0</v>
      </c>
      <c r="BH1611" s="12">
        <f t="shared" si="935"/>
        <v>0</v>
      </c>
      <c r="BI1611" s="12">
        <f t="shared" si="936"/>
        <v>0</v>
      </c>
      <c r="BJ1611" s="12">
        <f t="shared" si="937"/>
        <v>0</v>
      </c>
      <c r="BK1611" s="12">
        <f t="shared" si="938"/>
        <v>0</v>
      </c>
      <c r="BL1611" s="20">
        <f t="shared" si="939"/>
        <v>0</v>
      </c>
      <c r="BM1611" s="12">
        <f t="shared" si="940"/>
        <v>0</v>
      </c>
      <c r="BN1611" s="12" t="str">
        <f t="shared" si="926"/>
        <v/>
      </c>
      <c r="BO1611" s="12" t="str">
        <f t="shared" si="941"/>
        <v/>
      </c>
      <c r="BP1611" s="12" t="str">
        <f t="shared" si="942"/>
        <v/>
      </c>
      <c r="BQ1611" s="12" t="str">
        <f t="shared" si="943"/>
        <v/>
      </c>
      <c r="BS1611" s="12">
        <f t="shared" si="944"/>
        <v>0</v>
      </c>
      <c r="BT1611" s="12">
        <f t="shared" si="945"/>
        <v>0</v>
      </c>
      <c r="BU1611" s="12">
        <f t="shared" si="946"/>
        <v>0</v>
      </c>
      <c r="BV1611" s="12">
        <f t="shared" si="947"/>
        <v>0</v>
      </c>
      <c r="BW1611" s="12">
        <f t="shared" si="948"/>
        <v>0</v>
      </c>
      <c r="BX1611" s="12">
        <f t="shared" si="949"/>
        <v>0</v>
      </c>
      <c r="BY1611" s="12">
        <f t="shared" si="950"/>
        <v>0</v>
      </c>
      <c r="BZ1611" s="12">
        <f t="shared" si="951"/>
        <v>0</v>
      </c>
      <c r="CA1611" s="12" t="str">
        <f t="shared" si="952"/>
        <v/>
      </c>
      <c r="CB1611" s="21" t="str">
        <f t="shared" si="953"/>
        <v/>
      </c>
      <c r="CC1611" s="12" t="str">
        <f t="shared" si="954"/>
        <v/>
      </c>
      <c r="CD1611" s="12" t="str">
        <f t="shared" si="955"/>
        <v/>
      </c>
      <c r="CF1611" s="12">
        <f t="shared" si="956"/>
        <v>0</v>
      </c>
      <c r="CG1611" s="12">
        <f t="shared" si="957"/>
        <v>0</v>
      </c>
      <c r="CH1611" s="12">
        <f t="shared" si="958"/>
        <v>0</v>
      </c>
      <c r="CI1611" s="12">
        <f t="shared" si="959"/>
        <v>0</v>
      </c>
      <c r="CJ1611" s="12">
        <f t="shared" si="960"/>
        <v>0</v>
      </c>
      <c r="CK1611" s="12">
        <f t="shared" si="961"/>
        <v>0</v>
      </c>
    </row>
    <row r="1612" spans="50:89" x14ac:dyDescent="0.25">
      <c r="AX1612" s="12" t="str">
        <f t="shared" si="931"/>
        <v/>
      </c>
      <c r="AY1612" s="12" t="str">
        <f t="shared" si="962"/>
        <v/>
      </c>
      <c r="AZ1612" s="20">
        <f t="shared" si="932"/>
        <v>0</v>
      </c>
      <c r="BA1612" s="12" t="str">
        <f t="shared" si="927"/>
        <v/>
      </c>
      <c r="BB1612" s="12" t="str">
        <f t="shared" si="928"/>
        <v/>
      </c>
      <c r="BC1612" s="12" t="str">
        <f t="shared" si="929"/>
        <v/>
      </c>
      <c r="BD1612" s="12" t="str">
        <f t="shared" si="930"/>
        <v/>
      </c>
      <c r="BF1612" s="12">
        <f t="shared" si="933"/>
        <v>0</v>
      </c>
      <c r="BG1612" s="12">
        <f t="shared" si="934"/>
        <v>0</v>
      </c>
      <c r="BH1612" s="12">
        <f t="shared" si="935"/>
        <v>0</v>
      </c>
      <c r="BI1612" s="12">
        <f t="shared" si="936"/>
        <v>0</v>
      </c>
      <c r="BJ1612" s="12">
        <f t="shared" si="937"/>
        <v>0</v>
      </c>
      <c r="BK1612" s="12">
        <f t="shared" si="938"/>
        <v>0</v>
      </c>
      <c r="BL1612" s="20">
        <f t="shared" si="939"/>
        <v>0</v>
      </c>
      <c r="BM1612" s="12">
        <f t="shared" si="940"/>
        <v>0</v>
      </c>
      <c r="BN1612" s="12" t="str">
        <f t="shared" si="926"/>
        <v/>
      </c>
      <c r="BO1612" s="12" t="str">
        <f t="shared" si="941"/>
        <v/>
      </c>
      <c r="BP1612" s="12" t="str">
        <f t="shared" si="942"/>
        <v/>
      </c>
      <c r="BQ1612" s="12" t="str">
        <f t="shared" si="943"/>
        <v/>
      </c>
      <c r="BS1612" s="12">
        <f t="shared" si="944"/>
        <v>0</v>
      </c>
      <c r="BT1612" s="12">
        <f t="shared" si="945"/>
        <v>0</v>
      </c>
      <c r="BU1612" s="12">
        <f t="shared" si="946"/>
        <v>0</v>
      </c>
      <c r="BV1612" s="12">
        <f t="shared" si="947"/>
        <v>0</v>
      </c>
      <c r="BW1612" s="12">
        <f t="shared" si="948"/>
        <v>0</v>
      </c>
      <c r="BX1612" s="12">
        <f t="shared" si="949"/>
        <v>0</v>
      </c>
      <c r="BY1612" s="12">
        <f t="shared" si="950"/>
        <v>0</v>
      </c>
      <c r="BZ1612" s="12">
        <f t="shared" si="951"/>
        <v>0</v>
      </c>
      <c r="CA1612" s="12" t="str">
        <f t="shared" si="952"/>
        <v/>
      </c>
      <c r="CB1612" s="21" t="str">
        <f t="shared" si="953"/>
        <v/>
      </c>
      <c r="CC1612" s="12" t="str">
        <f t="shared" si="954"/>
        <v/>
      </c>
      <c r="CD1612" s="12" t="str">
        <f t="shared" si="955"/>
        <v/>
      </c>
      <c r="CF1612" s="12">
        <f t="shared" si="956"/>
        <v>0</v>
      </c>
      <c r="CG1612" s="12">
        <f t="shared" si="957"/>
        <v>0</v>
      </c>
      <c r="CH1612" s="12">
        <f t="shared" si="958"/>
        <v>0</v>
      </c>
      <c r="CI1612" s="12">
        <f t="shared" si="959"/>
        <v>0</v>
      </c>
      <c r="CJ1612" s="12">
        <f t="shared" si="960"/>
        <v>0</v>
      </c>
      <c r="CK1612" s="12">
        <f t="shared" si="961"/>
        <v>0</v>
      </c>
    </row>
    <row r="1613" spans="50:89" x14ac:dyDescent="0.25">
      <c r="AX1613" s="12" t="str">
        <f t="shared" si="931"/>
        <v/>
      </c>
      <c r="AY1613" s="12" t="str">
        <f t="shared" si="962"/>
        <v/>
      </c>
      <c r="AZ1613" s="20">
        <f t="shared" si="932"/>
        <v>0</v>
      </c>
      <c r="BA1613" s="12" t="str">
        <f t="shared" si="927"/>
        <v/>
      </c>
      <c r="BB1613" s="12" t="str">
        <f t="shared" si="928"/>
        <v/>
      </c>
      <c r="BC1613" s="12" t="str">
        <f t="shared" si="929"/>
        <v/>
      </c>
      <c r="BD1613" s="12" t="str">
        <f t="shared" si="930"/>
        <v/>
      </c>
      <c r="BF1613" s="12">
        <f t="shared" si="933"/>
        <v>0</v>
      </c>
      <c r="BG1613" s="12">
        <f t="shared" si="934"/>
        <v>0</v>
      </c>
      <c r="BH1613" s="12">
        <f t="shared" si="935"/>
        <v>0</v>
      </c>
      <c r="BI1613" s="12">
        <f t="shared" si="936"/>
        <v>0</v>
      </c>
      <c r="BJ1613" s="12">
        <f t="shared" si="937"/>
        <v>0</v>
      </c>
      <c r="BK1613" s="12">
        <f t="shared" si="938"/>
        <v>0</v>
      </c>
      <c r="BL1613" s="20">
        <f t="shared" si="939"/>
        <v>0</v>
      </c>
      <c r="BM1613" s="12">
        <f t="shared" si="940"/>
        <v>0</v>
      </c>
      <c r="BN1613" s="12" t="str">
        <f t="shared" si="926"/>
        <v/>
      </c>
      <c r="BO1613" s="12" t="str">
        <f t="shared" si="941"/>
        <v/>
      </c>
      <c r="BP1613" s="12" t="str">
        <f t="shared" si="942"/>
        <v/>
      </c>
      <c r="BQ1613" s="12" t="str">
        <f t="shared" si="943"/>
        <v/>
      </c>
      <c r="BS1613" s="12">
        <f t="shared" si="944"/>
        <v>0</v>
      </c>
      <c r="BT1613" s="12">
        <f t="shared" si="945"/>
        <v>0</v>
      </c>
      <c r="BU1613" s="12">
        <f t="shared" si="946"/>
        <v>0</v>
      </c>
      <c r="BV1613" s="12">
        <f t="shared" si="947"/>
        <v>0</v>
      </c>
      <c r="BW1613" s="12">
        <f t="shared" si="948"/>
        <v>0</v>
      </c>
      <c r="BX1613" s="12">
        <f t="shared" si="949"/>
        <v>0</v>
      </c>
      <c r="BY1613" s="12">
        <f t="shared" si="950"/>
        <v>0</v>
      </c>
      <c r="BZ1613" s="12">
        <f t="shared" si="951"/>
        <v>0</v>
      </c>
      <c r="CA1613" s="12" t="str">
        <f t="shared" si="952"/>
        <v/>
      </c>
      <c r="CB1613" s="21" t="str">
        <f t="shared" si="953"/>
        <v/>
      </c>
      <c r="CC1613" s="12" t="str">
        <f t="shared" si="954"/>
        <v/>
      </c>
      <c r="CD1613" s="12" t="str">
        <f t="shared" si="955"/>
        <v/>
      </c>
      <c r="CF1613" s="12">
        <f t="shared" si="956"/>
        <v>0</v>
      </c>
      <c r="CG1613" s="12">
        <f t="shared" si="957"/>
        <v>0</v>
      </c>
      <c r="CH1613" s="12">
        <f t="shared" si="958"/>
        <v>0</v>
      </c>
      <c r="CI1613" s="12">
        <f t="shared" si="959"/>
        <v>0</v>
      </c>
      <c r="CJ1613" s="12">
        <f t="shared" si="960"/>
        <v>0</v>
      </c>
      <c r="CK1613" s="12">
        <f t="shared" si="961"/>
        <v>0</v>
      </c>
    </row>
    <row r="1614" spans="50:89" x14ac:dyDescent="0.25">
      <c r="AX1614" s="12" t="str">
        <f t="shared" si="931"/>
        <v/>
      </c>
      <c r="AY1614" s="12" t="str">
        <f t="shared" si="962"/>
        <v/>
      </c>
      <c r="AZ1614" s="20">
        <f t="shared" si="932"/>
        <v>0</v>
      </c>
      <c r="BA1614" s="12" t="str">
        <f t="shared" si="927"/>
        <v/>
      </c>
      <c r="BB1614" s="12" t="str">
        <f t="shared" si="928"/>
        <v/>
      </c>
      <c r="BC1614" s="12" t="str">
        <f t="shared" si="929"/>
        <v/>
      </c>
      <c r="BD1614" s="12" t="str">
        <f t="shared" si="930"/>
        <v/>
      </c>
      <c r="BF1614" s="12">
        <f t="shared" si="933"/>
        <v>0</v>
      </c>
      <c r="BG1614" s="12">
        <f t="shared" si="934"/>
        <v>0</v>
      </c>
      <c r="BH1614" s="12">
        <f t="shared" si="935"/>
        <v>0</v>
      </c>
      <c r="BI1614" s="12">
        <f t="shared" si="936"/>
        <v>0</v>
      </c>
      <c r="BJ1614" s="12">
        <f t="shared" si="937"/>
        <v>0</v>
      </c>
      <c r="BK1614" s="12">
        <f t="shared" si="938"/>
        <v>0</v>
      </c>
      <c r="BL1614" s="20">
        <f t="shared" si="939"/>
        <v>0</v>
      </c>
      <c r="BM1614" s="12">
        <f t="shared" si="940"/>
        <v>0</v>
      </c>
      <c r="BN1614" s="12" t="str">
        <f t="shared" si="926"/>
        <v/>
      </c>
      <c r="BO1614" s="12" t="str">
        <f t="shared" si="941"/>
        <v/>
      </c>
      <c r="BP1614" s="12" t="str">
        <f t="shared" si="942"/>
        <v/>
      </c>
      <c r="BQ1614" s="12" t="str">
        <f t="shared" si="943"/>
        <v/>
      </c>
      <c r="BS1614" s="12">
        <f t="shared" si="944"/>
        <v>0</v>
      </c>
      <c r="BT1614" s="12">
        <f t="shared" si="945"/>
        <v>0</v>
      </c>
      <c r="BU1614" s="12">
        <f t="shared" si="946"/>
        <v>0</v>
      </c>
      <c r="BV1614" s="12">
        <f t="shared" si="947"/>
        <v>0</v>
      </c>
      <c r="BW1614" s="12">
        <f t="shared" si="948"/>
        <v>0</v>
      </c>
      <c r="BX1614" s="12">
        <f t="shared" si="949"/>
        <v>0</v>
      </c>
      <c r="BY1614" s="12">
        <f t="shared" si="950"/>
        <v>0</v>
      </c>
      <c r="BZ1614" s="12">
        <f t="shared" si="951"/>
        <v>0</v>
      </c>
      <c r="CA1614" s="12" t="str">
        <f t="shared" si="952"/>
        <v/>
      </c>
      <c r="CB1614" s="21" t="str">
        <f t="shared" si="953"/>
        <v/>
      </c>
      <c r="CC1614" s="12" t="str">
        <f t="shared" si="954"/>
        <v/>
      </c>
      <c r="CD1614" s="12" t="str">
        <f t="shared" si="955"/>
        <v/>
      </c>
      <c r="CF1614" s="12">
        <f t="shared" si="956"/>
        <v>0</v>
      </c>
      <c r="CG1614" s="12">
        <f t="shared" si="957"/>
        <v>0</v>
      </c>
      <c r="CH1614" s="12">
        <f t="shared" si="958"/>
        <v>0</v>
      </c>
      <c r="CI1614" s="12">
        <f t="shared" si="959"/>
        <v>0</v>
      </c>
      <c r="CJ1614" s="12">
        <f t="shared" si="960"/>
        <v>0</v>
      </c>
      <c r="CK1614" s="12">
        <f t="shared" si="961"/>
        <v>0</v>
      </c>
    </row>
    <row r="1615" spans="50:89" x14ac:dyDescent="0.25">
      <c r="AX1615" s="12" t="str">
        <f t="shared" si="931"/>
        <v/>
      </c>
      <c r="AY1615" s="12" t="str">
        <f t="shared" si="962"/>
        <v/>
      </c>
      <c r="AZ1615" s="20">
        <f t="shared" si="932"/>
        <v>0</v>
      </c>
      <c r="BA1615" s="12" t="str">
        <f t="shared" si="927"/>
        <v/>
      </c>
      <c r="BB1615" s="12" t="str">
        <f t="shared" si="928"/>
        <v/>
      </c>
      <c r="BC1615" s="12" t="str">
        <f t="shared" si="929"/>
        <v/>
      </c>
      <c r="BD1615" s="12" t="str">
        <f t="shared" si="930"/>
        <v/>
      </c>
      <c r="BF1615" s="12">
        <f t="shared" si="933"/>
        <v>0</v>
      </c>
      <c r="BG1615" s="12">
        <f t="shared" si="934"/>
        <v>0</v>
      </c>
      <c r="BH1615" s="12">
        <f t="shared" si="935"/>
        <v>0</v>
      </c>
      <c r="BI1615" s="12">
        <f t="shared" si="936"/>
        <v>0</v>
      </c>
      <c r="BJ1615" s="12">
        <f t="shared" si="937"/>
        <v>0</v>
      </c>
      <c r="BK1615" s="12">
        <f t="shared" si="938"/>
        <v>0</v>
      </c>
      <c r="BL1615" s="20">
        <f t="shared" si="939"/>
        <v>0</v>
      </c>
      <c r="BM1615" s="12">
        <f t="shared" si="940"/>
        <v>0</v>
      </c>
      <c r="BN1615" s="12" t="str">
        <f t="shared" si="926"/>
        <v/>
      </c>
      <c r="BO1615" s="12" t="str">
        <f t="shared" si="941"/>
        <v/>
      </c>
      <c r="BP1615" s="12" t="str">
        <f t="shared" si="942"/>
        <v/>
      </c>
      <c r="BQ1615" s="12" t="str">
        <f t="shared" si="943"/>
        <v/>
      </c>
      <c r="BS1615" s="12">
        <f t="shared" si="944"/>
        <v>0</v>
      </c>
      <c r="BT1615" s="12">
        <f t="shared" si="945"/>
        <v>0</v>
      </c>
      <c r="BU1615" s="12">
        <f t="shared" si="946"/>
        <v>0</v>
      </c>
      <c r="BV1615" s="12">
        <f t="shared" si="947"/>
        <v>0</v>
      </c>
      <c r="BW1615" s="12">
        <f t="shared" si="948"/>
        <v>0</v>
      </c>
      <c r="BX1615" s="12">
        <f t="shared" si="949"/>
        <v>0</v>
      </c>
      <c r="BY1615" s="12">
        <f t="shared" si="950"/>
        <v>0</v>
      </c>
      <c r="BZ1615" s="12">
        <f t="shared" si="951"/>
        <v>0</v>
      </c>
      <c r="CA1615" s="12" t="str">
        <f t="shared" si="952"/>
        <v/>
      </c>
      <c r="CB1615" s="21" t="str">
        <f t="shared" si="953"/>
        <v/>
      </c>
      <c r="CC1615" s="12" t="str">
        <f t="shared" si="954"/>
        <v/>
      </c>
      <c r="CD1615" s="12" t="str">
        <f t="shared" si="955"/>
        <v/>
      </c>
      <c r="CF1615" s="12">
        <f t="shared" si="956"/>
        <v>0</v>
      </c>
      <c r="CG1615" s="12">
        <f t="shared" si="957"/>
        <v>0</v>
      </c>
      <c r="CH1615" s="12">
        <f t="shared" si="958"/>
        <v>0</v>
      </c>
      <c r="CI1615" s="12">
        <f t="shared" si="959"/>
        <v>0</v>
      </c>
      <c r="CJ1615" s="12">
        <f t="shared" si="960"/>
        <v>0</v>
      </c>
      <c r="CK1615" s="12">
        <f t="shared" si="961"/>
        <v>0</v>
      </c>
    </row>
    <row r="1616" spans="50:89" x14ac:dyDescent="0.25">
      <c r="AX1616" s="12" t="str">
        <f t="shared" si="931"/>
        <v/>
      </c>
      <c r="AY1616" s="12" t="str">
        <f t="shared" si="962"/>
        <v/>
      </c>
      <c r="AZ1616" s="20">
        <f t="shared" si="932"/>
        <v>0</v>
      </c>
      <c r="BA1616" s="12" t="str">
        <f t="shared" si="927"/>
        <v/>
      </c>
      <c r="BB1616" s="12" t="str">
        <f t="shared" si="928"/>
        <v/>
      </c>
      <c r="BC1616" s="12" t="str">
        <f t="shared" si="929"/>
        <v/>
      </c>
      <c r="BD1616" s="12" t="str">
        <f t="shared" si="930"/>
        <v/>
      </c>
      <c r="BF1616" s="12">
        <f t="shared" si="933"/>
        <v>0</v>
      </c>
      <c r="BG1616" s="12">
        <f t="shared" si="934"/>
        <v>0</v>
      </c>
      <c r="BH1616" s="12">
        <f t="shared" si="935"/>
        <v>0</v>
      </c>
      <c r="BI1616" s="12">
        <f t="shared" si="936"/>
        <v>0</v>
      </c>
      <c r="BJ1616" s="12">
        <f t="shared" si="937"/>
        <v>0</v>
      </c>
      <c r="BK1616" s="12">
        <f t="shared" si="938"/>
        <v>0</v>
      </c>
      <c r="BL1616" s="20">
        <f t="shared" si="939"/>
        <v>0</v>
      </c>
      <c r="BM1616" s="12">
        <f t="shared" si="940"/>
        <v>0</v>
      </c>
      <c r="BN1616" s="12" t="str">
        <f t="shared" si="926"/>
        <v/>
      </c>
      <c r="BO1616" s="12" t="str">
        <f t="shared" si="941"/>
        <v/>
      </c>
      <c r="BP1616" s="12" t="str">
        <f t="shared" si="942"/>
        <v/>
      </c>
      <c r="BQ1616" s="12" t="str">
        <f t="shared" si="943"/>
        <v/>
      </c>
      <c r="BS1616" s="12">
        <f t="shared" si="944"/>
        <v>0</v>
      </c>
      <c r="BT1616" s="12">
        <f t="shared" si="945"/>
        <v>0</v>
      </c>
      <c r="BU1616" s="12">
        <f t="shared" si="946"/>
        <v>0</v>
      </c>
      <c r="BV1616" s="12">
        <f t="shared" si="947"/>
        <v>0</v>
      </c>
      <c r="BW1616" s="12">
        <f t="shared" si="948"/>
        <v>0</v>
      </c>
      <c r="BX1616" s="12">
        <f t="shared" si="949"/>
        <v>0</v>
      </c>
      <c r="BY1616" s="12">
        <f t="shared" si="950"/>
        <v>0</v>
      </c>
      <c r="BZ1616" s="12">
        <f t="shared" si="951"/>
        <v>0</v>
      </c>
      <c r="CA1616" s="12" t="str">
        <f t="shared" si="952"/>
        <v/>
      </c>
      <c r="CB1616" s="21" t="str">
        <f t="shared" si="953"/>
        <v/>
      </c>
      <c r="CC1616" s="12" t="str">
        <f t="shared" si="954"/>
        <v/>
      </c>
      <c r="CD1616" s="12" t="str">
        <f t="shared" si="955"/>
        <v/>
      </c>
      <c r="CF1616" s="12">
        <f t="shared" si="956"/>
        <v>0</v>
      </c>
      <c r="CG1616" s="12">
        <f t="shared" si="957"/>
        <v>0</v>
      </c>
      <c r="CH1616" s="12">
        <f t="shared" si="958"/>
        <v>0</v>
      </c>
      <c r="CI1616" s="12">
        <f t="shared" si="959"/>
        <v>0</v>
      </c>
      <c r="CJ1616" s="12">
        <f t="shared" si="960"/>
        <v>0</v>
      </c>
      <c r="CK1616" s="12">
        <f t="shared" si="961"/>
        <v>0</v>
      </c>
    </row>
    <row r="1617" spans="50:89" x14ac:dyDescent="0.25">
      <c r="AX1617" s="12" t="str">
        <f t="shared" si="931"/>
        <v/>
      </c>
      <c r="AY1617" s="12" t="str">
        <f t="shared" si="962"/>
        <v/>
      </c>
      <c r="AZ1617" s="20">
        <f t="shared" si="932"/>
        <v>0</v>
      </c>
      <c r="BA1617" s="12" t="str">
        <f t="shared" si="927"/>
        <v/>
      </c>
      <c r="BB1617" s="12" t="str">
        <f t="shared" si="928"/>
        <v/>
      </c>
      <c r="BC1617" s="12" t="str">
        <f t="shared" si="929"/>
        <v/>
      </c>
      <c r="BD1617" s="12" t="str">
        <f t="shared" si="930"/>
        <v/>
      </c>
      <c r="BF1617" s="12">
        <f t="shared" si="933"/>
        <v>0</v>
      </c>
      <c r="BG1617" s="12">
        <f t="shared" si="934"/>
        <v>0</v>
      </c>
      <c r="BH1617" s="12">
        <f t="shared" si="935"/>
        <v>0</v>
      </c>
      <c r="BI1617" s="12">
        <f t="shared" si="936"/>
        <v>0</v>
      </c>
      <c r="BJ1617" s="12">
        <f t="shared" si="937"/>
        <v>0</v>
      </c>
      <c r="BK1617" s="12">
        <f t="shared" si="938"/>
        <v>0</v>
      </c>
      <c r="BL1617" s="20">
        <f t="shared" si="939"/>
        <v>0</v>
      </c>
      <c r="BM1617" s="12">
        <f t="shared" si="940"/>
        <v>0</v>
      </c>
      <c r="BN1617" s="12" t="str">
        <f t="shared" si="926"/>
        <v/>
      </c>
      <c r="BO1617" s="12" t="str">
        <f t="shared" si="941"/>
        <v/>
      </c>
      <c r="BP1617" s="12" t="str">
        <f t="shared" si="942"/>
        <v/>
      </c>
      <c r="BQ1617" s="12" t="str">
        <f t="shared" si="943"/>
        <v/>
      </c>
      <c r="BS1617" s="12">
        <f t="shared" si="944"/>
        <v>0</v>
      </c>
      <c r="BT1617" s="12">
        <f t="shared" si="945"/>
        <v>0</v>
      </c>
      <c r="BU1617" s="12">
        <f t="shared" si="946"/>
        <v>0</v>
      </c>
      <c r="BV1617" s="12">
        <f t="shared" si="947"/>
        <v>0</v>
      </c>
      <c r="BW1617" s="12">
        <f t="shared" si="948"/>
        <v>0</v>
      </c>
      <c r="BX1617" s="12">
        <f t="shared" si="949"/>
        <v>0</v>
      </c>
      <c r="BY1617" s="12">
        <f t="shared" si="950"/>
        <v>0</v>
      </c>
      <c r="BZ1617" s="12">
        <f t="shared" si="951"/>
        <v>0</v>
      </c>
      <c r="CA1617" s="12" t="str">
        <f t="shared" si="952"/>
        <v/>
      </c>
      <c r="CB1617" s="21" t="str">
        <f t="shared" si="953"/>
        <v/>
      </c>
      <c r="CC1617" s="12" t="str">
        <f t="shared" si="954"/>
        <v/>
      </c>
      <c r="CD1617" s="12" t="str">
        <f t="shared" si="955"/>
        <v/>
      </c>
      <c r="CF1617" s="12">
        <f t="shared" si="956"/>
        <v>0</v>
      </c>
      <c r="CG1617" s="12">
        <f t="shared" si="957"/>
        <v>0</v>
      </c>
      <c r="CH1617" s="12">
        <f t="shared" si="958"/>
        <v>0</v>
      </c>
      <c r="CI1617" s="12">
        <f t="shared" si="959"/>
        <v>0</v>
      </c>
      <c r="CJ1617" s="12">
        <f t="shared" si="960"/>
        <v>0</v>
      </c>
      <c r="CK1617" s="12">
        <f t="shared" si="961"/>
        <v>0</v>
      </c>
    </row>
    <row r="1618" spans="50:89" x14ac:dyDescent="0.25">
      <c r="AX1618" s="12" t="str">
        <f t="shared" si="931"/>
        <v/>
      </c>
      <c r="AY1618" s="12" t="str">
        <f t="shared" si="962"/>
        <v/>
      </c>
      <c r="AZ1618" s="20">
        <f t="shared" si="932"/>
        <v>0</v>
      </c>
      <c r="BA1618" s="12" t="str">
        <f t="shared" si="927"/>
        <v/>
      </c>
      <c r="BB1618" s="12" t="str">
        <f t="shared" si="928"/>
        <v/>
      </c>
      <c r="BC1618" s="12" t="str">
        <f t="shared" si="929"/>
        <v/>
      </c>
      <c r="BD1618" s="12" t="str">
        <f t="shared" si="930"/>
        <v/>
      </c>
      <c r="BF1618" s="12">
        <f t="shared" si="933"/>
        <v>0</v>
      </c>
      <c r="BG1618" s="12">
        <f t="shared" si="934"/>
        <v>0</v>
      </c>
      <c r="BH1618" s="12">
        <f t="shared" si="935"/>
        <v>0</v>
      </c>
      <c r="BI1618" s="12">
        <f t="shared" si="936"/>
        <v>0</v>
      </c>
      <c r="BJ1618" s="12">
        <f t="shared" si="937"/>
        <v>0</v>
      </c>
      <c r="BK1618" s="12">
        <f t="shared" si="938"/>
        <v>0</v>
      </c>
      <c r="BL1618" s="20">
        <f t="shared" si="939"/>
        <v>0</v>
      </c>
      <c r="BM1618" s="12">
        <f t="shared" si="940"/>
        <v>0</v>
      </c>
      <c r="BN1618" s="12" t="str">
        <f t="shared" si="926"/>
        <v/>
      </c>
      <c r="BO1618" s="12" t="str">
        <f t="shared" si="941"/>
        <v/>
      </c>
      <c r="BP1618" s="12" t="str">
        <f t="shared" si="942"/>
        <v/>
      </c>
      <c r="BQ1618" s="12" t="str">
        <f t="shared" si="943"/>
        <v/>
      </c>
      <c r="BS1618" s="12">
        <f t="shared" si="944"/>
        <v>0</v>
      </c>
      <c r="BT1618" s="12">
        <f t="shared" si="945"/>
        <v>0</v>
      </c>
      <c r="BU1618" s="12">
        <f t="shared" si="946"/>
        <v>0</v>
      </c>
      <c r="BV1618" s="12">
        <f t="shared" si="947"/>
        <v>0</v>
      </c>
      <c r="BW1618" s="12">
        <f t="shared" si="948"/>
        <v>0</v>
      </c>
      <c r="BX1618" s="12">
        <f t="shared" si="949"/>
        <v>0</v>
      </c>
      <c r="BY1618" s="12">
        <f t="shared" si="950"/>
        <v>0</v>
      </c>
      <c r="BZ1618" s="12">
        <f t="shared" si="951"/>
        <v>0</v>
      </c>
      <c r="CA1618" s="12" t="str">
        <f t="shared" si="952"/>
        <v/>
      </c>
      <c r="CB1618" s="21" t="str">
        <f t="shared" si="953"/>
        <v/>
      </c>
      <c r="CC1618" s="12" t="str">
        <f t="shared" si="954"/>
        <v/>
      </c>
      <c r="CD1618" s="12" t="str">
        <f t="shared" si="955"/>
        <v/>
      </c>
      <c r="CF1618" s="12">
        <f t="shared" si="956"/>
        <v>0</v>
      </c>
      <c r="CG1618" s="12">
        <f t="shared" si="957"/>
        <v>0</v>
      </c>
      <c r="CH1618" s="12">
        <f t="shared" si="958"/>
        <v>0</v>
      </c>
      <c r="CI1618" s="12">
        <f t="shared" si="959"/>
        <v>0</v>
      </c>
      <c r="CJ1618" s="12">
        <f t="shared" si="960"/>
        <v>0</v>
      </c>
      <c r="CK1618" s="12">
        <f t="shared" si="961"/>
        <v>0</v>
      </c>
    </row>
    <row r="1619" spans="50:89" x14ac:dyDescent="0.25">
      <c r="AX1619" s="12" t="str">
        <f t="shared" si="931"/>
        <v/>
      </c>
      <c r="AY1619" s="12" t="str">
        <f t="shared" si="962"/>
        <v/>
      </c>
      <c r="AZ1619" s="20">
        <f t="shared" si="932"/>
        <v>0</v>
      </c>
      <c r="BA1619" s="12" t="str">
        <f t="shared" si="927"/>
        <v/>
      </c>
      <c r="BB1619" s="12" t="str">
        <f t="shared" si="928"/>
        <v/>
      </c>
      <c r="BC1619" s="12" t="str">
        <f t="shared" si="929"/>
        <v/>
      </c>
      <c r="BD1619" s="12" t="str">
        <f t="shared" si="930"/>
        <v/>
      </c>
      <c r="BF1619" s="12">
        <f t="shared" si="933"/>
        <v>0</v>
      </c>
      <c r="BG1619" s="12">
        <f t="shared" si="934"/>
        <v>0</v>
      </c>
      <c r="BH1619" s="12">
        <f t="shared" si="935"/>
        <v>0</v>
      </c>
      <c r="BI1619" s="12">
        <f t="shared" si="936"/>
        <v>0</v>
      </c>
      <c r="BJ1619" s="12">
        <f t="shared" si="937"/>
        <v>0</v>
      </c>
      <c r="BK1619" s="12">
        <f t="shared" si="938"/>
        <v>0</v>
      </c>
      <c r="BL1619" s="20">
        <f t="shared" si="939"/>
        <v>0</v>
      </c>
      <c r="BM1619" s="12">
        <f t="shared" si="940"/>
        <v>0</v>
      </c>
      <c r="BN1619" s="12" t="str">
        <f t="shared" si="926"/>
        <v/>
      </c>
      <c r="BO1619" s="12" t="str">
        <f t="shared" si="941"/>
        <v/>
      </c>
      <c r="BP1619" s="12" t="str">
        <f t="shared" si="942"/>
        <v/>
      </c>
      <c r="BQ1619" s="12" t="str">
        <f t="shared" si="943"/>
        <v/>
      </c>
      <c r="BS1619" s="12">
        <f t="shared" si="944"/>
        <v>0</v>
      </c>
      <c r="BT1619" s="12">
        <f t="shared" si="945"/>
        <v>0</v>
      </c>
      <c r="BU1619" s="12">
        <f t="shared" si="946"/>
        <v>0</v>
      </c>
      <c r="BV1619" s="12">
        <f t="shared" si="947"/>
        <v>0</v>
      </c>
      <c r="BW1619" s="12">
        <f t="shared" si="948"/>
        <v>0</v>
      </c>
      <c r="BX1619" s="12">
        <f t="shared" si="949"/>
        <v>0</v>
      </c>
      <c r="BY1619" s="12">
        <f t="shared" si="950"/>
        <v>0</v>
      </c>
      <c r="BZ1619" s="12">
        <f t="shared" si="951"/>
        <v>0</v>
      </c>
      <c r="CA1619" s="12" t="str">
        <f t="shared" si="952"/>
        <v/>
      </c>
      <c r="CB1619" s="21" t="str">
        <f t="shared" si="953"/>
        <v/>
      </c>
      <c r="CC1619" s="12" t="str">
        <f t="shared" si="954"/>
        <v/>
      </c>
      <c r="CD1619" s="12" t="str">
        <f t="shared" si="955"/>
        <v/>
      </c>
      <c r="CF1619" s="12">
        <f t="shared" si="956"/>
        <v>0</v>
      </c>
      <c r="CG1619" s="12">
        <f t="shared" si="957"/>
        <v>0</v>
      </c>
      <c r="CH1619" s="12">
        <f t="shared" si="958"/>
        <v>0</v>
      </c>
      <c r="CI1619" s="12">
        <f t="shared" si="959"/>
        <v>0</v>
      </c>
      <c r="CJ1619" s="12">
        <f t="shared" si="960"/>
        <v>0</v>
      </c>
      <c r="CK1619" s="12">
        <f t="shared" si="961"/>
        <v>0</v>
      </c>
    </row>
    <row r="1620" spans="50:89" x14ac:dyDescent="0.25">
      <c r="AX1620" s="12" t="str">
        <f t="shared" si="931"/>
        <v/>
      </c>
      <c r="AY1620" s="12" t="str">
        <f t="shared" si="962"/>
        <v/>
      </c>
      <c r="AZ1620" s="20">
        <f t="shared" si="932"/>
        <v>0</v>
      </c>
      <c r="BA1620" s="12" t="str">
        <f t="shared" si="927"/>
        <v/>
      </c>
      <c r="BB1620" s="12" t="str">
        <f t="shared" si="928"/>
        <v/>
      </c>
      <c r="BC1620" s="12" t="str">
        <f t="shared" si="929"/>
        <v/>
      </c>
      <c r="BD1620" s="12" t="str">
        <f t="shared" si="930"/>
        <v/>
      </c>
      <c r="BF1620" s="12">
        <f t="shared" si="933"/>
        <v>0</v>
      </c>
      <c r="BG1620" s="12">
        <f t="shared" si="934"/>
        <v>0</v>
      </c>
      <c r="BH1620" s="12">
        <f t="shared" si="935"/>
        <v>0</v>
      </c>
      <c r="BI1620" s="12">
        <f t="shared" si="936"/>
        <v>0</v>
      </c>
      <c r="BJ1620" s="12">
        <f t="shared" si="937"/>
        <v>0</v>
      </c>
      <c r="BK1620" s="12">
        <f t="shared" si="938"/>
        <v>0</v>
      </c>
      <c r="BL1620" s="20">
        <f t="shared" si="939"/>
        <v>0</v>
      </c>
      <c r="BM1620" s="12">
        <f t="shared" si="940"/>
        <v>0</v>
      </c>
      <c r="BN1620" s="12" t="str">
        <f t="shared" si="926"/>
        <v/>
      </c>
      <c r="BO1620" s="12" t="str">
        <f t="shared" si="941"/>
        <v/>
      </c>
      <c r="BP1620" s="12" t="str">
        <f t="shared" si="942"/>
        <v/>
      </c>
      <c r="BQ1620" s="12" t="str">
        <f t="shared" si="943"/>
        <v/>
      </c>
      <c r="BS1620" s="12">
        <f t="shared" si="944"/>
        <v>0</v>
      </c>
      <c r="BT1620" s="12">
        <f t="shared" si="945"/>
        <v>0</v>
      </c>
      <c r="BU1620" s="12">
        <f t="shared" si="946"/>
        <v>0</v>
      </c>
      <c r="BV1620" s="12">
        <f t="shared" si="947"/>
        <v>0</v>
      </c>
      <c r="BW1620" s="12">
        <f t="shared" si="948"/>
        <v>0</v>
      </c>
      <c r="BX1620" s="12">
        <f t="shared" si="949"/>
        <v>0</v>
      </c>
      <c r="BY1620" s="12">
        <f t="shared" si="950"/>
        <v>0</v>
      </c>
      <c r="BZ1620" s="12">
        <f t="shared" si="951"/>
        <v>0</v>
      </c>
      <c r="CA1620" s="12" t="str">
        <f t="shared" si="952"/>
        <v/>
      </c>
      <c r="CB1620" s="21" t="str">
        <f t="shared" si="953"/>
        <v/>
      </c>
      <c r="CC1620" s="12" t="str">
        <f t="shared" si="954"/>
        <v/>
      </c>
      <c r="CD1620" s="12" t="str">
        <f t="shared" si="955"/>
        <v/>
      </c>
      <c r="CF1620" s="12">
        <f t="shared" si="956"/>
        <v>0</v>
      </c>
      <c r="CG1620" s="12">
        <f t="shared" si="957"/>
        <v>0</v>
      </c>
      <c r="CH1620" s="12">
        <f t="shared" si="958"/>
        <v>0</v>
      </c>
      <c r="CI1620" s="12">
        <f t="shared" si="959"/>
        <v>0</v>
      </c>
      <c r="CJ1620" s="12">
        <f t="shared" si="960"/>
        <v>0</v>
      </c>
      <c r="CK1620" s="12">
        <f t="shared" si="961"/>
        <v>0</v>
      </c>
    </row>
    <row r="1621" spans="50:89" x14ac:dyDescent="0.25">
      <c r="AX1621" s="12" t="str">
        <f t="shared" si="931"/>
        <v/>
      </c>
      <c r="AY1621" s="12" t="str">
        <f t="shared" si="962"/>
        <v/>
      </c>
      <c r="AZ1621" s="20">
        <f t="shared" si="932"/>
        <v>0</v>
      </c>
      <c r="BA1621" s="12" t="str">
        <f t="shared" si="927"/>
        <v/>
      </c>
      <c r="BB1621" s="12" t="str">
        <f t="shared" si="928"/>
        <v/>
      </c>
      <c r="BC1621" s="12" t="str">
        <f t="shared" si="929"/>
        <v/>
      </c>
      <c r="BD1621" s="12" t="str">
        <f t="shared" si="930"/>
        <v/>
      </c>
      <c r="BF1621" s="12">
        <f t="shared" si="933"/>
        <v>0</v>
      </c>
      <c r="BG1621" s="12">
        <f t="shared" si="934"/>
        <v>0</v>
      </c>
      <c r="BH1621" s="12">
        <f t="shared" si="935"/>
        <v>0</v>
      </c>
      <c r="BI1621" s="12">
        <f t="shared" si="936"/>
        <v>0</v>
      </c>
      <c r="BJ1621" s="12">
        <f t="shared" si="937"/>
        <v>0</v>
      </c>
      <c r="BK1621" s="12">
        <f t="shared" si="938"/>
        <v>0</v>
      </c>
      <c r="BL1621" s="20">
        <f t="shared" si="939"/>
        <v>0</v>
      </c>
      <c r="BM1621" s="12">
        <f t="shared" si="940"/>
        <v>0</v>
      </c>
      <c r="BN1621" s="12" t="str">
        <f t="shared" si="926"/>
        <v/>
      </c>
      <c r="BO1621" s="12" t="str">
        <f t="shared" si="941"/>
        <v/>
      </c>
      <c r="BP1621" s="12" t="str">
        <f t="shared" si="942"/>
        <v/>
      </c>
      <c r="BQ1621" s="12" t="str">
        <f t="shared" si="943"/>
        <v/>
      </c>
      <c r="BS1621" s="12">
        <f t="shared" si="944"/>
        <v>0</v>
      </c>
      <c r="BT1621" s="12">
        <f t="shared" si="945"/>
        <v>0</v>
      </c>
      <c r="BU1621" s="12">
        <f t="shared" si="946"/>
        <v>0</v>
      </c>
      <c r="BV1621" s="12">
        <f t="shared" si="947"/>
        <v>0</v>
      </c>
      <c r="BW1621" s="12">
        <f t="shared" si="948"/>
        <v>0</v>
      </c>
      <c r="BX1621" s="12">
        <f t="shared" si="949"/>
        <v>0</v>
      </c>
      <c r="BY1621" s="12">
        <f t="shared" si="950"/>
        <v>0</v>
      </c>
      <c r="BZ1621" s="12">
        <f t="shared" si="951"/>
        <v>0</v>
      </c>
      <c r="CA1621" s="12" t="str">
        <f t="shared" si="952"/>
        <v/>
      </c>
      <c r="CB1621" s="21" t="str">
        <f t="shared" si="953"/>
        <v/>
      </c>
      <c r="CC1621" s="12" t="str">
        <f t="shared" si="954"/>
        <v/>
      </c>
      <c r="CD1621" s="12" t="str">
        <f t="shared" si="955"/>
        <v/>
      </c>
      <c r="CF1621" s="12">
        <f t="shared" si="956"/>
        <v>0</v>
      </c>
      <c r="CG1621" s="12">
        <f t="shared" si="957"/>
        <v>0</v>
      </c>
      <c r="CH1621" s="12">
        <f t="shared" si="958"/>
        <v>0</v>
      </c>
      <c r="CI1621" s="12">
        <f t="shared" si="959"/>
        <v>0</v>
      </c>
      <c r="CJ1621" s="12">
        <f t="shared" si="960"/>
        <v>0</v>
      </c>
      <c r="CK1621" s="12">
        <f t="shared" si="961"/>
        <v>0</v>
      </c>
    </row>
    <row r="1622" spans="50:89" x14ac:dyDescent="0.25">
      <c r="AX1622" s="12" t="str">
        <f t="shared" si="931"/>
        <v/>
      </c>
      <c r="AY1622" s="12" t="str">
        <f t="shared" si="962"/>
        <v/>
      </c>
      <c r="AZ1622" s="20">
        <f t="shared" si="932"/>
        <v>0</v>
      </c>
      <c r="BA1622" s="12" t="str">
        <f t="shared" si="927"/>
        <v/>
      </c>
      <c r="BB1622" s="12" t="str">
        <f t="shared" si="928"/>
        <v/>
      </c>
      <c r="BC1622" s="12" t="str">
        <f t="shared" si="929"/>
        <v/>
      </c>
      <c r="BD1622" s="12" t="str">
        <f t="shared" si="930"/>
        <v/>
      </c>
      <c r="BF1622" s="12">
        <f t="shared" si="933"/>
        <v>0</v>
      </c>
      <c r="BG1622" s="12">
        <f t="shared" si="934"/>
        <v>0</v>
      </c>
      <c r="BH1622" s="12">
        <f t="shared" si="935"/>
        <v>0</v>
      </c>
      <c r="BI1622" s="12">
        <f t="shared" si="936"/>
        <v>0</v>
      </c>
      <c r="BJ1622" s="12">
        <f t="shared" si="937"/>
        <v>0</v>
      </c>
      <c r="BK1622" s="12">
        <f t="shared" si="938"/>
        <v>0</v>
      </c>
      <c r="BL1622" s="20">
        <f t="shared" si="939"/>
        <v>0</v>
      </c>
      <c r="BM1622" s="12">
        <f t="shared" si="940"/>
        <v>0</v>
      </c>
      <c r="BN1622" s="12" t="str">
        <f t="shared" si="926"/>
        <v/>
      </c>
      <c r="BO1622" s="12" t="str">
        <f t="shared" si="941"/>
        <v/>
      </c>
      <c r="BP1622" s="12" t="str">
        <f t="shared" si="942"/>
        <v/>
      </c>
      <c r="BQ1622" s="12" t="str">
        <f t="shared" si="943"/>
        <v/>
      </c>
      <c r="BS1622" s="12">
        <f t="shared" si="944"/>
        <v>0</v>
      </c>
      <c r="BT1622" s="12">
        <f t="shared" si="945"/>
        <v>0</v>
      </c>
      <c r="BU1622" s="12">
        <f t="shared" si="946"/>
        <v>0</v>
      </c>
      <c r="BV1622" s="12">
        <f t="shared" si="947"/>
        <v>0</v>
      </c>
      <c r="BW1622" s="12">
        <f t="shared" si="948"/>
        <v>0</v>
      </c>
      <c r="BX1622" s="12">
        <f t="shared" si="949"/>
        <v>0</v>
      </c>
      <c r="BY1622" s="12">
        <f t="shared" si="950"/>
        <v>0</v>
      </c>
      <c r="BZ1622" s="12">
        <f t="shared" si="951"/>
        <v>0</v>
      </c>
      <c r="CA1622" s="12" t="str">
        <f t="shared" si="952"/>
        <v/>
      </c>
      <c r="CB1622" s="21" t="str">
        <f t="shared" si="953"/>
        <v/>
      </c>
      <c r="CC1622" s="12" t="str">
        <f t="shared" si="954"/>
        <v/>
      </c>
      <c r="CD1622" s="12" t="str">
        <f t="shared" si="955"/>
        <v/>
      </c>
      <c r="CF1622" s="12">
        <f t="shared" si="956"/>
        <v>0</v>
      </c>
      <c r="CG1622" s="12">
        <f t="shared" si="957"/>
        <v>0</v>
      </c>
      <c r="CH1622" s="12">
        <f t="shared" si="958"/>
        <v>0</v>
      </c>
      <c r="CI1622" s="12">
        <f t="shared" si="959"/>
        <v>0</v>
      </c>
      <c r="CJ1622" s="12">
        <f t="shared" si="960"/>
        <v>0</v>
      </c>
      <c r="CK1622" s="12">
        <f t="shared" si="961"/>
        <v>0</v>
      </c>
    </row>
    <row r="1623" spans="50:89" x14ac:dyDescent="0.25">
      <c r="AX1623" s="12" t="str">
        <f t="shared" si="931"/>
        <v/>
      </c>
      <c r="AY1623" s="12" t="str">
        <f t="shared" si="962"/>
        <v/>
      </c>
      <c r="AZ1623" s="20">
        <f t="shared" si="932"/>
        <v>0</v>
      </c>
      <c r="BA1623" s="12" t="str">
        <f t="shared" si="927"/>
        <v/>
      </c>
      <c r="BB1623" s="12" t="str">
        <f t="shared" si="928"/>
        <v/>
      </c>
      <c r="BC1623" s="12" t="str">
        <f t="shared" si="929"/>
        <v/>
      </c>
      <c r="BD1623" s="12" t="str">
        <f t="shared" si="930"/>
        <v/>
      </c>
      <c r="BF1623" s="12">
        <f t="shared" si="933"/>
        <v>0</v>
      </c>
      <c r="BG1623" s="12">
        <f t="shared" si="934"/>
        <v>0</v>
      </c>
      <c r="BH1623" s="12">
        <f t="shared" si="935"/>
        <v>0</v>
      </c>
      <c r="BI1623" s="12">
        <f t="shared" si="936"/>
        <v>0</v>
      </c>
      <c r="BJ1623" s="12">
        <f t="shared" si="937"/>
        <v>0</v>
      </c>
      <c r="BK1623" s="12">
        <f t="shared" si="938"/>
        <v>0</v>
      </c>
      <c r="BL1623" s="20">
        <f t="shared" si="939"/>
        <v>0</v>
      </c>
      <c r="BM1623" s="12">
        <f t="shared" si="940"/>
        <v>0</v>
      </c>
      <c r="BN1623" s="12" t="str">
        <f t="shared" si="926"/>
        <v/>
      </c>
      <c r="BO1623" s="12" t="str">
        <f t="shared" si="941"/>
        <v/>
      </c>
      <c r="BP1623" s="12" t="str">
        <f t="shared" si="942"/>
        <v/>
      </c>
      <c r="BQ1623" s="12" t="str">
        <f t="shared" si="943"/>
        <v/>
      </c>
      <c r="BS1623" s="12">
        <f t="shared" si="944"/>
        <v>0</v>
      </c>
      <c r="BT1623" s="12">
        <f t="shared" si="945"/>
        <v>0</v>
      </c>
      <c r="BU1623" s="12">
        <f t="shared" si="946"/>
        <v>0</v>
      </c>
      <c r="BV1623" s="12">
        <f t="shared" si="947"/>
        <v>0</v>
      </c>
      <c r="BW1623" s="12">
        <f t="shared" si="948"/>
        <v>0</v>
      </c>
      <c r="BX1623" s="12">
        <f t="shared" si="949"/>
        <v>0</v>
      </c>
      <c r="BY1623" s="12">
        <f t="shared" si="950"/>
        <v>0</v>
      </c>
      <c r="BZ1623" s="12">
        <f t="shared" si="951"/>
        <v>0</v>
      </c>
      <c r="CA1623" s="12" t="str">
        <f t="shared" si="952"/>
        <v/>
      </c>
      <c r="CB1623" s="21" t="str">
        <f t="shared" si="953"/>
        <v/>
      </c>
      <c r="CC1623" s="12" t="str">
        <f t="shared" si="954"/>
        <v/>
      </c>
      <c r="CD1623" s="12" t="str">
        <f t="shared" si="955"/>
        <v/>
      </c>
      <c r="CF1623" s="12">
        <f t="shared" si="956"/>
        <v>0</v>
      </c>
      <c r="CG1623" s="12">
        <f t="shared" si="957"/>
        <v>0</v>
      </c>
      <c r="CH1623" s="12">
        <f t="shared" si="958"/>
        <v>0</v>
      </c>
      <c r="CI1623" s="12">
        <f t="shared" si="959"/>
        <v>0</v>
      </c>
      <c r="CJ1623" s="12">
        <f t="shared" si="960"/>
        <v>0</v>
      </c>
      <c r="CK1623" s="12">
        <f t="shared" si="961"/>
        <v>0</v>
      </c>
    </row>
    <row r="1624" spans="50:89" x14ac:dyDescent="0.25">
      <c r="AX1624" s="12" t="str">
        <f t="shared" si="931"/>
        <v/>
      </c>
      <c r="AY1624" s="12" t="str">
        <f t="shared" si="962"/>
        <v/>
      </c>
      <c r="AZ1624" s="20">
        <f t="shared" si="932"/>
        <v>0</v>
      </c>
      <c r="BA1624" s="12" t="str">
        <f t="shared" si="927"/>
        <v/>
      </c>
      <c r="BB1624" s="12" t="str">
        <f t="shared" si="928"/>
        <v/>
      </c>
      <c r="BC1624" s="12" t="str">
        <f t="shared" si="929"/>
        <v/>
      </c>
      <c r="BD1624" s="12" t="str">
        <f t="shared" si="930"/>
        <v/>
      </c>
      <c r="BF1624" s="12">
        <f t="shared" si="933"/>
        <v>0</v>
      </c>
      <c r="BG1624" s="12">
        <f t="shared" si="934"/>
        <v>0</v>
      </c>
      <c r="BH1624" s="12">
        <f t="shared" si="935"/>
        <v>0</v>
      </c>
      <c r="BI1624" s="12">
        <f t="shared" si="936"/>
        <v>0</v>
      </c>
      <c r="BJ1624" s="12">
        <f t="shared" si="937"/>
        <v>0</v>
      </c>
      <c r="BK1624" s="12">
        <f t="shared" si="938"/>
        <v>0</v>
      </c>
      <c r="BL1624" s="20">
        <f t="shared" si="939"/>
        <v>0</v>
      </c>
      <c r="BM1624" s="12">
        <f t="shared" si="940"/>
        <v>0</v>
      </c>
      <c r="BN1624" s="12" t="str">
        <f t="shared" si="926"/>
        <v/>
      </c>
      <c r="BO1624" s="12" t="str">
        <f t="shared" si="941"/>
        <v/>
      </c>
      <c r="BP1624" s="12" t="str">
        <f t="shared" si="942"/>
        <v/>
      </c>
      <c r="BQ1624" s="12" t="str">
        <f t="shared" si="943"/>
        <v/>
      </c>
      <c r="BS1624" s="12">
        <f t="shared" si="944"/>
        <v>0</v>
      </c>
      <c r="BT1624" s="12">
        <f t="shared" si="945"/>
        <v>0</v>
      </c>
      <c r="BU1624" s="12">
        <f t="shared" si="946"/>
        <v>0</v>
      </c>
      <c r="BV1624" s="12">
        <f t="shared" si="947"/>
        <v>0</v>
      </c>
      <c r="BW1624" s="12">
        <f t="shared" si="948"/>
        <v>0</v>
      </c>
      <c r="BX1624" s="12">
        <f t="shared" si="949"/>
        <v>0</v>
      </c>
      <c r="BY1624" s="12">
        <f t="shared" si="950"/>
        <v>0</v>
      </c>
      <c r="BZ1624" s="12">
        <f t="shared" si="951"/>
        <v>0</v>
      </c>
      <c r="CA1624" s="12" t="str">
        <f t="shared" si="952"/>
        <v/>
      </c>
      <c r="CB1624" s="21" t="str">
        <f t="shared" si="953"/>
        <v/>
      </c>
      <c r="CC1624" s="12" t="str">
        <f t="shared" si="954"/>
        <v/>
      </c>
      <c r="CD1624" s="12" t="str">
        <f t="shared" si="955"/>
        <v/>
      </c>
      <c r="CF1624" s="12">
        <f t="shared" si="956"/>
        <v>0</v>
      </c>
      <c r="CG1624" s="12">
        <f t="shared" si="957"/>
        <v>0</v>
      </c>
      <c r="CH1624" s="12">
        <f t="shared" si="958"/>
        <v>0</v>
      </c>
      <c r="CI1624" s="12">
        <f t="shared" si="959"/>
        <v>0</v>
      </c>
      <c r="CJ1624" s="12">
        <f t="shared" si="960"/>
        <v>0</v>
      </c>
      <c r="CK1624" s="12">
        <f t="shared" si="961"/>
        <v>0</v>
      </c>
    </row>
    <row r="1625" spans="50:89" x14ac:dyDescent="0.25">
      <c r="AX1625" s="12" t="str">
        <f t="shared" si="931"/>
        <v/>
      </c>
      <c r="AY1625" s="12" t="str">
        <f t="shared" si="962"/>
        <v/>
      </c>
      <c r="AZ1625" s="20">
        <f t="shared" si="932"/>
        <v>0</v>
      </c>
      <c r="BA1625" s="12" t="str">
        <f t="shared" si="927"/>
        <v/>
      </c>
      <c r="BB1625" s="12" t="str">
        <f t="shared" si="928"/>
        <v/>
      </c>
      <c r="BC1625" s="12" t="str">
        <f t="shared" si="929"/>
        <v/>
      </c>
      <c r="BD1625" s="12" t="str">
        <f t="shared" si="930"/>
        <v/>
      </c>
      <c r="BF1625" s="12">
        <f t="shared" si="933"/>
        <v>0</v>
      </c>
      <c r="BG1625" s="12">
        <f t="shared" si="934"/>
        <v>0</v>
      </c>
      <c r="BH1625" s="12">
        <f t="shared" si="935"/>
        <v>0</v>
      </c>
      <c r="BI1625" s="12">
        <f t="shared" si="936"/>
        <v>0</v>
      </c>
      <c r="BJ1625" s="12">
        <f t="shared" si="937"/>
        <v>0</v>
      </c>
      <c r="BK1625" s="12">
        <f t="shared" si="938"/>
        <v>0</v>
      </c>
      <c r="BL1625" s="20">
        <f t="shared" si="939"/>
        <v>0</v>
      </c>
      <c r="BM1625" s="12">
        <f t="shared" si="940"/>
        <v>0</v>
      </c>
      <c r="BN1625" s="12" t="str">
        <f t="shared" si="926"/>
        <v/>
      </c>
      <c r="BO1625" s="12" t="str">
        <f t="shared" si="941"/>
        <v/>
      </c>
      <c r="BP1625" s="12" t="str">
        <f t="shared" si="942"/>
        <v/>
      </c>
      <c r="BQ1625" s="12" t="str">
        <f t="shared" si="943"/>
        <v/>
      </c>
      <c r="BS1625" s="12">
        <f t="shared" si="944"/>
        <v>0</v>
      </c>
      <c r="BT1625" s="12">
        <f t="shared" si="945"/>
        <v>0</v>
      </c>
      <c r="BU1625" s="12">
        <f t="shared" si="946"/>
        <v>0</v>
      </c>
      <c r="BV1625" s="12">
        <f t="shared" si="947"/>
        <v>0</v>
      </c>
      <c r="BW1625" s="12">
        <f t="shared" si="948"/>
        <v>0</v>
      </c>
      <c r="BX1625" s="12">
        <f t="shared" si="949"/>
        <v>0</v>
      </c>
      <c r="BY1625" s="12">
        <f t="shared" si="950"/>
        <v>0</v>
      </c>
      <c r="BZ1625" s="12">
        <f t="shared" si="951"/>
        <v>0</v>
      </c>
      <c r="CA1625" s="12" t="str">
        <f t="shared" si="952"/>
        <v/>
      </c>
      <c r="CB1625" s="21" t="str">
        <f t="shared" si="953"/>
        <v/>
      </c>
      <c r="CC1625" s="12" t="str">
        <f t="shared" si="954"/>
        <v/>
      </c>
      <c r="CD1625" s="12" t="str">
        <f t="shared" si="955"/>
        <v/>
      </c>
      <c r="CF1625" s="12">
        <f t="shared" si="956"/>
        <v>0</v>
      </c>
      <c r="CG1625" s="12">
        <f t="shared" si="957"/>
        <v>0</v>
      </c>
      <c r="CH1625" s="12">
        <f t="shared" si="958"/>
        <v>0</v>
      </c>
      <c r="CI1625" s="12">
        <f t="shared" si="959"/>
        <v>0</v>
      </c>
      <c r="CJ1625" s="12">
        <f t="shared" si="960"/>
        <v>0</v>
      </c>
      <c r="CK1625" s="12">
        <f t="shared" si="961"/>
        <v>0</v>
      </c>
    </row>
    <row r="1626" spans="50:89" x14ac:dyDescent="0.25">
      <c r="AX1626" s="12" t="str">
        <f t="shared" si="931"/>
        <v/>
      </c>
      <c r="AY1626" s="12" t="str">
        <f t="shared" si="962"/>
        <v/>
      </c>
      <c r="AZ1626" s="20">
        <f t="shared" si="932"/>
        <v>0</v>
      </c>
      <c r="BA1626" s="12" t="str">
        <f t="shared" si="927"/>
        <v/>
      </c>
      <c r="BB1626" s="12" t="str">
        <f t="shared" si="928"/>
        <v/>
      </c>
      <c r="BC1626" s="12" t="str">
        <f t="shared" si="929"/>
        <v/>
      </c>
      <c r="BD1626" s="12" t="str">
        <f t="shared" si="930"/>
        <v/>
      </c>
      <c r="BF1626" s="12">
        <f t="shared" si="933"/>
        <v>0</v>
      </c>
      <c r="BG1626" s="12">
        <f t="shared" si="934"/>
        <v>0</v>
      </c>
      <c r="BH1626" s="12">
        <f t="shared" si="935"/>
        <v>0</v>
      </c>
      <c r="BI1626" s="12">
        <f t="shared" si="936"/>
        <v>0</v>
      </c>
      <c r="BJ1626" s="12">
        <f t="shared" si="937"/>
        <v>0</v>
      </c>
      <c r="BK1626" s="12">
        <f t="shared" si="938"/>
        <v>0</v>
      </c>
      <c r="BL1626" s="20">
        <f t="shared" si="939"/>
        <v>0</v>
      </c>
      <c r="BM1626" s="12">
        <f t="shared" si="940"/>
        <v>0</v>
      </c>
      <c r="BN1626" s="12" t="str">
        <f t="shared" si="926"/>
        <v/>
      </c>
      <c r="BO1626" s="12" t="str">
        <f t="shared" si="941"/>
        <v/>
      </c>
      <c r="BP1626" s="12" t="str">
        <f t="shared" si="942"/>
        <v/>
      </c>
      <c r="BQ1626" s="12" t="str">
        <f t="shared" si="943"/>
        <v/>
      </c>
      <c r="BS1626" s="12">
        <f t="shared" si="944"/>
        <v>0</v>
      </c>
      <c r="BT1626" s="12">
        <f t="shared" si="945"/>
        <v>0</v>
      </c>
      <c r="BU1626" s="12">
        <f t="shared" si="946"/>
        <v>0</v>
      </c>
      <c r="BV1626" s="12">
        <f t="shared" si="947"/>
        <v>0</v>
      </c>
      <c r="BW1626" s="12">
        <f t="shared" si="948"/>
        <v>0</v>
      </c>
      <c r="BX1626" s="12">
        <f t="shared" si="949"/>
        <v>0</v>
      </c>
      <c r="BY1626" s="12">
        <f t="shared" si="950"/>
        <v>0</v>
      </c>
      <c r="BZ1626" s="12">
        <f t="shared" si="951"/>
        <v>0</v>
      </c>
      <c r="CA1626" s="12" t="str">
        <f t="shared" si="952"/>
        <v/>
      </c>
      <c r="CB1626" s="21" t="str">
        <f t="shared" si="953"/>
        <v/>
      </c>
      <c r="CC1626" s="12" t="str">
        <f t="shared" si="954"/>
        <v/>
      </c>
      <c r="CD1626" s="12" t="str">
        <f t="shared" si="955"/>
        <v/>
      </c>
      <c r="CF1626" s="12">
        <f t="shared" si="956"/>
        <v>0</v>
      </c>
      <c r="CG1626" s="12">
        <f t="shared" si="957"/>
        <v>0</v>
      </c>
      <c r="CH1626" s="12">
        <f t="shared" si="958"/>
        <v>0</v>
      </c>
      <c r="CI1626" s="12">
        <f t="shared" si="959"/>
        <v>0</v>
      </c>
      <c r="CJ1626" s="12">
        <f t="shared" si="960"/>
        <v>0</v>
      </c>
      <c r="CK1626" s="12">
        <f t="shared" si="961"/>
        <v>0</v>
      </c>
    </row>
    <row r="1627" spans="50:89" x14ac:dyDescent="0.25">
      <c r="AX1627" s="12" t="str">
        <f t="shared" si="931"/>
        <v/>
      </c>
      <c r="AY1627" s="12" t="str">
        <f t="shared" si="962"/>
        <v/>
      </c>
      <c r="AZ1627" s="20">
        <f t="shared" si="932"/>
        <v>0</v>
      </c>
      <c r="BA1627" s="12" t="str">
        <f t="shared" si="927"/>
        <v/>
      </c>
      <c r="BB1627" s="12" t="str">
        <f t="shared" si="928"/>
        <v/>
      </c>
      <c r="BC1627" s="12" t="str">
        <f t="shared" si="929"/>
        <v/>
      </c>
      <c r="BD1627" s="12" t="str">
        <f t="shared" si="930"/>
        <v/>
      </c>
      <c r="BF1627" s="12">
        <f t="shared" si="933"/>
        <v>0</v>
      </c>
      <c r="BG1627" s="12">
        <f t="shared" si="934"/>
        <v>0</v>
      </c>
      <c r="BH1627" s="12">
        <f t="shared" si="935"/>
        <v>0</v>
      </c>
      <c r="BI1627" s="12">
        <f t="shared" si="936"/>
        <v>0</v>
      </c>
      <c r="BJ1627" s="12">
        <f t="shared" si="937"/>
        <v>0</v>
      </c>
      <c r="BK1627" s="12">
        <f t="shared" si="938"/>
        <v>0</v>
      </c>
      <c r="BL1627" s="20">
        <f t="shared" si="939"/>
        <v>0</v>
      </c>
      <c r="BM1627" s="12">
        <f t="shared" si="940"/>
        <v>0</v>
      </c>
      <c r="BN1627" s="12" t="str">
        <f t="shared" ref="BN1627:BN1690" si="963">IF(OR(LEN(BL1627)&gt;35,MID(BL1627,19,1)=",",MID(BL1627,1,1)="0"),IFERROR(MID(BL1627,FIND(",",BL1627,1)+2,(FIND(",",BL1627,11))-(FIND(",",BL1627,1)+2)),""),IF(OR(MID(BL1627,1,3)="Opo",MID(BL1627,1,3)="Ret"),"",RIGHT(BL1627,LEN(BL1627)-FIND(",",BL1627,1)-1)))</f>
        <v/>
      </c>
      <c r="BO1627" s="12" t="str">
        <f t="shared" si="941"/>
        <v/>
      </c>
      <c r="BP1627" s="12" t="str">
        <f t="shared" si="942"/>
        <v/>
      </c>
      <c r="BQ1627" s="12" t="str">
        <f t="shared" si="943"/>
        <v/>
      </c>
      <c r="BS1627" s="12">
        <f t="shared" si="944"/>
        <v>0</v>
      </c>
      <c r="BT1627" s="12">
        <f t="shared" si="945"/>
        <v>0</v>
      </c>
      <c r="BU1627" s="12">
        <f t="shared" si="946"/>
        <v>0</v>
      </c>
      <c r="BV1627" s="12">
        <f t="shared" si="947"/>
        <v>0</v>
      </c>
      <c r="BW1627" s="12">
        <f t="shared" si="948"/>
        <v>0</v>
      </c>
      <c r="BX1627" s="12">
        <f t="shared" si="949"/>
        <v>0</v>
      </c>
      <c r="BY1627" s="12">
        <f t="shared" si="950"/>
        <v>0</v>
      </c>
      <c r="BZ1627" s="12">
        <f t="shared" si="951"/>
        <v>0</v>
      </c>
      <c r="CA1627" s="12" t="str">
        <f t="shared" si="952"/>
        <v/>
      </c>
      <c r="CB1627" s="21" t="str">
        <f t="shared" si="953"/>
        <v/>
      </c>
      <c r="CC1627" s="12" t="str">
        <f t="shared" si="954"/>
        <v/>
      </c>
      <c r="CD1627" s="12" t="str">
        <f t="shared" si="955"/>
        <v/>
      </c>
      <c r="CF1627" s="12">
        <f t="shared" si="956"/>
        <v>0</v>
      </c>
      <c r="CG1627" s="12">
        <f t="shared" si="957"/>
        <v>0</v>
      </c>
      <c r="CH1627" s="12">
        <f t="shared" si="958"/>
        <v>0</v>
      </c>
      <c r="CI1627" s="12">
        <f t="shared" si="959"/>
        <v>0</v>
      </c>
      <c r="CJ1627" s="12">
        <f t="shared" si="960"/>
        <v>0</v>
      </c>
      <c r="CK1627" s="12">
        <f t="shared" si="961"/>
        <v>0</v>
      </c>
    </row>
    <row r="1628" spans="50:89" x14ac:dyDescent="0.25">
      <c r="AX1628" s="12" t="str">
        <f t="shared" si="931"/>
        <v/>
      </c>
      <c r="AY1628" s="12" t="str">
        <f t="shared" si="962"/>
        <v/>
      </c>
      <c r="AZ1628" s="20">
        <f t="shared" si="932"/>
        <v>0</v>
      </c>
      <c r="BA1628" s="12" t="str">
        <f t="shared" si="927"/>
        <v/>
      </c>
      <c r="BB1628" s="12" t="str">
        <f t="shared" si="928"/>
        <v/>
      </c>
      <c r="BC1628" s="12" t="str">
        <f t="shared" si="929"/>
        <v/>
      </c>
      <c r="BD1628" s="12" t="str">
        <f t="shared" si="930"/>
        <v/>
      </c>
      <c r="BF1628" s="12">
        <f t="shared" si="933"/>
        <v>0</v>
      </c>
      <c r="BG1628" s="12">
        <f t="shared" si="934"/>
        <v>0</v>
      </c>
      <c r="BH1628" s="12">
        <f t="shared" si="935"/>
        <v>0</v>
      </c>
      <c r="BI1628" s="12">
        <f t="shared" si="936"/>
        <v>0</v>
      </c>
      <c r="BJ1628" s="12">
        <f t="shared" si="937"/>
        <v>0</v>
      </c>
      <c r="BK1628" s="12">
        <f t="shared" si="938"/>
        <v>0</v>
      </c>
      <c r="BL1628" s="20">
        <f t="shared" si="939"/>
        <v>0</v>
      </c>
      <c r="BM1628" s="12">
        <f t="shared" si="940"/>
        <v>0</v>
      </c>
      <c r="BN1628" s="12" t="str">
        <f t="shared" si="963"/>
        <v/>
      </c>
      <c r="BO1628" s="12" t="str">
        <f t="shared" si="941"/>
        <v/>
      </c>
      <c r="BP1628" s="12" t="str">
        <f t="shared" si="942"/>
        <v/>
      </c>
      <c r="BQ1628" s="12" t="str">
        <f t="shared" si="943"/>
        <v/>
      </c>
      <c r="BS1628" s="12">
        <f t="shared" si="944"/>
        <v>0</v>
      </c>
      <c r="BT1628" s="12">
        <f t="shared" si="945"/>
        <v>0</v>
      </c>
      <c r="BU1628" s="12">
        <f t="shared" si="946"/>
        <v>0</v>
      </c>
      <c r="BV1628" s="12">
        <f t="shared" si="947"/>
        <v>0</v>
      </c>
      <c r="BW1628" s="12">
        <f t="shared" si="948"/>
        <v>0</v>
      </c>
      <c r="BX1628" s="12">
        <f t="shared" si="949"/>
        <v>0</v>
      </c>
      <c r="BY1628" s="12">
        <f t="shared" si="950"/>
        <v>0</v>
      </c>
      <c r="BZ1628" s="12">
        <f t="shared" si="951"/>
        <v>0</v>
      </c>
      <c r="CA1628" s="12" t="str">
        <f t="shared" si="952"/>
        <v/>
      </c>
      <c r="CB1628" s="21" t="str">
        <f t="shared" si="953"/>
        <v/>
      </c>
      <c r="CC1628" s="12" t="str">
        <f t="shared" si="954"/>
        <v/>
      </c>
      <c r="CD1628" s="12" t="str">
        <f t="shared" si="955"/>
        <v/>
      </c>
      <c r="CF1628" s="12">
        <f t="shared" si="956"/>
        <v>0</v>
      </c>
      <c r="CG1628" s="12">
        <f t="shared" si="957"/>
        <v>0</v>
      </c>
      <c r="CH1628" s="12">
        <f t="shared" si="958"/>
        <v>0</v>
      </c>
      <c r="CI1628" s="12">
        <f t="shared" si="959"/>
        <v>0</v>
      </c>
      <c r="CJ1628" s="12">
        <f t="shared" si="960"/>
        <v>0</v>
      </c>
      <c r="CK1628" s="12">
        <f t="shared" si="961"/>
        <v>0</v>
      </c>
    </row>
    <row r="1629" spans="50:89" x14ac:dyDescent="0.25">
      <c r="AX1629" s="12" t="str">
        <f t="shared" si="931"/>
        <v/>
      </c>
      <c r="AY1629" s="12" t="str">
        <f t="shared" si="962"/>
        <v/>
      </c>
      <c r="AZ1629" s="20">
        <f t="shared" si="932"/>
        <v>0</v>
      </c>
      <c r="BA1629" s="12" t="str">
        <f t="shared" si="927"/>
        <v/>
      </c>
      <c r="BB1629" s="12" t="str">
        <f t="shared" si="928"/>
        <v/>
      </c>
      <c r="BC1629" s="12" t="str">
        <f t="shared" si="929"/>
        <v/>
      </c>
      <c r="BD1629" s="12" t="str">
        <f t="shared" si="930"/>
        <v/>
      </c>
      <c r="BF1629" s="12">
        <f t="shared" si="933"/>
        <v>0</v>
      </c>
      <c r="BG1629" s="12">
        <f t="shared" si="934"/>
        <v>0</v>
      </c>
      <c r="BH1629" s="12">
        <f t="shared" si="935"/>
        <v>0</v>
      </c>
      <c r="BI1629" s="12">
        <f t="shared" si="936"/>
        <v>0</v>
      </c>
      <c r="BJ1629" s="12">
        <f t="shared" si="937"/>
        <v>0</v>
      </c>
      <c r="BK1629" s="12">
        <f t="shared" si="938"/>
        <v>0</v>
      </c>
      <c r="BL1629" s="20">
        <f t="shared" si="939"/>
        <v>0</v>
      </c>
      <c r="BM1629" s="12">
        <f t="shared" si="940"/>
        <v>0</v>
      </c>
      <c r="BN1629" s="12" t="str">
        <f t="shared" si="963"/>
        <v/>
      </c>
      <c r="BO1629" s="12" t="str">
        <f t="shared" si="941"/>
        <v/>
      </c>
      <c r="BP1629" s="12" t="str">
        <f t="shared" si="942"/>
        <v/>
      </c>
      <c r="BQ1629" s="12" t="str">
        <f t="shared" si="943"/>
        <v/>
      </c>
      <c r="BS1629" s="12">
        <f t="shared" si="944"/>
        <v>0</v>
      </c>
      <c r="BT1629" s="12">
        <f t="shared" si="945"/>
        <v>0</v>
      </c>
      <c r="BU1629" s="12">
        <f t="shared" si="946"/>
        <v>0</v>
      </c>
      <c r="BV1629" s="12">
        <f t="shared" si="947"/>
        <v>0</v>
      </c>
      <c r="BW1629" s="12">
        <f t="shared" si="948"/>
        <v>0</v>
      </c>
      <c r="BX1629" s="12">
        <f t="shared" si="949"/>
        <v>0</v>
      </c>
      <c r="BY1629" s="12">
        <f t="shared" si="950"/>
        <v>0</v>
      </c>
      <c r="BZ1629" s="12">
        <f t="shared" si="951"/>
        <v>0</v>
      </c>
      <c r="CA1629" s="12" t="str">
        <f t="shared" si="952"/>
        <v/>
      </c>
      <c r="CB1629" s="21" t="str">
        <f t="shared" si="953"/>
        <v/>
      </c>
      <c r="CC1629" s="12" t="str">
        <f t="shared" si="954"/>
        <v/>
      </c>
      <c r="CD1629" s="12" t="str">
        <f t="shared" si="955"/>
        <v/>
      </c>
      <c r="CF1629" s="12">
        <f t="shared" si="956"/>
        <v>0</v>
      </c>
      <c r="CG1629" s="12">
        <f t="shared" si="957"/>
        <v>0</v>
      </c>
      <c r="CH1629" s="12">
        <f t="shared" si="958"/>
        <v>0</v>
      </c>
      <c r="CI1629" s="12">
        <f t="shared" si="959"/>
        <v>0</v>
      </c>
      <c r="CJ1629" s="12">
        <f t="shared" si="960"/>
        <v>0</v>
      </c>
      <c r="CK1629" s="12">
        <f t="shared" si="961"/>
        <v>0</v>
      </c>
    </row>
    <row r="1630" spans="50:89" x14ac:dyDescent="0.25">
      <c r="AX1630" s="12" t="str">
        <f t="shared" si="931"/>
        <v/>
      </c>
      <c r="AY1630" s="12" t="str">
        <f t="shared" si="962"/>
        <v/>
      </c>
      <c r="AZ1630" s="20">
        <f t="shared" si="932"/>
        <v>0</v>
      </c>
      <c r="BA1630" s="12" t="str">
        <f t="shared" si="927"/>
        <v/>
      </c>
      <c r="BB1630" s="12" t="str">
        <f t="shared" si="928"/>
        <v/>
      </c>
      <c r="BC1630" s="12" t="str">
        <f t="shared" si="929"/>
        <v/>
      </c>
      <c r="BD1630" s="12" t="str">
        <f t="shared" si="930"/>
        <v/>
      </c>
      <c r="BF1630" s="12">
        <f t="shared" si="933"/>
        <v>0</v>
      </c>
      <c r="BG1630" s="12">
        <f t="shared" si="934"/>
        <v>0</v>
      </c>
      <c r="BH1630" s="12">
        <f t="shared" si="935"/>
        <v>0</v>
      </c>
      <c r="BI1630" s="12">
        <f t="shared" si="936"/>
        <v>0</v>
      </c>
      <c r="BJ1630" s="12">
        <f t="shared" si="937"/>
        <v>0</v>
      </c>
      <c r="BK1630" s="12">
        <f t="shared" si="938"/>
        <v>0</v>
      </c>
      <c r="BL1630" s="20">
        <f t="shared" si="939"/>
        <v>0</v>
      </c>
      <c r="BM1630" s="12">
        <f t="shared" si="940"/>
        <v>0</v>
      </c>
      <c r="BN1630" s="12" t="str">
        <f t="shared" si="963"/>
        <v/>
      </c>
      <c r="BO1630" s="12" t="str">
        <f t="shared" si="941"/>
        <v/>
      </c>
      <c r="BP1630" s="12" t="str">
        <f t="shared" si="942"/>
        <v/>
      </c>
      <c r="BQ1630" s="12" t="str">
        <f t="shared" si="943"/>
        <v/>
      </c>
      <c r="BS1630" s="12">
        <f t="shared" si="944"/>
        <v>0</v>
      </c>
      <c r="BT1630" s="12">
        <f t="shared" si="945"/>
        <v>0</v>
      </c>
      <c r="BU1630" s="12">
        <f t="shared" si="946"/>
        <v>0</v>
      </c>
      <c r="BV1630" s="12">
        <f t="shared" si="947"/>
        <v>0</v>
      </c>
      <c r="BW1630" s="12">
        <f t="shared" si="948"/>
        <v>0</v>
      </c>
      <c r="BX1630" s="12">
        <f t="shared" si="949"/>
        <v>0</v>
      </c>
      <c r="BY1630" s="12">
        <f t="shared" si="950"/>
        <v>0</v>
      </c>
      <c r="BZ1630" s="12">
        <f t="shared" si="951"/>
        <v>0</v>
      </c>
      <c r="CA1630" s="12" t="str">
        <f t="shared" si="952"/>
        <v/>
      </c>
      <c r="CB1630" s="21" t="str">
        <f t="shared" si="953"/>
        <v/>
      </c>
      <c r="CC1630" s="12" t="str">
        <f t="shared" si="954"/>
        <v/>
      </c>
      <c r="CD1630" s="12" t="str">
        <f t="shared" si="955"/>
        <v/>
      </c>
      <c r="CF1630" s="12">
        <f t="shared" si="956"/>
        <v>0</v>
      </c>
      <c r="CG1630" s="12">
        <f t="shared" si="957"/>
        <v>0</v>
      </c>
      <c r="CH1630" s="12">
        <f t="shared" si="958"/>
        <v>0</v>
      </c>
      <c r="CI1630" s="12">
        <f t="shared" si="959"/>
        <v>0</v>
      </c>
      <c r="CJ1630" s="12">
        <f t="shared" si="960"/>
        <v>0</v>
      </c>
      <c r="CK1630" s="12">
        <f t="shared" si="961"/>
        <v>0</v>
      </c>
    </row>
    <row r="1631" spans="50:89" x14ac:dyDescent="0.25">
      <c r="AX1631" s="12" t="str">
        <f t="shared" si="931"/>
        <v/>
      </c>
      <c r="AY1631" s="12" t="str">
        <f t="shared" si="962"/>
        <v/>
      </c>
      <c r="AZ1631" s="20">
        <f t="shared" si="932"/>
        <v>0</v>
      </c>
      <c r="BA1631" s="12" t="str">
        <f t="shared" si="927"/>
        <v/>
      </c>
      <c r="BB1631" s="12" t="str">
        <f t="shared" si="928"/>
        <v/>
      </c>
      <c r="BC1631" s="12" t="str">
        <f t="shared" si="929"/>
        <v/>
      </c>
      <c r="BD1631" s="12" t="str">
        <f t="shared" si="930"/>
        <v/>
      </c>
      <c r="BF1631" s="12">
        <f t="shared" si="933"/>
        <v>0</v>
      </c>
      <c r="BG1631" s="12">
        <f t="shared" si="934"/>
        <v>0</v>
      </c>
      <c r="BH1631" s="12">
        <f t="shared" si="935"/>
        <v>0</v>
      </c>
      <c r="BI1631" s="12">
        <f t="shared" si="936"/>
        <v>0</v>
      </c>
      <c r="BJ1631" s="12">
        <f t="shared" si="937"/>
        <v>0</v>
      </c>
      <c r="BK1631" s="12">
        <f t="shared" si="938"/>
        <v>0</v>
      </c>
      <c r="BL1631" s="20">
        <f t="shared" si="939"/>
        <v>0</v>
      </c>
      <c r="BM1631" s="12">
        <f t="shared" si="940"/>
        <v>0</v>
      </c>
      <c r="BN1631" s="12" t="str">
        <f t="shared" si="963"/>
        <v/>
      </c>
      <c r="BO1631" s="12" t="str">
        <f t="shared" si="941"/>
        <v/>
      </c>
      <c r="BP1631" s="12" t="str">
        <f t="shared" si="942"/>
        <v/>
      </c>
      <c r="BQ1631" s="12" t="str">
        <f t="shared" si="943"/>
        <v/>
      </c>
      <c r="BS1631" s="12">
        <f t="shared" si="944"/>
        <v>0</v>
      </c>
      <c r="BT1631" s="12">
        <f t="shared" si="945"/>
        <v>0</v>
      </c>
      <c r="BU1631" s="12">
        <f t="shared" si="946"/>
        <v>0</v>
      </c>
      <c r="BV1631" s="12">
        <f t="shared" si="947"/>
        <v>0</v>
      </c>
      <c r="BW1631" s="12">
        <f t="shared" si="948"/>
        <v>0</v>
      </c>
      <c r="BX1631" s="12">
        <f t="shared" si="949"/>
        <v>0</v>
      </c>
      <c r="BY1631" s="12">
        <f t="shared" si="950"/>
        <v>0</v>
      </c>
      <c r="BZ1631" s="12">
        <f t="shared" si="951"/>
        <v>0</v>
      </c>
      <c r="CA1631" s="12" t="str">
        <f t="shared" si="952"/>
        <v/>
      </c>
      <c r="CB1631" s="21" t="str">
        <f t="shared" si="953"/>
        <v/>
      </c>
      <c r="CC1631" s="12" t="str">
        <f t="shared" si="954"/>
        <v/>
      </c>
      <c r="CD1631" s="12" t="str">
        <f t="shared" si="955"/>
        <v/>
      </c>
      <c r="CF1631" s="12">
        <f t="shared" si="956"/>
        <v>0</v>
      </c>
      <c r="CG1631" s="12">
        <f t="shared" si="957"/>
        <v>0</v>
      </c>
      <c r="CH1631" s="12">
        <f t="shared" si="958"/>
        <v>0</v>
      </c>
      <c r="CI1631" s="12">
        <f t="shared" si="959"/>
        <v>0</v>
      </c>
      <c r="CJ1631" s="12">
        <f t="shared" si="960"/>
        <v>0</v>
      </c>
      <c r="CK1631" s="12">
        <f t="shared" si="961"/>
        <v>0</v>
      </c>
    </row>
    <row r="1632" spans="50:89" x14ac:dyDescent="0.25">
      <c r="AX1632" s="12" t="str">
        <f t="shared" si="931"/>
        <v/>
      </c>
      <c r="AY1632" s="12" t="str">
        <f t="shared" si="962"/>
        <v/>
      </c>
      <c r="AZ1632" s="20">
        <f t="shared" si="932"/>
        <v>0</v>
      </c>
      <c r="BA1632" s="12" t="str">
        <f t="shared" si="927"/>
        <v/>
      </c>
      <c r="BB1632" s="12" t="str">
        <f t="shared" si="928"/>
        <v/>
      </c>
      <c r="BC1632" s="12" t="str">
        <f t="shared" si="929"/>
        <v/>
      </c>
      <c r="BD1632" s="12" t="str">
        <f t="shared" si="930"/>
        <v/>
      </c>
      <c r="BF1632" s="12">
        <f t="shared" si="933"/>
        <v>0</v>
      </c>
      <c r="BG1632" s="12">
        <f t="shared" si="934"/>
        <v>0</v>
      </c>
      <c r="BH1632" s="12">
        <f t="shared" si="935"/>
        <v>0</v>
      </c>
      <c r="BI1632" s="12">
        <f t="shared" si="936"/>
        <v>0</v>
      </c>
      <c r="BJ1632" s="12">
        <f t="shared" si="937"/>
        <v>0</v>
      </c>
      <c r="BK1632" s="12">
        <f t="shared" si="938"/>
        <v>0</v>
      </c>
      <c r="BL1632" s="20">
        <f t="shared" si="939"/>
        <v>0</v>
      </c>
      <c r="BM1632" s="12">
        <f t="shared" si="940"/>
        <v>0</v>
      </c>
      <c r="BN1632" s="12" t="str">
        <f t="shared" si="963"/>
        <v/>
      </c>
      <c r="BO1632" s="12" t="str">
        <f t="shared" si="941"/>
        <v/>
      </c>
      <c r="BP1632" s="12" t="str">
        <f t="shared" si="942"/>
        <v/>
      </c>
      <c r="BQ1632" s="12" t="str">
        <f t="shared" si="943"/>
        <v/>
      </c>
      <c r="BS1632" s="12">
        <f t="shared" si="944"/>
        <v>0</v>
      </c>
      <c r="BT1632" s="12">
        <f t="shared" si="945"/>
        <v>0</v>
      </c>
      <c r="BU1632" s="12">
        <f t="shared" si="946"/>
        <v>0</v>
      </c>
      <c r="BV1632" s="12">
        <f t="shared" si="947"/>
        <v>0</v>
      </c>
      <c r="BW1632" s="12">
        <f t="shared" si="948"/>
        <v>0</v>
      </c>
      <c r="BX1632" s="12">
        <f t="shared" si="949"/>
        <v>0</v>
      </c>
      <c r="BY1632" s="12">
        <f t="shared" si="950"/>
        <v>0</v>
      </c>
      <c r="BZ1632" s="12">
        <f t="shared" si="951"/>
        <v>0</v>
      </c>
      <c r="CA1632" s="12" t="str">
        <f t="shared" si="952"/>
        <v/>
      </c>
      <c r="CB1632" s="21" t="str">
        <f t="shared" si="953"/>
        <v/>
      </c>
      <c r="CC1632" s="12" t="str">
        <f t="shared" si="954"/>
        <v/>
      </c>
      <c r="CD1632" s="12" t="str">
        <f t="shared" si="955"/>
        <v/>
      </c>
      <c r="CF1632" s="12">
        <f t="shared" si="956"/>
        <v>0</v>
      </c>
      <c r="CG1632" s="12">
        <f t="shared" si="957"/>
        <v>0</v>
      </c>
      <c r="CH1632" s="12">
        <f t="shared" si="958"/>
        <v>0</v>
      </c>
      <c r="CI1632" s="12">
        <f t="shared" si="959"/>
        <v>0</v>
      </c>
      <c r="CJ1632" s="12">
        <f t="shared" si="960"/>
        <v>0</v>
      </c>
      <c r="CK1632" s="12">
        <f t="shared" si="961"/>
        <v>0</v>
      </c>
    </row>
    <row r="1633" spans="50:89" x14ac:dyDescent="0.25">
      <c r="AX1633" s="12" t="str">
        <f t="shared" si="931"/>
        <v/>
      </c>
      <c r="AY1633" s="12" t="str">
        <f t="shared" si="962"/>
        <v/>
      </c>
      <c r="AZ1633" s="20">
        <f t="shared" si="932"/>
        <v>0</v>
      </c>
      <c r="BA1633" s="12" t="str">
        <f t="shared" si="927"/>
        <v/>
      </c>
      <c r="BB1633" s="12" t="str">
        <f t="shared" si="928"/>
        <v/>
      </c>
      <c r="BC1633" s="12" t="str">
        <f t="shared" si="929"/>
        <v/>
      </c>
      <c r="BD1633" s="12" t="str">
        <f t="shared" si="930"/>
        <v/>
      </c>
      <c r="BF1633" s="12">
        <f t="shared" si="933"/>
        <v>0</v>
      </c>
      <c r="BG1633" s="12">
        <f t="shared" si="934"/>
        <v>0</v>
      </c>
      <c r="BH1633" s="12">
        <f t="shared" si="935"/>
        <v>0</v>
      </c>
      <c r="BI1633" s="12">
        <f t="shared" si="936"/>
        <v>0</v>
      </c>
      <c r="BJ1633" s="12">
        <f t="shared" si="937"/>
        <v>0</v>
      </c>
      <c r="BK1633" s="12">
        <f t="shared" si="938"/>
        <v>0</v>
      </c>
      <c r="BL1633" s="20">
        <f t="shared" si="939"/>
        <v>0</v>
      </c>
      <c r="BM1633" s="12">
        <f t="shared" si="940"/>
        <v>0</v>
      </c>
      <c r="BN1633" s="12" t="str">
        <f t="shared" si="963"/>
        <v/>
      </c>
      <c r="BO1633" s="12" t="str">
        <f t="shared" si="941"/>
        <v/>
      </c>
      <c r="BP1633" s="12" t="str">
        <f t="shared" si="942"/>
        <v/>
      </c>
      <c r="BQ1633" s="12" t="str">
        <f t="shared" si="943"/>
        <v/>
      </c>
      <c r="BS1633" s="12">
        <f t="shared" si="944"/>
        <v>0</v>
      </c>
      <c r="BT1633" s="12">
        <f t="shared" si="945"/>
        <v>0</v>
      </c>
      <c r="BU1633" s="12">
        <f t="shared" si="946"/>
        <v>0</v>
      </c>
      <c r="BV1633" s="12">
        <f t="shared" si="947"/>
        <v>0</v>
      </c>
      <c r="BW1633" s="12">
        <f t="shared" si="948"/>
        <v>0</v>
      </c>
      <c r="BX1633" s="12">
        <f t="shared" si="949"/>
        <v>0</v>
      </c>
      <c r="BY1633" s="12">
        <f t="shared" si="950"/>
        <v>0</v>
      </c>
      <c r="BZ1633" s="12">
        <f t="shared" si="951"/>
        <v>0</v>
      </c>
      <c r="CA1633" s="12" t="str">
        <f t="shared" si="952"/>
        <v/>
      </c>
      <c r="CB1633" s="21" t="str">
        <f t="shared" si="953"/>
        <v/>
      </c>
      <c r="CC1633" s="12" t="str">
        <f t="shared" si="954"/>
        <v/>
      </c>
      <c r="CD1633" s="12" t="str">
        <f t="shared" si="955"/>
        <v/>
      </c>
      <c r="CF1633" s="12">
        <f t="shared" si="956"/>
        <v>0</v>
      </c>
      <c r="CG1633" s="12">
        <f t="shared" si="957"/>
        <v>0</v>
      </c>
      <c r="CH1633" s="12">
        <f t="shared" si="958"/>
        <v>0</v>
      </c>
      <c r="CI1633" s="12">
        <f t="shared" si="959"/>
        <v>0</v>
      </c>
      <c r="CJ1633" s="12">
        <f t="shared" si="960"/>
        <v>0</v>
      </c>
      <c r="CK1633" s="12">
        <f t="shared" si="961"/>
        <v>0</v>
      </c>
    </row>
    <row r="1634" spans="50:89" x14ac:dyDescent="0.25">
      <c r="AX1634" s="12" t="str">
        <f t="shared" si="931"/>
        <v/>
      </c>
      <c r="AY1634" s="12" t="str">
        <f t="shared" si="962"/>
        <v/>
      </c>
      <c r="AZ1634" s="20">
        <f t="shared" si="932"/>
        <v>0</v>
      </c>
      <c r="BA1634" s="12" t="str">
        <f t="shared" si="927"/>
        <v/>
      </c>
      <c r="BB1634" s="12" t="str">
        <f t="shared" si="928"/>
        <v/>
      </c>
      <c r="BC1634" s="12" t="str">
        <f t="shared" si="929"/>
        <v/>
      </c>
      <c r="BD1634" s="12" t="str">
        <f t="shared" si="930"/>
        <v/>
      </c>
      <c r="BF1634" s="12">
        <f t="shared" si="933"/>
        <v>0</v>
      </c>
      <c r="BG1634" s="12">
        <f t="shared" si="934"/>
        <v>0</v>
      </c>
      <c r="BH1634" s="12">
        <f t="shared" si="935"/>
        <v>0</v>
      </c>
      <c r="BI1634" s="12">
        <f t="shared" si="936"/>
        <v>0</v>
      </c>
      <c r="BJ1634" s="12">
        <f t="shared" si="937"/>
        <v>0</v>
      </c>
      <c r="BK1634" s="12">
        <f t="shared" si="938"/>
        <v>0</v>
      </c>
      <c r="BL1634" s="20">
        <f t="shared" si="939"/>
        <v>0</v>
      </c>
      <c r="BM1634" s="12">
        <f t="shared" si="940"/>
        <v>0</v>
      </c>
      <c r="BN1634" s="12" t="str">
        <f t="shared" si="963"/>
        <v/>
      </c>
      <c r="BO1634" s="12" t="str">
        <f t="shared" si="941"/>
        <v/>
      </c>
      <c r="BP1634" s="12" t="str">
        <f t="shared" si="942"/>
        <v/>
      </c>
      <c r="BQ1634" s="12" t="str">
        <f t="shared" si="943"/>
        <v/>
      </c>
      <c r="BS1634" s="12">
        <f t="shared" si="944"/>
        <v>0</v>
      </c>
      <c r="BT1634" s="12">
        <f t="shared" si="945"/>
        <v>0</v>
      </c>
      <c r="BU1634" s="12">
        <f t="shared" si="946"/>
        <v>0</v>
      </c>
      <c r="BV1634" s="12">
        <f t="shared" si="947"/>
        <v>0</v>
      </c>
      <c r="BW1634" s="12">
        <f t="shared" si="948"/>
        <v>0</v>
      </c>
      <c r="BX1634" s="12">
        <f t="shared" si="949"/>
        <v>0</v>
      </c>
      <c r="BY1634" s="12">
        <f t="shared" si="950"/>
        <v>0</v>
      </c>
      <c r="BZ1634" s="12">
        <f t="shared" si="951"/>
        <v>0</v>
      </c>
      <c r="CA1634" s="12" t="str">
        <f t="shared" si="952"/>
        <v/>
      </c>
      <c r="CB1634" s="21" t="str">
        <f t="shared" si="953"/>
        <v/>
      </c>
      <c r="CC1634" s="12" t="str">
        <f t="shared" si="954"/>
        <v/>
      </c>
      <c r="CD1634" s="12" t="str">
        <f t="shared" si="955"/>
        <v/>
      </c>
      <c r="CF1634" s="12">
        <f t="shared" si="956"/>
        <v>0</v>
      </c>
      <c r="CG1634" s="12">
        <f t="shared" si="957"/>
        <v>0</v>
      </c>
      <c r="CH1634" s="12">
        <f t="shared" si="958"/>
        <v>0</v>
      </c>
      <c r="CI1634" s="12">
        <f t="shared" si="959"/>
        <v>0</v>
      </c>
      <c r="CJ1634" s="12">
        <f t="shared" si="960"/>
        <v>0</v>
      </c>
      <c r="CK1634" s="12">
        <f t="shared" si="961"/>
        <v>0</v>
      </c>
    </row>
    <row r="1635" spans="50:89" x14ac:dyDescent="0.25">
      <c r="AX1635" s="12" t="str">
        <f t="shared" si="931"/>
        <v/>
      </c>
      <c r="AY1635" s="12" t="str">
        <f t="shared" si="962"/>
        <v/>
      </c>
      <c r="AZ1635" s="20">
        <f t="shared" si="932"/>
        <v>0</v>
      </c>
      <c r="BA1635" s="12" t="str">
        <f t="shared" si="927"/>
        <v/>
      </c>
      <c r="BB1635" s="12" t="str">
        <f t="shared" si="928"/>
        <v/>
      </c>
      <c r="BC1635" s="12" t="str">
        <f t="shared" si="929"/>
        <v/>
      </c>
      <c r="BD1635" s="12" t="str">
        <f t="shared" si="930"/>
        <v/>
      </c>
      <c r="BF1635" s="12">
        <f t="shared" si="933"/>
        <v>0</v>
      </c>
      <c r="BG1635" s="12">
        <f t="shared" si="934"/>
        <v>0</v>
      </c>
      <c r="BH1635" s="12">
        <f t="shared" si="935"/>
        <v>0</v>
      </c>
      <c r="BI1635" s="12">
        <f t="shared" si="936"/>
        <v>0</v>
      </c>
      <c r="BJ1635" s="12">
        <f t="shared" si="937"/>
        <v>0</v>
      </c>
      <c r="BK1635" s="12">
        <f t="shared" si="938"/>
        <v>0</v>
      </c>
      <c r="BL1635" s="20">
        <f t="shared" si="939"/>
        <v>0</v>
      </c>
      <c r="BM1635" s="12">
        <f t="shared" si="940"/>
        <v>0</v>
      </c>
      <c r="BN1635" s="12" t="str">
        <f t="shared" si="963"/>
        <v/>
      </c>
      <c r="BO1635" s="12" t="str">
        <f t="shared" si="941"/>
        <v/>
      </c>
      <c r="BP1635" s="12" t="str">
        <f t="shared" si="942"/>
        <v/>
      </c>
      <c r="BQ1635" s="12" t="str">
        <f t="shared" si="943"/>
        <v/>
      </c>
      <c r="BS1635" s="12">
        <f t="shared" si="944"/>
        <v>0</v>
      </c>
      <c r="BT1635" s="12">
        <f t="shared" si="945"/>
        <v>0</v>
      </c>
      <c r="BU1635" s="12">
        <f t="shared" si="946"/>
        <v>0</v>
      </c>
      <c r="BV1635" s="12">
        <f t="shared" si="947"/>
        <v>0</v>
      </c>
      <c r="BW1635" s="12">
        <f t="shared" si="948"/>
        <v>0</v>
      </c>
      <c r="BX1635" s="12">
        <f t="shared" si="949"/>
        <v>0</v>
      </c>
      <c r="BY1635" s="12">
        <f t="shared" si="950"/>
        <v>0</v>
      </c>
      <c r="BZ1635" s="12">
        <f t="shared" si="951"/>
        <v>0</v>
      </c>
      <c r="CA1635" s="12" t="str">
        <f t="shared" si="952"/>
        <v/>
      </c>
      <c r="CB1635" s="21" t="str">
        <f t="shared" si="953"/>
        <v/>
      </c>
      <c r="CC1635" s="12" t="str">
        <f t="shared" si="954"/>
        <v/>
      </c>
      <c r="CD1635" s="12" t="str">
        <f t="shared" si="955"/>
        <v/>
      </c>
      <c r="CF1635" s="12">
        <f t="shared" si="956"/>
        <v>0</v>
      </c>
      <c r="CG1635" s="12">
        <f t="shared" si="957"/>
        <v>0</v>
      </c>
      <c r="CH1635" s="12">
        <f t="shared" si="958"/>
        <v>0</v>
      </c>
      <c r="CI1635" s="12">
        <f t="shared" si="959"/>
        <v>0</v>
      </c>
      <c r="CJ1635" s="12">
        <f t="shared" si="960"/>
        <v>0</v>
      </c>
      <c r="CK1635" s="12">
        <f t="shared" si="961"/>
        <v>0</v>
      </c>
    </row>
    <row r="1636" spans="50:89" x14ac:dyDescent="0.25">
      <c r="AX1636" s="12" t="str">
        <f t="shared" si="931"/>
        <v/>
      </c>
      <c r="AY1636" s="12" t="str">
        <f t="shared" si="962"/>
        <v/>
      </c>
      <c r="AZ1636" s="20">
        <f t="shared" si="932"/>
        <v>0</v>
      </c>
      <c r="BA1636" s="12" t="str">
        <f t="shared" si="927"/>
        <v/>
      </c>
      <c r="BB1636" s="12" t="str">
        <f t="shared" si="928"/>
        <v/>
      </c>
      <c r="BC1636" s="12" t="str">
        <f t="shared" si="929"/>
        <v/>
      </c>
      <c r="BD1636" s="12" t="str">
        <f t="shared" si="930"/>
        <v/>
      </c>
      <c r="BF1636" s="12">
        <f t="shared" si="933"/>
        <v>0</v>
      </c>
      <c r="BG1636" s="12">
        <f t="shared" si="934"/>
        <v>0</v>
      </c>
      <c r="BH1636" s="12">
        <f t="shared" si="935"/>
        <v>0</v>
      </c>
      <c r="BI1636" s="12">
        <f t="shared" si="936"/>
        <v>0</v>
      </c>
      <c r="BJ1636" s="12">
        <f t="shared" si="937"/>
        <v>0</v>
      </c>
      <c r="BK1636" s="12">
        <f t="shared" si="938"/>
        <v>0</v>
      </c>
      <c r="BL1636" s="20">
        <f t="shared" si="939"/>
        <v>0</v>
      </c>
      <c r="BM1636" s="12">
        <f t="shared" si="940"/>
        <v>0</v>
      </c>
      <c r="BN1636" s="12" t="str">
        <f t="shared" si="963"/>
        <v/>
      </c>
      <c r="BO1636" s="12" t="str">
        <f t="shared" si="941"/>
        <v/>
      </c>
      <c r="BP1636" s="12" t="str">
        <f t="shared" si="942"/>
        <v/>
      </c>
      <c r="BQ1636" s="12" t="str">
        <f t="shared" si="943"/>
        <v/>
      </c>
      <c r="BS1636" s="12">
        <f t="shared" si="944"/>
        <v>0</v>
      </c>
      <c r="BT1636" s="12">
        <f t="shared" si="945"/>
        <v>0</v>
      </c>
      <c r="BU1636" s="12">
        <f t="shared" si="946"/>
        <v>0</v>
      </c>
      <c r="BV1636" s="12">
        <f t="shared" si="947"/>
        <v>0</v>
      </c>
      <c r="BW1636" s="12">
        <f t="shared" si="948"/>
        <v>0</v>
      </c>
      <c r="BX1636" s="12">
        <f t="shared" si="949"/>
        <v>0</v>
      </c>
      <c r="BY1636" s="12">
        <f t="shared" si="950"/>
        <v>0</v>
      </c>
      <c r="BZ1636" s="12">
        <f t="shared" si="951"/>
        <v>0</v>
      </c>
      <c r="CA1636" s="12" t="str">
        <f t="shared" si="952"/>
        <v/>
      </c>
      <c r="CB1636" s="21" t="str">
        <f t="shared" si="953"/>
        <v/>
      </c>
      <c r="CC1636" s="12" t="str">
        <f t="shared" si="954"/>
        <v/>
      </c>
      <c r="CD1636" s="12" t="str">
        <f t="shared" si="955"/>
        <v/>
      </c>
      <c r="CF1636" s="12">
        <f t="shared" si="956"/>
        <v>0</v>
      </c>
      <c r="CG1636" s="12">
        <f t="shared" si="957"/>
        <v>0</v>
      </c>
      <c r="CH1636" s="12">
        <f t="shared" si="958"/>
        <v>0</v>
      </c>
      <c r="CI1636" s="12">
        <f t="shared" si="959"/>
        <v>0</v>
      </c>
      <c r="CJ1636" s="12">
        <f t="shared" si="960"/>
        <v>0</v>
      </c>
      <c r="CK1636" s="12">
        <f t="shared" si="961"/>
        <v>0</v>
      </c>
    </row>
    <row r="1637" spans="50:89" x14ac:dyDescent="0.25">
      <c r="AX1637" s="12" t="str">
        <f t="shared" si="931"/>
        <v/>
      </c>
      <c r="AY1637" s="12" t="str">
        <f t="shared" si="962"/>
        <v/>
      </c>
      <c r="AZ1637" s="20">
        <f t="shared" si="932"/>
        <v>0</v>
      </c>
      <c r="BA1637" s="12" t="str">
        <f t="shared" si="927"/>
        <v/>
      </c>
      <c r="BB1637" s="12" t="str">
        <f t="shared" si="928"/>
        <v/>
      </c>
      <c r="BC1637" s="12" t="str">
        <f t="shared" si="929"/>
        <v/>
      </c>
      <c r="BD1637" s="12" t="str">
        <f t="shared" si="930"/>
        <v/>
      </c>
      <c r="BF1637" s="12">
        <f t="shared" si="933"/>
        <v>0</v>
      </c>
      <c r="BG1637" s="12">
        <f t="shared" si="934"/>
        <v>0</v>
      </c>
      <c r="BH1637" s="12">
        <f t="shared" si="935"/>
        <v>0</v>
      </c>
      <c r="BI1637" s="12">
        <f t="shared" si="936"/>
        <v>0</v>
      </c>
      <c r="BJ1637" s="12">
        <f t="shared" si="937"/>
        <v>0</v>
      </c>
      <c r="BK1637" s="12">
        <f t="shared" si="938"/>
        <v>0</v>
      </c>
      <c r="BL1637" s="20">
        <f t="shared" si="939"/>
        <v>0</v>
      </c>
      <c r="BM1637" s="12">
        <f t="shared" si="940"/>
        <v>0</v>
      </c>
      <c r="BN1637" s="12" t="str">
        <f t="shared" si="963"/>
        <v/>
      </c>
      <c r="BO1637" s="12" t="str">
        <f t="shared" si="941"/>
        <v/>
      </c>
      <c r="BP1637" s="12" t="str">
        <f t="shared" si="942"/>
        <v/>
      </c>
      <c r="BQ1637" s="12" t="str">
        <f t="shared" si="943"/>
        <v/>
      </c>
      <c r="BS1637" s="12">
        <f t="shared" si="944"/>
        <v>0</v>
      </c>
      <c r="BT1637" s="12">
        <f t="shared" si="945"/>
        <v>0</v>
      </c>
      <c r="BU1637" s="12">
        <f t="shared" si="946"/>
        <v>0</v>
      </c>
      <c r="BV1637" s="12">
        <f t="shared" si="947"/>
        <v>0</v>
      </c>
      <c r="BW1637" s="12">
        <f t="shared" si="948"/>
        <v>0</v>
      </c>
      <c r="BX1637" s="12">
        <f t="shared" si="949"/>
        <v>0</v>
      </c>
      <c r="BY1637" s="12">
        <f t="shared" si="950"/>
        <v>0</v>
      </c>
      <c r="BZ1637" s="12">
        <f t="shared" si="951"/>
        <v>0</v>
      </c>
      <c r="CA1637" s="12" t="str">
        <f t="shared" si="952"/>
        <v/>
      </c>
      <c r="CB1637" s="21" t="str">
        <f t="shared" si="953"/>
        <v/>
      </c>
      <c r="CC1637" s="12" t="str">
        <f t="shared" si="954"/>
        <v/>
      </c>
      <c r="CD1637" s="12" t="str">
        <f t="shared" si="955"/>
        <v/>
      </c>
      <c r="CF1637" s="12">
        <f t="shared" si="956"/>
        <v>0</v>
      </c>
      <c r="CG1637" s="12">
        <f t="shared" si="957"/>
        <v>0</v>
      </c>
      <c r="CH1637" s="12">
        <f t="shared" si="958"/>
        <v>0</v>
      </c>
      <c r="CI1637" s="12">
        <f t="shared" si="959"/>
        <v>0</v>
      </c>
      <c r="CJ1637" s="12">
        <f t="shared" si="960"/>
        <v>0</v>
      </c>
      <c r="CK1637" s="12">
        <f t="shared" si="961"/>
        <v>0</v>
      </c>
    </row>
    <row r="1638" spans="50:89" x14ac:dyDescent="0.25">
      <c r="AX1638" s="12" t="str">
        <f t="shared" si="931"/>
        <v/>
      </c>
      <c r="AY1638" s="12" t="str">
        <f t="shared" si="962"/>
        <v/>
      </c>
      <c r="AZ1638" s="20">
        <f t="shared" si="932"/>
        <v>0</v>
      </c>
      <c r="BA1638" s="12" t="str">
        <f t="shared" si="927"/>
        <v/>
      </c>
      <c r="BB1638" s="12" t="str">
        <f t="shared" si="928"/>
        <v/>
      </c>
      <c r="BC1638" s="12" t="str">
        <f t="shared" si="929"/>
        <v/>
      </c>
      <c r="BD1638" s="12" t="str">
        <f t="shared" si="930"/>
        <v/>
      </c>
      <c r="BF1638" s="12">
        <f t="shared" si="933"/>
        <v>0</v>
      </c>
      <c r="BG1638" s="12">
        <f t="shared" si="934"/>
        <v>0</v>
      </c>
      <c r="BH1638" s="12">
        <f t="shared" si="935"/>
        <v>0</v>
      </c>
      <c r="BI1638" s="12">
        <f t="shared" si="936"/>
        <v>0</v>
      </c>
      <c r="BJ1638" s="12">
        <f t="shared" si="937"/>
        <v>0</v>
      </c>
      <c r="BK1638" s="12">
        <f t="shared" si="938"/>
        <v>0</v>
      </c>
      <c r="BL1638" s="20">
        <f t="shared" si="939"/>
        <v>0</v>
      </c>
      <c r="BM1638" s="12">
        <f t="shared" si="940"/>
        <v>0</v>
      </c>
      <c r="BN1638" s="12" t="str">
        <f t="shared" si="963"/>
        <v/>
      </c>
      <c r="BO1638" s="12" t="str">
        <f t="shared" si="941"/>
        <v/>
      </c>
      <c r="BP1638" s="12" t="str">
        <f t="shared" si="942"/>
        <v/>
      </c>
      <c r="BQ1638" s="12" t="str">
        <f t="shared" si="943"/>
        <v/>
      </c>
      <c r="BS1638" s="12">
        <f t="shared" si="944"/>
        <v>0</v>
      </c>
      <c r="BT1638" s="12">
        <f t="shared" si="945"/>
        <v>0</v>
      </c>
      <c r="BU1638" s="12">
        <f t="shared" si="946"/>
        <v>0</v>
      </c>
      <c r="BV1638" s="12">
        <f t="shared" si="947"/>
        <v>0</v>
      </c>
      <c r="BW1638" s="12">
        <f t="shared" si="948"/>
        <v>0</v>
      </c>
      <c r="BX1638" s="12">
        <f t="shared" si="949"/>
        <v>0</v>
      </c>
      <c r="BY1638" s="12">
        <f t="shared" si="950"/>
        <v>0</v>
      </c>
      <c r="BZ1638" s="12">
        <f t="shared" si="951"/>
        <v>0</v>
      </c>
      <c r="CA1638" s="12" t="str">
        <f t="shared" si="952"/>
        <v/>
      </c>
      <c r="CB1638" s="21" t="str">
        <f t="shared" si="953"/>
        <v/>
      </c>
      <c r="CC1638" s="12" t="str">
        <f t="shared" si="954"/>
        <v/>
      </c>
      <c r="CD1638" s="12" t="str">
        <f t="shared" si="955"/>
        <v/>
      </c>
      <c r="CF1638" s="12">
        <f t="shared" si="956"/>
        <v>0</v>
      </c>
      <c r="CG1638" s="12">
        <f t="shared" si="957"/>
        <v>0</v>
      </c>
      <c r="CH1638" s="12">
        <f t="shared" si="958"/>
        <v>0</v>
      </c>
      <c r="CI1638" s="12">
        <f t="shared" si="959"/>
        <v>0</v>
      </c>
      <c r="CJ1638" s="12">
        <f t="shared" si="960"/>
        <v>0</v>
      </c>
      <c r="CK1638" s="12">
        <f t="shared" si="961"/>
        <v>0</v>
      </c>
    </row>
    <row r="1639" spans="50:89" x14ac:dyDescent="0.25">
      <c r="AX1639" s="12" t="str">
        <f t="shared" si="931"/>
        <v/>
      </c>
      <c r="AY1639" s="12" t="str">
        <f t="shared" si="962"/>
        <v/>
      </c>
      <c r="AZ1639" s="20">
        <f t="shared" si="932"/>
        <v>0</v>
      </c>
      <c r="BA1639" s="12" t="str">
        <f t="shared" si="927"/>
        <v/>
      </c>
      <c r="BB1639" s="12" t="str">
        <f t="shared" si="928"/>
        <v/>
      </c>
      <c r="BC1639" s="12" t="str">
        <f t="shared" si="929"/>
        <v/>
      </c>
      <c r="BD1639" s="12" t="str">
        <f t="shared" si="930"/>
        <v/>
      </c>
      <c r="BF1639" s="12">
        <f t="shared" si="933"/>
        <v>0</v>
      </c>
      <c r="BG1639" s="12">
        <f t="shared" si="934"/>
        <v>0</v>
      </c>
      <c r="BH1639" s="12">
        <f t="shared" si="935"/>
        <v>0</v>
      </c>
      <c r="BI1639" s="12">
        <f t="shared" si="936"/>
        <v>0</v>
      </c>
      <c r="BJ1639" s="12">
        <f t="shared" si="937"/>
        <v>0</v>
      </c>
      <c r="BK1639" s="12">
        <f t="shared" si="938"/>
        <v>0</v>
      </c>
      <c r="BL1639" s="20">
        <f t="shared" si="939"/>
        <v>0</v>
      </c>
      <c r="BM1639" s="12">
        <f t="shared" si="940"/>
        <v>0</v>
      </c>
      <c r="BN1639" s="12" t="str">
        <f t="shared" si="963"/>
        <v/>
      </c>
      <c r="BO1639" s="12" t="str">
        <f t="shared" si="941"/>
        <v/>
      </c>
      <c r="BP1639" s="12" t="str">
        <f t="shared" si="942"/>
        <v/>
      </c>
      <c r="BQ1639" s="12" t="str">
        <f t="shared" si="943"/>
        <v/>
      </c>
      <c r="BS1639" s="12">
        <f t="shared" si="944"/>
        <v>0</v>
      </c>
      <c r="BT1639" s="12">
        <f t="shared" si="945"/>
        <v>0</v>
      </c>
      <c r="BU1639" s="12">
        <f t="shared" si="946"/>
        <v>0</v>
      </c>
      <c r="BV1639" s="12">
        <f t="shared" si="947"/>
        <v>0</v>
      </c>
      <c r="BW1639" s="12">
        <f t="shared" si="948"/>
        <v>0</v>
      </c>
      <c r="BX1639" s="12">
        <f t="shared" si="949"/>
        <v>0</v>
      </c>
      <c r="BY1639" s="12">
        <f t="shared" si="950"/>
        <v>0</v>
      </c>
      <c r="BZ1639" s="12">
        <f t="shared" si="951"/>
        <v>0</v>
      </c>
      <c r="CA1639" s="12" t="str">
        <f t="shared" si="952"/>
        <v/>
      </c>
      <c r="CB1639" s="21" t="str">
        <f t="shared" si="953"/>
        <v/>
      </c>
      <c r="CC1639" s="12" t="str">
        <f t="shared" si="954"/>
        <v/>
      </c>
      <c r="CD1639" s="12" t="str">
        <f t="shared" si="955"/>
        <v/>
      </c>
      <c r="CF1639" s="12">
        <f t="shared" si="956"/>
        <v>0</v>
      </c>
      <c r="CG1639" s="12">
        <f t="shared" si="957"/>
        <v>0</v>
      </c>
      <c r="CH1639" s="12">
        <f t="shared" si="958"/>
        <v>0</v>
      </c>
      <c r="CI1639" s="12">
        <f t="shared" si="959"/>
        <v>0</v>
      </c>
      <c r="CJ1639" s="12">
        <f t="shared" si="960"/>
        <v>0</v>
      </c>
      <c r="CK1639" s="12">
        <f t="shared" si="961"/>
        <v>0</v>
      </c>
    </row>
    <row r="1640" spans="50:89" x14ac:dyDescent="0.25">
      <c r="AX1640" s="12" t="str">
        <f t="shared" si="931"/>
        <v/>
      </c>
      <c r="AY1640" s="12" t="str">
        <f t="shared" si="962"/>
        <v/>
      </c>
      <c r="AZ1640" s="20">
        <f t="shared" si="932"/>
        <v>0</v>
      </c>
      <c r="BA1640" s="12" t="str">
        <f t="shared" si="927"/>
        <v/>
      </c>
      <c r="BB1640" s="12" t="str">
        <f t="shared" si="928"/>
        <v/>
      </c>
      <c r="BC1640" s="12" t="str">
        <f t="shared" si="929"/>
        <v/>
      </c>
      <c r="BD1640" s="12" t="str">
        <f t="shared" si="930"/>
        <v/>
      </c>
      <c r="BF1640" s="12">
        <f t="shared" si="933"/>
        <v>0</v>
      </c>
      <c r="BG1640" s="12">
        <f t="shared" si="934"/>
        <v>0</v>
      </c>
      <c r="BH1640" s="12">
        <f t="shared" si="935"/>
        <v>0</v>
      </c>
      <c r="BI1640" s="12">
        <f t="shared" si="936"/>
        <v>0</v>
      </c>
      <c r="BJ1640" s="12">
        <f t="shared" si="937"/>
        <v>0</v>
      </c>
      <c r="BK1640" s="12">
        <f t="shared" si="938"/>
        <v>0</v>
      </c>
      <c r="BL1640" s="20">
        <f t="shared" si="939"/>
        <v>0</v>
      </c>
      <c r="BM1640" s="12">
        <f t="shared" si="940"/>
        <v>0</v>
      </c>
      <c r="BN1640" s="12" t="str">
        <f t="shared" si="963"/>
        <v/>
      </c>
      <c r="BO1640" s="12" t="str">
        <f t="shared" si="941"/>
        <v/>
      </c>
      <c r="BP1640" s="12" t="str">
        <f t="shared" si="942"/>
        <v/>
      </c>
      <c r="BQ1640" s="12" t="str">
        <f t="shared" si="943"/>
        <v/>
      </c>
      <c r="BS1640" s="12">
        <f t="shared" si="944"/>
        <v>0</v>
      </c>
      <c r="BT1640" s="12">
        <f t="shared" si="945"/>
        <v>0</v>
      </c>
      <c r="BU1640" s="12">
        <f t="shared" si="946"/>
        <v>0</v>
      </c>
      <c r="BV1640" s="12">
        <f t="shared" si="947"/>
        <v>0</v>
      </c>
      <c r="BW1640" s="12">
        <f t="shared" si="948"/>
        <v>0</v>
      </c>
      <c r="BX1640" s="12">
        <f t="shared" si="949"/>
        <v>0</v>
      </c>
      <c r="BY1640" s="12">
        <f t="shared" si="950"/>
        <v>0</v>
      </c>
      <c r="BZ1640" s="12">
        <f t="shared" si="951"/>
        <v>0</v>
      </c>
      <c r="CA1640" s="12" t="str">
        <f t="shared" si="952"/>
        <v/>
      </c>
      <c r="CB1640" s="21" t="str">
        <f t="shared" si="953"/>
        <v/>
      </c>
      <c r="CC1640" s="12" t="str">
        <f t="shared" si="954"/>
        <v/>
      </c>
      <c r="CD1640" s="12" t="str">
        <f t="shared" si="955"/>
        <v/>
      </c>
      <c r="CF1640" s="12">
        <f t="shared" si="956"/>
        <v>0</v>
      </c>
      <c r="CG1640" s="12">
        <f t="shared" si="957"/>
        <v>0</v>
      </c>
      <c r="CH1640" s="12">
        <f t="shared" si="958"/>
        <v>0</v>
      </c>
      <c r="CI1640" s="12">
        <f t="shared" si="959"/>
        <v>0</v>
      </c>
      <c r="CJ1640" s="12">
        <f t="shared" si="960"/>
        <v>0</v>
      </c>
      <c r="CK1640" s="12">
        <f t="shared" si="961"/>
        <v>0</v>
      </c>
    </row>
    <row r="1641" spans="50:89" x14ac:dyDescent="0.25">
      <c r="AX1641" s="12" t="str">
        <f t="shared" si="931"/>
        <v/>
      </c>
      <c r="AY1641" s="12" t="str">
        <f t="shared" si="962"/>
        <v/>
      </c>
      <c r="AZ1641" s="20">
        <f t="shared" si="932"/>
        <v>0</v>
      </c>
      <c r="BA1641" s="12" t="str">
        <f t="shared" si="927"/>
        <v/>
      </c>
      <c r="BB1641" s="12" t="str">
        <f t="shared" si="928"/>
        <v/>
      </c>
      <c r="BC1641" s="12" t="str">
        <f t="shared" si="929"/>
        <v/>
      </c>
      <c r="BD1641" s="12" t="str">
        <f t="shared" si="930"/>
        <v/>
      </c>
      <c r="BF1641" s="12">
        <f t="shared" si="933"/>
        <v>0</v>
      </c>
      <c r="BG1641" s="12">
        <f t="shared" si="934"/>
        <v>0</v>
      </c>
      <c r="BH1641" s="12">
        <f t="shared" si="935"/>
        <v>0</v>
      </c>
      <c r="BI1641" s="12">
        <f t="shared" si="936"/>
        <v>0</v>
      </c>
      <c r="BJ1641" s="12">
        <f t="shared" si="937"/>
        <v>0</v>
      </c>
      <c r="BK1641" s="12">
        <f t="shared" si="938"/>
        <v>0</v>
      </c>
      <c r="BL1641" s="20">
        <f t="shared" si="939"/>
        <v>0</v>
      </c>
      <c r="BM1641" s="12">
        <f t="shared" si="940"/>
        <v>0</v>
      </c>
      <c r="BN1641" s="12" t="str">
        <f t="shared" si="963"/>
        <v/>
      </c>
      <c r="BO1641" s="12" t="str">
        <f t="shared" si="941"/>
        <v/>
      </c>
      <c r="BP1641" s="12" t="str">
        <f t="shared" si="942"/>
        <v/>
      </c>
      <c r="BQ1641" s="12" t="str">
        <f t="shared" si="943"/>
        <v/>
      </c>
      <c r="BS1641" s="12">
        <f t="shared" si="944"/>
        <v>0</v>
      </c>
      <c r="BT1641" s="12">
        <f t="shared" si="945"/>
        <v>0</v>
      </c>
      <c r="BU1641" s="12">
        <f t="shared" si="946"/>
        <v>0</v>
      </c>
      <c r="BV1641" s="12">
        <f t="shared" si="947"/>
        <v>0</v>
      </c>
      <c r="BW1641" s="12">
        <f t="shared" si="948"/>
        <v>0</v>
      </c>
      <c r="BX1641" s="12">
        <f t="shared" si="949"/>
        <v>0</v>
      </c>
      <c r="BY1641" s="12">
        <f t="shared" si="950"/>
        <v>0</v>
      </c>
      <c r="BZ1641" s="12">
        <f t="shared" si="951"/>
        <v>0</v>
      </c>
      <c r="CA1641" s="12" t="str">
        <f t="shared" si="952"/>
        <v/>
      </c>
      <c r="CB1641" s="21" t="str">
        <f t="shared" si="953"/>
        <v/>
      </c>
      <c r="CC1641" s="12" t="str">
        <f t="shared" si="954"/>
        <v/>
      </c>
      <c r="CD1641" s="12" t="str">
        <f t="shared" si="955"/>
        <v/>
      </c>
      <c r="CF1641" s="12">
        <f t="shared" si="956"/>
        <v>0</v>
      </c>
      <c r="CG1641" s="12">
        <f t="shared" si="957"/>
        <v>0</v>
      </c>
      <c r="CH1641" s="12">
        <f t="shared" si="958"/>
        <v>0</v>
      </c>
      <c r="CI1641" s="12">
        <f t="shared" si="959"/>
        <v>0</v>
      </c>
      <c r="CJ1641" s="12">
        <f t="shared" si="960"/>
        <v>0</v>
      </c>
      <c r="CK1641" s="12">
        <f t="shared" si="961"/>
        <v>0</v>
      </c>
    </row>
    <row r="1642" spans="50:89" x14ac:dyDescent="0.25">
      <c r="AX1642" s="12" t="str">
        <f t="shared" si="931"/>
        <v/>
      </c>
      <c r="AY1642" s="12" t="str">
        <f t="shared" si="962"/>
        <v/>
      </c>
      <c r="AZ1642" s="20">
        <f t="shared" si="932"/>
        <v>0</v>
      </c>
      <c r="BA1642" s="12" t="str">
        <f t="shared" si="927"/>
        <v/>
      </c>
      <c r="BB1642" s="12" t="str">
        <f t="shared" si="928"/>
        <v/>
      </c>
      <c r="BC1642" s="12" t="str">
        <f t="shared" si="929"/>
        <v/>
      </c>
      <c r="BD1642" s="12" t="str">
        <f t="shared" si="930"/>
        <v/>
      </c>
      <c r="BF1642" s="12">
        <f t="shared" si="933"/>
        <v>0</v>
      </c>
      <c r="BG1642" s="12">
        <f t="shared" si="934"/>
        <v>0</v>
      </c>
      <c r="BH1642" s="12">
        <f t="shared" si="935"/>
        <v>0</v>
      </c>
      <c r="BI1642" s="12">
        <f t="shared" si="936"/>
        <v>0</v>
      </c>
      <c r="BJ1642" s="12">
        <f t="shared" si="937"/>
        <v>0</v>
      </c>
      <c r="BK1642" s="12">
        <f t="shared" si="938"/>
        <v>0</v>
      </c>
      <c r="BL1642" s="20">
        <f t="shared" si="939"/>
        <v>0</v>
      </c>
      <c r="BM1642" s="12">
        <f t="shared" si="940"/>
        <v>0</v>
      </c>
      <c r="BN1642" s="12" t="str">
        <f t="shared" si="963"/>
        <v/>
      </c>
      <c r="BO1642" s="12" t="str">
        <f t="shared" si="941"/>
        <v/>
      </c>
      <c r="BP1642" s="12" t="str">
        <f t="shared" si="942"/>
        <v/>
      </c>
      <c r="BQ1642" s="12" t="str">
        <f t="shared" si="943"/>
        <v/>
      </c>
      <c r="BS1642" s="12">
        <f t="shared" si="944"/>
        <v>0</v>
      </c>
      <c r="BT1642" s="12">
        <f t="shared" si="945"/>
        <v>0</v>
      </c>
      <c r="BU1642" s="12">
        <f t="shared" si="946"/>
        <v>0</v>
      </c>
      <c r="BV1642" s="12">
        <f t="shared" si="947"/>
        <v>0</v>
      </c>
      <c r="BW1642" s="12">
        <f t="shared" si="948"/>
        <v>0</v>
      </c>
      <c r="BX1642" s="12">
        <f t="shared" si="949"/>
        <v>0</v>
      </c>
      <c r="BY1642" s="12">
        <f t="shared" si="950"/>
        <v>0</v>
      </c>
      <c r="BZ1642" s="12">
        <f t="shared" si="951"/>
        <v>0</v>
      </c>
      <c r="CA1642" s="12" t="str">
        <f t="shared" si="952"/>
        <v/>
      </c>
      <c r="CB1642" s="21" t="str">
        <f t="shared" si="953"/>
        <v/>
      </c>
      <c r="CC1642" s="12" t="str">
        <f t="shared" si="954"/>
        <v/>
      </c>
      <c r="CD1642" s="12" t="str">
        <f t="shared" si="955"/>
        <v/>
      </c>
      <c r="CF1642" s="12">
        <f t="shared" si="956"/>
        <v>0</v>
      </c>
      <c r="CG1642" s="12">
        <f t="shared" si="957"/>
        <v>0</v>
      </c>
      <c r="CH1642" s="12">
        <f t="shared" si="958"/>
        <v>0</v>
      </c>
      <c r="CI1642" s="12">
        <f t="shared" si="959"/>
        <v>0</v>
      </c>
      <c r="CJ1642" s="12">
        <f t="shared" si="960"/>
        <v>0</v>
      </c>
      <c r="CK1642" s="12">
        <f t="shared" si="961"/>
        <v>0</v>
      </c>
    </row>
    <row r="1643" spans="50:89" x14ac:dyDescent="0.25">
      <c r="AX1643" s="12" t="str">
        <f t="shared" si="931"/>
        <v/>
      </c>
      <c r="AY1643" s="12" t="str">
        <f t="shared" si="962"/>
        <v/>
      </c>
      <c r="AZ1643" s="20">
        <f t="shared" si="932"/>
        <v>0</v>
      </c>
      <c r="BA1643" s="12" t="str">
        <f t="shared" si="927"/>
        <v/>
      </c>
      <c r="BB1643" s="12" t="str">
        <f t="shared" si="928"/>
        <v/>
      </c>
      <c r="BC1643" s="12" t="str">
        <f t="shared" si="929"/>
        <v/>
      </c>
      <c r="BD1643" s="12" t="str">
        <f t="shared" si="930"/>
        <v/>
      </c>
      <c r="BF1643" s="12">
        <f t="shared" si="933"/>
        <v>0</v>
      </c>
      <c r="BG1643" s="12">
        <f t="shared" si="934"/>
        <v>0</v>
      </c>
      <c r="BH1643" s="12">
        <f t="shared" si="935"/>
        <v>0</v>
      </c>
      <c r="BI1643" s="12">
        <f t="shared" si="936"/>
        <v>0</v>
      </c>
      <c r="BJ1643" s="12">
        <f t="shared" si="937"/>
        <v>0</v>
      </c>
      <c r="BK1643" s="12">
        <f t="shared" si="938"/>
        <v>0</v>
      </c>
      <c r="BL1643" s="20">
        <f t="shared" si="939"/>
        <v>0</v>
      </c>
      <c r="BM1643" s="12">
        <f t="shared" si="940"/>
        <v>0</v>
      </c>
      <c r="BN1643" s="12" t="str">
        <f t="shared" si="963"/>
        <v/>
      </c>
      <c r="BO1643" s="12" t="str">
        <f t="shared" si="941"/>
        <v/>
      </c>
      <c r="BP1643" s="12" t="str">
        <f t="shared" si="942"/>
        <v/>
      </c>
      <c r="BQ1643" s="12" t="str">
        <f t="shared" si="943"/>
        <v/>
      </c>
      <c r="BS1643" s="12">
        <f t="shared" si="944"/>
        <v>0</v>
      </c>
      <c r="BT1643" s="12">
        <f t="shared" si="945"/>
        <v>0</v>
      </c>
      <c r="BU1643" s="12">
        <f t="shared" si="946"/>
        <v>0</v>
      </c>
      <c r="BV1643" s="12">
        <f t="shared" si="947"/>
        <v>0</v>
      </c>
      <c r="BW1643" s="12">
        <f t="shared" si="948"/>
        <v>0</v>
      </c>
      <c r="BX1643" s="12">
        <f t="shared" si="949"/>
        <v>0</v>
      </c>
      <c r="BY1643" s="12">
        <f t="shared" si="950"/>
        <v>0</v>
      </c>
      <c r="BZ1643" s="12">
        <f t="shared" si="951"/>
        <v>0</v>
      </c>
      <c r="CA1643" s="12" t="str">
        <f t="shared" si="952"/>
        <v/>
      </c>
      <c r="CB1643" s="21" t="str">
        <f t="shared" si="953"/>
        <v/>
      </c>
      <c r="CC1643" s="12" t="str">
        <f t="shared" si="954"/>
        <v/>
      </c>
      <c r="CD1643" s="12" t="str">
        <f t="shared" si="955"/>
        <v/>
      </c>
      <c r="CF1643" s="12">
        <f t="shared" si="956"/>
        <v>0</v>
      </c>
      <c r="CG1643" s="12">
        <f t="shared" si="957"/>
        <v>0</v>
      </c>
      <c r="CH1643" s="12">
        <f t="shared" si="958"/>
        <v>0</v>
      </c>
      <c r="CI1643" s="12">
        <f t="shared" si="959"/>
        <v>0</v>
      </c>
      <c r="CJ1643" s="12">
        <f t="shared" si="960"/>
        <v>0</v>
      </c>
      <c r="CK1643" s="12">
        <f t="shared" si="961"/>
        <v>0</v>
      </c>
    </row>
    <row r="1644" spans="50:89" x14ac:dyDescent="0.25">
      <c r="AX1644" s="12" t="str">
        <f t="shared" si="931"/>
        <v/>
      </c>
      <c r="AY1644" s="12" t="str">
        <f t="shared" si="962"/>
        <v/>
      </c>
      <c r="AZ1644" s="20">
        <f t="shared" si="932"/>
        <v>0</v>
      </c>
      <c r="BA1644" s="12" t="str">
        <f t="shared" si="927"/>
        <v/>
      </c>
      <c r="BB1644" s="12" t="str">
        <f t="shared" si="928"/>
        <v/>
      </c>
      <c r="BC1644" s="12" t="str">
        <f t="shared" si="929"/>
        <v/>
      </c>
      <c r="BD1644" s="12" t="str">
        <f t="shared" si="930"/>
        <v/>
      </c>
      <c r="BF1644" s="12">
        <f t="shared" si="933"/>
        <v>0</v>
      </c>
      <c r="BG1644" s="12">
        <f t="shared" si="934"/>
        <v>0</v>
      </c>
      <c r="BH1644" s="12">
        <f t="shared" si="935"/>
        <v>0</v>
      </c>
      <c r="BI1644" s="12">
        <f t="shared" si="936"/>
        <v>0</v>
      </c>
      <c r="BJ1644" s="12">
        <f t="shared" si="937"/>
        <v>0</v>
      </c>
      <c r="BK1644" s="12">
        <f t="shared" si="938"/>
        <v>0</v>
      </c>
      <c r="BL1644" s="20">
        <f t="shared" si="939"/>
        <v>0</v>
      </c>
      <c r="BM1644" s="12">
        <f t="shared" si="940"/>
        <v>0</v>
      </c>
      <c r="BN1644" s="12" t="str">
        <f t="shared" si="963"/>
        <v/>
      </c>
      <c r="BO1644" s="12" t="str">
        <f t="shared" si="941"/>
        <v/>
      </c>
      <c r="BP1644" s="12" t="str">
        <f t="shared" si="942"/>
        <v/>
      </c>
      <c r="BQ1644" s="12" t="str">
        <f t="shared" si="943"/>
        <v/>
      </c>
      <c r="BS1644" s="12">
        <f t="shared" si="944"/>
        <v>0</v>
      </c>
      <c r="BT1644" s="12">
        <f t="shared" si="945"/>
        <v>0</v>
      </c>
      <c r="BU1644" s="12">
        <f t="shared" si="946"/>
        <v>0</v>
      </c>
      <c r="BV1644" s="12">
        <f t="shared" si="947"/>
        <v>0</v>
      </c>
      <c r="BW1644" s="12">
        <f t="shared" si="948"/>
        <v>0</v>
      </c>
      <c r="BX1644" s="12">
        <f t="shared" si="949"/>
        <v>0</v>
      </c>
      <c r="BY1644" s="12">
        <f t="shared" si="950"/>
        <v>0</v>
      </c>
      <c r="BZ1644" s="12">
        <f t="shared" si="951"/>
        <v>0</v>
      </c>
      <c r="CA1644" s="12" t="str">
        <f t="shared" si="952"/>
        <v/>
      </c>
      <c r="CB1644" s="21" t="str">
        <f t="shared" si="953"/>
        <v/>
      </c>
      <c r="CC1644" s="12" t="str">
        <f t="shared" si="954"/>
        <v/>
      </c>
      <c r="CD1644" s="12" t="str">
        <f t="shared" si="955"/>
        <v/>
      </c>
      <c r="CF1644" s="12">
        <f t="shared" si="956"/>
        <v>0</v>
      </c>
      <c r="CG1644" s="12">
        <f t="shared" si="957"/>
        <v>0</v>
      </c>
      <c r="CH1644" s="12">
        <f t="shared" si="958"/>
        <v>0</v>
      </c>
      <c r="CI1644" s="12">
        <f t="shared" si="959"/>
        <v>0</v>
      </c>
      <c r="CJ1644" s="12">
        <f t="shared" si="960"/>
        <v>0</v>
      </c>
      <c r="CK1644" s="12">
        <f t="shared" si="961"/>
        <v>0</v>
      </c>
    </row>
    <row r="1645" spans="50:89" x14ac:dyDescent="0.25">
      <c r="AX1645" s="12" t="str">
        <f t="shared" si="931"/>
        <v/>
      </c>
      <c r="AY1645" s="12" t="str">
        <f t="shared" si="962"/>
        <v/>
      </c>
      <c r="AZ1645" s="20">
        <f t="shared" si="932"/>
        <v>0</v>
      </c>
      <c r="BA1645" s="12" t="str">
        <f t="shared" si="927"/>
        <v/>
      </c>
      <c r="BB1645" s="12" t="str">
        <f t="shared" si="928"/>
        <v/>
      </c>
      <c r="BC1645" s="12" t="str">
        <f t="shared" si="929"/>
        <v/>
      </c>
      <c r="BD1645" s="12" t="str">
        <f t="shared" si="930"/>
        <v/>
      </c>
      <c r="BF1645" s="12">
        <f t="shared" si="933"/>
        <v>0</v>
      </c>
      <c r="BG1645" s="12">
        <f t="shared" si="934"/>
        <v>0</v>
      </c>
      <c r="BH1645" s="12">
        <f t="shared" si="935"/>
        <v>0</v>
      </c>
      <c r="BI1645" s="12">
        <f t="shared" si="936"/>
        <v>0</v>
      </c>
      <c r="BJ1645" s="12">
        <f t="shared" si="937"/>
        <v>0</v>
      </c>
      <c r="BK1645" s="12">
        <f t="shared" si="938"/>
        <v>0</v>
      </c>
      <c r="BL1645" s="20">
        <f t="shared" si="939"/>
        <v>0</v>
      </c>
      <c r="BM1645" s="12">
        <f t="shared" si="940"/>
        <v>0</v>
      </c>
      <c r="BN1645" s="12" t="str">
        <f t="shared" si="963"/>
        <v/>
      </c>
      <c r="BO1645" s="12" t="str">
        <f t="shared" si="941"/>
        <v/>
      </c>
      <c r="BP1645" s="12" t="str">
        <f t="shared" si="942"/>
        <v/>
      </c>
      <c r="BQ1645" s="12" t="str">
        <f t="shared" si="943"/>
        <v/>
      </c>
      <c r="BS1645" s="12">
        <f t="shared" si="944"/>
        <v>0</v>
      </c>
      <c r="BT1645" s="12">
        <f t="shared" si="945"/>
        <v>0</v>
      </c>
      <c r="BU1645" s="12">
        <f t="shared" si="946"/>
        <v>0</v>
      </c>
      <c r="BV1645" s="12">
        <f t="shared" si="947"/>
        <v>0</v>
      </c>
      <c r="BW1645" s="12">
        <f t="shared" si="948"/>
        <v>0</v>
      </c>
      <c r="BX1645" s="12">
        <f t="shared" si="949"/>
        <v>0</v>
      </c>
      <c r="BY1645" s="12">
        <f t="shared" si="950"/>
        <v>0</v>
      </c>
      <c r="BZ1645" s="12">
        <f t="shared" si="951"/>
        <v>0</v>
      </c>
      <c r="CA1645" s="12" t="str">
        <f t="shared" si="952"/>
        <v/>
      </c>
      <c r="CB1645" s="21" t="str">
        <f t="shared" si="953"/>
        <v/>
      </c>
      <c r="CC1645" s="12" t="str">
        <f t="shared" si="954"/>
        <v/>
      </c>
      <c r="CD1645" s="12" t="str">
        <f t="shared" si="955"/>
        <v/>
      </c>
      <c r="CF1645" s="12">
        <f t="shared" si="956"/>
        <v>0</v>
      </c>
      <c r="CG1645" s="12">
        <f t="shared" si="957"/>
        <v>0</v>
      </c>
      <c r="CH1645" s="12">
        <f t="shared" si="958"/>
        <v>0</v>
      </c>
      <c r="CI1645" s="12">
        <f t="shared" si="959"/>
        <v>0</v>
      </c>
      <c r="CJ1645" s="12">
        <f t="shared" si="960"/>
        <v>0</v>
      </c>
      <c r="CK1645" s="12">
        <f t="shared" si="961"/>
        <v>0</v>
      </c>
    </row>
    <row r="1646" spans="50:89" x14ac:dyDescent="0.25">
      <c r="AX1646" s="12" t="str">
        <f t="shared" si="931"/>
        <v/>
      </c>
      <c r="AY1646" s="12" t="str">
        <f t="shared" si="962"/>
        <v/>
      </c>
      <c r="AZ1646" s="20">
        <f t="shared" si="932"/>
        <v>0</v>
      </c>
      <c r="BA1646" s="12" t="str">
        <f t="shared" si="927"/>
        <v/>
      </c>
      <c r="BB1646" s="12" t="str">
        <f t="shared" si="928"/>
        <v/>
      </c>
      <c r="BC1646" s="12" t="str">
        <f t="shared" si="929"/>
        <v/>
      </c>
      <c r="BD1646" s="12" t="str">
        <f t="shared" si="930"/>
        <v/>
      </c>
      <c r="BF1646" s="12">
        <f t="shared" si="933"/>
        <v>0</v>
      </c>
      <c r="BG1646" s="12">
        <f t="shared" si="934"/>
        <v>0</v>
      </c>
      <c r="BH1646" s="12">
        <f t="shared" si="935"/>
        <v>0</v>
      </c>
      <c r="BI1646" s="12">
        <f t="shared" si="936"/>
        <v>0</v>
      </c>
      <c r="BJ1646" s="12">
        <f t="shared" si="937"/>
        <v>0</v>
      </c>
      <c r="BK1646" s="12">
        <f t="shared" si="938"/>
        <v>0</v>
      </c>
      <c r="BL1646" s="20">
        <f t="shared" si="939"/>
        <v>0</v>
      </c>
      <c r="BM1646" s="12">
        <f t="shared" si="940"/>
        <v>0</v>
      </c>
      <c r="BN1646" s="12" t="str">
        <f t="shared" si="963"/>
        <v/>
      </c>
      <c r="BO1646" s="12" t="str">
        <f t="shared" si="941"/>
        <v/>
      </c>
      <c r="BP1646" s="12" t="str">
        <f t="shared" si="942"/>
        <v/>
      </c>
      <c r="BQ1646" s="12" t="str">
        <f t="shared" si="943"/>
        <v/>
      </c>
      <c r="BS1646" s="12">
        <f t="shared" si="944"/>
        <v>0</v>
      </c>
      <c r="BT1646" s="12">
        <f t="shared" si="945"/>
        <v>0</v>
      </c>
      <c r="BU1646" s="12">
        <f t="shared" si="946"/>
        <v>0</v>
      </c>
      <c r="BV1646" s="12">
        <f t="shared" si="947"/>
        <v>0</v>
      </c>
      <c r="BW1646" s="12">
        <f t="shared" si="948"/>
        <v>0</v>
      </c>
      <c r="BX1646" s="12">
        <f t="shared" si="949"/>
        <v>0</v>
      </c>
      <c r="BY1646" s="12">
        <f t="shared" si="950"/>
        <v>0</v>
      </c>
      <c r="BZ1646" s="12">
        <f t="shared" si="951"/>
        <v>0</v>
      </c>
      <c r="CA1646" s="12" t="str">
        <f t="shared" si="952"/>
        <v/>
      </c>
      <c r="CB1646" s="21" t="str">
        <f t="shared" si="953"/>
        <v/>
      </c>
      <c r="CC1646" s="12" t="str">
        <f t="shared" si="954"/>
        <v/>
      </c>
      <c r="CD1646" s="12" t="str">
        <f t="shared" si="955"/>
        <v/>
      </c>
      <c r="CF1646" s="12">
        <f t="shared" si="956"/>
        <v>0</v>
      </c>
      <c r="CG1646" s="12">
        <f t="shared" si="957"/>
        <v>0</v>
      </c>
      <c r="CH1646" s="12">
        <f t="shared" si="958"/>
        <v>0</v>
      </c>
      <c r="CI1646" s="12">
        <f t="shared" si="959"/>
        <v>0</v>
      </c>
      <c r="CJ1646" s="12">
        <f t="shared" si="960"/>
        <v>0</v>
      </c>
      <c r="CK1646" s="12">
        <f t="shared" si="961"/>
        <v>0</v>
      </c>
    </row>
    <row r="1647" spans="50:89" x14ac:dyDescent="0.25">
      <c r="AX1647" s="12" t="str">
        <f t="shared" si="931"/>
        <v/>
      </c>
      <c r="AY1647" s="12" t="str">
        <f t="shared" si="962"/>
        <v/>
      </c>
      <c r="AZ1647" s="20">
        <f t="shared" si="932"/>
        <v>0</v>
      </c>
      <c r="BA1647" s="12" t="str">
        <f t="shared" si="927"/>
        <v/>
      </c>
      <c r="BB1647" s="12" t="str">
        <f t="shared" si="928"/>
        <v/>
      </c>
      <c r="BC1647" s="12" t="str">
        <f t="shared" si="929"/>
        <v/>
      </c>
      <c r="BD1647" s="12" t="str">
        <f t="shared" si="930"/>
        <v/>
      </c>
      <c r="BF1647" s="12">
        <f t="shared" si="933"/>
        <v>0</v>
      </c>
      <c r="BG1647" s="12">
        <f t="shared" si="934"/>
        <v>0</v>
      </c>
      <c r="BH1647" s="12">
        <f t="shared" si="935"/>
        <v>0</v>
      </c>
      <c r="BI1647" s="12">
        <f t="shared" si="936"/>
        <v>0</v>
      </c>
      <c r="BJ1647" s="12">
        <f t="shared" si="937"/>
        <v>0</v>
      </c>
      <c r="BK1647" s="12">
        <f t="shared" si="938"/>
        <v>0</v>
      </c>
      <c r="BL1647" s="20">
        <f t="shared" si="939"/>
        <v>0</v>
      </c>
      <c r="BM1647" s="12">
        <f t="shared" si="940"/>
        <v>0</v>
      </c>
      <c r="BN1647" s="12" t="str">
        <f t="shared" si="963"/>
        <v/>
      </c>
      <c r="BO1647" s="12" t="str">
        <f t="shared" si="941"/>
        <v/>
      </c>
      <c r="BP1647" s="12" t="str">
        <f t="shared" si="942"/>
        <v/>
      </c>
      <c r="BQ1647" s="12" t="str">
        <f t="shared" si="943"/>
        <v/>
      </c>
      <c r="BS1647" s="12">
        <f t="shared" si="944"/>
        <v>0</v>
      </c>
      <c r="BT1647" s="12">
        <f t="shared" si="945"/>
        <v>0</v>
      </c>
      <c r="BU1647" s="12">
        <f t="shared" si="946"/>
        <v>0</v>
      </c>
      <c r="BV1647" s="12">
        <f t="shared" si="947"/>
        <v>0</v>
      </c>
      <c r="BW1647" s="12">
        <f t="shared" si="948"/>
        <v>0</v>
      </c>
      <c r="BX1647" s="12">
        <f t="shared" si="949"/>
        <v>0</v>
      </c>
      <c r="BY1647" s="12">
        <f t="shared" si="950"/>
        <v>0</v>
      </c>
      <c r="BZ1647" s="12">
        <f t="shared" si="951"/>
        <v>0</v>
      </c>
      <c r="CA1647" s="12" t="str">
        <f t="shared" si="952"/>
        <v/>
      </c>
      <c r="CB1647" s="21" t="str">
        <f t="shared" si="953"/>
        <v/>
      </c>
      <c r="CC1647" s="12" t="str">
        <f t="shared" si="954"/>
        <v/>
      </c>
      <c r="CD1647" s="12" t="str">
        <f t="shared" si="955"/>
        <v/>
      </c>
      <c r="CF1647" s="12">
        <f t="shared" si="956"/>
        <v>0</v>
      </c>
      <c r="CG1647" s="12">
        <f t="shared" si="957"/>
        <v>0</v>
      </c>
      <c r="CH1647" s="12">
        <f t="shared" si="958"/>
        <v>0</v>
      </c>
      <c r="CI1647" s="12">
        <f t="shared" si="959"/>
        <v>0</v>
      </c>
      <c r="CJ1647" s="12">
        <f t="shared" si="960"/>
        <v>0</v>
      </c>
      <c r="CK1647" s="12">
        <f t="shared" si="961"/>
        <v>0</v>
      </c>
    </row>
    <row r="1648" spans="50:89" x14ac:dyDescent="0.25">
      <c r="AX1648" s="12" t="str">
        <f t="shared" si="931"/>
        <v/>
      </c>
      <c r="AY1648" s="12" t="str">
        <f t="shared" si="962"/>
        <v/>
      </c>
      <c r="AZ1648" s="20">
        <f t="shared" si="932"/>
        <v>0</v>
      </c>
      <c r="BA1648" s="12" t="str">
        <f t="shared" si="927"/>
        <v/>
      </c>
      <c r="BB1648" s="12" t="str">
        <f t="shared" si="928"/>
        <v/>
      </c>
      <c r="BC1648" s="12" t="str">
        <f t="shared" si="929"/>
        <v/>
      </c>
      <c r="BD1648" s="12" t="str">
        <f t="shared" si="930"/>
        <v/>
      </c>
      <c r="BF1648" s="12">
        <f t="shared" si="933"/>
        <v>0</v>
      </c>
      <c r="BG1648" s="12">
        <f t="shared" si="934"/>
        <v>0</v>
      </c>
      <c r="BH1648" s="12">
        <f t="shared" si="935"/>
        <v>0</v>
      </c>
      <c r="BI1648" s="12">
        <f t="shared" si="936"/>
        <v>0</v>
      </c>
      <c r="BJ1648" s="12">
        <f t="shared" si="937"/>
        <v>0</v>
      </c>
      <c r="BK1648" s="12">
        <f t="shared" si="938"/>
        <v>0</v>
      </c>
      <c r="BL1648" s="20">
        <f t="shared" si="939"/>
        <v>0</v>
      </c>
      <c r="BM1648" s="12">
        <f t="shared" si="940"/>
        <v>0</v>
      </c>
      <c r="BN1648" s="12" t="str">
        <f t="shared" si="963"/>
        <v/>
      </c>
      <c r="BO1648" s="12" t="str">
        <f t="shared" si="941"/>
        <v/>
      </c>
      <c r="BP1648" s="12" t="str">
        <f t="shared" si="942"/>
        <v/>
      </c>
      <c r="BQ1648" s="12" t="str">
        <f t="shared" si="943"/>
        <v/>
      </c>
      <c r="BS1648" s="12">
        <f t="shared" si="944"/>
        <v>0</v>
      </c>
      <c r="BT1648" s="12">
        <f t="shared" si="945"/>
        <v>0</v>
      </c>
      <c r="BU1648" s="12">
        <f t="shared" si="946"/>
        <v>0</v>
      </c>
      <c r="BV1648" s="12">
        <f t="shared" si="947"/>
        <v>0</v>
      </c>
      <c r="BW1648" s="12">
        <f t="shared" si="948"/>
        <v>0</v>
      </c>
      <c r="BX1648" s="12">
        <f t="shared" si="949"/>
        <v>0</v>
      </c>
      <c r="BY1648" s="12">
        <f t="shared" si="950"/>
        <v>0</v>
      </c>
      <c r="BZ1648" s="12">
        <f t="shared" si="951"/>
        <v>0</v>
      </c>
      <c r="CA1648" s="12" t="str">
        <f t="shared" si="952"/>
        <v/>
      </c>
      <c r="CB1648" s="21" t="str">
        <f t="shared" si="953"/>
        <v/>
      </c>
      <c r="CC1648" s="12" t="str">
        <f t="shared" si="954"/>
        <v/>
      </c>
      <c r="CD1648" s="12" t="str">
        <f t="shared" si="955"/>
        <v/>
      </c>
      <c r="CF1648" s="12">
        <f t="shared" si="956"/>
        <v>0</v>
      </c>
      <c r="CG1648" s="12">
        <f t="shared" si="957"/>
        <v>0</v>
      </c>
      <c r="CH1648" s="12">
        <f t="shared" si="958"/>
        <v>0</v>
      </c>
      <c r="CI1648" s="12">
        <f t="shared" si="959"/>
        <v>0</v>
      </c>
      <c r="CJ1648" s="12">
        <f t="shared" si="960"/>
        <v>0</v>
      </c>
      <c r="CK1648" s="12">
        <f t="shared" si="961"/>
        <v>0</v>
      </c>
    </row>
    <row r="1649" spans="50:89" x14ac:dyDescent="0.25">
      <c r="AX1649" s="12" t="str">
        <f t="shared" si="931"/>
        <v/>
      </c>
      <c r="AY1649" s="12" t="str">
        <f t="shared" si="962"/>
        <v/>
      </c>
      <c r="AZ1649" s="20">
        <f t="shared" si="932"/>
        <v>0</v>
      </c>
      <c r="BA1649" s="12" t="str">
        <f t="shared" si="927"/>
        <v/>
      </c>
      <c r="BB1649" s="12" t="str">
        <f t="shared" si="928"/>
        <v/>
      </c>
      <c r="BC1649" s="12" t="str">
        <f t="shared" si="929"/>
        <v/>
      </c>
      <c r="BD1649" s="12" t="str">
        <f t="shared" si="930"/>
        <v/>
      </c>
      <c r="BF1649" s="12">
        <f t="shared" si="933"/>
        <v>0</v>
      </c>
      <c r="BG1649" s="12">
        <f t="shared" si="934"/>
        <v>0</v>
      </c>
      <c r="BH1649" s="12">
        <f t="shared" si="935"/>
        <v>0</v>
      </c>
      <c r="BI1649" s="12">
        <f t="shared" si="936"/>
        <v>0</v>
      </c>
      <c r="BJ1649" s="12">
        <f t="shared" si="937"/>
        <v>0</v>
      </c>
      <c r="BK1649" s="12">
        <f t="shared" si="938"/>
        <v>0</v>
      </c>
      <c r="BL1649" s="20">
        <f t="shared" si="939"/>
        <v>0</v>
      </c>
      <c r="BM1649" s="12">
        <f t="shared" si="940"/>
        <v>0</v>
      </c>
      <c r="BN1649" s="12" t="str">
        <f t="shared" si="963"/>
        <v/>
      </c>
      <c r="BO1649" s="12" t="str">
        <f t="shared" si="941"/>
        <v/>
      </c>
      <c r="BP1649" s="12" t="str">
        <f t="shared" si="942"/>
        <v/>
      </c>
      <c r="BQ1649" s="12" t="str">
        <f t="shared" si="943"/>
        <v/>
      </c>
      <c r="BS1649" s="12">
        <f t="shared" si="944"/>
        <v>0</v>
      </c>
      <c r="BT1649" s="12">
        <f t="shared" si="945"/>
        <v>0</v>
      </c>
      <c r="BU1649" s="12">
        <f t="shared" si="946"/>
        <v>0</v>
      </c>
      <c r="BV1649" s="12">
        <f t="shared" si="947"/>
        <v>0</v>
      </c>
      <c r="BW1649" s="12">
        <f t="shared" si="948"/>
        <v>0</v>
      </c>
      <c r="BX1649" s="12">
        <f t="shared" si="949"/>
        <v>0</v>
      </c>
      <c r="BY1649" s="12">
        <f t="shared" si="950"/>
        <v>0</v>
      </c>
      <c r="BZ1649" s="12">
        <f t="shared" si="951"/>
        <v>0</v>
      </c>
      <c r="CA1649" s="12" t="str">
        <f t="shared" si="952"/>
        <v/>
      </c>
      <c r="CB1649" s="21" t="str">
        <f t="shared" si="953"/>
        <v/>
      </c>
      <c r="CC1649" s="12" t="str">
        <f t="shared" si="954"/>
        <v/>
      </c>
      <c r="CD1649" s="12" t="str">
        <f t="shared" si="955"/>
        <v/>
      </c>
      <c r="CF1649" s="12">
        <f t="shared" si="956"/>
        <v>0</v>
      </c>
      <c r="CG1649" s="12">
        <f t="shared" si="957"/>
        <v>0</v>
      </c>
      <c r="CH1649" s="12">
        <f t="shared" si="958"/>
        <v>0</v>
      </c>
      <c r="CI1649" s="12">
        <f t="shared" si="959"/>
        <v>0</v>
      </c>
      <c r="CJ1649" s="12">
        <f t="shared" si="960"/>
        <v>0</v>
      </c>
      <c r="CK1649" s="12">
        <f t="shared" si="961"/>
        <v>0</v>
      </c>
    </row>
    <row r="1650" spans="50:89" x14ac:dyDescent="0.25">
      <c r="AX1650" s="12" t="str">
        <f t="shared" si="931"/>
        <v/>
      </c>
      <c r="AY1650" s="12" t="str">
        <f t="shared" si="962"/>
        <v/>
      </c>
      <c r="AZ1650" s="20">
        <f t="shared" si="932"/>
        <v>0</v>
      </c>
      <c r="BA1650" s="12" t="str">
        <f t="shared" si="927"/>
        <v/>
      </c>
      <c r="BB1650" s="12" t="str">
        <f t="shared" si="928"/>
        <v/>
      </c>
      <c r="BC1650" s="12" t="str">
        <f t="shared" si="929"/>
        <v/>
      </c>
      <c r="BD1650" s="12" t="str">
        <f t="shared" si="930"/>
        <v/>
      </c>
      <c r="BF1650" s="12">
        <f t="shared" si="933"/>
        <v>0</v>
      </c>
      <c r="BG1650" s="12">
        <f t="shared" si="934"/>
        <v>0</v>
      </c>
      <c r="BH1650" s="12">
        <f t="shared" si="935"/>
        <v>0</v>
      </c>
      <c r="BI1650" s="12">
        <f t="shared" si="936"/>
        <v>0</v>
      </c>
      <c r="BJ1650" s="12">
        <f t="shared" si="937"/>
        <v>0</v>
      </c>
      <c r="BK1650" s="12">
        <f t="shared" si="938"/>
        <v>0</v>
      </c>
      <c r="BL1650" s="20">
        <f t="shared" si="939"/>
        <v>0</v>
      </c>
      <c r="BM1650" s="12">
        <f t="shared" si="940"/>
        <v>0</v>
      </c>
      <c r="BN1650" s="12" t="str">
        <f t="shared" si="963"/>
        <v/>
      </c>
      <c r="BO1650" s="12" t="str">
        <f t="shared" si="941"/>
        <v/>
      </c>
      <c r="BP1650" s="12" t="str">
        <f t="shared" si="942"/>
        <v/>
      </c>
      <c r="BQ1650" s="12" t="str">
        <f t="shared" si="943"/>
        <v/>
      </c>
      <c r="BS1650" s="12">
        <f t="shared" si="944"/>
        <v>0</v>
      </c>
      <c r="BT1650" s="12">
        <f t="shared" si="945"/>
        <v>0</v>
      </c>
      <c r="BU1650" s="12">
        <f t="shared" si="946"/>
        <v>0</v>
      </c>
      <c r="BV1650" s="12">
        <f t="shared" si="947"/>
        <v>0</v>
      </c>
      <c r="BW1650" s="12">
        <f t="shared" si="948"/>
        <v>0</v>
      </c>
      <c r="BX1650" s="12">
        <f t="shared" si="949"/>
        <v>0</v>
      </c>
      <c r="BY1650" s="12">
        <f t="shared" si="950"/>
        <v>0</v>
      </c>
      <c r="BZ1650" s="12">
        <f t="shared" si="951"/>
        <v>0</v>
      </c>
      <c r="CA1650" s="12" t="str">
        <f t="shared" si="952"/>
        <v/>
      </c>
      <c r="CB1650" s="21" t="str">
        <f t="shared" si="953"/>
        <v/>
      </c>
      <c r="CC1650" s="12" t="str">
        <f t="shared" si="954"/>
        <v/>
      </c>
      <c r="CD1650" s="12" t="str">
        <f t="shared" si="955"/>
        <v/>
      </c>
      <c r="CF1650" s="12">
        <f t="shared" si="956"/>
        <v>0</v>
      </c>
      <c r="CG1650" s="12">
        <f t="shared" si="957"/>
        <v>0</v>
      </c>
      <c r="CH1650" s="12">
        <f t="shared" si="958"/>
        <v>0</v>
      </c>
      <c r="CI1650" s="12">
        <f t="shared" si="959"/>
        <v>0</v>
      </c>
      <c r="CJ1650" s="12">
        <f t="shared" si="960"/>
        <v>0</v>
      </c>
      <c r="CK1650" s="12">
        <f t="shared" si="961"/>
        <v>0</v>
      </c>
    </row>
    <row r="1651" spans="50:89" x14ac:dyDescent="0.25">
      <c r="AX1651" s="12" t="str">
        <f t="shared" si="931"/>
        <v/>
      </c>
      <c r="AY1651" s="12" t="str">
        <f t="shared" si="962"/>
        <v/>
      </c>
      <c r="AZ1651" s="20">
        <f t="shared" si="932"/>
        <v>0</v>
      </c>
      <c r="BA1651" s="12" t="str">
        <f t="shared" si="927"/>
        <v/>
      </c>
      <c r="BB1651" s="12" t="str">
        <f t="shared" si="928"/>
        <v/>
      </c>
      <c r="BC1651" s="12" t="str">
        <f t="shared" si="929"/>
        <v/>
      </c>
      <c r="BD1651" s="12" t="str">
        <f t="shared" si="930"/>
        <v/>
      </c>
      <c r="BF1651" s="12">
        <f t="shared" si="933"/>
        <v>0</v>
      </c>
      <c r="BG1651" s="12">
        <f t="shared" si="934"/>
        <v>0</v>
      </c>
      <c r="BH1651" s="12">
        <f t="shared" si="935"/>
        <v>0</v>
      </c>
      <c r="BI1651" s="12">
        <f t="shared" si="936"/>
        <v>0</v>
      </c>
      <c r="BJ1651" s="12">
        <f t="shared" si="937"/>
        <v>0</v>
      </c>
      <c r="BK1651" s="12">
        <f t="shared" si="938"/>
        <v>0</v>
      </c>
      <c r="BL1651" s="20">
        <f t="shared" si="939"/>
        <v>0</v>
      </c>
      <c r="BM1651" s="12">
        <f t="shared" si="940"/>
        <v>0</v>
      </c>
      <c r="BN1651" s="12" t="str">
        <f t="shared" si="963"/>
        <v/>
      </c>
      <c r="BO1651" s="12" t="str">
        <f t="shared" si="941"/>
        <v/>
      </c>
      <c r="BP1651" s="12" t="str">
        <f t="shared" si="942"/>
        <v/>
      </c>
      <c r="BQ1651" s="12" t="str">
        <f t="shared" si="943"/>
        <v/>
      </c>
      <c r="BS1651" s="12">
        <f t="shared" si="944"/>
        <v>0</v>
      </c>
      <c r="BT1651" s="12">
        <f t="shared" si="945"/>
        <v>0</v>
      </c>
      <c r="BU1651" s="12">
        <f t="shared" si="946"/>
        <v>0</v>
      </c>
      <c r="BV1651" s="12">
        <f t="shared" si="947"/>
        <v>0</v>
      </c>
      <c r="BW1651" s="12">
        <f t="shared" si="948"/>
        <v>0</v>
      </c>
      <c r="BX1651" s="12">
        <f t="shared" si="949"/>
        <v>0</v>
      </c>
      <c r="BY1651" s="12">
        <f t="shared" si="950"/>
        <v>0</v>
      </c>
      <c r="BZ1651" s="12">
        <f t="shared" si="951"/>
        <v>0</v>
      </c>
      <c r="CA1651" s="12" t="str">
        <f t="shared" si="952"/>
        <v/>
      </c>
      <c r="CB1651" s="21" t="str">
        <f t="shared" si="953"/>
        <v/>
      </c>
      <c r="CC1651" s="12" t="str">
        <f t="shared" si="954"/>
        <v/>
      </c>
      <c r="CD1651" s="12" t="str">
        <f t="shared" si="955"/>
        <v/>
      </c>
      <c r="CF1651" s="12">
        <f t="shared" si="956"/>
        <v>0</v>
      </c>
      <c r="CG1651" s="12">
        <f t="shared" si="957"/>
        <v>0</v>
      </c>
      <c r="CH1651" s="12">
        <f t="shared" si="958"/>
        <v>0</v>
      </c>
      <c r="CI1651" s="12">
        <f t="shared" si="959"/>
        <v>0</v>
      </c>
      <c r="CJ1651" s="12">
        <f t="shared" si="960"/>
        <v>0</v>
      </c>
      <c r="CK1651" s="12">
        <f t="shared" si="961"/>
        <v>0</v>
      </c>
    </row>
    <row r="1652" spans="50:89" x14ac:dyDescent="0.25">
      <c r="AX1652" s="12" t="str">
        <f t="shared" si="931"/>
        <v/>
      </c>
      <c r="AY1652" s="12" t="str">
        <f t="shared" si="962"/>
        <v/>
      </c>
      <c r="AZ1652" s="20">
        <f t="shared" si="932"/>
        <v>0</v>
      </c>
      <c r="BA1652" s="12" t="str">
        <f t="shared" si="927"/>
        <v/>
      </c>
      <c r="BB1652" s="12" t="str">
        <f t="shared" si="928"/>
        <v/>
      </c>
      <c r="BC1652" s="12" t="str">
        <f t="shared" si="929"/>
        <v/>
      </c>
      <c r="BD1652" s="12" t="str">
        <f t="shared" si="930"/>
        <v/>
      </c>
      <c r="BF1652" s="12">
        <f t="shared" si="933"/>
        <v>0</v>
      </c>
      <c r="BG1652" s="12">
        <f t="shared" si="934"/>
        <v>0</v>
      </c>
      <c r="BH1652" s="12">
        <f t="shared" si="935"/>
        <v>0</v>
      </c>
      <c r="BI1652" s="12">
        <f t="shared" si="936"/>
        <v>0</v>
      </c>
      <c r="BJ1652" s="12">
        <f t="shared" si="937"/>
        <v>0</v>
      </c>
      <c r="BK1652" s="12">
        <f t="shared" si="938"/>
        <v>0</v>
      </c>
      <c r="BL1652" s="20">
        <f t="shared" si="939"/>
        <v>0</v>
      </c>
      <c r="BM1652" s="12">
        <f t="shared" si="940"/>
        <v>0</v>
      </c>
      <c r="BN1652" s="12" t="str">
        <f t="shared" si="963"/>
        <v/>
      </c>
      <c r="BO1652" s="12" t="str">
        <f t="shared" si="941"/>
        <v/>
      </c>
      <c r="BP1652" s="12" t="str">
        <f t="shared" si="942"/>
        <v/>
      </c>
      <c r="BQ1652" s="12" t="str">
        <f t="shared" si="943"/>
        <v/>
      </c>
      <c r="BS1652" s="12">
        <f t="shared" si="944"/>
        <v>0</v>
      </c>
      <c r="BT1652" s="12">
        <f t="shared" si="945"/>
        <v>0</v>
      </c>
      <c r="BU1652" s="12">
        <f t="shared" si="946"/>
        <v>0</v>
      </c>
      <c r="BV1652" s="12">
        <f t="shared" si="947"/>
        <v>0</v>
      </c>
      <c r="BW1652" s="12">
        <f t="shared" si="948"/>
        <v>0</v>
      </c>
      <c r="BX1652" s="12">
        <f t="shared" si="949"/>
        <v>0</v>
      </c>
      <c r="BY1652" s="12">
        <f t="shared" si="950"/>
        <v>0</v>
      </c>
      <c r="BZ1652" s="12">
        <f t="shared" si="951"/>
        <v>0</v>
      </c>
      <c r="CA1652" s="12" t="str">
        <f t="shared" si="952"/>
        <v/>
      </c>
      <c r="CB1652" s="21" t="str">
        <f t="shared" si="953"/>
        <v/>
      </c>
      <c r="CC1652" s="12" t="str">
        <f t="shared" si="954"/>
        <v/>
      </c>
      <c r="CD1652" s="12" t="str">
        <f t="shared" si="955"/>
        <v/>
      </c>
      <c r="CF1652" s="12">
        <f t="shared" si="956"/>
        <v>0</v>
      </c>
      <c r="CG1652" s="12">
        <f t="shared" si="957"/>
        <v>0</v>
      </c>
      <c r="CH1652" s="12">
        <f t="shared" si="958"/>
        <v>0</v>
      </c>
      <c r="CI1652" s="12">
        <f t="shared" si="959"/>
        <v>0</v>
      </c>
      <c r="CJ1652" s="12">
        <f t="shared" si="960"/>
        <v>0</v>
      </c>
      <c r="CK1652" s="12">
        <f t="shared" si="961"/>
        <v>0</v>
      </c>
    </row>
    <row r="1653" spans="50:89" x14ac:dyDescent="0.25">
      <c r="AX1653" s="12" t="str">
        <f t="shared" si="931"/>
        <v/>
      </c>
      <c r="AY1653" s="12" t="str">
        <f t="shared" si="962"/>
        <v/>
      </c>
      <c r="AZ1653" s="20">
        <f t="shared" si="932"/>
        <v>0</v>
      </c>
      <c r="BA1653" s="12" t="str">
        <f t="shared" si="927"/>
        <v/>
      </c>
      <c r="BB1653" s="12" t="str">
        <f t="shared" si="928"/>
        <v/>
      </c>
      <c r="BC1653" s="12" t="str">
        <f t="shared" si="929"/>
        <v/>
      </c>
      <c r="BD1653" s="12" t="str">
        <f t="shared" si="930"/>
        <v/>
      </c>
      <c r="BF1653" s="12">
        <f t="shared" si="933"/>
        <v>0</v>
      </c>
      <c r="BG1653" s="12">
        <f t="shared" si="934"/>
        <v>0</v>
      </c>
      <c r="BH1653" s="12">
        <f t="shared" si="935"/>
        <v>0</v>
      </c>
      <c r="BI1653" s="12">
        <f t="shared" si="936"/>
        <v>0</v>
      </c>
      <c r="BJ1653" s="12">
        <f t="shared" si="937"/>
        <v>0</v>
      </c>
      <c r="BK1653" s="12">
        <f t="shared" si="938"/>
        <v>0</v>
      </c>
      <c r="BL1653" s="20">
        <f t="shared" si="939"/>
        <v>0</v>
      </c>
      <c r="BM1653" s="12">
        <f t="shared" si="940"/>
        <v>0</v>
      </c>
      <c r="BN1653" s="12" t="str">
        <f t="shared" si="963"/>
        <v/>
      </c>
      <c r="BO1653" s="12" t="str">
        <f t="shared" si="941"/>
        <v/>
      </c>
      <c r="BP1653" s="12" t="str">
        <f t="shared" si="942"/>
        <v/>
      </c>
      <c r="BQ1653" s="12" t="str">
        <f t="shared" si="943"/>
        <v/>
      </c>
      <c r="BS1653" s="12">
        <f t="shared" si="944"/>
        <v>0</v>
      </c>
      <c r="BT1653" s="12">
        <f t="shared" si="945"/>
        <v>0</v>
      </c>
      <c r="BU1653" s="12">
        <f t="shared" si="946"/>
        <v>0</v>
      </c>
      <c r="BV1653" s="12">
        <f t="shared" si="947"/>
        <v>0</v>
      </c>
      <c r="BW1653" s="12">
        <f t="shared" si="948"/>
        <v>0</v>
      </c>
      <c r="BX1653" s="12">
        <f t="shared" si="949"/>
        <v>0</v>
      </c>
      <c r="BY1653" s="12">
        <f t="shared" si="950"/>
        <v>0</v>
      </c>
      <c r="BZ1653" s="12">
        <f t="shared" si="951"/>
        <v>0</v>
      </c>
      <c r="CA1653" s="12" t="str">
        <f t="shared" si="952"/>
        <v/>
      </c>
      <c r="CB1653" s="21" t="str">
        <f t="shared" si="953"/>
        <v/>
      </c>
      <c r="CC1653" s="12" t="str">
        <f t="shared" si="954"/>
        <v/>
      </c>
      <c r="CD1653" s="12" t="str">
        <f t="shared" si="955"/>
        <v/>
      </c>
      <c r="CF1653" s="12">
        <f t="shared" si="956"/>
        <v>0</v>
      </c>
      <c r="CG1653" s="12">
        <f t="shared" si="957"/>
        <v>0</v>
      </c>
      <c r="CH1653" s="12">
        <f t="shared" si="958"/>
        <v>0</v>
      </c>
      <c r="CI1653" s="12">
        <f t="shared" si="959"/>
        <v>0</v>
      </c>
      <c r="CJ1653" s="12">
        <f t="shared" si="960"/>
        <v>0</v>
      </c>
      <c r="CK1653" s="12">
        <f t="shared" si="961"/>
        <v>0</v>
      </c>
    </row>
    <row r="1654" spans="50:89" x14ac:dyDescent="0.25">
      <c r="AX1654" s="12" t="str">
        <f t="shared" si="931"/>
        <v/>
      </c>
      <c r="AY1654" s="12" t="str">
        <f t="shared" si="962"/>
        <v/>
      </c>
      <c r="AZ1654" s="20">
        <f t="shared" si="932"/>
        <v>0</v>
      </c>
      <c r="BA1654" s="12" t="str">
        <f t="shared" si="927"/>
        <v/>
      </c>
      <c r="BB1654" s="12" t="str">
        <f t="shared" si="928"/>
        <v/>
      </c>
      <c r="BC1654" s="12" t="str">
        <f t="shared" si="929"/>
        <v/>
      </c>
      <c r="BD1654" s="12" t="str">
        <f t="shared" si="930"/>
        <v/>
      </c>
      <c r="BF1654" s="12">
        <f t="shared" si="933"/>
        <v>0</v>
      </c>
      <c r="BG1654" s="12">
        <f t="shared" si="934"/>
        <v>0</v>
      </c>
      <c r="BH1654" s="12">
        <f t="shared" si="935"/>
        <v>0</v>
      </c>
      <c r="BI1654" s="12">
        <f t="shared" si="936"/>
        <v>0</v>
      </c>
      <c r="BJ1654" s="12">
        <f t="shared" si="937"/>
        <v>0</v>
      </c>
      <c r="BK1654" s="12">
        <f t="shared" si="938"/>
        <v>0</v>
      </c>
      <c r="BL1654" s="20">
        <f t="shared" si="939"/>
        <v>0</v>
      </c>
      <c r="BM1654" s="12">
        <f t="shared" si="940"/>
        <v>0</v>
      </c>
      <c r="BN1654" s="12" t="str">
        <f t="shared" si="963"/>
        <v/>
      </c>
      <c r="BO1654" s="12" t="str">
        <f t="shared" si="941"/>
        <v/>
      </c>
      <c r="BP1654" s="12" t="str">
        <f t="shared" si="942"/>
        <v/>
      </c>
      <c r="BQ1654" s="12" t="str">
        <f t="shared" si="943"/>
        <v/>
      </c>
      <c r="BS1654" s="12">
        <f t="shared" si="944"/>
        <v>0</v>
      </c>
      <c r="BT1654" s="12">
        <f t="shared" si="945"/>
        <v>0</v>
      </c>
      <c r="BU1654" s="12">
        <f t="shared" si="946"/>
        <v>0</v>
      </c>
      <c r="BV1654" s="12">
        <f t="shared" si="947"/>
        <v>0</v>
      </c>
      <c r="BW1654" s="12">
        <f t="shared" si="948"/>
        <v>0</v>
      </c>
      <c r="BX1654" s="12">
        <f t="shared" si="949"/>
        <v>0</v>
      </c>
      <c r="BY1654" s="12">
        <f t="shared" si="950"/>
        <v>0</v>
      </c>
      <c r="BZ1654" s="12">
        <f t="shared" si="951"/>
        <v>0</v>
      </c>
      <c r="CA1654" s="12" t="str">
        <f t="shared" si="952"/>
        <v/>
      </c>
      <c r="CB1654" s="21" t="str">
        <f t="shared" si="953"/>
        <v/>
      </c>
      <c r="CC1654" s="12" t="str">
        <f t="shared" si="954"/>
        <v/>
      </c>
      <c r="CD1654" s="12" t="str">
        <f t="shared" si="955"/>
        <v/>
      </c>
      <c r="CF1654" s="12">
        <f t="shared" si="956"/>
        <v>0</v>
      </c>
      <c r="CG1654" s="12">
        <f t="shared" si="957"/>
        <v>0</v>
      </c>
      <c r="CH1654" s="12">
        <f t="shared" si="958"/>
        <v>0</v>
      </c>
      <c r="CI1654" s="12">
        <f t="shared" si="959"/>
        <v>0</v>
      </c>
      <c r="CJ1654" s="12">
        <f t="shared" si="960"/>
        <v>0</v>
      </c>
      <c r="CK1654" s="12">
        <f t="shared" si="961"/>
        <v>0</v>
      </c>
    </row>
    <row r="1655" spans="50:89" x14ac:dyDescent="0.25">
      <c r="AX1655" s="12" t="str">
        <f t="shared" si="931"/>
        <v/>
      </c>
      <c r="AY1655" s="12" t="str">
        <f t="shared" si="962"/>
        <v/>
      </c>
      <c r="AZ1655" s="20">
        <f t="shared" si="932"/>
        <v>0</v>
      </c>
      <c r="BA1655" s="12" t="str">
        <f t="shared" si="927"/>
        <v/>
      </c>
      <c r="BB1655" s="12" t="str">
        <f t="shared" si="928"/>
        <v/>
      </c>
      <c r="BC1655" s="12" t="str">
        <f t="shared" si="929"/>
        <v/>
      </c>
      <c r="BD1655" s="12" t="str">
        <f t="shared" si="930"/>
        <v/>
      </c>
      <c r="BF1655" s="12">
        <f t="shared" si="933"/>
        <v>0</v>
      </c>
      <c r="BG1655" s="12">
        <f t="shared" si="934"/>
        <v>0</v>
      </c>
      <c r="BH1655" s="12">
        <f t="shared" si="935"/>
        <v>0</v>
      </c>
      <c r="BI1655" s="12">
        <f t="shared" si="936"/>
        <v>0</v>
      </c>
      <c r="BJ1655" s="12">
        <f t="shared" si="937"/>
        <v>0</v>
      </c>
      <c r="BK1655" s="12">
        <f t="shared" si="938"/>
        <v>0</v>
      </c>
      <c r="BL1655" s="20">
        <f t="shared" si="939"/>
        <v>0</v>
      </c>
      <c r="BM1655" s="12">
        <f t="shared" si="940"/>
        <v>0</v>
      </c>
      <c r="BN1655" s="12" t="str">
        <f t="shared" si="963"/>
        <v/>
      </c>
      <c r="BO1655" s="12" t="str">
        <f t="shared" si="941"/>
        <v/>
      </c>
      <c r="BP1655" s="12" t="str">
        <f t="shared" si="942"/>
        <v/>
      </c>
      <c r="BQ1655" s="12" t="str">
        <f t="shared" si="943"/>
        <v/>
      </c>
      <c r="BS1655" s="12">
        <f t="shared" si="944"/>
        <v>0</v>
      </c>
      <c r="BT1655" s="12">
        <f t="shared" si="945"/>
        <v>0</v>
      </c>
      <c r="BU1655" s="12">
        <f t="shared" si="946"/>
        <v>0</v>
      </c>
      <c r="BV1655" s="12">
        <f t="shared" si="947"/>
        <v>0</v>
      </c>
      <c r="BW1655" s="12">
        <f t="shared" si="948"/>
        <v>0</v>
      </c>
      <c r="BX1655" s="12">
        <f t="shared" si="949"/>
        <v>0</v>
      </c>
      <c r="BY1655" s="12">
        <f t="shared" si="950"/>
        <v>0</v>
      </c>
      <c r="BZ1655" s="12">
        <f t="shared" si="951"/>
        <v>0</v>
      </c>
      <c r="CA1655" s="12" t="str">
        <f t="shared" si="952"/>
        <v/>
      </c>
      <c r="CB1655" s="21" t="str">
        <f t="shared" si="953"/>
        <v/>
      </c>
      <c r="CC1655" s="12" t="str">
        <f t="shared" si="954"/>
        <v/>
      </c>
      <c r="CD1655" s="12" t="str">
        <f t="shared" si="955"/>
        <v/>
      </c>
      <c r="CF1655" s="12">
        <f t="shared" si="956"/>
        <v>0</v>
      </c>
      <c r="CG1655" s="12">
        <f t="shared" si="957"/>
        <v>0</v>
      </c>
      <c r="CH1655" s="12">
        <f t="shared" si="958"/>
        <v>0</v>
      </c>
      <c r="CI1655" s="12">
        <f t="shared" si="959"/>
        <v>0</v>
      </c>
      <c r="CJ1655" s="12">
        <f t="shared" si="960"/>
        <v>0</v>
      </c>
      <c r="CK1655" s="12">
        <f t="shared" si="961"/>
        <v>0</v>
      </c>
    </row>
    <row r="1656" spans="50:89" x14ac:dyDescent="0.25">
      <c r="AX1656" s="12" t="str">
        <f t="shared" si="931"/>
        <v/>
      </c>
      <c r="AY1656" s="12" t="str">
        <f t="shared" si="962"/>
        <v/>
      </c>
      <c r="AZ1656" s="20">
        <f t="shared" si="932"/>
        <v>0</v>
      </c>
      <c r="BA1656" s="12" t="str">
        <f t="shared" si="927"/>
        <v/>
      </c>
      <c r="BB1656" s="12" t="str">
        <f t="shared" si="928"/>
        <v/>
      </c>
      <c r="BC1656" s="12" t="str">
        <f t="shared" si="929"/>
        <v/>
      </c>
      <c r="BD1656" s="12" t="str">
        <f t="shared" si="930"/>
        <v/>
      </c>
      <c r="BF1656" s="12">
        <f t="shared" si="933"/>
        <v>0</v>
      </c>
      <c r="BG1656" s="12">
        <f t="shared" si="934"/>
        <v>0</v>
      </c>
      <c r="BH1656" s="12">
        <f t="shared" si="935"/>
        <v>0</v>
      </c>
      <c r="BI1656" s="12">
        <f t="shared" si="936"/>
        <v>0</v>
      </c>
      <c r="BJ1656" s="12">
        <f t="shared" si="937"/>
        <v>0</v>
      </c>
      <c r="BK1656" s="12">
        <f t="shared" si="938"/>
        <v>0</v>
      </c>
      <c r="BL1656" s="20">
        <f t="shared" si="939"/>
        <v>0</v>
      </c>
      <c r="BM1656" s="12">
        <f t="shared" si="940"/>
        <v>0</v>
      </c>
      <c r="BN1656" s="12" t="str">
        <f t="shared" si="963"/>
        <v/>
      </c>
      <c r="BO1656" s="12" t="str">
        <f t="shared" si="941"/>
        <v/>
      </c>
      <c r="BP1656" s="12" t="str">
        <f t="shared" si="942"/>
        <v/>
      </c>
      <c r="BQ1656" s="12" t="str">
        <f t="shared" si="943"/>
        <v/>
      </c>
      <c r="BS1656" s="12">
        <f t="shared" si="944"/>
        <v>0</v>
      </c>
      <c r="BT1656" s="12">
        <f t="shared" si="945"/>
        <v>0</v>
      </c>
      <c r="BU1656" s="12">
        <f t="shared" si="946"/>
        <v>0</v>
      </c>
      <c r="BV1656" s="12">
        <f t="shared" si="947"/>
        <v>0</v>
      </c>
      <c r="BW1656" s="12">
        <f t="shared" si="948"/>
        <v>0</v>
      </c>
      <c r="BX1656" s="12">
        <f t="shared" si="949"/>
        <v>0</v>
      </c>
      <c r="BY1656" s="12">
        <f t="shared" si="950"/>
        <v>0</v>
      </c>
      <c r="BZ1656" s="12">
        <f t="shared" si="951"/>
        <v>0</v>
      </c>
      <c r="CA1656" s="12" t="str">
        <f t="shared" si="952"/>
        <v/>
      </c>
      <c r="CB1656" s="21" t="str">
        <f t="shared" si="953"/>
        <v/>
      </c>
      <c r="CC1656" s="12" t="str">
        <f t="shared" si="954"/>
        <v/>
      </c>
      <c r="CD1656" s="12" t="str">
        <f t="shared" si="955"/>
        <v/>
      </c>
      <c r="CF1656" s="12">
        <f t="shared" si="956"/>
        <v>0</v>
      </c>
      <c r="CG1656" s="12">
        <f t="shared" si="957"/>
        <v>0</v>
      </c>
      <c r="CH1656" s="12">
        <f t="shared" si="958"/>
        <v>0</v>
      </c>
      <c r="CI1656" s="12">
        <f t="shared" si="959"/>
        <v>0</v>
      </c>
      <c r="CJ1656" s="12">
        <f t="shared" si="960"/>
        <v>0</v>
      </c>
      <c r="CK1656" s="12">
        <f t="shared" si="961"/>
        <v>0</v>
      </c>
    </row>
    <row r="1657" spans="50:89" x14ac:dyDescent="0.25">
      <c r="AX1657" s="12" t="str">
        <f t="shared" si="931"/>
        <v/>
      </c>
      <c r="AY1657" s="12" t="str">
        <f t="shared" si="962"/>
        <v/>
      </c>
      <c r="AZ1657" s="20">
        <f t="shared" si="932"/>
        <v>0</v>
      </c>
      <c r="BA1657" s="12" t="str">
        <f t="shared" si="927"/>
        <v/>
      </c>
      <c r="BB1657" s="12" t="str">
        <f t="shared" si="928"/>
        <v/>
      </c>
      <c r="BC1657" s="12" t="str">
        <f t="shared" si="929"/>
        <v/>
      </c>
      <c r="BD1657" s="12" t="str">
        <f t="shared" si="930"/>
        <v/>
      </c>
      <c r="BF1657" s="12">
        <f t="shared" si="933"/>
        <v>0</v>
      </c>
      <c r="BG1657" s="12">
        <f t="shared" si="934"/>
        <v>0</v>
      </c>
      <c r="BH1657" s="12">
        <f t="shared" si="935"/>
        <v>0</v>
      </c>
      <c r="BI1657" s="12">
        <f t="shared" si="936"/>
        <v>0</v>
      </c>
      <c r="BJ1657" s="12">
        <f t="shared" si="937"/>
        <v>0</v>
      </c>
      <c r="BK1657" s="12">
        <f t="shared" si="938"/>
        <v>0</v>
      </c>
      <c r="BL1657" s="20">
        <f t="shared" si="939"/>
        <v>0</v>
      </c>
      <c r="BM1657" s="12">
        <f t="shared" si="940"/>
        <v>0</v>
      </c>
      <c r="BN1657" s="12" t="str">
        <f t="shared" si="963"/>
        <v/>
      </c>
      <c r="BO1657" s="12" t="str">
        <f t="shared" si="941"/>
        <v/>
      </c>
      <c r="BP1657" s="12" t="str">
        <f t="shared" si="942"/>
        <v/>
      </c>
      <c r="BQ1657" s="12" t="str">
        <f t="shared" si="943"/>
        <v/>
      </c>
      <c r="BS1657" s="12">
        <f t="shared" si="944"/>
        <v>0</v>
      </c>
      <c r="BT1657" s="12">
        <f t="shared" si="945"/>
        <v>0</v>
      </c>
      <c r="BU1657" s="12">
        <f t="shared" si="946"/>
        <v>0</v>
      </c>
      <c r="BV1657" s="12">
        <f t="shared" si="947"/>
        <v>0</v>
      </c>
      <c r="BW1657" s="12">
        <f t="shared" si="948"/>
        <v>0</v>
      </c>
      <c r="BX1657" s="12">
        <f t="shared" si="949"/>
        <v>0</v>
      </c>
      <c r="BY1657" s="12">
        <f t="shared" si="950"/>
        <v>0</v>
      </c>
      <c r="BZ1657" s="12">
        <f t="shared" si="951"/>
        <v>0</v>
      </c>
      <c r="CA1657" s="12" t="str">
        <f t="shared" si="952"/>
        <v/>
      </c>
      <c r="CB1657" s="21" t="str">
        <f t="shared" si="953"/>
        <v/>
      </c>
      <c r="CC1657" s="12" t="str">
        <f t="shared" si="954"/>
        <v/>
      </c>
      <c r="CD1657" s="12" t="str">
        <f t="shared" si="955"/>
        <v/>
      </c>
      <c r="CF1657" s="12">
        <f t="shared" si="956"/>
        <v>0</v>
      </c>
      <c r="CG1657" s="12">
        <f t="shared" si="957"/>
        <v>0</v>
      </c>
      <c r="CH1657" s="12">
        <f t="shared" si="958"/>
        <v>0</v>
      </c>
      <c r="CI1657" s="12">
        <f t="shared" si="959"/>
        <v>0</v>
      </c>
      <c r="CJ1657" s="12">
        <f t="shared" si="960"/>
        <v>0</v>
      </c>
      <c r="CK1657" s="12">
        <f t="shared" si="961"/>
        <v>0</v>
      </c>
    </row>
    <row r="1658" spans="50:89" x14ac:dyDescent="0.25">
      <c r="AX1658" s="12" t="str">
        <f t="shared" si="931"/>
        <v/>
      </c>
      <c r="AY1658" s="12" t="str">
        <f t="shared" si="962"/>
        <v/>
      </c>
      <c r="AZ1658" s="20">
        <f t="shared" si="932"/>
        <v>0</v>
      </c>
      <c r="BA1658" s="12" t="str">
        <f t="shared" si="927"/>
        <v/>
      </c>
      <c r="BB1658" s="12" t="str">
        <f t="shared" si="928"/>
        <v/>
      </c>
      <c r="BC1658" s="12" t="str">
        <f t="shared" si="929"/>
        <v/>
      </c>
      <c r="BD1658" s="12" t="str">
        <f t="shared" si="930"/>
        <v/>
      </c>
      <c r="BF1658" s="12">
        <f t="shared" si="933"/>
        <v>0</v>
      </c>
      <c r="BG1658" s="12">
        <f t="shared" si="934"/>
        <v>0</v>
      </c>
      <c r="BH1658" s="12">
        <f t="shared" si="935"/>
        <v>0</v>
      </c>
      <c r="BI1658" s="12">
        <f t="shared" si="936"/>
        <v>0</v>
      </c>
      <c r="BJ1658" s="12">
        <f t="shared" si="937"/>
        <v>0</v>
      </c>
      <c r="BK1658" s="12">
        <f t="shared" si="938"/>
        <v>0</v>
      </c>
      <c r="BL1658" s="20">
        <f t="shared" si="939"/>
        <v>0</v>
      </c>
      <c r="BM1658" s="12">
        <f t="shared" si="940"/>
        <v>0</v>
      </c>
      <c r="BN1658" s="12" t="str">
        <f t="shared" si="963"/>
        <v/>
      </c>
      <c r="BO1658" s="12" t="str">
        <f t="shared" si="941"/>
        <v/>
      </c>
      <c r="BP1658" s="12" t="str">
        <f t="shared" si="942"/>
        <v/>
      </c>
      <c r="BQ1658" s="12" t="str">
        <f t="shared" si="943"/>
        <v/>
      </c>
      <c r="BS1658" s="12">
        <f t="shared" si="944"/>
        <v>0</v>
      </c>
      <c r="BT1658" s="12">
        <f t="shared" si="945"/>
        <v>0</v>
      </c>
      <c r="BU1658" s="12">
        <f t="shared" si="946"/>
        <v>0</v>
      </c>
      <c r="BV1658" s="12">
        <f t="shared" si="947"/>
        <v>0</v>
      </c>
      <c r="BW1658" s="12">
        <f t="shared" si="948"/>
        <v>0</v>
      </c>
      <c r="BX1658" s="12">
        <f t="shared" si="949"/>
        <v>0</v>
      </c>
      <c r="BY1658" s="12">
        <f t="shared" si="950"/>
        <v>0</v>
      </c>
      <c r="BZ1658" s="12">
        <f t="shared" si="951"/>
        <v>0</v>
      </c>
      <c r="CA1658" s="12" t="str">
        <f t="shared" si="952"/>
        <v/>
      </c>
      <c r="CB1658" s="21" t="str">
        <f t="shared" si="953"/>
        <v/>
      </c>
      <c r="CC1658" s="12" t="str">
        <f t="shared" si="954"/>
        <v/>
      </c>
      <c r="CD1658" s="12" t="str">
        <f t="shared" si="955"/>
        <v/>
      </c>
      <c r="CF1658" s="12">
        <f t="shared" si="956"/>
        <v>0</v>
      </c>
      <c r="CG1658" s="12">
        <f t="shared" si="957"/>
        <v>0</v>
      </c>
      <c r="CH1658" s="12">
        <f t="shared" si="958"/>
        <v>0</v>
      </c>
      <c r="CI1658" s="12">
        <f t="shared" si="959"/>
        <v>0</v>
      </c>
      <c r="CJ1658" s="12">
        <f t="shared" si="960"/>
        <v>0</v>
      </c>
      <c r="CK1658" s="12">
        <f t="shared" si="961"/>
        <v>0</v>
      </c>
    </row>
    <row r="1659" spans="50:89" x14ac:dyDescent="0.25">
      <c r="AX1659" s="12" t="str">
        <f t="shared" si="931"/>
        <v/>
      </c>
      <c r="AY1659" s="12" t="str">
        <f t="shared" si="962"/>
        <v/>
      </c>
      <c r="AZ1659" s="20">
        <f t="shared" si="932"/>
        <v>0</v>
      </c>
      <c r="BA1659" s="12" t="str">
        <f t="shared" si="927"/>
        <v/>
      </c>
      <c r="BB1659" s="12" t="str">
        <f t="shared" si="928"/>
        <v/>
      </c>
      <c r="BC1659" s="12" t="str">
        <f t="shared" si="929"/>
        <v/>
      </c>
      <c r="BD1659" s="12" t="str">
        <f t="shared" si="930"/>
        <v/>
      </c>
      <c r="BF1659" s="12">
        <f t="shared" si="933"/>
        <v>0</v>
      </c>
      <c r="BG1659" s="12">
        <f t="shared" si="934"/>
        <v>0</v>
      </c>
      <c r="BH1659" s="12">
        <f t="shared" si="935"/>
        <v>0</v>
      </c>
      <c r="BI1659" s="12">
        <f t="shared" si="936"/>
        <v>0</v>
      </c>
      <c r="BJ1659" s="12">
        <f t="shared" si="937"/>
        <v>0</v>
      </c>
      <c r="BK1659" s="12">
        <f t="shared" si="938"/>
        <v>0</v>
      </c>
      <c r="BL1659" s="20">
        <f t="shared" si="939"/>
        <v>0</v>
      </c>
      <c r="BM1659" s="12">
        <f t="shared" si="940"/>
        <v>0</v>
      </c>
      <c r="BN1659" s="12" t="str">
        <f t="shared" si="963"/>
        <v/>
      </c>
      <c r="BO1659" s="12" t="str">
        <f t="shared" si="941"/>
        <v/>
      </c>
      <c r="BP1659" s="12" t="str">
        <f t="shared" si="942"/>
        <v/>
      </c>
      <c r="BQ1659" s="12" t="str">
        <f t="shared" si="943"/>
        <v/>
      </c>
      <c r="BS1659" s="12">
        <f t="shared" si="944"/>
        <v>0</v>
      </c>
      <c r="BT1659" s="12">
        <f t="shared" si="945"/>
        <v>0</v>
      </c>
      <c r="BU1659" s="12">
        <f t="shared" si="946"/>
        <v>0</v>
      </c>
      <c r="BV1659" s="12">
        <f t="shared" si="947"/>
        <v>0</v>
      </c>
      <c r="BW1659" s="12">
        <f t="shared" si="948"/>
        <v>0</v>
      </c>
      <c r="BX1659" s="12">
        <f t="shared" si="949"/>
        <v>0</v>
      </c>
      <c r="BY1659" s="12">
        <f t="shared" si="950"/>
        <v>0</v>
      </c>
      <c r="BZ1659" s="12">
        <f t="shared" si="951"/>
        <v>0</v>
      </c>
      <c r="CA1659" s="12" t="str">
        <f t="shared" si="952"/>
        <v/>
      </c>
      <c r="CB1659" s="21" t="str">
        <f t="shared" si="953"/>
        <v/>
      </c>
      <c r="CC1659" s="12" t="str">
        <f t="shared" si="954"/>
        <v/>
      </c>
      <c r="CD1659" s="12" t="str">
        <f t="shared" si="955"/>
        <v/>
      </c>
      <c r="CF1659" s="12">
        <f t="shared" si="956"/>
        <v>0</v>
      </c>
      <c r="CG1659" s="12">
        <f t="shared" si="957"/>
        <v>0</v>
      </c>
      <c r="CH1659" s="12">
        <f t="shared" si="958"/>
        <v>0</v>
      </c>
      <c r="CI1659" s="12">
        <f t="shared" si="959"/>
        <v>0</v>
      </c>
      <c r="CJ1659" s="12">
        <f t="shared" si="960"/>
        <v>0</v>
      </c>
      <c r="CK1659" s="12">
        <f t="shared" si="961"/>
        <v>0</v>
      </c>
    </row>
    <row r="1660" spans="50:89" x14ac:dyDescent="0.25">
      <c r="AX1660" s="12" t="str">
        <f t="shared" si="931"/>
        <v/>
      </c>
      <c r="AY1660" s="12" t="str">
        <f t="shared" si="962"/>
        <v/>
      </c>
      <c r="AZ1660" s="20">
        <f t="shared" si="932"/>
        <v>0</v>
      </c>
      <c r="BA1660" s="12" t="str">
        <f t="shared" si="927"/>
        <v/>
      </c>
      <c r="BB1660" s="12" t="str">
        <f t="shared" si="928"/>
        <v/>
      </c>
      <c r="BC1660" s="12" t="str">
        <f t="shared" si="929"/>
        <v/>
      </c>
      <c r="BD1660" s="12" t="str">
        <f t="shared" si="930"/>
        <v/>
      </c>
      <c r="BF1660" s="12">
        <f t="shared" si="933"/>
        <v>0</v>
      </c>
      <c r="BG1660" s="12">
        <f t="shared" si="934"/>
        <v>0</v>
      </c>
      <c r="BH1660" s="12">
        <f t="shared" si="935"/>
        <v>0</v>
      </c>
      <c r="BI1660" s="12">
        <f t="shared" si="936"/>
        <v>0</v>
      </c>
      <c r="BJ1660" s="12">
        <f t="shared" si="937"/>
        <v>0</v>
      </c>
      <c r="BK1660" s="12">
        <f t="shared" si="938"/>
        <v>0</v>
      </c>
      <c r="BL1660" s="20">
        <f t="shared" si="939"/>
        <v>0</v>
      </c>
      <c r="BM1660" s="12">
        <f t="shared" si="940"/>
        <v>0</v>
      </c>
      <c r="BN1660" s="12" t="str">
        <f t="shared" si="963"/>
        <v/>
      </c>
      <c r="BO1660" s="12" t="str">
        <f t="shared" si="941"/>
        <v/>
      </c>
      <c r="BP1660" s="12" t="str">
        <f t="shared" si="942"/>
        <v/>
      </c>
      <c r="BQ1660" s="12" t="str">
        <f t="shared" si="943"/>
        <v/>
      </c>
      <c r="BS1660" s="12">
        <f t="shared" si="944"/>
        <v>0</v>
      </c>
      <c r="BT1660" s="12">
        <f t="shared" si="945"/>
        <v>0</v>
      </c>
      <c r="BU1660" s="12">
        <f t="shared" si="946"/>
        <v>0</v>
      </c>
      <c r="BV1660" s="12">
        <f t="shared" si="947"/>
        <v>0</v>
      </c>
      <c r="BW1660" s="12">
        <f t="shared" si="948"/>
        <v>0</v>
      </c>
      <c r="BX1660" s="12">
        <f t="shared" si="949"/>
        <v>0</v>
      </c>
      <c r="BY1660" s="12">
        <f t="shared" si="950"/>
        <v>0</v>
      </c>
      <c r="BZ1660" s="12">
        <f t="shared" si="951"/>
        <v>0</v>
      </c>
      <c r="CA1660" s="12" t="str">
        <f t="shared" si="952"/>
        <v/>
      </c>
      <c r="CB1660" s="21" t="str">
        <f t="shared" si="953"/>
        <v/>
      </c>
      <c r="CC1660" s="12" t="str">
        <f t="shared" si="954"/>
        <v/>
      </c>
      <c r="CD1660" s="12" t="str">
        <f t="shared" si="955"/>
        <v/>
      </c>
      <c r="CF1660" s="12">
        <f t="shared" si="956"/>
        <v>0</v>
      </c>
      <c r="CG1660" s="12">
        <f t="shared" si="957"/>
        <v>0</v>
      </c>
      <c r="CH1660" s="12">
        <f t="shared" si="958"/>
        <v>0</v>
      </c>
      <c r="CI1660" s="12">
        <f t="shared" si="959"/>
        <v>0</v>
      </c>
      <c r="CJ1660" s="12">
        <f t="shared" si="960"/>
        <v>0</v>
      </c>
      <c r="CK1660" s="12">
        <f t="shared" si="961"/>
        <v>0</v>
      </c>
    </row>
    <row r="1661" spans="50:89" x14ac:dyDescent="0.25">
      <c r="AX1661" s="12" t="str">
        <f t="shared" si="931"/>
        <v/>
      </c>
      <c r="AY1661" s="12" t="str">
        <f t="shared" si="962"/>
        <v/>
      </c>
      <c r="AZ1661" s="20">
        <f t="shared" si="932"/>
        <v>0</v>
      </c>
      <c r="BA1661" s="12" t="str">
        <f t="shared" si="927"/>
        <v/>
      </c>
      <c r="BB1661" s="12" t="str">
        <f t="shared" si="928"/>
        <v/>
      </c>
      <c r="BC1661" s="12" t="str">
        <f t="shared" si="929"/>
        <v/>
      </c>
      <c r="BD1661" s="12" t="str">
        <f t="shared" si="930"/>
        <v/>
      </c>
      <c r="BF1661" s="12">
        <f t="shared" si="933"/>
        <v>0</v>
      </c>
      <c r="BG1661" s="12">
        <f t="shared" si="934"/>
        <v>0</v>
      </c>
      <c r="BH1661" s="12">
        <f t="shared" si="935"/>
        <v>0</v>
      </c>
      <c r="BI1661" s="12">
        <f t="shared" si="936"/>
        <v>0</v>
      </c>
      <c r="BJ1661" s="12">
        <f t="shared" si="937"/>
        <v>0</v>
      </c>
      <c r="BK1661" s="12">
        <f t="shared" si="938"/>
        <v>0</v>
      </c>
      <c r="BL1661" s="20">
        <f t="shared" si="939"/>
        <v>0</v>
      </c>
      <c r="BM1661" s="12">
        <f t="shared" si="940"/>
        <v>0</v>
      </c>
      <c r="BN1661" s="12" t="str">
        <f t="shared" si="963"/>
        <v/>
      </c>
      <c r="BO1661" s="12" t="str">
        <f t="shared" si="941"/>
        <v/>
      </c>
      <c r="BP1661" s="12" t="str">
        <f t="shared" si="942"/>
        <v/>
      </c>
      <c r="BQ1661" s="12" t="str">
        <f t="shared" si="943"/>
        <v/>
      </c>
      <c r="BS1661" s="12">
        <f t="shared" si="944"/>
        <v>0</v>
      </c>
      <c r="BT1661" s="12">
        <f t="shared" si="945"/>
        <v>0</v>
      </c>
      <c r="BU1661" s="12">
        <f t="shared" si="946"/>
        <v>0</v>
      </c>
      <c r="BV1661" s="12">
        <f t="shared" si="947"/>
        <v>0</v>
      </c>
      <c r="BW1661" s="12">
        <f t="shared" si="948"/>
        <v>0</v>
      </c>
      <c r="BX1661" s="12">
        <f t="shared" si="949"/>
        <v>0</v>
      </c>
      <c r="BY1661" s="12">
        <f t="shared" si="950"/>
        <v>0</v>
      </c>
      <c r="BZ1661" s="12">
        <f t="shared" si="951"/>
        <v>0</v>
      </c>
      <c r="CA1661" s="12" t="str">
        <f t="shared" si="952"/>
        <v/>
      </c>
      <c r="CB1661" s="21" t="str">
        <f t="shared" si="953"/>
        <v/>
      </c>
      <c r="CC1661" s="12" t="str">
        <f t="shared" si="954"/>
        <v/>
      </c>
      <c r="CD1661" s="12" t="str">
        <f t="shared" si="955"/>
        <v/>
      </c>
      <c r="CF1661" s="12">
        <f t="shared" si="956"/>
        <v>0</v>
      </c>
      <c r="CG1661" s="12">
        <f t="shared" si="957"/>
        <v>0</v>
      </c>
      <c r="CH1661" s="12">
        <f t="shared" si="958"/>
        <v>0</v>
      </c>
      <c r="CI1661" s="12">
        <f t="shared" si="959"/>
        <v>0</v>
      </c>
      <c r="CJ1661" s="12">
        <f t="shared" si="960"/>
        <v>0</v>
      </c>
      <c r="CK1661" s="12">
        <f t="shared" si="961"/>
        <v>0</v>
      </c>
    </row>
    <row r="1662" spans="50:89" x14ac:dyDescent="0.25">
      <c r="AX1662" s="12" t="str">
        <f t="shared" si="931"/>
        <v/>
      </c>
      <c r="AY1662" s="12" t="str">
        <f t="shared" si="962"/>
        <v/>
      </c>
      <c r="AZ1662" s="20">
        <f t="shared" si="932"/>
        <v>0</v>
      </c>
      <c r="BA1662" s="12" t="str">
        <f t="shared" si="927"/>
        <v/>
      </c>
      <c r="BB1662" s="12" t="str">
        <f t="shared" si="928"/>
        <v/>
      </c>
      <c r="BC1662" s="12" t="str">
        <f t="shared" si="929"/>
        <v/>
      </c>
      <c r="BD1662" s="12" t="str">
        <f t="shared" si="930"/>
        <v/>
      </c>
      <c r="BF1662" s="12">
        <f t="shared" si="933"/>
        <v>0</v>
      </c>
      <c r="BG1662" s="12">
        <f t="shared" si="934"/>
        <v>0</v>
      </c>
      <c r="BH1662" s="12">
        <f t="shared" si="935"/>
        <v>0</v>
      </c>
      <c r="BI1662" s="12">
        <f t="shared" si="936"/>
        <v>0</v>
      </c>
      <c r="BJ1662" s="12">
        <f t="shared" si="937"/>
        <v>0</v>
      </c>
      <c r="BK1662" s="12">
        <f t="shared" si="938"/>
        <v>0</v>
      </c>
      <c r="BL1662" s="20">
        <f t="shared" si="939"/>
        <v>0</v>
      </c>
      <c r="BM1662" s="12">
        <f t="shared" si="940"/>
        <v>0</v>
      </c>
      <c r="BN1662" s="12" t="str">
        <f t="shared" si="963"/>
        <v/>
      </c>
      <c r="BO1662" s="12" t="str">
        <f t="shared" si="941"/>
        <v/>
      </c>
      <c r="BP1662" s="12" t="str">
        <f t="shared" si="942"/>
        <v/>
      </c>
      <c r="BQ1662" s="12" t="str">
        <f t="shared" si="943"/>
        <v/>
      </c>
      <c r="BS1662" s="12">
        <f t="shared" si="944"/>
        <v>0</v>
      </c>
      <c r="BT1662" s="12">
        <f t="shared" si="945"/>
        <v>0</v>
      </c>
      <c r="BU1662" s="12">
        <f t="shared" si="946"/>
        <v>0</v>
      </c>
      <c r="BV1662" s="12">
        <f t="shared" si="947"/>
        <v>0</v>
      </c>
      <c r="BW1662" s="12">
        <f t="shared" si="948"/>
        <v>0</v>
      </c>
      <c r="BX1662" s="12">
        <f t="shared" si="949"/>
        <v>0</v>
      </c>
      <c r="BY1662" s="12">
        <f t="shared" si="950"/>
        <v>0</v>
      </c>
      <c r="BZ1662" s="12">
        <f t="shared" si="951"/>
        <v>0</v>
      </c>
      <c r="CA1662" s="12" t="str">
        <f t="shared" si="952"/>
        <v/>
      </c>
      <c r="CB1662" s="21" t="str">
        <f t="shared" si="953"/>
        <v/>
      </c>
      <c r="CC1662" s="12" t="str">
        <f t="shared" si="954"/>
        <v/>
      </c>
      <c r="CD1662" s="12" t="str">
        <f t="shared" si="955"/>
        <v/>
      </c>
      <c r="CF1662" s="12">
        <f t="shared" si="956"/>
        <v>0</v>
      </c>
      <c r="CG1662" s="12">
        <f t="shared" si="957"/>
        <v>0</v>
      </c>
      <c r="CH1662" s="12">
        <f t="shared" si="958"/>
        <v>0</v>
      </c>
      <c r="CI1662" s="12">
        <f t="shared" si="959"/>
        <v>0</v>
      </c>
      <c r="CJ1662" s="12">
        <f t="shared" si="960"/>
        <v>0</v>
      </c>
      <c r="CK1662" s="12">
        <f t="shared" si="961"/>
        <v>0</v>
      </c>
    </row>
    <row r="1663" spans="50:89" x14ac:dyDescent="0.25">
      <c r="AX1663" s="12" t="str">
        <f t="shared" si="931"/>
        <v/>
      </c>
      <c r="AY1663" s="12" t="str">
        <f t="shared" si="962"/>
        <v/>
      </c>
      <c r="AZ1663" s="20">
        <f t="shared" si="932"/>
        <v>0</v>
      </c>
      <c r="BA1663" s="12" t="str">
        <f t="shared" si="927"/>
        <v/>
      </c>
      <c r="BB1663" s="12" t="str">
        <f t="shared" si="928"/>
        <v/>
      </c>
      <c r="BC1663" s="12" t="str">
        <f t="shared" si="929"/>
        <v/>
      </c>
      <c r="BD1663" s="12" t="str">
        <f t="shared" si="930"/>
        <v/>
      </c>
      <c r="BF1663" s="12">
        <f t="shared" si="933"/>
        <v>0</v>
      </c>
      <c r="BG1663" s="12">
        <f t="shared" si="934"/>
        <v>0</v>
      </c>
      <c r="BH1663" s="12">
        <f t="shared" si="935"/>
        <v>0</v>
      </c>
      <c r="BI1663" s="12">
        <f t="shared" si="936"/>
        <v>0</v>
      </c>
      <c r="BJ1663" s="12">
        <f t="shared" si="937"/>
        <v>0</v>
      </c>
      <c r="BK1663" s="12">
        <f t="shared" si="938"/>
        <v>0</v>
      </c>
      <c r="BL1663" s="20">
        <f t="shared" si="939"/>
        <v>0</v>
      </c>
      <c r="BM1663" s="12">
        <f t="shared" si="940"/>
        <v>0</v>
      </c>
      <c r="BN1663" s="12" t="str">
        <f t="shared" si="963"/>
        <v/>
      </c>
      <c r="BO1663" s="12" t="str">
        <f t="shared" si="941"/>
        <v/>
      </c>
      <c r="BP1663" s="12" t="str">
        <f t="shared" si="942"/>
        <v/>
      </c>
      <c r="BQ1663" s="12" t="str">
        <f t="shared" si="943"/>
        <v/>
      </c>
      <c r="BS1663" s="12">
        <f t="shared" si="944"/>
        <v>0</v>
      </c>
      <c r="BT1663" s="12">
        <f t="shared" si="945"/>
        <v>0</v>
      </c>
      <c r="BU1663" s="12">
        <f t="shared" si="946"/>
        <v>0</v>
      </c>
      <c r="BV1663" s="12">
        <f t="shared" si="947"/>
        <v>0</v>
      </c>
      <c r="BW1663" s="12">
        <f t="shared" si="948"/>
        <v>0</v>
      </c>
      <c r="BX1663" s="12">
        <f t="shared" si="949"/>
        <v>0</v>
      </c>
      <c r="BY1663" s="12">
        <f t="shared" si="950"/>
        <v>0</v>
      </c>
      <c r="BZ1663" s="12">
        <f t="shared" si="951"/>
        <v>0</v>
      </c>
      <c r="CA1663" s="12" t="str">
        <f t="shared" si="952"/>
        <v/>
      </c>
      <c r="CB1663" s="21" t="str">
        <f t="shared" si="953"/>
        <v/>
      </c>
      <c r="CC1663" s="12" t="str">
        <f t="shared" si="954"/>
        <v/>
      </c>
      <c r="CD1663" s="12" t="str">
        <f t="shared" si="955"/>
        <v/>
      </c>
      <c r="CF1663" s="12">
        <f t="shared" si="956"/>
        <v>0</v>
      </c>
      <c r="CG1663" s="12">
        <f t="shared" si="957"/>
        <v>0</v>
      </c>
      <c r="CH1663" s="12">
        <f t="shared" si="958"/>
        <v>0</v>
      </c>
      <c r="CI1663" s="12">
        <f t="shared" si="959"/>
        <v>0</v>
      </c>
      <c r="CJ1663" s="12">
        <f t="shared" si="960"/>
        <v>0</v>
      </c>
      <c r="CK1663" s="12">
        <f t="shared" si="961"/>
        <v>0</v>
      </c>
    </row>
    <row r="1664" spans="50:89" x14ac:dyDescent="0.25">
      <c r="AX1664" s="12" t="str">
        <f t="shared" si="931"/>
        <v/>
      </c>
      <c r="AY1664" s="12" t="str">
        <f t="shared" si="962"/>
        <v/>
      </c>
      <c r="AZ1664" s="20">
        <f t="shared" si="932"/>
        <v>0</v>
      </c>
      <c r="BA1664" s="12" t="str">
        <f t="shared" si="927"/>
        <v/>
      </c>
      <c r="BB1664" s="12" t="str">
        <f t="shared" si="928"/>
        <v/>
      </c>
      <c r="BC1664" s="12" t="str">
        <f t="shared" si="929"/>
        <v/>
      </c>
      <c r="BD1664" s="12" t="str">
        <f t="shared" si="930"/>
        <v/>
      </c>
      <c r="BF1664" s="12">
        <f t="shared" si="933"/>
        <v>0</v>
      </c>
      <c r="BG1664" s="12">
        <f t="shared" si="934"/>
        <v>0</v>
      </c>
      <c r="BH1664" s="12">
        <f t="shared" si="935"/>
        <v>0</v>
      </c>
      <c r="BI1664" s="12">
        <f t="shared" si="936"/>
        <v>0</v>
      </c>
      <c r="BJ1664" s="12">
        <f t="shared" si="937"/>
        <v>0</v>
      </c>
      <c r="BK1664" s="12">
        <f t="shared" si="938"/>
        <v>0</v>
      </c>
      <c r="BL1664" s="20">
        <f t="shared" si="939"/>
        <v>0</v>
      </c>
      <c r="BM1664" s="12">
        <f t="shared" si="940"/>
        <v>0</v>
      </c>
      <c r="BN1664" s="12" t="str">
        <f t="shared" si="963"/>
        <v/>
      </c>
      <c r="BO1664" s="12" t="str">
        <f t="shared" si="941"/>
        <v/>
      </c>
      <c r="BP1664" s="12" t="str">
        <f t="shared" si="942"/>
        <v/>
      </c>
      <c r="BQ1664" s="12" t="str">
        <f t="shared" si="943"/>
        <v/>
      </c>
      <c r="BS1664" s="12">
        <f t="shared" si="944"/>
        <v>0</v>
      </c>
      <c r="BT1664" s="12">
        <f t="shared" si="945"/>
        <v>0</v>
      </c>
      <c r="BU1664" s="12">
        <f t="shared" si="946"/>
        <v>0</v>
      </c>
      <c r="BV1664" s="12">
        <f t="shared" si="947"/>
        <v>0</v>
      </c>
      <c r="BW1664" s="12">
        <f t="shared" si="948"/>
        <v>0</v>
      </c>
      <c r="BX1664" s="12">
        <f t="shared" si="949"/>
        <v>0</v>
      </c>
      <c r="BY1664" s="12">
        <f t="shared" si="950"/>
        <v>0</v>
      </c>
      <c r="BZ1664" s="12">
        <f t="shared" si="951"/>
        <v>0</v>
      </c>
      <c r="CA1664" s="12" t="str">
        <f t="shared" si="952"/>
        <v/>
      </c>
      <c r="CB1664" s="21" t="str">
        <f t="shared" si="953"/>
        <v/>
      </c>
      <c r="CC1664" s="12" t="str">
        <f t="shared" si="954"/>
        <v/>
      </c>
      <c r="CD1664" s="12" t="str">
        <f t="shared" si="955"/>
        <v/>
      </c>
      <c r="CF1664" s="12">
        <f t="shared" si="956"/>
        <v>0</v>
      </c>
      <c r="CG1664" s="12">
        <f t="shared" si="957"/>
        <v>0</v>
      </c>
      <c r="CH1664" s="12">
        <f t="shared" si="958"/>
        <v>0</v>
      </c>
      <c r="CI1664" s="12">
        <f t="shared" si="959"/>
        <v>0</v>
      </c>
      <c r="CJ1664" s="12">
        <f t="shared" si="960"/>
        <v>0</v>
      </c>
      <c r="CK1664" s="12">
        <f t="shared" si="961"/>
        <v>0</v>
      </c>
    </row>
    <row r="1665" spans="50:89" x14ac:dyDescent="0.25">
      <c r="AX1665" s="12" t="str">
        <f t="shared" si="931"/>
        <v/>
      </c>
      <c r="AY1665" s="12" t="str">
        <f t="shared" si="962"/>
        <v/>
      </c>
      <c r="AZ1665" s="20">
        <f t="shared" si="932"/>
        <v>0</v>
      </c>
      <c r="BA1665" s="12" t="str">
        <f t="shared" si="927"/>
        <v/>
      </c>
      <c r="BB1665" s="12" t="str">
        <f t="shared" si="928"/>
        <v/>
      </c>
      <c r="BC1665" s="12" t="str">
        <f t="shared" si="929"/>
        <v/>
      </c>
      <c r="BD1665" s="12" t="str">
        <f t="shared" si="930"/>
        <v/>
      </c>
      <c r="BF1665" s="12">
        <f t="shared" si="933"/>
        <v>0</v>
      </c>
      <c r="BG1665" s="12">
        <f t="shared" si="934"/>
        <v>0</v>
      </c>
      <c r="BH1665" s="12">
        <f t="shared" si="935"/>
        <v>0</v>
      </c>
      <c r="BI1665" s="12">
        <f t="shared" si="936"/>
        <v>0</v>
      </c>
      <c r="BJ1665" s="12">
        <f t="shared" si="937"/>
        <v>0</v>
      </c>
      <c r="BK1665" s="12">
        <f t="shared" si="938"/>
        <v>0</v>
      </c>
      <c r="BL1665" s="20">
        <f t="shared" si="939"/>
        <v>0</v>
      </c>
      <c r="BM1665" s="12">
        <f t="shared" si="940"/>
        <v>0</v>
      </c>
      <c r="BN1665" s="12" t="str">
        <f t="shared" si="963"/>
        <v/>
      </c>
      <c r="BO1665" s="12" t="str">
        <f t="shared" si="941"/>
        <v/>
      </c>
      <c r="BP1665" s="12" t="str">
        <f t="shared" si="942"/>
        <v/>
      </c>
      <c r="BQ1665" s="12" t="str">
        <f t="shared" si="943"/>
        <v/>
      </c>
      <c r="BS1665" s="12">
        <f t="shared" si="944"/>
        <v>0</v>
      </c>
      <c r="BT1665" s="12">
        <f t="shared" si="945"/>
        <v>0</v>
      </c>
      <c r="BU1665" s="12">
        <f t="shared" si="946"/>
        <v>0</v>
      </c>
      <c r="BV1665" s="12">
        <f t="shared" si="947"/>
        <v>0</v>
      </c>
      <c r="BW1665" s="12">
        <f t="shared" si="948"/>
        <v>0</v>
      </c>
      <c r="BX1665" s="12">
        <f t="shared" si="949"/>
        <v>0</v>
      </c>
      <c r="BY1665" s="12">
        <f t="shared" si="950"/>
        <v>0</v>
      </c>
      <c r="BZ1665" s="12">
        <f t="shared" si="951"/>
        <v>0</v>
      </c>
      <c r="CA1665" s="12" t="str">
        <f t="shared" si="952"/>
        <v/>
      </c>
      <c r="CB1665" s="21" t="str">
        <f t="shared" si="953"/>
        <v/>
      </c>
      <c r="CC1665" s="12" t="str">
        <f t="shared" si="954"/>
        <v/>
      </c>
      <c r="CD1665" s="12" t="str">
        <f t="shared" si="955"/>
        <v/>
      </c>
      <c r="CF1665" s="12">
        <f t="shared" si="956"/>
        <v>0</v>
      </c>
      <c r="CG1665" s="12">
        <f t="shared" si="957"/>
        <v>0</v>
      </c>
      <c r="CH1665" s="12">
        <f t="shared" si="958"/>
        <v>0</v>
      </c>
      <c r="CI1665" s="12">
        <f t="shared" si="959"/>
        <v>0</v>
      </c>
      <c r="CJ1665" s="12">
        <f t="shared" si="960"/>
        <v>0</v>
      </c>
      <c r="CK1665" s="12">
        <f t="shared" si="961"/>
        <v>0</v>
      </c>
    </row>
    <row r="1666" spans="50:89" x14ac:dyDescent="0.25">
      <c r="AX1666" s="12" t="str">
        <f t="shared" si="931"/>
        <v/>
      </c>
      <c r="AY1666" s="12" t="str">
        <f t="shared" si="962"/>
        <v/>
      </c>
      <c r="AZ1666" s="20">
        <f t="shared" si="932"/>
        <v>0</v>
      </c>
      <c r="BA1666" s="12" t="str">
        <f t="shared" ref="BA1666:BA1729" si="964">IFERROR(LEFT(AZ1666,FIND(".",AZ1666,1)),"")</f>
        <v/>
      </c>
      <c r="BB1666" s="12" t="str">
        <f t="shared" ref="BB1666:BB1729" si="965">IFERROR(MID(AZ1666,FIND(",",AZ1666,1)+2,FIND(".",AZ1666,FIND(".",AZ1666,1)+1)-(FIND(".",AZ1666,1)+2)),"")</f>
        <v/>
      </c>
      <c r="BC1666" s="12" t="str">
        <f t="shared" ref="BC1666:BC1729" si="966">IFERROR(MID(AZ1666,FIND(".",AZ1666,FIND(".",AZ1666,1)+1)+3,FIND(".",AZ1666,FIND(".",AZ1666,FIND(".",AZ1666,1)+1)+3)-(FIND(".",AZ1666,FIND(".",AZ1666,1)+1)+2)),"")</f>
        <v/>
      </c>
      <c r="BD1666" s="12" t="str">
        <f t="shared" ref="BD1666:BD1729" si="967">IFERROR(MID(AZ1666,FIND(".",AZ1666,FIND(".",AZ1666,FIND(".",AZ1666,1)+1)+2)+3,FIND(".",AZ1666,FIND(".",AZ1666,FIND(".",AZ1666,FIND(".",AZ1666,1)+1)+2)+3+1)),"")</f>
        <v/>
      </c>
      <c r="BF1666" s="12">
        <f t="shared" si="933"/>
        <v>0</v>
      </c>
      <c r="BG1666" s="12">
        <f t="shared" si="934"/>
        <v>0</v>
      </c>
      <c r="BH1666" s="12">
        <f t="shared" si="935"/>
        <v>0</v>
      </c>
      <c r="BI1666" s="12">
        <f t="shared" si="936"/>
        <v>0</v>
      </c>
      <c r="BJ1666" s="12">
        <f t="shared" si="937"/>
        <v>0</v>
      </c>
      <c r="BK1666" s="12">
        <f t="shared" si="938"/>
        <v>0</v>
      </c>
      <c r="BL1666" s="20">
        <f t="shared" si="939"/>
        <v>0</v>
      </c>
      <c r="BM1666" s="12">
        <f t="shared" si="940"/>
        <v>0</v>
      </c>
      <c r="BN1666" s="12" t="str">
        <f t="shared" si="963"/>
        <v/>
      </c>
      <c r="BO1666" s="12" t="str">
        <f t="shared" si="941"/>
        <v/>
      </c>
      <c r="BP1666" s="12" t="str">
        <f t="shared" si="942"/>
        <v/>
      </c>
      <c r="BQ1666" s="12" t="str">
        <f t="shared" si="943"/>
        <v/>
      </c>
      <c r="BS1666" s="12">
        <f t="shared" si="944"/>
        <v>0</v>
      </c>
      <c r="BT1666" s="12">
        <f t="shared" si="945"/>
        <v>0</v>
      </c>
      <c r="BU1666" s="12">
        <f t="shared" si="946"/>
        <v>0</v>
      </c>
      <c r="BV1666" s="12">
        <f t="shared" si="947"/>
        <v>0</v>
      </c>
      <c r="BW1666" s="12">
        <f t="shared" si="948"/>
        <v>0</v>
      </c>
      <c r="BX1666" s="12">
        <f t="shared" si="949"/>
        <v>0</v>
      </c>
      <c r="BY1666" s="12">
        <f t="shared" si="950"/>
        <v>0</v>
      </c>
      <c r="BZ1666" s="12">
        <f t="shared" si="951"/>
        <v>0</v>
      </c>
      <c r="CA1666" s="12" t="str">
        <f t="shared" si="952"/>
        <v/>
      </c>
      <c r="CB1666" s="21" t="str">
        <f t="shared" si="953"/>
        <v/>
      </c>
      <c r="CC1666" s="12" t="str">
        <f t="shared" si="954"/>
        <v/>
      </c>
      <c r="CD1666" s="12" t="str">
        <f t="shared" si="955"/>
        <v/>
      </c>
      <c r="CF1666" s="12">
        <f t="shared" si="956"/>
        <v>0</v>
      </c>
      <c r="CG1666" s="12">
        <f t="shared" si="957"/>
        <v>0</v>
      </c>
      <c r="CH1666" s="12">
        <f t="shared" si="958"/>
        <v>0</v>
      </c>
      <c r="CI1666" s="12">
        <f t="shared" si="959"/>
        <v>0</v>
      </c>
      <c r="CJ1666" s="12">
        <f t="shared" si="960"/>
        <v>0</v>
      </c>
      <c r="CK1666" s="12">
        <f t="shared" si="961"/>
        <v>0</v>
      </c>
    </row>
    <row r="1667" spans="50:89" x14ac:dyDescent="0.25">
      <c r="AX1667" s="12" t="str">
        <f t="shared" ref="AX1667:AX1730" si="968">IFERROR(MATCH(C1667,$C$2:$C$2000,0),"")</f>
        <v/>
      </c>
      <c r="AY1667" s="12" t="str">
        <f t="shared" si="962"/>
        <v/>
      </c>
      <c r="AZ1667" s="20">
        <f t="shared" ref="AZ1667:AZ1730" si="969">AM1667</f>
        <v>0</v>
      </c>
      <c r="BA1667" s="12" t="str">
        <f t="shared" si="964"/>
        <v/>
      </c>
      <c r="BB1667" s="12" t="str">
        <f t="shared" si="965"/>
        <v/>
      </c>
      <c r="BC1667" s="12" t="str">
        <f t="shared" si="966"/>
        <v/>
      </c>
      <c r="BD1667" s="12" t="str">
        <f t="shared" si="967"/>
        <v/>
      </c>
      <c r="BF1667" s="12">
        <f t="shared" ref="BF1667:BF1730" si="970">COUNTIF(BA1667:BD1667,"Anticipatoria.")</f>
        <v>0</v>
      </c>
      <c r="BG1667" s="12">
        <f t="shared" ref="BG1667:BG1730" si="971">COUNTIF(BA1667:BD1667,"Criterios y estándares (Rúbrica).")</f>
        <v>0</v>
      </c>
      <c r="BH1667" s="12">
        <f t="shared" ref="BH1667:BH1730" si="972">COUNTIF(BA1667:BD1667,"Autoevaluación.")</f>
        <v>0</v>
      </c>
      <c r="BI1667" s="12">
        <f t="shared" ref="BI1667:BI1730" si="973">COUNTIF(BA1667:BD1667,"Retroalimentación.")</f>
        <v>0</v>
      </c>
      <c r="BJ1667" s="12">
        <f t="shared" ref="BJ1667:BJ1730" si="974">COUNTIF(BA1667:BD1667,"No incluye los componentes enunciados.")</f>
        <v>0</v>
      </c>
      <c r="BK1667" s="12">
        <f t="shared" ref="BK1667:BK1730" si="975">IF(BJ1667=1,1,SUM(BF1667:BI1667))</f>
        <v>0</v>
      </c>
      <c r="BL1667" s="20">
        <f t="shared" ref="BL1667:BL1730" si="976">AO1667</f>
        <v>0</v>
      </c>
      <c r="BM1667" s="12">
        <f t="shared" ref="BM1667:BM1730" si="977">IFERROR(LEFT(BL1667,FIND(",",BL1667,1)-1),BL1667)</f>
        <v>0</v>
      </c>
      <c r="BN1667" s="12" t="str">
        <f t="shared" si="963"/>
        <v/>
      </c>
      <c r="BO1667" s="12" t="str">
        <f t="shared" ref="BO1667:BO1730" si="978">IF(OR(LEN(BL1667)=28,LEN(BL1667)=42,LEN(BL1667)=43,LEN(BL1667)=44,LEN(BL1667)=47,LEN(BL1667)=48,LEN(BL1667)=49,LEN(BL1667)=62,LEN(BL1667)=63,LEN(BL1667)=64),RIGHT(BL1667,LEN(BL1667)-FIND(",",BL1667,11)-1),IFERROR(MID(BL1667,FIND(",",BL1667,11)+2,(FIND(",",BL1667,21))-(FIND(",",BL1667,11)+2)),""))</f>
        <v/>
      </c>
      <c r="BP1667" s="12" t="str">
        <f t="shared" ref="BP1667:BP1730" si="979">IF(OR(LEN(BL1667)=53,LEN(BL1667)=58,LEN(BL1667)=72,LEN(BL1667)=73),RIGHT(BL1667,LEN(BL1667)-FIND(",",BL1667,20)-1),IFERROR(MID(BL1667,FIND(",",BL1667,20)+2,(FIND(",",BL1667,30))-(FIND(",",BL1667,20)+2)),""))</f>
        <v/>
      </c>
      <c r="BQ1667" s="12" t="str">
        <f t="shared" ref="BQ1667:BQ1730" si="980">IF(OR(LEN(BL1667)=62,LEN(BL1667)=63,LEN(BL1667)=64,LEN(BL1667)=72,LEN(BL1667)=73),"",IFERROR(RIGHT(BL1667,LEN(BL1667)-(FIND(",",BL1667,30)+1)),""))</f>
        <v/>
      </c>
      <c r="BS1667" s="12">
        <f t="shared" ref="BS1667:BS1730" si="981">COUNTIF(BM1667:BQ1667,"Reflexión")</f>
        <v>0</v>
      </c>
      <c r="BT1667" s="12">
        <f t="shared" ref="BT1667:BT1730" si="982">COUNTIF(BM1667:BQ1667,"Diálogo")</f>
        <v>0</v>
      </c>
      <c r="BU1667" s="12">
        <f t="shared" ref="BU1667:BU1730" si="983">COUNTIF(BM1667:BQ1667,"Claridad")</f>
        <v>0</v>
      </c>
      <c r="BV1667" s="12">
        <f t="shared" ref="BV1667:BV1730" si="984">COUNTIF(BM1667:BQ1667,"Oportunidades de mejora")</f>
        <v>0</v>
      </c>
      <c r="BW1667" s="12">
        <f t="shared" ref="BW1667:BW1730" si="985">COUNTIF(BM1667:BQ1667,"Retroalimentación al docente")</f>
        <v>0</v>
      </c>
      <c r="BX1667" s="12">
        <f t="shared" ref="BX1667:BX1730" si="986">COUNTIF(BM1667:BQ1667,"No incluye los principios enunciados")</f>
        <v>0</v>
      </c>
      <c r="BY1667" s="12">
        <f t="shared" ref="BY1667:BY1730" si="987">IF(BX1667=1,1,SUM(BS1667:BX1667))</f>
        <v>0</v>
      </c>
      <c r="BZ1667" s="12">
        <f t="shared" ref="BZ1667:BZ1730" si="988">AU1667</f>
        <v>0</v>
      </c>
      <c r="CA1667" s="12" t="str">
        <f t="shared" ref="CA1667:CA1730" si="989">IFERROR(LEFT(BZ1667,FIND(".",BZ1667,1)),"")</f>
        <v/>
      </c>
      <c r="CB1667" s="21" t="str">
        <f t="shared" ref="CB1667:CB1730" si="990">IFERROR(MID(BZ1667,FIND(".",BZ1667,1)+3,(FIND(".",BZ1667,100))-(FIND(".",BZ1667,1)+2)),"")</f>
        <v/>
      </c>
      <c r="CC1667" s="12" t="str">
        <f t="shared" ref="CC1667:CC1730" si="991">IFERROR(MID(BZ1667,FIND(".",BZ1667,83)+3,(FIND(".",BZ1667,185))-(FIND(".",BZ1667,83)+2)),"")</f>
        <v/>
      </c>
      <c r="CD1667" s="12" t="str">
        <f t="shared" ref="CD1667:CD1730" si="992">IFERROR(MID(BZ1667,FIND(".",BZ1667,185)+3,(FIND(".",BZ1667,255))-(FIND(".",BZ1667,185)+1)),"")</f>
        <v/>
      </c>
      <c r="CF1667" s="12">
        <f t="shared" ref="CF1667:CF1730" si="993">COUNTIF(CA1667:CD1667,"La bibliografía básica propuesta se encuentra en la biblioteca ""Juan Roa Vásquez"".")</f>
        <v>0</v>
      </c>
      <c r="CG1667" s="12">
        <f t="shared" ref="CG1667:CG1730" si="994">COUNTIF(CA1667:CD1667,"La bibliografía propuesta contiene títulos de edición menor a 5 años.")</f>
        <v>0</v>
      </c>
      <c r="CH1667" s="12">
        <f t="shared" ref="CH1667:CH1730" si="995">COUNTIF(CA1667:CD1667,"La bibliografía se presenta con una sólo sistema de referenciación (APA, Vancouver, IEEE, etc).")</f>
        <v>0</v>
      </c>
      <c r="CI1667" s="12">
        <f t="shared" ref="CI1667:CI1730" si="996">COUNTIF(CA1667:CD1667,"La bibliografía incluye por lo menos dos títulos en una segunda lengua.")</f>
        <v>0</v>
      </c>
      <c r="CJ1667" s="12">
        <f t="shared" ref="CJ1667:CJ1730" si="997">COUNTIF(CA1667:CD1667,"No incluye bibliografía.")</f>
        <v>0</v>
      </c>
      <c r="CK1667" s="12">
        <f t="shared" ref="CK1667:CK1730" si="998">IF(CJ1667=1,1,SUM(CF1667:CI1667))</f>
        <v>0</v>
      </c>
    </row>
    <row r="1668" spans="50:89" x14ac:dyDescent="0.25">
      <c r="AX1668" s="12" t="str">
        <f t="shared" si="968"/>
        <v/>
      </c>
      <c r="AY1668" s="12" t="str">
        <f t="shared" si="962"/>
        <v/>
      </c>
      <c r="AZ1668" s="20">
        <f t="shared" si="969"/>
        <v>0</v>
      </c>
      <c r="BA1668" s="12" t="str">
        <f t="shared" si="964"/>
        <v/>
      </c>
      <c r="BB1668" s="12" t="str">
        <f t="shared" si="965"/>
        <v/>
      </c>
      <c r="BC1668" s="12" t="str">
        <f t="shared" si="966"/>
        <v/>
      </c>
      <c r="BD1668" s="12" t="str">
        <f t="shared" si="967"/>
        <v/>
      </c>
      <c r="BF1668" s="12">
        <f t="shared" si="970"/>
        <v>0</v>
      </c>
      <c r="BG1668" s="12">
        <f t="shared" si="971"/>
        <v>0</v>
      </c>
      <c r="BH1668" s="12">
        <f t="shared" si="972"/>
        <v>0</v>
      </c>
      <c r="BI1668" s="12">
        <f t="shared" si="973"/>
        <v>0</v>
      </c>
      <c r="BJ1668" s="12">
        <f t="shared" si="974"/>
        <v>0</v>
      </c>
      <c r="BK1668" s="12">
        <f t="shared" si="975"/>
        <v>0</v>
      </c>
      <c r="BL1668" s="20">
        <f t="shared" si="976"/>
        <v>0</v>
      </c>
      <c r="BM1668" s="12">
        <f t="shared" si="977"/>
        <v>0</v>
      </c>
      <c r="BN1668" s="12" t="str">
        <f t="shared" si="963"/>
        <v/>
      </c>
      <c r="BO1668" s="12" t="str">
        <f t="shared" si="978"/>
        <v/>
      </c>
      <c r="BP1668" s="12" t="str">
        <f t="shared" si="979"/>
        <v/>
      </c>
      <c r="BQ1668" s="12" t="str">
        <f t="shared" si="980"/>
        <v/>
      </c>
      <c r="BS1668" s="12">
        <f t="shared" si="981"/>
        <v>0</v>
      </c>
      <c r="BT1668" s="12">
        <f t="shared" si="982"/>
        <v>0</v>
      </c>
      <c r="BU1668" s="12">
        <f t="shared" si="983"/>
        <v>0</v>
      </c>
      <c r="BV1668" s="12">
        <f t="shared" si="984"/>
        <v>0</v>
      </c>
      <c r="BW1668" s="12">
        <f t="shared" si="985"/>
        <v>0</v>
      </c>
      <c r="BX1668" s="12">
        <f t="shared" si="986"/>
        <v>0</v>
      </c>
      <c r="BY1668" s="12">
        <f t="shared" si="987"/>
        <v>0</v>
      </c>
      <c r="BZ1668" s="12">
        <f t="shared" si="988"/>
        <v>0</v>
      </c>
      <c r="CA1668" s="12" t="str">
        <f t="shared" si="989"/>
        <v/>
      </c>
      <c r="CB1668" s="21" t="str">
        <f t="shared" si="990"/>
        <v/>
      </c>
      <c r="CC1668" s="12" t="str">
        <f t="shared" si="991"/>
        <v/>
      </c>
      <c r="CD1668" s="12" t="str">
        <f t="shared" si="992"/>
        <v/>
      </c>
      <c r="CF1668" s="12">
        <f t="shared" si="993"/>
        <v>0</v>
      </c>
      <c r="CG1668" s="12">
        <f t="shared" si="994"/>
        <v>0</v>
      </c>
      <c r="CH1668" s="12">
        <f t="shared" si="995"/>
        <v>0</v>
      </c>
      <c r="CI1668" s="12">
        <f t="shared" si="996"/>
        <v>0</v>
      </c>
      <c r="CJ1668" s="12">
        <f t="shared" si="997"/>
        <v>0</v>
      </c>
      <c r="CK1668" s="12">
        <f t="shared" si="998"/>
        <v>0</v>
      </c>
    </row>
    <row r="1669" spans="50:89" x14ac:dyDescent="0.25">
      <c r="AX1669" s="12" t="str">
        <f t="shared" si="968"/>
        <v/>
      </c>
      <c r="AY1669" s="12" t="str">
        <f t="shared" si="962"/>
        <v/>
      </c>
      <c r="AZ1669" s="20">
        <f t="shared" si="969"/>
        <v>0</v>
      </c>
      <c r="BA1669" s="12" t="str">
        <f t="shared" si="964"/>
        <v/>
      </c>
      <c r="BB1669" s="12" t="str">
        <f t="shared" si="965"/>
        <v/>
      </c>
      <c r="BC1669" s="12" t="str">
        <f t="shared" si="966"/>
        <v/>
      </c>
      <c r="BD1669" s="12" t="str">
        <f t="shared" si="967"/>
        <v/>
      </c>
      <c r="BF1669" s="12">
        <f t="shared" si="970"/>
        <v>0</v>
      </c>
      <c r="BG1669" s="12">
        <f t="shared" si="971"/>
        <v>0</v>
      </c>
      <c r="BH1669" s="12">
        <f t="shared" si="972"/>
        <v>0</v>
      </c>
      <c r="BI1669" s="12">
        <f t="shared" si="973"/>
        <v>0</v>
      </c>
      <c r="BJ1669" s="12">
        <f t="shared" si="974"/>
        <v>0</v>
      </c>
      <c r="BK1669" s="12">
        <f t="shared" si="975"/>
        <v>0</v>
      </c>
      <c r="BL1669" s="20">
        <f t="shared" si="976"/>
        <v>0</v>
      </c>
      <c r="BM1669" s="12">
        <f t="shared" si="977"/>
        <v>0</v>
      </c>
      <c r="BN1669" s="12" t="str">
        <f t="shared" si="963"/>
        <v/>
      </c>
      <c r="BO1669" s="12" t="str">
        <f t="shared" si="978"/>
        <v/>
      </c>
      <c r="BP1669" s="12" t="str">
        <f t="shared" si="979"/>
        <v/>
      </c>
      <c r="BQ1669" s="12" t="str">
        <f t="shared" si="980"/>
        <v/>
      </c>
      <c r="BS1669" s="12">
        <f t="shared" si="981"/>
        <v>0</v>
      </c>
      <c r="BT1669" s="12">
        <f t="shared" si="982"/>
        <v>0</v>
      </c>
      <c r="BU1669" s="12">
        <f t="shared" si="983"/>
        <v>0</v>
      </c>
      <c r="BV1669" s="12">
        <f t="shared" si="984"/>
        <v>0</v>
      </c>
      <c r="BW1669" s="12">
        <f t="shared" si="985"/>
        <v>0</v>
      </c>
      <c r="BX1669" s="12">
        <f t="shared" si="986"/>
        <v>0</v>
      </c>
      <c r="BY1669" s="12">
        <f t="shared" si="987"/>
        <v>0</v>
      </c>
      <c r="BZ1669" s="12">
        <f t="shared" si="988"/>
        <v>0</v>
      </c>
      <c r="CA1669" s="12" t="str">
        <f t="shared" si="989"/>
        <v/>
      </c>
      <c r="CB1669" s="21" t="str">
        <f t="shared" si="990"/>
        <v/>
      </c>
      <c r="CC1669" s="12" t="str">
        <f t="shared" si="991"/>
        <v/>
      </c>
      <c r="CD1669" s="12" t="str">
        <f t="shared" si="992"/>
        <v/>
      </c>
      <c r="CF1669" s="12">
        <f t="shared" si="993"/>
        <v>0</v>
      </c>
      <c r="CG1669" s="12">
        <f t="shared" si="994"/>
        <v>0</v>
      </c>
      <c r="CH1669" s="12">
        <f t="shared" si="995"/>
        <v>0</v>
      </c>
      <c r="CI1669" s="12">
        <f t="shared" si="996"/>
        <v>0</v>
      </c>
      <c r="CJ1669" s="12">
        <f t="shared" si="997"/>
        <v>0</v>
      </c>
      <c r="CK1669" s="12">
        <f t="shared" si="998"/>
        <v>0</v>
      </c>
    </row>
    <row r="1670" spans="50:89" x14ac:dyDescent="0.25">
      <c r="AX1670" s="12" t="str">
        <f t="shared" si="968"/>
        <v/>
      </c>
      <c r="AY1670" s="12" t="str">
        <f t="shared" si="962"/>
        <v/>
      </c>
      <c r="AZ1670" s="20">
        <f t="shared" si="969"/>
        <v>0</v>
      </c>
      <c r="BA1670" s="12" t="str">
        <f t="shared" si="964"/>
        <v/>
      </c>
      <c r="BB1670" s="12" t="str">
        <f t="shared" si="965"/>
        <v/>
      </c>
      <c r="BC1670" s="12" t="str">
        <f t="shared" si="966"/>
        <v/>
      </c>
      <c r="BD1670" s="12" t="str">
        <f t="shared" si="967"/>
        <v/>
      </c>
      <c r="BF1670" s="12">
        <f t="shared" si="970"/>
        <v>0</v>
      </c>
      <c r="BG1670" s="12">
        <f t="shared" si="971"/>
        <v>0</v>
      </c>
      <c r="BH1670" s="12">
        <f t="shared" si="972"/>
        <v>0</v>
      </c>
      <c r="BI1670" s="12">
        <f t="shared" si="973"/>
        <v>0</v>
      </c>
      <c r="BJ1670" s="12">
        <f t="shared" si="974"/>
        <v>0</v>
      </c>
      <c r="BK1670" s="12">
        <f t="shared" si="975"/>
        <v>0</v>
      </c>
      <c r="BL1670" s="20">
        <f t="shared" si="976"/>
        <v>0</v>
      </c>
      <c r="BM1670" s="12">
        <f t="shared" si="977"/>
        <v>0</v>
      </c>
      <c r="BN1670" s="12" t="str">
        <f t="shared" si="963"/>
        <v/>
      </c>
      <c r="BO1670" s="12" t="str">
        <f t="shared" si="978"/>
        <v/>
      </c>
      <c r="BP1670" s="12" t="str">
        <f t="shared" si="979"/>
        <v/>
      </c>
      <c r="BQ1670" s="12" t="str">
        <f t="shared" si="980"/>
        <v/>
      </c>
      <c r="BS1670" s="12">
        <f t="shared" si="981"/>
        <v>0</v>
      </c>
      <c r="BT1670" s="12">
        <f t="shared" si="982"/>
        <v>0</v>
      </c>
      <c r="BU1670" s="12">
        <f t="shared" si="983"/>
        <v>0</v>
      </c>
      <c r="BV1670" s="12">
        <f t="shared" si="984"/>
        <v>0</v>
      </c>
      <c r="BW1670" s="12">
        <f t="shared" si="985"/>
        <v>0</v>
      </c>
      <c r="BX1670" s="12">
        <f t="shared" si="986"/>
        <v>0</v>
      </c>
      <c r="BY1670" s="12">
        <f t="shared" si="987"/>
        <v>0</v>
      </c>
      <c r="BZ1670" s="12">
        <f t="shared" si="988"/>
        <v>0</v>
      </c>
      <c r="CA1670" s="12" t="str">
        <f t="shared" si="989"/>
        <v/>
      </c>
      <c r="CB1670" s="21" t="str">
        <f t="shared" si="990"/>
        <v/>
      </c>
      <c r="CC1670" s="12" t="str">
        <f t="shared" si="991"/>
        <v/>
      </c>
      <c r="CD1670" s="12" t="str">
        <f t="shared" si="992"/>
        <v/>
      </c>
      <c r="CF1670" s="12">
        <f t="shared" si="993"/>
        <v>0</v>
      </c>
      <c r="CG1670" s="12">
        <f t="shared" si="994"/>
        <v>0</v>
      </c>
      <c r="CH1670" s="12">
        <f t="shared" si="995"/>
        <v>0</v>
      </c>
      <c r="CI1670" s="12">
        <f t="shared" si="996"/>
        <v>0</v>
      </c>
      <c r="CJ1670" s="12">
        <f t="shared" si="997"/>
        <v>0</v>
      </c>
      <c r="CK1670" s="12">
        <f t="shared" si="998"/>
        <v>0</v>
      </c>
    </row>
    <row r="1671" spans="50:89" x14ac:dyDescent="0.25">
      <c r="AX1671" s="12" t="str">
        <f t="shared" si="968"/>
        <v/>
      </c>
      <c r="AY1671" s="12" t="str">
        <f t="shared" si="962"/>
        <v/>
      </c>
      <c r="AZ1671" s="20">
        <f t="shared" si="969"/>
        <v>0</v>
      </c>
      <c r="BA1671" s="12" t="str">
        <f t="shared" si="964"/>
        <v/>
      </c>
      <c r="BB1671" s="12" t="str">
        <f t="shared" si="965"/>
        <v/>
      </c>
      <c r="BC1671" s="12" t="str">
        <f t="shared" si="966"/>
        <v/>
      </c>
      <c r="BD1671" s="12" t="str">
        <f t="shared" si="967"/>
        <v/>
      </c>
      <c r="BF1671" s="12">
        <f t="shared" si="970"/>
        <v>0</v>
      </c>
      <c r="BG1671" s="12">
        <f t="shared" si="971"/>
        <v>0</v>
      </c>
      <c r="BH1671" s="12">
        <f t="shared" si="972"/>
        <v>0</v>
      </c>
      <c r="BI1671" s="12">
        <f t="shared" si="973"/>
        <v>0</v>
      </c>
      <c r="BJ1671" s="12">
        <f t="shared" si="974"/>
        <v>0</v>
      </c>
      <c r="BK1671" s="12">
        <f t="shared" si="975"/>
        <v>0</v>
      </c>
      <c r="BL1671" s="20">
        <f t="shared" si="976"/>
        <v>0</v>
      </c>
      <c r="BM1671" s="12">
        <f t="shared" si="977"/>
        <v>0</v>
      </c>
      <c r="BN1671" s="12" t="str">
        <f t="shared" si="963"/>
        <v/>
      </c>
      <c r="BO1671" s="12" t="str">
        <f t="shared" si="978"/>
        <v/>
      </c>
      <c r="BP1671" s="12" t="str">
        <f t="shared" si="979"/>
        <v/>
      </c>
      <c r="BQ1671" s="12" t="str">
        <f t="shared" si="980"/>
        <v/>
      </c>
      <c r="BS1671" s="12">
        <f t="shared" si="981"/>
        <v>0</v>
      </c>
      <c r="BT1671" s="12">
        <f t="shared" si="982"/>
        <v>0</v>
      </c>
      <c r="BU1671" s="12">
        <f t="shared" si="983"/>
        <v>0</v>
      </c>
      <c r="BV1671" s="12">
        <f t="shared" si="984"/>
        <v>0</v>
      </c>
      <c r="BW1671" s="12">
        <f t="shared" si="985"/>
        <v>0</v>
      </c>
      <c r="BX1671" s="12">
        <f t="shared" si="986"/>
        <v>0</v>
      </c>
      <c r="BY1671" s="12">
        <f t="shared" si="987"/>
        <v>0</v>
      </c>
      <c r="BZ1671" s="12">
        <f t="shared" si="988"/>
        <v>0</v>
      </c>
      <c r="CA1671" s="12" t="str">
        <f t="shared" si="989"/>
        <v/>
      </c>
      <c r="CB1671" s="21" t="str">
        <f t="shared" si="990"/>
        <v/>
      </c>
      <c r="CC1671" s="12" t="str">
        <f t="shared" si="991"/>
        <v/>
      </c>
      <c r="CD1671" s="12" t="str">
        <f t="shared" si="992"/>
        <v/>
      </c>
      <c r="CF1671" s="12">
        <f t="shared" si="993"/>
        <v>0</v>
      </c>
      <c r="CG1671" s="12">
        <f t="shared" si="994"/>
        <v>0</v>
      </c>
      <c r="CH1671" s="12">
        <f t="shared" si="995"/>
        <v>0</v>
      </c>
      <c r="CI1671" s="12">
        <f t="shared" si="996"/>
        <v>0</v>
      </c>
      <c r="CJ1671" s="12">
        <f t="shared" si="997"/>
        <v>0</v>
      </c>
      <c r="CK1671" s="12">
        <f t="shared" si="998"/>
        <v>0</v>
      </c>
    </row>
    <row r="1672" spans="50:89" x14ac:dyDescent="0.25">
      <c r="AX1672" s="12" t="str">
        <f t="shared" si="968"/>
        <v/>
      </c>
      <c r="AY1672" s="12" t="str">
        <f t="shared" si="962"/>
        <v/>
      </c>
      <c r="AZ1672" s="20">
        <f t="shared" si="969"/>
        <v>0</v>
      </c>
      <c r="BA1672" s="12" t="str">
        <f t="shared" si="964"/>
        <v/>
      </c>
      <c r="BB1672" s="12" t="str">
        <f t="shared" si="965"/>
        <v/>
      </c>
      <c r="BC1672" s="12" t="str">
        <f t="shared" si="966"/>
        <v/>
      </c>
      <c r="BD1672" s="12" t="str">
        <f t="shared" si="967"/>
        <v/>
      </c>
      <c r="BF1672" s="12">
        <f t="shared" si="970"/>
        <v>0</v>
      </c>
      <c r="BG1672" s="12">
        <f t="shared" si="971"/>
        <v>0</v>
      </c>
      <c r="BH1672" s="12">
        <f t="shared" si="972"/>
        <v>0</v>
      </c>
      <c r="BI1672" s="12">
        <f t="shared" si="973"/>
        <v>0</v>
      </c>
      <c r="BJ1672" s="12">
        <f t="shared" si="974"/>
        <v>0</v>
      </c>
      <c r="BK1672" s="12">
        <f t="shared" si="975"/>
        <v>0</v>
      </c>
      <c r="BL1672" s="20">
        <f t="shared" si="976"/>
        <v>0</v>
      </c>
      <c r="BM1672" s="12">
        <f t="shared" si="977"/>
        <v>0</v>
      </c>
      <c r="BN1672" s="12" t="str">
        <f t="shared" si="963"/>
        <v/>
      </c>
      <c r="BO1672" s="12" t="str">
        <f t="shared" si="978"/>
        <v/>
      </c>
      <c r="BP1672" s="12" t="str">
        <f t="shared" si="979"/>
        <v/>
      </c>
      <c r="BQ1672" s="12" t="str">
        <f t="shared" si="980"/>
        <v/>
      </c>
      <c r="BS1672" s="12">
        <f t="shared" si="981"/>
        <v>0</v>
      </c>
      <c r="BT1672" s="12">
        <f t="shared" si="982"/>
        <v>0</v>
      </c>
      <c r="BU1672" s="12">
        <f t="shared" si="983"/>
        <v>0</v>
      </c>
      <c r="BV1672" s="12">
        <f t="shared" si="984"/>
        <v>0</v>
      </c>
      <c r="BW1672" s="12">
        <f t="shared" si="985"/>
        <v>0</v>
      </c>
      <c r="BX1672" s="12">
        <f t="shared" si="986"/>
        <v>0</v>
      </c>
      <c r="BY1672" s="12">
        <f t="shared" si="987"/>
        <v>0</v>
      </c>
      <c r="BZ1672" s="12">
        <f t="shared" si="988"/>
        <v>0</v>
      </c>
      <c r="CA1672" s="12" t="str">
        <f t="shared" si="989"/>
        <v/>
      </c>
      <c r="CB1672" s="21" t="str">
        <f t="shared" si="990"/>
        <v/>
      </c>
      <c r="CC1672" s="12" t="str">
        <f t="shared" si="991"/>
        <v/>
      </c>
      <c r="CD1672" s="12" t="str">
        <f t="shared" si="992"/>
        <v/>
      </c>
      <c r="CF1672" s="12">
        <f t="shared" si="993"/>
        <v>0</v>
      </c>
      <c r="CG1672" s="12">
        <f t="shared" si="994"/>
        <v>0</v>
      </c>
      <c r="CH1672" s="12">
        <f t="shared" si="995"/>
        <v>0</v>
      </c>
      <c r="CI1672" s="12">
        <f t="shared" si="996"/>
        <v>0</v>
      </c>
      <c r="CJ1672" s="12">
        <f t="shared" si="997"/>
        <v>0</v>
      </c>
      <c r="CK1672" s="12">
        <f t="shared" si="998"/>
        <v>0</v>
      </c>
    </row>
    <row r="1673" spans="50:89" x14ac:dyDescent="0.25">
      <c r="AX1673" s="12" t="str">
        <f t="shared" si="968"/>
        <v/>
      </c>
      <c r="AY1673" s="12" t="str">
        <f t="shared" si="962"/>
        <v/>
      </c>
      <c r="AZ1673" s="20">
        <f t="shared" si="969"/>
        <v>0</v>
      </c>
      <c r="BA1673" s="12" t="str">
        <f t="shared" si="964"/>
        <v/>
      </c>
      <c r="BB1673" s="12" t="str">
        <f t="shared" si="965"/>
        <v/>
      </c>
      <c r="BC1673" s="12" t="str">
        <f t="shared" si="966"/>
        <v/>
      </c>
      <c r="BD1673" s="12" t="str">
        <f t="shared" si="967"/>
        <v/>
      </c>
      <c r="BF1673" s="12">
        <f t="shared" si="970"/>
        <v>0</v>
      </c>
      <c r="BG1673" s="12">
        <f t="shared" si="971"/>
        <v>0</v>
      </c>
      <c r="BH1673" s="12">
        <f t="shared" si="972"/>
        <v>0</v>
      </c>
      <c r="BI1673" s="12">
        <f t="shared" si="973"/>
        <v>0</v>
      </c>
      <c r="BJ1673" s="12">
        <f t="shared" si="974"/>
        <v>0</v>
      </c>
      <c r="BK1673" s="12">
        <f t="shared" si="975"/>
        <v>0</v>
      </c>
      <c r="BL1673" s="20">
        <f t="shared" si="976"/>
        <v>0</v>
      </c>
      <c r="BM1673" s="12">
        <f t="shared" si="977"/>
        <v>0</v>
      </c>
      <c r="BN1673" s="12" t="str">
        <f t="shared" si="963"/>
        <v/>
      </c>
      <c r="BO1673" s="12" t="str">
        <f t="shared" si="978"/>
        <v/>
      </c>
      <c r="BP1673" s="12" t="str">
        <f t="shared" si="979"/>
        <v/>
      </c>
      <c r="BQ1673" s="12" t="str">
        <f t="shared" si="980"/>
        <v/>
      </c>
      <c r="BS1673" s="12">
        <f t="shared" si="981"/>
        <v>0</v>
      </c>
      <c r="BT1673" s="12">
        <f t="shared" si="982"/>
        <v>0</v>
      </c>
      <c r="BU1673" s="12">
        <f t="shared" si="983"/>
        <v>0</v>
      </c>
      <c r="BV1673" s="12">
        <f t="shared" si="984"/>
        <v>0</v>
      </c>
      <c r="BW1673" s="12">
        <f t="shared" si="985"/>
        <v>0</v>
      </c>
      <c r="BX1673" s="12">
        <f t="shared" si="986"/>
        <v>0</v>
      </c>
      <c r="BY1673" s="12">
        <f t="shared" si="987"/>
        <v>0</v>
      </c>
      <c r="BZ1673" s="12">
        <f t="shared" si="988"/>
        <v>0</v>
      </c>
      <c r="CA1673" s="12" t="str">
        <f t="shared" si="989"/>
        <v/>
      </c>
      <c r="CB1673" s="21" t="str">
        <f t="shared" si="990"/>
        <v/>
      </c>
      <c r="CC1673" s="12" t="str">
        <f t="shared" si="991"/>
        <v/>
      </c>
      <c r="CD1673" s="12" t="str">
        <f t="shared" si="992"/>
        <v/>
      </c>
      <c r="CF1673" s="12">
        <f t="shared" si="993"/>
        <v>0</v>
      </c>
      <c r="CG1673" s="12">
        <f t="shared" si="994"/>
        <v>0</v>
      </c>
      <c r="CH1673" s="12">
        <f t="shared" si="995"/>
        <v>0</v>
      </c>
      <c r="CI1673" s="12">
        <f t="shared" si="996"/>
        <v>0</v>
      </c>
      <c r="CJ1673" s="12">
        <f t="shared" si="997"/>
        <v>0</v>
      </c>
      <c r="CK1673" s="12">
        <f t="shared" si="998"/>
        <v>0</v>
      </c>
    </row>
    <row r="1674" spans="50:89" x14ac:dyDescent="0.25">
      <c r="AX1674" s="12" t="str">
        <f t="shared" si="968"/>
        <v/>
      </c>
      <c r="AY1674" s="12" t="str">
        <f t="shared" si="962"/>
        <v/>
      </c>
      <c r="AZ1674" s="20">
        <f t="shared" si="969"/>
        <v>0</v>
      </c>
      <c r="BA1674" s="12" t="str">
        <f t="shared" si="964"/>
        <v/>
      </c>
      <c r="BB1674" s="12" t="str">
        <f t="shared" si="965"/>
        <v/>
      </c>
      <c r="BC1674" s="12" t="str">
        <f t="shared" si="966"/>
        <v/>
      </c>
      <c r="BD1674" s="12" t="str">
        <f t="shared" si="967"/>
        <v/>
      </c>
      <c r="BF1674" s="12">
        <f t="shared" si="970"/>
        <v>0</v>
      </c>
      <c r="BG1674" s="12">
        <f t="shared" si="971"/>
        <v>0</v>
      </c>
      <c r="BH1674" s="12">
        <f t="shared" si="972"/>
        <v>0</v>
      </c>
      <c r="BI1674" s="12">
        <f t="shared" si="973"/>
        <v>0</v>
      </c>
      <c r="BJ1674" s="12">
        <f t="shared" si="974"/>
        <v>0</v>
      </c>
      <c r="BK1674" s="12">
        <f t="shared" si="975"/>
        <v>0</v>
      </c>
      <c r="BL1674" s="20">
        <f t="shared" si="976"/>
        <v>0</v>
      </c>
      <c r="BM1674" s="12">
        <f t="shared" si="977"/>
        <v>0</v>
      </c>
      <c r="BN1674" s="12" t="str">
        <f t="shared" si="963"/>
        <v/>
      </c>
      <c r="BO1674" s="12" t="str">
        <f t="shared" si="978"/>
        <v/>
      </c>
      <c r="BP1674" s="12" t="str">
        <f t="shared" si="979"/>
        <v/>
      </c>
      <c r="BQ1674" s="12" t="str">
        <f t="shared" si="980"/>
        <v/>
      </c>
      <c r="BS1674" s="12">
        <f t="shared" si="981"/>
        <v>0</v>
      </c>
      <c r="BT1674" s="12">
        <f t="shared" si="982"/>
        <v>0</v>
      </c>
      <c r="BU1674" s="12">
        <f t="shared" si="983"/>
        <v>0</v>
      </c>
      <c r="BV1674" s="12">
        <f t="shared" si="984"/>
        <v>0</v>
      </c>
      <c r="BW1674" s="12">
        <f t="shared" si="985"/>
        <v>0</v>
      </c>
      <c r="BX1674" s="12">
        <f t="shared" si="986"/>
        <v>0</v>
      </c>
      <c r="BY1674" s="12">
        <f t="shared" si="987"/>
        <v>0</v>
      </c>
      <c r="BZ1674" s="12">
        <f t="shared" si="988"/>
        <v>0</v>
      </c>
      <c r="CA1674" s="12" t="str">
        <f t="shared" si="989"/>
        <v/>
      </c>
      <c r="CB1674" s="21" t="str">
        <f t="shared" si="990"/>
        <v/>
      </c>
      <c r="CC1674" s="12" t="str">
        <f t="shared" si="991"/>
        <v/>
      </c>
      <c r="CD1674" s="12" t="str">
        <f t="shared" si="992"/>
        <v/>
      </c>
      <c r="CF1674" s="12">
        <f t="shared" si="993"/>
        <v>0</v>
      </c>
      <c r="CG1674" s="12">
        <f t="shared" si="994"/>
        <v>0</v>
      </c>
      <c r="CH1674" s="12">
        <f t="shared" si="995"/>
        <v>0</v>
      </c>
      <c r="CI1674" s="12">
        <f t="shared" si="996"/>
        <v>0</v>
      </c>
      <c r="CJ1674" s="12">
        <f t="shared" si="997"/>
        <v>0</v>
      </c>
      <c r="CK1674" s="12">
        <f t="shared" si="998"/>
        <v>0</v>
      </c>
    </row>
    <row r="1675" spans="50:89" x14ac:dyDescent="0.25">
      <c r="AX1675" s="12" t="str">
        <f t="shared" si="968"/>
        <v/>
      </c>
      <c r="AY1675" s="12" t="str">
        <f t="shared" ref="AY1675:AY1738" si="999">IFERROR(1/(COUNTIF($AX$2:$AX$2000,MATCH(C1675,$C$2:$C$2000,0))),"")</f>
        <v/>
      </c>
      <c r="AZ1675" s="20">
        <f t="shared" si="969"/>
        <v>0</v>
      </c>
      <c r="BA1675" s="12" t="str">
        <f t="shared" si="964"/>
        <v/>
      </c>
      <c r="BB1675" s="12" t="str">
        <f t="shared" si="965"/>
        <v/>
      </c>
      <c r="BC1675" s="12" t="str">
        <f t="shared" si="966"/>
        <v/>
      </c>
      <c r="BD1675" s="12" t="str">
        <f t="shared" si="967"/>
        <v/>
      </c>
      <c r="BF1675" s="12">
        <f t="shared" si="970"/>
        <v>0</v>
      </c>
      <c r="BG1675" s="12">
        <f t="shared" si="971"/>
        <v>0</v>
      </c>
      <c r="BH1675" s="12">
        <f t="shared" si="972"/>
        <v>0</v>
      </c>
      <c r="BI1675" s="12">
        <f t="shared" si="973"/>
        <v>0</v>
      </c>
      <c r="BJ1675" s="12">
        <f t="shared" si="974"/>
        <v>0</v>
      </c>
      <c r="BK1675" s="12">
        <f t="shared" si="975"/>
        <v>0</v>
      </c>
      <c r="BL1675" s="20">
        <f t="shared" si="976"/>
        <v>0</v>
      </c>
      <c r="BM1675" s="12">
        <f t="shared" si="977"/>
        <v>0</v>
      </c>
      <c r="BN1675" s="12" t="str">
        <f t="shared" si="963"/>
        <v/>
      </c>
      <c r="BO1675" s="12" t="str">
        <f t="shared" si="978"/>
        <v/>
      </c>
      <c r="BP1675" s="12" t="str">
        <f t="shared" si="979"/>
        <v/>
      </c>
      <c r="BQ1675" s="12" t="str">
        <f t="shared" si="980"/>
        <v/>
      </c>
      <c r="BS1675" s="12">
        <f t="shared" si="981"/>
        <v>0</v>
      </c>
      <c r="BT1675" s="12">
        <f t="shared" si="982"/>
        <v>0</v>
      </c>
      <c r="BU1675" s="12">
        <f t="shared" si="983"/>
        <v>0</v>
      </c>
      <c r="BV1675" s="12">
        <f t="shared" si="984"/>
        <v>0</v>
      </c>
      <c r="BW1675" s="12">
        <f t="shared" si="985"/>
        <v>0</v>
      </c>
      <c r="BX1675" s="12">
        <f t="shared" si="986"/>
        <v>0</v>
      </c>
      <c r="BY1675" s="12">
        <f t="shared" si="987"/>
        <v>0</v>
      </c>
      <c r="BZ1675" s="12">
        <f t="shared" si="988"/>
        <v>0</v>
      </c>
      <c r="CA1675" s="12" t="str">
        <f t="shared" si="989"/>
        <v/>
      </c>
      <c r="CB1675" s="21" t="str">
        <f t="shared" si="990"/>
        <v/>
      </c>
      <c r="CC1675" s="12" t="str">
        <f t="shared" si="991"/>
        <v/>
      </c>
      <c r="CD1675" s="12" t="str">
        <f t="shared" si="992"/>
        <v/>
      </c>
      <c r="CF1675" s="12">
        <f t="shared" si="993"/>
        <v>0</v>
      </c>
      <c r="CG1675" s="12">
        <f t="shared" si="994"/>
        <v>0</v>
      </c>
      <c r="CH1675" s="12">
        <f t="shared" si="995"/>
        <v>0</v>
      </c>
      <c r="CI1675" s="12">
        <f t="shared" si="996"/>
        <v>0</v>
      </c>
      <c r="CJ1675" s="12">
        <f t="shared" si="997"/>
        <v>0</v>
      </c>
      <c r="CK1675" s="12">
        <f t="shared" si="998"/>
        <v>0</v>
      </c>
    </row>
    <row r="1676" spans="50:89" x14ac:dyDescent="0.25">
      <c r="AX1676" s="12" t="str">
        <f t="shared" si="968"/>
        <v/>
      </c>
      <c r="AY1676" s="12" t="str">
        <f t="shared" si="999"/>
        <v/>
      </c>
      <c r="AZ1676" s="20">
        <f t="shared" si="969"/>
        <v>0</v>
      </c>
      <c r="BA1676" s="12" t="str">
        <f t="shared" si="964"/>
        <v/>
      </c>
      <c r="BB1676" s="12" t="str">
        <f t="shared" si="965"/>
        <v/>
      </c>
      <c r="BC1676" s="12" t="str">
        <f t="shared" si="966"/>
        <v/>
      </c>
      <c r="BD1676" s="12" t="str">
        <f t="shared" si="967"/>
        <v/>
      </c>
      <c r="BF1676" s="12">
        <f t="shared" si="970"/>
        <v>0</v>
      </c>
      <c r="BG1676" s="12">
        <f t="shared" si="971"/>
        <v>0</v>
      </c>
      <c r="BH1676" s="12">
        <f t="shared" si="972"/>
        <v>0</v>
      </c>
      <c r="BI1676" s="12">
        <f t="shared" si="973"/>
        <v>0</v>
      </c>
      <c r="BJ1676" s="12">
        <f t="shared" si="974"/>
        <v>0</v>
      </c>
      <c r="BK1676" s="12">
        <f t="shared" si="975"/>
        <v>0</v>
      </c>
      <c r="BL1676" s="20">
        <f t="shared" si="976"/>
        <v>0</v>
      </c>
      <c r="BM1676" s="12">
        <f t="shared" si="977"/>
        <v>0</v>
      </c>
      <c r="BN1676" s="12" t="str">
        <f t="shared" si="963"/>
        <v/>
      </c>
      <c r="BO1676" s="12" t="str">
        <f t="shared" si="978"/>
        <v/>
      </c>
      <c r="BP1676" s="12" t="str">
        <f t="shared" si="979"/>
        <v/>
      </c>
      <c r="BQ1676" s="12" t="str">
        <f t="shared" si="980"/>
        <v/>
      </c>
      <c r="BS1676" s="12">
        <f t="shared" si="981"/>
        <v>0</v>
      </c>
      <c r="BT1676" s="12">
        <f t="shared" si="982"/>
        <v>0</v>
      </c>
      <c r="BU1676" s="12">
        <f t="shared" si="983"/>
        <v>0</v>
      </c>
      <c r="BV1676" s="12">
        <f t="shared" si="984"/>
        <v>0</v>
      </c>
      <c r="BW1676" s="12">
        <f t="shared" si="985"/>
        <v>0</v>
      </c>
      <c r="BX1676" s="12">
        <f t="shared" si="986"/>
        <v>0</v>
      </c>
      <c r="BY1676" s="12">
        <f t="shared" si="987"/>
        <v>0</v>
      </c>
      <c r="BZ1676" s="12">
        <f t="shared" si="988"/>
        <v>0</v>
      </c>
      <c r="CA1676" s="12" t="str">
        <f t="shared" si="989"/>
        <v/>
      </c>
      <c r="CB1676" s="21" t="str">
        <f t="shared" si="990"/>
        <v/>
      </c>
      <c r="CC1676" s="12" t="str">
        <f t="shared" si="991"/>
        <v/>
      </c>
      <c r="CD1676" s="12" t="str">
        <f t="shared" si="992"/>
        <v/>
      </c>
      <c r="CF1676" s="12">
        <f t="shared" si="993"/>
        <v>0</v>
      </c>
      <c r="CG1676" s="12">
        <f t="shared" si="994"/>
        <v>0</v>
      </c>
      <c r="CH1676" s="12">
        <f t="shared" si="995"/>
        <v>0</v>
      </c>
      <c r="CI1676" s="12">
        <f t="shared" si="996"/>
        <v>0</v>
      </c>
      <c r="CJ1676" s="12">
        <f t="shared" si="997"/>
        <v>0</v>
      </c>
      <c r="CK1676" s="12">
        <f t="shared" si="998"/>
        <v>0</v>
      </c>
    </row>
    <row r="1677" spans="50:89" x14ac:dyDescent="0.25">
      <c r="AX1677" s="12" t="str">
        <f t="shared" si="968"/>
        <v/>
      </c>
      <c r="AY1677" s="12" t="str">
        <f t="shared" si="999"/>
        <v/>
      </c>
      <c r="AZ1677" s="20">
        <f t="shared" si="969"/>
        <v>0</v>
      </c>
      <c r="BA1677" s="12" t="str">
        <f t="shared" si="964"/>
        <v/>
      </c>
      <c r="BB1677" s="12" t="str">
        <f t="shared" si="965"/>
        <v/>
      </c>
      <c r="BC1677" s="12" t="str">
        <f t="shared" si="966"/>
        <v/>
      </c>
      <c r="BD1677" s="12" t="str">
        <f t="shared" si="967"/>
        <v/>
      </c>
      <c r="BF1677" s="12">
        <f t="shared" si="970"/>
        <v>0</v>
      </c>
      <c r="BG1677" s="12">
        <f t="shared" si="971"/>
        <v>0</v>
      </c>
      <c r="BH1677" s="12">
        <f t="shared" si="972"/>
        <v>0</v>
      </c>
      <c r="BI1677" s="12">
        <f t="shared" si="973"/>
        <v>0</v>
      </c>
      <c r="BJ1677" s="12">
        <f t="shared" si="974"/>
        <v>0</v>
      </c>
      <c r="BK1677" s="12">
        <f t="shared" si="975"/>
        <v>0</v>
      </c>
      <c r="BL1677" s="20">
        <f t="shared" si="976"/>
        <v>0</v>
      </c>
      <c r="BM1677" s="12">
        <f t="shared" si="977"/>
        <v>0</v>
      </c>
      <c r="BN1677" s="12" t="str">
        <f t="shared" si="963"/>
        <v/>
      </c>
      <c r="BO1677" s="12" t="str">
        <f t="shared" si="978"/>
        <v/>
      </c>
      <c r="BP1677" s="12" t="str">
        <f t="shared" si="979"/>
        <v/>
      </c>
      <c r="BQ1677" s="12" t="str">
        <f t="shared" si="980"/>
        <v/>
      </c>
      <c r="BS1677" s="12">
        <f t="shared" si="981"/>
        <v>0</v>
      </c>
      <c r="BT1677" s="12">
        <f t="shared" si="982"/>
        <v>0</v>
      </c>
      <c r="BU1677" s="12">
        <f t="shared" si="983"/>
        <v>0</v>
      </c>
      <c r="BV1677" s="12">
        <f t="shared" si="984"/>
        <v>0</v>
      </c>
      <c r="BW1677" s="12">
        <f t="shared" si="985"/>
        <v>0</v>
      </c>
      <c r="BX1677" s="12">
        <f t="shared" si="986"/>
        <v>0</v>
      </c>
      <c r="BY1677" s="12">
        <f t="shared" si="987"/>
        <v>0</v>
      </c>
      <c r="BZ1677" s="12">
        <f t="shared" si="988"/>
        <v>0</v>
      </c>
      <c r="CA1677" s="12" t="str">
        <f t="shared" si="989"/>
        <v/>
      </c>
      <c r="CB1677" s="21" t="str">
        <f t="shared" si="990"/>
        <v/>
      </c>
      <c r="CC1677" s="12" t="str">
        <f t="shared" si="991"/>
        <v/>
      </c>
      <c r="CD1677" s="12" t="str">
        <f t="shared" si="992"/>
        <v/>
      </c>
      <c r="CF1677" s="12">
        <f t="shared" si="993"/>
        <v>0</v>
      </c>
      <c r="CG1677" s="12">
        <f t="shared" si="994"/>
        <v>0</v>
      </c>
      <c r="CH1677" s="12">
        <f t="shared" si="995"/>
        <v>0</v>
      </c>
      <c r="CI1677" s="12">
        <f t="shared" si="996"/>
        <v>0</v>
      </c>
      <c r="CJ1677" s="12">
        <f t="shared" si="997"/>
        <v>0</v>
      </c>
      <c r="CK1677" s="12">
        <f t="shared" si="998"/>
        <v>0</v>
      </c>
    </row>
    <row r="1678" spans="50:89" x14ac:dyDescent="0.25">
      <c r="AX1678" s="12" t="str">
        <f t="shared" si="968"/>
        <v/>
      </c>
      <c r="AY1678" s="12" t="str">
        <f t="shared" si="999"/>
        <v/>
      </c>
      <c r="AZ1678" s="20">
        <f t="shared" si="969"/>
        <v>0</v>
      </c>
      <c r="BA1678" s="12" t="str">
        <f t="shared" si="964"/>
        <v/>
      </c>
      <c r="BB1678" s="12" t="str">
        <f t="shared" si="965"/>
        <v/>
      </c>
      <c r="BC1678" s="12" t="str">
        <f t="shared" si="966"/>
        <v/>
      </c>
      <c r="BD1678" s="12" t="str">
        <f t="shared" si="967"/>
        <v/>
      </c>
      <c r="BF1678" s="12">
        <f t="shared" si="970"/>
        <v>0</v>
      </c>
      <c r="BG1678" s="12">
        <f t="shared" si="971"/>
        <v>0</v>
      </c>
      <c r="BH1678" s="12">
        <f t="shared" si="972"/>
        <v>0</v>
      </c>
      <c r="BI1678" s="12">
        <f t="shared" si="973"/>
        <v>0</v>
      </c>
      <c r="BJ1678" s="12">
        <f t="shared" si="974"/>
        <v>0</v>
      </c>
      <c r="BK1678" s="12">
        <f t="shared" si="975"/>
        <v>0</v>
      </c>
      <c r="BL1678" s="20">
        <f t="shared" si="976"/>
        <v>0</v>
      </c>
      <c r="BM1678" s="12">
        <f t="shared" si="977"/>
        <v>0</v>
      </c>
      <c r="BN1678" s="12" t="str">
        <f t="shared" si="963"/>
        <v/>
      </c>
      <c r="BO1678" s="12" t="str">
        <f t="shared" si="978"/>
        <v/>
      </c>
      <c r="BP1678" s="12" t="str">
        <f t="shared" si="979"/>
        <v/>
      </c>
      <c r="BQ1678" s="12" t="str">
        <f t="shared" si="980"/>
        <v/>
      </c>
      <c r="BS1678" s="12">
        <f t="shared" si="981"/>
        <v>0</v>
      </c>
      <c r="BT1678" s="12">
        <f t="shared" si="982"/>
        <v>0</v>
      </c>
      <c r="BU1678" s="12">
        <f t="shared" si="983"/>
        <v>0</v>
      </c>
      <c r="BV1678" s="12">
        <f t="shared" si="984"/>
        <v>0</v>
      </c>
      <c r="BW1678" s="12">
        <f t="shared" si="985"/>
        <v>0</v>
      </c>
      <c r="BX1678" s="12">
        <f t="shared" si="986"/>
        <v>0</v>
      </c>
      <c r="BY1678" s="12">
        <f t="shared" si="987"/>
        <v>0</v>
      </c>
      <c r="BZ1678" s="12">
        <f t="shared" si="988"/>
        <v>0</v>
      </c>
      <c r="CA1678" s="12" t="str">
        <f t="shared" si="989"/>
        <v/>
      </c>
      <c r="CB1678" s="21" t="str">
        <f t="shared" si="990"/>
        <v/>
      </c>
      <c r="CC1678" s="12" t="str">
        <f t="shared" si="991"/>
        <v/>
      </c>
      <c r="CD1678" s="12" t="str">
        <f t="shared" si="992"/>
        <v/>
      </c>
      <c r="CF1678" s="12">
        <f t="shared" si="993"/>
        <v>0</v>
      </c>
      <c r="CG1678" s="12">
        <f t="shared" si="994"/>
        <v>0</v>
      </c>
      <c r="CH1678" s="12">
        <f t="shared" si="995"/>
        <v>0</v>
      </c>
      <c r="CI1678" s="12">
        <f t="shared" si="996"/>
        <v>0</v>
      </c>
      <c r="CJ1678" s="12">
        <f t="shared" si="997"/>
        <v>0</v>
      </c>
      <c r="CK1678" s="12">
        <f t="shared" si="998"/>
        <v>0</v>
      </c>
    </row>
    <row r="1679" spans="50:89" x14ac:dyDescent="0.25">
      <c r="AX1679" s="12" t="str">
        <f t="shared" si="968"/>
        <v/>
      </c>
      <c r="AY1679" s="12" t="str">
        <f t="shared" si="999"/>
        <v/>
      </c>
      <c r="AZ1679" s="20">
        <f t="shared" si="969"/>
        <v>0</v>
      </c>
      <c r="BA1679" s="12" t="str">
        <f t="shared" si="964"/>
        <v/>
      </c>
      <c r="BB1679" s="12" t="str">
        <f t="shared" si="965"/>
        <v/>
      </c>
      <c r="BC1679" s="12" t="str">
        <f t="shared" si="966"/>
        <v/>
      </c>
      <c r="BD1679" s="12" t="str">
        <f t="shared" si="967"/>
        <v/>
      </c>
      <c r="BF1679" s="12">
        <f t="shared" si="970"/>
        <v>0</v>
      </c>
      <c r="BG1679" s="12">
        <f t="shared" si="971"/>
        <v>0</v>
      </c>
      <c r="BH1679" s="12">
        <f t="shared" si="972"/>
        <v>0</v>
      </c>
      <c r="BI1679" s="12">
        <f t="shared" si="973"/>
        <v>0</v>
      </c>
      <c r="BJ1679" s="12">
        <f t="shared" si="974"/>
        <v>0</v>
      </c>
      <c r="BK1679" s="12">
        <f t="shared" si="975"/>
        <v>0</v>
      </c>
      <c r="BL1679" s="20">
        <f t="shared" si="976"/>
        <v>0</v>
      </c>
      <c r="BM1679" s="12">
        <f t="shared" si="977"/>
        <v>0</v>
      </c>
      <c r="BN1679" s="12" t="str">
        <f t="shared" si="963"/>
        <v/>
      </c>
      <c r="BO1679" s="12" t="str">
        <f t="shared" si="978"/>
        <v/>
      </c>
      <c r="BP1679" s="12" t="str">
        <f t="shared" si="979"/>
        <v/>
      </c>
      <c r="BQ1679" s="12" t="str">
        <f t="shared" si="980"/>
        <v/>
      </c>
      <c r="BS1679" s="12">
        <f t="shared" si="981"/>
        <v>0</v>
      </c>
      <c r="BT1679" s="12">
        <f t="shared" si="982"/>
        <v>0</v>
      </c>
      <c r="BU1679" s="12">
        <f t="shared" si="983"/>
        <v>0</v>
      </c>
      <c r="BV1679" s="12">
        <f t="shared" si="984"/>
        <v>0</v>
      </c>
      <c r="BW1679" s="12">
        <f t="shared" si="985"/>
        <v>0</v>
      </c>
      <c r="BX1679" s="12">
        <f t="shared" si="986"/>
        <v>0</v>
      </c>
      <c r="BY1679" s="12">
        <f t="shared" si="987"/>
        <v>0</v>
      </c>
      <c r="BZ1679" s="12">
        <f t="shared" si="988"/>
        <v>0</v>
      </c>
      <c r="CA1679" s="12" t="str">
        <f t="shared" si="989"/>
        <v/>
      </c>
      <c r="CB1679" s="21" t="str">
        <f t="shared" si="990"/>
        <v/>
      </c>
      <c r="CC1679" s="12" t="str">
        <f t="shared" si="991"/>
        <v/>
      </c>
      <c r="CD1679" s="12" t="str">
        <f t="shared" si="992"/>
        <v/>
      </c>
      <c r="CF1679" s="12">
        <f t="shared" si="993"/>
        <v>0</v>
      </c>
      <c r="CG1679" s="12">
        <f t="shared" si="994"/>
        <v>0</v>
      </c>
      <c r="CH1679" s="12">
        <f t="shared" si="995"/>
        <v>0</v>
      </c>
      <c r="CI1679" s="12">
        <f t="shared" si="996"/>
        <v>0</v>
      </c>
      <c r="CJ1679" s="12">
        <f t="shared" si="997"/>
        <v>0</v>
      </c>
      <c r="CK1679" s="12">
        <f t="shared" si="998"/>
        <v>0</v>
      </c>
    </row>
    <row r="1680" spans="50:89" x14ac:dyDescent="0.25">
      <c r="AX1680" s="12" t="str">
        <f t="shared" si="968"/>
        <v/>
      </c>
      <c r="AY1680" s="12" t="str">
        <f t="shared" si="999"/>
        <v/>
      </c>
      <c r="AZ1680" s="20">
        <f t="shared" si="969"/>
        <v>0</v>
      </c>
      <c r="BA1680" s="12" t="str">
        <f t="shared" si="964"/>
        <v/>
      </c>
      <c r="BB1680" s="12" t="str">
        <f t="shared" si="965"/>
        <v/>
      </c>
      <c r="BC1680" s="12" t="str">
        <f t="shared" si="966"/>
        <v/>
      </c>
      <c r="BD1680" s="12" t="str">
        <f t="shared" si="967"/>
        <v/>
      </c>
      <c r="BF1680" s="12">
        <f t="shared" si="970"/>
        <v>0</v>
      </c>
      <c r="BG1680" s="12">
        <f t="shared" si="971"/>
        <v>0</v>
      </c>
      <c r="BH1680" s="12">
        <f t="shared" si="972"/>
        <v>0</v>
      </c>
      <c r="BI1680" s="12">
        <f t="shared" si="973"/>
        <v>0</v>
      </c>
      <c r="BJ1680" s="12">
        <f t="shared" si="974"/>
        <v>0</v>
      </c>
      <c r="BK1680" s="12">
        <f t="shared" si="975"/>
        <v>0</v>
      </c>
      <c r="BL1680" s="20">
        <f t="shared" si="976"/>
        <v>0</v>
      </c>
      <c r="BM1680" s="12">
        <f t="shared" si="977"/>
        <v>0</v>
      </c>
      <c r="BN1680" s="12" t="str">
        <f t="shared" si="963"/>
        <v/>
      </c>
      <c r="BO1680" s="12" t="str">
        <f t="shared" si="978"/>
        <v/>
      </c>
      <c r="BP1680" s="12" t="str">
        <f t="shared" si="979"/>
        <v/>
      </c>
      <c r="BQ1680" s="12" t="str">
        <f t="shared" si="980"/>
        <v/>
      </c>
      <c r="BS1680" s="12">
        <f t="shared" si="981"/>
        <v>0</v>
      </c>
      <c r="BT1680" s="12">
        <f t="shared" si="982"/>
        <v>0</v>
      </c>
      <c r="BU1680" s="12">
        <f t="shared" si="983"/>
        <v>0</v>
      </c>
      <c r="BV1680" s="12">
        <f t="shared" si="984"/>
        <v>0</v>
      </c>
      <c r="BW1680" s="12">
        <f t="shared" si="985"/>
        <v>0</v>
      </c>
      <c r="BX1680" s="12">
        <f t="shared" si="986"/>
        <v>0</v>
      </c>
      <c r="BY1680" s="12">
        <f t="shared" si="987"/>
        <v>0</v>
      </c>
      <c r="BZ1680" s="12">
        <f t="shared" si="988"/>
        <v>0</v>
      </c>
      <c r="CA1680" s="12" t="str">
        <f t="shared" si="989"/>
        <v/>
      </c>
      <c r="CB1680" s="21" t="str">
        <f t="shared" si="990"/>
        <v/>
      </c>
      <c r="CC1680" s="12" t="str">
        <f t="shared" si="991"/>
        <v/>
      </c>
      <c r="CD1680" s="12" t="str">
        <f t="shared" si="992"/>
        <v/>
      </c>
      <c r="CF1680" s="12">
        <f t="shared" si="993"/>
        <v>0</v>
      </c>
      <c r="CG1680" s="12">
        <f t="shared" si="994"/>
        <v>0</v>
      </c>
      <c r="CH1680" s="12">
        <f t="shared" si="995"/>
        <v>0</v>
      </c>
      <c r="CI1680" s="12">
        <f t="shared" si="996"/>
        <v>0</v>
      </c>
      <c r="CJ1680" s="12">
        <f t="shared" si="997"/>
        <v>0</v>
      </c>
      <c r="CK1680" s="12">
        <f t="shared" si="998"/>
        <v>0</v>
      </c>
    </row>
    <row r="1681" spans="50:89" x14ac:dyDescent="0.25">
      <c r="AX1681" s="12" t="str">
        <f t="shared" si="968"/>
        <v/>
      </c>
      <c r="AY1681" s="12" t="str">
        <f t="shared" si="999"/>
        <v/>
      </c>
      <c r="AZ1681" s="20">
        <f t="shared" si="969"/>
        <v>0</v>
      </c>
      <c r="BA1681" s="12" t="str">
        <f t="shared" si="964"/>
        <v/>
      </c>
      <c r="BB1681" s="12" t="str">
        <f t="shared" si="965"/>
        <v/>
      </c>
      <c r="BC1681" s="12" t="str">
        <f t="shared" si="966"/>
        <v/>
      </c>
      <c r="BD1681" s="12" t="str">
        <f t="shared" si="967"/>
        <v/>
      </c>
      <c r="BF1681" s="12">
        <f t="shared" si="970"/>
        <v>0</v>
      </c>
      <c r="BG1681" s="12">
        <f t="shared" si="971"/>
        <v>0</v>
      </c>
      <c r="BH1681" s="12">
        <f t="shared" si="972"/>
        <v>0</v>
      </c>
      <c r="BI1681" s="12">
        <f t="shared" si="973"/>
        <v>0</v>
      </c>
      <c r="BJ1681" s="12">
        <f t="shared" si="974"/>
        <v>0</v>
      </c>
      <c r="BK1681" s="12">
        <f t="shared" si="975"/>
        <v>0</v>
      </c>
      <c r="BL1681" s="20">
        <f t="shared" si="976"/>
        <v>0</v>
      </c>
      <c r="BM1681" s="12">
        <f t="shared" si="977"/>
        <v>0</v>
      </c>
      <c r="BN1681" s="12" t="str">
        <f t="shared" si="963"/>
        <v/>
      </c>
      <c r="BO1681" s="12" t="str">
        <f t="shared" si="978"/>
        <v/>
      </c>
      <c r="BP1681" s="12" t="str">
        <f t="shared" si="979"/>
        <v/>
      </c>
      <c r="BQ1681" s="12" t="str">
        <f t="shared" si="980"/>
        <v/>
      </c>
      <c r="BS1681" s="12">
        <f t="shared" si="981"/>
        <v>0</v>
      </c>
      <c r="BT1681" s="12">
        <f t="shared" si="982"/>
        <v>0</v>
      </c>
      <c r="BU1681" s="12">
        <f t="shared" si="983"/>
        <v>0</v>
      </c>
      <c r="BV1681" s="12">
        <f t="shared" si="984"/>
        <v>0</v>
      </c>
      <c r="BW1681" s="12">
        <f t="shared" si="985"/>
        <v>0</v>
      </c>
      <c r="BX1681" s="12">
        <f t="shared" si="986"/>
        <v>0</v>
      </c>
      <c r="BY1681" s="12">
        <f t="shared" si="987"/>
        <v>0</v>
      </c>
      <c r="BZ1681" s="12">
        <f t="shared" si="988"/>
        <v>0</v>
      </c>
      <c r="CA1681" s="12" t="str">
        <f t="shared" si="989"/>
        <v/>
      </c>
      <c r="CB1681" s="21" t="str">
        <f t="shared" si="990"/>
        <v/>
      </c>
      <c r="CC1681" s="12" t="str">
        <f t="shared" si="991"/>
        <v/>
      </c>
      <c r="CD1681" s="12" t="str">
        <f t="shared" si="992"/>
        <v/>
      </c>
      <c r="CF1681" s="12">
        <f t="shared" si="993"/>
        <v>0</v>
      </c>
      <c r="CG1681" s="12">
        <f t="shared" si="994"/>
        <v>0</v>
      </c>
      <c r="CH1681" s="12">
        <f t="shared" si="995"/>
        <v>0</v>
      </c>
      <c r="CI1681" s="12">
        <f t="shared" si="996"/>
        <v>0</v>
      </c>
      <c r="CJ1681" s="12">
        <f t="shared" si="997"/>
        <v>0</v>
      </c>
      <c r="CK1681" s="12">
        <f t="shared" si="998"/>
        <v>0</v>
      </c>
    </row>
    <row r="1682" spans="50:89" x14ac:dyDescent="0.25">
      <c r="AX1682" s="12" t="str">
        <f t="shared" si="968"/>
        <v/>
      </c>
      <c r="AY1682" s="12" t="str">
        <f t="shared" si="999"/>
        <v/>
      </c>
      <c r="AZ1682" s="20">
        <f t="shared" si="969"/>
        <v>0</v>
      </c>
      <c r="BA1682" s="12" t="str">
        <f t="shared" si="964"/>
        <v/>
      </c>
      <c r="BB1682" s="12" t="str">
        <f t="shared" si="965"/>
        <v/>
      </c>
      <c r="BC1682" s="12" t="str">
        <f t="shared" si="966"/>
        <v/>
      </c>
      <c r="BD1682" s="12" t="str">
        <f t="shared" si="967"/>
        <v/>
      </c>
      <c r="BF1682" s="12">
        <f t="shared" si="970"/>
        <v>0</v>
      </c>
      <c r="BG1682" s="12">
        <f t="shared" si="971"/>
        <v>0</v>
      </c>
      <c r="BH1682" s="12">
        <f t="shared" si="972"/>
        <v>0</v>
      </c>
      <c r="BI1682" s="12">
        <f t="shared" si="973"/>
        <v>0</v>
      </c>
      <c r="BJ1682" s="12">
        <f t="shared" si="974"/>
        <v>0</v>
      </c>
      <c r="BK1682" s="12">
        <f t="shared" si="975"/>
        <v>0</v>
      </c>
      <c r="BL1682" s="20">
        <f t="shared" si="976"/>
        <v>0</v>
      </c>
      <c r="BM1682" s="12">
        <f t="shared" si="977"/>
        <v>0</v>
      </c>
      <c r="BN1682" s="12" t="str">
        <f t="shared" si="963"/>
        <v/>
      </c>
      <c r="BO1682" s="12" t="str">
        <f t="shared" si="978"/>
        <v/>
      </c>
      <c r="BP1682" s="12" t="str">
        <f t="shared" si="979"/>
        <v/>
      </c>
      <c r="BQ1682" s="12" t="str">
        <f t="shared" si="980"/>
        <v/>
      </c>
      <c r="BS1682" s="12">
        <f t="shared" si="981"/>
        <v>0</v>
      </c>
      <c r="BT1682" s="12">
        <f t="shared" si="982"/>
        <v>0</v>
      </c>
      <c r="BU1682" s="12">
        <f t="shared" si="983"/>
        <v>0</v>
      </c>
      <c r="BV1682" s="12">
        <f t="shared" si="984"/>
        <v>0</v>
      </c>
      <c r="BW1682" s="12">
        <f t="shared" si="985"/>
        <v>0</v>
      </c>
      <c r="BX1682" s="12">
        <f t="shared" si="986"/>
        <v>0</v>
      </c>
      <c r="BY1682" s="12">
        <f t="shared" si="987"/>
        <v>0</v>
      </c>
      <c r="BZ1682" s="12">
        <f t="shared" si="988"/>
        <v>0</v>
      </c>
      <c r="CA1682" s="12" t="str">
        <f t="shared" si="989"/>
        <v/>
      </c>
      <c r="CB1682" s="21" t="str">
        <f t="shared" si="990"/>
        <v/>
      </c>
      <c r="CC1682" s="12" t="str">
        <f t="shared" si="991"/>
        <v/>
      </c>
      <c r="CD1682" s="12" t="str">
        <f t="shared" si="992"/>
        <v/>
      </c>
      <c r="CF1682" s="12">
        <f t="shared" si="993"/>
        <v>0</v>
      </c>
      <c r="CG1682" s="12">
        <f t="shared" si="994"/>
        <v>0</v>
      </c>
      <c r="CH1682" s="12">
        <f t="shared" si="995"/>
        <v>0</v>
      </c>
      <c r="CI1682" s="12">
        <f t="shared" si="996"/>
        <v>0</v>
      </c>
      <c r="CJ1682" s="12">
        <f t="shared" si="997"/>
        <v>0</v>
      </c>
      <c r="CK1682" s="12">
        <f t="shared" si="998"/>
        <v>0</v>
      </c>
    </row>
    <row r="1683" spans="50:89" x14ac:dyDescent="0.25">
      <c r="AX1683" s="12" t="str">
        <f t="shared" si="968"/>
        <v/>
      </c>
      <c r="AY1683" s="12" t="str">
        <f t="shared" si="999"/>
        <v/>
      </c>
      <c r="AZ1683" s="20">
        <f t="shared" si="969"/>
        <v>0</v>
      </c>
      <c r="BA1683" s="12" t="str">
        <f t="shared" si="964"/>
        <v/>
      </c>
      <c r="BB1683" s="12" t="str">
        <f t="shared" si="965"/>
        <v/>
      </c>
      <c r="BC1683" s="12" t="str">
        <f t="shared" si="966"/>
        <v/>
      </c>
      <c r="BD1683" s="12" t="str">
        <f t="shared" si="967"/>
        <v/>
      </c>
      <c r="BF1683" s="12">
        <f t="shared" si="970"/>
        <v>0</v>
      </c>
      <c r="BG1683" s="12">
        <f t="shared" si="971"/>
        <v>0</v>
      </c>
      <c r="BH1683" s="12">
        <f t="shared" si="972"/>
        <v>0</v>
      </c>
      <c r="BI1683" s="12">
        <f t="shared" si="973"/>
        <v>0</v>
      </c>
      <c r="BJ1683" s="12">
        <f t="shared" si="974"/>
        <v>0</v>
      </c>
      <c r="BK1683" s="12">
        <f t="shared" si="975"/>
        <v>0</v>
      </c>
      <c r="BL1683" s="20">
        <f t="shared" si="976"/>
        <v>0</v>
      </c>
      <c r="BM1683" s="12">
        <f t="shared" si="977"/>
        <v>0</v>
      </c>
      <c r="BN1683" s="12" t="str">
        <f t="shared" si="963"/>
        <v/>
      </c>
      <c r="BO1683" s="12" t="str">
        <f t="shared" si="978"/>
        <v/>
      </c>
      <c r="BP1683" s="12" t="str">
        <f t="shared" si="979"/>
        <v/>
      </c>
      <c r="BQ1683" s="12" t="str">
        <f t="shared" si="980"/>
        <v/>
      </c>
      <c r="BS1683" s="12">
        <f t="shared" si="981"/>
        <v>0</v>
      </c>
      <c r="BT1683" s="12">
        <f t="shared" si="982"/>
        <v>0</v>
      </c>
      <c r="BU1683" s="12">
        <f t="shared" si="983"/>
        <v>0</v>
      </c>
      <c r="BV1683" s="12">
        <f t="shared" si="984"/>
        <v>0</v>
      </c>
      <c r="BW1683" s="12">
        <f t="shared" si="985"/>
        <v>0</v>
      </c>
      <c r="BX1683" s="12">
        <f t="shared" si="986"/>
        <v>0</v>
      </c>
      <c r="BY1683" s="12">
        <f t="shared" si="987"/>
        <v>0</v>
      </c>
      <c r="BZ1683" s="12">
        <f t="shared" si="988"/>
        <v>0</v>
      </c>
      <c r="CA1683" s="12" t="str">
        <f t="shared" si="989"/>
        <v/>
      </c>
      <c r="CB1683" s="21" t="str">
        <f t="shared" si="990"/>
        <v/>
      </c>
      <c r="CC1683" s="12" t="str">
        <f t="shared" si="991"/>
        <v/>
      </c>
      <c r="CD1683" s="12" t="str">
        <f t="shared" si="992"/>
        <v/>
      </c>
      <c r="CF1683" s="12">
        <f t="shared" si="993"/>
        <v>0</v>
      </c>
      <c r="CG1683" s="12">
        <f t="shared" si="994"/>
        <v>0</v>
      </c>
      <c r="CH1683" s="12">
        <f t="shared" si="995"/>
        <v>0</v>
      </c>
      <c r="CI1683" s="12">
        <f t="shared" si="996"/>
        <v>0</v>
      </c>
      <c r="CJ1683" s="12">
        <f t="shared" si="997"/>
        <v>0</v>
      </c>
      <c r="CK1683" s="12">
        <f t="shared" si="998"/>
        <v>0</v>
      </c>
    </row>
    <row r="1684" spans="50:89" x14ac:dyDescent="0.25">
      <c r="AX1684" s="12" t="str">
        <f t="shared" si="968"/>
        <v/>
      </c>
      <c r="AY1684" s="12" t="str">
        <f t="shared" si="999"/>
        <v/>
      </c>
      <c r="AZ1684" s="20">
        <f t="shared" si="969"/>
        <v>0</v>
      </c>
      <c r="BA1684" s="12" t="str">
        <f t="shared" si="964"/>
        <v/>
      </c>
      <c r="BB1684" s="12" t="str">
        <f t="shared" si="965"/>
        <v/>
      </c>
      <c r="BC1684" s="12" t="str">
        <f t="shared" si="966"/>
        <v/>
      </c>
      <c r="BD1684" s="12" t="str">
        <f t="shared" si="967"/>
        <v/>
      </c>
      <c r="BF1684" s="12">
        <f t="shared" si="970"/>
        <v>0</v>
      </c>
      <c r="BG1684" s="12">
        <f t="shared" si="971"/>
        <v>0</v>
      </c>
      <c r="BH1684" s="12">
        <f t="shared" si="972"/>
        <v>0</v>
      </c>
      <c r="BI1684" s="12">
        <f t="shared" si="973"/>
        <v>0</v>
      </c>
      <c r="BJ1684" s="12">
        <f t="shared" si="974"/>
        <v>0</v>
      </c>
      <c r="BK1684" s="12">
        <f t="shared" si="975"/>
        <v>0</v>
      </c>
      <c r="BL1684" s="20">
        <f t="shared" si="976"/>
        <v>0</v>
      </c>
      <c r="BM1684" s="12">
        <f t="shared" si="977"/>
        <v>0</v>
      </c>
      <c r="BN1684" s="12" t="str">
        <f t="shared" si="963"/>
        <v/>
      </c>
      <c r="BO1684" s="12" t="str">
        <f t="shared" si="978"/>
        <v/>
      </c>
      <c r="BP1684" s="12" t="str">
        <f t="shared" si="979"/>
        <v/>
      </c>
      <c r="BQ1684" s="12" t="str">
        <f t="shared" si="980"/>
        <v/>
      </c>
      <c r="BS1684" s="12">
        <f t="shared" si="981"/>
        <v>0</v>
      </c>
      <c r="BT1684" s="12">
        <f t="shared" si="982"/>
        <v>0</v>
      </c>
      <c r="BU1684" s="12">
        <f t="shared" si="983"/>
        <v>0</v>
      </c>
      <c r="BV1684" s="12">
        <f t="shared" si="984"/>
        <v>0</v>
      </c>
      <c r="BW1684" s="12">
        <f t="shared" si="985"/>
        <v>0</v>
      </c>
      <c r="BX1684" s="12">
        <f t="shared" si="986"/>
        <v>0</v>
      </c>
      <c r="BY1684" s="12">
        <f t="shared" si="987"/>
        <v>0</v>
      </c>
      <c r="BZ1684" s="12">
        <f t="shared" si="988"/>
        <v>0</v>
      </c>
      <c r="CA1684" s="12" t="str">
        <f t="shared" si="989"/>
        <v/>
      </c>
      <c r="CB1684" s="21" t="str">
        <f t="shared" si="990"/>
        <v/>
      </c>
      <c r="CC1684" s="12" t="str">
        <f t="shared" si="991"/>
        <v/>
      </c>
      <c r="CD1684" s="12" t="str">
        <f t="shared" si="992"/>
        <v/>
      </c>
      <c r="CF1684" s="12">
        <f t="shared" si="993"/>
        <v>0</v>
      </c>
      <c r="CG1684" s="12">
        <f t="shared" si="994"/>
        <v>0</v>
      </c>
      <c r="CH1684" s="12">
        <f t="shared" si="995"/>
        <v>0</v>
      </c>
      <c r="CI1684" s="12">
        <f t="shared" si="996"/>
        <v>0</v>
      </c>
      <c r="CJ1684" s="12">
        <f t="shared" si="997"/>
        <v>0</v>
      </c>
      <c r="CK1684" s="12">
        <f t="shared" si="998"/>
        <v>0</v>
      </c>
    </row>
    <row r="1685" spans="50:89" x14ac:dyDescent="0.25">
      <c r="AX1685" s="12" t="str">
        <f t="shared" si="968"/>
        <v/>
      </c>
      <c r="AY1685" s="12" t="str">
        <f t="shared" si="999"/>
        <v/>
      </c>
      <c r="AZ1685" s="20">
        <f t="shared" si="969"/>
        <v>0</v>
      </c>
      <c r="BA1685" s="12" t="str">
        <f t="shared" si="964"/>
        <v/>
      </c>
      <c r="BB1685" s="12" t="str">
        <f t="shared" si="965"/>
        <v/>
      </c>
      <c r="BC1685" s="12" t="str">
        <f t="shared" si="966"/>
        <v/>
      </c>
      <c r="BD1685" s="12" t="str">
        <f t="shared" si="967"/>
        <v/>
      </c>
      <c r="BF1685" s="12">
        <f t="shared" si="970"/>
        <v>0</v>
      </c>
      <c r="BG1685" s="12">
        <f t="shared" si="971"/>
        <v>0</v>
      </c>
      <c r="BH1685" s="12">
        <f t="shared" si="972"/>
        <v>0</v>
      </c>
      <c r="BI1685" s="12">
        <f t="shared" si="973"/>
        <v>0</v>
      </c>
      <c r="BJ1685" s="12">
        <f t="shared" si="974"/>
        <v>0</v>
      </c>
      <c r="BK1685" s="12">
        <f t="shared" si="975"/>
        <v>0</v>
      </c>
      <c r="BL1685" s="20">
        <f t="shared" si="976"/>
        <v>0</v>
      </c>
      <c r="BM1685" s="12">
        <f t="shared" si="977"/>
        <v>0</v>
      </c>
      <c r="BN1685" s="12" t="str">
        <f t="shared" si="963"/>
        <v/>
      </c>
      <c r="BO1685" s="12" t="str">
        <f t="shared" si="978"/>
        <v/>
      </c>
      <c r="BP1685" s="12" t="str">
        <f t="shared" si="979"/>
        <v/>
      </c>
      <c r="BQ1685" s="12" t="str">
        <f t="shared" si="980"/>
        <v/>
      </c>
      <c r="BS1685" s="12">
        <f t="shared" si="981"/>
        <v>0</v>
      </c>
      <c r="BT1685" s="12">
        <f t="shared" si="982"/>
        <v>0</v>
      </c>
      <c r="BU1685" s="12">
        <f t="shared" si="983"/>
        <v>0</v>
      </c>
      <c r="BV1685" s="12">
        <f t="shared" si="984"/>
        <v>0</v>
      </c>
      <c r="BW1685" s="12">
        <f t="shared" si="985"/>
        <v>0</v>
      </c>
      <c r="BX1685" s="12">
        <f t="shared" si="986"/>
        <v>0</v>
      </c>
      <c r="BY1685" s="12">
        <f t="shared" si="987"/>
        <v>0</v>
      </c>
      <c r="BZ1685" s="12">
        <f t="shared" si="988"/>
        <v>0</v>
      </c>
      <c r="CA1685" s="12" t="str">
        <f t="shared" si="989"/>
        <v/>
      </c>
      <c r="CB1685" s="21" t="str">
        <f t="shared" si="990"/>
        <v/>
      </c>
      <c r="CC1685" s="12" t="str">
        <f t="shared" si="991"/>
        <v/>
      </c>
      <c r="CD1685" s="12" t="str">
        <f t="shared" si="992"/>
        <v/>
      </c>
      <c r="CF1685" s="12">
        <f t="shared" si="993"/>
        <v>0</v>
      </c>
      <c r="CG1685" s="12">
        <f t="shared" si="994"/>
        <v>0</v>
      </c>
      <c r="CH1685" s="12">
        <f t="shared" si="995"/>
        <v>0</v>
      </c>
      <c r="CI1685" s="12">
        <f t="shared" si="996"/>
        <v>0</v>
      </c>
      <c r="CJ1685" s="12">
        <f t="shared" si="997"/>
        <v>0</v>
      </c>
      <c r="CK1685" s="12">
        <f t="shared" si="998"/>
        <v>0</v>
      </c>
    </row>
    <row r="1686" spans="50:89" x14ac:dyDescent="0.25">
      <c r="AX1686" s="12" t="str">
        <f t="shared" si="968"/>
        <v/>
      </c>
      <c r="AY1686" s="12" t="str">
        <f t="shared" si="999"/>
        <v/>
      </c>
      <c r="AZ1686" s="20">
        <f t="shared" si="969"/>
        <v>0</v>
      </c>
      <c r="BA1686" s="12" t="str">
        <f t="shared" si="964"/>
        <v/>
      </c>
      <c r="BB1686" s="12" t="str">
        <f t="shared" si="965"/>
        <v/>
      </c>
      <c r="BC1686" s="12" t="str">
        <f t="shared" si="966"/>
        <v/>
      </c>
      <c r="BD1686" s="12" t="str">
        <f t="shared" si="967"/>
        <v/>
      </c>
      <c r="BF1686" s="12">
        <f t="shared" si="970"/>
        <v>0</v>
      </c>
      <c r="BG1686" s="12">
        <f t="shared" si="971"/>
        <v>0</v>
      </c>
      <c r="BH1686" s="12">
        <f t="shared" si="972"/>
        <v>0</v>
      </c>
      <c r="BI1686" s="12">
        <f t="shared" si="973"/>
        <v>0</v>
      </c>
      <c r="BJ1686" s="12">
        <f t="shared" si="974"/>
        <v>0</v>
      </c>
      <c r="BK1686" s="12">
        <f t="shared" si="975"/>
        <v>0</v>
      </c>
      <c r="BL1686" s="20">
        <f t="shared" si="976"/>
        <v>0</v>
      </c>
      <c r="BM1686" s="12">
        <f t="shared" si="977"/>
        <v>0</v>
      </c>
      <c r="BN1686" s="12" t="str">
        <f t="shared" si="963"/>
        <v/>
      </c>
      <c r="BO1686" s="12" t="str">
        <f t="shared" si="978"/>
        <v/>
      </c>
      <c r="BP1686" s="12" t="str">
        <f t="shared" si="979"/>
        <v/>
      </c>
      <c r="BQ1686" s="12" t="str">
        <f t="shared" si="980"/>
        <v/>
      </c>
      <c r="BS1686" s="12">
        <f t="shared" si="981"/>
        <v>0</v>
      </c>
      <c r="BT1686" s="12">
        <f t="shared" si="982"/>
        <v>0</v>
      </c>
      <c r="BU1686" s="12">
        <f t="shared" si="983"/>
        <v>0</v>
      </c>
      <c r="BV1686" s="12">
        <f t="shared" si="984"/>
        <v>0</v>
      </c>
      <c r="BW1686" s="12">
        <f t="shared" si="985"/>
        <v>0</v>
      </c>
      <c r="BX1686" s="12">
        <f t="shared" si="986"/>
        <v>0</v>
      </c>
      <c r="BY1686" s="12">
        <f t="shared" si="987"/>
        <v>0</v>
      </c>
      <c r="BZ1686" s="12">
        <f t="shared" si="988"/>
        <v>0</v>
      </c>
      <c r="CA1686" s="12" t="str">
        <f t="shared" si="989"/>
        <v/>
      </c>
      <c r="CB1686" s="21" t="str">
        <f t="shared" si="990"/>
        <v/>
      </c>
      <c r="CC1686" s="12" t="str">
        <f t="shared" si="991"/>
        <v/>
      </c>
      <c r="CD1686" s="12" t="str">
        <f t="shared" si="992"/>
        <v/>
      </c>
      <c r="CF1686" s="12">
        <f t="shared" si="993"/>
        <v>0</v>
      </c>
      <c r="CG1686" s="12">
        <f t="shared" si="994"/>
        <v>0</v>
      </c>
      <c r="CH1686" s="12">
        <f t="shared" si="995"/>
        <v>0</v>
      </c>
      <c r="CI1686" s="12">
        <f t="shared" si="996"/>
        <v>0</v>
      </c>
      <c r="CJ1686" s="12">
        <f t="shared" si="997"/>
        <v>0</v>
      </c>
      <c r="CK1686" s="12">
        <f t="shared" si="998"/>
        <v>0</v>
      </c>
    </row>
    <row r="1687" spans="50:89" x14ac:dyDescent="0.25">
      <c r="AX1687" s="12" t="str">
        <f t="shared" si="968"/>
        <v/>
      </c>
      <c r="AY1687" s="12" t="str">
        <f t="shared" si="999"/>
        <v/>
      </c>
      <c r="AZ1687" s="20">
        <f t="shared" si="969"/>
        <v>0</v>
      </c>
      <c r="BA1687" s="12" t="str">
        <f t="shared" si="964"/>
        <v/>
      </c>
      <c r="BB1687" s="12" t="str">
        <f t="shared" si="965"/>
        <v/>
      </c>
      <c r="BC1687" s="12" t="str">
        <f t="shared" si="966"/>
        <v/>
      </c>
      <c r="BD1687" s="12" t="str">
        <f t="shared" si="967"/>
        <v/>
      </c>
      <c r="BF1687" s="12">
        <f t="shared" si="970"/>
        <v>0</v>
      </c>
      <c r="BG1687" s="12">
        <f t="shared" si="971"/>
        <v>0</v>
      </c>
      <c r="BH1687" s="12">
        <f t="shared" si="972"/>
        <v>0</v>
      </c>
      <c r="BI1687" s="12">
        <f t="shared" si="973"/>
        <v>0</v>
      </c>
      <c r="BJ1687" s="12">
        <f t="shared" si="974"/>
        <v>0</v>
      </c>
      <c r="BK1687" s="12">
        <f t="shared" si="975"/>
        <v>0</v>
      </c>
      <c r="BL1687" s="20">
        <f t="shared" si="976"/>
        <v>0</v>
      </c>
      <c r="BM1687" s="12">
        <f t="shared" si="977"/>
        <v>0</v>
      </c>
      <c r="BN1687" s="12" t="str">
        <f t="shared" si="963"/>
        <v/>
      </c>
      <c r="BO1687" s="12" t="str">
        <f t="shared" si="978"/>
        <v/>
      </c>
      <c r="BP1687" s="12" t="str">
        <f t="shared" si="979"/>
        <v/>
      </c>
      <c r="BQ1687" s="12" t="str">
        <f t="shared" si="980"/>
        <v/>
      </c>
      <c r="BS1687" s="12">
        <f t="shared" si="981"/>
        <v>0</v>
      </c>
      <c r="BT1687" s="12">
        <f t="shared" si="982"/>
        <v>0</v>
      </c>
      <c r="BU1687" s="12">
        <f t="shared" si="983"/>
        <v>0</v>
      </c>
      <c r="BV1687" s="12">
        <f t="shared" si="984"/>
        <v>0</v>
      </c>
      <c r="BW1687" s="12">
        <f t="shared" si="985"/>
        <v>0</v>
      </c>
      <c r="BX1687" s="12">
        <f t="shared" si="986"/>
        <v>0</v>
      </c>
      <c r="BY1687" s="12">
        <f t="shared" si="987"/>
        <v>0</v>
      </c>
      <c r="BZ1687" s="12">
        <f t="shared" si="988"/>
        <v>0</v>
      </c>
      <c r="CA1687" s="12" t="str">
        <f t="shared" si="989"/>
        <v/>
      </c>
      <c r="CB1687" s="21" t="str">
        <f t="shared" si="990"/>
        <v/>
      </c>
      <c r="CC1687" s="12" t="str">
        <f t="shared" si="991"/>
        <v/>
      </c>
      <c r="CD1687" s="12" t="str">
        <f t="shared" si="992"/>
        <v/>
      </c>
      <c r="CF1687" s="12">
        <f t="shared" si="993"/>
        <v>0</v>
      </c>
      <c r="CG1687" s="12">
        <f t="shared" si="994"/>
        <v>0</v>
      </c>
      <c r="CH1687" s="12">
        <f t="shared" si="995"/>
        <v>0</v>
      </c>
      <c r="CI1687" s="12">
        <f t="shared" si="996"/>
        <v>0</v>
      </c>
      <c r="CJ1687" s="12">
        <f t="shared" si="997"/>
        <v>0</v>
      </c>
      <c r="CK1687" s="12">
        <f t="shared" si="998"/>
        <v>0</v>
      </c>
    </row>
    <row r="1688" spans="50:89" x14ac:dyDescent="0.25">
      <c r="AX1688" s="12" t="str">
        <f t="shared" si="968"/>
        <v/>
      </c>
      <c r="AY1688" s="12" t="str">
        <f t="shared" si="999"/>
        <v/>
      </c>
      <c r="AZ1688" s="20">
        <f t="shared" si="969"/>
        <v>0</v>
      </c>
      <c r="BA1688" s="12" t="str">
        <f t="shared" si="964"/>
        <v/>
      </c>
      <c r="BB1688" s="12" t="str">
        <f t="shared" si="965"/>
        <v/>
      </c>
      <c r="BC1688" s="12" t="str">
        <f t="shared" si="966"/>
        <v/>
      </c>
      <c r="BD1688" s="12" t="str">
        <f t="shared" si="967"/>
        <v/>
      </c>
      <c r="BF1688" s="12">
        <f t="shared" si="970"/>
        <v>0</v>
      </c>
      <c r="BG1688" s="12">
        <f t="shared" si="971"/>
        <v>0</v>
      </c>
      <c r="BH1688" s="12">
        <f t="shared" si="972"/>
        <v>0</v>
      </c>
      <c r="BI1688" s="12">
        <f t="shared" si="973"/>
        <v>0</v>
      </c>
      <c r="BJ1688" s="12">
        <f t="shared" si="974"/>
        <v>0</v>
      </c>
      <c r="BK1688" s="12">
        <f t="shared" si="975"/>
        <v>0</v>
      </c>
      <c r="BL1688" s="20">
        <f t="shared" si="976"/>
        <v>0</v>
      </c>
      <c r="BM1688" s="12">
        <f t="shared" si="977"/>
        <v>0</v>
      </c>
      <c r="BN1688" s="12" t="str">
        <f t="shared" si="963"/>
        <v/>
      </c>
      <c r="BO1688" s="12" t="str">
        <f t="shared" si="978"/>
        <v/>
      </c>
      <c r="BP1688" s="12" t="str">
        <f t="shared" si="979"/>
        <v/>
      </c>
      <c r="BQ1688" s="12" t="str">
        <f t="shared" si="980"/>
        <v/>
      </c>
      <c r="BS1688" s="12">
        <f t="shared" si="981"/>
        <v>0</v>
      </c>
      <c r="BT1688" s="12">
        <f t="shared" si="982"/>
        <v>0</v>
      </c>
      <c r="BU1688" s="12">
        <f t="shared" si="983"/>
        <v>0</v>
      </c>
      <c r="BV1688" s="12">
        <f t="shared" si="984"/>
        <v>0</v>
      </c>
      <c r="BW1688" s="12">
        <f t="shared" si="985"/>
        <v>0</v>
      </c>
      <c r="BX1688" s="12">
        <f t="shared" si="986"/>
        <v>0</v>
      </c>
      <c r="BY1688" s="12">
        <f t="shared" si="987"/>
        <v>0</v>
      </c>
      <c r="BZ1688" s="12">
        <f t="shared" si="988"/>
        <v>0</v>
      </c>
      <c r="CA1688" s="12" t="str">
        <f t="shared" si="989"/>
        <v/>
      </c>
      <c r="CB1688" s="21" t="str">
        <f t="shared" si="990"/>
        <v/>
      </c>
      <c r="CC1688" s="12" t="str">
        <f t="shared" si="991"/>
        <v/>
      </c>
      <c r="CD1688" s="12" t="str">
        <f t="shared" si="992"/>
        <v/>
      </c>
      <c r="CF1688" s="12">
        <f t="shared" si="993"/>
        <v>0</v>
      </c>
      <c r="CG1688" s="12">
        <f t="shared" si="994"/>
        <v>0</v>
      </c>
      <c r="CH1688" s="12">
        <f t="shared" si="995"/>
        <v>0</v>
      </c>
      <c r="CI1688" s="12">
        <f t="shared" si="996"/>
        <v>0</v>
      </c>
      <c r="CJ1688" s="12">
        <f t="shared" si="997"/>
        <v>0</v>
      </c>
      <c r="CK1688" s="12">
        <f t="shared" si="998"/>
        <v>0</v>
      </c>
    </row>
    <row r="1689" spans="50:89" x14ac:dyDescent="0.25">
      <c r="AX1689" s="12" t="str">
        <f t="shared" si="968"/>
        <v/>
      </c>
      <c r="AY1689" s="12" t="str">
        <f t="shared" si="999"/>
        <v/>
      </c>
      <c r="AZ1689" s="20">
        <f t="shared" si="969"/>
        <v>0</v>
      </c>
      <c r="BA1689" s="12" t="str">
        <f t="shared" si="964"/>
        <v/>
      </c>
      <c r="BB1689" s="12" t="str">
        <f t="shared" si="965"/>
        <v/>
      </c>
      <c r="BC1689" s="12" t="str">
        <f t="shared" si="966"/>
        <v/>
      </c>
      <c r="BD1689" s="12" t="str">
        <f t="shared" si="967"/>
        <v/>
      </c>
      <c r="BF1689" s="12">
        <f t="shared" si="970"/>
        <v>0</v>
      </c>
      <c r="BG1689" s="12">
        <f t="shared" si="971"/>
        <v>0</v>
      </c>
      <c r="BH1689" s="12">
        <f t="shared" si="972"/>
        <v>0</v>
      </c>
      <c r="BI1689" s="12">
        <f t="shared" si="973"/>
        <v>0</v>
      </c>
      <c r="BJ1689" s="12">
        <f t="shared" si="974"/>
        <v>0</v>
      </c>
      <c r="BK1689" s="12">
        <f t="shared" si="975"/>
        <v>0</v>
      </c>
      <c r="BL1689" s="20">
        <f t="shared" si="976"/>
        <v>0</v>
      </c>
      <c r="BM1689" s="12">
        <f t="shared" si="977"/>
        <v>0</v>
      </c>
      <c r="BN1689" s="12" t="str">
        <f t="shared" si="963"/>
        <v/>
      </c>
      <c r="BO1689" s="12" t="str">
        <f t="shared" si="978"/>
        <v/>
      </c>
      <c r="BP1689" s="12" t="str">
        <f t="shared" si="979"/>
        <v/>
      </c>
      <c r="BQ1689" s="12" t="str">
        <f t="shared" si="980"/>
        <v/>
      </c>
      <c r="BS1689" s="12">
        <f t="shared" si="981"/>
        <v>0</v>
      </c>
      <c r="BT1689" s="12">
        <f t="shared" si="982"/>
        <v>0</v>
      </c>
      <c r="BU1689" s="12">
        <f t="shared" si="983"/>
        <v>0</v>
      </c>
      <c r="BV1689" s="12">
        <f t="shared" si="984"/>
        <v>0</v>
      </c>
      <c r="BW1689" s="12">
        <f t="shared" si="985"/>
        <v>0</v>
      </c>
      <c r="BX1689" s="12">
        <f t="shared" si="986"/>
        <v>0</v>
      </c>
      <c r="BY1689" s="12">
        <f t="shared" si="987"/>
        <v>0</v>
      </c>
      <c r="BZ1689" s="12">
        <f t="shared" si="988"/>
        <v>0</v>
      </c>
      <c r="CA1689" s="12" t="str">
        <f t="shared" si="989"/>
        <v/>
      </c>
      <c r="CB1689" s="21" t="str">
        <f t="shared" si="990"/>
        <v/>
      </c>
      <c r="CC1689" s="12" t="str">
        <f t="shared" si="991"/>
        <v/>
      </c>
      <c r="CD1689" s="12" t="str">
        <f t="shared" si="992"/>
        <v/>
      </c>
      <c r="CF1689" s="12">
        <f t="shared" si="993"/>
        <v>0</v>
      </c>
      <c r="CG1689" s="12">
        <f t="shared" si="994"/>
        <v>0</v>
      </c>
      <c r="CH1689" s="12">
        <f t="shared" si="995"/>
        <v>0</v>
      </c>
      <c r="CI1689" s="12">
        <f t="shared" si="996"/>
        <v>0</v>
      </c>
      <c r="CJ1689" s="12">
        <f t="shared" si="997"/>
        <v>0</v>
      </c>
      <c r="CK1689" s="12">
        <f t="shared" si="998"/>
        <v>0</v>
      </c>
    </row>
    <row r="1690" spans="50:89" x14ac:dyDescent="0.25">
      <c r="AX1690" s="12" t="str">
        <f t="shared" si="968"/>
        <v/>
      </c>
      <c r="AY1690" s="12" t="str">
        <f t="shared" si="999"/>
        <v/>
      </c>
      <c r="AZ1690" s="20">
        <f t="shared" si="969"/>
        <v>0</v>
      </c>
      <c r="BA1690" s="12" t="str">
        <f t="shared" si="964"/>
        <v/>
      </c>
      <c r="BB1690" s="12" t="str">
        <f t="shared" si="965"/>
        <v/>
      </c>
      <c r="BC1690" s="12" t="str">
        <f t="shared" si="966"/>
        <v/>
      </c>
      <c r="BD1690" s="12" t="str">
        <f t="shared" si="967"/>
        <v/>
      </c>
      <c r="BF1690" s="12">
        <f t="shared" si="970"/>
        <v>0</v>
      </c>
      <c r="BG1690" s="12">
        <f t="shared" si="971"/>
        <v>0</v>
      </c>
      <c r="BH1690" s="12">
        <f t="shared" si="972"/>
        <v>0</v>
      </c>
      <c r="BI1690" s="12">
        <f t="shared" si="973"/>
        <v>0</v>
      </c>
      <c r="BJ1690" s="12">
        <f t="shared" si="974"/>
        <v>0</v>
      </c>
      <c r="BK1690" s="12">
        <f t="shared" si="975"/>
        <v>0</v>
      </c>
      <c r="BL1690" s="20">
        <f t="shared" si="976"/>
        <v>0</v>
      </c>
      <c r="BM1690" s="12">
        <f t="shared" si="977"/>
        <v>0</v>
      </c>
      <c r="BN1690" s="12" t="str">
        <f t="shared" si="963"/>
        <v/>
      </c>
      <c r="BO1690" s="12" t="str">
        <f t="shared" si="978"/>
        <v/>
      </c>
      <c r="BP1690" s="12" t="str">
        <f t="shared" si="979"/>
        <v/>
      </c>
      <c r="BQ1690" s="12" t="str">
        <f t="shared" si="980"/>
        <v/>
      </c>
      <c r="BS1690" s="12">
        <f t="shared" si="981"/>
        <v>0</v>
      </c>
      <c r="BT1690" s="12">
        <f t="shared" si="982"/>
        <v>0</v>
      </c>
      <c r="BU1690" s="12">
        <f t="shared" si="983"/>
        <v>0</v>
      </c>
      <c r="BV1690" s="12">
        <f t="shared" si="984"/>
        <v>0</v>
      </c>
      <c r="BW1690" s="12">
        <f t="shared" si="985"/>
        <v>0</v>
      </c>
      <c r="BX1690" s="12">
        <f t="shared" si="986"/>
        <v>0</v>
      </c>
      <c r="BY1690" s="12">
        <f t="shared" si="987"/>
        <v>0</v>
      </c>
      <c r="BZ1690" s="12">
        <f t="shared" si="988"/>
        <v>0</v>
      </c>
      <c r="CA1690" s="12" t="str">
        <f t="shared" si="989"/>
        <v/>
      </c>
      <c r="CB1690" s="21" t="str">
        <f t="shared" si="990"/>
        <v/>
      </c>
      <c r="CC1690" s="12" t="str">
        <f t="shared" si="991"/>
        <v/>
      </c>
      <c r="CD1690" s="12" t="str">
        <f t="shared" si="992"/>
        <v/>
      </c>
      <c r="CF1690" s="12">
        <f t="shared" si="993"/>
        <v>0</v>
      </c>
      <c r="CG1690" s="12">
        <f t="shared" si="994"/>
        <v>0</v>
      </c>
      <c r="CH1690" s="12">
        <f t="shared" si="995"/>
        <v>0</v>
      </c>
      <c r="CI1690" s="12">
        <f t="shared" si="996"/>
        <v>0</v>
      </c>
      <c r="CJ1690" s="12">
        <f t="shared" si="997"/>
        <v>0</v>
      </c>
      <c r="CK1690" s="12">
        <f t="shared" si="998"/>
        <v>0</v>
      </c>
    </row>
    <row r="1691" spans="50:89" x14ac:dyDescent="0.25">
      <c r="AX1691" s="12" t="str">
        <f t="shared" si="968"/>
        <v/>
      </c>
      <c r="AY1691" s="12" t="str">
        <f t="shared" si="999"/>
        <v/>
      </c>
      <c r="AZ1691" s="20">
        <f t="shared" si="969"/>
        <v>0</v>
      </c>
      <c r="BA1691" s="12" t="str">
        <f t="shared" si="964"/>
        <v/>
      </c>
      <c r="BB1691" s="12" t="str">
        <f t="shared" si="965"/>
        <v/>
      </c>
      <c r="BC1691" s="12" t="str">
        <f t="shared" si="966"/>
        <v/>
      </c>
      <c r="BD1691" s="12" t="str">
        <f t="shared" si="967"/>
        <v/>
      </c>
      <c r="BF1691" s="12">
        <f t="shared" si="970"/>
        <v>0</v>
      </c>
      <c r="BG1691" s="12">
        <f t="shared" si="971"/>
        <v>0</v>
      </c>
      <c r="BH1691" s="12">
        <f t="shared" si="972"/>
        <v>0</v>
      </c>
      <c r="BI1691" s="12">
        <f t="shared" si="973"/>
        <v>0</v>
      </c>
      <c r="BJ1691" s="12">
        <f t="shared" si="974"/>
        <v>0</v>
      </c>
      <c r="BK1691" s="12">
        <f t="shared" si="975"/>
        <v>0</v>
      </c>
      <c r="BL1691" s="20">
        <f t="shared" si="976"/>
        <v>0</v>
      </c>
      <c r="BM1691" s="12">
        <f t="shared" si="977"/>
        <v>0</v>
      </c>
      <c r="BN1691" s="12" t="str">
        <f t="shared" ref="BN1691:BN1754" si="1000">IF(OR(LEN(BL1691)&gt;35,MID(BL1691,19,1)=",",MID(BL1691,1,1)="0"),IFERROR(MID(BL1691,FIND(",",BL1691,1)+2,(FIND(",",BL1691,11))-(FIND(",",BL1691,1)+2)),""),IF(OR(MID(BL1691,1,3)="Opo",MID(BL1691,1,3)="Ret"),"",RIGHT(BL1691,LEN(BL1691)-FIND(",",BL1691,1)-1)))</f>
        <v/>
      </c>
      <c r="BO1691" s="12" t="str">
        <f t="shared" si="978"/>
        <v/>
      </c>
      <c r="BP1691" s="12" t="str">
        <f t="shared" si="979"/>
        <v/>
      </c>
      <c r="BQ1691" s="12" t="str">
        <f t="shared" si="980"/>
        <v/>
      </c>
      <c r="BS1691" s="12">
        <f t="shared" si="981"/>
        <v>0</v>
      </c>
      <c r="BT1691" s="12">
        <f t="shared" si="982"/>
        <v>0</v>
      </c>
      <c r="BU1691" s="12">
        <f t="shared" si="983"/>
        <v>0</v>
      </c>
      <c r="BV1691" s="12">
        <f t="shared" si="984"/>
        <v>0</v>
      </c>
      <c r="BW1691" s="12">
        <f t="shared" si="985"/>
        <v>0</v>
      </c>
      <c r="BX1691" s="12">
        <f t="shared" si="986"/>
        <v>0</v>
      </c>
      <c r="BY1691" s="12">
        <f t="shared" si="987"/>
        <v>0</v>
      </c>
      <c r="BZ1691" s="12">
        <f t="shared" si="988"/>
        <v>0</v>
      </c>
      <c r="CA1691" s="12" t="str">
        <f t="shared" si="989"/>
        <v/>
      </c>
      <c r="CB1691" s="21" t="str">
        <f t="shared" si="990"/>
        <v/>
      </c>
      <c r="CC1691" s="12" t="str">
        <f t="shared" si="991"/>
        <v/>
      </c>
      <c r="CD1691" s="12" t="str">
        <f t="shared" si="992"/>
        <v/>
      </c>
      <c r="CF1691" s="12">
        <f t="shared" si="993"/>
        <v>0</v>
      </c>
      <c r="CG1691" s="12">
        <f t="shared" si="994"/>
        <v>0</v>
      </c>
      <c r="CH1691" s="12">
        <f t="shared" si="995"/>
        <v>0</v>
      </c>
      <c r="CI1691" s="12">
        <f t="shared" si="996"/>
        <v>0</v>
      </c>
      <c r="CJ1691" s="12">
        <f t="shared" si="997"/>
        <v>0</v>
      </c>
      <c r="CK1691" s="12">
        <f t="shared" si="998"/>
        <v>0</v>
      </c>
    </row>
    <row r="1692" spans="50:89" x14ac:dyDescent="0.25">
      <c r="AX1692" s="12" t="str">
        <f t="shared" si="968"/>
        <v/>
      </c>
      <c r="AY1692" s="12" t="str">
        <f t="shared" si="999"/>
        <v/>
      </c>
      <c r="AZ1692" s="20">
        <f t="shared" si="969"/>
        <v>0</v>
      </c>
      <c r="BA1692" s="12" t="str">
        <f t="shared" si="964"/>
        <v/>
      </c>
      <c r="BB1692" s="12" t="str">
        <f t="shared" si="965"/>
        <v/>
      </c>
      <c r="BC1692" s="12" t="str">
        <f t="shared" si="966"/>
        <v/>
      </c>
      <c r="BD1692" s="12" t="str">
        <f t="shared" si="967"/>
        <v/>
      </c>
      <c r="BF1692" s="12">
        <f t="shared" si="970"/>
        <v>0</v>
      </c>
      <c r="BG1692" s="12">
        <f t="shared" si="971"/>
        <v>0</v>
      </c>
      <c r="BH1692" s="12">
        <f t="shared" si="972"/>
        <v>0</v>
      </c>
      <c r="BI1692" s="12">
        <f t="shared" si="973"/>
        <v>0</v>
      </c>
      <c r="BJ1692" s="12">
        <f t="shared" si="974"/>
        <v>0</v>
      </c>
      <c r="BK1692" s="12">
        <f t="shared" si="975"/>
        <v>0</v>
      </c>
      <c r="BL1692" s="20">
        <f t="shared" si="976"/>
        <v>0</v>
      </c>
      <c r="BM1692" s="12">
        <f t="shared" si="977"/>
        <v>0</v>
      </c>
      <c r="BN1692" s="12" t="str">
        <f t="shared" si="1000"/>
        <v/>
      </c>
      <c r="BO1692" s="12" t="str">
        <f t="shared" si="978"/>
        <v/>
      </c>
      <c r="BP1692" s="12" t="str">
        <f t="shared" si="979"/>
        <v/>
      </c>
      <c r="BQ1692" s="12" t="str">
        <f t="shared" si="980"/>
        <v/>
      </c>
      <c r="BS1692" s="12">
        <f t="shared" si="981"/>
        <v>0</v>
      </c>
      <c r="BT1692" s="12">
        <f t="shared" si="982"/>
        <v>0</v>
      </c>
      <c r="BU1692" s="12">
        <f t="shared" si="983"/>
        <v>0</v>
      </c>
      <c r="BV1692" s="12">
        <f t="shared" si="984"/>
        <v>0</v>
      </c>
      <c r="BW1692" s="12">
        <f t="shared" si="985"/>
        <v>0</v>
      </c>
      <c r="BX1692" s="12">
        <f t="shared" si="986"/>
        <v>0</v>
      </c>
      <c r="BY1692" s="12">
        <f t="shared" si="987"/>
        <v>0</v>
      </c>
      <c r="BZ1692" s="12">
        <f t="shared" si="988"/>
        <v>0</v>
      </c>
      <c r="CA1692" s="12" t="str">
        <f t="shared" si="989"/>
        <v/>
      </c>
      <c r="CB1692" s="21" t="str">
        <f t="shared" si="990"/>
        <v/>
      </c>
      <c r="CC1692" s="12" t="str">
        <f t="shared" si="991"/>
        <v/>
      </c>
      <c r="CD1692" s="12" t="str">
        <f t="shared" si="992"/>
        <v/>
      </c>
      <c r="CF1692" s="12">
        <f t="shared" si="993"/>
        <v>0</v>
      </c>
      <c r="CG1692" s="12">
        <f t="shared" si="994"/>
        <v>0</v>
      </c>
      <c r="CH1692" s="12">
        <f t="shared" si="995"/>
        <v>0</v>
      </c>
      <c r="CI1692" s="12">
        <f t="shared" si="996"/>
        <v>0</v>
      </c>
      <c r="CJ1692" s="12">
        <f t="shared" si="997"/>
        <v>0</v>
      </c>
      <c r="CK1692" s="12">
        <f t="shared" si="998"/>
        <v>0</v>
      </c>
    </row>
    <row r="1693" spans="50:89" x14ac:dyDescent="0.25">
      <c r="AX1693" s="12" t="str">
        <f t="shared" si="968"/>
        <v/>
      </c>
      <c r="AY1693" s="12" t="str">
        <f t="shared" si="999"/>
        <v/>
      </c>
      <c r="AZ1693" s="20">
        <f t="shared" si="969"/>
        <v>0</v>
      </c>
      <c r="BA1693" s="12" t="str">
        <f t="shared" si="964"/>
        <v/>
      </c>
      <c r="BB1693" s="12" t="str">
        <f t="shared" si="965"/>
        <v/>
      </c>
      <c r="BC1693" s="12" t="str">
        <f t="shared" si="966"/>
        <v/>
      </c>
      <c r="BD1693" s="12" t="str">
        <f t="shared" si="967"/>
        <v/>
      </c>
      <c r="BF1693" s="12">
        <f t="shared" si="970"/>
        <v>0</v>
      </c>
      <c r="BG1693" s="12">
        <f t="shared" si="971"/>
        <v>0</v>
      </c>
      <c r="BH1693" s="12">
        <f t="shared" si="972"/>
        <v>0</v>
      </c>
      <c r="BI1693" s="12">
        <f t="shared" si="973"/>
        <v>0</v>
      </c>
      <c r="BJ1693" s="12">
        <f t="shared" si="974"/>
        <v>0</v>
      </c>
      <c r="BK1693" s="12">
        <f t="shared" si="975"/>
        <v>0</v>
      </c>
      <c r="BL1693" s="20">
        <f t="shared" si="976"/>
        <v>0</v>
      </c>
      <c r="BM1693" s="12">
        <f t="shared" si="977"/>
        <v>0</v>
      </c>
      <c r="BN1693" s="12" t="str">
        <f t="shared" si="1000"/>
        <v/>
      </c>
      <c r="BO1693" s="12" t="str">
        <f t="shared" si="978"/>
        <v/>
      </c>
      <c r="BP1693" s="12" t="str">
        <f t="shared" si="979"/>
        <v/>
      </c>
      <c r="BQ1693" s="12" t="str">
        <f t="shared" si="980"/>
        <v/>
      </c>
      <c r="BS1693" s="12">
        <f t="shared" si="981"/>
        <v>0</v>
      </c>
      <c r="BT1693" s="12">
        <f t="shared" si="982"/>
        <v>0</v>
      </c>
      <c r="BU1693" s="12">
        <f t="shared" si="983"/>
        <v>0</v>
      </c>
      <c r="BV1693" s="12">
        <f t="shared" si="984"/>
        <v>0</v>
      </c>
      <c r="BW1693" s="12">
        <f t="shared" si="985"/>
        <v>0</v>
      </c>
      <c r="BX1693" s="12">
        <f t="shared" si="986"/>
        <v>0</v>
      </c>
      <c r="BY1693" s="12">
        <f t="shared" si="987"/>
        <v>0</v>
      </c>
      <c r="BZ1693" s="12">
        <f t="shared" si="988"/>
        <v>0</v>
      </c>
      <c r="CA1693" s="12" t="str">
        <f t="shared" si="989"/>
        <v/>
      </c>
      <c r="CB1693" s="21" t="str">
        <f t="shared" si="990"/>
        <v/>
      </c>
      <c r="CC1693" s="12" t="str">
        <f t="shared" si="991"/>
        <v/>
      </c>
      <c r="CD1693" s="12" t="str">
        <f t="shared" si="992"/>
        <v/>
      </c>
      <c r="CF1693" s="12">
        <f t="shared" si="993"/>
        <v>0</v>
      </c>
      <c r="CG1693" s="12">
        <f t="shared" si="994"/>
        <v>0</v>
      </c>
      <c r="CH1693" s="12">
        <f t="shared" si="995"/>
        <v>0</v>
      </c>
      <c r="CI1693" s="12">
        <f t="shared" si="996"/>
        <v>0</v>
      </c>
      <c r="CJ1693" s="12">
        <f t="shared" si="997"/>
        <v>0</v>
      </c>
      <c r="CK1693" s="12">
        <f t="shared" si="998"/>
        <v>0</v>
      </c>
    </row>
    <row r="1694" spans="50:89" x14ac:dyDescent="0.25">
      <c r="AX1694" s="12" t="str">
        <f t="shared" si="968"/>
        <v/>
      </c>
      <c r="AY1694" s="12" t="str">
        <f t="shared" si="999"/>
        <v/>
      </c>
      <c r="AZ1694" s="20">
        <f t="shared" si="969"/>
        <v>0</v>
      </c>
      <c r="BA1694" s="12" t="str">
        <f t="shared" si="964"/>
        <v/>
      </c>
      <c r="BB1694" s="12" t="str">
        <f t="shared" si="965"/>
        <v/>
      </c>
      <c r="BC1694" s="12" t="str">
        <f t="shared" si="966"/>
        <v/>
      </c>
      <c r="BD1694" s="12" t="str">
        <f t="shared" si="967"/>
        <v/>
      </c>
      <c r="BF1694" s="12">
        <f t="shared" si="970"/>
        <v>0</v>
      </c>
      <c r="BG1694" s="12">
        <f t="shared" si="971"/>
        <v>0</v>
      </c>
      <c r="BH1694" s="12">
        <f t="shared" si="972"/>
        <v>0</v>
      </c>
      <c r="BI1694" s="12">
        <f t="shared" si="973"/>
        <v>0</v>
      </c>
      <c r="BJ1694" s="12">
        <f t="shared" si="974"/>
        <v>0</v>
      </c>
      <c r="BK1694" s="12">
        <f t="shared" si="975"/>
        <v>0</v>
      </c>
      <c r="BL1694" s="20">
        <f t="shared" si="976"/>
        <v>0</v>
      </c>
      <c r="BM1694" s="12">
        <f t="shared" si="977"/>
        <v>0</v>
      </c>
      <c r="BN1694" s="12" t="str">
        <f t="shared" si="1000"/>
        <v/>
      </c>
      <c r="BO1694" s="12" t="str">
        <f t="shared" si="978"/>
        <v/>
      </c>
      <c r="BP1694" s="12" t="str">
        <f t="shared" si="979"/>
        <v/>
      </c>
      <c r="BQ1694" s="12" t="str">
        <f t="shared" si="980"/>
        <v/>
      </c>
      <c r="BS1694" s="12">
        <f t="shared" si="981"/>
        <v>0</v>
      </c>
      <c r="BT1694" s="12">
        <f t="shared" si="982"/>
        <v>0</v>
      </c>
      <c r="BU1694" s="12">
        <f t="shared" si="983"/>
        <v>0</v>
      </c>
      <c r="BV1694" s="12">
        <f t="shared" si="984"/>
        <v>0</v>
      </c>
      <c r="BW1694" s="12">
        <f t="shared" si="985"/>
        <v>0</v>
      </c>
      <c r="BX1694" s="12">
        <f t="shared" si="986"/>
        <v>0</v>
      </c>
      <c r="BY1694" s="12">
        <f t="shared" si="987"/>
        <v>0</v>
      </c>
      <c r="BZ1694" s="12">
        <f t="shared" si="988"/>
        <v>0</v>
      </c>
      <c r="CA1694" s="12" t="str">
        <f t="shared" si="989"/>
        <v/>
      </c>
      <c r="CB1694" s="21" t="str">
        <f t="shared" si="990"/>
        <v/>
      </c>
      <c r="CC1694" s="12" t="str">
        <f t="shared" si="991"/>
        <v/>
      </c>
      <c r="CD1694" s="12" t="str">
        <f t="shared" si="992"/>
        <v/>
      </c>
      <c r="CF1694" s="12">
        <f t="shared" si="993"/>
        <v>0</v>
      </c>
      <c r="CG1694" s="12">
        <f t="shared" si="994"/>
        <v>0</v>
      </c>
      <c r="CH1694" s="12">
        <f t="shared" si="995"/>
        <v>0</v>
      </c>
      <c r="CI1694" s="12">
        <f t="shared" si="996"/>
        <v>0</v>
      </c>
      <c r="CJ1694" s="12">
        <f t="shared" si="997"/>
        <v>0</v>
      </c>
      <c r="CK1694" s="12">
        <f t="shared" si="998"/>
        <v>0</v>
      </c>
    </row>
    <row r="1695" spans="50:89" x14ac:dyDescent="0.25">
      <c r="AX1695" s="12" t="str">
        <f t="shared" si="968"/>
        <v/>
      </c>
      <c r="AY1695" s="12" t="str">
        <f t="shared" si="999"/>
        <v/>
      </c>
      <c r="AZ1695" s="20">
        <f t="shared" si="969"/>
        <v>0</v>
      </c>
      <c r="BA1695" s="12" t="str">
        <f t="shared" si="964"/>
        <v/>
      </c>
      <c r="BB1695" s="12" t="str">
        <f t="shared" si="965"/>
        <v/>
      </c>
      <c r="BC1695" s="12" t="str">
        <f t="shared" si="966"/>
        <v/>
      </c>
      <c r="BD1695" s="12" t="str">
        <f t="shared" si="967"/>
        <v/>
      </c>
      <c r="BF1695" s="12">
        <f t="shared" si="970"/>
        <v>0</v>
      </c>
      <c r="BG1695" s="12">
        <f t="shared" si="971"/>
        <v>0</v>
      </c>
      <c r="BH1695" s="12">
        <f t="shared" si="972"/>
        <v>0</v>
      </c>
      <c r="BI1695" s="12">
        <f t="shared" si="973"/>
        <v>0</v>
      </c>
      <c r="BJ1695" s="12">
        <f t="shared" si="974"/>
        <v>0</v>
      </c>
      <c r="BK1695" s="12">
        <f t="shared" si="975"/>
        <v>0</v>
      </c>
      <c r="BL1695" s="20">
        <f t="shared" si="976"/>
        <v>0</v>
      </c>
      <c r="BM1695" s="12">
        <f t="shared" si="977"/>
        <v>0</v>
      </c>
      <c r="BN1695" s="12" t="str">
        <f t="shared" si="1000"/>
        <v/>
      </c>
      <c r="BO1695" s="12" t="str">
        <f t="shared" si="978"/>
        <v/>
      </c>
      <c r="BP1695" s="12" t="str">
        <f t="shared" si="979"/>
        <v/>
      </c>
      <c r="BQ1695" s="12" t="str">
        <f t="shared" si="980"/>
        <v/>
      </c>
      <c r="BS1695" s="12">
        <f t="shared" si="981"/>
        <v>0</v>
      </c>
      <c r="BT1695" s="12">
        <f t="shared" si="982"/>
        <v>0</v>
      </c>
      <c r="BU1695" s="12">
        <f t="shared" si="983"/>
        <v>0</v>
      </c>
      <c r="BV1695" s="12">
        <f t="shared" si="984"/>
        <v>0</v>
      </c>
      <c r="BW1695" s="12">
        <f t="shared" si="985"/>
        <v>0</v>
      </c>
      <c r="BX1695" s="12">
        <f t="shared" si="986"/>
        <v>0</v>
      </c>
      <c r="BY1695" s="12">
        <f t="shared" si="987"/>
        <v>0</v>
      </c>
      <c r="BZ1695" s="12">
        <f t="shared" si="988"/>
        <v>0</v>
      </c>
      <c r="CA1695" s="12" t="str">
        <f t="shared" si="989"/>
        <v/>
      </c>
      <c r="CB1695" s="21" t="str">
        <f t="shared" si="990"/>
        <v/>
      </c>
      <c r="CC1695" s="12" t="str">
        <f t="shared" si="991"/>
        <v/>
      </c>
      <c r="CD1695" s="12" t="str">
        <f t="shared" si="992"/>
        <v/>
      </c>
      <c r="CF1695" s="12">
        <f t="shared" si="993"/>
        <v>0</v>
      </c>
      <c r="CG1695" s="12">
        <f t="shared" si="994"/>
        <v>0</v>
      </c>
      <c r="CH1695" s="12">
        <f t="shared" si="995"/>
        <v>0</v>
      </c>
      <c r="CI1695" s="12">
        <f t="shared" si="996"/>
        <v>0</v>
      </c>
      <c r="CJ1695" s="12">
        <f t="shared" si="997"/>
        <v>0</v>
      </c>
      <c r="CK1695" s="12">
        <f t="shared" si="998"/>
        <v>0</v>
      </c>
    </row>
    <row r="1696" spans="50:89" x14ac:dyDescent="0.25">
      <c r="AX1696" s="12" t="str">
        <f t="shared" si="968"/>
        <v/>
      </c>
      <c r="AY1696" s="12" t="str">
        <f t="shared" si="999"/>
        <v/>
      </c>
      <c r="AZ1696" s="20">
        <f t="shared" si="969"/>
        <v>0</v>
      </c>
      <c r="BA1696" s="12" t="str">
        <f t="shared" si="964"/>
        <v/>
      </c>
      <c r="BB1696" s="12" t="str">
        <f t="shared" si="965"/>
        <v/>
      </c>
      <c r="BC1696" s="12" t="str">
        <f t="shared" si="966"/>
        <v/>
      </c>
      <c r="BD1696" s="12" t="str">
        <f t="shared" si="967"/>
        <v/>
      </c>
      <c r="BF1696" s="12">
        <f t="shared" si="970"/>
        <v>0</v>
      </c>
      <c r="BG1696" s="12">
        <f t="shared" si="971"/>
        <v>0</v>
      </c>
      <c r="BH1696" s="12">
        <f t="shared" si="972"/>
        <v>0</v>
      </c>
      <c r="BI1696" s="12">
        <f t="shared" si="973"/>
        <v>0</v>
      </c>
      <c r="BJ1696" s="12">
        <f t="shared" si="974"/>
        <v>0</v>
      </c>
      <c r="BK1696" s="12">
        <f t="shared" si="975"/>
        <v>0</v>
      </c>
      <c r="BL1696" s="20">
        <f t="shared" si="976"/>
        <v>0</v>
      </c>
      <c r="BM1696" s="12">
        <f t="shared" si="977"/>
        <v>0</v>
      </c>
      <c r="BN1696" s="12" t="str">
        <f t="shared" si="1000"/>
        <v/>
      </c>
      <c r="BO1696" s="12" t="str">
        <f t="shared" si="978"/>
        <v/>
      </c>
      <c r="BP1696" s="12" t="str">
        <f t="shared" si="979"/>
        <v/>
      </c>
      <c r="BQ1696" s="12" t="str">
        <f t="shared" si="980"/>
        <v/>
      </c>
      <c r="BS1696" s="12">
        <f t="shared" si="981"/>
        <v>0</v>
      </c>
      <c r="BT1696" s="12">
        <f t="shared" si="982"/>
        <v>0</v>
      </c>
      <c r="BU1696" s="12">
        <f t="shared" si="983"/>
        <v>0</v>
      </c>
      <c r="BV1696" s="12">
        <f t="shared" si="984"/>
        <v>0</v>
      </c>
      <c r="BW1696" s="12">
        <f t="shared" si="985"/>
        <v>0</v>
      </c>
      <c r="BX1696" s="12">
        <f t="shared" si="986"/>
        <v>0</v>
      </c>
      <c r="BY1696" s="12">
        <f t="shared" si="987"/>
        <v>0</v>
      </c>
      <c r="BZ1696" s="12">
        <f t="shared" si="988"/>
        <v>0</v>
      </c>
      <c r="CA1696" s="12" t="str">
        <f t="shared" si="989"/>
        <v/>
      </c>
      <c r="CB1696" s="21" t="str">
        <f t="shared" si="990"/>
        <v/>
      </c>
      <c r="CC1696" s="12" t="str">
        <f t="shared" si="991"/>
        <v/>
      </c>
      <c r="CD1696" s="12" t="str">
        <f t="shared" si="992"/>
        <v/>
      </c>
      <c r="CF1696" s="12">
        <f t="shared" si="993"/>
        <v>0</v>
      </c>
      <c r="CG1696" s="12">
        <f t="shared" si="994"/>
        <v>0</v>
      </c>
      <c r="CH1696" s="12">
        <f t="shared" si="995"/>
        <v>0</v>
      </c>
      <c r="CI1696" s="12">
        <f t="shared" si="996"/>
        <v>0</v>
      </c>
      <c r="CJ1696" s="12">
        <f t="shared" si="997"/>
        <v>0</v>
      </c>
      <c r="CK1696" s="12">
        <f t="shared" si="998"/>
        <v>0</v>
      </c>
    </row>
    <row r="1697" spans="50:89" x14ac:dyDescent="0.25">
      <c r="AX1697" s="12" t="str">
        <f t="shared" si="968"/>
        <v/>
      </c>
      <c r="AY1697" s="12" t="str">
        <f t="shared" si="999"/>
        <v/>
      </c>
      <c r="AZ1697" s="20">
        <f t="shared" si="969"/>
        <v>0</v>
      </c>
      <c r="BA1697" s="12" t="str">
        <f t="shared" si="964"/>
        <v/>
      </c>
      <c r="BB1697" s="12" t="str">
        <f t="shared" si="965"/>
        <v/>
      </c>
      <c r="BC1697" s="12" t="str">
        <f t="shared" si="966"/>
        <v/>
      </c>
      <c r="BD1697" s="12" t="str">
        <f t="shared" si="967"/>
        <v/>
      </c>
      <c r="BF1697" s="12">
        <f t="shared" si="970"/>
        <v>0</v>
      </c>
      <c r="BG1697" s="12">
        <f t="shared" si="971"/>
        <v>0</v>
      </c>
      <c r="BH1697" s="12">
        <f t="shared" si="972"/>
        <v>0</v>
      </c>
      <c r="BI1697" s="12">
        <f t="shared" si="973"/>
        <v>0</v>
      </c>
      <c r="BJ1697" s="12">
        <f t="shared" si="974"/>
        <v>0</v>
      </c>
      <c r="BK1697" s="12">
        <f t="shared" si="975"/>
        <v>0</v>
      </c>
      <c r="BL1697" s="20">
        <f t="shared" si="976"/>
        <v>0</v>
      </c>
      <c r="BM1697" s="12">
        <f t="shared" si="977"/>
        <v>0</v>
      </c>
      <c r="BN1697" s="12" t="str">
        <f t="shared" si="1000"/>
        <v/>
      </c>
      <c r="BO1697" s="12" t="str">
        <f t="shared" si="978"/>
        <v/>
      </c>
      <c r="BP1697" s="12" t="str">
        <f t="shared" si="979"/>
        <v/>
      </c>
      <c r="BQ1697" s="12" t="str">
        <f t="shared" si="980"/>
        <v/>
      </c>
      <c r="BS1697" s="12">
        <f t="shared" si="981"/>
        <v>0</v>
      </c>
      <c r="BT1697" s="12">
        <f t="shared" si="982"/>
        <v>0</v>
      </c>
      <c r="BU1697" s="12">
        <f t="shared" si="983"/>
        <v>0</v>
      </c>
      <c r="BV1697" s="12">
        <f t="shared" si="984"/>
        <v>0</v>
      </c>
      <c r="BW1697" s="12">
        <f t="shared" si="985"/>
        <v>0</v>
      </c>
      <c r="BX1697" s="12">
        <f t="shared" si="986"/>
        <v>0</v>
      </c>
      <c r="BY1697" s="12">
        <f t="shared" si="987"/>
        <v>0</v>
      </c>
      <c r="BZ1697" s="12">
        <f t="shared" si="988"/>
        <v>0</v>
      </c>
      <c r="CA1697" s="12" t="str">
        <f t="shared" si="989"/>
        <v/>
      </c>
      <c r="CB1697" s="21" t="str">
        <f t="shared" si="990"/>
        <v/>
      </c>
      <c r="CC1697" s="12" t="str">
        <f t="shared" si="991"/>
        <v/>
      </c>
      <c r="CD1697" s="12" t="str">
        <f t="shared" si="992"/>
        <v/>
      </c>
      <c r="CF1697" s="12">
        <f t="shared" si="993"/>
        <v>0</v>
      </c>
      <c r="CG1697" s="12">
        <f t="shared" si="994"/>
        <v>0</v>
      </c>
      <c r="CH1697" s="12">
        <f t="shared" si="995"/>
        <v>0</v>
      </c>
      <c r="CI1697" s="12">
        <f t="shared" si="996"/>
        <v>0</v>
      </c>
      <c r="CJ1697" s="12">
        <f t="shared" si="997"/>
        <v>0</v>
      </c>
      <c r="CK1697" s="12">
        <f t="shared" si="998"/>
        <v>0</v>
      </c>
    </row>
    <row r="1698" spans="50:89" x14ac:dyDescent="0.25">
      <c r="AX1698" s="12" t="str">
        <f t="shared" si="968"/>
        <v/>
      </c>
      <c r="AY1698" s="12" t="str">
        <f t="shared" si="999"/>
        <v/>
      </c>
      <c r="AZ1698" s="20">
        <f t="shared" si="969"/>
        <v>0</v>
      </c>
      <c r="BA1698" s="12" t="str">
        <f t="shared" si="964"/>
        <v/>
      </c>
      <c r="BB1698" s="12" t="str">
        <f t="shared" si="965"/>
        <v/>
      </c>
      <c r="BC1698" s="12" t="str">
        <f t="shared" si="966"/>
        <v/>
      </c>
      <c r="BD1698" s="12" t="str">
        <f t="shared" si="967"/>
        <v/>
      </c>
      <c r="BF1698" s="12">
        <f t="shared" si="970"/>
        <v>0</v>
      </c>
      <c r="BG1698" s="12">
        <f t="shared" si="971"/>
        <v>0</v>
      </c>
      <c r="BH1698" s="12">
        <f t="shared" si="972"/>
        <v>0</v>
      </c>
      <c r="BI1698" s="12">
        <f t="shared" si="973"/>
        <v>0</v>
      </c>
      <c r="BJ1698" s="12">
        <f t="shared" si="974"/>
        <v>0</v>
      </c>
      <c r="BK1698" s="12">
        <f t="shared" si="975"/>
        <v>0</v>
      </c>
      <c r="BL1698" s="20">
        <f t="shared" si="976"/>
        <v>0</v>
      </c>
      <c r="BM1698" s="12">
        <f t="shared" si="977"/>
        <v>0</v>
      </c>
      <c r="BN1698" s="12" t="str">
        <f t="shared" si="1000"/>
        <v/>
      </c>
      <c r="BO1698" s="12" t="str">
        <f t="shared" si="978"/>
        <v/>
      </c>
      <c r="BP1698" s="12" t="str">
        <f t="shared" si="979"/>
        <v/>
      </c>
      <c r="BQ1698" s="12" t="str">
        <f t="shared" si="980"/>
        <v/>
      </c>
      <c r="BS1698" s="12">
        <f t="shared" si="981"/>
        <v>0</v>
      </c>
      <c r="BT1698" s="12">
        <f t="shared" si="982"/>
        <v>0</v>
      </c>
      <c r="BU1698" s="12">
        <f t="shared" si="983"/>
        <v>0</v>
      </c>
      <c r="BV1698" s="12">
        <f t="shared" si="984"/>
        <v>0</v>
      </c>
      <c r="BW1698" s="12">
        <f t="shared" si="985"/>
        <v>0</v>
      </c>
      <c r="BX1698" s="12">
        <f t="shared" si="986"/>
        <v>0</v>
      </c>
      <c r="BY1698" s="12">
        <f t="shared" si="987"/>
        <v>0</v>
      </c>
      <c r="BZ1698" s="12">
        <f t="shared" si="988"/>
        <v>0</v>
      </c>
      <c r="CA1698" s="12" t="str">
        <f t="shared" si="989"/>
        <v/>
      </c>
      <c r="CB1698" s="21" t="str">
        <f t="shared" si="990"/>
        <v/>
      </c>
      <c r="CC1698" s="12" t="str">
        <f t="shared" si="991"/>
        <v/>
      </c>
      <c r="CD1698" s="12" t="str">
        <f t="shared" si="992"/>
        <v/>
      </c>
      <c r="CF1698" s="12">
        <f t="shared" si="993"/>
        <v>0</v>
      </c>
      <c r="CG1698" s="12">
        <f t="shared" si="994"/>
        <v>0</v>
      </c>
      <c r="CH1698" s="12">
        <f t="shared" si="995"/>
        <v>0</v>
      </c>
      <c r="CI1698" s="12">
        <f t="shared" si="996"/>
        <v>0</v>
      </c>
      <c r="CJ1698" s="12">
        <f t="shared" si="997"/>
        <v>0</v>
      </c>
      <c r="CK1698" s="12">
        <f t="shared" si="998"/>
        <v>0</v>
      </c>
    </row>
    <row r="1699" spans="50:89" x14ac:dyDescent="0.25">
      <c r="AX1699" s="12" t="str">
        <f t="shared" si="968"/>
        <v/>
      </c>
      <c r="AY1699" s="12" t="str">
        <f t="shared" si="999"/>
        <v/>
      </c>
      <c r="AZ1699" s="20">
        <f t="shared" si="969"/>
        <v>0</v>
      </c>
      <c r="BA1699" s="12" t="str">
        <f t="shared" si="964"/>
        <v/>
      </c>
      <c r="BB1699" s="12" t="str">
        <f t="shared" si="965"/>
        <v/>
      </c>
      <c r="BC1699" s="12" t="str">
        <f t="shared" si="966"/>
        <v/>
      </c>
      <c r="BD1699" s="12" t="str">
        <f t="shared" si="967"/>
        <v/>
      </c>
      <c r="BF1699" s="12">
        <f t="shared" si="970"/>
        <v>0</v>
      </c>
      <c r="BG1699" s="12">
        <f t="shared" si="971"/>
        <v>0</v>
      </c>
      <c r="BH1699" s="12">
        <f t="shared" si="972"/>
        <v>0</v>
      </c>
      <c r="BI1699" s="12">
        <f t="shared" si="973"/>
        <v>0</v>
      </c>
      <c r="BJ1699" s="12">
        <f t="shared" si="974"/>
        <v>0</v>
      </c>
      <c r="BK1699" s="12">
        <f t="shared" si="975"/>
        <v>0</v>
      </c>
      <c r="BL1699" s="20">
        <f t="shared" si="976"/>
        <v>0</v>
      </c>
      <c r="BM1699" s="12">
        <f t="shared" si="977"/>
        <v>0</v>
      </c>
      <c r="BN1699" s="12" t="str">
        <f t="shared" si="1000"/>
        <v/>
      </c>
      <c r="BO1699" s="12" t="str">
        <f t="shared" si="978"/>
        <v/>
      </c>
      <c r="BP1699" s="12" t="str">
        <f t="shared" si="979"/>
        <v/>
      </c>
      <c r="BQ1699" s="12" t="str">
        <f t="shared" si="980"/>
        <v/>
      </c>
      <c r="BS1699" s="12">
        <f t="shared" si="981"/>
        <v>0</v>
      </c>
      <c r="BT1699" s="12">
        <f t="shared" si="982"/>
        <v>0</v>
      </c>
      <c r="BU1699" s="12">
        <f t="shared" si="983"/>
        <v>0</v>
      </c>
      <c r="BV1699" s="12">
        <f t="shared" si="984"/>
        <v>0</v>
      </c>
      <c r="BW1699" s="12">
        <f t="shared" si="985"/>
        <v>0</v>
      </c>
      <c r="BX1699" s="12">
        <f t="shared" si="986"/>
        <v>0</v>
      </c>
      <c r="BY1699" s="12">
        <f t="shared" si="987"/>
        <v>0</v>
      </c>
      <c r="BZ1699" s="12">
        <f t="shared" si="988"/>
        <v>0</v>
      </c>
      <c r="CA1699" s="12" t="str">
        <f t="shared" si="989"/>
        <v/>
      </c>
      <c r="CB1699" s="21" t="str">
        <f t="shared" si="990"/>
        <v/>
      </c>
      <c r="CC1699" s="12" t="str">
        <f t="shared" si="991"/>
        <v/>
      </c>
      <c r="CD1699" s="12" t="str">
        <f t="shared" si="992"/>
        <v/>
      </c>
      <c r="CF1699" s="12">
        <f t="shared" si="993"/>
        <v>0</v>
      </c>
      <c r="CG1699" s="12">
        <f t="shared" si="994"/>
        <v>0</v>
      </c>
      <c r="CH1699" s="12">
        <f t="shared" si="995"/>
        <v>0</v>
      </c>
      <c r="CI1699" s="12">
        <f t="shared" si="996"/>
        <v>0</v>
      </c>
      <c r="CJ1699" s="12">
        <f t="shared" si="997"/>
        <v>0</v>
      </c>
      <c r="CK1699" s="12">
        <f t="shared" si="998"/>
        <v>0</v>
      </c>
    </row>
    <row r="1700" spans="50:89" x14ac:dyDescent="0.25">
      <c r="AX1700" s="12" t="str">
        <f t="shared" si="968"/>
        <v/>
      </c>
      <c r="AY1700" s="12" t="str">
        <f t="shared" si="999"/>
        <v/>
      </c>
      <c r="AZ1700" s="20">
        <f t="shared" si="969"/>
        <v>0</v>
      </c>
      <c r="BA1700" s="12" t="str">
        <f t="shared" si="964"/>
        <v/>
      </c>
      <c r="BB1700" s="12" t="str">
        <f t="shared" si="965"/>
        <v/>
      </c>
      <c r="BC1700" s="12" t="str">
        <f t="shared" si="966"/>
        <v/>
      </c>
      <c r="BD1700" s="12" t="str">
        <f t="shared" si="967"/>
        <v/>
      </c>
      <c r="BF1700" s="12">
        <f t="shared" si="970"/>
        <v>0</v>
      </c>
      <c r="BG1700" s="12">
        <f t="shared" si="971"/>
        <v>0</v>
      </c>
      <c r="BH1700" s="12">
        <f t="shared" si="972"/>
        <v>0</v>
      </c>
      <c r="BI1700" s="12">
        <f t="shared" si="973"/>
        <v>0</v>
      </c>
      <c r="BJ1700" s="12">
        <f t="shared" si="974"/>
        <v>0</v>
      </c>
      <c r="BK1700" s="12">
        <f t="shared" si="975"/>
        <v>0</v>
      </c>
      <c r="BL1700" s="20">
        <f t="shared" si="976"/>
        <v>0</v>
      </c>
      <c r="BM1700" s="12">
        <f t="shared" si="977"/>
        <v>0</v>
      </c>
      <c r="BN1700" s="12" t="str">
        <f t="shared" si="1000"/>
        <v/>
      </c>
      <c r="BO1700" s="12" t="str">
        <f t="shared" si="978"/>
        <v/>
      </c>
      <c r="BP1700" s="12" t="str">
        <f t="shared" si="979"/>
        <v/>
      </c>
      <c r="BQ1700" s="12" t="str">
        <f t="shared" si="980"/>
        <v/>
      </c>
      <c r="BS1700" s="12">
        <f t="shared" si="981"/>
        <v>0</v>
      </c>
      <c r="BT1700" s="12">
        <f t="shared" si="982"/>
        <v>0</v>
      </c>
      <c r="BU1700" s="12">
        <f t="shared" si="983"/>
        <v>0</v>
      </c>
      <c r="BV1700" s="12">
        <f t="shared" si="984"/>
        <v>0</v>
      </c>
      <c r="BW1700" s="12">
        <f t="shared" si="985"/>
        <v>0</v>
      </c>
      <c r="BX1700" s="12">
        <f t="shared" si="986"/>
        <v>0</v>
      </c>
      <c r="BY1700" s="12">
        <f t="shared" si="987"/>
        <v>0</v>
      </c>
      <c r="BZ1700" s="12">
        <f t="shared" si="988"/>
        <v>0</v>
      </c>
      <c r="CA1700" s="12" t="str">
        <f t="shared" si="989"/>
        <v/>
      </c>
      <c r="CB1700" s="21" t="str">
        <f t="shared" si="990"/>
        <v/>
      </c>
      <c r="CC1700" s="12" t="str">
        <f t="shared" si="991"/>
        <v/>
      </c>
      <c r="CD1700" s="12" t="str">
        <f t="shared" si="992"/>
        <v/>
      </c>
      <c r="CF1700" s="12">
        <f t="shared" si="993"/>
        <v>0</v>
      </c>
      <c r="CG1700" s="12">
        <f t="shared" si="994"/>
        <v>0</v>
      </c>
      <c r="CH1700" s="12">
        <f t="shared" si="995"/>
        <v>0</v>
      </c>
      <c r="CI1700" s="12">
        <f t="shared" si="996"/>
        <v>0</v>
      </c>
      <c r="CJ1700" s="12">
        <f t="shared" si="997"/>
        <v>0</v>
      </c>
      <c r="CK1700" s="12">
        <f t="shared" si="998"/>
        <v>0</v>
      </c>
    </row>
    <row r="1701" spans="50:89" x14ac:dyDescent="0.25">
      <c r="AX1701" s="12" t="str">
        <f t="shared" si="968"/>
        <v/>
      </c>
      <c r="AY1701" s="12" t="str">
        <f t="shared" si="999"/>
        <v/>
      </c>
      <c r="AZ1701" s="20">
        <f t="shared" si="969"/>
        <v>0</v>
      </c>
      <c r="BA1701" s="12" t="str">
        <f t="shared" si="964"/>
        <v/>
      </c>
      <c r="BB1701" s="12" t="str">
        <f t="shared" si="965"/>
        <v/>
      </c>
      <c r="BC1701" s="12" t="str">
        <f t="shared" si="966"/>
        <v/>
      </c>
      <c r="BD1701" s="12" t="str">
        <f t="shared" si="967"/>
        <v/>
      </c>
      <c r="BF1701" s="12">
        <f t="shared" si="970"/>
        <v>0</v>
      </c>
      <c r="BG1701" s="12">
        <f t="shared" si="971"/>
        <v>0</v>
      </c>
      <c r="BH1701" s="12">
        <f t="shared" si="972"/>
        <v>0</v>
      </c>
      <c r="BI1701" s="12">
        <f t="shared" si="973"/>
        <v>0</v>
      </c>
      <c r="BJ1701" s="12">
        <f t="shared" si="974"/>
        <v>0</v>
      </c>
      <c r="BK1701" s="12">
        <f t="shared" si="975"/>
        <v>0</v>
      </c>
      <c r="BL1701" s="20">
        <f t="shared" si="976"/>
        <v>0</v>
      </c>
      <c r="BM1701" s="12">
        <f t="shared" si="977"/>
        <v>0</v>
      </c>
      <c r="BN1701" s="12" t="str">
        <f t="shared" si="1000"/>
        <v/>
      </c>
      <c r="BO1701" s="12" t="str">
        <f t="shared" si="978"/>
        <v/>
      </c>
      <c r="BP1701" s="12" t="str">
        <f t="shared" si="979"/>
        <v/>
      </c>
      <c r="BQ1701" s="12" t="str">
        <f t="shared" si="980"/>
        <v/>
      </c>
      <c r="BS1701" s="12">
        <f t="shared" si="981"/>
        <v>0</v>
      </c>
      <c r="BT1701" s="12">
        <f t="shared" si="982"/>
        <v>0</v>
      </c>
      <c r="BU1701" s="12">
        <f t="shared" si="983"/>
        <v>0</v>
      </c>
      <c r="BV1701" s="12">
        <f t="shared" si="984"/>
        <v>0</v>
      </c>
      <c r="BW1701" s="12">
        <f t="shared" si="985"/>
        <v>0</v>
      </c>
      <c r="BX1701" s="12">
        <f t="shared" si="986"/>
        <v>0</v>
      </c>
      <c r="BY1701" s="12">
        <f t="shared" si="987"/>
        <v>0</v>
      </c>
      <c r="BZ1701" s="12">
        <f t="shared" si="988"/>
        <v>0</v>
      </c>
      <c r="CA1701" s="12" t="str">
        <f t="shared" si="989"/>
        <v/>
      </c>
      <c r="CB1701" s="21" t="str">
        <f t="shared" si="990"/>
        <v/>
      </c>
      <c r="CC1701" s="12" t="str">
        <f t="shared" si="991"/>
        <v/>
      </c>
      <c r="CD1701" s="12" t="str">
        <f t="shared" si="992"/>
        <v/>
      </c>
      <c r="CF1701" s="12">
        <f t="shared" si="993"/>
        <v>0</v>
      </c>
      <c r="CG1701" s="12">
        <f t="shared" si="994"/>
        <v>0</v>
      </c>
      <c r="CH1701" s="12">
        <f t="shared" si="995"/>
        <v>0</v>
      </c>
      <c r="CI1701" s="12">
        <f t="shared" si="996"/>
        <v>0</v>
      </c>
      <c r="CJ1701" s="12">
        <f t="shared" si="997"/>
        <v>0</v>
      </c>
      <c r="CK1701" s="12">
        <f t="shared" si="998"/>
        <v>0</v>
      </c>
    </row>
    <row r="1702" spans="50:89" x14ac:dyDescent="0.25">
      <c r="AX1702" s="12" t="str">
        <f t="shared" si="968"/>
        <v/>
      </c>
      <c r="AY1702" s="12" t="str">
        <f t="shared" si="999"/>
        <v/>
      </c>
      <c r="AZ1702" s="20">
        <f t="shared" si="969"/>
        <v>0</v>
      </c>
      <c r="BA1702" s="12" t="str">
        <f t="shared" si="964"/>
        <v/>
      </c>
      <c r="BB1702" s="12" t="str">
        <f t="shared" si="965"/>
        <v/>
      </c>
      <c r="BC1702" s="12" t="str">
        <f t="shared" si="966"/>
        <v/>
      </c>
      <c r="BD1702" s="12" t="str">
        <f t="shared" si="967"/>
        <v/>
      </c>
      <c r="BF1702" s="12">
        <f t="shared" si="970"/>
        <v>0</v>
      </c>
      <c r="BG1702" s="12">
        <f t="shared" si="971"/>
        <v>0</v>
      </c>
      <c r="BH1702" s="12">
        <f t="shared" si="972"/>
        <v>0</v>
      </c>
      <c r="BI1702" s="12">
        <f t="shared" si="973"/>
        <v>0</v>
      </c>
      <c r="BJ1702" s="12">
        <f t="shared" si="974"/>
        <v>0</v>
      </c>
      <c r="BK1702" s="12">
        <f t="shared" si="975"/>
        <v>0</v>
      </c>
      <c r="BL1702" s="20">
        <f t="shared" si="976"/>
        <v>0</v>
      </c>
      <c r="BM1702" s="12">
        <f t="shared" si="977"/>
        <v>0</v>
      </c>
      <c r="BN1702" s="12" t="str">
        <f t="shared" si="1000"/>
        <v/>
      </c>
      <c r="BO1702" s="12" t="str">
        <f t="shared" si="978"/>
        <v/>
      </c>
      <c r="BP1702" s="12" t="str">
        <f t="shared" si="979"/>
        <v/>
      </c>
      <c r="BQ1702" s="12" t="str">
        <f t="shared" si="980"/>
        <v/>
      </c>
      <c r="BS1702" s="12">
        <f t="shared" si="981"/>
        <v>0</v>
      </c>
      <c r="BT1702" s="12">
        <f t="shared" si="982"/>
        <v>0</v>
      </c>
      <c r="BU1702" s="12">
        <f t="shared" si="983"/>
        <v>0</v>
      </c>
      <c r="BV1702" s="12">
        <f t="shared" si="984"/>
        <v>0</v>
      </c>
      <c r="BW1702" s="12">
        <f t="shared" si="985"/>
        <v>0</v>
      </c>
      <c r="BX1702" s="12">
        <f t="shared" si="986"/>
        <v>0</v>
      </c>
      <c r="BY1702" s="12">
        <f t="shared" si="987"/>
        <v>0</v>
      </c>
      <c r="BZ1702" s="12">
        <f t="shared" si="988"/>
        <v>0</v>
      </c>
      <c r="CA1702" s="12" t="str">
        <f t="shared" si="989"/>
        <v/>
      </c>
      <c r="CB1702" s="21" t="str">
        <f t="shared" si="990"/>
        <v/>
      </c>
      <c r="CC1702" s="12" t="str">
        <f t="shared" si="991"/>
        <v/>
      </c>
      <c r="CD1702" s="12" t="str">
        <f t="shared" si="992"/>
        <v/>
      </c>
      <c r="CF1702" s="12">
        <f t="shared" si="993"/>
        <v>0</v>
      </c>
      <c r="CG1702" s="12">
        <f t="shared" si="994"/>
        <v>0</v>
      </c>
      <c r="CH1702" s="12">
        <f t="shared" si="995"/>
        <v>0</v>
      </c>
      <c r="CI1702" s="12">
        <f t="shared" si="996"/>
        <v>0</v>
      </c>
      <c r="CJ1702" s="12">
        <f t="shared" si="997"/>
        <v>0</v>
      </c>
      <c r="CK1702" s="12">
        <f t="shared" si="998"/>
        <v>0</v>
      </c>
    </row>
    <row r="1703" spans="50:89" x14ac:dyDescent="0.25">
      <c r="AX1703" s="12" t="str">
        <f t="shared" si="968"/>
        <v/>
      </c>
      <c r="AY1703" s="12" t="str">
        <f t="shared" si="999"/>
        <v/>
      </c>
      <c r="AZ1703" s="20">
        <f t="shared" si="969"/>
        <v>0</v>
      </c>
      <c r="BA1703" s="12" t="str">
        <f t="shared" si="964"/>
        <v/>
      </c>
      <c r="BB1703" s="12" t="str">
        <f t="shared" si="965"/>
        <v/>
      </c>
      <c r="BC1703" s="12" t="str">
        <f t="shared" si="966"/>
        <v/>
      </c>
      <c r="BD1703" s="12" t="str">
        <f t="shared" si="967"/>
        <v/>
      </c>
      <c r="BF1703" s="12">
        <f t="shared" si="970"/>
        <v>0</v>
      </c>
      <c r="BG1703" s="12">
        <f t="shared" si="971"/>
        <v>0</v>
      </c>
      <c r="BH1703" s="12">
        <f t="shared" si="972"/>
        <v>0</v>
      </c>
      <c r="BI1703" s="12">
        <f t="shared" si="973"/>
        <v>0</v>
      </c>
      <c r="BJ1703" s="12">
        <f t="shared" si="974"/>
        <v>0</v>
      </c>
      <c r="BK1703" s="12">
        <f t="shared" si="975"/>
        <v>0</v>
      </c>
      <c r="BL1703" s="20">
        <f t="shared" si="976"/>
        <v>0</v>
      </c>
      <c r="BM1703" s="12">
        <f t="shared" si="977"/>
        <v>0</v>
      </c>
      <c r="BN1703" s="12" t="str">
        <f t="shared" si="1000"/>
        <v/>
      </c>
      <c r="BO1703" s="12" t="str">
        <f t="shared" si="978"/>
        <v/>
      </c>
      <c r="BP1703" s="12" t="str">
        <f t="shared" si="979"/>
        <v/>
      </c>
      <c r="BQ1703" s="12" t="str">
        <f t="shared" si="980"/>
        <v/>
      </c>
      <c r="BS1703" s="12">
        <f t="shared" si="981"/>
        <v>0</v>
      </c>
      <c r="BT1703" s="12">
        <f t="shared" si="982"/>
        <v>0</v>
      </c>
      <c r="BU1703" s="12">
        <f t="shared" si="983"/>
        <v>0</v>
      </c>
      <c r="BV1703" s="12">
        <f t="shared" si="984"/>
        <v>0</v>
      </c>
      <c r="BW1703" s="12">
        <f t="shared" si="985"/>
        <v>0</v>
      </c>
      <c r="BX1703" s="12">
        <f t="shared" si="986"/>
        <v>0</v>
      </c>
      <c r="BY1703" s="12">
        <f t="shared" si="987"/>
        <v>0</v>
      </c>
      <c r="BZ1703" s="12">
        <f t="shared" si="988"/>
        <v>0</v>
      </c>
      <c r="CA1703" s="12" t="str">
        <f t="shared" si="989"/>
        <v/>
      </c>
      <c r="CB1703" s="21" t="str">
        <f t="shared" si="990"/>
        <v/>
      </c>
      <c r="CC1703" s="12" t="str">
        <f t="shared" si="991"/>
        <v/>
      </c>
      <c r="CD1703" s="12" t="str">
        <f t="shared" si="992"/>
        <v/>
      </c>
      <c r="CF1703" s="12">
        <f t="shared" si="993"/>
        <v>0</v>
      </c>
      <c r="CG1703" s="12">
        <f t="shared" si="994"/>
        <v>0</v>
      </c>
      <c r="CH1703" s="12">
        <f t="shared" si="995"/>
        <v>0</v>
      </c>
      <c r="CI1703" s="12">
        <f t="shared" si="996"/>
        <v>0</v>
      </c>
      <c r="CJ1703" s="12">
        <f t="shared" si="997"/>
        <v>0</v>
      </c>
      <c r="CK1703" s="12">
        <f t="shared" si="998"/>
        <v>0</v>
      </c>
    </row>
    <row r="1704" spans="50:89" x14ac:dyDescent="0.25">
      <c r="AX1704" s="12" t="str">
        <f t="shared" si="968"/>
        <v/>
      </c>
      <c r="AY1704" s="12" t="str">
        <f t="shared" si="999"/>
        <v/>
      </c>
      <c r="AZ1704" s="20">
        <f t="shared" si="969"/>
        <v>0</v>
      </c>
      <c r="BA1704" s="12" t="str">
        <f t="shared" si="964"/>
        <v/>
      </c>
      <c r="BB1704" s="12" t="str">
        <f t="shared" si="965"/>
        <v/>
      </c>
      <c r="BC1704" s="12" t="str">
        <f t="shared" si="966"/>
        <v/>
      </c>
      <c r="BD1704" s="12" t="str">
        <f t="shared" si="967"/>
        <v/>
      </c>
      <c r="BF1704" s="12">
        <f t="shared" si="970"/>
        <v>0</v>
      </c>
      <c r="BG1704" s="12">
        <f t="shared" si="971"/>
        <v>0</v>
      </c>
      <c r="BH1704" s="12">
        <f t="shared" si="972"/>
        <v>0</v>
      </c>
      <c r="BI1704" s="12">
        <f t="shared" si="973"/>
        <v>0</v>
      </c>
      <c r="BJ1704" s="12">
        <f t="shared" si="974"/>
        <v>0</v>
      </c>
      <c r="BK1704" s="12">
        <f t="shared" si="975"/>
        <v>0</v>
      </c>
      <c r="BL1704" s="20">
        <f t="shared" si="976"/>
        <v>0</v>
      </c>
      <c r="BM1704" s="12">
        <f t="shared" si="977"/>
        <v>0</v>
      </c>
      <c r="BN1704" s="12" t="str">
        <f t="shared" si="1000"/>
        <v/>
      </c>
      <c r="BO1704" s="12" t="str">
        <f t="shared" si="978"/>
        <v/>
      </c>
      <c r="BP1704" s="12" t="str">
        <f t="shared" si="979"/>
        <v/>
      </c>
      <c r="BQ1704" s="12" t="str">
        <f t="shared" si="980"/>
        <v/>
      </c>
      <c r="BS1704" s="12">
        <f t="shared" si="981"/>
        <v>0</v>
      </c>
      <c r="BT1704" s="12">
        <f t="shared" si="982"/>
        <v>0</v>
      </c>
      <c r="BU1704" s="12">
        <f t="shared" si="983"/>
        <v>0</v>
      </c>
      <c r="BV1704" s="12">
        <f t="shared" si="984"/>
        <v>0</v>
      </c>
      <c r="BW1704" s="12">
        <f t="shared" si="985"/>
        <v>0</v>
      </c>
      <c r="BX1704" s="12">
        <f t="shared" si="986"/>
        <v>0</v>
      </c>
      <c r="BY1704" s="12">
        <f t="shared" si="987"/>
        <v>0</v>
      </c>
      <c r="BZ1704" s="12">
        <f t="shared" si="988"/>
        <v>0</v>
      </c>
      <c r="CA1704" s="12" t="str">
        <f t="shared" si="989"/>
        <v/>
      </c>
      <c r="CB1704" s="21" t="str">
        <f t="shared" si="990"/>
        <v/>
      </c>
      <c r="CC1704" s="12" t="str">
        <f t="shared" si="991"/>
        <v/>
      </c>
      <c r="CD1704" s="12" t="str">
        <f t="shared" si="992"/>
        <v/>
      </c>
      <c r="CF1704" s="12">
        <f t="shared" si="993"/>
        <v>0</v>
      </c>
      <c r="CG1704" s="12">
        <f t="shared" si="994"/>
        <v>0</v>
      </c>
      <c r="CH1704" s="12">
        <f t="shared" si="995"/>
        <v>0</v>
      </c>
      <c r="CI1704" s="12">
        <f t="shared" si="996"/>
        <v>0</v>
      </c>
      <c r="CJ1704" s="12">
        <f t="shared" si="997"/>
        <v>0</v>
      </c>
      <c r="CK1704" s="12">
        <f t="shared" si="998"/>
        <v>0</v>
      </c>
    </row>
    <row r="1705" spans="50:89" x14ac:dyDescent="0.25">
      <c r="AX1705" s="12" t="str">
        <f t="shared" si="968"/>
        <v/>
      </c>
      <c r="AY1705" s="12" t="str">
        <f t="shared" si="999"/>
        <v/>
      </c>
      <c r="AZ1705" s="20">
        <f t="shared" si="969"/>
        <v>0</v>
      </c>
      <c r="BA1705" s="12" t="str">
        <f t="shared" si="964"/>
        <v/>
      </c>
      <c r="BB1705" s="12" t="str">
        <f t="shared" si="965"/>
        <v/>
      </c>
      <c r="BC1705" s="12" t="str">
        <f t="shared" si="966"/>
        <v/>
      </c>
      <c r="BD1705" s="12" t="str">
        <f t="shared" si="967"/>
        <v/>
      </c>
      <c r="BF1705" s="12">
        <f t="shared" si="970"/>
        <v>0</v>
      </c>
      <c r="BG1705" s="12">
        <f t="shared" si="971"/>
        <v>0</v>
      </c>
      <c r="BH1705" s="12">
        <f t="shared" si="972"/>
        <v>0</v>
      </c>
      <c r="BI1705" s="12">
        <f t="shared" si="973"/>
        <v>0</v>
      </c>
      <c r="BJ1705" s="12">
        <f t="shared" si="974"/>
        <v>0</v>
      </c>
      <c r="BK1705" s="12">
        <f t="shared" si="975"/>
        <v>0</v>
      </c>
      <c r="BL1705" s="20">
        <f t="shared" si="976"/>
        <v>0</v>
      </c>
      <c r="BM1705" s="12">
        <f t="shared" si="977"/>
        <v>0</v>
      </c>
      <c r="BN1705" s="12" t="str">
        <f t="shared" si="1000"/>
        <v/>
      </c>
      <c r="BO1705" s="12" t="str">
        <f t="shared" si="978"/>
        <v/>
      </c>
      <c r="BP1705" s="12" t="str">
        <f t="shared" si="979"/>
        <v/>
      </c>
      <c r="BQ1705" s="12" t="str">
        <f t="shared" si="980"/>
        <v/>
      </c>
      <c r="BS1705" s="12">
        <f t="shared" si="981"/>
        <v>0</v>
      </c>
      <c r="BT1705" s="12">
        <f t="shared" si="982"/>
        <v>0</v>
      </c>
      <c r="BU1705" s="12">
        <f t="shared" si="983"/>
        <v>0</v>
      </c>
      <c r="BV1705" s="12">
        <f t="shared" si="984"/>
        <v>0</v>
      </c>
      <c r="BW1705" s="12">
        <f t="shared" si="985"/>
        <v>0</v>
      </c>
      <c r="BX1705" s="12">
        <f t="shared" si="986"/>
        <v>0</v>
      </c>
      <c r="BY1705" s="12">
        <f t="shared" si="987"/>
        <v>0</v>
      </c>
      <c r="BZ1705" s="12">
        <f t="shared" si="988"/>
        <v>0</v>
      </c>
      <c r="CA1705" s="12" t="str">
        <f t="shared" si="989"/>
        <v/>
      </c>
      <c r="CB1705" s="21" t="str">
        <f t="shared" si="990"/>
        <v/>
      </c>
      <c r="CC1705" s="12" t="str">
        <f t="shared" si="991"/>
        <v/>
      </c>
      <c r="CD1705" s="12" t="str">
        <f t="shared" si="992"/>
        <v/>
      </c>
      <c r="CF1705" s="12">
        <f t="shared" si="993"/>
        <v>0</v>
      </c>
      <c r="CG1705" s="12">
        <f t="shared" si="994"/>
        <v>0</v>
      </c>
      <c r="CH1705" s="12">
        <f t="shared" si="995"/>
        <v>0</v>
      </c>
      <c r="CI1705" s="12">
        <f t="shared" si="996"/>
        <v>0</v>
      </c>
      <c r="CJ1705" s="12">
        <f t="shared" si="997"/>
        <v>0</v>
      </c>
      <c r="CK1705" s="12">
        <f t="shared" si="998"/>
        <v>0</v>
      </c>
    </row>
    <row r="1706" spans="50:89" x14ac:dyDescent="0.25">
      <c r="AX1706" s="12" t="str">
        <f t="shared" si="968"/>
        <v/>
      </c>
      <c r="AY1706" s="12" t="str">
        <f t="shared" si="999"/>
        <v/>
      </c>
      <c r="AZ1706" s="20">
        <f t="shared" si="969"/>
        <v>0</v>
      </c>
      <c r="BA1706" s="12" t="str">
        <f t="shared" si="964"/>
        <v/>
      </c>
      <c r="BB1706" s="12" t="str">
        <f t="shared" si="965"/>
        <v/>
      </c>
      <c r="BC1706" s="12" t="str">
        <f t="shared" si="966"/>
        <v/>
      </c>
      <c r="BD1706" s="12" t="str">
        <f t="shared" si="967"/>
        <v/>
      </c>
      <c r="BF1706" s="12">
        <f t="shared" si="970"/>
        <v>0</v>
      </c>
      <c r="BG1706" s="12">
        <f t="shared" si="971"/>
        <v>0</v>
      </c>
      <c r="BH1706" s="12">
        <f t="shared" si="972"/>
        <v>0</v>
      </c>
      <c r="BI1706" s="12">
        <f t="shared" si="973"/>
        <v>0</v>
      </c>
      <c r="BJ1706" s="12">
        <f t="shared" si="974"/>
        <v>0</v>
      </c>
      <c r="BK1706" s="12">
        <f t="shared" si="975"/>
        <v>0</v>
      </c>
      <c r="BL1706" s="20">
        <f t="shared" si="976"/>
        <v>0</v>
      </c>
      <c r="BM1706" s="12">
        <f t="shared" si="977"/>
        <v>0</v>
      </c>
      <c r="BN1706" s="12" t="str">
        <f t="shared" si="1000"/>
        <v/>
      </c>
      <c r="BO1706" s="12" t="str">
        <f t="shared" si="978"/>
        <v/>
      </c>
      <c r="BP1706" s="12" t="str">
        <f t="shared" si="979"/>
        <v/>
      </c>
      <c r="BQ1706" s="12" t="str">
        <f t="shared" si="980"/>
        <v/>
      </c>
      <c r="BS1706" s="12">
        <f t="shared" si="981"/>
        <v>0</v>
      </c>
      <c r="BT1706" s="12">
        <f t="shared" si="982"/>
        <v>0</v>
      </c>
      <c r="BU1706" s="12">
        <f t="shared" si="983"/>
        <v>0</v>
      </c>
      <c r="BV1706" s="12">
        <f t="shared" si="984"/>
        <v>0</v>
      </c>
      <c r="BW1706" s="12">
        <f t="shared" si="985"/>
        <v>0</v>
      </c>
      <c r="BX1706" s="12">
        <f t="shared" si="986"/>
        <v>0</v>
      </c>
      <c r="BY1706" s="12">
        <f t="shared" si="987"/>
        <v>0</v>
      </c>
      <c r="BZ1706" s="12">
        <f t="shared" si="988"/>
        <v>0</v>
      </c>
      <c r="CA1706" s="12" t="str">
        <f t="shared" si="989"/>
        <v/>
      </c>
      <c r="CB1706" s="21" t="str">
        <f t="shared" si="990"/>
        <v/>
      </c>
      <c r="CC1706" s="12" t="str">
        <f t="shared" si="991"/>
        <v/>
      </c>
      <c r="CD1706" s="12" t="str">
        <f t="shared" si="992"/>
        <v/>
      </c>
      <c r="CF1706" s="12">
        <f t="shared" si="993"/>
        <v>0</v>
      </c>
      <c r="CG1706" s="12">
        <f t="shared" si="994"/>
        <v>0</v>
      </c>
      <c r="CH1706" s="12">
        <f t="shared" si="995"/>
        <v>0</v>
      </c>
      <c r="CI1706" s="12">
        <f t="shared" si="996"/>
        <v>0</v>
      </c>
      <c r="CJ1706" s="12">
        <f t="shared" si="997"/>
        <v>0</v>
      </c>
      <c r="CK1706" s="12">
        <f t="shared" si="998"/>
        <v>0</v>
      </c>
    </row>
    <row r="1707" spans="50:89" x14ac:dyDescent="0.25">
      <c r="AX1707" s="12" t="str">
        <f t="shared" si="968"/>
        <v/>
      </c>
      <c r="AY1707" s="12" t="str">
        <f t="shared" si="999"/>
        <v/>
      </c>
      <c r="AZ1707" s="20">
        <f t="shared" si="969"/>
        <v>0</v>
      </c>
      <c r="BA1707" s="12" t="str">
        <f t="shared" si="964"/>
        <v/>
      </c>
      <c r="BB1707" s="12" t="str">
        <f t="shared" si="965"/>
        <v/>
      </c>
      <c r="BC1707" s="12" t="str">
        <f t="shared" si="966"/>
        <v/>
      </c>
      <c r="BD1707" s="12" t="str">
        <f t="shared" si="967"/>
        <v/>
      </c>
      <c r="BF1707" s="12">
        <f t="shared" si="970"/>
        <v>0</v>
      </c>
      <c r="BG1707" s="12">
        <f t="shared" si="971"/>
        <v>0</v>
      </c>
      <c r="BH1707" s="12">
        <f t="shared" si="972"/>
        <v>0</v>
      </c>
      <c r="BI1707" s="12">
        <f t="shared" si="973"/>
        <v>0</v>
      </c>
      <c r="BJ1707" s="12">
        <f t="shared" si="974"/>
        <v>0</v>
      </c>
      <c r="BK1707" s="12">
        <f t="shared" si="975"/>
        <v>0</v>
      </c>
      <c r="BL1707" s="20">
        <f t="shared" si="976"/>
        <v>0</v>
      </c>
      <c r="BM1707" s="12">
        <f t="shared" si="977"/>
        <v>0</v>
      </c>
      <c r="BN1707" s="12" t="str">
        <f t="shared" si="1000"/>
        <v/>
      </c>
      <c r="BO1707" s="12" t="str">
        <f t="shared" si="978"/>
        <v/>
      </c>
      <c r="BP1707" s="12" t="str">
        <f t="shared" si="979"/>
        <v/>
      </c>
      <c r="BQ1707" s="12" t="str">
        <f t="shared" si="980"/>
        <v/>
      </c>
      <c r="BS1707" s="12">
        <f t="shared" si="981"/>
        <v>0</v>
      </c>
      <c r="BT1707" s="12">
        <f t="shared" si="982"/>
        <v>0</v>
      </c>
      <c r="BU1707" s="12">
        <f t="shared" si="983"/>
        <v>0</v>
      </c>
      <c r="BV1707" s="12">
        <f t="shared" si="984"/>
        <v>0</v>
      </c>
      <c r="BW1707" s="12">
        <f t="shared" si="985"/>
        <v>0</v>
      </c>
      <c r="BX1707" s="12">
        <f t="shared" si="986"/>
        <v>0</v>
      </c>
      <c r="BY1707" s="12">
        <f t="shared" si="987"/>
        <v>0</v>
      </c>
      <c r="BZ1707" s="12">
        <f t="shared" si="988"/>
        <v>0</v>
      </c>
      <c r="CA1707" s="12" t="str">
        <f t="shared" si="989"/>
        <v/>
      </c>
      <c r="CB1707" s="21" t="str">
        <f t="shared" si="990"/>
        <v/>
      </c>
      <c r="CC1707" s="12" t="str">
        <f t="shared" si="991"/>
        <v/>
      </c>
      <c r="CD1707" s="12" t="str">
        <f t="shared" si="992"/>
        <v/>
      </c>
      <c r="CF1707" s="12">
        <f t="shared" si="993"/>
        <v>0</v>
      </c>
      <c r="CG1707" s="12">
        <f t="shared" si="994"/>
        <v>0</v>
      </c>
      <c r="CH1707" s="12">
        <f t="shared" si="995"/>
        <v>0</v>
      </c>
      <c r="CI1707" s="12">
        <f t="shared" si="996"/>
        <v>0</v>
      </c>
      <c r="CJ1707" s="12">
        <f t="shared" si="997"/>
        <v>0</v>
      </c>
      <c r="CK1707" s="12">
        <f t="shared" si="998"/>
        <v>0</v>
      </c>
    </row>
    <row r="1708" spans="50:89" x14ac:dyDescent="0.25">
      <c r="AX1708" s="12" t="str">
        <f t="shared" si="968"/>
        <v/>
      </c>
      <c r="AY1708" s="12" t="str">
        <f t="shared" si="999"/>
        <v/>
      </c>
      <c r="AZ1708" s="20">
        <f t="shared" si="969"/>
        <v>0</v>
      </c>
      <c r="BA1708" s="12" t="str">
        <f t="shared" si="964"/>
        <v/>
      </c>
      <c r="BB1708" s="12" t="str">
        <f t="shared" si="965"/>
        <v/>
      </c>
      <c r="BC1708" s="12" t="str">
        <f t="shared" si="966"/>
        <v/>
      </c>
      <c r="BD1708" s="12" t="str">
        <f t="shared" si="967"/>
        <v/>
      </c>
      <c r="BF1708" s="12">
        <f t="shared" si="970"/>
        <v>0</v>
      </c>
      <c r="BG1708" s="12">
        <f t="shared" si="971"/>
        <v>0</v>
      </c>
      <c r="BH1708" s="12">
        <f t="shared" si="972"/>
        <v>0</v>
      </c>
      <c r="BI1708" s="12">
        <f t="shared" si="973"/>
        <v>0</v>
      </c>
      <c r="BJ1708" s="12">
        <f t="shared" si="974"/>
        <v>0</v>
      </c>
      <c r="BK1708" s="12">
        <f t="shared" si="975"/>
        <v>0</v>
      </c>
      <c r="BL1708" s="20">
        <f t="shared" si="976"/>
        <v>0</v>
      </c>
      <c r="BM1708" s="12">
        <f t="shared" si="977"/>
        <v>0</v>
      </c>
      <c r="BN1708" s="12" t="str">
        <f t="shared" si="1000"/>
        <v/>
      </c>
      <c r="BO1708" s="12" t="str">
        <f t="shared" si="978"/>
        <v/>
      </c>
      <c r="BP1708" s="12" t="str">
        <f t="shared" si="979"/>
        <v/>
      </c>
      <c r="BQ1708" s="12" t="str">
        <f t="shared" si="980"/>
        <v/>
      </c>
      <c r="BS1708" s="12">
        <f t="shared" si="981"/>
        <v>0</v>
      </c>
      <c r="BT1708" s="12">
        <f t="shared" si="982"/>
        <v>0</v>
      </c>
      <c r="BU1708" s="12">
        <f t="shared" si="983"/>
        <v>0</v>
      </c>
      <c r="BV1708" s="12">
        <f t="shared" si="984"/>
        <v>0</v>
      </c>
      <c r="BW1708" s="12">
        <f t="shared" si="985"/>
        <v>0</v>
      </c>
      <c r="BX1708" s="12">
        <f t="shared" si="986"/>
        <v>0</v>
      </c>
      <c r="BY1708" s="12">
        <f t="shared" si="987"/>
        <v>0</v>
      </c>
      <c r="BZ1708" s="12">
        <f t="shared" si="988"/>
        <v>0</v>
      </c>
      <c r="CA1708" s="12" t="str">
        <f t="shared" si="989"/>
        <v/>
      </c>
      <c r="CB1708" s="21" t="str">
        <f t="shared" si="990"/>
        <v/>
      </c>
      <c r="CC1708" s="12" t="str">
        <f t="shared" si="991"/>
        <v/>
      </c>
      <c r="CD1708" s="12" t="str">
        <f t="shared" si="992"/>
        <v/>
      </c>
      <c r="CF1708" s="12">
        <f t="shared" si="993"/>
        <v>0</v>
      </c>
      <c r="CG1708" s="12">
        <f t="shared" si="994"/>
        <v>0</v>
      </c>
      <c r="CH1708" s="12">
        <f t="shared" si="995"/>
        <v>0</v>
      </c>
      <c r="CI1708" s="12">
        <f t="shared" si="996"/>
        <v>0</v>
      </c>
      <c r="CJ1708" s="12">
        <f t="shared" si="997"/>
        <v>0</v>
      </c>
      <c r="CK1708" s="12">
        <f t="shared" si="998"/>
        <v>0</v>
      </c>
    </row>
    <row r="1709" spans="50:89" x14ac:dyDescent="0.25">
      <c r="AX1709" s="12" t="str">
        <f t="shared" si="968"/>
        <v/>
      </c>
      <c r="AY1709" s="12" t="str">
        <f t="shared" si="999"/>
        <v/>
      </c>
      <c r="AZ1709" s="20">
        <f t="shared" si="969"/>
        <v>0</v>
      </c>
      <c r="BA1709" s="12" t="str">
        <f t="shared" si="964"/>
        <v/>
      </c>
      <c r="BB1709" s="12" t="str">
        <f t="shared" si="965"/>
        <v/>
      </c>
      <c r="BC1709" s="12" t="str">
        <f t="shared" si="966"/>
        <v/>
      </c>
      <c r="BD1709" s="12" t="str">
        <f t="shared" si="967"/>
        <v/>
      </c>
      <c r="BF1709" s="12">
        <f t="shared" si="970"/>
        <v>0</v>
      </c>
      <c r="BG1709" s="12">
        <f t="shared" si="971"/>
        <v>0</v>
      </c>
      <c r="BH1709" s="12">
        <f t="shared" si="972"/>
        <v>0</v>
      </c>
      <c r="BI1709" s="12">
        <f t="shared" si="973"/>
        <v>0</v>
      </c>
      <c r="BJ1709" s="12">
        <f t="shared" si="974"/>
        <v>0</v>
      </c>
      <c r="BK1709" s="12">
        <f t="shared" si="975"/>
        <v>0</v>
      </c>
      <c r="BL1709" s="20">
        <f t="shared" si="976"/>
        <v>0</v>
      </c>
      <c r="BM1709" s="12">
        <f t="shared" si="977"/>
        <v>0</v>
      </c>
      <c r="BN1709" s="12" t="str">
        <f t="shared" si="1000"/>
        <v/>
      </c>
      <c r="BO1709" s="12" t="str">
        <f t="shared" si="978"/>
        <v/>
      </c>
      <c r="BP1709" s="12" t="str">
        <f t="shared" si="979"/>
        <v/>
      </c>
      <c r="BQ1709" s="12" t="str">
        <f t="shared" si="980"/>
        <v/>
      </c>
      <c r="BS1709" s="12">
        <f t="shared" si="981"/>
        <v>0</v>
      </c>
      <c r="BT1709" s="12">
        <f t="shared" si="982"/>
        <v>0</v>
      </c>
      <c r="BU1709" s="12">
        <f t="shared" si="983"/>
        <v>0</v>
      </c>
      <c r="BV1709" s="12">
        <f t="shared" si="984"/>
        <v>0</v>
      </c>
      <c r="BW1709" s="12">
        <f t="shared" si="985"/>
        <v>0</v>
      </c>
      <c r="BX1709" s="12">
        <f t="shared" si="986"/>
        <v>0</v>
      </c>
      <c r="BY1709" s="12">
        <f t="shared" si="987"/>
        <v>0</v>
      </c>
      <c r="BZ1709" s="12">
        <f t="shared" si="988"/>
        <v>0</v>
      </c>
      <c r="CA1709" s="12" t="str">
        <f t="shared" si="989"/>
        <v/>
      </c>
      <c r="CB1709" s="21" t="str">
        <f t="shared" si="990"/>
        <v/>
      </c>
      <c r="CC1709" s="12" t="str">
        <f t="shared" si="991"/>
        <v/>
      </c>
      <c r="CD1709" s="12" t="str">
        <f t="shared" si="992"/>
        <v/>
      </c>
      <c r="CF1709" s="12">
        <f t="shared" si="993"/>
        <v>0</v>
      </c>
      <c r="CG1709" s="12">
        <f t="shared" si="994"/>
        <v>0</v>
      </c>
      <c r="CH1709" s="12">
        <f t="shared" si="995"/>
        <v>0</v>
      </c>
      <c r="CI1709" s="12">
        <f t="shared" si="996"/>
        <v>0</v>
      </c>
      <c r="CJ1709" s="12">
        <f t="shared" si="997"/>
        <v>0</v>
      </c>
      <c r="CK1709" s="12">
        <f t="shared" si="998"/>
        <v>0</v>
      </c>
    </row>
    <row r="1710" spans="50:89" x14ac:dyDescent="0.25">
      <c r="AX1710" s="12" t="str">
        <f t="shared" si="968"/>
        <v/>
      </c>
      <c r="AY1710" s="12" t="str">
        <f t="shared" si="999"/>
        <v/>
      </c>
      <c r="AZ1710" s="20">
        <f t="shared" si="969"/>
        <v>0</v>
      </c>
      <c r="BA1710" s="12" t="str">
        <f t="shared" si="964"/>
        <v/>
      </c>
      <c r="BB1710" s="12" t="str">
        <f t="shared" si="965"/>
        <v/>
      </c>
      <c r="BC1710" s="12" t="str">
        <f t="shared" si="966"/>
        <v/>
      </c>
      <c r="BD1710" s="12" t="str">
        <f t="shared" si="967"/>
        <v/>
      </c>
      <c r="BF1710" s="12">
        <f t="shared" si="970"/>
        <v>0</v>
      </c>
      <c r="BG1710" s="12">
        <f t="shared" si="971"/>
        <v>0</v>
      </c>
      <c r="BH1710" s="12">
        <f t="shared" si="972"/>
        <v>0</v>
      </c>
      <c r="BI1710" s="12">
        <f t="shared" si="973"/>
        <v>0</v>
      </c>
      <c r="BJ1710" s="12">
        <f t="shared" si="974"/>
        <v>0</v>
      </c>
      <c r="BK1710" s="12">
        <f t="shared" si="975"/>
        <v>0</v>
      </c>
      <c r="BL1710" s="20">
        <f t="shared" si="976"/>
        <v>0</v>
      </c>
      <c r="BM1710" s="12">
        <f t="shared" si="977"/>
        <v>0</v>
      </c>
      <c r="BN1710" s="12" t="str">
        <f t="shared" si="1000"/>
        <v/>
      </c>
      <c r="BO1710" s="12" t="str">
        <f t="shared" si="978"/>
        <v/>
      </c>
      <c r="BP1710" s="12" t="str">
        <f t="shared" si="979"/>
        <v/>
      </c>
      <c r="BQ1710" s="12" t="str">
        <f t="shared" si="980"/>
        <v/>
      </c>
      <c r="BS1710" s="12">
        <f t="shared" si="981"/>
        <v>0</v>
      </c>
      <c r="BT1710" s="12">
        <f t="shared" si="982"/>
        <v>0</v>
      </c>
      <c r="BU1710" s="12">
        <f t="shared" si="983"/>
        <v>0</v>
      </c>
      <c r="BV1710" s="12">
        <f t="shared" si="984"/>
        <v>0</v>
      </c>
      <c r="BW1710" s="12">
        <f t="shared" si="985"/>
        <v>0</v>
      </c>
      <c r="BX1710" s="12">
        <f t="shared" si="986"/>
        <v>0</v>
      </c>
      <c r="BY1710" s="12">
        <f t="shared" si="987"/>
        <v>0</v>
      </c>
      <c r="BZ1710" s="12">
        <f t="shared" si="988"/>
        <v>0</v>
      </c>
      <c r="CA1710" s="12" t="str">
        <f t="shared" si="989"/>
        <v/>
      </c>
      <c r="CB1710" s="21" t="str">
        <f t="shared" si="990"/>
        <v/>
      </c>
      <c r="CC1710" s="12" t="str">
        <f t="shared" si="991"/>
        <v/>
      </c>
      <c r="CD1710" s="12" t="str">
        <f t="shared" si="992"/>
        <v/>
      </c>
      <c r="CF1710" s="12">
        <f t="shared" si="993"/>
        <v>0</v>
      </c>
      <c r="CG1710" s="12">
        <f t="shared" si="994"/>
        <v>0</v>
      </c>
      <c r="CH1710" s="12">
        <f t="shared" si="995"/>
        <v>0</v>
      </c>
      <c r="CI1710" s="12">
        <f t="shared" si="996"/>
        <v>0</v>
      </c>
      <c r="CJ1710" s="12">
        <f t="shared" si="997"/>
        <v>0</v>
      </c>
      <c r="CK1710" s="12">
        <f t="shared" si="998"/>
        <v>0</v>
      </c>
    </row>
    <row r="1711" spans="50:89" x14ac:dyDescent="0.25">
      <c r="AX1711" s="12" t="str">
        <f t="shared" si="968"/>
        <v/>
      </c>
      <c r="AY1711" s="12" t="str">
        <f t="shared" si="999"/>
        <v/>
      </c>
      <c r="AZ1711" s="20">
        <f t="shared" si="969"/>
        <v>0</v>
      </c>
      <c r="BA1711" s="12" t="str">
        <f t="shared" si="964"/>
        <v/>
      </c>
      <c r="BB1711" s="12" t="str">
        <f t="shared" si="965"/>
        <v/>
      </c>
      <c r="BC1711" s="12" t="str">
        <f t="shared" si="966"/>
        <v/>
      </c>
      <c r="BD1711" s="12" t="str">
        <f t="shared" si="967"/>
        <v/>
      </c>
      <c r="BF1711" s="12">
        <f t="shared" si="970"/>
        <v>0</v>
      </c>
      <c r="BG1711" s="12">
        <f t="shared" si="971"/>
        <v>0</v>
      </c>
      <c r="BH1711" s="12">
        <f t="shared" si="972"/>
        <v>0</v>
      </c>
      <c r="BI1711" s="12">
        <f t="shared" si="973"/>
        <v>0</v>
      </c>
      <c r="BJ1711" s="12">
        <f t="shared" si="974"/>
        <v>0</v>
      </c>
      <c r="BK1711" s="12">
        <f t="shared" si="975"/>
        <v>0</v>
      </c>
      <c r="BL1711" s="20">
        <f t="shared" si="976"/>
        <v>0</v>
      </c>
      <c r="BM1711" s="12">
        <f t="shared" si="977"/>
        <v>0</v>
      </c>
      <c r="BN1711" s="12" t="str">
        <f t="shared" si="1000"/>
        <v/>
      </c>
      <c r="BO1711" s="12" t="str">
        <f t="shared" si="978"/>
        <v/>
      </c>
      <c r="BP1711" s="12" t="str">
        <f t="shared" si="979"/>
        <v/>
      </c>
      <c r="BQ1711" s="12" t="str">
        <f t="shared" si="980"/>
        <v/>
      </c>
      <c r="BS1711" s="12">
        <f t="shared" si="981"/>
        <v>0</v>
      </c>
      <c r="BT1711" s="12">
        <f t="shared" si="982"/>
        <v>0</v>
      </c>
      <c r="BU1711" s="12">
        <f t="shared" si="983"/>
        <v>0</v>
      </c>
      <c r="BV1711" s="12">
        <f t="shared" si="984"/>
        <v>0</v>
      </c>
      <c r="BW1711" s="12">
        <f t="shared" si="985"/>
        <v>0</v>
      </c>
      <c r="BX1711" s="12">
        <f t="shared" si="986"/>
        <v>0</v>
      </c>
      <c r="BY1711" s="12">
        <f t="shared" si="987"/>
        <v>0</v>
      </c>
      <c r="BZ1711" s="12">
        <f t="shared" si="988"/>
        <v>0</v>
      </c>
      <c r="CA1711" s="12" t="str">
        <f t="shared" si="989"/>
        <v/>
      </c>
      <c r="CB1711" s="21" t="str">
        <f t="shared" si="990"/>
        <v/>
      </c>
      <c r="CC1711" s="12" t="str">
        <f t="shared" si="991"/>
        <v/>
      </c>
      <c r="CD1711" s="12" t="str">
        <f t="shared" si="992"/>
        <v/>
      </c>
      <c r="CF1711" s="12">
        <f t="shared" si="993"/>
        <v>0</v>
      </c>
      <c r="CG1711" s="12">
        <f t="shared" si="994"/>
        <v>0</v>
      </c>
      <c r="CH1711" s="12">
        <f t="shared" si="995"/>
        <v>0</v>
      </c>
      <c r="CI1711" s="12">
        <f t="shared" si="996"/>
        <v>0</v>
      </c>
      <c r="CJ1711" s="12">
        <f t="shared" si="997"/>
        <v>0</v>
      </c>
      <c r="CK1711" s="12">
        <f t="shared" si="998"/>
        <v>0</v>
      </c>
    </row>
    <row r="1712" spans="50:89" x14ac:dyDescent="0.25">
      <c r="AX1712" s="12" t="str">
        <f t="shared" si="968"/>
        <v/>
      </c>
      <c r="AY1712" s="12" t="str">
        <f t="shared" si="999"/>
        <v/>
      </c>
      <c r="AZ1712" s="20">
        <f t="shared" si="969"/>
        <v>0</v>
      </c>
      <c r="BA1712" s="12" t="str">
        <f t="shared" si="964"/>
        <v/>
      </c>
      <c r="BB1712" s="12" t="str">
        <f t="shared" si="965"/>
        <v/>
      </c>
      <c r="BC1712" s="12" t="str">
        <f t="shared" si="966"/>
        <v/>
      </c>
      <c r="BD1712" s="12" t="str">
        <f t="shared" si="967"/>
        <v/>
      </c>
      <c r="BF1712" s="12">
        <f t="shared" si="970"/>
        <v>0</v>
      </c>
      <c r="BG1712" s="12">
        <f t="shared" si="971"/>
        <v>0</v>
      </c>
      <c r="BH1712" s="12">
        <f t="shared" si="972"/>
        <v>0</v>
      </c>
      <c r="BI1712" s="12">
        <f t="shared" si="973"/>
        <v>0</v>
      </c>
      <c r="BJ1712" s="12">
        <f t="shared" si="974"/>
        <v>0</v>
      </c>
      <c r="BK1712" s="12">
        <f t="shared" si="975"/>
        <v>0</v>
      </c>
      <c r="BL1712" s="20">
        <f t="shared" si="976"/>
        <v>0</v>
      </c>
      <c r="BM1712" s="12">
        <f t="shared" si="977"/>
        <v>0</v>
      </c>
      <c r="BN1712" s="12" t="str">
        <f t="shared" si="1000"/>
        <v/>
      </c>
      <c r="BO1712" s="12" t="str">
        <f t="shared" si="978"/>
        <v/>
      </c>
      <c r="BP1712" s="12" t="str">
        <f t="shared" si="979"/>
        <v/>
      </c>
      <c r="BQ1712" s="12" t="str">
        <f t="shared" si="980"/>
        <v/>
      </c>
      <c r="BS1712" s="12">
        <f t="shared" si="981"/>
        <v>0</v>
      </c>
      <c r="BT1712" s="12">
        <f t="shared" si="982"/>
        <v>0</v>
      </c>
      <c r="BU1712" s="12">
        <f t="shared" si="983"/>
        <v>0</v>
      </c>
      <c r="BV1712" s="12">
        <f t="shared" si="984"/>
        <v>0</v>
      </c>
      <c r="BW1712" s="12">
        <f t="shared" si="985"/>
        <v>0</v>
      </c>
      <c r="BX1712" s="12">
        <f t="shared" si="986"/>
        <v>0</v>
      </c>
      <c r="BY1712" s="12">
        <f t="shared" si="987"/>
        <v>0</v>
      </c>
      <c r="BZ1712" s="12">
        <f t="shared" si="988"/>
        <v>0</v>
      </c>
      <c r="CA1712" s="12" t="str">
        <f t="shared" si="989"/>
        <v/>
      </c>
      <c r="CB1712" s="21" t="str">
        <f t="shared" si="990"/>
        <v/>
      </c>
      <c r="CC1712" s="12" t="str">
        <f t="shared" si="991"/>
        <v/>
      </c>
      <c r="CD1712" s="12" t="str">
        <f t="shared" si="992"/>
        <v/>
      </c>
      <c r="CF1712" s="12">
        <f t="shared" si="993"/>
        <v>0</v>
      </c>
      <c r="CG1712" s="12">
        <f t="shared" si="994"/>
        <v>0</v>
      </c>
      <c r="CH1712" s="12">
        <f t="shared" si="995"/>
        <v>0</v>
      </c>
      <c r="CI1712" s="12">
        <f t="shared" si="996"/>
        <v>0</v>
      </c>
      <c r="CJ1712" s="12">
        <f t="shared" si="997"/>
        <v>0</v>
      </c>
      <c r="CK1712" s="12">
        <f t="shared" si="998"/>
        <v>0</v>
      </c>
    </row>
    <row r="1713" spans="50:89" x14ac:dyDescent="0.25">
      <c r="AX1713" s="12" t="str">
        <f t="shared" si="968"/>
        <v/>
      </c>
      <c r="AY1713" s="12" t="str">
        <f t="shared" si="999"/>
        <v/>
      </c>
      <c r="AZ1713" s="20">
        <f t="shared" si="969"/>
        <v>0</v>
      </c>
      <c r="BA1713" s="12" t="str">
        <f t="shared" si="964"/>
        <v/>
      </c>
      <c r="BB1713" s="12" t="str">
        <f t="shared" si="965"/>
        <v/>
      </c>
      <c r="BC1713" s="12" t="str">
        <f t="shared" si="966"/>
        <v/>
      </c>
      <c r="BD1713" s="12" t="str">
        <f t="shared" si="967"/>
        <v/>
      </c>
      <c r="BF1713" s="12">
        <f t="shared" si="970"/>
        <v>0</v>
      </c>
      <c r="BG1713" s="12">
        <f t="shared" si="971"/>
        <v>0</v>
      </c>
      <c r="BH1713" s="12">
        <f t="shared" si="972"/>
        <v>0</v>
      </c>
      <c r="BI1713" s="12">
        <f t="shared" si="973"/>
        <v>0</v>
      </c>
      <c r="BJ1713" s="12">
        <f t="shared" si="974"/>
        <v>0</v>
      </c>
      <c r="BK1713" s="12">
        <f t="shared" si="975"/>
        <v>0</v>
      </c>
      <c r="BL1713" s="20">
        <f t="shared" si="976"/>
        <v>0</v>
      </c>
      <c r="BM1713" s="12">
        <f t="shared" si="977"/>
        <v>0</v>
      </c>
      <c r="BN1713" s="12" t="str">
        <f t="shared" si="1000"/>
        <v/>
      </c>
      <c r="BO1713" s="12" t="str">
        <f t="shared" si="978"/>
        <v/>
      </c>
      <c r="BP1713" s="12" t="str">
        <f t="shared" si="979"/>
        <v/>
      </c>
      <c r="BQ1713" s="12" t="str">
        <f t="shared" si="980"/>
        <v/>
      </c>
      <c r="BS1713" s="12">
        <f t="shared" si="981"/>
        <v>0</v>
      </c>
      <c r="BT1713" s="12">
        <f t="shared" si="982"/>
        <v>0</v>
      </c>
      <c r="BU1713" s="12">
        <f t="shared" si="983"/>
        <v>0</v>
      </c>
      <c r="BV1713" s="12">
        <f t="shared" si="984"/>
        <v>0</v>
      </c>
      <c r="BW1713" s="12">
        <f t="shared" si="985"/>
        <v>0</v>
      </c>
      <c r="BX1713" s="12">
        <f t="shared" si="986"/>
        <v>0</v>
      </c>
      <c r="BY1713" s="12">
        <f t="shared" si="987"/>
        <v>0</v>
      </c>
      <c r="BZ1713" s="12">
        <f t="shared" si="988"/>
        <v>0</v>
      </c>
      <c r="CA1713" s="12" t="str">
        <f t="shared" si="989"/>
        <v/>
      </c>
      <c r="CB1713" s="21" t="str">
        <f t="shared" si="990"/>
        <v/>
      </c>
      <c r="CC1713" s="12" t="str">
        <f t="shared" si="991"/>
        <v/>
      </c>
      <c r="CD1713" s="12" t="str">
        <f t="shared" si="992"/>
        <v/>
      </c>
      <c r="CF1713" s="12">
        <f t="shared" si="993"/>
        <v>0</v>
      </c>
      <c r="CG1713" s="12">
        <f t="shared" si="994"/>
        <v>0</v>
      </c>
      <c r="CH1713" s="12">
        <f t="shared" si="995"/>
        <v>0</v>
      </c>
      <c r="CI1713" s="12">
        <f t="shared" si="996"/>
        <v>0</v>
      </c>
      <c r="CJ1713" s="12">
        <f t="shared" si="997"/>
        <v>0</v>
      </c>
      <c r="CK1713" s="12">
        <f t="shared" si="998"/>
        <v>0</v>
      </c>
    </row>
    <row r="1714" spans="50:89" x14ac:dyDescent="0.25">
      <c r="AX1714" s="12" t="str">
        <f t="shared" si="968"/>
        <v/>
      </c>
      <c r="AY1714" s="12" t="str">
        <f t="shared" si="999"/>
        <v/>
      </c>
      <c r="AZ1714" s="20">
        <f t="shared" si="969"/>
        <v>0</v>
      </c>
      <c r="BA1714" s="12" t="str">
        <f t="shared" si="964"/>
        <v/>
      </c>
      <c r="BB1714" s="12" t="str">
        <f t="shared" si="965"/>
        <v/>
      </c>
      <c r="BC1714" s="12" t="str">
        <f t="shared" si="966"/>
        <v/>
      </c>
      <c r="BD1714" s="12" t="str">
        <f t="shared" si="967"/>
        <v/>
      </c>
      <c r="BF1714" s="12">
        <f t="shared" si="970"/>
        <v>0</v>
      </c>
      <c r="BG1714" s="12">
        <f t="shared" si="971"/>
        <v>0</v>
      </c>
      <c r="BH1714" s="12">
        <f t="shared" si="972"/>
        <v>0</v>
      </c>
      <c r="BI1714" s="12">
        <f t="shared" si="973"/>
        <v>0</v>
      </c>
      <c r="BJ1714" s="12">
        <f t="shared" si="974"/>
        <v>0</v>
      </c>
      <c r="BK1714" s="12">
        <f t="shared" si="975"/>
        <v>0</v>
      </c>
      <c r="BL1714" s="20">
        <f t="shared" si="976"/>
        <v>0</v>
      </c>
      <c r="BM1714" s="12">
        <f t="shared" si="977"/>
        <v>0</v>
      </c>
      <c r="BN1714" s="12" t="str">
        <f t="shared" si="1000"/>
        <v/>
      </c>
      <c r="BO1714" s="12" t="str">
        <f t="shared" si="978"/>
        <v/>
      </c>
      <c r="BP1714" s="12" t="str">
        <f t="shared" si="979"/>
        <v/>
      </c>
      <c r="BQ1714" s="12" t="str">
        <f t="shared" si="980"/>
        <v/>
      </c>
      <c r="BS1714" s="12">
        <f t="shared" si="981"/>
        <v>0</v>
      </c>
      <c r="BT1714" s="12">
        <f t="shared" si="982"/>
        <v>0</v>
      </c>
      <c r="BU1714" s="12">
        <f t="shared" si="983"/>
        <v>0</v>
      </c>
      <c r="BV1714" s="12">
        <f t="shared" si="984"/>
        <v>0</v>
      </c>
      <c r="BW1714" s="12">
        <f t="shared" si="985"/>
        <v>0</v>
      </c>
      <c r="BX1714" s="12">
        <f t="shared" si="986"/>
        <v>0</v>
      </c>
      <c r="BY1714" s="12">
        <f t="shared" si="987"/>
        <v>0</v>
      </c>
      <c r="BZ1714" s="12">
        <f t="shared" si="988"/>
        <v>0</v>
      </c>
      <c r="CA1714" s="12" t="str">
        <f t="shared" si="989"/>
        <v/>
      </c>
      <c r="CB1714" s="21" t="str">
        <f t="shared" si="990"/>
        <v/>
      </c>
      <c r="CC1714" s="12" t="str">
        <f t="shared" si="991"/>
        <v/>
      </c>
      <c r="CD1714" s="12" t="str">
        <f t="shared" si="992"/>
        <v/>
      </c>
      <c r="CF1714" s="12">
        <f t="shared" si="993"/>
        <v>0</v>
      </c>
      <c r="CG1714" s="12">
        <f t="shared" si="994"/>
        <v>0</v>
      </c>
      <c r="CH1714" s="12">
        <f t="shared" si="995"/>
        <v>0</v>
      </c>
      <c r="CI1714" s="12">
        <f t="shared" si="996"/>
        <v>0</v>
      </c>
      <c r="CJ1714" s="12">
        <f t="shared" si="997"/>
        <v>0</v>
      </c>
      <c r="CK1714" s="12">
        <f t="shared" si="998"/>
        <v>0</v>
      </c>
    </row>
    <row r="1715" spans="50:89" x14ac:dyDescent="0.25">
      <c r="AX1715" s="12" t="str">
        <f t="shared" si="968"/>
        <v/>
      </c>
      <c r="AY1715" s="12" t="str">
        <f t="shared" si="999"/>
        <v/>
      </c>
      <c r="AZ1715" s="20">
        <f t="shared" si="969"/>
        <v>0</v>
      </c>
      <c r="BA1715" s="12" t="str">
        <f t="shared" si="964"/>
        <v/>
      </c>
      <c r="BB1715" s="12" t="str">
        <f t="shared" si="965"/>
        <v/>
      </c>
      <c r="BC1715" s="12" t="str">
        <f t="shared" si="966"/>
        <v/>
      </c>
      <c r="BD1715" s="12" t="str">
        <f t="shared" si="967"/>
        <v/>
      </c>
      <c r="BF1715" s="12">
        <f t="shared" si="970"/>
        <v>0</v>
      </c>
      <c r="BG1715" s="12">
        <f t="shared" si="971"/>
        <v>0</v>
      </c>
      <c r="BH1715" s="12">
        <f t="shared" si="972"/>
        <v>0</v>
      </c>
      <c r="BI1715" s="12">
        <f t="shared" si="973"/>
        <v>0</v>
      </c>
      <c r="BJ1715" s="12">
        <f t="shared" si="974"/>
        <v>0</v>
      </c>
      <c r="BK1715" s="12">
        <f t="shared" si="975"/>
        <v>0</v>
      </c>
      <c r="BL1715" s="20">
        <f t="shared" si="976"/>
        <v>0</v>
      </c>
      <c r="BM1715" s="12">
        <f t="shared" si="977"/>
        <v>0</v>
      </c>
      <c r="BN1715" s="12" t="str">
        <f t="shared" si="1000"/>
        <v/>
      </c>
      <c r="BO1715" s="12" t="str">
        <f t="shared" si="978"/>
        <v/>
      </c>
      <c r="BP1715" s="12" t="str">
        <f t="shared" si="979"/>
        <v/>
      </c>
      <c r="BQ1715" s="12" t="str">
        <f t="shared" si="980"/>
        <v/>
      </c>
      <c r="BS1715" s="12">
        <f t="shared" si="981"/>
        <v>0</v>
      </c>
      <c r="BT1715" s="12">
        <f t="shared" si="982"/>
        <v>0</v>
      </c>
      <c r="BU1715" s="12">
        <f t="shared" si="983"/>
        <v>0</v>
      </c>
      <c r="BV1715" s="12">
        <f t="shared" si="984"/>
        <v>0</v>
      </c>
      <c r="BW1715" s="12">
        <f t="shared" si="985"/>
        <v>0</v>
      </c>
      <c r="BX1715" s="12">
        <f t="shared" si="986"/>
        <v>0</v>
      </c>
      <c r="BY1715" s="12">
        <f t="shared" si="987"/>
        <v>0</v>
      </c>
      <c r="BZ1715" s="12">
        <f t="shared" si="988"/>
        <v>0</v>
      </c>
      <c r="CA1715" s="12" t="str">
        <f t="shared" si="989"/>
        <v/>
      </c>
      <c r="CB1715" s="21" t="str">
        <f t="shared" si="990"/>
        <v/>
      </c>
      <c r="CC1715" s="12" t="str">
        <f t="shared" si="991"/>
        <v/>
      </c>
      <c r="CD1715" s="12" t="str">
        <f t="shared" si="992"/>
        <v/>
      </c>
      <c r="CF1715" s="12">
        <f t="shared" si="993"/>
        <v>0</v>
      </c>
      <c r="CG1715" s="12">
        <f t="shared" si="994"/>
        <v>0</v>
      </c>
      <c r="CH1715" s="12">
        <f t="shared" si="995"/>
        <v>0</v>
      </c>
      <c r="CI1715" s="12">
        <f t="shared" si="996"/>
        <v>0</v>
      </c>
      <c r="CJ1715" s="12">
        <f t="shared" si="997"/>
        <v>0</v>
      </c>
      <c r="CK1715" s="12">
        <f t="shared" si="998"/>
        <v>0</v>
      </c>
    </row>
    <row r="1716" spans="50:89" x14ac:dyDescent="0.25">
      <c r="AX1716" s="12" t="str">
        <f t="shared" si="968"/>
        <v/>
      </c>
      <c r="AY1716" s="12" t="str">
        <f t="shared" si="999"/>
        <v/>
      </c>
      <c r="AZ1716" s="20">
        <f t="shared" si="969"/>
        <v>0</v>
      </c>
      <c r="BA1716" s="12" t="str">
        <f t="shared" si="964"/>
        <v/>
      </c>
      <c r="BB1716" s="12" t="str">
        <f t="shared" si="965"/>
        <v/>
      </c>
      <c r="BC1716" s="12" t="str">
        <f t="shared" si="966"/>
        <v/>
      </c>
      <c r="BD1716" s="12" t="str">
        <f t="shared" si="967"/>
        <v/>
      </c>
      <c r="BF1716" s="12">
        <f t="shared" si="970"/>
        <v>0</v>
      </c>
      <c r="BG1716" s="12">
        <f t="shared" si="971"/>
        <v>0</v>
      </c>
      <c r="BH1716" s="12">
        <f t="shared" si="972"/>
        <v>0</v>
      </c>
      <c r="BI1716" s="12">
        <f t="shared" si="973"/>
        <v>0</v>
      </c>
      <c r="BJ1716" s="12">
        <f t="shared" si="974"/>
        <v>0</v>
      </c>
      <c r="BK1716" s="12">
        <f t="shared" si="975"/>
        <v>0</v>
      </c>
      <c r="BL1716" s="20">
        <f t="shared" si="976"/>
        <v>0</v>
      </c>
      <c r="BM1716" s="12">
        <f t="shared" si="977"/>
        <v>0</v>
      </c>
      <c r="BN1716" s="12" t="str">
        <f t="shared" si="1000"/>
        <v/>
      </c>
      <c r="BO1716" s="12" t="str">
        <f t="shared" si="978"/>
        <v/>
      </c>
      <c r="BP1716" s="12" t="str">
        <f t="shared" si="979"/>
        <v/>
      </c>
      <c r="BQ1716" s="12" t="str">
        <f t="shared" si="980"/>
        <v/>
      </c>
      <c r="BS1716" s="12">
        <f t="shared" si="981"/>
        <v>0</v>
      </c>
      <c r="BT1716" s="12">
        <f t="shared" si="982"/>
        <v>0</v>
      </c>
      <c r="BU1716" s="12">
        <f t="shared" si="983"/>
        <v>0</v>
      </c>
      <c r="BV1716" s="12">
        <f t="shared" si="984"/>
        <v>0</v>
      </c>
      <c r="BW1716" s="12">
        <f t="shared" si="985"/>
        <v>0</v>
      </c>
      <c r="BX1716" s="12">
        <f t="shared" si="986"/>
        <v>0</v>
      </c>
      <c r="BY1716" s="12">
        <f t="shared" si="987"/>
        <v>0</v>
      </c>
      <c r="BZ1716" s="12">
        <f t="shared" si="988"/>
        <v>0</v>
      </c>
      <c r="CA1716" s="12" t="str">
        <f t="shared" si="989"/>
        <v/>
      </c>
      <c r="CB1716" s="21" t="str">
        <f t="shared" si="990"/>
        <v/>
      </c>
      <c r="CC1716" s="12" t="str">
        <f t="shared" si="991"/>
        <v/>
      </c>
      <c r="CD1716" s="12" t="str">
        <f t="shared" si="992"/>
        <v/>
      </c>
      <c r="CF1716" s="12">
        <f t="shared" si="993"/>
        <v>0</v>
      </c>
      <c r="CG1716" s="12">
        <f t="shared" si="994"/>
        <v>0</v>
      </c>
      <c r="CH1716" s="12">
        <f t="shared" si="995"/>
        <v>0</v>
      </c>
      <c r="CI1716" s="12">
        <f t="shared" si="996"/>
        <v>0</v>
      </c>
      <c r="CJ1716" s="12">
        <f t="shared" si="997"/>
        <v>0</v>
      </c>
      <c r="CK1716" s="12">
        <f t="shared" si="998"/>
        <v>0</v>
      </c>
    </row>
    <row r="1717" spans="50:89" x14ac:dyDescent="0.25">
      <c r="AX1717" s="12" t="str">
        <f t="shared" si="968"/>
        <v/>
      </c>
      <c r="AY1717" s="12" t="str">
        <f t="shared" si="999"/>
        <v/>
      </c>
      <c r="AZ1717" s="20">
        <f t="shared" si="969"/>
        <v>0</v>
      </c>
      <c r="BA1717" s="12" t="str">
        <f t="shared" si="964"/>
        <v/>
      </c>
      <c r="BB1717" s="12" t="str">
        <f t="shared" si="965"/>
        <v/>
      </c>
      <c r="BC1717" s="12" t="str">
        <f t="shared" si="966"/>
        <v/>
      </c>
      <c r="BD1717" s="12" t="str">
        <f t="shared" si="967"/>
        <v/>
      </c>
      <c r="BF1717" s="12">
        <f t="shared" si="970"/>
        <v>0</v>
      </c>
      <c r="BG1717" s="12">
        <f t="shared" si="971"/>
        <v>0</v>
      </c>
      <c r="BH1717" s="12">
        <f t="shared" si="972"/>
        <v>0</v>
      </c>
      <c r="BI1717" s="12">
        <f t="shared" si="973"/>
        <v>0</v>
      </c>
      <c r="BJ1717" s="12">
        <f t="shared" si="974"/>
        <v>0</v>
      </c>
      <c r="BK1717" s="12">
        <f t="shared" si="975"/>
        <v>0</v>
      </c>
      <c r="BL1717" s="20">
        <f t="shared" si="976"/>
        <v>0</v>
      </c>
      <c r="BM1717" s="12">
        <f t="shared" si="977"/>
        <v>0</v>
      </c>
      <c r="BN1717" s="12" t="str">
        <f t="shared" si="1000"/>
        <v/>
      </c>
      <c r="BO1717" s="12" t="str">
        <f t="shared" si="978"/>
        <v/>
      </c>
      <c r="BP1717" s="12" t="str">
        <f t="shared" si="979"/>
        <v/>
      </c>
      <c r="BQ1717" s="12" t="str">
        <f t="shared" si="980"/>
        <v/>
      </c>
      <c r="BS1717" s="12">
        <f t="shared" si="981"/>
        <v>0</v>
      </c>
      <c r="BT1717" s="12">
        <f t="shared" si="982"/>
        <v>0</v>
      </c>
      <c r="BU1717" s="12">
        <f t="shared" si="983"/>
        <v>0</v>
      </c>
      <c r="BV1717" s="12">
        <f t="shared" si="984"/>
        <v>0</v>
      </c>
      <c r="BW1717" s="12">
        <f t="shared" si="985"/>
        <v>0</v>
      </c>
      <c r="BX1717" s="12">
        <f t="shared" si="986"/>
        <v>0</v>
      </c>
      <c r="BY1717" s="12">
        <f t="shared" si="987"/>
        <v>0</v>
      </c>
      <c r="BZ1717" s="12">
        <f t="shared" si="988"/>
        <v>0</v>
      </c>
      <c r="CA1717" s="12" t="str">
        <f t="shared" si="989"/>
        <v/>
      </c>
      <c r="CB1717" s="21" t="str">
        <f t="shared" si="990"/>
        <v/>
      </c>
      <c r="CC1717" s="12" t="str">
        <f t="shared" si="991"/>
        <v/>
      </c>
      <c r="CD1717" s="12" t="str">
        <f t="shared" si="992"/>
        <v/>
      </c>
      <c r="CF1717" s="12">
        <f t="shared" si="993"/>
        <v>0</v>
      </c>
      <c r="CG1717" s="12">
        <f t="shared" si="994"/>
        <v>0</v>
      </c>
      <c r="CH1717" s="12">
        <f t="shared" si="995"/>
        <v>0</v>
      </c>
      <c r="CI1717" s="12">
        <f t="shared" si="996"/>
        <v>0</v>
      </c>
      <c r="CJ1717" s="12">
        <f t="shared" si="997"/>
        <v>0</v>
      </c>
      <c r="CK1717" s="12">
        <f t="shared" si="998"/>
        <v>0</v>
      </c>
    </row>
    <row r="1718" spans="50:89" x14ac:dyDescent="0.25">
      <c r="AX1718" s="12" t="str">
        <f t="shared" si="968"/>
        <v/>
      </c>
      <c r="AY1718" s="12" t="str">
        <f t="shared" si="999"/>
        <v/>
      </c>
      <c r="AZ1718" s="20">
        <f t="shared" si="969"/>
        <v>0</v>
      </c>
      <c r="BA1718" s="12" t="str">
        <f t="shared" si="964"/>
        <v/>
      </c>
      <c r="BB1718" s="12" t="str">
        <f t="shared" si="965"/>
        <v/>
      </c>
      <c r="BC1718" s="12" t="str">
        <f t="shared" si="966"/>
        <v/>
      </c>
      <c r="BD1718" s="12" t="str">
        <f t="shared" si="967"/>
        <v/>
      </c>
      <c r="BF1718" s="12">
        <f t="shared" si="970"/>
        <v>0</v>
      </c>
      <c r="BG1718" s="12">
        <f t="shared" si="971"/>
        <v>0</v>
      </c>
      <c r="BH1718" s="12">
        <f t="shared" si="972"/>
        <v>0</v>
      </c>
      <c r="BI1718" s="12">
        <f t="shared" si="973"/>
        <v>0</v>
      </c>
      <c r="BJ1718" s="12">
        <f t="shared" si="974"/>
        <v>0</v>
      </c>
      <c r="BK1718" s="12">
        <f t="shared" si="975"/>
        <v>0</v>
      </c>
      <c r="BL1718" s="20">
        <f t="shared" si="976"/>
        <v>0</v>
      </c>
      <c r="BM1718" s="12">
        <f t="shared" si="977"/>
        <v>0</v>
      </c>
      <c r="BN1718" s="12" t="str">
        <f t="shared" si="1000"/>
        <v/>
      </c>
      <c r="BO1718" s="12" t="str">
        <f t="shared" si="978"/>
        <v/>
      </c>
      <c r="BP1718" s="12" t="str">
        <f t="shared" si="979"/>
        <v/>
      </c>
      <c r="BQ1718" s="12" t="str">
        <f t="shared" si="980"/>
        <v/>
      </c>
      <c r="BS1718" s="12">
        <f t="shared" si="981"/>
        <v>0</v>
      </c>
      <c r="BT1718" s="12">
        <f t="shared" si="982"/>
        <v>0</v>
      </c>
      <c r="BU1718" s="12">
        <f t="shared" si="983"/>
        <v>0</v>
      </c>
      <c r="BV1718" s="12">
        <f t="shared" si="984"/>
        <v>0</v>
      </c>
      <c r="BW1718" s="12">
        <f t="shared" si="985"/>
        <v>0</v>
      </c>
      <c r="BX1718" s="12">
        <f t="shared" si="986"/>
        <v>0</v>
      </c>
      <c r="BY1718" s="12">
        <f t="shared" si="987"/>
        <v>0</v>
      </c>
      <c r="BZ1718" s="12">
        <f t="shared" si="988"/>
        <v>0</v>
      </c>
      <c r="CA1718" s="12" t="str">
        <f t="shared" si="989"/>
        <v/>
      </c>
      <c r="CB1718" s="21" t="str">
        <f t="shared" si="990"/>
        <v/>
      </c>
      <c r="CC1718" s="12" t="str">
        <f t="shared" si="991"/>
        <v/>
      </c>
      <c r="CD1718" s="12" t="str">
        <f t="shared" si="992"/>
        <v/>
      </c>
      <c r="CF1718" s="12">
        <f t="shared" si="993"/>
        <v>0</v>
      </c>
      <c r="CG1718" s="12">
        <f t="shared" si="994"/>
        <v>0</v>
      </c>
      <c r="CH1718" s="12">
        <f t="shared" si="995"/>
        <v>0</v>
      </c>
      <c r="CI1718" s="12">
        <f t="shared" si="996"/>
        <v>0</v>
      </c>
      <c r="CJ1718" s="12">
        <f t="shared" si="997"/>
        <v>0</v>
      </c>
      <c r="CK1718" s="12">
        <f t="shared" si="998"/>
        <v>0</v>
      </c>
    </row>
    <row r="1719" spans="50:89" x14ac:dyDescent="0.25">
      <c r="AX1719" s="12" t="str">
        <f t="shared" si="968"/>
        <v/>
      </c>
      <c r="AY1719" s="12" t="str">
        <f t="shared" si="999"/>
        <v/>
      </c>
      <c r="AZ1719" s="20">
        <f t="shared" si="969"/>
        <v>0</v>
      </c>
      <c r="BA1719" s="12" t="str">
        <f t="shared" si="964"/>
        <v/>
      </c>
      <c r="BB1719" s="12" t="str">
        <f t="shared" si="965"/>
        <v/>
      </c>
      <c r="BC1719" s="12" t="str">
        <f t="shared" si="966"/>
        <v/>
      </c>
      <c r="BD1719" s="12" t="str">
        <f t="shared" si="967"/>
        <v/>
      </c>
      <c r="BF1719" s="12">
        <f t="shared" si="970"/>
        <v>0</v>
      </c>
      <c r="BG1719" s="12">
        <f t="shared" si="971"/>
        <v>0</v>
      </c>
      <c r="BH1719" s="12">
        <f t="shared" si="972"/>
        <v>0</v>
      </c>
      <c r="BI1719" s="12">
        <f t="shared" si="973"/>
        <v>0</v>
      </c>
      <c r="BJ1719" s="12">
        <f t="shared" si="974"/>
        <v>0</v>
      </c>
      <c r="BK1719" s="12">
        <f t="shared" si="975"/>
        <v>0</v>
      </c>
      <c r="BL1719" s="20">
        <f t="shared" si="976"/>
        <v>0</v>
      </c>
      <c r="BM1719" s="12">
        <f t="shared" si="977"/>
        <v>0</v>
      </c>
      <c r="BN1719" s="12" t="str">
        <f t="shared" si="1000"/>
        <v/>
      </c>
      <c r="BO1719" s="12" t="str">
        <f t="shared" si="978"/>
        <v/>
      </c>
      <c r="BP1719" s="12" t="str">
        <f t="shared" si="979"/>
        <v/>
      </c>
      <c r="BQ1719" s="12" t="str">
        <f t="shared" si="980"/>
        <v/>
      </c>
      <c r="BS1719" s="12">
        <f t="shared" si="981"/>
        <v>0</v>
      </c>
      <c r="BT1719" s="12">
        <f t="shared" si="982"/>
        <v>0</v>
      </c>
      <c r="BU1719" s="12">
        <f t="shared" si="983"/>
        <v>0</v>
      </c>
      <c r="BV1719" s="12">
        <f t="shared" si="984"/>
        <v>0</v>
      </c>
      <c r="BW1719" s="12">
        <f t="shared" si="985"/>
        <v>0</v>
      </c>
      <c r="BX1719" s="12">
        <f t="shared" si="986"/>
        <v>0</v>
      </c>
      <c r="BY1719" s="12">
        <f t="shared" si="987"/>
        <v>0</v>
      </c>
      <c r="BZ1719" s="12">
        <f t="shared" si="988"/>
        <v>0</v>
      </c>
      <c r="CA1719" s="12" t="str">
        <f t="shared" si="989"/>
        <v/>
      </c>
      <c r="CB1719" s="21" t="str">
        <f t="shared" si="990"/>
        <v/>
      </c>
      <c r="CC1719" s="12" t="str">
        <f t="shared" si="991"/>
        <v/>
      </c>
      <c r="CD1719" s="12" t="str">
        <f t="shared" si="992"/>
        <v/>
      </c>
      <c r="CF1719" s="12">
        <f t="shared" si="993"/>
        <v>0</v>
      </c>
      <c r="CG1719" s="12">
        <f t="shared" si="994"/>
        <v>0</v>
      </c>
      <c r="CH1719" s="12">
        <f t="shared" si="995"/>
        <v>0</v>
      </c>
      <c r="CI1719" s="12">
        <f t="shared" si="996"/>
        <v>0</v>
      </c>
      <c r="CJ1719" s="12">
        <f t="shared" si="997"/>
        <v>0</v>
      </c>
      <c r="CK1719" s="12">
        <f t="shared" si="998"/>
        <v>0</v>
      </c>
    </row>
    <row r="1720" spans="50:89" x14ac:dyDescent="0.25">
      <c r="AX1720" s="12" t="str">
        <f t="shared" si="968"/>
        <v/>
      </c>
      <c r="AY1720" s="12" t="str">
        <f t="shared" si="999"/>
        <v/>
      </c>
      <c r="AZ1720" s="20">
        <f t="shared" si="969"/>
        <v>0</v>
      </c>
      <c r="BA1720" s="12" t="str">
        <f t="shared" si="964"/>
        <v/>
      </c>
      <c r="BB1720" s="12" t="str">
        <f t="shared" si="965"/>
        <v/>
      </c>
      <c r="BC1720" s="12" t="str">
        <f t="shared" si="966"/>
        <v/>
      </c>
      <c r="BD1720" s="12" t="str">
        <f t="shared" si="967"/>
        <v/>
      </c>
      <c r="BF1720" s="12">
        <f t="shared" si="970"/>
        <v>0</v>
      </c>
      <c r="BG1720" s="12">
        <f t="shared" si="971"/>
        <v>0</v>
      </c>
      <c r="BH1720" s="12">
        <f t="shared" si="972"/>
        <v>0</v>
      </c>
      <c r="BI1720" s="12">
        <f t="shared" si="973"/>
        <v>0</v>
      </c>
      <c r="BJ1720" s="12">
        <f t="shared" si="974"/>
        <v>0</v>
      </c>
      <c r="BK1720" s="12">
        <f t="shared" si="975"/>
        <v>0</v>
      </c>
      <c r="BL1720" s="20">
        <f t="shared" si="976"/>
        <v>0</v>
      </c>
      <c r="BM1720" s="12">
        <f t="shared" si="977"/>
        <v>0</v>
      </c>
      <c r="BN1720" s="12" t="str">
        <f t="shared" si="1000"/>
        <v/>
      </c>
      <c r="BO1720" s="12" t="str">
        <f t="shared" si="978"/>
        <v/>
      </c>
      <c r="BP1720" s="12" t="str">
        <f t="shared" si="979"/>
        <v/>
      </c>
      <c r="BQ1720" s="12" t="str">
        <f t="shared" si="980"/>
        <v/>
      </c>
      <c r="BS1720" s="12">
        <f t="shared" si="981"/>
        <v>0</v>
      </c>
      <c r="BT1720" s="12">
        <f t="shared" si="982"/>
        <v>0</v>
      </c>
      <c r="BU1720" s="12">
        <f t="shared" si="983"/>
        <v>0</v>
      </c>
      <c r="BV1720" s="12">
        <f t="shared" si="984"/>
        <v>0</v>
      </c>
      <c r="BW1720" s="12">
        <f t="shared" si="985"/>
        <v>0</v>
      </c>
      <c r="BX1720" s="12">
        <f t="shared" si="986"/>
        <v>0</v>
      </c>
      <c r="BY1720" s="12">
        <f t="shared" si="987"/>
        <v>0</v>
      </c>
      <c r="BZ1720" s="12">
        <f t="shared" si="988"/>
        <v>0</v>
      </c>
      <c r="CA1720" s="12" t="str">
        <f t="shared" si="989"/>
        <v/>
      </c>
      <c r="CB1720" s="21" t="str">
        <f t="shared" si="990"/>
        <v/>
      </c>
      <c r="CC1720" s="12" t="str">
        <f t="shared" si="991"/>
        <v/>
      </c>
      <c r="CD1720" s="12" t="str">
        <f t="shared" si="992"/>
        <v/>
      </c>
      <c r="CF1720" s="12">
        <f t="shared" si="993"/>
        <v>0</v>
      </c>
      <c r="CG1720" s="12">
        <f t="shared" si="994"/>
        <v>0</v>
      </c>
      <c r="CH1720" s="12">
        <f t="shared" si="995"/>
        <v>0</v>
      </c>
      <c r="CI1720" s="12">
        <f t="shared" si="996"/>
        <v>0</v>
      </c>
      <c r="CJ1720" s="12">
        <f t="shared" si="997"/>
        <v>0</v>
      </c>
      <c r="CK1720" s="12">
        <f t="shared" si="998"/>
        <v>0</v>
      </c>
    </row>
    <row r="1721" spans="50:89" x14ac:dyDescent="0.25">
      <c r="AX1721" s="12" t="str">
        <f t="shared" si="968"/>
        <v/>
      </c>
      <c r="AY1721" s="12" t="str">
        <f t="shared" si="999"/>
        <v/>
      </c>
      <c r="AZ1721" s="20">
        <f t="shared" si="969"/>
        <v>0</v>
      </c>
      <c r="BA1721" s="12" t="str">
        <f t="shared" si="964"/>
        <v/>
      </c>
      <c r="BB1721" s="12" t="str">
        <f t="shared" si="965"/>
        <v/>
      </c>
      <c r="BC1721" s="12" t="str">
        <f t="shared" si="966"/>
        <v/>
      </c>
      <c r="BD1721" s="12" t="str">
        <f t="shared" si="967"/>
        <v/>
      </c>
      <c r="BF1721" s="12">
        <f t="shared" si="970"/>
        <v>0</v>
      </c>
      <c r="BG1721" s="12">
        <f t="shared" si="971"/>
        <v>0</v>
      </c>
      <c r="BH1721" s="12">
        <f t="shared" si="972"/>
        <v>0</v>
      </c>
      <c r="BI1721" s="12">
        <f t="shared" si="973"/>
        <v>0</v>
      </c>
      <c r="BJ1721" s="12">
        <f t="shared" si="974"/>
        <v>0</v>
      </c>
      <c r="BK1721" s="12">
        <f t="shared" si="975"/>
        <v>0</v>
      </c>
      <c r="BL1721" s="20">
        <f t="shared" si="976"/>
        <v>0</v>
      </c>
      <c r="BM1721" s="12">
        <f t="shared" si="977"/>
        <v>0</v>
      </c>
      <c r="BN1721" s="12" t="str">
        <f t="shared" si="1000"/>
        <v/>
      </c>
      <c r="BO1721" s="12" t="str">
        <f t="shared" si="978"/>
        <v/>
      </c>
      <c r="BP1721" s="12" t="str">
        <f t="shared" si="979"/>
        <v/>
      </c>
      <c r="BQ1721" s="12" t="str">
        <f t="shared" si="980"/>
        <v/>
      </c>
      <c r="BS1721" s="12">
        <f t="shared" si="981"/>
        <v>0</v>
      </c>
      <c r="BT1721" s="12">
        <f t="shared" si="982"/>
        <v>0</v>
      </c>
      <c r="BU1721" s="12">
        <f t="shared" si="983"/>
        <v>0</v>
      </c>
      <c r="BV1721" s="12">
        <f t="shared" si="984"/>
        <v>0</v>
      </c>
      <c r="BW1721" s="12">
        <f t="shared" si="985"/>
        <v>0</v>
      </c>
      <c r="BX1721" s="12">
        <f t="shared" si="986"/>
        <v>0</v>
      </c>
      <c r="BY1721" s="12">
        <f t="shared" si="987"/>
        <v>0</v>
      </c>
      <c r="BZ1721" s="12">
        <f t="shared" si="988"/>
        <v>0</v>
      </c>
      <c r="CA1721" s="12" t="str">
        <f t="shared" si="989"/>
        <v/>
      </c>
      <c r="CB1721" s="21" t="str">
        <f t="shared" si="990"/>
        <v/>
      </c>
      <c r="CC1721" s="12" t="str">
        <f t="shared" si="991"/>
        <v/>
      </c>
      <c r="CD1721" s="12" t="str">
        <f t="shared" si="992"/>
        <v/>
      </c>
      <c r="CF1721" s="12">
        <f t="shared" si="993"/>
        <v>0</v>
      </c>
      <c r="CG1721" s="12">
        <f t="shared" si="994"/>
        <v>0</v>
      </c>
      <c r="CH1721" s="12">
        <f t="shared" si="995"/>
        <v>0</v>
      </c>
      <c r="CI1721" s="12">
        <f t="shared" si="996"/>
        <v>0</v>
      </c>
      <c r="CJ1721" s="12">
        <f t="shared" si="997"/>
        <v>0</v>
      </c>
      <c r="CK1721" s="12">
        <f t="shared" si="998"/>
        <v>0</v>
      </c>
    </row>
    <row r="1722" spans="50:89" x14ac:dyDescent="0.25">
      <c r="AX1722" s="12" t="str">
        <f t="shared" si="968"/>
        <v/>
      </c>
      <c r="AY1722" s="12" t="str">
        <f t="shared" si="999"/>
        <v/>
      </c>
      <c r="AZ1722" s="20">
        <f t="shared" si="969"/>
        <v>0</v>
      </c>
      <c r="BA1722" s="12" t="str">
        <f t="shared" si="964"/>
        <v/>
      </c>
      <c r="BB1722" s="12" t="str">
        <f t="shared" si="965"/>
        <v/>
      </c>
      <c r="BC1722" s="12" t="str">
        <f t="shared" si="966"/>
        <v/>
      </c>
      <c r="BD1722" s="12" t="str">
        <f t="shared" si="967"/>
        <v/>
      </c>
      <c r="BF1722" s="12">
        <f t="shared" si="970"/>
        <v>0</v>
      </c>
      <c r="BG1722" s="12">
        <f t="shared" si="971"/>
        <v>0</v>
      </c>
      <c r="BH1722" s="12">
        <f t="shared" si="972"/>
        <v>0</v>
      </c>
      <c r="BI1722" s="12">
        <f t="shared" si="973"/>
        <v>0</v>
      </c>
      <c r="BJ1722" s="12">
        <f t="shared" si="974"/>
        <v>0</v>
      </c>
      <c r="BK1722" s="12">
        <f t="shared" si="975"/>
        <v>0</v>
      </c>
      <c r="BL1722" s="20">
        <f t="shared" si="976"/>
        <v>0</v>
      </c>
      <c r="BM1722" s="12">
        <f t="shared" si="977"/>
        <v>0</v>
      </c>
      <c r="BN1722" s="12" t="str">
        <f t="shared" si="1000"/>
        <v/>
      </c>
      <c r="BO1722" s="12" t="str">
        <f t="shared" si="978"/>
        <v/>
      </c>
      <c r="BP1722" s="12" t="str">
        <f t="shared" si="979"/>
        <v/>
      </c>
      <c r="BQ1722" s="12" t="str">
        <f t="shared" si="980"/>
        <v/>
      </c>
      <c r="BS1722" s="12">
        <f t="shared" si="981"/>
        <v>0</v>
      </c>
      <c r="BT1722" s="12">
        <f t="shared" si="982"/>
        <v>0</v>
      </c>
      <c r="BU1722" s="12">
        <f t="shared" si="983"/>
        <v>0</v>
      </c>
      <c r="BV1722" s="12">
        <f t="shared" si="984"/>
        <v>0</v>
      </c>
      <c r="BW1722" s="12">
        <f t="shared" si="985"/>
        <v>0</v>
      </c>
      <c r="BX1722" s="12">
        <f t="shared" si="986"/>
        <v>0</v>
      </c>
      <c r="BY1722" s="12">
        <f t="shared" si="987"/>
        <v>0</v>
      </c>
      <c r="BZ1722" s="12">
        <f t="shared" si="988"/>
        <v>0</v>
      </c>
      <c r="CA1722" s="12" t="str">
        <f t="shared" si="989"/>
        <v/>
      </c>
      <c r="CB1722" s="21" t="str">
        <f t="shared" si="990"/>
        <v/>
      </c>
      <c r="CC1722" s="12" t="str">
        <f t="shared" si="991"/>
        <v/>
      </c>
      <c r="CD1722" s="12" t="str">
        <f t="shared" si="992"/>
        <v/>
      </c>
      <c r="CF1722" s="12">
        <f t="shared" si="993"/>
        <v>0</v>
      </c>
      <c r="CG1722" s="12">
        <f t="shared" si="994"/>
        <v>0</v>
      </c>
      <c r="CH1722" s="12">
        <f t="shared" si="995"/>
        <v>0</v>
      </c>
      <c r="CI1722" s="12">
        <f t="shared" si="996"/>
        <v>0</v>
      </c>
      <c r="CJ1722" s="12">
        <f t="shared" si="997"/>
        <v>0</v>
      </c>
      <c r="CK1722" s="12">
        <f t="shared" si="998"/>
        <v>0</v>
      </c>
    </row>
    <row r="1723" spans="50:89" x14ac:dyDescent="0.25">
      <c r="AX1723" s="12" t="str">
        <f t="shared" si="968"/>
        <v/>
      </c>
      <c r="AY1723" s="12" t="str">
        <f t="shared" si="999"/>
        <v/>
      </c>
      <c r="AZ1723" s="20">
        <f t="shared" si="969"/>
        <v>0</v>
      </c>
      <c r="BA1723" s="12" t="str">
        <f t="shared" si="964"/>
        <v/>
      </c>
      <c r="BB1723" s="12" t="str">
        <f t="shared" si="965"/>
        <v/>
      </c>
      <c r="BC1723" s="12" t="str">
        <f t="shared" si="966"/>
        <v/>
      </c>
      <c r="BD1723" s="12" t="str">
        <f t="shared" si="967"/>
        <v/>
      </c>
      <c r="BF1723" s="12">
        <f t="shared" si="970"/>
        <v>0</v>
      </c>
      <c r="BG1723" s="12">
        <f t="shared" si="971"/>
        <v>0</v>
      </c>
      <c r="BH1723" s="12">
        <f t="shared" si="972"/>
        <v>0</v>
      </c>
      <c r="BI1723" s="12">
        <f t="shared" si="973"/>
        <v>0</v>
      </c>
      <c r="BJ1723" s="12">
        <f t="shared" si="974"/>
        <v>0</v>
      </c>
      <c r="BK1723" s="12">
        <f t="shared" si="975"/>
        <v>0</v>
      </c>
      <c r="BL1723" s="20">
        <f t="shared" si="976"/>
        <v>0</v>
      </c>
      <c r="BM1723" s="12">
        <f t="shared" si="977"/>
        <v>0</v>
      </c>
      <c r="BN1723" s="12" t="str">
        <f t="shared" si="1000"/>
        <v/>
      </c>
      <c r="BO1723" s="12" t="str">
        <f t="shared" si="978"/>
        <v/>
      </c>
      <c r="BP1723" s="12" t="str">
        <f t="shared" si="979"/>
        <v/>
      </c>
      <c r="BQ1723" s="12" t="str">
        <f t="shared" si="980"/>
        <v/>
      </c>
      <c r="BS1723" s="12">
        <f t="shared" si="981"/>
        <v>0</v>
      </c>
      <c r="BT1723" s="12">
        <f t="shared" si="982"/>
        <v>0</v>
      </c>
      <c r="BU1723" s="12">
        <f t="shared" si="983"/>
        <v>0</v>
      </c>
      <c r="BV1723" s="12">
        <f t="shared" si="984"/>
        <v>0</v>
      </c>
      <c r="BW1723" s="12">
        <f t="shared" si="985"/>
        <v>0</v>
      </c>
      <c r="BX1723" s="12">
        <f t="shared" si="986"/>
        <v>0</v>
      </c>
      <c r="BY1723" s="12">
        <f t="shared" si="987"/>
        <v>0</v>
      </c>
      <c r="BZ1723" s="12">
        <f t="shared" si="988"/>
        <v>0</v>
      </c>
      <c r="CA1723" s="12" t="str">
        <f t="shared" si="989"/>
        <v/>
      </c>
      <c r="CB1723" s="21" t="str">
        <f t="shared" si="990"/>
        <v/>
      </c>
      <c r="CC1723" s="12" t="str">
        <f t="shared" si="991"/>
        <v/>
      </c>
      <c r="CD1723" s="12" t="str">
        <f t="shared" si="992"/>
        <v/>
      </c>
      <c r="CF1723" s="12">
        <f t="shared" si="993"/>
        <v>0</v>
      </c>
      <c r="CG1723" s="12">
        <f t="shared" si="994"/>
        <v>0</v>
      </c>
      <c r="CH1723" s="12">
        <f t="shared" si="995"/>
        <v>0</v>
      </c>
      <c r="CI1723" s="12">
        <f t="shared" si="996"/>
        <v>0</v>
      </c>
      <c r="CJ1723" s="12">
        <f t="shared" si="997"/>
        <v>0</v>
      </c>
      <c r="CK1723" s="12">
        <f t="shared" si="998"/>
        <v>0</v>
      </c>
    </row>
    <row r="1724" spans="50:89" x14ac:dyDescent="0.25">
      <c r="AX1724" s="12" t="str">
        <f t="shared" si="968"/>
        <v/>
      </c>
      <c r="AY1724" s="12" t="str">
        <f t="shared" si="999"/>
        <v/>
      </c>
      <c r="AZ1724" s="20">
        <f t="shared" si="969"/>
        <v>0</v>
      </c>
      <c r="BA1724" s="12" t="str">
        <f t="shared" si="964"/>
        <v/>
      </c>
      <c r="BB1724" s="12" t="str">
        <f t="shared" si="965"/>
        <v/>
      </c>
      <c r="BC1724" s="12" t="str">
        <f t="shared" si="966"/>
        <v/>
      </c>
      <c r="BD1724" s="12" t="str">
        <f t="shared" si="967"/>
        <v/>
      </c>
      <c r="BF1724" s="12">
        <f t="shared" si="970"/>
        <v>0</v>
      </c>
      <c r="BG1724" s="12">
        <f t="shared" si="971"/>
        <v>0</v>
      </c>
      <c r="BH1724" s="12">
        <f t="shared" si="972"/>
        <v>0</v>
      </c>
      <c r="BI1724" s="12">
        <f t="shared" si="973"/>
        <v>0</v>
      </c>
      <c r="BJ1724" s="12">
        <f t="shared" si="974"/>
        <v>0</v>
      </c>
      <c r="BK1724" s="12">
        <f t="shared" si="975"/>
        <v>0</v>
      </c>
      <c r="BL1724" s="20">
        <f t="shared" si="976"/>
        <v>0</v>
      </c>
      <c r="BM1724" s="12">
        <f t="shared" si="977"/>
        <v>0</v>
      </c>
      <c r="BN1724" s="12" t="str">
        <f t="shared" si="1000"/>
        <v/>
      </c>
      <c r="BO1724" s="12" t="str">
        <f t="shared" si="978"/>
        <v/>
      </c>
      <c r="BP1724" s="12" t="str">
        <f t="shared" si="979"/>
        <v/>
      </c>
      <c r="BQ1724" s="12" t="str">
        <f t="shared" si="980"/>
        <v/>
      </c>
      <c r="BS1724" s="12">
        <f t="shared" si="981"/>
        <v>0</v>
      </c>
      <c r="BT1724" s="12">
        <f t="shared" si="982"/>
        <v>0</v>
      </c>
      <c r="BU1724" s="12">
        <f t="shared" si="983"/>
        <v>0</v>
      </c>
      <c r="BV1724" s="12">
        <f t="shared" si="984"/>
        <v>0</v>
      </c>
      <c r="BW1724" s="12">
        <f t="shared" si="985"/>
        <v>0</v>
      </c>
      <c r="BX1724" s="12">
        <f t="shared" si="986"/>
        <v>0</v>
      </c>
      <c r="BY1724" s="12">
        <f t="shared" si="987"/>
        <v>0</v>
      </c>
      <c r="BZ1724" s="12">
        <f t="shared" si="988"/>
        <v>0</v>
      </c>
      <c r="CA1724" s="12" t="str">
        <f t="shared" si="989"/>
        <v/>
      </c>
      <c r="CB1724" s="21" t="str">
        <f t="shared" si="990"/>
        <v/>
      </c>
      <c r="CC1724" s="12" t="str">
        <f t="shared" si="991"/>
        <v/>
      </c>
      <c r="CD1724" s="12" t="str">
        <f t="shared" si="992"/>
        <v/>
      </c>
      <c r="CF1724" s="12">
        <f t="shared" si="993"/>
        <v>0</v>
      </c>
      <c r="CG1724" s="12">
        <f t="shared" si="994"/>
        <v>0</v>
      </c>
      <c r="CH1724" s="12">
        <f t="shared" si="995"/>
        <v>0</v>
      </c>
      <c r="CI1724" s="12">
        <f t="shared" si="996"/>
        <v>0</v>
      </c>
      <c r="CJ1724" s="12">
        <f t="shared" si="997"/>
        <v>0</v>
      </c>
      <c r="CK1724" s="12">
        <f t="shared" si="998"/>
        <v>0</v>
      </c>
    </row>
    <row r="1725" spans="50:89" x14ac:dyDescent="0.25">
      <c r="AX1725" s="12" t="str">
        <f t="shared" si="968"/>
        <v/>
      </c>
      <c r="AY1725" s="12" t="str">
        <f t="shared" si="999"/>
        <v/>
      </c>
      <c r="AZ1725" s="20">
        <f t="shared" si="969"/>
        <v>0</v>
      </c>
      <c r="BA1725" s="12" t="str">
        <f t="shared" si="964"/>
        <v/>
      </c>
      <c r="BB1725" s="12" t="str">
        <f t="shared" si="965"/>
        <v/>
      </c>
      <c r="BC1725" s="12" t="str">
        <f t="shared" si="966"/>
        <v/>
      </c>
      <c r="BD1725" s="12" t="str">
        <f t="shared" si="967"/>
        <v/>
      </c>
      <c r="BF1725" s="12">
        <f t="shared" si="970"/>
        <v>0</v>
      </c>
      <c r="BG1725" s="12">
        <f t="shared" si="971"/>
        <v>0</v>
      </c>
      <c r="BH1725" s="12">
        <f t="shared" si="972"/>
        <v>0</v>
      </c>
      <c r="BI1725" s="12">
        <f t="shared" si="973"/>
        <v>0</v>
      </c>
      <c r="BJ1725" s="12">
        <f t="shared" si="974"/>
        <v>0</v>
      </c>
      <c r="BK1725" s="12">
        <f t="shared" si="975"/>
        <v>0</v>
      </c>
      <c r="BL1725" s="20">
        <f t="shared" si="976"/>
        <v>0</v>
      </c>
      <c r="BM1725" s="12">
        <f t="shared" si="977"/>
        <v>0</v>
      </c>
      <c r="BN1725" s="12" t="str">
        <f t="shared" si="1000"/>
        <v/>
      </c>
      <c r="BO1725" s="12" t="str">
        <f t="shared" si="978"/>
        <v/>
      </c>
      <c r="BP1725" s="12" t="str">
        <f t="shared" si="979"/>
        <v/>
      </c>
      <c r="BQ1725" s="12" t="str">
        <f t="shared" si="980"/>
        <v/>
      </c>
      <c r="BS1725" s="12">
        <f t="shared" si="981"/>
        <v>0</v>
      </c>
      <c r="BT1725" s="12">
        <f t="shared" si="982"/>
        <v>0</v>
      </c>
      <c r="BU1725" s="12">
        <f t="shared" si="983"/>
        <v>0</v>
      </c>
      <c r="BV1725" s="12">
        <f t="shared" si="984"/>
        <v>0</v>
      </c>
      <c r="BW1725" s="12">
        <f t="shared" si="985"/>
        <v>0</v>
      </c>
      <c r="BX1725" s="12">
        <f t="shared" si="986"/>
        <v>0</v>
      </c>
      <c r="BY1725" s="12">
        <f t="shared" si="987"/>
        <v>0</v>
      </c>
      <c r="BZ1725" s="12">
        <f t="shared" si="988"/>
        <v>0</v>
      </c>
      <c r="CA1725" s="12" t="str">
        <f t="shared" si="989"/>
        <v/>
      </c>
      <c r="CB1725" s="21" t="str">
        <f t="shared" si="990"/>
        <v/>
      </c>
      <c r="CC1725" s="12" t="str">
        <f t="shared" si="991"/>
        <v/>
      </c>
      <c r="CD1725" s="12" t="str">
        <f t="shared" si="992"/>
        <v/>
      </c>
      <c r="CF1725" s="12">
        <f t="shared" si="993"/>
        <v>0</v>
      </c>
      <c r="CG1725" s="12">
        <f t="shared" si="994"/>
        <v>0</v>
      </c>
      <c r="CH1725" s="12">
        <f t="shared" si="995"/>
        <v>0</v>
      </c>
      <c r="CI1725" s="12">
        <f t="shared" si="996"/>
        <v>0</v>
      </c>
      <c r="CJ1725" s="12">
        <f t="shared" si="997"/>
        <v>0</v>
      </c>
      <c r="CK1725" s="12">
        <f t="shared" si="998"/>
        <v>0</v>
      </c>
    </row>
    <row r="1726" spans="50:89" x14ac:dyDescent="0.25">
      <c r="AX1726" s="12" t="str">
        <f t="shared" si="968"/>
        <v/>
      </c>
      <c r="AY1726" s="12" t="str">
        <f t="shared" si="999"/>
        <v/>
      </c>
      <c r="AZ1726" s="20">
        <f t="shared" si="969"/>
        <v>0</v>
      </c>
      <c r="BA1726" s="12" t="str">
        <f t="shared" si="964"/>
        <v/>
      </c>
      <c r="BB1726" s="12" t="str">
        <f t="shared" si="965"/>
        <v/>
      </c>
      <c r="BC1726" s="12" t="str">
        <f t="shared" si="966"/>
        <v/>
      </c>
      <c r="BD1726" s="12" t="str">
        <f t="shared" si="967"/>
        <v/>
      </c>
      <c r="BF1726" s="12">
        <f t="shared" si="970"/>
        <v>0</v>
      </c>
      <c r="BG1726" s="12">
        <f t="shared" si="971"/>
        <v>0</v>
      </c>
      <c r="BH1726" s="12">
        <f t="shared" si="972"/>
        <v>0</v>
      </c>
      <c r="BI1726" s="12">
        <f t="shared" si="973"/>
        <v>0</v>
      </c>
      <c r="BJ1726" s="12">
        <f t="shared" si="974"/>
        <v>0</v>
      </c>
      <c r="BK1726" s="12">
        <f t="shared" si="975"/>
        <v>0</v>
      </c>
      <c r="BL1726" s="20">
        <f t="shared" si="976"/>
        <v>0</v>
      </c>
      <c r="BM1726" s="12">
        <f t="shared" si="977"/>
        <v>0</v>
      </c>
      <c r="BN1726" s="12" t="str">
        <f t="shared" si="1000"/>
        <v/>
      </c>
      <c r="BO1726" s="12" t="str">
        <f t="shared" si="978"/>
        <v/>
      </c>
      <c r="BP1726" s="12" t="str">
        <f t="shared" si="979"/>
        <v/>
      </c>
      <c r="BQ1726" s="12" t="str">
        <f t="shared" si="980"/>
        <v/>
      </c>
      <c r="BS1726" s="12">
        <f t="shared" si="981"/>
        <v>0</v>
      </c>
      <c r="BT1726" s="12">
        <f t="shared" si="982"/>
        <v>0</v>
      </c>
      <c r="BU1726" s="12">
        <f t="shared" si="983"/>
        <v>0</v>
      </c>
      <c r="BV1726" s="12">
        <f t="shared" si="984"/>
        <v>0</v>
      </c>
      <c r="BW1726" s="12">
        <f t="shared" si="985"/>
        <v>0</v>
      </c>
      <c r="BX1726" s="12">
        <f t="shared" si="986"/>
        <v>0</v>
      </c>
      <c r="BY1726" s="12">
        <f t="shared" si="987"/>
        <v>0</v>
      </c>
      <c r="BZ1726" s="12">
        <f t="shared" si="988"/>
        <v>0</v>
      </c>
      <c r="CA1726" s="12" t="str">
        <f t="shared" si="989"/>
        <v/>
      </c>
      <c r="CB1726" s="21" t="str">
        <f t="shared" si="990"/>
        <v/>
      </c>
      <c r="CC1726" s="12" t="str">
        <f t="shared" si="991"/>
        <v/>
      </c>
      <c r="CD1726" s="12" t="str">
        <f t="shared" si="992"/>
        <v/>
      </c>
      <c r="CF1726" s="12">
        <f t="shared" si="993"/>
        <v>0</v>
      </c>
      <c r="CG1726" s="12">
        <f t="shared" si="994"/>
        <v>0</v>
      </c>
      <c r="CH1726" s="12">
        <f t="shared" si="995"/>
        <v>0</v>
      </c>
      <c r="CI1726" s="12">
        <f t="shared" si="996"/>
        <v>0</v>
      </c>
      <c r="CJ1726" s="12">
        <f t="shared" si="997"/>
        <v>0</v>
      </c>
      <c r="CK1726" s="12">
        <f t="shared" si="998"/>
        <v>0</v>
      </c>
    </row>
    <row r="1727" spans="50:89" x14ac:dyDescent="0.25">
      <c r="AX1727" s="12" t="str">
        <f t="shared" si="968"/>
        <v/>
      </c>
      <c r="AY1727" s="12" t="str">
        <f t="shared" si="999"/>
        <v/>
      </c>
      <c r="AZ1727" s="20">
        <f t="shared" si="969"/>
        <v>0</v>
      </c>
      <c r="BA1727" s="12" t="str">
        <f t="shared" si="964"/>
        <v/>
      </c>
      <c r="BB1727" s="12" t="str">
        <f t="shared" si="965"/>
        <v/>
      </c>
      <c r="BC1727" s="12" t="str">
        <f t="shared" si="966"/>
        <v/>
      </c>
      <c r="BD1727" s="12" t="str">
        <f t="shared" si="967"/>
        <v/>
      </c>
      <c r="BF1727" s="12">
        <f t="shared" si="970"/>
        <v>0</v>
      </c>
      <c r="BG1727" s="12">
        <f t="shared" si="971"/>
        <v>0</v>
      </c>
      <c r="BH1727" s="12">
        <f t="shared" si="972"/>
        <v>0</v>
      </c>
      <c r="BI1727" s="12">
        <f t="shared" si="973"/>
        <v>0</v>
      </c>
      <c r="BJ1727" s="12">
        <f t="shared" si="974"/>
        <v>0</v>
      </c>
      <c r="BK1727" s="12">
        <f t="shared" si="975"/>
        <v>0</v>
      </c>
      <c r="BL1727" s="20">
        <f t="shared" si="976"/>
        <v>0</v>
      </c>
      <c r="BM1727" s="12">
        <f t="shared" si="977"/>
        <v>0</v>
      </c>
      <c r="BN1727" s="12" t="str">
        <f t="shared" si="1000"/>
        <v/>
      </c>
      <c r="BO1727" s="12" t="str">
        <f t="shared" si="978"/>
        <v/>
      </c>
      <c r="BP1727" s="12" t="str">
        <f t="shared" si="979"/>
        <v/>
      </c>
      <c r="BQ1727" s="12" t="str">
        <f t="shared" si="980"/>
        <v/>
      </c>
      <c r="BS1727" s="12">
        <f t="shared" si="981"/>
        <v>0</v>
      </c>
      <c r="BT1727" s="12">
        <f t="shared" si="982"/>
        <v>0</v>
      </c>
      <c r="BU1727" s="12">
        <f t="shared" si="983"/>
        <v>0</v>
      </c>
      <c r="BV1727" s="12">
        <f t="shared" si="984"/>
        <v>0</v>
      </c>
      <c r="BW1727" s="12">
        <f t="shared" si="985"/>
        <v>0</v>
      </c>
      <c r="BX1727" s="12">
        <f t="shared" si="986"/>
        <v>0</v>
      </c>
      <c r="BY1727" s="12">
        <f t="shared" si="987"/>
        <v>0</v>
      </c>
      <c r="BZ1727" s="12">
        <f t="shared" si="988"/>
        <v>0</v>
      </c>
      <c r="CA1727" s="12" t="str">
        <f t="shared" si="989"/>
        <v/>
      </c>
      <c r="CB1727" s="21" t="str">
        <f t="shared" si="990"/>
        <v/>
      </c>
      <c r="CC1727" s="12" t="str">
        <f t="shared" si="991"/>
        <v/>
      </c>
      <c r="CD1727" s="12" t="str">
        <f t="shared" si="992"/>
        <v/>
      </c>
      <c r="CF1727" s="12">
        <f t="shared" si="993"/>
        <v>0</v>
      </c>
      <c r="CG1727" s="12">
        <f t="shared" si="994"/>
        <v>0</v>
      </c>
      <c r="CH1727" s="12">
        <f t="shared" si="995"/>
        <v>0</v>
      </c>
      <c r="CI1727" s="12">
        <f t="shared" si="996"/>
        <v>0</v>
      </c>
      <c r="CJ1727" s="12">
        <f t="shared" si="997"/>
        <v>0</v>
      </c>
      <c r="CK1727" s="12">
        <f t="shared" si="998"/>
        <v>0</v>
      </c>
    </row>
    <row r="1728" spans="50:89" x14ac:dyDescent="0.25">
      <c r="AX1728" s="12" t="str">
        <f t="shared" si="968"/>
        <v/>
      </c>
      <c r="AY1728" s="12" t="str">
        <f t="shared" si="999"/>
        <v/>
      </c>
      <c r="AZ1728" s="20">
        <f t="shared" si="969"/>
        <v>0</v>
      </c>
      <c r="BA1728" s="12" t="str">
        <f t="shared" si="964"/>
        <v/>
      </c>
      <c r="BB1728" s="12" t="str">
        <f t="shared" si="965"/>
        <v/>
      </c>
      <c r="BC1728" s="12" t="str">
        <f t="shared" si="966"/>
        <v/>
      </c>
      <c r="BD1728" s="12" t="str">
        <f t="shared" si="967"/>
        <v/>
      </c>
      <c r="BF1728" s="12">
        <f t="shared" si="970"/>
        <v>0</v>
      </c>
      <c r="BG1728" s="12">
        <f t="shared" si="971"/>
        <v>0</v>
      </c>
      <c r="BH1728" s="12">
        <f t="shared" si="972"/>
        <v>0</v>
      </c>
      <c r="BI1728" s="12">
        <f t="shared" si="973"/>
        <v>0</v>
      </c>
      <c r="BJ1728" s="12">
        <f t="shared" si="974"/>
        <v>0</v>
      </c>
      <c r="BK1728" s="12">
        <f t="shared" si="975"/>
        <v>0</v>
      </c>
      <c r="BL1728" s="20">
        <f t="shared" si="976"/>
        <v>0</v>
      </c>
      <c r="BM1728" s="12">
        <f t="shared" si="977"/>
        <v>0</v>
      </c>
      <c r="BN1728" s="12" t="str">
        <f t="shared" si="1000"/>
        <v/>
      </c>
      <c r="BO1728" s="12" t="str">
        <f t="shared" si="978"/>
        <v/>
      </c>
      <c r="BP1728" s="12" t="str">
        <f t="shared" si="979"/>
        <v/>
      </c>
      <c r="BQ1728" s="12" t="str">
        <f t="shared" si="980"/>
        <v/>
      </c>
      <c r="BS1728" s="12">
        <f t="shared" si="981"/>
        <v>0</v>
      </c>
      <c r="BT1728" s="12">
        <f t="shared" si="982"/>
        <v>0</v>
      </c>
      <c r="BU1728" s="12">
        <f t="shared" si="983"/>
        <v>0</v>
      </c>
      <c r="BV1728" s="12">
        <f t="shared" si="984"/>
        <v>0</v>
      </c>
      <c r="BW1728" s="12">
        <f t="shared" si="985"/>
        <v>0</v>
      </c>
      <c r="BX1728" s="12">
        <f t="shared" si="986"/>
        <v>0</v>
      </c>
      <c r="BY1728" s="12">
        <f t="shared" si="987"/>
        <v>0</v>
      </c>
      <c r="BZ1728" s="12">
        <f t="shared" si="988"/>
        <v>0</v>
      </c>
      <c r="CA1728" s="12" t="str">
        <f t="shared" si="989"/>
        <v/>
      </c>
      <c r="CB1728" s="21" t="str">
        <f t="shared" si="990"/>
        <v/>
      </c>
      <c r="CC1728" s="12" t="str">
        <f t="shared" si="991"/>
        <v/>
      </c>
      <c r="CD1728" s="12" t="str">
        <f t="shared" si="992"/>
        <v/>
      </c>
      <c r="CF1728" s="12">
        <f t="shared" si="993"/>
        <v>0</v>
      </c>
      <c r="CG1728" s="12">
        <f t="shared" si="994"/>
        <v>0</v>
      </c>
      <c r="CH1728" s="12">
        <f t="shared" si="995"/>
        <v>0</v>
      </c>
      <c r="CI1728" s="12">
        <f t="shared" si="996"/>
        <v>0</v>
      </c>
      <c r="CJ1728" s="12">
        <f t="shared" si="997"/>
        <v>0</v>
      </c>
      <c r="CK1728" s="12">
        <f t="shared" si="998"/>
        <v>0</v>
      </c>
    </row>
    <row r="1729" spans="50:89" x14ac:dyDescent="0.25">
      <c r="AX1729" s="12" t="str">
        <f t="shared" si="968"/>
        <v/>
      </c>
      <c r="AY1729" s="12" t="str">
        <f t="shared" si="999"/>
        <v/>
      </c>
      <c r="AZ1729" s="20">
        <f t="shared" si="969"/>
        <v>0</v>
      </c>
      <c r="BA1729" s="12" t="str">
        <f t="shared" si="964"/>
        <v/>
      </c>
      <c r="BB1729" s="12" t="str">
        <f t="shared" si="965"/>
        <v/>
      </c>
      <c r="BC1729" s="12" t="str">
        <f t="shared" si="966"/>
        <v/>
      </c>
      <c r="BD1729" s="12" t="str">
        <f t="shared" si="967"/>
        <v/>
      </c>
      <c r="BF1729" s="12">
        <f t="shared" si="970"/>
        <v>0</v>
      </c>
      <c r="BG1729" s="12">
        <f t="shared" si="971"/>
        <v>0</v>
      </c>
      <c r="BH1729" s="12">
        <f t="shared" si="972"/>
        <v>0</v>
      </c>
      <c r="BI1729" s="12">
        <f t="shared" si="973"/>
        <v>0</v>
      </c>
      <c r="BJ1729" s="12">
        <f t="shared" si="974"/>
        <v>0</v>
      </c>
      <c r="BK1729" s="12">
        <f t="shared" si="975"/>
        <v>0</v>
      </c>
      <c r="BL1729" s="20">
        <f t="shared" si="976"/>
        <v>0</v>
      </c>
      <c r="BM1729" s="12">
        <f t="shared" si="977"/>
        <v>0</v>
      </c>
      <c r="BN1729" s="12" t="str">
        <f t="shared" si="1000"/>
        <v/>
      </c>
      <c r="BO1729" s="12" t="str">
        <f t="shared" si="978"/>
        <v/>
      </c>
      <c r="BP1729" s="12" t="str">
        <f t="shared" si="979"/>
        <v/>
      </c>
      <c r="BQ1729" s="12" t="str">
        <f t="shared" si="980"/>
        <v/>
      </c>
      <c r="BS1729" s="12">
        <f t="shared" si="981"/>
        <v>0</v>
      </c>
      <c r="BT1729" s="12">
        <f t="shared" si="982"/>
        <v>0</v>
      </c>
      <c r="BU1729" s="12">
        <f t="shared" si="983"/>
        <v>0</v>
      </c>
      <c r="BV1729" s="12">
        <f t="shared" si="984"/>
        <v>0</v>
      </c>
      <c r="BW1729" s="12">
        <f t="shared" si="985"/>
        <v>0</v>
      </c>
      <c r="BX1729" s="12">
        <f t="shared" si="986"/>
        <v>0</v>
      </c>
      <c r="BY1729" s="12">
        <f t="shared" si="987"/>
        <v>0</v>
      </c>
      <c r="BZ1729" s="12">
        <f t="shared" si="988"/>
        <v>0</v>
      </c>
      <c r="CA1729" s="12" t="str">
        <f t="shared" si="989"/>
        <v/>
      </c>
      <c r="CB1729" s="21" t="str">
        <f t="shared" si="990"/>
        <v/>
      </c>
      <c r="CC1729" s="12" t="str">
        <f t="shared" si="991"/>
        <v/>
      </c>
      <c r="CD1729" s="12" t="str">
        <f t="shared" si="992"/>
        <v/>
      </c>
      <c r="CF1729" s="12">
        <f t="shared" si="993"/>
        <v>0</v>
      </c>
      <c r="CG1729" s="12">
        <f t="shared" si="994"/>
        <v>0</v>
      </c>
      <c r="CH1729" s="12">
        <f t="shared" si="995"/>
        <v>0</v>
      </c>
      <c r="CI1729" s="12">
        <f t="shared" si="996"/>
        <v>0</v>
      </c>
      <c r="CJ1729" s="12">
        <f t="shared" si="997"/>
        <v>0</v>
      </c>
      <c r="CK1729" s="12">
        <f t="shared" si="998"/>
        <v>0</v>
      </c>
    </row>
    <row r="1730" spans="50:89" x14ac:dyDescent="0.25">
      <c r="AX1730" s="12" t="str">
        <f t="shared" si="968"/>
        <v/>
      </c>
      <c r="AY1730" s="12" t="str">
        <f t="shared" si="999"/>
        <v/>
      </c>
      <c r="AZ1730" s="20">
        <f t="shared" si="969"/>
        <v>0</v>
      </c>
      <c r="BA1730" s="12" t="str">
        <f t="shared" ref="BA1730:BA1793" si="1001">IFERROR(LEFT(AZ1730,FIND(".",AZ1730,1)),"")</f>
        <v/>
      </c>
      <c r="BB1730" s="12" t="str">
        <f t="shared" ref="BB1730:BB1793" si="1002">IFERROR(MID(AZ1730,FIND(",",AZ1730,1)+2,FIND(".",AZ1730,FIND(".",AZ1730,1)+1)-(FIND(".",AZ1730,1)+2)),"")</f>
        <v/>
      </c>
      <c r="BC1730" s="12" t="str">
        <f t="shared" ref="BC1730:BC1793" si="1003">IFERROR(MID(AZ1730,FIND(".",AZ1730,FIND(".",AZ1730,1)+1)+3,FIND(".",AZ1730,FIND(".",AZ1730,FIND(".",AZ1730,1)+1)+3)-(FIND(".",AZ1730,FIND(".",AZ1730,1)+1)+2)),"")</f>
        <v/>
      </c>
      <c r="BD1730" s="12" t="str">
        <f t="shared" ref="BD1730:BD1793" si="1004">IFERROR(MID(AZ1730,FIND(".",AZ1730,FIND(".",AZ1730,FIND(".",AZ1730,1)+1)+2)+3,FIND(".",AZ1730,FIND(".",AZ1730,FIND(".",AZ1730,FIND(".",AZ1730,1)+1)+2)+3+1)),"")</f>
        <v/>
      </c>
      <c r="BF1730" s="12">
        <f t="shared" si="970"/>
        <v>0</v>
      </c>
      <c r="BG1730" s="12">
        <f t="shared" si="971"/>
        <v>0</v>
      </c>
      <c r="BH1730" s="12">
        <f t="shared" si="972"/>
        <v>0</v>
      </c>
      <c r="BI1730" s="12">
        <f t="shared" si="973"/>
        <v>0</v>
      </c>
      <c r="BJ1730" s="12">
        <f t="shared" si="974"/>
        <v>0</v>
      </c>
      <c r="BK1730" s="12">
        <f t="shared" si="975"/>
        <v>0</v>
      </c>
      <c r="BL1730" s="20">
        <f t="shared" si="976"/>
        <v>0</v>
      </c>
      <c r="BM1730" s="12">
        <f t="shared" si="977"/>
        <v>0</v>
      </c>
      <c r="BN1730" s="12" t="str">
        <f t="shared" si="1000"/>
        <v/>
      </c>
      <c r="BO1730" s="12" t="str">
        <f t="shared" si="978"/>
        <v/>
      </c>
      <c r="BP1730" s="12" t="str">
        <f t="shared" si="979"/>
        <v/>
      </c>
      <c r="BQ1730" s="12" t="str">
        <f t="shared" si="980"/>
        <v/>
      </c>
      <c r="BS1730" s="12">
        <f t="shared" si="981"/>
        <v>0</v>
      </c>
      <c r="BT1730" s="12">
        <f t="shared" si="982"/>
        <v>0</v>
      </c>
      <c r="BU1730" s="12">
        <f t="shared" si="983"/>
        <v>0</v>
      </c>
      <c r="BV1730" s="12">
        <f t="shared" si="984"/>
        <v>0</v>
      </c>
      <c r="BW1730" s="12">
        <f t="shared" si="985"/>
        <v>0</v>
      </c>
      <c r="BX1730" s="12">
        <f t="shared" si="986"/>
        <v>0</v>
      </c>
      <c r="BY1730" s="12">
        <f t="shared" si="987"/>
        <v>0</v>
      </c>
      <c r="BZ1730" s="12">
        <f t="shared" si="988"/>
        <v>0</v>
      </c>
      <c r="CA1730" s="12" t="str">
        <f t="shared" si="989"/>
        <v/>
      </c>
      <c r="CB1730" s="21" t="str">
        <f t="shared" si="990"/>
        <v/>
      </c>
      <c r="CC1730" s="12" t="str">
        <f t="shared" si="991"/>
        <v/>
      </c>
      <c r="CD1730" s="12" t="str">
        <f t="shared" si="992"/>
        <v/>
      </c>
      <c r="CF1730" s="12">
        <f t="shared" si="993"/>
        <v>0</v>
      </c>
      <c r="CG1730" s="12">
        <f t="shared" si="994"/>
        <v>0</v>
      </c>
      <c r="CH1730" s="12">
        <f t="shared" si="995"/>
        <v>0</v>
      </c>
      <c r="CI1730" s="12">
        <f t="shared" si="996"/>
        <v>0</v>
      </c>
      <c r="CJ1730" s="12">
        <f t="shared" si="997"/>
        <v>0</v>
      </c>
      <c r="CK1730" s="12">
        <f t="shared" si="998"/>
        <v>0</v>
      </c>
    </row>
    <row r="1731" spans="50:89" x14ac:dyDescent="0.25">
      <c r="AX1731" s="12" t="str">
        <f t="shared" ref="AX1731:AX1794" si="1005">IFERROR(MATCH(C1731,$C$2:$C$2000,0),"")</f>
        <v/>
      </c>
      <c r="AY1731" s="12" t="str">
        <f t="shared" si="999"/>
        <v/>
      </c>
      <c r="AZ1731" s="20">
        <f t="shared" ref="AZ1731:AZ1794" si="1006">AM1731</f>
        <v>0</v>
      </c>
      <c r="BA1731" s="12" t="str">
        <f t="shared" si="1001"/>
        <v/>
      </c>
      <c r="BB1731" s="12" t="str">
        <f t="shared" si="1002"/>
        <v/>
      </c>
      <c r="BC1731" s="12" t="str">
        <f t="shared" si="1003"/>
        <v/>
      </c>
      <c r="BD1731" s="12" t="str">
        <f t="shared" si="1004"/>
        <v/>
      </c>
      <c r="BF1731" s="12">
        <f t="shared" ref="BF1731:BF1794" si="1007">COUNTIF(BA1731:BD1731,"Anticipatoria.")</f>
        <v>0</v>
      </c>
      <c r="BG1731" s="12">
        <f t="shared" ref="BG1731:BG1794" si="1008">COUNTIF(BA1731:BD1731,"Criterios y estándares (Rúbrica).")</f>
        <v>0</v>
      </c>
      <c r="BH1731" s="12">
        <f t="shared" ref="BH1731:BH1794" si="1009">COUNTIF(BA1731:BD1731,"Autoevaluación.")</f>
        <v>0</v>
      </c>
      <c r="BI1731" s="12">
        <f t="shared" ref="BI1731:BI1794" si="1010">COUNTIF(BA1731:BD1731,"Retroalimentación.")</f>
        <v>0</v>
      </c>
      <c r="BJ1731" s="12">
        <f t="shared" ref="BJ1731:BJ1794" si="1011">COUNTIF(BA1731:BD1731,"No incluye los componentes enunciados.")</f>
        <v>0</v>
      </c>
      <c r="BK1731" s="12">
        <f t="shared" ref="BK1731:BK1794" si="1012">IF(BJ1731=1,1,SUM(BF1731:BI1731))</f>
        <v>0</v>
      </c>
      <c r="BL1731" s="20">
        <f t="shared" ref="BL1731:BL1794" si="1013">AO1731</f>
        <v>0</v>
      </c>
      <c r="BM1731" s="12">
        <f t="shared" ref="BM1731:BM1794" si="1014">IFERROR(LEFT(BL1731,FIND(",",BL1731,1)-1),BL1731)</f>
        <v>0</v>
      </c>
      <c r="BN1731" s="12" t="str">
        <f t="shared" si="1000"/>
        <v/>
      </c>
      <c r="BO1731" s="12" t="str">
        <f t="shared" ref="BO1731:BO1794" si="1015">IF(OR(LEN(BL1731)=28,LEN(BL1731)=42,LEN(BL1731)=43,LEN(BL1731)=44,LEN(BL1731)=47,LEN(BL1731)=48,LEN(BL1731)=49,LEN(BL1731)=62,LEN(BL1731)=63,LEN(BL1731)=64),RIGHT(BL1731,LEN(BL1731)-FIND(",",BL1731,11)-1),IFERROR(MID(BL1731,FIND(",",BL1731,11)+2,(FIND(",",BL1731,21))-(FIND(",",BL1731,11)+2)),""))</f>
        <v/>
      </c>
      <c r="BP1731" s="12" t="str">
        <f t="shared" ref="BP1731:BP1794" si="1016">IF(OR(LEN(BL1731)=53,LEN(BL1731)=58,LEN(BL1731)=72,LEN(BL1731)=73),RIGHT(BL1731,LEN(BL1731)-FIND(",",BL1731,20)-1),IFERROR(MID(BL1731,FIND(",",BL1731,20)+2,(FIND(",",BL1731,30))-(FIND(",",BL1731,20)+2)),""))</f>
        <v/>
      </c>
      <c r="BQ1731" s="12" t="str">
        <f t="shared" ref="BQ1731:BQ1794" si="1017">IF(OR(LEN(BL1731)=62,LEN(BL1731)=63,LEN(BL1731)=64,LEN(BL1731)=72,LEN(BL1731)=73),"",IFERROR(RIGHT(BL1731,LEN(BL1731)-(FIND(",",BL1731,30)+1)),""))</f>
        <v/>
      </c>
      <c r="BS1731" s="12">
        <f t="shared" ref="BS1731:BS1794" si="1018">COUNTIF(BM1731:BQ1731,"Reflexión")</f>
        <v>0</v>
      </c>
      <c r="BT1731" s="12">
        <f t="shared" ref="BT1731:BT1794" si="1019">COUNTIF(BM1731:BQ1731,"Diálogo")</f>
        <v>0</v>
      </c>
      <c r="BU1731" s="12">
        <f t="shared" ref="BU1731:BU1794" si="1020">COUNTIF(BM1731:BQ1731,"Claridad")</f>
        <v>0</v>
      </c>
      <c r="BV1731" s="12">
        <f t="shared" ref="BV1731:BV1794" si="1021">COUNTIF(BM1731:BQ1731,"Oportunidades de mejora")</f>
        <v>0</v>
      </c>
      <c r="BW1731" s="12">
        <f t="shared" ref="BW1731:BW1794" si="1022">COUNTIF(BM1731:BQ1731,"Retroalimentación al docente")</f>
        <v>0</v>
      </c>
      <c r="BX1731" s="12">
        <f t="shared" ref="BX1731:BX1794" si="1023">COUNTIF(BM1731:BQ1731,"No incluye los principios enunciados")</f>
        <v>0</v>
      </c>
      <c r="BY1731" s="12">
        <f t="shared" ref="BY1731:BY1794" si="1024">IF(BX1731=1,1,SUM(BS1731:BX1731))</f>
        <v>0</v>
      </c>
      <c r="BZ1731" s="12">
        <f t="shared" ref="BZ1731:BZ1794" si="1025">AU1731</f>
        <v>0</v>
      </c>
      <c r="CA1731" s="12" t="str">
        <f t="shared" ref="CA1731:CA1794" si="1026">IFERROR(LEFT(BZ1731,FIND(".",BZ1731,1)),"")</f>
        <v/>
      </c>
      <c r="CB1731" s="21" t="str">
        <f t="shared" ref="CB1731:CB1794" si="1027">IFERROR(MID(BZ1731,FIND(".",BZ1731,1)+3,(FIND(".",BZ1731,100))-(FIND(".",BZ1731,1)+2)),"")</f>
        <v/>
      </c>
      <c r="CC1731" s="12" t="str">
        <f t="shared" ref="CC1731:CC1794" si="1028">IFERROR(MID(BZ1731,FIND(".",BZ1731,83)+3,(FIND(".",BZ1731,185))-(FIND(".",BZ1731,83)+2)),"")</f>
        <v/>
      </c>
      <c r="CD1731" s="12" t="str">
        <f t="shared" ref="CD1731:CD1794" si="1029">IFERROR(MID(BZ1731,FIND(".",BZ1731,185)+3,(FIND(".",BZ1731,255))-(FIND(".",BZ1731,185)+1)),"")</f>
        <v/>
      </c>
      <c r="CF1731" s="12">
        <f t="shared" ref="CF1731:CF1794" si="1030">COUNTIF(CA1731:CD1731,"La bibliografía básica propuesta se encuentra en la biblioteca ""Juan Roa Vásquez"".")</f>
        <v>0</v>
      </c>
      <c r="CG1731" s="12">
        <f t="shared" ref="CG1731:CG1794" si="1031">COUNTIF(CA1731:CD1731,"La bibliografía propuesta contiene títulos de edición menor a 5 años.")</f>
        <v>0</v>
      </c>
      <c r="CH1731" s="12">
        <f t="shared" ref="CH1731:CH1794" si="1032">COUNTIF(CA1731:CD1731,"La bibliografía se presenta con una sólo sistema de referenciación (APA, Vancouver, IEEE, etc).")</f>
        <v>0</v>
      </c>
      <c r="CI1731" s="12">
        <f t="shared" ref="CI1731:CI1794" si="1033">COUNTIF(CA1731:CD1731,"La bibliografía incluye por lo menos dos títulos en una segunda lengua.")</f>
        <v>0</v>
      </c>
      <c r="CJ1731" s="12">
        <f t="shared" ref="CJ1731:CJ1794" si="1034">COUNTIF(CA1731:CD1731,"No incluye bibliografía.")</f>
        <v>0</v>
      </c>
      <c r="CK1731" s="12">
        <f t="shared" ref="CK1731:CK1794" si="1035">IF(CJ1731=1,1,SUM(CF1731:CI1731))</f>
        <v>0</v>
      </c>
    </row>
    <row r="1732" spans="50:89" x14ac:dyDescent="0.25">
      <c r="AX1732" s="12" t="str">
        <f t="shared" si="1005"/>
        <v/>
      </c>
      <c r="AY1732" s="12" t="str">
        <f t="shared" si="999"/>
        <v/>
      </c>
      <c r="AZ1732" s="20">
        <f t="shared" si="1006"/>
        <v>0</v>
      </c>
      <c r="BA1732" s="12" t="str">
        <f t="shared" si="1001"/>
        <v/>
      </c>
      <c r="BB1732" s="12" t="str">
        <f t="shared" si="1002"/>
        <v/>
      </c>
      <c r="BC1732" s="12" t="str">
        <f t="shared" si="1003"/>
        <v/>
      </c>
      <c r="BD1732" s="12" t="str">
        <f t="shared" si="1004"/>
        <v/>
      </c>
      <c r="BF1732" s="12">
        <f t="shared" si="1007"/>
        <v>0</v>
      </c>
      <c r="BG1732" s="12">
        <f t="shared" si="1008"/>
        <v>0</v>
      </c>
      <c r="BH1732" s="12">
        <f t="shared" si="1009"/>
        <v>0</v>
      </c>
      <c r="BI1732" s="12">
        <f t="shared" si="1010"/>
        <v>0</v>
      </c>
      <c r="BJ1732" s="12">
        <f t="shared" si="1011"/>
        <v>0</v>
      </c>
      <c r="BK1732" s="12">
        <f t="shared" si="1012"/>
        <v>0</v>
      </c>
      <c r="BL1732" s="20">
        <f t="shared" si="1013"/>
        <v>0</v>
      </c>
      <c r="BM1732" s="12">
        <f t="shared" si="1014"/>
        <v>0</v>
      </c>
      <c r="BN1732" s="12" t="str">
        <f t="shared" si="1000"/>
        <v/>
      </c>
      <c r="BO1732" s="12" t="str">
        <f t="shared" si="1015"/>
        <v/>
      </c>
      <c r="BP1732" s="12" t="str">
        <f t="shared" si="1016"/>
        <v/>
      </c>
      <c r="BQ1732" s="12" t="str">
        <f t="shared" si="1017"/>
        <v/>
      </c>
      <c r="BS1732" s="12">
        <f t="shared" si="1018"/>
        <v>0</v>
      </c>
      <c r="BT1732" s="12">
        <f t="shared" si="1019"/>
        <v>0</v>
      </c>
      <c r="BU1732" s="12">
        <f t="shared" si="1020"/>
        <v>0</v>
      </c>
      <c r="BV1732" s="12">
        <f t="shared" si="1021"/>
        <v>0</v>
      </c>
      <c r="BW1732" s="12">
        <f t="shared" si="1022"/>
        <v>0</v>
      </c>
      <c r="BX1732" s="12">
        <f t="shared" si="1023"/>
        <v>0</v>
      </c>
      <c r="BY1732" s="12">
        <f t="shared" si="1024"/>
        <v>0</v>
      </c>
      <c r="BZ1732" s="12">
        <f t="shared" si="1025"/>
        <v>0</v>
      </c>
      <c r="CA1732" s="12" t="str">
        <f t="shared" si="1026"/>
        <v/>
      </c>
      <c r="CB1732" s="21" t="str">
        <f t="shared" si="1027"/>
        <v/>
      </c>
      <c r="CC1732" s="12" t="str">
        <f t="shared" si="1028"/>
        <v/>
      </c>
      <c r="CD1732" s="12" t="str">
        <f t="shared" si="1029"/>
        <v/>
      </c>
      <c r="CF1732" s="12">
        <f t="shared" si="1030"/>
        <v>0</v>
      </c>
      <c r="CG1732" s="12">
        <f t="shared" si="1031"/>
        <v>0</v>
      </c>
      <c r="CH1732" s="12">
        <f t="shared" si="1032"/>
        <v>0</v>
      </c>
      <c r="CI1732" s="12">
        <f t="shared" si="1033"/>
        <v>0</v>
      </c>
      <c r="CJ1732" s="12">
        <f t="shared" si="1034"/>
        <v>0</v>
      </c>
      <c r="CK1732" s="12">
        <f t="shared" si="1035"/>
        <v>0</v>
      </c>
    </row>
    <row r="1733" spans="50:89" x14ac:dyDescent="0.25">
      <c r="AX1733" s="12" t="str">
        <f t="shared" si="1005"/>
        <v/>
      </c>
      <c r="AY1733" s="12" t="str">
        <f t="shared" si="999"/>
        <v/>
      </c>
      <c r="AZ1733" s="20">
        <f t="shared" si="1006"/>
        <v>0</v>
      </c>
      <c r="BA1733" s="12" t="str">
        <f t="shared" si="1001"/>
        <v/>
      </c>
      <c r="BB1733" s="12" t="str">
        <f t="shared" si="1002"/>
        <v/>
      </c>
      <c r="BC1733" s="12" t="str">
        <f t="shared" si="1003"/>
        <v/>
      </c>
      <c r="BD1733" s="12" t="str">
        <f t="shared" si="1004"/>
        <v/>
      </c>
      <c r="BF1733" s="12">
        <f t="shared" si="1007"/>
        <v>0</v>
      </c>
      <c r="BG1733" s="12">
        <f t="shared" si="1008"/>
        <v>0</v>
      </c>
      <c r="BH1733" s="12">
        <f t="shared" si="1009"/>
        <v>0</v>
      </c>
      <c r="BI1733" s="12">
        <f t="shared" si="1010"/>
        <v>0</v>
      </c>
      <c r="BJ1733" s="12">
        <f t="shared" si="1011"/>
        <v>0</v>
      </c>
      <c r="BK1733" s="12">
        <f t="shared" si="1012"/>
        <v>0</v>
      </c>
      <c r="BL1733" s="20">
        <f t="shared" si="1013"/>
        <v>0</v>
      </c>
      <c r="BM1733" s="12">
        <f t="shared" si="1014"/>
        <v>0</v>
      </c>
      <c r="BN1733" s="12" t="str">
        <f t="shared" si="1000"/>
        <v/>
      </c>
      <c r="BO1733" s="12" t="str">
        <f t="shared" si="1015"/>
        <v/>
      </c>
      <c r="BP1733" s="12" t="str">
        <f t="shared" si="1016"/>
        <v/>
      </c>
      <c r="BQ1733" s="12" t="str">
        <f t="shared" si="1017"/>
        <v/>
      </c>
      <c r="BS1733" s="12">
        <f t="shared" si="1018"/>
        <v>0</v>
      </c>
      <c r="BT1733" s="12">
        <f t="shared" si="1019"/>
        <v>0</v>
      </c>
      <c r="BU1733" s="12">
        <f t="shared" si="1020"/>
        <v>0</v>
      </c>
      <c r="BV1733" s="12">
        <f t="shared" si="1021"/>
        <v>0</v>
      </c>
      <c r="BW1733" s="12">
        <f t="shared" si="1022"/>
        <v>0</v>
      </c>
      <c r="BX1733" s="12">
        <f t="shared" si="1023"/>
        <v>0</v>
      </c>
      <c r="BY1733" s="12">
        <f t="shared" si="1024"/>
        <v>0</v>
      </c>
      <c r="BZ1733" s="12">
        <f t="shared" si="1025"/>
        <v>0</v>
      </c>
      <c r="CA1733" s="12" t="str">
        <f t="shared" si="1026"/>
        <v/>
      </c>
      <c r="CB1733" s="21" t="str">
        <f t="shared" si="1027"/>
        <v/>
      </c>
      <c r="CC1733" s="12" t="str">
        <f t="shared" si="1028"/>
        <v/>
      </c>
      <c r="CD1733" s="12" t="str">
        <f t="shared" si="1029"/>
        <v/>
      </c>
      <c r="CF1733" s="12">
        <f t="shared" si="1030"/>
        <v>0</v>
      </c>
      <c r="CG1733" s="12">
        <f t="shared" si="1031"/>
        <v>0</v>
      </c>
      <c r="CH1733" s="12">
        <f t="shared" si="1032"/>
        <v>0</v>
      </c>
      <c r="CI1733" s="12">
        <f t="shared" si="1033"/>
        <v>0</v>
      </c>
      <c r="CJ1733" s="12">
        <f t="shared" si="1034"/>
        <v>0</v>
      </c>
      <c r="CK1733" s="12">
        <f t="shared" si="1035"/>
        <v>0</v>
      </c>
    </row>
    <row r="1734" spans="50:89" x14ac:dyDescent="0.25">
      <c r="AX1734" s="12" t="str">
        <f t="shared" si="1005"/>
        <v/>
      </c>
      <c r="AY1734" s="12" t="str">
        <f t="shared" si="999"/>
        <v/>
      </c>
      <c r="AZ1734" s="20">
        <f t="shared" si="1006"/>
        <v>0</v>
      </c>
      <c r="BA1734" s="12" t="str">
        <f t="shared" si="1001"/>
        <v/>
      </c>
      <c r="BB1734" s="12" t="str">
        <f t="shared" si="1002"/>
        <v/>
      </c>
      <c r="BC1734" s="12" t="str">
        <f t="shared" si="1003"/>
        <v/>
      </c>
      <c r="BD1734" s="12" t="str">
        <f t="shared" si="1004"/>
        <v/>
      </c>
      <c r="BF1734" s="12">
        <f t="shared" si="1007"/>
        <v>0</v>
      </c>
      <c r="BG1734" s="12">
        <f t="shared" si="1008"/>
        <v>0</v>
      </c>
      <c r="BH1734" s="12">
        <f t="shared" si="1009"/>
        <v>0</v>
      </c>
      <c r="BI1734" s="12">
        <f t="shared" si="1010"/>
        <v>0</v>
      </c>
      <c r="BJ1734" s="12">
        <f t="shared" si="1011"/>
        <v>0</v>
      </c>
      <c r="BK1734" s="12">
        <f t="shared" si="1012"/>
        <v>0</v>
      </c>
      <c r="BL1734" s="20">
        <f t="shared" si="1013"/>
        <v>0</v>
      </c>
      <c r="BM1734" s="12">
        <f t="shared" si="1014"/>
        <v>0</v>
      </c>
      <c r="BN1734" s="12" t="str">
        <f t="shared" si="1000"/>
        <v/>
      </c>
      <c r="BO1734" s="12" t="str">
        <f t="shared" si="1015"/>
        <v/>
      </c>
      <c r="BP1734" s="12" t="str">
        <f t="shared" si="1016"/>
        <v/>
      </c>
      <c r="BQ1734" s="12" t="str">
        <f t="shared" si="1017"/>
        <v/>
      </c>
      <c r="BS1734" s="12">
        <f t="shared" si="1018"/>
        <v>0</v>
      </c>
      <c r="BT1734" s="12">
        <f t="shared" si="1019"/>
        <v>0</v>
      </c>
      <c r="BU1734" s="12">
        <f t="shared" si="1020"/>
        <v>0</v>
      </c>
      <c r="BV1734" s="12">
        <f t="shared" si="1021"/>
        <v>0</v>
      </c>
      <c r="BW1734" s="12">
        <f t="shared" si="1022"/>
        <v>0</v>
      </c>
      <c r="BX1734" s="12">
        <f t="shared" si="1023"/>
        <v>0</v>
      </c>
      <c r="BY1734" s="12">
        <f t="shared" si="1024"/>
        <v>0</v>
      </c>
      <c r="BZ1734" s="12">
        <f t="shared" si="1025"/>
        <v>0</v>
      </c>
      <c r="CA1734" s="12" t="str">
        <f t="shared" si="1026"/>
        <v/>
      </c>
      <c r="CB1734" s="21" t="str">
        <f t="shared" si="1027"/>
        <v/>
      </c>
      <c r="CC1734" s="12" t="str">
        <f t="shared" si="1028"/>
        <v/>
      </c>
      <c r="CD1734" s="12" t="str">
        <f t="shared" si="1029"/>
        <v/>
      </c>
      <c r="CF1734" s="12">
        <f t="shared" si="1030"/>
        <v>0</v>
      </c>
      <c r="CG1734" s="12">
        <f t="shared" si="1031"/>
        <v>0</v>
      </c>
      <c r="CH1734" s="12">
        <f t="shared" si="1032"/>
        <v>0</v>
      </c>
      <c r="CI1734" s="12">
        <f t="shared" si="1033"/>
        <v>0</v>
      </c>
      <c r="CJ1734" s="12">
        <f t="shared" si="1034"/>
        <v>0</v>
      </c>
      <c r="CK1734" s="12">
        <f t="shared" si="1035"/>
        <v>0</v>
      </c>
    </row>
    <row r="1735" spans="50:89" x14ac:dyDescent="0.25">
      <c r="AX1735" s="12" t="str">
        <f t="shared" si="1005"/>
        <v/>
      </c>
      <c r="AY1735" s="12" t="str">
        <f t="shared" si="999"/>
        <v/>
      </c>
      <c r="AZ1735" s="20">
        <f t="shared" si="1006"/>
        <v>0</v>
      </c>
      <c r="BA1735" s="12" t="str">
        <f t="shared" si="1001"/>
        <v/>
      </c>
      <c r="BB1735" s="12" t="str">
        <f t="shared" si="1002"/>
        <v/>
      </c>
      <c r="BC1735" s="12" t="str">
        <f t="shared" si="1003"/>
        <v/>
      </c>
      <c r="BD1735" s="12" t="str">
        <f t="shared" si="1004"/>
        <v/>
      </c>
      <c r="BF1735" s="12">
        <f t="shared" si="1007"/>
        <v>0</v>
      </c>
      <c r="BG1735" s="12">
        <f t="shared" si="1008"/>
        <v>0</v>
      </c>
      <c r="BH1735" s="12">
        <f t="shared" si="1009"/>
        <v>0</v>
      </c>
      <c r="BI1735" s="12">
        <f t="shared" si="1010"/>
        <v>0</v>
      </c>
      <c r="BJ1735" s="12">
        <f t="shared" si="1011"/>
        <v>0</v>
      </c>
      <c r="BK1735" s="12">
        <f t="shared" si="1012"/>
        <v>0</v>
      </c>
      <c r="BL1735" s="20">
        <f t="shared" si="1013"/>
        <v>0</v>
      </c>
      <c r="BM1735" s="12">
        <f t="shared" si="1014"/>
        <v>0</v>
      </c>
      <c r="BN1735" s="12" t="str">
        <f t="shared" si="1000"/>
        <v/>
      </c>
      <c r="BO1735" s="12" t="str">
        <f t="shared" si="1015"/>
        <v/>
      </c>
      <c r="BP1735" s="12" t="str">
        <f t="shared" si="1016"/>
        <v/>
      </c>
      <c r="BQ1735" s="12" t="str">
        <f t="shared" si="1017"/>
        <v/>
      </c>
      <c r="BS1735" s="12">
        <f t="shared" si="1018"/>
        <v>0</v>
      </c>
      <c r="BT1735" s="12">
        <f t="shared" si="1019"/>
        <v>0</v>
      </c>
      <c r="BU1735" s="12">
        <f t="shared" si="1020"/>
        <v>0</v>
      </c>
      <c r="BV1735" s="12">
        <f t="shared" si="1021"/>
        <v>0</v>
      </c>
      <c r="BW1735" s="12">
        <f t="shared" si="1022"/>
        <v>0</v>
      </c>
      <c r="BX1735" s="12">
        <f t="shared" si="1023"/>
        <v>0</v>
      </c>
      <c r="BY1735" s="12">
        <f t="shared" si="1024"/>
        <v>0</v>
      </c>
      <c r="BZ1735" s="12">
        <f t="shared" si="1025"/>
        <v>0</v>
      </c>
      <c r="CA1735" s="12" t="str">
        <f t="shared" si="1026"/>
        <v/>
      </c>
      <c r="CB1735" s="21" t="str">
        <f t="shared" si="1027"/>
        <v/>
      </c>
      <c r="CC1735" s="12" t="str">
        <f t="shared" si="1028"/>
        <v/>
      </c>
      <c r="CD1735" s="12" t="str">
        <f t="shared" si="1029"/>
        <v/>
      </c>
      <c r="CF1735" s="12">
        <f t="shared" si="1030"/>
        <v>0</v>
      </c>
      <c r="CG1735" s="12">
        <f t="shared" si="1031"/>
        <v>0</v>
      </c>
      <c r="CH1735" s="12">
        <f t="shared" si="1032"/>
        <v>0</v>
      </c>
      <c r="CI1735" s="12">
        <f t="shared" si="1033"/>
        <v>0</v>
      </c>
      <c r="CJ1735" s="12">
        <f t="shared" si="1034"/>
        <v>0</v>
      </c>
      <c r="CK1735" s="12">
        <f t="shared" si="1035"/>
        <v>0</v>
      </c>
    </row>
    <row r="1736" spans="50:89" x14ac:dyDescent="0.25">
      <c r="AX1736" s="12" t="str">
        <f t="shared" si="1005"/>
        <v/>
      </c>
      <c r="AY1736" s="12" t="str">
        <f t="shared" si="999"/>
        <v/>
      </c>
      <c r="AZ1736" s="20">
        <f t="shared" si="1006"/>
        <v>0</v>
      </c>
      <c r="BA1736" s="12" t="str">
        <f t="shared" si="1001"/>
        <v/>
      </c>
      <c r="BB1736" s="12" t="str">
        <f t="shared" si="1002"/>
        <v/>
      </c>
      <c r="BC1736" s="12" t="str">
        <f t="shared" si="1003"/>
        <v/>
      </c>
      <c r="BD1736" s="12" t="str">
        <f t="shared" si="1004"/>
        <v/>
      </c>
      <c r="BF1736" s="12">
        <f t="shared" si="1007"/>
        <v>0</v>
      </c>
      <c r="BG1736" s="12">
        <f t="shared" si="1008"/>
        <v>0</v>
      </c>
      <c r="BH1736" s="12">
        <f t="shared" si="1009"/>
        <v>0</v>
      </c>
      <c r="BI1736" s="12">
        <f t="shared" si="1010"/>
        <v>0</v>
      </c>
      <c r="BJ1736" s="12">
        <f t="shared" si="1011"/>
        <v>0</v>
      </c>
      <c r="BK1736" s="12">
        <f t="shared" si="1012"/>
        <v>0</v>
      </c>
      <c r="BL1736" s="20">
        <f t="shared" si="1013"/>
        <v>0</v>
      </c>
      <c r="BM1736" s="12">
        <f t="shared" si="1014"/>
        <v>0</v>
      </c>
      <c r="BN1736" s="12" t="str">
        <f t="shared" si="1000"/>
        <v/>
      </c>
      <c r="BO1736" s="12" t="str">
        <f t="shared" si="1015"/>
        <v/>
      </c>
      <c r="BP1736" s="12" t="str">
        <f t="shared" si="1016"/>
        <v/>
      </c>
      <c r="BQ1736" s="12" t="str">
        <f t="shared" si="1017"/>
        <v/>
      </c>
      <c r="BS1736" s="12">
        <f t="shared" si="1018"/>
        <v>0</v>
      </c>
      <c r="BT1736" s="12">
        <f t="shared" si="1019"/>
        <v>0</v>
      </c>
      <c r="BU1736" s="12">
        <f t="shared" si="1020"/>
        <v>0</v>
      </c>
      <c r="BV1736" s="12">
        <f t="shared" si="1021"/>
        <v>0</v>
      </c>
      <c r="BW1736" s="12">
        <f t="shared" si="1022"/>
        <v>0</v>
      </c>
      <c r="BX1736" s="12">
        <f t="shared" si="1023"/>
        <v>0</v>
      </c>
      <c r="BY1736" s="12">
        <f t="shared" si="1024"/>
        <v>0</v>
      </c>
      <c r="BZ1736" s="12">
        <f t="shared" si="1025"/>
        <v>0</v>
      </c>
      <c r="CA1736" s="12" t="str">
        <f t="shared" si="1026"/>
        <v/>
      </c>
      <c r="CB1736" s="21" t="str">
        <f t="shared" si="1027"/>
        <v/>
      </c>
      <c r="CC1736" s="12" t="str">
        <f t="shared" si="1028"/>
        <v/>
      </c>
      <c r="CD1736" s="12" t="str">
        <f t="shared" si="1029"/>
        <v/>
      </c>
      <c r="CF1736" s="12">
        <f t="shared" si="1030"/>
        <v>0</v>
      </c>
      <c r="CG1736" s="12">
        <f t="shared" si="1031"/>
        <v>0</v>
      </c>
      <c r="CH1736" s="12">
        <f t="shared" si="1032"/>
        <v>0</v>
      </c>
      <c r="CI1736" s="12">
        <f t="shared" si="1033"/>
        <v>0</v>
      </c>
      <c r="CJ1736" s="12">
        <f t="shared" si="1034"/>
        <v>0</v>
      </c>
      <c r="CK1736" s="12">
        <f t="shared" si="1035"/>
        <v>0</v>
      </c>
    </row>
    <row r="1737" spans="50:89" x14ac:dyDescent="0.25">
      <c r="AX1737" s="12" t="str">
        <f t="shared" si="1005"/>
        <v/>
      </c>
      <c r="AY1737" s="12" t="str">
        <f t="shared" si="999"/>
        <v/>
      </c>
      <c r="AZ1737" s="20">
        <f t="shared" si="1006"/>
        <v>0</v>
      </c>
      <c r="BA1737" s="12" t="str">
        <f t="shared" si="1001"/>
        <v/>
      </c>
      <c r="BB1737" s="12" t="str">
        <f t="shared" si="1002"/>
        <v/>
      </c>
      <c r="BC1737" s="12" t="str">
        <f t="shared" si="1003"/>
        <v/>
      </c>
      <c r="BD1737" s="12" t="str">
        <f t="shared" si="1004"/>
        <v/>
      </c>
      <c r="BF1737" s="12">
        <f t="shared" si="1007"/>
        <v>0</v>
      </c>
      <c r="BG1737" s="12">
        <f t="shared" si="1008"/>
        <v>0</v>
      </c>
      <c r="BH1737" s="12">
        <f t="shared" si="1009"/>
        <v>0</v>
      </c>
      <c r="BI1737" s="12">
        <f t="shared" si="1010"/>
        <v>0</v>
      </c>
      <c r="BJ1737" s="12">
        <f t="shared" si="1011"/>
        <v>0</v>
      </c>
      <c r="BK1737" s="12">
        <f t="shared" si="1012"/>
        <v>0</v>
      </c>
      <c r="BL1737" s="20">
        <f t="shared" si="1013"/>
        <v>0</v>
      </c>
      <c r="BM1737" s="12">
        <f t="shared" si="1014"/>
        <v>0</v>
      </c>
      <c r="BN1737" s="12" t="str">
        <f t="shared" si="1000"/>
        <v/>
      </c>
      <c r="BO1737" s="12" t="str">
        <f t="shared" si="1015"/>
        <v/>
      </c>
      <c r="BP1737" s="12" t="str">
        <f t="shared" si="1016"/>
        <v/>
      </c>
      <c r="BQ1737" s="12" t="str">
        <f t="shared" si="1017"/>
        <v/>
      </c>
      <c r="BS1737" s="12">
        <f t="shared" si="1018"/>
        <v>0</v>
      </c>
      <c r="BT1737" s="12">
        <f t="shared" si="1019"/>
        <v>0</v>
      </c>
      <c r="BU1737" s="12">
        <f t="shared" si="1020"/>
        <v>0</v>
      </c>
      <c r="BV1737" s="12">
        <f t="shared" si="1021"/>
        <v>0</v>
      </c>
      <c r="BW1737" s="12">
        <f t="shared" si="1022"/>
        <v>0</v>
      </c>
      <c r="BX1737" s="12">
        <f t="shared" si="1023"/>
        <v>0</v>
      </c>
      <c r="BY1737" s="12">
        <f t="shared" si="1024"/>
        <v>0</v>
      </c>
      <c r="BZ1737" s="12">
        <f t="shared" si="1025"/>
        <v>0</v>
      </c>
      <c r="CA1737" s="12" t="str">
        <f t="shared" si="1026"/>
        <v/>
      </c>
      <c r="CB1737" s="21" t="str">
        <f t="shared" si="1027"/>
        <v/>
      </c>
      <c r="CC1737" s="12" t="str">
        <f t="shared" si="1028"/>
        <v/>
      </c>
      <c r="CD1737" s="12" t="str">
        <f t="shared" si="1029"/>
        <v/>
      </c>
      <c r="CF1737" s="12">
        <f t="shared" si="1030"/>
        <v>0</v>
      </c>
      <c r="CG1737" s="12">
        <f t="shared" si="1031"/>
        <v>0</v>
      </c>
      <c r="CH1737" s="12">
        <f t="shared" si="1032"/>
        <v>0</v>
      </c>
      <c r="CI1737" s="12">
        <f t="shared" si="1033"/>
        <v>0</v>
      </c>
      <c r="CJ1737" s="12">
        <f t="shared" si="1034"/>
        <v>0</v>
      </c>
      <c r="CK1737" s="12">
        <f t="shared" si="1035"/>
        <v>0</v>
      </c>
    </row>
    <row r="1738" spans="50:89" x14ac:dyDescent="0.25">
      <c r="AX1738" s="12" t="str">
        <f t="shared" si="1005"/>
        <v/>
      </c>
      <c r="AY1738" s="12" t="str">
        <f t="shared" si="999"/>
        <v/>
      </c>
      <c r="AZ1738" s="20">
        <f t="shared" si="1006"/>
        <v>0</v>
      </c>
      <c r="BA1738" s="12" t="str">
        <f t="shared" si="1001"/>
        <v/>
      </c>
      <c r="BB1738" s="12" t="str">
        <f t="shared" si="1002"/>
        <v/>
      </c>
      <c r="BC1738" s="12" t="str">
        <f t="shared" si="1003"/>
        <v/>
      </c>
      <c r="BD1738" s="12" t="str">
        <f t="shared" si="1004"/>
        <v/>
      </c>
      <c r="BF1738" s="12">
        <f t="shared" si="1007"/>
        <v>0</v>
      </c>
      <c r="BG1738" s="12">
        <f t="shared" si="1008"/>
        <v>0</v>
      </c>
      <c r="BH1738" s="12">
        <f t="shared" si="1009"/>
        <v>0</v>
      </c>
      <c r="BI1738" s="12">
        <f t="shared" si="1010"/>
        <v>0</v>
      </c>
      <c r="BJ1738" s="12">
        <f t="shared" si="1011"/>
        <v>0</v>
      </c>
      <c r="BK1738" s="12">
        <f t="shared" si="1012"/>
        <v>0</v>
      </c>
      <c r="BL1738" s="20">
        <f t="shared" si="1013"/>
        <v>0</v>
      </c>
      <c r="BM1738" s="12">
        <f t="shared" si="1014"/>
        <v>0</v>
      </c>
      <c r="BN1738" s="12" t="str">
        <f t="shared" si="1000"/>
        <v/>
      </c>
      <c r="BO1738" s="12" t="str">
        <f t="shared" si="1015"/>
        <v/>
      </c>
      <c r="BP1738" s="12" t="str">
        <f t="shared" si="1016"/>
        <v/>
      </c>
      <c r="BQ1738" s="12" t="str">
        <f t="shared" si="1017"/>
        <v/>
      </c>
      <c r="BS1738" s="12">
        <f t="shared" si="1018"/>
        <v>0</v>
      </c>
      <c r="BT1738" s="12">
        <f t="shared" si="1019"/>
        <v>0</v>
      </c>
      <c r="BU1738" s="12">
        <f t="shared" si="1020"/>
        <v>0</v>
      </c>
      <c r="BV1738" s="12">
        <f t="shared" si="1021"/>
        <v>0</v>
      </c>
      <c r="BW1738" s="12">
        <f t="shared" si="1022"/>
        <v>0</v>
      </c>
      <c r="BX1738" s="12">
        <f t="shared" si="1023"/>
        <v>0</v>
      </c>
      <c r="BY1738" s="12">
        <f t="shared" si="1024"/>
        <v>0</v>
      </c>
      <c r="BZ1738" s="12">
        <f t="shared" si="1025"/>
        <v>0</v>
      </c>
      <c r="CA1738" s="12" t="str">
        <f t="shared" si="1026"/>
        <v/>
      </c>
      <c r="CB1738" s="21" t="str">
        <f t="shared" si="1027"/>
        <v/>
      </c>
      <c r="CC1738" s="12" t="str">
        <f t="shared" si="1028"/>
        <v/>
      </c>
      <c r="CD1738" s="12" t="str">
        <f t="shared" si="1029"/>
        <v/>
      </c>
      <c r="CF1738" s="12">
        <f t="shared" si="1030"/>
        <v>0</v>
      </c>
      <c r="CG1738" s="12">
        <f t="shared" si="1031"/>
        <v>0</v>
      </c>
      <c r="CH1738" s="12">
        <f t="shared" si="1032"/>
        <v>0</v>
      </c>
      <c r="CI1738" s="12">
        <f t="shared" si="1033"/>
        <v>0</v>
      </c>
      <c r="CJ1738" s="12">
        <f t="shared" si="1034"/>
        <v>0</v>
      </c>
      <c r="CK1738" s="12">
        <f t="shared" si="1035"/>
        <v>0</v>
      </c>
    </row>
    <row r="1739" spans="50:89" x14ac:dyDescent="0.25">
      <c r="AX1739" s="12" t="str">
        <f t="shared" si="1005"/>
        <v/>
      </c>
      <c r="AY1739" s="12" t="str">
        <f t="shared" ref="AY1739:AY1802" si="1036">IFERROR(1/(COUNTIF($AX$2:$AX$2000,MATCH(C1739,$C$2:$C$2000,0))),"")</f>
        <v/>
      </c>
      <c r="AZ1739" s="20">
        <f t="shared" si="1006"/>
        <v>0</v>
      </c>
      <c r="BA1739" s="12" t="str">
        <f t="shared" si="1001"/>
        <v/>
      </c>
      <c r="BB1739" s="12" t="str">
        <f t="shared" si="1002"/>
        <v/>
      </c>
      <c r="BC1739" s="12" t="str">
        <f t="shared" si="1003"/>
        <v/>
      </c>
      <c r="BD1739" s="12" t="str">
        <f t="shared" si="1004"/>
        <v/>
      </c>
      <c r="BF1739" s="12">
        <f t="shared" si="1007"/>
        <v>0</v>
      </c>
      <c r="BG1739" s="12">
        <f t="shared" si="1008"/>
        <v>0</v>
      </c>
      <c r="BH1739" s="12">
        <f t="shared" si="1009"/>
        <v>0</v>
      </c>
      <c r="BI1739" s="12">
        <f t="shared" si="1010"/>
        <v>0</v>
      </c>
      <c r="BJ1739" s="12">
        <f t="shared" si="1011"/>
        <v>0</v>
      </c>
      <c r="BK1739" s="12">
        <f t="shared" si="1012"/>
        <v>0</v>
      </c>
      <c r="BL1739" s="20">
        <f t="shared" si="1013"/>
        <v>0</v>
      </c>
      <c r="BM1739" s="12">
        <f t="shared" si="1014"/>
        <v>0</v>
      </c>
      <c r="BN1739" s="12" t="str">
        <f t="shared" si="1000"/>
        <v/>
      </c>
      <c r="BO1739" s="12" t="str">
        <f t="shared" si="1015"/>
        <v/>
      </c>
      <c r="BP1739" s="12" t="str">
        <f t="shared" si="1016"/>
        <v/>
      </c>
      <c r="BQ1739" s="12" t="str">
        <f t="shared" si="1017"/>
        <v/>
      </c>
      <c r="BS1739" s="12">
        <f t="shared" si="1018"/>
        <v>0</v>
      </c>
      <c r="BT1739" s="12">
        <f t="shared" si="1019"/>
        <v>0</v>
      </c>
      <c r="BU1739" s="12">
        <f t="shared" si="1020"/>
        <v>0</v>
      </c>
      <c r="BV1739" s="12">
        <f t="shared" si="1021"/>
        <v>0</v>
      </c>
      <c r="BW1739" s="12">
        <f t="shared" si="1022"/>
        <v>0</v>
      </c>
      <c r="BX1739" s="12">
        <f t="shared" si="1023"/>
        <v>0</v>
      </c>
      <c r="BY1739" s="12">
        <f t="shared" si="1024"/>
        <v>0</v>
      </c>
      <c r="BZ1739" s="12">
        <f t="shared" si="1025"/>
        <v>0</v>
      </c>
      <c r="CA1739" s="12" t="str">
        <f t="shared" si="1026"/>
        <v/>
      </c>
      <c r="CB1739" s="21" t="str">
        <f t="shared" si="1027"/>
        <v/>
      </c>
      <c r="CC1739" s="12" t="str">
        <f t="shared" si="1028"/>
        <v/>
      </c>
      <c r="CD1739" s="12" t="str">
        <f t="shared" si="1029"/>
        <v/>
      </c>
      <c r="CF1739" s="12">
        <f t="shared" si="1030"/>
        <v>0</v>
      </c>
      <c r="CG1739" s="12">
        <f t="shared" si="1031"/>
        <v>0</v>
      </c>
      <c r="CH1739" s="12">
        <f t="shared" si="1032"/>
        <v>0</v>
      </c>
      <c r="CI1739" s="12">
        <f t="shared" si="1033"/>
        <v>0</v>
      </c>
      <c r="CJ1739" s="12">
        <f t="shared" si="1034"/>
        <v>0</v>
      </c>
      <c r="CK1739" s="12">
        <f t="shared" si="1035"/>
        <v>0</v>
      </c>
    </row>
    <row r="1740" spans="50:89" x14ac:dyDescent="0.25">
      <c r="AX1740" s="12" t="str">
        <f t="shared" si="1005"/>
        <v/>
      </c>
      <c r="AY1740" s="12" t="str">
        <f t="shared" si="1036"/>
        <v/>
      </c>
      <c r="AZ1740" s="20">
        <f t="shared" si="1006"/>
        <v>0</v>
      </c>
      <c r="BA1740" s="12" t="str">
        <f t="shared" si="1001"/>
        <v/>
      </c>
      <c r="BB1740" s="12" t="str">
        <f t="shared" si="1002"/>
        <v/>
      </c>
      <c r="BC1740" s="12" t="str">
        <f t="shared" si="1003"/>
        <v/>
      </c>
      <c r="BD1740" s="12" t="str">
        <f t="shared" si="1004"/>
        <v/>
      </c>
      <c r="BF1740" s="12">
        <f t="shared" si="1007"/>
        <v>0</v>
      </c>
      <c r="BG1740" s="12">
        <f t="shared" si="1008"/>
        <v>0</v>
      </c>
      <c r="BH1740" s="12">
        <f t="shared" si="1009"/>
        <v>0</v>
      </c>
      <c r="BI1740" s="12">
        <f t="shared" si="1010"/>
        <v>0</v>
      </c>
      <c r="BJ1740" s="12">
        <f t="shared" si="1011"/>
        <v>0</v>
      </c>
      <c r="BK1740" s="12">
        <f t="shared" si="1012"/>
        <v>0</v>
      </c>
      <c r="BL1740" s="20">
        <f t="shared" si="1013"/>
        <v>0</v>
      </c>
      <c r="BM1740" s="12">
        <f t="shared" si="1014"/>
        <v>0</v>
      </c>
      <c r="BN1740" s="12" t="str">
        <f t="shared" si="1000"/>
        <v/>
      </c>
      <c r="BO1740" s="12" t="str">
        <f t="shared" si="1015"/>
        <v/>
      </c>
      <c r="BP1740" s="12" t="str">
        <f t="shared" si="1016"/>
        <v/>
      </c>
      <c r="BQ1740" s="12" t="str">
        <f t="shared" si="1017"/>
        <v/>
      </c>
      <c r="BS1740" s="12">
        <f t="shared" si="1018"/>
        <v>0</v>
      </c>
      <c r="BT1740" s="12">
        <f t="shared" si="1019"/>
        <v>0</v>
      </c>
      <c r="BU1740" s="12">
        <f t="shared" si="1020"/>
        <v>0</v>
      </c>
      <c r="BV1740" s="12">
        <f t="shared" si="1021"/>
        <v>0</v>
      </c>
      <c r="BW1740" s="12">
        <f t="shared" si="1022"/>
        <v>0</v>
      </c>
      <c r="BX1740" s="12">
        <f t="shared" si="1023"/>
        <v>0</v>
      </c>
      <c r="BY1740" s="12">
        <f t="shared" si="1024"/>
        <v>0</v>
      </c>
      <c r="BZ1740" s="12">
        <f t="shared" si="1025"/>
        <v>0</v>
      </c>
      <c r="CA1740" s="12" t="str">
        <f t="shared" si="1026"/>
        <v/>
      </c>
      <c r="CB1740" s="21" t="str">
        <f t="shared" si="1027"/>
        <v/>
      </c>
      <c r="CC1740" s="12" t="str">
        <f t="shared" si="1028"/>
        <v/>
      </c>
      <c r="CD1740" s="12" t="str">
        <f t="shared" si="1029"/>
        <v/>
      </c>
      <c r="CF1740" s="12">
        <f t="shared" si="1030"/>
        <v>0</v>
      </c>
      <c r="CG1740" s="12">
        <f t="shared" si="1031"/>
        <v>0</v>
      </c>
      <c r="CH1740" s="12">
        <f t="shared" si="1032"/>
        <v>0</v>
      </c>
      <c r="CI1740" s="12">
        <f t="shared" si="1033"/>
        <v>0</v>
      </c>
      <c r="CJ1740" s="12">
        <f t="shared" si="1034"/>
        <v>0</v>
      </c>
      <c r="CK1740" s="12">
        <f t="shared" si="1035"/>
        <v>0</v>
      </c>
    </row>
    <row r="1741" spans="50:89" x14ac:dyDescent="0.25">
      <c r="AX1741" s="12" t="str">
        <f t="shared" si="1005"/>
        <v/>
      </c>
      <c r="AY1741" s="12" t="str">
        <f t="shared" si="1036"/>
        <v/>
      </c>
      <c r="AZ1741" s="20">
        <f t="shared" si="1006"/>
        <v>0</v>
      </c>
      <c r="BA1741" s="12" t="str">
        <f t="shared" si="1001"/>
        <v/>
      </c>
      <c r="BB1741" s="12" t="str">
        <f t="shared" si="1002"/>
        <v/>
      </c>
      <c r="BC1741" s="12" t="str">
        <f t="shared" si="1003"/>
        <v/>
      </c>
      <c r="BD1741" s="12" t="str">
        <f t="shared" si="1004"/>
        <v/>
      </c>
      <c r="BF1741" s="12">
        <f t="shared" si="1007"/>
        <v>0</v>
      </c>
      <c r="BG1741" s="12">
        <f t="shared" si="1008"/>
        <v>0</v>
      </c>
      <c r="BH1741" s="12">
        <f t="shared" si="1009"/>
        <v>0</v>
      </c>
      <c r="BI1741" s="12">
        <f t="shared" si="1010"/>
        <v>0</v>
      </c>
      <c r="BJ1741" s="12">
        <f t="shared" si="1011"/>
        <v>0</v>
      </c>
      <c r="BK1741" s="12">
        <f t="shared" si="1012"/>
        <v>0</v>
      </c>
      <c r="BL1741" s="20">
        <f t="shared" si="1013"/>
        <v>0</v>
      </c>
      <c r="BM1741" s="12">
        <f t="shared" si="1014"/>
        <v>0</v>
      </c>
      <c r="BN1741" s="12" t="str">
        <f t="shared" si="1000"/>
        <v/>
      </c>
      <c r="BO1741" s="12" t="str">
        <f t="shared" si="1015"/>
        <v/>
      </c>
      <c r="BP1741" s="12" t="str">
        <f t="shared" si="1016"/>
        <v/>
      </c>
      <c r="BQ1741" s="12" t="str">
        <f t="shared" si="1017"/>
        <v/>
      </c>
      <c r="BS1741" s="12">
        <f t="shared" si="1018"/>
        <v>0</v>
      </c>
      <c r="BT1741" s="12">
        <f t="shared" si="1019"/>
        <v>0</v>
      </c>
      <c r="BU1741" s="12">
        <f t="shared" si="1020"/>
        <v>0</v>
      </c>
      <c r="BV1741" s="12">
        <f t="shared" si="1021"/>
        <v>0</v>
      </c>
      <c r="BW1741" s="12">
        <f t="shared" si="1022"/>
        <v>0</v>
      </c>
      <c r="BX1741" s="12">
        <f t="shared" si="1023"/>
        <v>0</v>
      </c>
      <c r="BY1741" s="12">
        <f t="shared" si="1024"/>
        <v>0</v>
      </c>
      <c r="BZ1741" s="12">
        <f t="shared" si="1025"/>
        <v>0</v>
      </c>
      <c r="CA1741" s="12" t="str">
        <f t="shared" si="1026"/>
        <v/>
      </c>
      <c r="CB1741" s="21" t="str">
        <f t="shared" si="1027"/>
        <v/>
      </c>
      <c r="CC1741" s="12" t="str">
        <f t="shared" si="1028"/>
        <v/>
      </c>
      <c r="CD1741" s="12" t="str">
        <f t="shared" si="1029"/>
        <v/>
      </c>
      <c r="CF1741" s="12">
        <f t="shared" si="1030"/>
        <v>0</v>
      </c>
      <c r="CG1741" s="12">
        <f t="shared" si="1031"/>
        <v>0</v>
      </c>
      <c r="CH1741" s="12">
        <f t="shared" si="1032"/>
        <v>0</v>
      </c>
      <c r="CI1741" s="12">
        <f t="shared" si="1033"/>
        <v>0</v>
      </c>
      <c r="CJ1741" s="12">
        <f t="shared" si="1034"/>
        <v>0</v>
      </c>
      <c r="CK1741" s="12">
        <f t="shared" si="1035"/>
        <v>0</v>
      </c>
    </row>
    <row r="1742" spans="50:89" x14ac:dyDescent="0.25">
      <c r="AX1742" s="12" t="str">
        <f t="shared" si="1005"/>
        <v/>
      </c>
      <c r="AY1742" s="12" t="str">
        <f t="shared" si="1036"/>
        <v/>
      </c>
      <c r="AZ1742" s="20">
        <f t="shared" si="1006"/>
        <v>0</v>
      </c>
      <c r="BA1742" s="12" t="str">
        <f t="shared" si="1001"/>
        <v/>
      </c>
      <c r="BB1742" s="12" t="str">
        <f t="shared" si="1002"/>
        <v/>
      </c>
      <c r="BC1742" s="12" t="str">
        <f t="shared" si="1003"/>
        <v/>
      </c>
      <c r="BD1742" s="12" t="str">
        <f t="shared" si="1004"/>
        <v/>
      </c>
      <c r="BF1742" s="12">
        <f t="shared" si="1007"/>
        <v>0</v>
      </c>
      <c r="BG1742" s="12">
        <f t="shared" si="1008"/>
        <v>0</v>
      </c>
      <c r="BH1742" s="12">
        <f t="shared" si="1009"/>
        <v>0</v>
      </c>
      <c r="BI1742" s="12">
        <f t="shared" si="1010"/>
        <v>0</v>
      </c>
      <c r="BJ1742" s="12">
        <f t="shared" si="1011"/>
        <v>0</v>
      </c>
      <c r="BK1742" s="12">
        <f t="shared" si="1012"/>
        <v>0</v>
      </c>
      <c r="BL1742" s="20">
        <f t="shared" si="1013"/>
        <v>0</v>
      </c>
      <c r="BM1742" s="12">
        <f t="shared" si="1014"/>
        <v>0</v>
      </c>
      <c r="BN1742" s="12" t="str">
        <f t="shared" si="1000"/>
        <v/>
      </c>
      <c r="BO1742" s="12" t="str">
        <f t="shared" si="1015"/>
        <v/>
      </c>
      <c r="BP1742" s="12" t="str">
        <f t="shared" si="1016"/>
        <v/>
      </c>
      <c r="BQ1742" s="12" t="str">
        <f t="shared" si="1017"/>
        <v/>
      </c>
      <c r="BS1742" s="12">
        <f t="shared" si="1018"/>
        <v>0</v>
      </c>
      <c r="BT1742" s="12">
        <f t="shared" si="1019"/>
        <v>0</v>
      </c>
      <c r="BU1742" s="12">
        <f t="shared" si="1020"/>
        <v>0</v>
      </c>
      <c r="BV1742" s="12">
        <f t="shared" si="1021"/>
        <v>0</v>
      </c>
      <c r="BW1742" s="12">
        <f t="shared" si="1022"/>
        <v>0</v>
      </c>
      <c r="BX1742" s="12">
        <f t="shared" si="1023"/>
        <v>0</v>
      </c>
      <c r="BY1742" s="12">
        <f t="shared" si="1024"/>
        <v>0</v>
      </c>
      <c r="BZ1742" s="12">
        <f t="shared" si="1025"/>
        <v>0</v>
      </c>
      <c r="CA1742" s="12" t="str">
        <f t="shared" si="1026"/>
        <v/>
      </c>
      <c r="CB1742" s="21" t="str">
        <f t="shared" si="1027"/>
        <v/>
      </c>
      <c r="CC1742" s="12" t="str">
        <f t="shared" si="1028"/>
        <v/>
      </c>
      <c r="CD1742" s="12" t="str">
        <f t="shared" si="1029"/>
        <v/>
      </c>
      <c r="CF1742" s="12">
        <f t="shared" si="1030"/>
        <v>0</v>
      </c>
      <c r="CG1742" s="12">
        <f t="shared" si="1031"/>
        <v>0</v>
      </c>
      <c r="CH1742" s="12">
        <f t="shared" si="1032"/>
        <v>0</v>
      </c>
      <c r="CI1742" s="12">
        <f t="shared" si="1033"/>
        <v>0</v>
      </c>
      <c r="CJ1742" s="12">
        <f t="shared" si="1034"/>
        <v>0</v>
      </c>
      <c r="CK1742" s="12">
        <f t="shared" si="1035"/>
        <v>0</v>
      </c>
    </row>
    <row r="1743" spans="50:89" x14ac:dyDescent="0.25">
      <c r="AX1743" s="12" t="str">
        <f t="shared" si="1005"/>
        <v/>
      </c>
      <c r="AY1743" s="12" t="str">
        <f t="shared" si="1036"/>
        <v/>
      </c>
      <c r="AZ1743" s="20">
        <f t="shared" si="1006"/>
        <v>0</v>
      </c>
      <c r="BA1743" s="12" t="str">
        <f t="shared" si="1001"/>
        <v/>
      </c>
      <c r="BB1743" s="12" t="str">
        <f t="shared" si="1002"/>
        <v/>
      </c>
      <c r="BC1743" s="12" t="str">
        <f t="shared" si="1003"/>
        <v/>
      </c>
      <c r="BD1743" s="12" t="str">
        <f t="shared" si="1004"/>
        <v/>
      </c>
      <c r="BF1743" s="12">
        <f t="shared" si="1007"/>
        <v>0</v>
      </c>
      <c r="BG1743" s="12">
        <f t="shared" si="1008"/>
        <v>0</v>
      </c>
      <c r="BH1743" s="12">
        <f t="shared" si="1009"/>
        <v>0</v>
      </c>
      <c r="BI1743" s="12">
        <f t="shared" si="1010"/>
        <v>0</v>
      </c>
      <c r="BJ1743" s="12">
        <f t="shared" si="1011"/>
        <v>0</v>
      </c>
      <c r="BK1743" s="12">
        <f t="shared" si="1012"/>
        <v>0</v>
      </c>
      <c r="BL1743" s="20">
        <f t="shared" si="1013"/>
        <v>0</v>
      </c>
      <c r="BM1743" s="12">
        <f t="shared" si="1014"/>
        <v>0</v>
      </c>
      <c r="BN1743" s="12" t="str">
        <f t="shared" si="1000"/>
        <v/>
      </c>
      <c r="BO1743" s="12" t="str">
        <f t="shared" si="1015"/>
        <v/>
      </c>
      <c r="BP1743" s="12" t="str">
        <f t="shared" si="1016"/>
        <v/>
      </c>
      <c r="BQ1743" s="12" t="str">
        <f t="shared" si="1017"/>
        <v/>
      </c>
      <c r="BS1743" s="12">
        <f t="shared" si="1018"/>
        <v>0</v>
      </c>
      <c r="BT1743" s="12">
        <f t="shared" si="1019"/>
        <v>0</v>
      </c>
      <c r="BU1743" s="12">
        <f t="shared" si="1020"/>
        <v>0</v>
      </c>
      <c r="BV1743" s="12">
        <f t="shared" si="1021"/>
        <v>0</v>
      </c>
      <c r="BW1743" s="12">
        <f t="shared" si="1022"/>
        <v>0</v>
      </c>
      <c r="BX1743" s="12">
        <f t="shared" si="1023"/>
        <v>0</v>
      </c>
      <c r="BY1743" s="12">
        <f t="shared" si="1024"/>
        <v>0</v>
      </c>
      <c r="BZ1743" s="12">
        <f t="shared" si="1025"/>
        <v>0</v>
      </c>
      <c r="CA1743" s="12" t="str">
        <f t="shared" si="1026"/>
        <v/>
      </c>
      <c r="CB1743" s="21" t="str">
        <f t="shared" si="1027"/>
        <v/>
      </c>
      <c r="CC1743" s="12" t="str">
        <f t="shared" si="1028"/>
        <v/>
      </c>
      <c r="CD1743" s="12" t="str">
        <f t="shared" si="1029"/>
        <v/>
      </c>
      <c r="CF1743" s="12">
        <f t="shared" si="1030"/>
        <v>0</v>
      </c>
      <c r="CG1743" s="12">
        <f t="shared" si="1031"/>
        <v>0</v>
      </c>
      <c r="CH1743" s="12">
        <f t="shared" si="1032"/>
        <v>0</v>
      </c>
      <c r="CI1743" s="12">
        <f t="shared" si="1033"/>
        <v>0</v>
      </c>
      <c r="CJ1743" s="12">
        <f t="shared" si="1034"/>
        <v>0</v>
      </c>
      <c r="CK1743" s="12">
        <f t="shared" si="1035"/>
        <v>0</v>
      </c>
    </row>
    <row r="1744" spans="50:89" x14ac:dyDescent="0.25">
      <c r="AX1744" s="12" t="str">
        <f t="shared" si="1005"/>
        <v/>
      </c>
      <c r="AY1744" s="12" t="str">
        <f t="shared" si="1036"/>
        <v/>
      </c>
      <c r="AZ1744" s="20">
        <f t="shared" si="1006"/>
        <v>0</v>
      </c>
      <c r="BA1744" s="12" t="str">
        <f t="shared" si="1001"/>
        <v/>
      </c>
      <c r="BB1744" s="12" t="str">
        <f t="shared" si="1002"/>
        <v/>
      </c>
      <c r="BC1744" s="12" t="str">
        <f t="shared" si="1003"/>
        <v/>
      </c>
      <c r="BD1744" s="12" t="str">
        <f t="shared" si="1004"/>
        <v/>
      </c>
      <c r="BF1744" s="12">
        <f t="shared" si="1007"/>
        <v>0</v>
      </c>
      <c r="BG1744" s="12">
        <f t="shared" si="1008"/>
        <v>0</v>
      </c>
      <c r="BH1744" s="12">
        <f t="shared" si="1009"/>
        <v>0</v>
      </c>
      <c r="BI1744" s="12">
        <f t="shared" si="1010"/>
        <v>0</v>
      </c>
      <c r="BJ1744" s="12">
        <f t="shared" si="1011"/>
        <v>0</v>
      </c>
      <c r="BK1744" s="12">
        <f t="shared" si="1012"/>
        <v>0</v>
      </c>
      <c r="BL1744" s="20">
        <f t="shared" si="1013"/>
        <v>0</v>
      </c>
      <c r="BM1744" s="12">
        <f t="shared" si="1014"/>
        <v>0</v>
      </c>
      <c r="BN1744" s="12" t="str">
        <f t="shared" si="1000"/>
        <v/>
      </c>
      <c r="BO1744" s="12" t="str">
        <f t="shared" si="1015"/>
        <v/>
      </c>
      <c r="BP1744" s="12" t="str">
        <f t="shared" si="1016"/>
        <v/>
      </c>
      <c r="BQ1744" s="12" t="str">
        <f t="shared" si="1017"/>
        <v/>
      </c>
      <c r="BS1744" s="12">
        <f t="shared" si="1018"/>
        <v>0</v>
      </c>
      <c r="BT1744" s="12">
        <f t="shared" si="1019"/>
        <v>0</v>
      </c>
      <c r="BU1744" s="12">
        <f t="shared" si="1020"/>
        <v>0</v>
      </c>
      <c r="BV1744" s="12">
        <f t="shared" si="1021"/>
        <v>0</v>
      </c>
      <c r="BW1744" s="12">
        <f t="shared" si="1022"/>
        <v>0</v>
      </c>
      <c r="BX1744" s="12">
        <f t="shared" si="1023"/>
        <v>0</v>
      </c>
      <c r="BY1744" s="12">
        <f t="shared" si="1024"/>
        <v>0</v>
      </c>
      <c r="BZ1744" s="12">
        <f t="shared" si="1025"/>
        <v>0</v>
      </c>
      <c r="CA1744" s="12" t="str">
        <f t="shared" si="1026"/>
        <v/>
      </c>
      <c r="CB1744" s="21" t="str">
        <f t="shared" si="1027"/>
        <v/>
      </c>
      <c r="CC1744" s="12" t="str">
        <f t="shared" si="1028"/>
        <v/>
      </c>
      <c r="CD1744" s="12" t="str">
        <f t="shared" si="1029"/>
        <v/>
      </c>
      <c r="CF1744" s="12">
        <f t="shared" si="1030"/>
        <v>0</v>
      </c>
      <c r="CG1744" s="12">
        <f t="shared" si="1031"/>
        <v>0</v>
      </c>
      <c r="CH1744" s="12">
        <f t="shared" si="1032"/>
        <v>0</v>
      </c>
      <c r="CI1744" s="12">
        <f t="shared" si="1033"/>
        <v>0</v>
      </c>
      <c r="CJ1744" s="12">
        <f t="shared" si="1034"/>
        <v>0</v>
      </c>
      <c r="CK1744" s="12">
        <f t="shared" si="1035"/>
        <v>0</v>
      </c>
    </row>
    <row r="1745" spans="50:89" x14ac:dyDescent="0.25">
      <c r="AX1745" s="12" t="str">
        <f t="shared" si="1005"/>
        <v/>
      </c>
      <c r="AY1745" s="12" t="str">
        <f t="shared" si="1036"/>
        <v/>
      </c>
      <c r="AZ1745" s="20">
        <f t="shared" si="1006"/>
        <v>0</v>
      </c>
      <c r="BA1745" s="12" t="str">
        <f t="shared" si="1001"/>
        <v/>
      </c>
      <c r="BB1745" s="12" t="str">
        <f t="shared" si="1002"/>
        <v/>
      </c>
      <c r="BC1745" s="12" t="str">
        <f t="shared" si="1003"/>
        <v/>
      </c>
      <c r="BD1745" s="12" t="str">
        <f t="shared" si="1004"/>
        <v/>
      </c>
      <c r="BF1745" s="12">
        <f t="shared" si="1007"/>
        <v>0</v>
      </c>
      <c r="BG1745" s="12">
        <f t="shared" si="1008"/>
        <v>0</v>
      </c>
      <c r="BH1745" s="12">
        <f t="shared" si="1009"/>
        <v>0</v>
      </c>
      <c r="BI1745" s="12">
        <f t="shared" si="1010"/>
        <v>0</v>
      </c>
      <c r="BJ1745" s="12">
        <f t="shared" si="1011"/>
        <v>0</v>
      </c>
      <c r="BK1745" s="12">
        <f t="shared" si="1012"/>
        <v>0</v>
      </c>
      <c r="BL1745" s="20">
        <f t="shared" si="1013"/>
        <v>0</v>
      </c>
      <c r="BM1745" s="12">
        <f t="shared" si="1014"/>
        <v>0</v>
      </c>
      <c r="BN1745" s="12" t="str">
        <f t="shared" si="1000"/>
        <v/>
      </c>
      <c r="BO1745" s="12" t="str">
        <f t="shared" si="1015"/>
        <v/>
      </c>
      <c r="BP1745" s="12" t="str">
        <f t="shared" si="1016"/>
        <v/>
      </c>
      <c r="BQ1745" s="12" t="str">
        <f t="shared" si="1017"/>
        <v/>
      </c>
      <c r="BS1745" s="12">
        <f t="shared" si="1018"/>
        <v>0</v>
      </c>
      <c r="BT1745" s="12">
        <f t="shared" si="1019"/>
        <v>0</v>
      </c>
      <c r="BU1745" s="12">
        <f t="shared" si="1020"/>
        <v>0</v>
      </c>
      <c r="BV1745" s="12">
        <f t="shared" si="1021"/>
        <v>0</v>
      </c>
      <c r="BW1745" s="12">
        <f t="shared" si="1022"/>
        <v>0</v>
      </c>
      <c r="BX1745" s="12">
        <f t="shared" si="1023"/>
        <v>0</v>
      </c>
      <c r="BY1745" s="12">
        <f t="shared" si="1024"/>
        <v>0</v>
      </c>
      <c r="BZ1745" s="12">
        <f t="shared" si="1025"/>
        <v>0</v>
      </c>
      <c r="CA1745" s="12" t="str">
        <f t="shared" si="1026"/>
        <v/>
      </c>
      <c r="CB1745" s="21" t="str">
        <f t="shared" si="1027"/>
        <v/>
      </c>
      <c r="CC1745" s="12" t="str">
        <f t="shared" si="1028"/>
        <v/>
      </c>
      <c r="CD1745" s="12" t="str">
        <f t="shared" si="1029"/>
        <v/>
      </c>
      <c r="CF1745" s="12">
        <f t="shared" si="1030"/>
        <v>0</v>
      </c>
      <c r="CG1745" s="12">
        <f t="shared" si="1031"/>
        <v>0</v>
      </c>
      <c r="CH1745" s="12">
        <f t="shared" si="1032"/>
        <v>0</v>
      </c>
      <c r="CI1745" s="12">
        <f t="shared" si="1033"/>
        <v>0</v>
      </c>
      <c r="CJ1745" s="12">
        <f t="shared" si="1034"/>
        <v>0</v>
      </c>
      <c r="CK1745" s="12">
        <f t="shared" si="1035"/>
        <v>0</v>
      </c>
    </row>
    <row r="1746" spans="50:89" x14ac:dyDescent="0.25">
      <c r="AX1746" s="12" t="str">
        <f t="shared" si="1005"/>
        <v/>
      </c>
      <c r="AY1746" s="12" t="str">
        <f t="shared" si="1036"/>
        <v/>
      </c>
      <c r="AZ1746" s="20">
        <f t="shared" si="1006"/>
        <v>0</v>
      </c>
      <c r="BA1746" s="12" t="str">
        <f t="shared" si="1001"/>
        <v/>
      </c>
      <c r="BB1746" s="12" t="str">
        <f t="shared" si="1002"/>
        <v/>
      </c>
      <c r="BC1746" s="12" t="str">
        <f t="shared" si="1003"/>
        <v/>
      </c>
      <c r="BD1746" s="12" t="str">
        <f t="shared" si="1004"/>
        <v/>
      </c>
      <c r="BF1746" s="12">
        <f t="shared" si="1007"/>
        <v>0</v>
      </c>
      <c r="BG1746" s="12">
        <f t="shared" si="1008"/>
        <v>0</v>
      </c>
      <c r="BH1746" s="12">
        <f t="shared" si="1009"/>
        <v>0</v>
      </c>
      <c r="BI1746" s="12">
        <f t="shared" si="1010"/>
        <v>0</v>
      </c>
      <c r="BJ1746" s="12">
        <f t="shared" si="1011"/>
        <v>0</v>
      </c>
      <c r="BK1746" s="12">
        <f t="shared" si="1012"/>
        <v>0</v>
      </c>
      <c r="BL1746" s="20">
        <f t="shared" si="1013"/>
        <v>0</v>
      </c>
      <c r="BM1746" s="12">
        <f t="shared" si="1014"/>
        <v>0</v>
      </c>
      <c r="BN1746" s="12" t="str">
        <f t="shared" si="1000"/>
        <v/>
      </c>
      <c r="BO1746" s="12" t="str">
        <f t="shared" si="1015"/>
        <v/>
      </c>
      <c r="BP1746" s="12" t="str">
        <f t="shared" si="1016"/>
        <v/>
      </c>
      <c r="BQ1746" s="12" t="str">
        <f t="shared" si="1017"/>
        <v/>
      </c>
      <c r="BS1746" s="12">
        <f t="shared" si="1018"/>
        <v>0</v>
      </c>
      <c r="BT1746" s="12">
        <f t="shared" si="1019"/>
        <v>0</v>
      </c>
      <c r="BU1746" s="12">
        <f t="shared" si="1020"/>
        <v>0</v>
      </c>
      <c r="BV1746" s="12">
        <f t="shared" si="1021"/>
        <v>0</v>
      </c>
      <c r="BW1746" s="12">
        <f t="shared" si="1022"/>
        <v>0</v>
      </c>
      <c r="BX1746" s="12">
        <f t="shared" si="1023"/>
        <v>0</v>
      </c>
      <c r="BY1746" s="12">
        <f t="shared" si="1024"/>
        <v>0</v>
      </c>
      <c r="BZ1746" s="12">
        <f t="shared" si="1025"/>
        <v>0</v>
      </c>
      <c r="CA1746" s="12" t="str">
        <f t="shared" si="1026"/>
        <v/>
      </c>
      <c r="CB1746" s="21" t="str">
        <f t="shared" si="1027"/>
        <v/>
      </c>
      <c r="CC1746" s="12" t="str">
        <f t="shared" si="1028"/>
        <v/>
      </c>
      <c r="CD1746" s="12" t="str">
        <f t="shared" si="1029"/>
        <v/>
      </c>
      <c r="CF1746" s="12">
        <f t="shared" si="1030"/>
        <v>0</v>
      </c>
      <c r="CG1746" s="12">
        <f t="shared" si="1031"/>
        <v>0</v>
      </c>
      <c r="CH1746" s="12">
        <f t="shared" si="1032"/>
        <v>0</v>
      </c>
      <c r="CI1746" s="12">
        <f t="shared" si="1033"/>
        <v>0</v>
      </c>
      <c r="CJ1746" s="12">
        <f t="shared" si="1034"/>
        <v>0</v>
      </c>
      <c r="CK1746" s="12">
        <f t="shared" si="1035"/>
        <v>0</v>
      </c>
    </row>
    <row r="1747" spans="50:89" x14ac:dyDescent="0.25">
      <c r="AX1747" s="12" t="str">
        <f t="shared" si="1005"/>
        <v/>
      </c>
      <c r="AY1747" s="12" t="str">
        <f t="shared" si="1036"/>
        <v/>
      </c>
      <c r="AZ1747" s="20">
        <f t="shared" si="1006"/>
        <v>0</v>
      </c>
      <c r="BA1747" s="12" t="str">
        <f t="shared" si="1001"/>
        <v/>
      </c>
      <c r="BB1747" s="12" t="str">
        <f t="shared" si="1002"/>
        <v/>
      </c>
      <c r="BC1747" s="12" t="str">
        <f t="shared" si="1003"/>
        <v/>
      </c>
      <c r="BD1747" s="12" t="str">
        <f t="shared" si="1004"/>
        <v/>
      </c>
      <c r="BF1747" s="12">
        <f t="shared" si="1007"/>
        <v>0</v>
      </c>
      <c r="BG1747" s="12">
        <f t="shared" si="1008"/>
        <v>0</v>
      </c>
      <c r="BH1747" s="12">
        <f t="shared" si="1009"/>
        <v>0</v>
      </c>
      <c r="BI1747" s="12">
        <f t="shared" si="1010"/>
        <v>0</v>
      </c>
      <c r="BJ1747" s="12">
        <f t="shared" si="1011"/>
        <v>0</v>
      </c>
      <c r="BK1747" s="12">
        <f t="shared" si="1012"/>
        <v>0</v>
      </c>
      <c r="BL1747" s="20">
        <f t="shared" si="1013"/>
        <v>0</v>
      </c>
      <c r="BM1747" s="12">
        <f t="shared" si="1014"/>
        <v>0</v>
      </c>
      <c r="BN1747" s="12" t="str">
        <f t="shared" si="1000"/>
        <v/>
      </c>
      <c r="BO1747" s="12" t="str">
        <f t="shared" si="1015"/>
        <v/>
      </c>
      <c r="BP1747" s="12" t="str">
        <f t="shared" si="1016"/>
        <v/>
      </c>
      <c r="BQ1747" s="12" t="str">
        <f t="shared" si="1017"/>
        <v/>
      </c>
      <c r="BS1747" s="12">
        <f t="shared" si="1018"/>
        <v>0</v>
      </c>
      <c r="BT1747" s="12">
        <f t="shared" si="1019"/>
        <v>0</v>
      </c>
      <c r="BU1747" s="12">
        <f t="shared" si="1020"/>
        <v>0</v>
      </c>
      <c r="BV1747" s="12">
        <f t="shared" si="1021"/>
        <v>0</v>
      </c>
      <c r="BW1747" s="12">
        <f t="shared" si="1022"/>
        <v>0</v>
      </c>
      <c r="BX1747" s="12">
        <f t="shared" si="1023"/>
        <v>0</v>
      </c>
      <c r="BY1747" s="12">
        <f t="shared" si="1024"/>
        <v>0</v>
      </c>
      <c r="BZ1747" s="12">
        <f t="shared" si="1025"/>
        <v>0</v>
      </c>
      <c r="CA1747" s="12" t="str">
        <f t="shared" si="1026"/>
        <v/>
      </c>
      <c r="CB1747" s="21" t="str">
        <f t="shared" si="1027"/>
        <v/>
      </c>
      <c r="CC1747" s="12" t="str">
        <f t="shared" si="1028"/>
        <v/>
      </c>
      <c r="CD1747" s="12" t="str">
        <f t="shared" si="1029"/>
        <v/>
      </c>
      <c r="CF1747" s="12">
        <f t="shared" si="1030"/>
        <v>0</v>
      </c>
      <c r="CG1747" s="12">
        <f t="shared" si="1031"/>
        <v>0</v>
      </c>
      <c r="CH1747" s="12">
        <f t="shared" si="1032"/>
        <v>0</v>
      </c>
      <c r="CI1747" s="12">
        <f t="shared" si="1033"/>
        <v>0</v>
      </c>
      <c r="CJ1747" s="12">
        <f t="shared" si="1034"/>
        <v>0</v>
      </c>
      <c r="CK1747" s="12">
        <f t="shared" si="1035"/>
        <v>0</v>
      </c>
    </row>
    <row r="1748" spans="50:89" x14ac:dyDescent="0.25">
      <c r="AX1748" s="12" t="str">
        <f t="shared" si="1005"/>
        <v/>
      </c>
      <c r="AY1748" s="12" t="str">
        <f t="shared" si="1036"/>
        <v/>
      </c>
      <c r="AZ1748" s="20">
        <f t="shared" si="1006"/>
        <v>0</v>
      </c>
      <c r="BA1748" s="12" t="str">
        <f t="shared" si="1001"/>
        <v/>
      </c>
      <c r="BB1748" s="12" t="str">
        <f t="shared" si="1002"/>
        <v/>
      </c>
      <c r="BC1748" s="12" t="str">
        <f t="shared" si="1003"/>
        <v/>
      </c>
      <c r="BD1748" s="12" t="str">
        <f t="shared" si="1004"/>
        <v/>
      </c>
      <c r="BF1748" s="12">
        <f t="shared" si="1007"/>
        <v>0</v>
      </c>
      <c r="BG1748" s="12">
        <f t="shared" si="1008"/>
        <v>0</v>
      </c>
      <c r="BH1748" s="12">
        <f t="shared" si="1009"/>
        <v>0</v>
      </c>
      <c r="BI1748" s="12">
        <f t="shared" si="1010"/>
        <v>0</v>
      </c>
      <c r="BJ1748" s="12">
        <f t="shared" si="1011"/>
        <v>0</v>
      </c>
      <c r="BK1748" s="12">
        <f t="shared" si="1012"/>
        <v>0</v>
      </c>
      <c r="BL1748" s="20">
        <f t="shared" si="1013"/>
        <v>0</v>
      </c>
      <c r="BM1748" s="12">
        <f t="shared" si="1014"/>
        <v>0</v>
      </c>
      <c r="BN1748" s="12" t="str">
        <f t="shared" si="1000"/>
        <v/>
      </c>
      <c r="BO1748" s="12" t="str">
        <f t="shared" si="1015"/>
        <v/>
      </c>
      <c r="BP1748" s="12" t="str">
        <f t="shared" si="1016"/>
        <v/>
      </c>
      <c r="BQ1748" s="12" t="str">
        <f t="shared" si="1017"/>
        <v/>
      </c>
      <c r="BS1748" s="12">
        <f t="shared" si="1018"/>
        <v>0</v>
      </c>
      <c r="BT1748" s="12">
        <f t="shared" si="1019"/>
        <v>0</v>
      </c>
      <c r="BU1748" s="12">
        <f t="shared" si="1020"/>
        <v>0</v>
      </c>
      <c r="BV1748" s="12">
        <f t="shared" si="1021"/>
        <v>0</v>
      </c>
      <c r="BW1748" s="12">
        <f t="shared" si="1022"/>
        <v>0</v>
      </c>
      <c r="BX1748" s="12">
        <f t="shared" si="1023"/>
        <v>0</v>
      </c>
      <c r="BY1748" s="12">
        <f t="shared" si="1024"/>
        <v>0</v>
      </c>
      <c r="BZ1748" s="12">
        <f t="shared" si="1025"/>
        <v>0</v>
      </c>
      <c r="CA1748" s="12" t="str">
        <f t="shared" si="1026"/>
        <v/>
      </c>
      <c r="CB1748" s="21" t="str">
        <f t="shared" si="1027"/>
        <v/>
      </c>
      <c r="CC1748" s="12" t="str">
        <f t="shared" si="1028"/>
        <v/>
      </c>
      <c r="CD1748" s="12" t="str">
        <f t="shared" si="1029"/>
        <v/>
      </c>
      <c r="CF1748" s="12">
        <f t="shared" si="1030"/>
        <v>0</v>
      </c>
      <c r="CG1748" s="12">
        <f t="shared" si="1031"/>
        <v>0</v>
      </c>
      <c r="CH1748" s="12">
        <f t="shared" si="1032"/>
        <v>0</v>
      </c>
      <c r="CI1748" s="12">
        <f t="shared" si="1033"/>
        <v>0</v>
      </c>
      <c r="CJ1748" s="12">
        <f t="shared" si="1034"/>
        <v>0</v>
      </c>
      <c r="CK1748" s="12">
        <f t="shared" si="1035"/>
        <v>0</v>
      </c>
    </row>
    <row r="1749" spans="50:89" x14ac:dyDescent="0.25">
      <c r="AX1749" s="12" t="str">
        <f t="shared" si="1005"/>
        <v/>
      </c>
      <c r="AY1749" s="12" t="str">
        <f t="shared" si="1036"/>
        <v/>
      </c>
      <c r="AZ1749" s="20">
        <f t="shared" si="1006"/>
        <v>0</v>
      </c>
      <c r="BA1749" s="12" t="str">
        <f t="shared" si="1001"/>
        <v/>
      </c>
      <c r="BB1749" s="12" t="str">
        <f t="shared" si="1002"/>
        <v/>
      </c>
      <c r="BC1749" s="12" t="str">
        <f t="shared" si="1003"/>
        <v/>
      </c>
      <c r="BD1749" s="12" t="str">
        <f t="shared" si="1004"/>
        <v/>
      </c>
      <c r="BF1749" s="12">
        <f t="shared" si="1007"/>
        <v>0</v>
      </c>
      <c r="BG1749" s="12">
        <f t="shared" si="1008"/>
        <v>0</v>
      </c>
      <c r="BH1749" s="12">
        <f t="shared" si="1009"/>
        <v>0</v>
      </c>
      <c r="BI1749" s="12">
        <f t="shared" si="1010"/>
        <v>0</v>
      </c>
      <c r="BJ1749" s="12">
        <f t="shared" si="1011"/>
        <v>0</v>
      </c>
      <c r="BK1749" s="12">
        <f t="shared" si="1012"/>
        <v>0</v>
      </c>
      <c r="BL1749" s="20">
        <f t="shared" si="1013"/>
        <v>0</v>
      </c>
      <c r="BM1749" s="12">
        <f t="shared" si="1014"/>
        <v>0</v>
      </c>
      <c r="BN1749" s="12" t="str">
        <f t="shared" si="1000"/>
        <v/>
      </c>
      <c r="BO1749" s="12" t="str">
        <f t="shared" si="1015"/>
        <v/>
      </c>
      <c r="BP1749" s="12" t="str">
        <f t="shared" si="1016"/>
        <v/>
      </c>
      <c r="BQ1749" s="12" t="str">
        <f t="shared" si="1017"/>
        <v/>
      </c>
      <c r="BS1749" s="12">
        <f t="shared" si="1018"/>
        <v>0</v>
      </c>
      <c r="BT1749" s="12">
        <f t="shared" si="1019"/>
        <v>0</v>
      </c>
      <c r="BU1749" s="12">
        <f t="shared" si="1020"/>
        <v>0</v>
      </c>
      <c r="BV1749" s="12">
        <f t="shared" si="1021"/>
        <v>0</v>
      </c>
      <c r="BW1749" s="12">
        <f t="shared" si="1022"/>
        <v>0</v>
      </c>
      <c r="BX1749" s="12">
        <f t="shared" si="1023"/>
        <v>0</v>
      </c>
      <c r="BY1749" s="12">
        <f t="shared" si="1024"/>
        <v>0</v>
      </c>
      <c r="BZ1749" s="12">
        <f t="shared" si="1025"/>
        <v>0</v>
      </c>
      <c r="CA1749" s="12" t="str">
        <f t="shared" si="1026"/>
        <v/>
      </c>
      <c r="CB1749" s="21" t="str">
        <f t="shared" si="1027"/>
        <v/>
      </c>
      <c r="CC1749" s="12" t="str">
        <f t="shared" si="1028"/>
        <v/>
      </c>
      <c r="CD1749" s="12" t="str">
        <f t="shared" si="1029"/>
        <v/>
      </c>
      <c r="CF1749" s="12">
        <f t="shared" si="1030"/>
        <v>0</v>
      </c>
      <c r="CG1749" s="12">
        <f t="shared" si="1031"/>
        <v>0</v>
      </c>
      <c r="CH1749" s="12">
        <f t="shared" si="1032"/>
        <v>0</v>
      </c>
      <c r="CI1749" s="12">
        <f t="shared" si="1033"/>
        <v>0</v>
      </c>
      <c r="CJ1749" s="12">
        <f t="shared" si="1034"/>
        <v>0</v>
      </c>
      <c r="CK1749" s="12">
        <f t="shared" si="1035"/>
        <v>0</v>
      </c>
    </row>
    <row r="1750" spans="50:89" x14ac:dyDescent="0.25">
      <c r="AX1750" s="12" t="str">
        <f t="shared" si="1005"/>
        <v/>
      </c>
      <c r="AY1750" s="12" t="str">
        <f t="shared" si="1036"/>
        <v/>
      </c>
      <c r="AZ1750" s="20">
        <f t="shared" si="1006"/>
        <v>0</v>
      </c>
      <c r="BA1750" s="12" t="str">
        <f t="shared" si="1001"/>
        <v/>
      </c>
      <c r="BB1750" s="12" t="str">
        <f t="shared" si="1002"/>
        <v/>
      </c>
      <c r="BC1750" s="12" t="str">
        <f t="shared" si="1003"/>
        <v/>
      </c>
      <c r="BD1750" s="12" t="str">
        <f t="shared" si="1004"/>
        <v/>
      </c>
      <c r="BF1750" s="12">
        <f t="shared" si="1007"/>
        <v>0</v>
      </c>
      <c r="BG1750" s="12">
        <f t="shared" si="1008"/>
        <v>0</v>
      </c>
      <c r="BH1750" s="12">
        <f t="shared" si="1009"/>
        <v>0</v>
      </c>
      <c r="BI1750" s="12">
        <f t="shared" si="1010"/>
        <v>0</v>
      </c>
      <c r="BJ1750" s="12">
        <f t="shared" si="1011"/>
        <v>0</v>
      </c>
      <c r="BK1750" s="12">
        <f t="shared" si="1012"/>
        <v>0</v>
      </c>
      <c r="BL1750" s="20">
        <f t="shared" si="1013"/>
        <v>0</v>
      </c>
      <c r="BM1750" s="12">
        <f t="shared" si="1014"/>
        <v>0</v>
      </c>
      <c r="BN1750" s="12" t="str">
        <f t="shared" si="1000"/>
        <v/>
      </c>
      <c r="BO1750" s="12" t="str">
        <f t="shared" si="1015"/>
        <v/>
      </c>
      <c r="BP1750" s="12" t="str">
        <f t="shared" si="1016"/>
        <v/>
      </c>
      <c r="BQ1750" s="12" t="str">
        <f t="shared" si="1017"/>
        <v/>
      </c>
      <c r="BS1750" s="12">
        <f t="shared" si="1018"/>
        <v>0</v>
      </c>
      <c r="BT1750" s="12">
        <f t="shared" si="1019"/>
        <v>0</v>
      </c>
      <c r="BU1750" s="12">
        <f t="shared" si="1020"/>
        <v>0</v>
      </c>
      <c r="BV1750" s="12">
        <f t="shared" si="1021"/>
        <v>0</v>
      </c>
      <c r="BW1750" s="12">
        <f t="shared" si="1022"/>
        <v>0</v>
      </c>
      <c r="BX1750" s="12">
        <f t="shared" si="1023"/>
        <v>0</v>
      </c>
      <c r="BY1750" s="12">
        <f t="shared" si="1024"/>
        <v>0</v>
      </c>
      <c r="BZ1750" s="12">
        <f t="shared" si="1025"/>
        <v>0</v>
      </c>
      <c r="CA1750" s="12" t="str">
        <f t="shared" si="1026"/>
        <v/>
      </c>
      <c r="CB1750" s="21" t="str">
        <f t="shared" si="1027"/>
        <v/>
      </c>
      <c r="CC1750" s="12" t="str">
        <f t="shared" si="1028"/>
        <v/>
      </c>
      <c r="CD1750" s="12" t="str">
        <f t="shared" si="1029"/>
        <v/>
      </c>
      <c r="CF1750" s="12">
        <f t="shared" si="1030"/>
        <v>0</v>
      </c>
      <c r="CG1750" s="12">
        <f t="shared" si="1031"/>
        <v>0</v>
      </c>
      <c r="CH1750" s="12">
        <f t="shared" si="1032"/>
        <v>0</v>
      </c>
      <c r="CI1750" s="12">
        <f t="shared" si="1033"/>
        <v>0</v>
      </c>
      <c r="CJ1750" s="12">
        <f t="shared" si="1034"/>
        <v>0</v>
      </c>
      <c r="CK1750" s="12">
        <f t="shared" si="1035"/>
        <v>0</v>
      </c>
    </row>
    <row r="1751" spans="50:89" x14ac:dyDescent="0.25">
      <c r="AX1751" s="12" t="str">
        <f t="shared" si="1005"/>
        <v/>
      </c>
      <c r="AY1751" s="12" t="str">
        <f t="shared" si="1036"/>
        <v/>
      </c>
      <c r="AZ1751" s="20">
        <f t="shared" si="1006"/>
        <v>0</v>
      </c>
      <c r="BA1751" s="12" t="str">
        <f t="shared" si="1001"/>
        <v/>
      </c>
      <c r="BB1751" s="12" t="str">
        <f t="shared" si="1002"/>
        <v/>
      </c>
      <c r="BC1751" s="12" t="str">
        <f t="shared" si="1003"/>
        <v/>
      </c>
      <c r="BD1751" s="12" t="str">
        <f t="shared" si="1004"/>
        <v/>
      </c>
      <c r="BF1751" s="12">
        <f t="shared" si="1007"/>
        <v>0</v>
      </c>
      <c r="BG1751" s="12">
        <f t="shared" si="1008"/>
        <v>0</v>
      </c>
      <c r="BH1751" s="12">
        <f t="shared" si="1009"/>
        <v>0</v>
      </c>
      <c r="BI1751" s="12">
        <f t="shared" si="1010"/>
        <v>0</v>
      </c>
      <c r="BJ1751" s="12">
        <f t="shared" si="1011"/>
        <v>0</v>
      </c>
      <c r="BK1751" s="12">
        <f t="shared" si="1012"/>
        <v>0</v>
      </c>
      <c r="BL1751" s="20">
        <f t="shared" si="1013"/>
        <v>0</v>
      </c>
      <c r="BM1751" s="12">
        <f t="shared" si="1014"/>
        <v>0</v>
      </c>
      <c r="BN1751" s="12" t="str">
        <f t="shared" si="1000"/>
        <v/>
      </c>
      <c r="BO1751" s="12" t="str">
        <f t="shared" si="1015"/>
        <v/>
      </c>
      <c r="BP1751" s="12" t="str">
        <f t="shared" si="1016"/>
        <v/>
      </c>
      <c r="BQ1751" s="12" t="str">
        <f t="shared" si="1017"/>
        <v/>
      </c>
      <c r="BS1751" s="12">
        <f t="shared" si="1018"/>
        <v>0</v>
      </c>
      <c r="BT1751" s="12">
        <f t="shared" si="1019"/>
        <v>0</v>
      </c>
      <c r="BU1751" s="12">
        <f t="shared" si="1020"/>
        <v>0</v>
      </c>
      <c r="BV1751" s="12">
        <f t="shared" si="1021"/>
        <v>0</v>
      </c>
      <c r="BW1751" s="12">
        <f t="shared" si="1022"/>
        <v>0</v>
      </c>
      <c r="BX1751" s="12">
        <f t="shared" si="1023"/>
        <v>0</v>
      </c>
      <c r="BY1751" s="12">
        <f t="shared" si="1024"/>
        <v>0</v>
      </c>
      <c r="BZ1751" s="12">
        <f t="shared" si="1025"/>
        <v>0</v>
      </c>
      <c r="CA1751" s="12" t="str">
        <f t="shared" si="1026"/>
        <v/>
      </c>
      <c r="CB1751" s="21" t="str">
        <f t="shared" si="1027"/>
        <v/>
      </c>
      <c r="CC1751" s="12" t="str">
        <f t="shared" si="1028"/>
        <v/>
      </c>
      <c r="CD1751" s="12" t="str">
        <f t="shared" si="1029"/>
        <v/>
      </c>
      <c r="CF1751" s="12">
        <f t="shared" si="1030"/>
        <v>0</v>
      </c>
      <c r="CG1751" s="12">
        <f t="shared" si="1031"/>
        <v>0</v>
      </c>
      <c r="CH1751" s="12">
        <f t="shared" si="1032"/>
        <v>0</v>
      </c>
      <c r="CI1751" s="12">
        <f t="shared" si="1033"/>
        <v>0</v>
      </c>
      <c r="CJ1751" s="12">
        <f t="shared" si="1034"/>
        <v>0</v>
      </c>
      <c r="CK1751" s="12">
        <f t="shared" si="1035"/>
        <v>0</v>
      </c>
    </row>
    <row r="1752" spans="50:89" x14ac:dyDescent="0.25">
      <c r="AX1752" s="12" t="str">
        <f t="shared" si="1005"/>
        <v/>
      </c>
      <c r="AY1752" s="12" t="str">
        <f t="shared" si="1036"/>
        <v/>
      </c>
      <c r="AZ1752" s="20">
        <f t="shared" si="1006"/>
        <v>0</v>
      </c>
      <c r="BA1752" s="12" t="str">
        <f t="shared" si="1001"/>
        <v/>
      </c>
      <c r="BB1752" s="12" t="str">
        <f t="shared" si="1002"/>
        <v/>
      </c>
      <c r="BC1752" s="12" t="str">
        <f t="shared" si="1003"/>
        <v/>
      </c>
      <c r="BD1752" s="12" t="str">
        <f t="shared" si="1004"/>
        <v/>
      </c>
      <c r="BF1752" s="12">
        <f t="shared" si="1007"/>
        <v>0</v>
      </c>
      <c r="BG1752" s="12">
        <f t="shared" si="1008"/>
        <v>0</v>
      </c>
      <c r="BH1752" s="12">
        <f t="shared" si="1009"/>
        <v>0</v>
      </c>
      <c r="BI1752" s="12">
        <f t="shared" si="1010"/>
        <v>0</v>
      </c>
      <c r="BJ1752" s="12">
        <f t="shared" si="1011"/>
        <v>0</v>
      </c>
      <c r="BK1752" s="12">
        <f t="shared" si="1012"/>
        <v>0</v>
      </c>
      <c r="BL1752" s="20">
        <f t="shared" si="1013"/>
        <v>0</v>
      </c>
      <c r="BM1752" s="12">
        <f t="shared" si="1014"/>
        <v>0</v>
      </c>
      <c r="BN1752" s="12" t="str">
        <f t="shared" si="1000"/>
        <v/>
      </c>
      <c r="BO1752" s="12" t="str">
        <f t="shared" si="1015"/>
        <v/>
      </c>
      <c r="BP1752" s="12" t="str">
        <f t="shared" si="1016"/>
        <v/>
      </c>
      <c r="BQ1752" s="12" t="str">
        <f t="shared" si="1017"/>
        <v/>
      </c>
      <c r="BS1752" s="12">
        <f t="shared" si="1018"/>
        <v>0</v>
      </c>
      <c r="BT1752" s="12">
        <f t="shared" si="1019"/>
        <v>0</v>
      </c>
      <c r="BU1752" s="12">
        <f t="shared" si="1020"/>
        <v>0</v>
      </c>
      <c r="BV1752" s="12">
        <f t="shared" si="1021"/>
        <v>0</v>
      </c>
      <c r="BW1752" s="12">
        <f t="shared" si="1022"/>
        <v>0</v>
      </c>
      <c r="BX1752" s="12">
        <f t="shared" si="1023"/>
        <v>0</v>
      </c>
      <c r="BY1752" s="12">
        <f t="shared" si="1024"/>
        <v>0</v>
      </c>
      <c r="BZ1752" s="12">
        <f t="shared" si="1025"/>
        <v>0</v>
      </c>
      <c r="CA1752" s="12" t="str">
        <f t="shared" si="1026"/>
        <v/>
      </c>
      <c r="CB1752" s="21" t="str">
        <f t="shared" si="1027"/>
        <v/>
      </c>
      <c r="CC1752" s="12" t="str">
        <f t="shared" si="1028"/>
        <v/>
      </c>
      <c r="CD1752" s="12" t="str">
        <f t="shared" si="1029"/>
        <v/>
      </c>
      <c r="CF1752" s="12">
        <f t="shared" si="1030"/>
        <v>0</v>
      </c>
      <c r="CG1752" s="12">
        <f t="shared" si="1031"/>
        <v>0</v>
      </c>
      <c r="CH1752" s="12">
        <f t="shared" si="1032"/>
        <v>0</v>
      </c>
      <c r="CI1752" s="12">
        <f t="shared" si="1033"/>
        <v>0</v>
      </c>
      <c r="CJ1752" s="12">
        <f t="shared" si="1034"/>
        <v>0</v>
      </c>
      <c r="CK1752" s="12">
        <f t="shared" si="1035"/>
        <v>0</v>
      </c>
    </row>
    <row r="1753" spans="50:89" x14ac:dyDescent="0.25">
      <c r="AX1753" s="12" t="str">
        <f t="shared" si="1005"/>
        <v/>
      </c>
      <c r="AY1753" s="12" t="str">
        <f t="shared" si="1036"/>
        <v/>
      </c>
      <c r="AZ1753" s="20">
        <f t="shared" si="1006"/>
        <v>0</v>
      </c>
      <c r="BA1753" s="12" t="str">
        <f t="shared" si="1001"/>
        <v/>
      </c>
      <c r="BB1753" s="12" t="str">
        <f t="shared" si="1002"/>
        <v/>
      </c>
      <c r="BC1753" s="12" t="str">
        <f t="shared" si="1003"/>
        <v/>
      </c>
      <c r="BD1753" s="12" t="str">
        <f t="shared" si="1004"/>
        <v/>
      </c>
      <c r="BF1753" s="12">
        <f t="shared" si="1007"/>
        <v>0</v>
      </c>
      <c r="BG1753" s="12">
        <f t="shared" si="1008"/>
        <v>0</v>
      </c>
      <c r="BH1753" s="12">
        <f t="shared" si="1009"/>
        <v>0</v>
      </c>
      <c r="BI1753" s="12">
        <f t="shared" si="1010"/>
        <v>0</v>
      </c>
      <c r="BJ1753" s="12">
        <f t="shared" si="1011"/>
        <v>0</v>
      </c>
      <c r="BK1753" s="12">
        <f t="shared" si="1012"/>
        <v>0</v>
      </c>
      <c r="BL1753" s="20">
        <f t="shared" si="1013"/>
        <v>0</v>
      </c>
      <c r="BM1753" s="12">
        <f t="shared" si="1014"/>
        <v>0</v>
      </c>
      <c r="BN1753" s="12" t="str">
        <f t="shared" si="1000"/>
        <v/>
      </c>
      <c r="BO1753" s="12" t="str">
        <f t="shared" si="1015"/>
        <v/>
      </c>
      <c r="BP1753" s="12" t="str">
        <f t="shared" si="1016"/>
        <v/>
      </c>
      <c r="BQ1753" s="12" t="str">
        <f t="shared" si="1017"/>
        <v/>
      </c>
      <c r="BS1753" s="12">
        <f t="shared" si="1018"/>
        <v>0</v>
      </c>
      <c r="BT1753" s="12">
        <f t="shared" si="1019"/>
        <v>0</v>
      </c>
      <c r="BU1753" s="12">
        <f t="shared" si="1020"/>
        <v>0</v>
      </c>
      <c r="BV1753" s="12">
        <f t="shared" si="1021"/>
        <v>0</v>
      </c>
      <c r="BW1753" s="12">
        <f t="shared" si="1022"/>
        <v>0</v>
      </c>
      <c r="BX1753" s="12">
        <f t="shared" si="1023"/>
        <v>0</v>
      </c>
      <c r="BY1753" s="12">
        <f t="shared" si="1024"/>
        <v>0</v>
      </c>
      <c r="BZ1753" s="12">
        <f t="shared" si="1025"/>
        <v>0</v>
      </c>
      <c r="CA1753" s="12" t="str">
        <f t="shared" si="1026"/>
        <v/>
      </c>
      <c r="CB1753" s="21" t="str">
        <f t="shared" si="1027"/>
        <v/>
      </c>
      <c r="CC1753" s="12" t="str">
        <f t="shared" si="1028"/>
        <v/>
      </c>
      <c r="CD1753" s="12" t="str">
        <f t="shared" si="1029"/>
        <v/>
      </c>
      <c r="CF1753" s="12">
        <f t="shared" si="1030"/>
        <v>0</v>
      </c>
      <c r="CG1753" s="12">
        <f t="shared" si="1031"/>
        <v>0</v>
      </c>
      <c r="CH1753" s="12">
        <f t="shared" si="1032"/>
        <v>0</v>
      </c>
      <c r="CI1753" s="12">
        <f t="shared" si="1033"/>
        <v>0</v>
      </c>
      <c r="CJ1753" s="12">
        <f t="shared" si="1034"/>
        <v>0</v>
      </c>
      <c r="CK1753" s="12">
        <f t="shared" si="1035"/>
        <v>0</v>
      </c>
    </row>
    <row r="1754" spans="50:89" x14ac:dyDescent="0.25">
      <c r="AX1754" s="12" t="str">
        <f t="shared" si="1005"/>
        <v/>
      </c>
      <c r="AY1754" s="12" t="str">
        <f t="shared" si="1036"/>
        <v/>
      </c>
      <c r="AZ1754" s="20">
        <f t="shared" si="1006"/>
        <v>0</v>
      </c>
      <c r="BA1754" s="12" t="str">
        <f t="shared" si="1001"/>
        <v/>
      </c>
      <c r="BB1754" s="12" t="str">
        <f t="shared" si="1002"/>
        <v/>
      </c>
      <c r="BC1754" s="12" t="str">
        <f t="shared" si="1003"/>
        <v/>
      </c>
      <c r="BD1754" s="12" t="str">
        <f t="shared" si="1004"/>
        <v/>
      </c>
      <c r="BF1754" s="12">
        <f t="shared" si="1007"/>
        <v>0</v>
      </c>
      <c r="BG1754" s="12">
        <f t="shared" si="1008"/>
        <v>0</v>
      </c>
      <c r="BH1754" s="12">
        <f t="shared" si="1009"/>
        <v>0</v>
      </c>
      <c r="BI1754" s="12">
        <f t="shared" si="1010"/>
        <v>0</v>
      </c>
      <c r="BJ1754" s="12">
        <f t="shared" si="1011"/>
        <v>0</v>
      </c>
      <c r="BK1754" s="12">
        <f t="shared" si="1012"/>
        <v>0</v>
      </c>
      <c r="BL1754" s="20">
        <f t="shared" si="1013"/>
        <v>0</v>
      </c>
      <c r="BM1754" s="12">
        <f t="shared" si="1014"/>
        <v>0</v>
      </c>
      <c r="BN1754" s="12" t="str">
        <f t="shared" si="1000"/>
        <v/>
      </c>
      <c r="BO1754" s="12" t="str">
        <f t="shared" si="1015"/>
        <v/>
      </c>
      <c r="BP1754" s="12" t="str">
        <f t="shared" si="1016"/>
        <v/>
      </c>
      <c r="BQ1754" s="12" t="str">
        <f t="shared" si="1017"/>
        <v/>
      </c>
      <c r="BS1754" s="12">
        <f t="shared" si="1018"/>
        <v>0</v>
      </c>
      <c r="BT1754" s="12">
        <f t="shared" si="1019"/>
        <v>0</v>
      </c>
      <c r="BU1754" s="12">
        <f t="shared" si="1020"/>
        <v>0</v>
      </c>
      <c r="BV1754" s="12">
        <f t="shared" si="1021"/>
        <v>0</v>
      </c>
      <c r="BW1754" s="12">
        <f t="shared" si="1022"/>
        <v>0</v>
      </c>
      <c r="BX1754" s="12">
        <f t="shared" si="1023"/>
        <v>0</v>
      </c>
      <c r="BY1754" s="12">
        <f t="shared" si="1024"/>
        <v>0</v>
      </c>
      <c r="BZ1754" s="12">
        <f t="shared" si="1025"/>
        <v>0</v>
      </c>
      <c r="CA1754" s="12" t="str">
        <f t="shared" si="1026"/>
        <v/>
      </c>
      <c r="CB1754" s="21" t="str">
        <f t="shared" si="1027"/>
        <v/>
      </c>
      <c r="CC1754" s="12" t="str">
        <f t="shared" si="1028"/>
        <v/>
      </c>
      <c r="CD1754" s="12" t="str">
        <f t="shared" si="1029"/>
        <v/>
      </c>
      <c r="CF1754" s="12">
        <f t="shared" si="1030"/>
        <v>0</v>
      </c>
      <c r="CG1754" s="12">
        <f t="shared" si="1031"/>
        <v>0</v>
      </c>
      <c r="CH1754" s="12">
        <f t="shared" si="1032"/>
        <v>0</v>
      </c>
      <c r="CI1754" s="12">
        <f t="shared" si="1033"/>
        <v>0</v>
      </c>
      <c r="CJ1754" s="12">
        <f t="shared" si="1034"/>
        <v>0</v>
      </c>
      <c r="CK1754" s="12">
        <f t="shared" si="1035"/>
        <v>0</v>
      </c>
    </row>
    <row r="1755" spans="50:89" x14ac:dyDescent="0.25">
      <c r="AX1755" s="12" t="str">
        <f t="shared" si="1005"/>
        <v/>
      </c>
      <c r="AY1755" s="12" t="str">
        <f t="shared" si="1036"/>
        <v/>
      </c>
      <c r="AZ1755" s="20">
        <f t="shared" si="1006"/>
        <v>0</v>
      </c>
      <c r="BA1755" s="12" t="str">
        <f t="shared" si="1001"/>
        <v/>
      </c>
      <c r="BB1755" s="12" t="str">
        <f t="shared" si="1002"/>
        <v/>
      </c>
      <c r="BC1755" s="12" t="str">
        <f t="shared" si="1003"/>
        <v/>
      </c>
      <c r="BD1755" s="12" t="str">
        <f t="shared" si="1004"/>
        <v/>
      </c>
      <c r="BF1755" s="12">
        <f t="shared" si="1007"/>
        <v>0</v>
      </c>
      <c r="BG1755" s="12">
        <f t="shared" si="1008"/>
        <v>0</v>
      </c>
      <c r="BH1755" s="12">
        <f t="shared" si="1009"/>
        <v>0</v>
      </c>
      <c r="BI1755" s="12">
        <f t="shared" si="1010"/>
        <v>0</v>
      </c>
      <c r="BJ1755" s="12">
        <f t="shared" si="1011"/>
        <v>0</v>
      </c>
      <c r="BK1755" s="12">
        <f t="shared" si="1012"/>
        <v>0</v>
      </c>
      <c r="BL1755" s="20">
        <f t="shared" si="1013"/>
        <v>0</v>
      </c>
      <c r="BM1755" s="12">
        <f t="shared" si="1014"/>
        <v>0</v>
      </c>
      <c r="BN1755" s="12" t="str">
        <f t="shared" ref="BN1755:BN1818" si="1037">IF(OR(LEN(BL1755)&gt;35,MID(BL1755,19,1)=",",MID(BL1755,1,1)="0"),IFERROR(MID(BL1755,FIND(",",BL1755,1)+2,(FIND(",",BL1755,11))-(FIND(",",BL1755,1)+2)),""),IF(OR(MID(BL1755,1,3)="Opo",MID(BL1755,1,3)="Ret"),"",RIGHT(BL1755,LEN(BL1755)-FIND(",",BL1755,1)-1)))</f>
        <v/>
      </c>
      <c r="BO1755" s="12" t="str">
        <f t="shared" si="1015"/>
        <v/>
      </c>
      <c r="BP1755" s="12" t="str">
        <f t="shared" si="1016"/>
        <v/>
      </c>
      <c r="BQ1755" s="12" t="str">
        <f t="shared" si="1017"/>
        <v/>
      </c>
      <c r="BS1755" s="12">
        <f t="shared" si="1018"/>
        <v>0</v>
      </c>
      <c r="BT1755" s="12">
        <f t="shared" si="1019"/>
        <v>0</v>
      </c>
      <c r="BU1755" s="12">
        <f t="shared" si="1020"/>
        <v>0</v>
      </c>
      <c r="BV1755" s="12">
        <f t="shared" si="1021"/>
        <v>0</v>
      </c>
      <c r="BW1755" s="12">
        <f t="shared" si="1022"/>
        <v>0</v>
      </c>
      <c r="BX1755" s="12">
        <f t="shared" si="1023"/>
        <v>0</v>
      </c>
      <c r="BY1755" s="12">
        <f t="shared" si="1024"/>
        <v>0</v>
      </c>
      <c r="BZ1755" s="12">
        <f t="shared" si="1025"/>
        <v>0</v>
      </c>
      <c r="CA1755" s="12" t="str">
        <f t="shared" si="1026"/>
        <v/>
      </c>
      <c r="CB1755" s="21" t="str">
        <f t="shared" si="1027"/>
        <v/>
      </c>
      <c r="CC1755" s="12" t="str">
        <f t="shared" si="1028"/>
        <v/>
      </c>
      <c r="CD1755" s="12" t="str">
        <f t="shared" si="1029"/>
        <v/>
      </c>
      <c r="CF1755" s="12">
        <f t="shared" si="1030"/>
        <v>0</v>
      </c>
      <c r="CG1755" s="12">
        <f t="shared" si="1031"/>
        <v>0</v>
      </c>
      <c r="CH1755" s="12">
        <f t="shared" si="1032"/>
        <v>0</v>
      </c>
      <c r="CI1755" s="12">
        <f t="shared" si="1033"/>
        <v>0</v>
      </c>
      <c r="CJ1755" s="12">
        <f t="shared" si="1034"/>
        <v>0</v>
      </c>
      <c r="CK1755" s="12">
        <f t="shared" si="1035"/>
        <v>0</v>
      </c>
    </row>
    <row r="1756" spans="50:89" x14ac:dyDescent="0.25">
      <c r="AX1756" s="12" t="str">
        <f t="shared" si="1005"/>
        <v/>
      </c>
      <c r="AY1756" s="12" t="str">
        <f t="shared" si="1036"/>
        <v/>
      </c>
      <c r="AZ1756" s="20">
        <f t="shared" si="1006"/>
        <v>0</v>
      </c>
      <c r="BA1756" s="12" t="str">
        <f t="shared" si="1001"/>
        <v/>
      </c>
      <c r="BB1756" s="12" t="str">
        <f t="shared" si="1002"/>
        <v/>
      </c>
      <c r="BC1756" s="12" t="str">
        <f t="shared" si="1003"/>
        <v/>
      </c>
      <c r="BD1756" s="12" t="str">
        <f t="shared" si="1004"/>
        <v/>
      </c>
      <c r="BF1756" s="12">
        <f t="shared" si="1007"/>
        <v>0</v>
      </c>
      <c r="BG1756" s="12">
        <f t="shared" si="1008"/>
        <v>0</v>
      </c>
      <c r="BH1756" s="12">
        <f t="shared" si="1009"/>
        <v>0</v>
      </c>
      <c r="BI1756" s="12">
        <f t="shared" si="1010"/>
        <v>0</v>
      </c>
      <c r="BJ1756" s="12">
        <f t="shared" si="1011"/>
        <v>0</v>
      </c>
      <c r="BK1756" s="12">
        <f t="shared" si="1012"/>
        <v>0</v>
      </c>
      <c r="BL1756" s="20">
        <f t="shared" si="1013"/>
        <v>0</v>
      </c>
      <c r="BM1756" s="12">
        <f t="shared" si="1014"/>
        <v>0</v>
      </c>
      <c r="BN1756" s="12" t="str">
        <f t="shared" si="1037"/>
        <v/>
      </c>
      <c r="BO1756" s="12" t="str">
        <f t="shared" si="1015"/>
        <v/>
      </c>
      <c r="BP1756" s="12" t="str">
        <f t="shared" si="1016"/>
        <v/>
      </c>
      <c r="BQ1756" s="12" t="str">
        <f t="shared" si="1017"/>
        <v/>
      </c>
      <c r="BS1756" s="12">
        <f t="shared" si="1018"/>
        <v>0</v>
      </c>
      <c r="BT1756" s="12">
        <f t="shared" si="1019"/>
        <v>0</v>
      </c>
      <c r="BU1756" s="12">
        <f t="shared" si="1020"/>
        <v>0</v>
      </c>
      <c r="BV1756" s="12">
        <f t="shared" si="1021"/>
        <v>0</v>
      </c>
      <c r="BW1756" s="12">
        <f t="shared" si="1022"/>
        <v>0</v>
      </c>
      <c r="BX1756" s="12">
        <f t="shared" si="1023"/>
        <v>0</v>
      </c>
      <c r="BY1756" s="12">
        <f t="shared" si="1024"/>
        <v>0</v>
      </c>
      <c r="BZ1756" s="12">
        <f t="shared" si="1025"/>
        <v>0</v>
      </c>
      <c r="CA1756" s="12" t="str">
        <f t="shared" si="1026"/>
        <v/>
      </c>
      <c r="CB1756" s="21" t="str">
        <f t="shared" si="1027"/>
        <v/>
      </c>
      <c r="CC1756" s="12" t="str">
        <f t="shared" si="1028"/>
        <v/>
      </c>
      <c r="CD1756" s="12" t="str">
        <f t="shared" si="1029"/>
        <v/>
      </c>
      <c r="CF1756" s="12">
        <f t="shared" si="1030"/>
        <v>0</v>
      </c>
      <c r="CG1756" s="12">
        <f t="shared" si="1031"/>
        <v>0</v>
      </c>
      <c r="CH1756" s="12">
        <f t="shared" si="1032"/>
        <v>0</v>
      </c>
      <c r="CI1756" s="12">
        <f t="shared" si="1033"/>
        <v>0</v>
      </c>
      <c r="CJ1756" s="12">
        <f t="shared" si="1034"/>
        <v>0</v>
      </c>
      <c r="CK1756" s="12">
        <f t="shared" si="1035"/>
        <v>0</v>
      </c>
    </row>
    <row r="1757" spans="50:89" x14ac:dyDescent="0.25">
      <c r="AX1757" s="12" t="str">
        <f t="shared" si="1005"/>
        <v/>
      </c>
      <c r="AY1757" s="12" t="str">
        <f t="shared" si="1036"/>
        <v/>
      </c>
      <c r="AZ1757" s="20">
        <f t="shared" si="1006"/>
        <v>0</v>
      </c>
      <c r="BA1757" s="12" t="str">
        <f t="shared" si="1001"/>
        <v/>
      </c>
      <c r="BB1757" s="12" t="str">
        <f t="shared" si="1002"/>
        <v/>
      </c>
      <c r="BC1757" s="12" t="str">
        <f t="shared" si="1003"/>
        <v/>
      </c>
      <c r="BD1757" s="12" t="str">
        <f t="shared" si="1004"/>
        <v/>
      </c>
      <c r="BF1757" s="12">
        <f t="shared" si="1007"/>
        <v>0</v>
      </c>
      <c r="BG1757" s="12">
        <f t="shared" si="1008"/>
        <v>0</v>
      </c>
      <c r="BH1757" s="12">
        <f t="shared" si="1009"/>
        <v>0</v>
      </c>
      <c r="BI1757" s="12">
        <f t="shared" si="1010"/>
        <v>0</v>
      </c>
      <c r="BJ1757" s="12">
        <f t="shared" si="1011"/>
        <v>0</v>
      </c>
      <c r="BK1757" s="12">
        <f t="shared" si="1012"/>
        <v>0</v>
      </c>
      <c r="BL1757" s="20">
        <f t="shared" si="1013"/>
        <v>0</v>
      </c>
      <c r="BM1757" s="12">
        <f t="shared" si="1014"/>
        <v>0</v>
      </c>
      <c r="BN1757" s="12" t="str">
        <f t="shared" si="1037"/>
        <v/>
      </c>
      <c r="BO1757" s="12" t="str">
        <f t="shared" si="1015"/>
        <v/>
      </c>
      <c r="BP1757" s="12" t="str">
        <f t="shared" si="1016"/>
        <v/>
      </c>
      <c r="BQ1757" s="12" t="str">
        <f t="shared" si="1017"/>
        <v/>
      </c>
      <c r="BS1757" s="12">
        <f t="shared" si="1018"/>
        <v>0</v>
      </c>
      <c r="BT1757" s="12">
        <f t="shared" si="1019"/>
        <v>0</v>
      </c>
      <c r="BU1757" s="12">
        <f t="shared" si="1020"/>
        <v>0</v>
      </c>
      <c r="BV1757" s="12">
        <f t="shared" si="1021"/>
        <v>0</v>
      </c>
      <c r="BW1757" s="12">
        <f t="shared" si="1022"/>
        <v>0</v>
      </c>
      <c r="BX1757" s="12">
        <f t="shared" si="1023"/>
        <v>0</v>
      </c>
      <c r="BY1757" s="12">
        <f t="shared" si="1024"/>
        <v>0</v>
      </c>
      <c r="BZ1757" s="12">
        <f t="shared" si="1025"/>
        <v>0</v>
      </c>
      <c r="CA1757" s="12" t="str">
        <f t="shared" si="1026"/>
        <v/>
      </c>
      <c r="CB1757" s="21" t="str">
        <f t="shared" si="1027"/>
        <v/>
      </c>
      <c r="CC1757" s="12" t="str">
        <f t="shared" si="1028"/>
        <v/>
      </c>
      <c r="CD1757" s="12" t="str">
        <f t="shared" si="1029"/>
        <v/>
      </c>
      <c r="CF1757" s="12">
        <f t="shared" si="1030"/>
        <v>0</v>
      </c>
      <c r="CG1757" s="12">
        <f t="shared" si="1031"/>
        <v>0</v>
      </c>
      <c r="CH1757" s="12">
        <f t="shared" si="1032"/>
        <v>0</v>
      </c>
      <c r="CI1757" s="12">
        <f t="shared" si="1033"/>
        <v>0</v>
      </c>
      <c r="CJ1757" s="12">
        <f t="shared" si="1034"/>
        <v>0</v>
      </c>
      <c r="CK1757" s="12">
        <f t="shared" si="1035"/>
        <v>0</v>
      </c>
    </row>
    <row r="1758" spans="50:89" x14ac:dyDescent="0.25">
      <c r="AX1758" s="12" t="str">
        <f t="shared" si="1005"/>
        <v/>
      </c>
      <c r="AY1758" s="12" t="str">
        <f t="shared" si="1036"/>
        <v/>
      </c>
      <c r="AZ1758" s="20">
        <f t="shared" si="1006"/>
        <v>0</v>
      </c>
      <c r="BA1758" s="12" t="str">
        <f t="shared" si="1001"/>
        <v/>
      </c>
      <c r="BB1758" s="12" t="str">
        <f t="shared" si="1002"/>
        <v/>
      </c>
      <c r="BC1758" s="12" t="str">
        <f t="shared" si="1003"/>
        <v/>
      </c>
      <c r="BD1758" s="12" t="str">
        <f t="shared" si="1004"/>
        <v/>
      </c>
      <c r="BF1758" s="12">
        <f t="shared" si="1007"/>
        <v>0</v>
      </c>
      <c r="BG1758" s="12">
        <f t="shared" si="1008"/>
        <v>0</v>
      </c>
      <c r="BH1758" s="12">
        <f t="shared" si="1009"/>
        <v>0</v>
      </c>
      <c r="BI1758" s="12">
        <f t="shared" si="1010"/>
        <v>0</v>
      </c>
      <c r="BJ1758" s="12">
        <f t="shared" si="1011"/>
        <v>0</v>
      </c>
      <c r="BK1758" s="12">
        <f t="shared" si="1012"/>
        <v>0</v>
      </c>
      <c r="BL1758" s="20">
        <f t="shared" si="1013"/>
        <v>0</v>
      </c>
      <c r="BM1758" s="12">
        <f t="shared" si="1014"/>
        <v>0</v>
      </c>
      <c r="BN1758" s="12" t="str">
        <f t="shared" si="1037"/>
        <v/>
      </c>
      <c r="BO1758" s="12" t="str">
        <f t="shared" si="1015"/>
        <v/>
      </c>
      <c r="BP1758" s="12" t="str">
        <f t="shared" si="1016"/>
        <v/>
      </c>
      <c r="BQ1758" s="12" t="str">
        <f t="shared" si="1017"/>
        <v/>
      </c>
      <c r="BS1758" s="12">
        <f t="shared" si="1018"/>
        <v>0</v>
      </c>
      <c r="BT1758" s="12">
        <f t="shared" si="1019"/>
        <v>0</v>
      </c>
      <c r="BU1758" s="12">
        <f t="shared" si="1020"/>
        <v>0</v>
      </c>
      <c r="BV1758" s="12">
        <f t="shared" si="1021"/>
        <v>0</v>
      </c>
      <c r="BW1758" s="12">
        <f t="shared" si="1022"/>
        <v>0</v>
      </c>
      <c r="BX1758" s="12">
        <f t="shared" si="1023"/>
        <v>0</v>
      </c>
      <c r="BY1758" s="12">
        <f t="shared" si="1024"/>
        <v>0</v>
      </c>
      <c r="BZ1758" s="12">
        <f t="shared" si="1025"/>
        <v>0</v>
      </c>
      <c r="CA1758" s="12" t="str">
        <f t="shared" si="1026"/>
        <v/>
      </c>
      <c r="CB1758" s="21" t="str">
        <f t="shared" si="1027"/>
        <v/>
      </c>
      <c r="CC1758" s="12" t="str">
        <f t="shared" si="1028"/>
        <v/>
      </c>
      <c r="CD1758" s="12" t="str">
        <f t="shared" si="1029"/>
        <v/>
      </c>
      <c r="CF1758" s="12">
        <f t="shared" si="1030"/>
        <v>0</v>
      </c>
      <c r="CG1758" s="12">
        <f t="shared" si="1031"/>
        <v>0</v>
      </c>
      <c r="CH1758" s="12">
        <f t="shared" si="1032"/>
        <v>0</v>
      </c>
      <c r="CI1758" s="12">
        <f t="shared" si="1033"/>
        <v>0</v>
      </c>
      <c r="CJ1758" s="12">
        <f t="shared" si="1034"/>
        <v>0</v>
      </c>
      <c r="CK1758" s="12">
        <f t="shared" si="1035"/>
        <v>0</v>
      </c>
    </row>
    <row r="1759" spans="50:89" x14ac:dyDescent="0.25">
      <c r="AX1759" s="12" t="str">
        <f t="shared" si="1005"/>
        <v/>
      </c>
      <c r="AY1759" s="12" t="str">
        <f t="shared" si="1036"/>
        <v/>
      </c>
      <c r="AZ1759" s="20">
        <f t="shared" si="1006"/>
        <v>0</v>
      </c>
      <c r="BA1759" s="12" t="str">
        <f t="shared" si="1001"/>
        <v/>
      </c>
      <c r="BB1759" s="12" t="str">
        <f t="shared" si="1002"/>
        <v/>
      </c>
      <c r="BC1759" s="12" t="str">
        <f t="shared" si="1003"/>
        <v/>
      </c>
      <c r="BD1759" s="12" t="str">
        <f t="shared" si="1004"/>
        <v/>
      </c>
      <c r="BF1759" s="12">
        <f t="shared" si="1007"/>
        <v>0</v>
      </c>
      <c r="BG1759" s="12">
        <f t="shared" si="1008"/>
        <v>0</v>
      </c>
      <c r="BH1759" s="12">
        <f t="shared" si="1009"/>
        <v>0</v>
      </c>
      <c r="BI1759" s="12">
        <f t="shared" si="1010"/>
        <v>0</v>
      </c>
      <c r="BJ1759" s="12">
        <f t="shared" si="1011"/>
        <v>0</v>
      </c>
      <c r="BK1759" s="12">
        <f t="shared" si="1012"/>
        <v>0</v>
      </c>
      <c r="BL1759" s="20">
        <f t="shared" si="1013"/>
        <v>0</v>
      </c>
      <c r="BM1759" s="12">
        <f t="shared" si="1014"/>
        <v>0</v>
      </c>
      <c r="BN1759" s="12" t="str">
        <f t="shared" si="1037"/>
        <v/>
      </c>
      <c r="BO1759" s="12" t="str">
        <f t="shared" si="1015"/>
        <v/>
      </c>
      <c r="BP1759" s="12" t="str">
        <f t="shared" si="1016"/>
        <v/>
      </c>
      <c r="BQ1759" s="12" t="str">
        <f t="shared" si="1017"/>
        <v/>
      </c>
      <c r="BS1759" s="12">
        <f t="shared" si="1018"/>
        <v>0</v>
      </c>
      <c r="BT1759" s="12">
        <f t="shared" si="1019"/>
        <v>0</v>
      </c>
      <c r="BU1759" s="12">
        <f t="shared" si="1020"/>
        <v>0</v>
      </c>
      <c r="BV1759" s="12">
        <f t="shared" si="1021"/>
        <v>0</v>
      </c>
      <c r="BW1759" s="12">
        <f t="shared" si="1022"/>
        <v>0</v>
      </c>
      <c r="BX1759" s="12">
        <f t="shared" si="1023"/>
        <v>0</v>
      </c>
      <c r="BY1759" s="12">
        <f t="shared" si="1024"/>
        <v>0</v>
      </c>
      <c r="BZ1759" s="12">
        <f t="shared" si="1025"/>
        <v>0</v>
      </c>
      <c r="CA1759" s="12" t="str">
        <f t="shared" si="1026"/>
        <v/>
      </c>
      <c r="CB1759" s="21" t="str">
        <f t="shared" si="1027"/>
        <v/>
      </c>
      <c r="CC1759" s="12" t="str">
        <f t="shared" si="1028"/>
        <v/>
      </c>
      <c r="CD1759" s="12" t="str">
        <f t="shared" si="1029"/>
        <v/>
      </c>
      <c r="CF1759" s="12">
        <f t="shared" si="1030"/>
        <v>0</v>
      </c>
      <c r="CG1759" s="12">
        <f t="shared" si="1031"/>
        <v>0</v>
      </c>
      <c r="CH1759" s="12">
        <f t="shared" si="1032"/>
        <v>0</v>
      </c>
      <c r="CI1759" s="12">
        <f t="shared" si="1033"/>
        <v>0</v>
      </c>
      <c r="CJ1759" s="12">
        <f t="shared" si="1034"/>
        <v>0</v>
      </c>
      <c r="CK1759" s="12">
        <f t="shared" si="1035"/>
        <v>0</v>
      </c>
    </row>
    <row r="1760" spans="50:89" x14ac:dyDescent="0.25">
      <c r="AX1760" s="12" t="str">
        <f t="shared" si="1005"/>
        <v/>
      </c>
      <c r="AY1760" s="12" t="str">
        <f t="shared" si="1036"/>
        <v/>
      </c>
      <c r="AZ1760" s="20">
        <f t="shared" si="1006"/>
        <v>0</v>
      </c>
      <c r="BA1760" s="12" t="str">
        <f t="shared" si="1001"/>
        <v/>
      </c>
      <c r="BB1760" s="12" t="str">
        <f t="shared" si="1002"/>
        <v/>
      </c>
      <c r="BC1760" s="12" t="str">
        <f t="shared" si="1003"/>
        <v/>
      </c>
      <c r="BD1760" s="12" t="str">
        <f t="shared" si="1004"/>
        <v/>
      </c>
      <c r="BF1760" s="12">
        <f t="shared" si="1007"/>
        <v>0</v>
      </c>
      <c r="BG1760" s="12">
        <f t="shared" si="1008"/>
        <v>0</v>
      </c>
      <c r="BH1760" s="12">
        <f t="shared" si="1009"/>
        <v>0</v>
      </c>
      <c r="BI1760" s="12">
        <f t="shared" si="1010"/>
        <v>0</v>
      </c>
      <c r="BJ1760" s="12">
        <f t="shared" si="1011"/>
        <v>0</v>
      </c>
      <c r="BK1760" s="12">
        <f t="shared" si="1012"/>
        <v>0</v>
      </c>
      <c r="BL1760" s="20">
        <f t="shared" si="1013"/>
        <v>0</v>
      </c>
      <c r="BM1760" s="12">
        <f t="shared" si="1014"/>
        <v>0</v>
      </c>
      <c r="BN1760" s="12" t="str">
        <f t="shared" si="1037"/>
        <v/>
      </c>
      <c r="BO1760" s="12" t="str">
        <f t="shared" si="1015"/>
        <v/>
      </c>
      <c r="BP1760" s="12" t="str">
        <f t="shared" si="1016"/>
        <v/>
      </c>
      <c r="BQ1760" s="12" t="str">
        <f t="shared" si="1017"/>
        <v/>
      </c>
      <c r="BS1760" s="12">
        <f t="shared" si="1018"/>
        <v>0</v>
      </c>
      <c r="BT1760" s="12">
        <f t="shared" si="1019"/>
        <v>0</v>
      </c>
      <c r="BU1760" s="12">
        <f t="shared" si="1020"/>
        <v>0</v>
      </c>
      <c r="BV1760" s="12">
        <f t="shared" si="1021"/>
        <v>0</v>
      </c>
      <c r="BW1760" s="12">
        <f t="shared" si="1022"/>
        <v>0</v>
      </c>
      <c r="BX1760" s="12">
        <f t="shared" si="1023"/>
        <v>0</v>
      </c>
      <c r="BY1760" s="12">
        <f t="shared" si="1024"/>
        <v>0</v>
      </c>
      <c r="BZ1760" s="12">
        <f t="shared" si="1025"/>
        <v>0</v>
      </c>
      <c r="CA1760" s="12" t="str">
        <f t="shared" si="1026"/>
        <v/>
      </c>
      <c r="CB1760" s="21" t="str">
        <f t="shared" si="1027"/>
        <v/>
      </c>
      <c r="CC1760" s="12" t="str">
        <f t="shared" si="1028"/>
        <v/>
      </c>
      <c r="CD1760" s="12" t="str">
        <f t="shared" si="1029"/>
        <v/>
      </c>
      <c r="CF1760" s="12">
        <f t="shared" si="1030"/>
        <v>0</v>
      </c>
      <c r="CG1760" s="12">
        <f t="shared" si="1031"/>
        <v>0</v>
      </c>
      <c r="CH1760" s="12">
        <f t="shared" si="1032"/>
        <v>0</v>
      </c>
      <c r="CI1760" s="12">
        <f t="shared" si="1033"/>
        <v>0</v>
      </c>
      <c r="CJ1760" s="12">
        <f t="shared" si="1034"/>
        <v>0</v>
      </c>
      <c r="CK1760" s="12">
        <f t="shared" si="1035"/>
        <v>0</v>
      </c>
    </row>
    <row r="1761" spans="50:89" x14ac:dyDescent="0.25">
      <c r="AX1761" s="12" t="str">
        <f t="shared" si="1005"/>
        <v/>
      </c>
      <c r="AY1761" s="12" t="str">
        <f t="shared" si="1036"/>
        <v/>
      </c>
      <c r="AZ1761" s="20">
        <f t="shared" si="1006"/>
        <v>0</v>
      </c>
      <c r="BA1761" s="12" t="str">
        <f t="shared" si="1001"/>
        <v/>
      </c>
      <c r="BB1761" s="12" t="str">
        <f t="shared" si="1002"/>
        <v/>
      </c>
      <c r="BC1761" s="12" t="str">
        <f t="shared" si="1003"/>
        <v/>
      </c>
      <c r="BD1761" s="12" t="str">
        <f t="shared" si="1004"/>
        <v/>
      </c>
      <c r="BF1761" s="12">
        <f t="shared" si="1007"/>
        <v>0</v>
      </c>
      <c r="BG1761" s="12">
        <f t="shared" si="1008"/>
        <v>0</v>
      </c>
      <c r="BH1761" s="12">
        <f t="shared" si="1009"/>
        <v>0</v>
      </c>
      <c r="BI1761" s="12">
        <f t="shared" si="1010"/>
        <v>0</v>
      </c>
      <c r="BJ1761" s="12">
        <f t="shared" si="1011"/>
        <v>0</v>
      </c>
      <c r="BK1761" s="12">
        <f t="shared" si="1012"/>
        <v>0</v>
      </c>
      <c r="BL1761" s="20">
        <f t="shared" si="1013"/>
        <v>0</v>
      </c>
      <c r="BM1761" s="12">
        <f t="shared" si="1014"/>
        <v>0</v>
      </c>
      <c r="BN1761" s="12" t="str">
        <f t="shared" si="1037"/>
        <v/>
      </c>
      <c r="BO1761" s="12" t="str">
        <f t="shared" si="1015"/>
        <v/>
      </c>
      <c r="BP1761" s="12" t="str">
        <f t="shared" si="1016"/>
        <v/>
      </c>
      <c r="BQ1761" s="12" t="str">
        <f t="shared" si="1017"/>
        <v/>
      </c>
      <c r="BS1761" s="12">
        <f t="shared" si="1018"/>
        <v>0</v>
      </c>
      <c r="BT1761" s="12">
        <f t="shared" si="1019"/>
        <v>0</v>
      </c>
      <c r="BU1761" s="12">
        <f t="shared" si="1020"/>
        <v>0</v>
      </c>
      <c r="BV1761" s="12">
        <f t="shared" si="1021"/>
        <v>0</v>
      </c>
      <c r="BW1761" s="12">
        <f t="shared" si="1022"/>
        <v>0</v>
      </c>
      <c r="BX1761" s="12">
        <f t="shared" si="1023"/>
        <v>0</v>
      </c>
      <c r="BY1761" s="12">
        <f t="shared" si="1024"/>
        <v>0</v>
      </c>
      <c r="BZ1761" s="12">
        <f t="shared" si="1025"/>
        <v>0</v>
      </c>
      <c r="CA1761" s="12" t="str">
        <f t="shared" si="1026"/>
        <v/>
      </c>
      <c r="CB1761" s="21" t="str">
        <f t="shared" si="1027"/>
        <v/>
      </c>
      <c r="CC1761" s="12" t="str">
        <f t="shared" si="1028"/>
        <v/>
      </c>
      <c r="CD1761" s="12" t="str">
        <f t="shared" si="1029"/>
        <v/>
      </c>
      <c r="CF1761" s="12">
        <f t="shared" si="1030"/>
        <v>0</v>
      </c>
      <c r="CG1761" s="12">
        <f t="shared" si="1031"/>
        <v>0</v>
      </c>
      <c r="CH1761" s="12">
        <f t="shared" si="1032"/>
        <v>0</v>
      </c>
      <c r="CI1761" s="12">
        <f t="shared" si="1033"/>
        <v>0</v>
      </c>
      <c r="CJ1761" s="12">
        <f t="shared" si="1034"/>
        <v>0</v>
      </c>
      <c r="CK1761" s="12">
        <f t="shared" si="1035"/>
        <v>0</v>
      </c>
    </row>
    <row r="1762" spans="50:89" x14ac:dyDescent="0.25">
      <c r="AX1762" s="12" t="str">
        <f t="shared" si="1005"/>
        <v/>
      </c>
      <c r="AY1762" s="12" t="str">
        <f t="shared" si="1036"/>
        <v/>
      </c>
      <c r="AZ1762" s="20">
        <f t="shared" si="1006"/>
        <v>0</v>
      </c>
      <c r="BA1762" s="12" t="str">
        <f t="shared" si="1001"/>
        <v/>
      </c>
      <c r="BB1762" s="12" t="str">
        <f t="shared" si="1002"/>
        <v/>
      </c>
      <c r="BC1762" s="12" t="str">
        <f t="shared" si="1003"/>
        <v/>
      </c>
      <c r="BD1762" s="12" t="str">
        <f t="shared" si="1004"/>
        <v/>
      </c>
      <c r="BF1762" s="12">
        <f t="shared" si="1007"/>
        <v>0</v>
      </c>
      <c r="BG1762" s="12">
        <f t="shared" si="1008"/>
        <v>0</v>
      </c>
      <c r="BH1762" s="12">
        <f t="shared" si="1009"/>
        <v>0</v>
      </c>
      <c r="BI1762" s="12">
        <f t="shared" si="1010"/>
        <v>0</v>
      </c>
      <c r="BJ1762" s="12">
        <f t="shared" si="1011"/>
        <v>0</v>
      </c>
      <c r="BK1762" s="12">
        <f t="shared" si="1012"/>
        <v>0</v>
      </c>
      <c r="BL1762" s="20">
        <f t="shared" si="1013"/>
        <v>0</v>
      </c>
      <c r="BM1762" s="12">
        <f t="shared" si="1014"/>
        <v>0</v>
      </c>
      <c r="BN1762" s="12" t="str">
        <f t="shared" si="1037"/>
        <v/>
      </c>
      <c r="BO1762" s="12" t="str">
        <f t="shared" si="1015"/>
        <v/>
      </c>
      <c r="BP1762" s="12" t="str">
        <f t="shared" si="1016"/>
        <v/>
      </c>
      <c r="BQ1762" s="12" t="str">
        <f t="shared" si="1017"/>
        <v/>
      </c>
      <c r="BS1762" s="12">
        <f t="shared" si="1018"/>
        <v>0</v>
      </c>
      <c r="BT1762" s="12">
        <f t="shared" si="1019"/>
        <v>0</v>
      </c>
      <c r="BU1762" s="12">
        <f t="shared" si="1020"/>
        <v>0</v>
      </c>
      <c r="BV1762" s="12">
        <f t="shared" si="1021"/>
        <v>0</v>
      </c>
      <c r="BW1762" s="12">
        <f t="shared" si="1022"/>
        <v>0</v>
      </c>
      <c r="BX1762" s="12">
        <f t="shared" si="1023"/>
        <v>0</v>
      </c>
      <c r="BY1762" s="12">
        <f t="shared" si="1024"/>
        <v>0</v>
      </c>
      <c r="BZ1762" s="12">
        <f t="shared" si="1025"/>
        <v>0</v>
      </c>
      <c r="CA1762" s="12" t="str">
        <f t="shared" si="1026"/>
        <v/>
      </c>
      <c r="CB1762" s="21" t="str">
        <f t="shared" si="1027"/>
        <v/>
      </c>
      <c r="CC1762" s="12" t="str">
        <f t="shared" si="1028"/>
        <v/>
      </c>
      <c r="CD1762" s="12" t="str">
        <f t="shared" si="1029"/>
        <v/>
      </c>
      <c r="CF1762" s="12">
        <f t="shared" si="1030"/>
        <v>0</v>
      </c>
      <c r="CG1762" s="12">
        <f t="shared" si="1031"/>
        <v>0</v>
      </c>
      <c r="CH1762" s="12">
        <f t="shared" si="1032"/>
        <v>0</v>
      </c>
      <c r="CI1762" s="12">
        <f t="shared" si="1033"/>
        <v>0</v>
      </c>
      <c r="CJ1762" s="12">
        <f t="shared" si="1034"/>
        <v>0</v>
      </c>
      <c r="CK1762" s="12">
        <f t="shared" si="1035"/>
        <v>0</v>
      </c>
    </row>
    <row r="1763" spans="50:89" x14ac:dyDescent="0.25">
      <c r="AX1763" s="12" t="str">
        <f t="shared" si="1005"/>
        <v/>
      </c>
      <c r="AY1763" s="12" t="str">
        <f t="shared" si="1036"/>
        <v/>
      </c>
      <c r="AZ1763" s="20">
        <f t="shared" si="1006"/>
        <v>0</v>
      </c>
      <c r="BA1763" s="12" t="str">
        <f t="shared" si="1001"/>
        <v/>
      </c>
      <c r="BB1763" s="12" t="str">
        <f t="shared" si="1002"/>
        <v/>
      </c>
      <c r="BC1763" s="12" t="str">
        <f t="shared" si="1003"/>
        <v/>
      </c>
      <c r="BD1763" s="12" t="str">
        <f t="shared" si="1004"/>
        <v/>
      </c>
      <c r="BF1763" s="12">
        <f t="shared" si="1007"/>
        <v>0</v>
      </c>
      <c r="BG1763" s="12">
        <f t="shared" si="1008"/>
        <v>0</v>
      </c>
      <c r="BH1763" s="12">
        <f t="shared" si="1009"/>
        <v>0</v>
      </c>
      <c r="BI1763" s="12">
        <f t="shared" si="1010"/>
        <v>0</v>
      </c>
      <c r="BJ1763" s="12">
        <f t="shared" si="1011"/>
        <v>0</v>
      </c>
      <c r="BK1763" s="12">
        <f t="shared" si="1012"/>
        <v>0</v>
      </c>
      <c r="BL1763" s="20">
        <f t="shared" si="1013"/>
        <v>0</v>
      </c>
      <c r="BM1763" s="12">
        <f t="shared" si="1014"/>
        <v>0</v>
      </c>
      <c r="BN1763" s="12" t="str">
        <f t="shared" si="1037"/>
        <v/>
      </c>
      <c r="BO1763" s="12" t="str">
        <f t="shared" si="1015"/>
        <v/>
      </c>
      <c r="BP1763" s="12" t="str">
        <f t="shared" si="1016"/>
        <v/>
      </c>
      <c r="BQ1763" s="12" t="str">
        <f t="shared" si="1017"/>
        <v/>
      </c>
      <c r="BS1763" s="12">
        <f t="shared" si="1018"/>
        <v>0</v>
      </c>
      <c r="BT1763" s="12">
        <f t="shared" si="1019"/>
        <v>0</v>
      </c>
      <c r="BU1763" s="12">
        <f t="shared" si="1020"/>
        <v>0</v>
      </c>
      <c r="BV1763" s="12">
        <f t="shared" si="1021"/>
        <v>0</v>
      </c>
      <c r="BW1763" s="12">
        <f t="shared" si="1022"/>
        <v>0</v>
      </c>
      <c r="BX1763" s="12">
        <f t="shared" si="1023"/>
        <v>0</v>
      </c>
      <c r="BY1763" s="12">
        <f t="shared" si="1024"/>
        <v>0</v>
      </c>
      <c r="BZ1763" s="12">
        <f t="shared" si="1025"/>
        <v>0</v>
      </c>
      <c r="CA1763" s="12" t="str">
        <f t="shared" si="1026"/>
        <v/>
      </c>
      <c r="CB1763" s="21" t="str">
        <f t="shared" si="1027"/>
        <v/>
      </c>
      <c r="CC1763" s="12" t="str">
        <f t="shared" si="1028"/>
        <v/>
      </c>
      <c r="CD1763" s="12" t="str">
        <f t="shared" si="1029"/>
        <v/>
      </c>
      <c r="CF1763" s="12">
        <f t="shared" si="1030"/>
        <v>0</v>
      </c>
      <c r="CG1763" s="12">
        <f t="shared" si="1031"/>
        <v>0</v>
      </c>
      <c r="CH1763" s="12">
        <f t="shared" si="1032"/>
        <v>0</v>
      </c>
      <c r="CI1763" s="12">
        <f t="shared" si="1033"/>
        <v>0</v>
      </c>
      <c r="CJ1763" s="12">
        <f t="shared" si="1034"/>
        <v>0</v>
      </c>
      <c r="CK1763" s="12">
        <f t="shared" si="1035"/>
        <v>0</v>
      </c>
    </row>
    <row r="1764" spans="50:89" x14ac:dyDescent="0.25">
      <c r="AX1764" s="12" t="str">
        <f t="shared" si="1005"/>
        <v/>
      </c>
      <c r="AY1764" s="12" t="str">
        <f t="shared" si="1036"/>
        <v/>
      </c>
      <c r="AZ1764" s="20">
        <f t="shared" si="1006"/>
        <v>0</v>
      </c>
      <c r="BA1764" s="12" t="str">
        <f t="shared" si="1001"/>
        <v/>
      </c>
      <c r="BB1764" s="12" t="str">
        <f t="shared" si="1002"/>
        <v/>
      </c>
      <c r="BC1764" s="12" t="str">
        <f t="shared" si="1003"/>
        <v/>
      </c>
      <c r="BD1764" s="12" t="str">
        <f t="shared" si="1004"/>
        <v/>
      </c>
      <c r="BF1764" s="12">
        <f t="shared" si="1007"/>
        <v>0</v>
      </c>
      <c r="BG1764" s="12">
        <f t="shared" si="1008"/>
        <v>0</v>
      </c>
      <c r="BH1764" s="12">
        <f t="shared" si="1009"/>
        <v>0</v>
      </c>
      <c r="BI1764" s="12">
        <f t="shared" si="1010"/>
        <v>0</v>
      </c>
      <c r="BJ1764" s="12">
        <f t="shared" si="1011"/>
        <v>0</v>
      </c>
      <c r="BK1764" s="12">
        <f t="shared" si="1012"/>
        <v>0</v>
      </c>
      <c r="BL1764" s="20">
        <f t="shared" si="1013"/>
        <v>0</v>
      </c>
      <c r="BM1764" s="12">
        <f t="shared" si="1014"/>
        <v>0</v>
      </c>
      <c r="BN1764" s="12" t="str">
        <f t="shared" si="1037"/>
        <v/>
      </c>
      <c r="BO1764" s="12" t="str">
        <f t="shared" si="1015"/>
        <v/>
      </c>
      <c r="BP1764" s="12" t="str">
        <f t="shared" si="1016"/>
        <v/>
      </c>
      <c r="BQ1764" s="12" t="str">
        <f t="shared" si="1017"/>
        <v/>
      </c>
      <c r="BS1764" s="12">
        <f t="shared" si="1018"/>
        <v>0</v>
      </c>
      <c r="BT1764" s="12">
        <f t="shared" si="1019"/>
        <v>0</v>
      </c>
      <c r="BU1764" s="12">
        <f t="shared" si="1020"/>
        <v>0</v>
      </c>
      <c r="BV1764" s="12">
        <f t="shared" si="1021"/>
        <v>0</v>
      </c>
      <c r="BW1764" s="12">
        <f t="shared" si="1022"/>
        <v>0</v>
      </c>
      <c r="BX1764" s="12">
        <f t="shared" si="1023"/>
        <v>0</v>
      </c>
      <c r="BY1764" s="12">
        <f t="shared" si="1024"/>
        <v>0</v>
      </c>
      <c r="BZ1764" s="12">
        <f t="shared" si="1025"/>
        <v>0</v>
      </c>
      <c r="CA1764" s="12" t="str">
        <f t="shared" si="1026"/>
        <v/>
      </c>
      <c r="CB1764" s="21" t="str">
        <f t="shared" si="1027"/>
        <v/>
      </c>
      <c r="CC1764" s="12" t="str">
        <f t="shared" si="1028"/>
        <v/>
      </c>
      <c r="CD1764" s="12" t="str">
        <f t="shared" si="1029"/>
        <v/>
      </c>
      <c r="CF1764" s="12">
        <f t="shared" si="1030"/>
        <v>0</v>
      </c>
      <c r="CG1764" s="12">
        <f t="shared" si="1031"/>
        <v>0</v>
      </c>
      <c r="CH1764" s="12">
        <f t="shared" si="1032"/>
        <v>0</v>
      </c>
      <c r="CI1764" s="12">
        <f t="shared" si="1033"/>
        <v>0</v>
      </c>
      <c r="CJ1764" s="12">
        <f t="shared" si="1034"/>
        <v>0</v>
      </c>
      <c r="CK1764" s="12">
        <f t="shared" si="1035"/>
        <v>0</v>
      </c>
    </row>
    <row r="1765" spans="50:89" x14ac:dyDescent="0.25">
      <c r="AX1765" s="12" t="str">
        <f t="shared" si="1005"/>
        <v/>
      </c>
      <c r="AY1765" s="12" t="str">
        <f t="shared" si="1036"/>
        <v/>
      </c>
      <c r="AZ1765" s="20">
        <f t="shared" si="1006"/>
        <v>0</v>
      </c>
      <c r="BA1765" s="12" t="str">
        <f t="shared" si="1001"/>
        <v/>
      </c>
      <c r="BB1765" s="12" t="str">
        <f t="shared" si="1002"/>
        <v/>
      </c>
      <c r="BC1765" s="12" t="str">
        <f t="shared" si="1003"/>
        <v/>
      </c>
      <c r="BD1765" s="12" t="str">
        <f t="shared" si="1004"/>
        <v/>
      </c>
      <c r="BF1765" s="12">
        <f t="shared" si="1007"/>
        <v>0</v>
      </c>
      <c r="BG1765" s="12">
        <f t="shared" si="1008"/>
        <v>0</v>
      </c>
      <c r="BH1765" s="12">
        <f t="shared" si="1009"/>
        <v>0</v>
      </c>
      <c r="BI1765" s="12">
        <f t="shared" si="1010"/>
        <v>0</v>
      </c>
      <c r="BJ1765" s="12">
        <f t="shared" si="1011"/>
        <v>0</v>
      </c>
      <c r="BK1765" s="12">
        <f t="shared" si="1012"/>
        <v>0</v>
      </c>
      <c r="BL1765" s="20">
        <f t="shared" si="1013"/>
        <v>0</v>
      </c>
      <c r="BM1765" s="12">
        <f t="shared" si="1014"/>
        <v>0</v>
      </c>
      <c r="BN1765" s="12" t="str">
        <f t="shared" si="1037"/>
        <v/>
      </c>
      <c r="BO1765" s="12" t="str">
        <f t="shared" si="1015"/>
        <v/>
      </c>
      <c r="BP1765" s="12" t="str">
        <f t="shared" si="1016"/>
        <v/>
      </c>
      <c r="BQ1765" s="12" t="str">
        <f t="shared" si="1017"/>
        <v/>
      </c>
      <c r="BS1765" s="12">
        <f t="shared" si="1018"/>
        <v>0</v>
      </c>
      <c r="BT1765" s="12">
        <f t="shared" si="1019"/>
        <v>0</v>
      </c>
      <c r="BU1765" s="12">
        <f t="shared" si="1020"/>
        <v>0</v>
      </c>
      <c r="BV1765" s="12">
        <f t="shared" si="1021"/>
        <v>0</v>
      </c>
      <c r="BW1765" s="12">
        <f t="shared" si="1022"/>
        <v>0</v>
      </c>
      <c r="BX1765" s="12">
        <f t="shared" si="1023"/>
        <v>0</v>
      </c>
      <c r="BY1765" s="12">
        <f t="shared" si="1024"/>
        <v>0</v>
      </c>
      <c r="BZ1765" s="12">
        <f t="shared" si="1025"/>
        <v>0</v>
      </c>
      <c r="CA1765" s="12" t="str">
        <f t="shared" si="1026"/>
        <v/>
      </c>
      <c r="CB1765" s="21" t="str">
        <f t="shared" si="1027"/>
        <v/>
      </c>
      <c r="CC1765" s="12" t="str">
        <f t="shared" si="1028"/>
        <v/>
      </c>
      <c r="CD1765" s="12" t="str">
        <f t="shared" si="1029"/>
        <v/>
      </c>
      <c r="CF1765" s="12">
        <f t="shared" si="1030"/>
        <v>0</v>
      </c>
      <c r="CG1765" s="12">
        <f t="shared" si="1031"/>
        <v>0</v>
      </c>
      <c r="CH1765" s="12">
        <f t="shared" si="1032"/>
        <v>0</v>
      </c>
      <c r="CI1765" s="12">
        <f t="shared" si="1033"/>
        <v>0</v>
      </c>
      <c r="CJ1765" s="12">
        <f t="shared" si="1034"/>
        <v>0</v>
      </c>
      <c r="CK1765" s="12">
        <f t="shared" si="1035"/>
        <v>0</v>
      </c>
    </row>
    <row r="1766" spans="50:89" x14ac:dyDescent="0.25">
      <c r="AX1766" s="12" t="str">
        <f t="shared" si="1005"/>
        <v/>
      </c>
      <c r="AY1766" s="12" t="str">
        <f t="shared" si="1036"/>
        <v/>
      </c>
      <c r="AZ1766" s="20">
        <f t="shared" si="1006"/>
        <v>0</v>
      </c>
      <c r="BA1766" s="12" t="str">
        <f t="shared" si="1001"/>
        <v/>
      </c>
      <c r="BB1766" s="12" t="str">
        <f t="shared" si="1002"/>
        <v/>
      </c>
      <c r="BC1766" s="12" t="str">
        <f t="shared" si="1003"/>
        <v/>
      </c>
      <c r="BD1766" s="12" t="str">
        <f t="shared" si="1004"/>
        <v/>
      </c>
      <c r="BF1766" s="12">
        <f t="shared" si="1007"/>
        <v>0</v>
      </c>
      <c r="BG1766" s="12">
        <f t="shared" si="1008"/>
        <v>0</v>
      </c>
      <c r="BH1766" s="12">
        <f t="shared" si="1009"/>
        <v>0</v>
      </c>
      <c r="BI1766" s="12">
        <f t="shared" si="1010"/>
        <v>0</v>
      </c>
      <c r="BJ1766" s="12">
        <f t="shared" si="1011"/>
        <v>0</v>
      </c>
      <c r="BK1766" s="12">
        <f t="shared" si="1012"/>
        <v>0</v>
      </c>
      <c r="BL1766" s="20">
        <f t="shared" si="1013"/>
        <v>0</v>
      </c>
      <c r="BM1766" s="12">
        <f t="shared" si="1014"/>
        <v>0</v>
      </c>
      <c r="BN1766" s="12" t="str">
        <f t="shared" si="1037"/>
        <v/>
      </c>
      <c r="BO1766" s="12" t="str">
        <f t="shared" si="1015"/>
        <v/>
      </c>
      <c r="BP1766" s="12" t="str">
        <f t="shared" si="1016"/>
        <v/>
      </c>
      <c r="BQ1766" s="12" t="str">
        <f t="shared" si="1017"/>
        <v/>
      </c>
      <c r="BS1766" s="12">
        <f t="shared" si="1018"/>
        <v>0</v>
      </c>
      <c r="BT1766" s="12">
        <f t="shared" si="1019"/>
        <v>0</v>
      </c>
      <c r="BU1766" s="12">
        <f t="shared" si="1020"/>
        <v>0</v>
      </c>
      <c r="BV1766" s="12">
        <f t="shared" si="1021"/>
        <v>0</v>
      </c>
      <c r="BW1766" s="12">
        <f t="shared" si="1022"/>
        <v>0</v>
      </c>
      <c r="BX1766" s="12">
        <f t="shared" si="1023"/>
        <v>0</v>
      </c>
      <c r="BY1766" s="12">
        <f t="shared" si="1024"/>
        <v>0</v>
      </c>
      <c r="BZ1766" s="12">
        <f t="shared" si="1025"/>
        <v>0</v>
      </c>
      <c r="CA1766" s="12" t="str">
        <f t="shared" si="1026"/>
        <v/>
      </c>
      <c r="CB1766" s="21" t="str">
        <f t="shared" si="1027"/>
        <v/>
      </c>
      <c r="CC1766" s="12" t="str">
        <f t="shared" si="1028"/>
        <v/>
      </c>
      <c r="CD1766" s="12" t="str">
        <f t="shared" si="1029"/>
        <v/>
      </c>
      <c r="CF1766" s="12">
        <f t="shared" si="1030"/>
        <v>0</v>
      </c>
      <c r="CG1766" s="12">
        <f t="shared" si="1031"/>
        <v>0</v>
      </c>
      <c r="CH1766" s="12">
        <f t="shared" si="1032"/>
        <v>0</v>
      </c>
      <c r="CI1766" s="12">
        <f t="shared" si="1033"/>
        <v>0</v>
      </c>
      <c r="CJ1766" s="12">
        <f t="shared" si="1034"/>
        <v>0</v>
      </c>
      <c r="CK1766" s="12">
        <f t="shared" si="1035"/>
        <v>0</v>
      </c>
    </row>
    <row r="1767" spans="50:89" x14ac:dyDescent="0.25">
      <c r="AX1767" s="12" t="str">
        <f t="shared" si="1005"/>
        <v/>
      </c>
      <c r="AY1767" s="12" t="str">
        <f t="shared" si="1036"/>
        <v/>
      </c>
      <c r="AZ1767" s="20">
        <f t="shared" si="1006"/>
        <v>0</v>
      </c>
      <c r="BA1767" s="12" t="str">
        <f t="shared" si="1001"/>
        <v/>
      </c>
      <c r="BB1767" s="12" t="str">
        <f t="shared" si="1002"/>
        <v/>
      </c>
      <c r="BC1767" s="12" t="str">
        <f t="shared" si="1003"/>
        <v/>
      </c>
      <c r="BD1767" s="12" t="str">
        <f t="shared" si="1004"/>
        <v/>
      </c>
      <c r="BF1767" s="12">
        <f t="shared" si="1007"/>
        <v>0</v>
      </c>
      <c r="BG1767" s="12">
        <f t="shared" si="1008"/>
        <v>0</v>
      </c>
      <c r="BH1767" s="12">
        <f t="shared" si="1009"/>
        <v>0</v>
      </c>
      <c r="BI1767" s="12">
        <f t="shared" si="1010"/>
        <v>0</v>
      </c>
      <c r="BJ1767" s="12">
        <f t="shared" si="1011"/>
        <v>0</v>
      </c>
      <c r="BK1767" s="12">
        <f t="shared" si="1012"/>
        <v>0</v>
      </c>
      <c r="BL1767" s="20">
        <f t="shared" si="1013"/>
        <v>0</v>
      </c>
      <c r="BM1767" s="12">
        <f t="shared" si="1014"/>
        <v>0</v>
      </c>
      <c r="BN1767" s="12" t="str">
        <f t="shared" si="1037"/>
        <v/>
      </c>
      <c r="BO1767" s="12" t="str">
        <f t="shared" si="1015"/>
        <v/>
      </c>
      <c r="BP1767" s="12" t="str">
        <f t="shared" si="1016"/>
        <v/>
      </c>
      <c r="BQ1767" s="12" t="str">
        <f t="shared" si="1017"/>
        <v/>
      </c>
      <c r="BS1767" s="12">
        <f t="shared" si="1018"/>
        <v>0</v>
      </c>
      <c r="BT1767" s="12">
        <f t="shared" si="1019"/>
        <v>0</v>
      </c>
      <c r="BU1767" s="12">
        <f t="shared" si="1020"/>
        <v>0</v>
      </c>
      <c r="BV1767" s="12">
        <f t="shared" si="1021"/>
        <v>0</v>
      </c>
      <c r="BW1767" s="12">
        <f t="shared" si="1022"/>
        <v>0</v>
      </c>
      <c r="BX1767" s="12">
        <f t="shared" si="1023"/>
        <v>0</v>
      </c>
      <c r="BY1767" s="12">
        <f t="shared" si="1024"/>
        <v>0</v>
      </c>
      <c r="BZ1767" s="12">
        <f t="shared" si="1025"/>
        <v>0</v>
      </c>
      <c r="CA1767" s="12" t="str">
        <f t="shared" si="1026"/>
        <v/>
      </c>
      <c r="CB1767" s="21" t="str">
        <f t="shared" si="1027"/>
        <v/>
      </c>
      <c r="CC1767" s="12" t="str">
        <f t="shared" si="1028"/>
        <v/>
      </c>
      <c r="CD1767" s="12" t="str">
        <f t="shared" si="1029"/>
        <v/>
      </c>
      <c r="CF1767" s="12">
        <f t="shared" si="1030"/>
        <v>0</v>
      </c>
      <c r="CG1767" s="12">
        <f t="shared" si="1031"/>
        <v>0</v>
      </c>
      <c r="CH1767" s="12">
        <f t="shared" si="1032"/>
        <v>0</v>
      </c>
      <c r="CI1767" s="12">
        <f t="shared" si="1033"/>
        <v>0</v>
      </c>
      <c r="CJ1767" s="12">
        <f t="shared" si="1034"/>
        <v>0</v>
      </c>
      <c r="CK1767" s="12">
        <f t="shared" si="1035"/>
        <v>0</v>
      </c>
    </row>
    <row r="1768" spans="50:89" x14ac:dyDescent="0.25">
      <c r="AX1768" s="12" t="str">
        <f t="shared" si="1005"/>
        <v/>
      </c>
      <c r="AY1768" s="12" t="str">
        <f t="shared" si="1036"/>
        <v/>
      </c>
      <c r="AZ1768" s="20">
        <f t="shared" si="1006"/>
        <v>0</v>
      </c>
      <c r="BA1768" s="12" t="str">
        <f t="shared" si="1001"/>
        <v/>
      </c>
      <c r="BB1768" s="12" t="str">
        <f t="shared" si="1002"/>
        <v/>
      </c>
      <c r="BC1768" s="12" t="str">
        <f t="shared" si="1003"/>
        <v/>
      </c>
      <c r="BD1768" s="12" t="str">
        <f t="shared" si="1004"/>
        <v/>
      </c>
      <c r="BF1768" s="12">
        <f t="shared" si="1007"/>
        <v>0</v>
      </c>
      <c r="BG1768" s="12">
        <f t="shared" si="1008"/>
        <v>0</v>
      </c>
      <c r="BH1768" s="12">
        <f t="shared" si="1009"/>
        <v>0</v>
      </c>
      <c r="BI1768" s="12">
        <f t="shared" si="1010"/>
        <v>0</v>
      </c>
      <c r="BJ1768" s="12">
        <f t="shared" si="1011"/>
        <v>0</v>
      </c>
      <c r="BK1768" s="12">
        <f t="shared" si="1012"/>
        <v>0</v>
      </c>
      <c r="BL1768" s="20">
        <f t="shared" si="1013"/>
        <v>0</v>
      </c>
      <c r="BM1768" s="12">
        <f t="shared" si="1014"/>
        <v>0</v>
      </c>
      <c r="BN1768" s="12" t="str">
        <f t="shared" si="1037"/>
        <v/>
      </c>
      <c r="BO1768" s="12" t="str">
        <f t="shared" si="1015"/>
        <v/>
      </c>
      <c r="BP1768" s="12" t="str">
        <f t="shared" si="1016"/>
        <v/>
      </c>
      <c r="BQ1768" s="12" t="str">
        <f t="shared" si="1017"/>
        <v/>
      </c>
      <c r="BS1768" s="12">
        <f t="shared" si="1018"/>
        <v>0</v>
      </c>
      <c r="BT1768" s="12">
        <f t="shared" si="1019"/>
        <v>0</v>
      </c>
      <c r="BU1768" s="12">
        <f t="shared" si="1020"/>
        <v>0</v>
      </c>
      <c r="BV1768" s="12">
        <f t="shared" si="1021"/>
        <v>0</v>
      </c>
      <c r="BW1768" s="12">
        <f t="shared" si="1022"/>
        <v>0</v>
      </c>
      <c r="BX1768" s="12">
        <f t="shared" si="1023"/>
        <v>0</v>
      </c>
      <c r="BY1768" s="12">
        <f t="shared" si="1024"/>
        <v>0</v>
      </c>
      <c r="BZ1768" s="12">
        <f t="shared" si="1025"/>
        <v>0</v>
      </c>
      <c r="CA1768" s="12" t="str">
        <f t="shared" si="1026"/>
        <v/>
      </c>
      <c r="CB1768" s="21" t="str">
        <f t="shared" si="1027"/>
        <v/>
      </c>
      <c r="CC1768" s="12" t="str">
        <f t="shared" si="1028"/>
        <v/>
      </c>
      <c r="CD1768" s="12" t="str">
        <f t="shared" si="1029"/>
        <v/>
      </c>
      <c r="CF1768" s="12">
        <f t="shared" si="1030"/>
        <v>0</v>
      </c>
      <c r="CG1768" s="12">
        <f t="shared" si="1031"/>
        <v>0</v>
      </c>
      <c r="CH1768" s="12">
        <f t="shared" si="1032"/>
        <v>0</v>
      </c>
      <c r="CI1768" s="12">
        <f t="shared" si="1033"/>
        <v>0</v>
      </c>
      <c r="CJ1768" s="12">
        <f t="shared" si="1034"/>
        <v>0</v>
      </c>
      <c r="CK1768" s="12">
        <f t="shared" si="1035"/>
        <v>0</v>
      </c>
    </row>
    <row r="1769" spans="50:89" x14ac:dyDescent="0.25">
      <c r="AX1769" s="12" t="str">
        <f t="shared" si="1005"/>
        <v/>
      </c>
      <c r="AY1769" s="12" t="str">
        <f t="shared" si="1036"/>
        <v/>
      </c>
      <c r="AZ1769" s="20">
        <f t="shared" si="1006"/>
        <v>0</v>
      </c>
      <c r="BA1769" s="12" t="str">
        <f t="shared" si="1001"/>
        <v/>
      </c>
      <c r="BB1769" s="12" t="str">
        <f t="shared" si="1002"/>
        <v/>
      </c>
      <c r="BC1769" s="12" t="str">
        <f t="shared" si="1003"/>
        <v/>
      </c>
      <c r="BD1769" s="12" t="str">
        <f t="shared" si="1004"/>
        <v/>
      </c>
      <c r="BF1769" s="12">
        <f t="shared" si="1007"/>
        <v>0</v>
      </c>
      <c r="BG1769" s="12">
        <f t="shared" si="1008"/>
        <v>0</v>
      </c>
      <c r="BH1769" s="12">
        <f t="shared" si="1009"/>
        <v>0</v>
      </c>
      <c r="BI1769" s="12">
        <f t="shared" si="1010"/>
        <v>0</v>
      </c>
      <c r="BJ1769" s="12">
        <f t="shared" si="1011"/>
        <v>0</v>
      </c>
      <c r="BK1769" s="12">
        <f t="shared" si="1012"/>
        <v>0</v>
      </c>
      <c r="BL1769" s="20">
        <f t="shared" si="1013"/>
        <v>0</v>
      </c>
      <c r="BM1769" s="12">
        <f t="shared" si="1014"/>
        <v>0</v>
      </c>
      <c r="BN1769" s="12" t="str">
        <f t="shared" si="1037"/>
        <v/>
      </c>
      <c r="BO1769" s="12" t="str">
        <f t="shared" si="1015"/>
        <v/>
      </c>
      <c r="BP1769" s="12" t="str">
        <f t="shared" si="1016"/>
        <v/>
      </c>
      <c r="BQ1769" s="12" t="str">
        <f t="shared" si="1017"/>
        <v/>
      </c>
      <c r="BS1769" s="12">
        <f t="shared" si="1018"/>
        <v>0</v>
      </c>
      <c r="BT1769" s="12">
        <f t="shared" si="1019"/>
        <v>0</v>
      </c>
      <c r="BU1769" s="12">
        <f t="shared" si="1020"/>
        <v>0</v>
      </c>
      <c r="BV1769" s="12">
        <f t="shared" si="1021"/>
        <v>0</v>
      </c>
      <c r="BW1769" s="12">
        <f t="shared" si="1022"/>
        <v>0</v>
      </c>
      <c r="BX1769" s="12">
        <f t="shared" si="1023"/>
        <v>0</v>
      </c>
      <c r="BY1769" s="12">
        <f t="shared" si="1024"/>
        <v>0</v>
      </c>
      <c r="BZ1769" s="12">
        <f t="shared" si="1025"/>
        <v>0</v>
      </c>
      <c r="CA1769" s="12" t="str">
        <f t="shared" si="1026"/>
        <v/>
      </c>
      <c r="CB1769" s="21" t="str">
        <f t="shared" si="1027"/>
        <v/>
      </c>
      <c r="CC1769" s="12" t="str">
        <f t="shared" si="1028"/>
        <v/>
      </c>
      <c r="CD1769" s="12" t="str">
        <f t="shared" si="1029"/>
        <v/>
      </c>
      <c r="CF1769" s="12">
        <f t="shared" si="1030"/>
        <v>0</v>
      </c>
      <c r="CG1769" s="12">
        <f t="shared" si="1031"/>
        <v>0</v>
      </c>
      <c r="CH1769" s="12">
        <f t="shared" si="1032"/>
        <v>0</v>
      </c>
      <c r="CI1769" s="12">
        <f t="shared" si="1033"/>
        <v>0</v>
      </c>
      <c r="CJ1769" s="12">
        <f t="shared" si="1034"/>
        <v>0</v>
      </c>
      <c r="CK1769" s="12">
        <f t="shared" si="1035"/>
        <v>0</v>
      </c>
    </row>
    <row r="1770" spans="50:89" x14ac:dyDescent="0.25">
      <c r="AX1770" s="12" t="str">
        <f t="shared" si="1005"/>
        <v/>
      </c>
      <c r="AY1770" s="12" t="str">
        <f t="shared" si="1036"/>
        <v/>
      </c>
      <c r="AZ1770" s="20">
        <f t="shared" si="1006"/>
        <v>0</v>
      </c>
      <c r="BA1770" s="12" t="str">
        <f t="shared" si="1001"/>
        <v/>
      </c>
      <c r="BB1770" s="12" t="str">
        <f t="shared" si="1002"/>
        <v/>
      </c>
      <c r="BC1770" s="12" t="str">
        <f t="shared" si="1003"/>
        <v/>
      </c>
      <c r="BD1770" s="12" t="str">
        <f t="shared" si="1004"/>
        <v/>
      </c>
      <c r="BF1770" s="12">
        <f t="shared" si="1007"/>
        <v>0</v>
      </c>
      <c r="BG1770" s="12">
        <f t="shared" si="1008"/>
        <v>0</v>
      </c>
      <c r="BH1770" s="12">
        <f t="shared" si="1009"/>
        <v>0</v>
      </c>
      <c r="BI1770" s="12">
        <f t="shared" si="1010"/>
        <v>0</v>
      </c>
      <c r="BJ1770" s="12">
        <f t="shared" si="1011"/>
        <v>0</v>
      </c>
      <c r="BK1770" s="12">
        <f t="shared" si="1012"/>
        <v>0</v>
      </c>
      <c r="BL1770" s="20">
        <f t="shared" si="1013"/>
        <v>0</v>
      </c>
      <c r="BM1770" s="12">
        <f t="shared" si="1014"/>
        <v>0</v>
      </c>
      <c r="BN1770" s="12" t="str">
        <f t="shared" si="1037"/>
        <v/>
      </c>
      <c r="BO1770" s="12" t="str">
        <f t="shared" si="1015"/>
        <v/>
      </c>
      <c r="BP1770" s="12" t="str">
        <f t="shared" si="1016"/>
        <v/>
      </c>
      <c r="BQ1770" s="12" t="str">
        <f t="shared" si="1017"/>
        <v/>
      </c>
      <c r="BS1770" s="12">
        <f t="shared" si="1018"/>
        <v>0</v>
      </c>
      <c r="BT1770" s="12">
        <f t="shared" si="1019"/>
        <v>0</v>
      </c>
      <c r="BU1770" s="12">
        <f t="shared" si="1020"/>
        <v>0</v>
      </c>
      <c r="BV1770" s="12">
        <f t="shared" si="1021"/>
        <v>0</v>
      </c>
      <c r="BW1770" s="12">
        <f t="shared" si="1022"/>
        <v>0</v>
      </c>
      <c r="BX1770" s="12">
        <f t="shared" si="1023"/>
        <v>0</v>
      </c>
      <c r="BY1770" s="12">
        <f t="shared" si="1024"/>
        <v>0</v>
      </c>
      <c r="BZ1770" s="12">
        <f t="shared" si="1025"/>
        <v>0</v>
      </c>
      <c r="CA1770" s="12" t="str">
        <f t="shared" si="1026"/>
        <v/>
      </c>
      <c r="CB1770" s="21" t="str">
        <f t="shared" si="1027"/>
        <v/>
      </c>
      <c r="CC1770" s="12" t="str">
        <f t="shared" si="1028"/>
        <v/>
      </c>
      <c r="CD1770" s="12" t="str">
        <f t="shared" si="1029"/>
        <v/>
      </c>
      <c r="CF1770" s="12">
        <f t="shared" si="1030"/>
        <v>0</v>
      </c>
      <c r="CG1770" s="12">
        <f t="shared" si="1031"/>
        <v>0</v>
      </c>
      <c r="CH1770" s="12">
        <f t="shared" si="1032"/>
        <v>0</v>
      </c>
      <c r="CI1770" s="12">
        <f t="shared" si="1033"/>
        <v>0</v>
      </c>
      <c r="CJ1770" s="12">
        <f t="shared" si="1034"/>
        <v>0</v>
      </c>
      <c r="CK1770" s="12">
        <f t="shared" si="1035"/>
        <v>0</v>
      </c>
    </row>
    <row r="1771" spans="50:89" x14ac:dyDescent="0.25">
      <c r="AX1771" s="12" t="str">
        <f t="shared" si="1005"/>
        <v/>
      </c>
      <c r="AY1771" s="12" t="str">
        <f t="shared" si="1036"/>
        <v/>
      </c>
      <c r="AZ1771" s="20">
        <f t="shared" si="1006"/>
        <v>0</v>
      </c>
      <c r="BA1771" s="12" t="str">
        <f t="shared" si="1001"/>
        <v/>
      </c>
      <c r="BB1771" s="12" t="str">
        <f t="shared" si="1002"/>
        <v/>
      </c>
      <c r="BC1771" s="12" t="str">
        <f t="shared" si="1003"/>
        <v/>
      </c>
      <c r="BD1771" s="12" t="str">
        <f t="shared" si="1004"/>
        <v/>
      </c>
      <c r="BF1771" s="12">
        <f t="shared" si="1007"/>
        <v>0</v>
      </c>
      <c r="BG1771" s="12">
        <f t="shared" si="1008"/>
        <v>0</v>
      </c>
      <c r="BH1771" s="12">
        <f t="shared" si="1009"/>
        <v>0</v>
      </c>
      <c r="BI1771" s="12">
        <f t="shared" si="1010"/>
        <v>0</v>
      </c>
      <c r="BJ1771" s="12">
        <f t="shared" si="1011"/>
        <v>0</v>
      </c>
      <c r="BK1771" s="12">
        <f t="shared" si="1012"/>
        <v>0</v>
      </c>
      <c r="BL1771" s="20">
        <f t="shared" si="1013"/>
        <v>0</v>
      </c>
      <c r="BM1771" s="12">
        <f t="shared" si="1014"/>
        <v>0</v>
      </c>
      <c r="BN1771" s="12" t="str">
        <f t="shared" si="1037"/>
        <v/>
      </c>
      <c r="BO1771" s="12" t="str">
        <f t="shared" si="1015"/>
        <v/>
      </c>
      <c r="BP1771" s="12" t="str">
        <f t="shared" si="1016"/>
        <v/>
      </c>
      <c r="BQ1771" s="12" t="str">
        <f t="shared" si="1017"/>
        <v/>
      </c>
      <c r="BS1771" s="12">
        <f t="shared" si="1018"/>
        <v>0</v>
      </c>
      <c r="BT1771" s="12">
        <f t="shared" si="1019"/>
        <v>0</v>
      </c>
      <c r="BU1771" s="12">
        <f t="shared" si="1020"/>
        <v>0</v>
      </c>
      <c r="BV1771" s="12">
        <f t="shared" si="1021"/>
        <v>0</v>
      </c>
      <c r="BW1771" s="12">
        <f t="shared" si="1022"/>
        <v>0</v>
      </c>
      <c r="BX1771" s="12">
        <f t="shared" si="1023"/>
        <v>0</v>
      </c>
      <c r="BY1771" s="12">
        <f t="shared" si="1024"/>
        <v>0</v>
      </c>
      <c r="BZ1771" s="12">
        <f t="shared" si="1025"/>
        <v>0</v>
      </c>
      <c r="CA1771" s="12" t="str">
        <f t="shared" si="1026"/>
        <v/>
      </c>
      <c r="CB1771" s="21" t="str">
        <f t="shared" si="1027"/>
        <v/>
      </c>
      <c r="CC1771" s="12" t="str">
        <f t="shared" si="1028"/>
        <v/>
      </c>
      <c r="CD1771" s="12" t="str">
        <f t="shared" si="1029"/>
        <v/>
      </c>
      <c r="CF1771" s="12">
        <f t="shared" si="1030"/>
        <v>0</v>
      </c>
      <c r="CG1771" s="12">
        <f t="shared" si="1031"/>
        <v>0</v>
      </c>
      <c r="CH1771" s="12">
        <f t="shared" si="1032"/>
        <v>0</v>
      </c>
      <c r="CI1771" s="12">
        <f t="shared" si="1033"/>
        <v>0</v>
      </c>
      <c r="CJ1771" s="12">
        <f t="shared" si="1034"/>
        <v>0</v>
      </c>
      <c r="CK1771" s="12">
        <f t="shared" si="1035"/>
        <v>0</v>
      </c>
    </row>
    <row r="1772" spans="50:89" x14ac:dyDescent="0.25">
      <c r="AX1772" s="12" t="str">
        <f t="shared" si="1005"/>
        <v/>
      </c>
      <c r="AY1772" s="12" t="str">
        <f t="shared" si="1036"/>
        <v/>
      </c>
      <c r="AZ1772" s="20">
        <f t="shared" si="1006"/>
        <v>0</v>
      </c>
      <c r="BA1772" s="12" t="str">
        <f t="shared" si="1001"/>
        <v/>
      </c>
      <c r="BB1772" s="12" t="str">
        <f t="shared" si="1002"/>
        <v/>
      </c>
      <c r="BC1772" s="12" t="str">
        <f t="shared" si="1003"/>
        <v/>
      </c>
      <c r="BD1772" s="12" t="str">
        <f t="shared" si="1004"/>
        <v/>
      </c>
      <c r="BF1772" s="12">
        <f t="shared" si="1007"/>
        <v>0</v>
      </c>
      <c r="BG1772" s="12">
        <f t="shared" si="1008"/>
        <v>0</v>
      </c>
      <c r="BH1772" s="12">
        <f t="shared" si="1009"/>
        <v>0</v>
      </c>
      <c r="BI1772" s="12">
        <f t="shared" si="1010"/>
        <v>0</v>
      </c>
      <c r="BJ1772" s="12">
        <f t="shared" si="1011"/>
        <v>0</v>
      </c>
      <c r="BK1772" s="12">
        <f t="shared" si="1012"/>
        <v>0</v>
      </c>
      <c r="BL1772" s="20">
        <f t="shared" si="1013"/>
        <v>0</v>
      </c>
      <c r="BM1772" s="12">
        <f t="shared" si="1014"/>
        <v>0</v>
      </c>
      <c r="BN1772" s="12" t="str">
        <f t="shared" si="1037"/>
        <v/>
      </c>
      <c r="BO1772" s="12" t="str">
        <f t="shared" si="1015"/>
        <v/>
      </c>
      <c r="BP1772" s="12" t="str">
        <f t="shared" si="1016"/>
        <v/>
      </c>
      <c r="BQ1772" s="12" t="str">
        <f t="shared" si="1017"/>
        <v/>
      </c>
      <c r="BS1772" s="12">
        <f t="shared" si="1018"/>
        <v>0</v>
      </c>
      <c r="BT1772" s="12">
        <f t="shared" si="1019"/>
        <v>0</v>
      </c>
      <c r="BU1772" s="12">
        <f t="shared" si="1020"/>
        <v>0</v>
      </c>
      <c r="BV1772" s="12">
        <f t="shared" si="1021"/>
        <v>0</v>
      </c>
      <c r="BW1772" s="12">
        <f t="shared" si="1022"/>
        <v>0</v>
      </c>
      <c r="BX1772" s="12">
        <f t="shared" si="1023"/>
        <v>0</v>
      </c>
      <c r="BY1772" s="12">
        <f t="shared" si="1024"/>
        <v>0</v>
      </c>
      <c r="BZ1772" s="12">
        <f t="shared" si="1025"/>
        <v>0</v>
      </c>
      <c r="CA1772" s="12" t="str">
        <f t="shared" si="1026"/>
        <v/>
      </c>
      <c r="CB1772" s="21" t="str">
        <f t="shared" si="1027"/>
        <v/>
      </c>
      <c r="CC1772" s="12" t="str">
        <f t="shared" si="1028"/>
        <v/>
      </c>
      <c r="CD1772" s="12" t="str">
        <f t="shared" si="1029"/>
        <v/>
      </c>
      <c r="CF1772" s="12">
        <f t="shared" si="1030"/>
        <v>0</v>
      </c>
      <c r="CG1772" s="12">
        <f t="shared" si="1031"/>
        <v>0</v>
      </c>
      <c r="CH1772" s="12">
        <f t="shared" si="1032"/>
        <v>0</v>
      </c>
      <c r="CI1772" s="12">
        <f t="shared" si="1033"/>
        <v>0</v>
      </c>
      <c r="CJ1772" s="12">
        <f t="shared" si="1034"/>
        <v>0</v>
      </c>
      <c r="CK1772" s="12">
        <f t="shared" si="1035"/>
        <v>0</v>
      </c>
    </row>
    <row r="1773" spans="50:89" x14ac:dyDescent="0.25">
      <c r="AX1773" s="12" t="str">
        <f t="shared" si="1005"/>
        <v/>
      </c>
      <c r="AY1773" s="12" t="str">
        <f t="shared" si="1036"/>
        <v/>
      </c>
      <c r="AZ1773" s="20">
        <f t="shared" si="1006"/>
        <v>0</v>
      </c>
      <c r="BA1773" s="12" t="str">
        <f t="shared" si="1001"/>
        <v/>
      </c>
      <c r="BB1773" s="12" t="str">
        <f t="shared" si="1002"/>
        <v/>
      </c>
      <c r="BC1773" s="12" t="str">
        <f t="shared" si="1003"/>
        <v/>
      </c>
      <c r="BD1773" s="12" t="str">
        <f t="shared" si="1004"/>
        <v/>
      </c>
      <c r="BF1773" s="12">
        <f t="shared" si="1007"/>
        <v>0</v>
      </c>
      <c r="BG1773" s="12">
        <f t="shared" si="1008"/>
        <v>0</v>
      </c>
      <c r="BH1773" s="12">
        <f t="shared" si="1009"/>
        <v>0</v>
      </c>
      <c r="BI1773" s="12">
        <f t="shared" si="1010"/>
        <v>0</v>
      </c>
      <c r="BJ1773" s="12">
        <f t="shared" si="1011"/>
        <v>0</v>
      </c>
      <c r="BK1773" s="12">
        <f t="shared" si="1012"/>
        <v>0</v>
      </c>
      <c r="BL1773" s="20">
        <f t="shared" si="1013"/>
        <v>0</v>
      </c>
      <c r="BM1773" s="12">
        <f t="shared" si="1014"/>
        <v>0</v>
      </c>
      <c r="BN1773" s="12" t="str">
        <f t="shared" si="1037"/>
        <v/>
      </c>
      <c r="BO1773" s="12" t="str">
        <f t="shared" si="1015"/>
        <v/>
      </c>
      <c r="BP1773" s="12" t="str">
        <f t="shared" si="1016"/>
        <v/>
      </c>
      <c r="BQ1773" s="12" t="str">
        <f t="shared" si="1017"/>
        <v/>
      </c>
      <c r="BS1773" s="12">
        <f t="shared" si="1018"/>
        <v>0</v>
      </c>
      <c r="BT1773" s="12">
        <f t="shared" si="1019"/>
        <v>0</v>
      </c>
      <c r="BU1773" s="12">
        <f t="shared" si="1020"/>
        <v>0</v>
      </c>
      <c r="BV1773" s="12">
        <f t="shared" si="1021"/>
        <v>0</v>
      </c>
      <c r="BW1773" s="12">
        <f t="shared" si="1022"/>
        <v>0</v>
      </c>
      <c r="BX1773" s="12">
        <f t="shared" si="1023"/>
        <v>0</v>
      </c>
      <c r="BY1773" s="12">
        <f t="shared" si="1024"/>
        <v>0</v>
      </c>
      <c r="BZ1773" s="12">
        <f t="shared" si="1025"/>
        <v>0</v>
      </c>
      <c r="CA1773" s="12" t="str">
        <f t="shared" si="1026"/>
        <v/>
      </c>
      <c r="CB1773" s="21" t="str">
        <f t="shared" si="1027"/>
        <v/>
      </c>
      <c r="CC1773" s="12" t="str">
        <f t="shared" si="1028"/>
        <v/>
      </c>
      <c r="CD1773" s="12" t="str">
        <f t="shared" si="1029"/>
        <v/>
      </c>
      <c r="CF1773" s="12">
        <f t="shared" si="1030"/>
        <v>0</v>
      </c>
      <c r="CG1773" s="12">
        <f t="shared" si="1031"/>
        <v>0</v>
      </c>
      <c r="CH1773" s="12">
        <f t="shared" si="1032"/>
        <v>0</v>
      </c>
      <c r="CI1773" s="12">
        <f t="shared" si="1033"/>
        <v>0</v>
      </c>
      <c r="CJ1773" s="12">
        <f t="shared" si="1034"/>
        <v>0</v>
      </c>
      <c r="CK1773" s="12">
        <f t="shared" si="1035"/>
        <v>0</v>
      </c>
    </row>
    <row r="1774" spans="50:89" x14ac:dyDescent="0.25">
      <c r="AX1774" s="12" t="str">
        <f t="shared" si="1005"/>
        <v/>
      </c>
      <c r="AY1774" s="12" t="str">
        <f t="shared" si="1036"/>
        <v/>
      </c>
      <c r="AZ1774" s="20">
        <f t="shared" si="1006"/>
        <v>0</v>
      </c>
      <c r="BA1774" s="12" t="str">
        <f t="shared" si="1001"/>
        <v/>
      </c>
      <c r="BB1774" s="12" t="str">
        <f t="shared" si="1002"/>
        <v/>
      </c>
      <c r="BC1774" s="12" t="str">
        <f t="shared" si="1003"/>
        <v/>
      </c>
      <c r="BD1774" s="12" t="str">
        <f t="shared" si="1004"/>
        <v/>
      </c>
      <c r="BF1774" s="12">
        <f t="shared" si="1007"/>
        <v>0</v>
      </c>
      <c r="BG1774" s="12">
        <f t="shared" si="1008"/>
        <v>0</v>
      </c>
      <c r="BH1774" s="12">
        <f t="shared" si="1009"/>
        <v>0</v>
      </c>
      <c r="BI1774" s="12">
        <f t="shared" si="1010"/>
        <v>0</v>
      </c>
      <c r="BJ1774" s="12">
        <f t="shared" si="1011"/>
        <v>0</v>
      </c>
      <c r="BK1774" s="12">
        <f t="shared" si="1012"/>
        <v>0</v>
      </c>
      <c r="BL1774" s="20">
        <f t="shared" si="1013"/>
        <v>0</v>
      </c>
      <c r="BM1774" s="12">
        <f t="shared" si="1014"/>
        <v>0</v>
      </c>
      <c r="BN1774" s="12" t="str">
        <f t="shared" si="1037"/>
        <v/>
      </c>
      <c r="BO1774" s="12" t="str">
        <f t="shared" si="1015"/>
        <v/>
      </c>
      <c r="BP1774" s="12" t="str">
        <f t="shared" si="1016"/>
        <v/>
      </c>
      <c r="BQ1774" s="12" t="str">
        <f t="shared" si="1017"/>
        <v/>
      </c>
      <c r="BS1774" s="12">
        <f t="shared" si="1018"/>
        <v>0</v>
      </c>
      <c r="BT1774" s="12">
        <f t="shared" si="1019"/>
        <v>0</v>
      </c>
      <c r="BU1774" s="12">
        <f t="shared" si="1020"/>
        <v>0</v>
      </c>
      <c r="BV1774" s="12">
        <f t="shared" si="1021"/>
        <v>0</v>
      </c>
      <c r="BW1774" s="12">
        <f t="shared" si="1022"/>
        <v>0</v>
      </c>
      <c r="BX1774" s="12">
        <f t="shared" si="1023"/>
        <v>0</v>
      </c>
      <c r="BY1774" s="12">
        <f t="shared" si="1024"/>
        <v>0</v>
      </c>
      <c r="BZ1774" s="12">
        <f t="shared" si="1025"/>
        <v>0</v>
      </c>
      <c r="CA1774" s="12" t="str">
        <f t="shared" si="1026"/>
        <v/>
      </c>
      <c r="CB1774" s="21" t="str">
        <f t="shared" si="1027"/>
        <v/>
      </c>
      <c r="CC1774" s="12" t="str">
        <f t="shared" si="1028"/>
        <v/>
      </c>
      <c r="CD1774" s="12" t="str">
        <f t="shared" si="1029"/>
        <v/>
      </c>
      <c r="CF1774" s="12">
        <f t="shared" si="1030"/>
        <v>0</v>
      </c>
      <c r="CG1774" s="12">
        <f t="shared" si="1031"/>
        <v>0</v>
      </c>
      <c r="CH1774" s="12">
        <f t="shared" si="1032"/>
        <v>0</v>
      </c>
      <c r="CI1774" s="12">
        <f t="shared" si="1033"/>
        <v>0</v>
      </c>
      <c r="CJ1774" s="12">
        <f t="shared" si="1034"/>
        <v>0</v>
      </c>
      <c r="CK1774" s="12">
        <f t="shared" si="1035"/>
        <v>0</v>
      </c>
    </row>
    <row r="1775" spans="50:89" x14ac:dyDescent="0.25">
      <c r="AX1775" s="12" t="str">
        <f t="shared" si="1005"/>
        <v/>
      </c>
      <c r="AY1775" s="12" t="str">
        <f t="shared" si="1036"/>
        <v/>
      </c>
      <c r="AZ1775" s="20">
        <f t="shared" si="1006"/>
        <v>0</v>
      </c>
      <c r="BA1775" s="12" t="str">
        <f t="shared" si="1001"/>
        <v/>
      </c>
      <c r="BB1775" s="12" t="str">
        <f t="shared" si="1002"/>
        <v/>
      </c>
      <c r="BC1775" s="12" t="str">
        <f t="shared" si="1003"/>
        <v/>
      </c>
      <c r="BD1775" s="12" t="str">
        <f t="shared" si="1004"/>
        <v/>
      </c>
      <c r="BF1775" s="12">
        <f t="shared" si="1007"/>
        <v>0</v>
      </c>
      <c r="BG1775" s="12">
        <f t="shared" si="1008"/>
        <v>0</v>
      </c>
      <c r="BH1775" s="12">
        <f t="shared" si="1009"/>
        <v>0</v>
      </c>
      <c r="BI1775" s="12">
        <f t="shared" si="1010"/>
        <v>0</v>
      </c>
      <c r="BJ1775" s="12">
        <f t="shared" si="1011"/>
        <v>0</v>
      </c>
      <c r="BK1775" s="12">
        <f t="shared" si="1012"/>
        <v>0</v>
      </c>
      <c r="BL1775" s="20">
        <f t="shared" si="1013"/>
        <v>0</v>
      </c>
      <c r="BM1775" s="12">
        <f t="shared" si="1014"/>
        <v>0</v>
      </c>
      <c r="BN1775" s="12" t="str">
        <f t="shared" si="1037"/>
        <v/>
      </c>
      <c r="BO1775" s="12" t="str">
        <f t="shared" si="1015"/>
        <v/>
      </c>
      <c r="BP1775" s="12" t="str">
        <f t="shared" si="1016"/>
        <v/>
      </c>
      <c r="BQ1775" s="12" t="str">
        <f t="shared" si="1017"/>
        <v/>
      </c>
      <c r="BS1775" s="12">
        <f t="shared" si="1018"/>
        <v>0</v>
      </c>
      <c r="BT1775" s="12">
        <f t="shared" si="1019"/>
        <v>0</v>
      </c>
      <c r="BU1775" s="12">
        <f t="shared" si="1020"/>
        <v>0</v>
      </c>
      <c r="BV1775" s="12">
        <f t="shared" si="1021"/>
        <v>0</v>
      </c>
      <c r="BW1775" s="12">
        <f t="shared" si="1022"/>
        <v>0</v>
      </c>
      <c r="BX1775" s="12">
        <f t="shared" si="1023"/>
        <v>0</v>
      </c>
      <c r="BY1775" s="12">
        <f t="shared" si="1024"/>
        <v>0</v>
      </c>
      <c r="BZ1775" s="12">
        <f t="shared" si="1025"/>
        <v>0</v>
      </c>
      <c r="CA1775" s="12" t="str">
        <f t="shared" si="1026"/>
        <v/>
      </c>
      <c r="CB1775" s="21" t="str">
        <f t="shared" si="1027"/>
        <v/>
      </c>
      <c r="CC1775" s="12" t="str">
        <f t="shared" si="1028"/>
        <v/>
      </c>
      <c r="CD1775" s="12" t="str">
        <f t="shared" si="1029"/>
        <v/>
      </c>
      <c r="CF1775" s="12">
        <f t="shared" si="1030"/>
        <v>0</v>
      </c>
      <c r="CG1775" s="12">
        <f t="shared" si="1031"/>
        <v>0</v>
      </c>
      <c r="CH1775" s="12">
        <f t="shared" si="1032"/>
        <v>0</v>
      </c>
      <c r="CI1775" s="12">
        <f t="shared" si="1033"/>
        <v>0</v>
      </c>
      <c r="CJ1775" s="12">
        <f t="shared" si="1034"/>
        <v>0</v>
      </c>
      <c r="CK1775" s="12">
        <f t="shared" si="1035"/>
        <v>0</v>
      </c>
    </row>
    <row r="1776" spans="50:89" x14ac:dyDescent="0.25">
      <c r="AX1776" s="12" t="str">
        <f t="shared" si="1005"/>
        <v/>
      </c>
      <c r="AY1776" s="12" t="str">
        <f t="shared" si="1036"/>
        <v/>
      </c>
      <c r="AZ1776" s="20">
        <f t="shared" si="1006"/>
        <v>0</v>
      </c>
      <c r="BA1776" s="12" t="str">
        <f t="shared" si="1001"/>
        <v/>
      </c>
      <c r="BB1776" s="12" t="str">
        <f t="shared" si="1002"/>
        <v/>
      </c>
      <c r="BC1776" s="12" t="str">
        <f t="shared" si="1003"/>
        <v/>
      </c>
      <c r="BD1776" s="12" t="str">
        <f t="shared" si="1004"/>
        <v/>
      </c>
      <c r="BF1776" s="12">
        <f t="shared" si="1007"/>
        <v>0</v>
      </c>
      <c r="BG1776" s="12">
        <f t="shared" si="1008"/>
        <v>0</v>
      </c>
      <c r="BH1776" s="12">
        <f t="shared" si="1009"/>
        <v>0</v>
      </c>
      <c r="BI1776" s="12">
        <f t="shared" si="1010"/>
        <v>0</v>
      </c>
      <c r="BJ1776" s="12">
        <f t="shared" si="1011"/>
        <v>0</v>
      </c>
      <c r="BK1776" s="12">
        <f t="shared" si="1012"/>
        <v>0</v>
      </c>
      <c r="BL1776" s="20">
        <f t="shared" si="1013"/>
        <v>0</v>
      </c>
      <c r="BM1776" s="12">
        <f t="shared" si="1014"/>
        <v>0</v>
      </c>
      <c r="BN1776" s="12" t="str">
        <f t="shared" si="1037"/>
        <v/>
      </c>
      <c r="BO1776" s="12" t="str">
        <f t="shared" si="1015"/>
        <v/>
      </c>
      <c r="BP1776" s="12" t="str">
        <f t="shared" si="1016"/>
        <v/>
      </c>
      <c r="BQ1776" s="12" t="str">
        <f t="shared" si="1017"/>
        <v/>
      </c>
      <c r="BS1776" s="12">
        <f t="shared" si="1018"/>
        <v>0</v>
      </c>
      <c r="BT1776" s="12">
        <f t="shared" si="1019"/>
        <v>0</v>
      </c>
      <c r="BU1776" s="12">
        <f t="shared" si="1020"/>
        <v>0</v>
      </c>
      <c r="BV1776" s="12">
        <f t="shared" si="1021"/>
        <v>0</v>
      </c>
      <c r="BW1776" s="12">
        <f t="shared" si="1022"/>
        <v>0</v>
      </c>
      <c r="BX1776" s="12">
        <f t="shared" si="1023"/>
        <v>0</v>
      </c>
      <c r="BY1776" s="12">
        <f t="shared" si="1024"/>
        <v>0</v>
      </c>
      <c r="BZ1776" s="12">
        <f t="shared" si="1025"/>
        <v>0</v>
      </c>
      <c r="CA1776" s="12" t="str">
        <f t="shared" si="1026"/>
        <v/>
      </c>
      <c r="CB1776" s="21" t="str">
        <f t="shared" si="1027"/>
        <v/>
      </c>
      <c r="CC1776" s="12" t="str">
        <f t="shared" si="1028"/>
        <v/>
      </c>
      <c r="CD1776" s="12" t="str">
        <f t="shared" si="1029"/>
        <v/>
      </c>
      <c r="CF1776" s="12">
        <f t="shared" si="1030"/>
        <v>0</v>
      </c>
      <c r="CG1776" s="12">
        <f t="shared" si="1031"/>
        <v>0</v>
      </c>
      <c r="CH1776" s="12">
        <f t="shared" si="1032"/>
        <v>0</v>
      </c>
      <c r="CI1776" s="12">
        <f t="shared" si="1033"/>
        <v>0</v>
      </c>
      <c r="CJ1776" s="12">
        <f t="shared" si="1034"/>
        <v>0</v>
      </c>
      <c r="CK1776" s="12">
        <f t="shared" si="1035"/>
        <v>0</v>
      </c>
    </row>
    <row r="1777" spans="50:89" x14ac:dyDescent="0.25">
      <c r="AX1777" s="12" t="str">
        <f t="shared" si="1005"/>
        <v/>
      </c>
      <c r="AY1777" s="12" t="str">
        <f t="shared" si="1036"/>
        <v/>
      </c>
      <c r="AZ1777" s="20">
        <f t="shared" si="1006"/>
        <v>0</v>
      </c>
      <c r="BA1777" s="12" t="str">
        <f t="shared" si="1001"/>
        <v/>
      </c>
      <c r="BB1777" s="12" t="str">
        <f t="shared" si="1002"/>
        <v/>
      </c>
      <c r="BC1777" s="12" t="str">
        <f t="shared" si="1003"/>
        <v/>
      </c>
      <c r="BD1777" s="12" t="str">
        <f t="shared" si="1004"/>
        <v/>
      </c>
      <c r="BF1777" s="12">
        <f t="shared" si="1007"/>
        <v>0</v>
      </c>
      <c r="BG1777" s="12">
        <f t="shared" si="1008"/>
        <v>0</v>
      </c>
      <c r="BH1777" s="12">
        <f t="shared" si="1009"/>
        <v>0</v>
      </c>
      <c r="BI1777" s="12">
        <f t="shared" si="1010"/>
        <v>0</v>
      </c>
      <c r="BJ1777" s="12">
        <f t="shared" si="1011"/>
        <v>0</v>
      </c>
      <c r="BK1777" s="12">
        <f t="shared" si="1012"/>
        <v>0</v>
      </c>
      <c r="BL1777" s="20">
        <f t="shared" si="1013"/>
        <v>0</v>
      </c>
      <c r="BM1777" s="12">
        <f t="shared" si="1014"/>
        <v>0</v>
      </c>
      <c r="BN1777" s="12" t="str">
        <f t="shared" si="1037"/>
        <v/>
      </c>
      <c r="BO1777" s="12" t="str">
        <f t="shared" si="1015"/>
        <v/>
      </c>
      <c r="BP1777" s="12" t="str">
        <f t="shared" si="1016"/>
        <v/>
      </c>
      <c r="BQ1777" s="12" t="str">
        <f t="shared" si="1017"/>
        <v/>
      </c>
      <c r="BS1777" s="12">
        <f t="shared" si="1018"/>
        <v>0</v>
      </c>
      <c r="BT1777" s="12">
        <f t="shared" si="1019"/>
        <v>0</v>
      </c>
      <c r="BU1777" s="12">
        <f t="shared" si="1020"/>
        <v>0</v>
      </c>
      <c r="BV1777" s="12">
        <f t="shared" si="1021"/>
        <v>0</v>
      </c>
      <c r="BW1777" s="12">
        <f t="shared" si="1022"/>
        <v>0</v>
      </c>
      <c r="BX1777" s="12">
        <f t="shared" si="1023"/>
        <v>0</v>
      </c>
      <c r="BY1777" s="12">
        <f t="shared" si="1024"/>
        <v>0</v>
      </c>
      <c r="BZ1777" s="12">
        <f t="shared" si="1025"/>
        <v>0</v>
      </c>
      <c r="CA1777" s="12" t="str">
        <f t="shared" si="1026"/>
        <v/>
      </c>
      <c r="CB1777" s="21" t="str">
        <f t="shared" si="1027"/>
        <v/>
      </c>
      <c r="CC1777" s="12" t="str">
        <f t="shared" si="1028"/>
        <v/>
      </c>
      <c r="CD1777" s="12" t="str">
        <f t="shared" si="1029"/>
        <v/>
      </c>
      <c r="CF1777" s="12">
        <f t="shared" si="1030"/>
        <v>0</v>
      </c>
      <c r="CG1777" s="12">
        <f t="shared" si="1031"/>
        <v>0</v>
      </c>
      <c r="CH1777" s="12">
        <f t="shared" si="1032"/>
        <v>0</v>
      </c>
      <c r="CI1777" s="12">
        <f t="shared" si="1033"/>
        <v>0</v>
      </c>
      <c r="CJ1777" s="12">
        <f t="shared" si="1034"/>
        <v>0</v>
      </c>
      <c r="CK1777" s="12">
        <f t="shared" si="1035"/>
        <v>0</v>
      </c>
    </row>
    <row r="1778" spans="50:89" x14ac:dyDescent="0.25">
      <c r="AX1778" s="12" t="str">
        <f t="shared" si="1005"/>
        <v/>
      </c>
      <c r="AY1778" s="12" t="str">
        <f t="shared" si="1036"/>
        <v/>
      </c>
      <c r="AZ1778" s="20">
        <f t="shared" si="1006"/>
        <v>0</v>
      </c>
      <c r="BA1778" s="12" t="str">
        <f t="shared" si="1001"/>
        <v/>
      </c>
      <c r="BB1778" s="12" t="str">
        <f t="shared" si="1002"/>
        <v/>
      </c>
      <c r="BC1778" s="12" t="str">
        <f t="shared" si="1003"/>
        <v/>
      </c>
      <c r="BD1778" s="12" t="str">
        <f t="shared" si="1004"/>
        <v/>
      </c>
      <c r="BF1778" s="12">
        <f t="shared" si="1007"/>
        <v>0</v>
      </c>
      <c r="BG1778" s="12">
        <f t="shared" si="1008"/>
        <v>0</v>
      </c>
      <c r="BH1778" s="12">
        <f t="shared" si="1009"/>
        <v>0</v>
      </c>
      <c r="BI1778" s="12">
        <f t="shared" si="1010"/>
        <v>0</v>
      </c>
      <c r="BJ1778" s="12">
        <f t="shared" si="1011"/>
        <v>0</v>
      </c>
      <c r="BK1778" s="12">
        <f t="shared" si="1012"/>
        <v>0</v>
      </c>
      <c r="BL1778" s="20">
        <f t="shared" si="1013"/>
        <v>0</v>
      </c>
      <c r="BM1778" s="12">
        <f t="shared" si="1014"/>
        <v>0</v>
      </c>
      <c r="BN1778" s="12" t="str">
        <f t="shared" si="1037"/>
        <v/>
      </c>
      <c r="BO1778" s="12" t="str">
        <f t="shared" si="1015"/>
        <v/>
      </c>
      <c r="BP1778" s="12" t="str">
        <f t="shared" si="1016"/>
        <v/>
      </c>
      <c r="BQ1778" s="12" t="str">
        <f t="shared" si="1017"/>
        <v/>
      </c>
      <c r="BS1778" s="12">
        <f t="shared" si="1018"/>
        <v>0</v>
      </c>
      <c r="BT1778" s="12">
        <f t="shared" si="1019"/>
        <v>0</v>
      </c>
      <c r="BU1778" s="12">
        <f t="shared" si="1020"/>
        <v>0</v>
      </c>
      <c r="BV1778" s="12">
        <f t="shared" si="1021"/>
        <v>0</v>
      </c>
      <c r="BW1778" s="12">
        <f t="shared" si="1022"/>
        <v>0</v>
      </c>
      <c r="BX1778" s="12">
        <f t="shared" si="1023"/>
        <v>0</v>
      </c>
      <c r="BY1778" s="12">
        <f t="shared" si="1024"/>
        <v>0</v>
      </c>
      <c r="BZ1778" s="12">
        <f t="shared" si="1025"/>
        <v>0</v>
      </c>
      <c r="CA1778" s="12" t="str">
        <f t="shared" si="1026"/>
        <v/>
      </c>
      <c r="CB1778" s="21" t="str">
        <f t="shared" si="1027"/>
        <v/>
      </c>
      <c r="CC1778" s="12" t="str">
        <f t="shared" si="1028"/>
        <v/>
      </c>
      <c r="CD1778" s="12" t="str">
        <f t="shared" si="1029"/>
        <v/>
      </c>
      <c r="CF1778" s="12">
        <f t="shared" si="1030"/>
        <v>0</v>
      </c>
      <c r="CG1778" s="12">
        <f t="shared" si="1031"/>
        <v>0</v>
      </c>
      <c r="CH1778" s="12">
        <f t="shared" si="1032"/>
        <v>0</v>
      </c>
      <c r="CI1778" s="12">
        <f t="shared" si="1033"/>
        <v>0</v>
      </c>
      <c r="CJ1778" s="12">
        <f t="shared" si="1034"/>
        <v>0</v>
      </c>
      <c r="CK1778" s="12">
        <f t="shared" si="1035"/>
        <v>0</v>
      </c>
    </row>
    <row r="1779" spans="50:89" x14ac:dyDescent="0.25">
      <c r="AX1779" s="12" t="str">
        <f t="shared" si="1005"/>
        <v/>
      </c>
      <c r="AY1779" s="12" t="str">
        <f t="shared" si="1036"/>
        <v/>
      </c>
      <c r="AZ1779" s="20">
        <f t="shared" si="1006"/>
        <v>0</v>
      </c>
      <c r="BA1779" s="12" t="str">
        <f t="shared" si="1001"/>
        <v/>
      </c>
      <c r="BB1779" s="12" t="str">
        <f t="shared" si="1002"/>
        <v/>
      </c>
      <c r="BC1779" s="12" t="str">
        <f t="shared" si="1003"/>
        <v/>
      </c>
      <c r="BD1779" s="12" t="str">
        <f t="shared" si="1004"/>
        <v/>
      </c>
      <c r="BF1779" s="12">
        <f t="shared" si="1007"/>
        <v>0</v>
      </c>
      <c r="BG1779" s="12">
        <f t="shared" si="1008"/>
        <v>0</v>
      </c>
      <c r="BH1779" s="12">
        <f t="shared" si="1009"/>
        <v>0</v>
      </c>
      <c r="BI1779" s="12">
        <f t="shared" si="1010"/>
        <v>0</v>
      </c>
      <c r="BJ1779" s="12">
        <f t="shared" si="1011"/>
        <v>0</v>
      </c>
      <c r="BK1779" s="12">
        <f t="shared" si="1012"/>
        <v>0</v>
      </c>
      <c r="BL1779" s="20">
        <f t="shared" si="1013"/>
        <v>0</v>
      </c>
      <c r="BM1779" s="12">
        <f t="shared" si="1014"/>
        <v>0</v>
      </c>
      <c r="BN1779" s="12" t="str">
        <f t="shared" si="1037"/>
        <v/>
      </c>
      <c r="BO1779" s="12" t="str">
        <f t="shared" si="1015"/>
        <v/>
      </c>
      <c r="BP1779" s="12" t="str">
        <f t="shared" si="1016"/>
        <v/>
      </c>
      <c r="BQ1779" s="12" t="str">
        <f t="shared" si="1017"/>
        <v/>
      </c>
      <c r="BS1779" s="12">
        <f t="shared" si="1018"/>
        <v>0</v>
      </c>
      <c r="BT1779" s="12">
        <f t="shared" si="1019"/>
        <v>0</v>
      </c>
      <c r="BU1779" s="12">
        <f t="shared" si="1020"/>
        <v>0</v>
      </c>
      <c r="BV1779" s="12">
        <f t="shared" si="1021"/>
        <v>0</v>
      </c>
      <c r="BW1779" s="12">
        <f t="shared" si="1022"/>
        <v>0</v>
      </c>
      <c r="BX1779" s="12">
        <f t="shared" si="1023"/>
        <v>0</v>
      </c>
      <c r="BY1779" s="12">
        <f t="shared" si="1024"/>
        <v>0</v>
      </c>
      <c r="BZ1779" s="12">
        <f t="shared" si="1025"/>
        <v>0</v>
      </c>
      <c r="CA1779" s="12" t="str">
        <f t="shared" si="1026"/>
        <v/>
      </c>
      <c r="CB1779" s="21" t="str">
        <f t="shared" si="1027"/>
        <v/>
      </c>
      <c r="CC1779" s="12" t="str">
        <f t="shared" si="1028"/>
        <v/>
      </c>
      <c r="CD1779" s="12" t="str">
        <f t="shared" si="1029"/>
        <v/>
      </c>
      <c r="CF1779" s="12">
        <f t="shared" si="1030"/>
        <v>0</v>
      </c>
      <c r="CG1779" s="12">
        <f t="shared" si="1031"/>
        <v>0</v>
      </c>
      <c r="CH1779" s="12">
        <f t="shared" si="1032"/>
        <v>0</v>
      </c>
      <c r="CI1779" s="12">
        <f t="shared" si="1033"/>
        <v>0</v>
      </c>
      <c r="CJ1779" s="12">
        <f t="shared" si="1034"/>
        <v>0</v>
      </c>
      <c r="CK1779" s="12">
        <f t="shared" si="1035"/>
        <v>0</v>
      </c>
    </row>
    <row r="1780" spans="50:89" x14ac:dyDescent="0.25">
      <c r="AX1780" s="12" t="str">
        <f t="shared" si="1005"/>
        <v/>
      </c>
      <c r="AY1780" s="12" t="str">
        <f t="shared" si="1036"/>
        <v/>
      </c>
      <c r="AZ1780" s="20">
        <f t="shared" si="1006"/>
        <v>0</v>
      </c>
      <c r="BA1780" s="12" t="str">
        <f t="shared" si="1001"/>
        <v/>
      </c>
      <c r="BB1780" s="12" t="str">
        <f t="shared" si="1002"/>
        <v/>
      </c>
      <c r="BC1780" s="12" t="str">
        <f t="shared" si="1003"/>
        <v/>
      </c>
      <c r="BD1780" s="12" t="str">
        <f t="shared" si="1004"/>
        <v/>
      </c>
      <c r="BF1780" s="12">
        <f t="shared" si="1007"/>
        <v>0</v>
      </c>
      <c r="BG1780" s="12">
        <f t="shared" si="1008"/>
        <v>0</v>
      </c>
      <c r="BH1780" s="12">
        <f t="shared" si="1009"/>
        <v>0</v>
      </c>
      <c r="BI1780" s="12">
        <f t="shared" si="1010"/>
        <v>0</v>
      </c>
      <c r="BJ1780" s="12">
        <f t="shared" si="1011"/>
        <v>0</v>
      </c>
      <c r="BK1780" s="12">
        <f t="shared" si="1012"/>
        <v>0</v>
      </c>
      <c r="BL1780" s="20">
        <f t="shared" si="1013"/>
        <v>0</v>
      </c>
      <c r="BM1780" s="12">
        <f t="shared" si="1014"/>
        <v>0</v>
      </c>
      <c r="BN1780" s="12" t="str">
        <f t="shared" si="1037"/>
        <v/>
      </c>
      <c r="BO1780" s="12" t="str">
        <f t="shared" si="1015"/>
        <v/>
      </c>
      <c r="BP1780" s="12" t="str">
        <f t="shared" si="1016"/>
        <v/>
      </c>
      <c r="BQ1780" s="12" t="str">
        <f t="shared" si="1017"/>
        <v/>
      </c>
      <c r="BS1780" s="12">
        <f t="shared" si="1018"/>
        <v>0</v>
      </c>
      <c r="BT1780" s="12">
        <f t="shared" si="1019"/>
        <v>0</v>
      </c>
      <c r="BU1780" s="12">
        <f t="shared" si="1020"/>
        <v>0</v>
      </c>
      <c r="BV1780" s="12">
        <f t="shared" si="1021"/>
        <v>0</v>
      </c>
      <c r="BW1780" s="12">
        <f t="shared" si="1022"/>
        <v>0</v>
      </c>
      <c r="BX1780" s="12">
        <f t="shared" si="1023"/>
        <v>0</v>
      </c>
      <c r="BY1780" s="12">
        <f t="shared" si="1024"/>
        <v>0</v>
      </c>
      <c r="BZ1780" s="12">
        <f t="shared" si="1025"/>
        <v>0</v>
      </c>
      <c r="CA1780" s="12" t="str">
        <f t="shared" si="1026"/>
        <v/>
      </c>
      <c r="CB1780" s="21" t="str">
        <f t="shared" si="1027"/>
        <v/>
      </c>
      <c r="CC1780" s="12" t="str">
        <f t="shared" si="1028"/>
        <v/>
      </c>
      <c r="CD1780" s="12" t="str">
        <f t="shared" si="1029"/>
        <v/>
      </c>
      <c r="CF1780" s="12">
        <f t="shared" si="1030"/>
        <v>0</v>
      </c>
      <c r="CG1780" s="12">
        <f t="shared" si="1031"/>
        <v>0</v>
      </c>
      <c r="CH1780" s="12">
        <f t="shared" si="1032"/>
        <v>0</v>
      </c>
      <c r="CI1780" s="12">
        <f t="shared" si="1033"/>
        <v>0</v>
      </c>
      <c r="CJ1780" s="12">
        <f t="shared" si="1034"/>
        <v>0</v>
      </c>
      <c r="CK1780" s="12">
        <f t="shared" si="1035"/>
        <v>0</v>
      </c>
    </row>
    <row r="1781" spans="50:89" x14ac:dyDescent="0.25">
      <c r="AX1781" s="12" t="str">
        <f t="shared" si="1005"/>
        <v/>
      </c>
      <c r="AY1781" s="12" t="str">
        <f t="shared" si="1036"/>
        <v/>
      </c>
      <c r="AZ1781" s="20">
        <f t="shared" si="1006"/>
        <v>0</v>
      </c>
      <c r="BA1781" s="12" t="str">
        <f t="shared" si="1001"/>
        <v/>
      </c>
      <c r="BB1781" s="12" t="str">
        <f t="shared" si="1002"/>
        <v/>
      </c>
      <c r="BC1781" s="12" t="str">
        <f t="shared" si="1003"/>
        <v/>
      </c>
      <c r="BD1781" s="12" t="str">
        <f t="shared" si="1004"/>
        <v/>
      </c>
      <c r="BF1781" s="12">
        <f t="shared" si="1007"/>
        <v>0</v>
      </c>
      <c r="BG1781" s="12">
        <f t="shared" si="1008"/>
        <v>0</v>
      </c>
      <c r="BH1781" s="12">
        <f t="shared" si="1009"/>
        <v>0</v>
      </c>
      <c r="BI1781" s="12">
        <f t="shared" si="1010"/>
        <v>0</v>
      </c>
      <c r="BJ1781" s="12">
        <f t="shared" si="1011"/>
        <v>0</v>
      </c>
      <c r="BK1781" s="12">
        <f t="shared" si="1012"/>
        <v>0</v>
      </c>
      <c r="BL1781" s="20">
        <f t="shared" si="1013"/>
        <v>0</v>
      </c>
      <c r="BM1781" s="12">
        <f t="shared" si="1014"/>
        <v>0</v>
      </c>
      <c r="BN1781" s="12" t="str">
        <f t="shared" si="1037"/>
        <v/>
      </c>
      <c r="BO1781" s="12" t="str">
        <f t="shared" si="1015"/>
        <v/>
      </c>
      <c r="BP1781" s="12" t="str">
        <f t="shared" si="1016"/>
        <v/>
      </c>
      <c r="BQ1781" s="12" t="str">
        <f t="shared" si="1017"/>
        <v/>
      </c>
      <c r="BS1781" s="12">
        <f t="shared" si="1018"/>
        <v>0</v>
      </c>
      <c r="BT1781" s="12">
        <f t="shared" si="1019"/>
        <v>0</v>
      </c>
      <c r="BU1781" s="12">
        <f t="shared" si="1020"/>
        <v>0</v>
      </c>
      <c r="BV1781" s="12">
        <f t="shared" si="1021"/>
        <v>0</v>
      </c>
      <c r="BW1781" s="12">
        <f t="shared" si="1022"/>
        <v>0</v>
      </c>
      <c r="BX1781" s="12">
        <f t="shared" si="1023"/>
        <v>0</v>
      </c>
      <c r="BY1781" s="12">
        <f t="shared" si="1024"/>
        <v>0</v>
      </c>
      <c r="BZ1781" s="12">
        <f t="shared" si="1025"/>
        <v>0</v>
      </c>
      <c r="CA1781" s="12" t="str">
        <f t="shared" si="1026"/>
        <v/>
      </c>
      <c r="CB1781" s="21" t="str">
        <f t="shared" si="1027"/>
        <v/>
      </c>
      <c r="CC1781" s="12" t="str">
        <f t="shared" si="1028"/>
        <v/>
      </c>
      <c r="CD1781" s="12" t="str">
        <f t="shared" si="1029"/>
        <v/>
      </c>
      <c r="CF1781" s="12">
        <f t="shared" si="1030"/>
        <v>0</v>
      </c>
      <c r="CG1781" s="12">
        <f t="shared" si="1031"/>
        <v>0</v>
      </c>
      <c r="CH1781" s="12">
        <f t="shared" si="1032"/>
        <v>0</v>
      </c>
      <c r="CI1781" s="12">
        <f t="shared" si="1033"/>
        <v>0</v>
      </c>
      <c r="CJ1781" s="12">
        <f t="shared" si="1034"/>
        <v>0</v>
      </c>
      <c r="CK1781" s="12">
        <f t="shared" si="1035"/>
        <v>0</v>
      </c>
    </row>
    <row r="1782" spans="50:89" x14ac:dyDescent="0.25">
      <c r="AX1782" s="12" t="str">
        <f t="shared" si="1005"/>
        <v/>
      </c>
      <c r="AY1782" s="12" t="str">
        <f t="shared" si="1036"/>
        <v/>
      </c>
      <c r="AZ1782" s="20">
        <f t="shared" si="1006"/>
        <v>0</v>
      </c>
      <c r="BA1782" s="12" t="str">
        <f t="shared" si="1001"/>
        <v/>
      </c>
      <c r="BB1782" s="12" t="str">
        <f t="shared" si="1002"/>
        <v/>
      </c>
      <c r="BC1782" s="12" t="str">
        <f t="shared" si="1003"/>
        <v/>
      </c>
      <c r="BD1782" s="12" t="str">
        <f t="shared" si="1004"/>
        <v/>
      </c>
      <c r="BF1782" s="12">
        <f t="shared" si="1007"/>
        <v>0</v>
      </c>
      <c r="BG1782" s="12">
        <f t="shared" si="1008"/>
        <v>0</v>
      </c>
      <c r="BH1782" s="12">
        <f t="shared" si="1009"/>
        <v>0</v>
      </c>
      <c r="BI1782" s="12">
        <f t="shared" si="1010"/>
        <v>0</v>
      </c>
      <c r="BJ1782" s="12">
        <f t="shared" si="1011"/>
        <v>0</v>
      </c>
      <c r="BK1782" s="12">
        <f t="shared" si="1012"/>
        <v>0</v>
      </c>
      <c r="BL1782" s="20">
        <f t="shared" si="1013"/>
        <v>0</v>
      </c>
      <c r="BM1782" s="12">
        <f t="shared" si="1014"/>
        <v>0</v>
      </c>
      <c r="BN1782" s="12" t="str">
        <f t="shared" si="1037"/>
        <v/>
      </c>
      <c r="BO1782" s="12" t="str">
        <f t="shared" si="1015"/>
        <v/>
      </c>
      <c r="BP1782" s="12" t="str">
        <f t="shared" si="1016"/>
        <v/>
      </c>
      <c r="BQ1782" s="12" t="str">
        <f t="shared" si="1017"/>
        <v/>
      </c>
      <c r="BS1782" s="12">
        <f t="shared" si="1018"/>
        <v>0</v>
      </c>
      <c r="BT1782" s="12">
        <f t="shared" si="1019"/>
        <v>0</v>
      </c>
      <c r="BU1782" s="12">
        <f t="shared" si="1020"/>
        <v>0</v>
      </c>
      <c r="BV1782" s="12">
        <f t="shared" si="1021"/>
        <v>0</v>
      </c>
      <c r="BW1782" s="12">
        <f t="shared" si="1022"/>
        <v>0</v>
      </c>
      <c r="BX1782" s="12">
        <f t="shared" si="1023"/>
        <v>0</v>
      </c>
      <c r="BY1782" s="12">
        <f t="shared" si="1024"/>
        <v>0</v>
      </c>
      <c r="BZ1782" s="12">
        <f t="shared" si="1025"/>
        <v>0</v>
      </c>
      <c r="CA1782" s="12" t="str">
        <f t="shared" si="1026"/>
        <v/>
      </c>
      <c r="CB1782" s="21" t="str">
        <f t="shared" si="1027"/>
        <v/>
      </c>
      <c r="CC1782" s="12" t="str">
        <f t="shared" si="1028"/>
        <v/>
      </c>
      <c r="CD1782" s="12" t="str">
        <f t="shared" si="1029"/>
        <v/>
      </c>
      <c r="CF1782" s="12">
        <f t="shared" si="1030"/>
        <v>0</v>
      </c>
      <c r="CG1782" s="12">
        <f t="shared" si="1031"/>
        <v>0</v>
      </c>
      <c r="CH1782" s="12">
        <f t="shared" si="1032"/>
        <v>0</v>
      </c>
      <c r="CI1782" s="12">
        <f t="shared" si="1033"/>
        <v>0</v>
      </c>
      <c r="CJ1782" s="12">
        <f t="shared" si="1034"/>
        <v>0</v>
      </c>
      <c r="CK1782" s="12">
        <f t="shared" si="1035"/>
        <v>0</v>
      </c>
    </row>
    <row r="1783" spans="50:89" x14ac:dyDescent="0.25">
      <c r="AX1783" s="12" t="str">
        <f t="shared" si="1005"/>
        <v/>
      </c>
      <c r="AY1783" s="12" t="str">
        <f t="shared" si="1036"/>
        <v/>
      </c>
      <c r="AZ1783" s="20">
        <f t="shared" si="1006"/>
        <v>0</v>
      </c>
      <c r="BA1783" s="12" t="str">
        <f t="shared" si="1001"/>
        <v/>
      </c>
      <c r="BB1783" s="12" t="str">
        <f t="shared" si="1002"/>
        <v/>
      </c>
      <c r="BC1783" s="12" t="str">
        <f t="shared" si="1003"/>
        <v/>
      </c>
      <c r="BD1783" s="12" t="str">
        <f t="shared" si="1004"/>
        <v/>
      </c>
      <c r="BF1783" s="12">
        <f t="shared" si="1007"/>
        <v>0</v>
      </c>
      <c r="BG1783" s="12">
        <f t="shared" si="1008"/>
        <v>0</v>
      </c>
      <c r="BH1783" s="12">
        <f t="shared" si="1009"/>
        <v>0</v>
      </c>
      <c r="BI1783" s="12">
        <f t="shared" si="1010"/>
        <v>0</v>
      </c>
      <c r="BJ1783" s="12">
        <f t="shared" si="1011"/>
        <v>0</v>
      </c>
      <c r="BK1783" s="12">
        <f t="shared" si="1012"/>
        <v>0</v>
      </c>
      <c r="BL1783" s="20">
        <f t="shared" si="1013"/>
        <v>0</v>
      </c>
      <c r="BM1783" s="12">
        <f t="shared" si="1014"/>
        <v>0</v>
      </c>
      <c r="BN1783" s="12" t="str">
        <f t="shared" si="1037"/>
        <v/>
      </c>
      <c r="BO1783" s="12" t="str">
        <f t="shared" si="1015"/>
        <v/>
      </c>
      <c r="BP1783" s="12" t="str">
        <f t="shared" si="1016"/>
        <v/>
      </c>
      <c r="BQ1783" s="12" t="str">
        <f t="shared" si="1017"/>
        <v/>
      </c>
      <c r="BS1783" s="12">
        <f t="shared" si="1018"/>
        <v>0</v>
      </c>
      <c r="BT1783" s="12">
        <f t="shared" si="1019"/>
        <v>0</v>
      </c>
      <c r="BU1783" s="12">
        <f t="shared" si="1020"/>
        <v>0</v>
      </c>
      <c r="BV1783" s="12">
        <f t="shared" si="1021"/>
        <v>0</v>
      </c>
      <c r="BW1783" s="12">
        <f t="shared" si="1022"/>
        <v>0</v>
      </c>
      <c r="BX1783" s="12">
        <f t="shared" si="1023"/>
        <v>0</v>
      </c>
      <c r="BY1783" s="12">
        <f t="shared" si="1024"/>
        <v>0</v>
      </c>
      <c r="BZ1783" s="12">
        <f t="shared" si="1025"/>
        <v>0</v>
      </c>
      <c r="CA1783" s="12" t="str">
        <f t="shared" si="1026"/>
        <v/>
      </c>
      <c r="CB1783" s="21" t="str">
        <f t="shared" si="1027"/>
        <v/>
      </c>
      <c r="CC1783" s="12" t="str">
        <f t="shared" si="1028"/>
        <v/>
      </c>
      <c r="CD1783" s="12" t="str">
        <f t="shared" si="1029"/>
        <v/>
      </c>
      <c r="CF1783" s="12">
        <f t="shared" si="1030"/>
        <v>0</v>
      </c>
      <c r="CG1783" s="12">
        <f t="shared" si="1031"/>
        <v>0</v>
      </c>
      <c r="CH1783" s="12">
        <f t="shared" si="1032"/>
        <v>0</v>
      </c>
      <c r="CI1783" s="12">
        <f t="shared" si="1033"/>
        <v>0</v>
      </c>
      <c r="CJ1783" s="12">
        <f t="shared" si="1034"/>
        <v>0</v>
      </c>
      <c r="CK1783" s="12">
        <f t="shared" si="1035"/>
        <v>0</v>
      </c>
    </row>
    <row r="1784" spans="50:89" x14ac:dyDescent="0.25">
      <c r="AX1784" s="12" t="str">
        <f t="shared" si="1005"/>
        <v/>
      </c>
      <c r="AY1784" s="12" t="str">
        <f t="shared" si="1036"/>
        <v/>
      </c>
      <c r="AZ1784" s="20">
        <f t="shared" si="1006"/>
        <v>0</v>
      </c>
      <c r="BA1784" s="12" t="str">
        <f t="shared" si="1001"/>
        <v/>
      </c>
      <c r="BB1784" s="12" t="str">
        <f t="shared" si="1002"/>
        <v/>
      </c>
      <c r="BC1784" s="12" t="str">
        <f t="shared" si="1003"/>
        <v/>
      </c>
      <c r="BD1784" s="12" t="str">
        <f t="shared" si="1004"/>
        <v/>
      </c>
      <c r="BF1784" s="12">
        <f t="shared" si="1007"/>
        <v>0</v>
      </c>
      <c r="BG1784" s="12">
        <f t="shared" si="1008"/>
        <v>0</v>
      </c>
      <c r="BH1784" s="12">
        <f t="shared" si="1009"/>
        <v>0</v>
      </c>
      <c r="BI1784" s="12">
        <f t="shared" si="1010"/>
        <v>0</v>
      </c>
      <c r="BJ1784" s="12">
        <f t="shared" si="1011"/>
        <v>0</v>
      </c>
      <c r="BK1784" s="12">
        <f t="shared" si="1012"/>
        <v>0</v>
      </c>
      <c r="BL1784" s="20">
        <f t="shared" si="1013"/>
        <v>0</v>
      </c>
      <c r="BM1784" s="12">
        <f t="shared" si="1014"/>
        <v>0</v>
      </c>
      <c r="BN1784" s="12" t="str">
        <f t="shared" si="1037"/>
        <v/>
      </c>
      <c r="BO1784" s="12" t="str">
        <f t="shared" si="1015"/>
        <v/>
      </c>
      <c r="BP1784" s="12" t="str">
        <f t="shared" si="1016"/>
        <v/>
      </c>
      <c r="BQ1784" s="12" t="str">
        <f t="shared" si="1017"/>
        <v/>
      </c>
      <c r="BS1784" s="12">
        <f t="shared" si="1018"/>
        <v>0</v>
      </c>
      <c r="BT1784" s="12">
        <f t="shared" si="1019"/>
        <v>0</v>
      </c>
      <c r="BU1784" s="12">
        <f t="shared" si="1020"/>
        <v>0</v>
      </c>
      <c r="BV1784" s="12">
        <f t="shared" si="1021"/>
        <v>0</v>
      </c>
      <c r="BW1784" s="12">
        <f t="shared" si="1022"/>
        <v>0</v>
      </c>
      <c r="BX1784" s="12">
        <f t="shared" si="1023"/>
        <v>0</v>
      </c>
      <c r="BY1784" s="12">
        <f t="shared" si="1024"/>
        <v>0</v>
      </c>
      <c r="BZ1784" s="12">
        <f t="shared" si="1025"/>
        <v>0</v>
      </c>
      <c r="CA1784" s="12" t="str">
        <f t="shared" si="1026"/>
        <v/>
      </c>
      <c r="CB1784" s="21" t="str">
        <f t="shared" si="1027"/>
        <v/>
      </c>
      <c r="CC1784" s="12" t="str">
        <f t="shared" si="1028"/>
        <v/>
      </c>
      <c r="CD1784" s="12" t="str">
        <f t="shared" si="1029"/>
        <v/>
      </c>
      <c r="CF1784" s="12">
        <f t="shared" si="1030"/>
        <v>0</v>
      </c>
      <c r="CG1784" s="12">
        <f t="shared" si="1031"/>
        <v>0</v>
      </c>
      <c r="CH1784" s="12">
        <f t="shared" si="1032"/>
        <v>0</v>
      </c>
      <c r="CI1784" s="12">
        <f t="shared" si="1033"/>
        <v>0</v>
      </c>
      <c r="CJ1784" s="12">
        <f t="shared" si="1034"/>
        <v>0</v>
      </c>
      <c r="CK1784" s="12">
        <f t="shared" si="1035"/>
        <v>0</v>
      </c>
    </row>
    <row r="1785" spans="50:89" x14ac:dyDescent="0.25">
      <c r="AX1785" s="12" t="str">
        <f t="shared" si="1005"/>
        <v/>
      </c>
      <c r="AY1785" s="12" t="str">
        <f t="shared" si="1036"/>
        <v/>
      </c>
      <c r="AZ1785" s="20">
        <f t="shared" si="1006"/>
        <v>0</v>
      </c>
      <c r="BA1785" s="12" t="str">
        <f t="shared" si="1001"/>
        <v/>
      </c>
      <c r="BB1785" s="12" t="str">
        <f t="shared" si="1002"/>
        <v/>
      </c>
      <c r="BC1785" s="12" t="str">
        <f t="shared" si="1003"/>
        <v/>
      </c>
      <c r="BD1785" s="12" t="str">
        <f t="shared" si="1004"/>
        <v/>
      </c>
      <c r="BF1785" s="12">
        <f t="shared" si="1007"/>
        <v>0</v>
      </c>
      <c r="BG1785" s="12">
        <f t="shared" si="1008"/>
        <v>0</v>
      </c>
      <c r="BH1785" s="12">
        <f t="shared" si="1009"/>
        <v>0</v>
      </c>
      <c r="BI1785" s="12">
        <f t="shared" si="1010"/>
        <v>0</v>
      </c>
      <c r="BJ1785" s="12">
        <f t="shared" si="1011"/>
        <v>0</v>
      </c>
      <c r="BK1785" s="12">
        <f t="shared" si="1012"/>
        <v>0</v>
      </c>
      <c r="BL1785" s="20">
        <f t="shared" si="1013"/>
        <v>0</v>
      </c>
      <c r="BM1785" s="12">
        <f t="shared" si="1014"/>
        <v>0</v>
      </c>
      <c r="BN1785" s="12" t="str">
        <f t="shared" si="1037"/>
        <v/>
      </c>
      <c r="BO1785" s="12" t="str">
        <f t="shared" si="1015"/>
        <v/>
      </c>
      <c r="BP1785" s="12" t="str">
        <f t="shared" si="1016"/>
        <v/>
      </c>
      <c r="BQ1785" s="12" t="str">
        <f t="shared" si="1017"/>
        <v/>
      </c>
      <c r="BS1785" s="12">
        <f t="shared" si="1018"/>
        <v>0</v>
      </c>
      <c r="BT1785" s="12">
        <f t="shared" si="1019"/>
        <v>0</v>
      </c>
      <c r="BU1785" s="12">
        <f t="shared" si="1020"/>
        <v>0</v>
      </c>
      <c r="BV1785" s="12">
        <f t="shared" si="1021"/>
        <v>0</v>
      </c>
      <c r="BW1785" s="12">
        <f t="shared" si="1022"/>
        <v>0</v>
      </c>
      <c r="BX1785" s="12">
        <f t="shared" si="1023"/>
        <v>0</v>
      </c>
      <c r="BY1785" s="12">
        <f t="shared" si="1024"/>
        <v>0</v>
      </c>
      <c r="BZ1785" s="12">
        <f t="shared" si="1025"/>
        <v>0</v>
      </c>
      <c r="CA1785" s="12" t="str">
        <f t="shared" si="1026"/>
        <v/>
      </c>
      <c r="CB1785" s="21" t="str">
        <f t="shared" si="1027"/>
        <v/>
      </c>
      <c r="CC1785" s="12" t="str">
        <f t="shared" si="1028"/>
        <v/>
      </c>
      <c r="CD1785" s="12" t="str">
        <f t="shared" si="1029"/>
        <v/>
      </c>
      <c r="CF1785" s="12">
        <f t="shared" si="1030"/>
        <v>0</v>
      </c>
      <c r="CG1785" s="12">
        <f t="shared" si="1031"/>
        <v>0</v>
      </c>
      <c r="CH1785" s="12">
        <f t="shared" si="1032"/>
        <v>0</v>
      </c>
      <c r="CI1785" s="12">
        <f t="shared" si="1033"/>
        <v>0</v>
      </c>
      <c r="CJ1785" s="12">
        <f t="shared" si="1034"/>
        <v>0</v>
      </c>
      <c r="CK1785" s="12">
        <f t="shared" si="1035"/>
        <v>0</v>
      </c>
    </row>
    <row r="1786" spans="50:89" x14ac:dyDescent="0.25">
      <c r="AX1786" s="12" t="str">
        <f t="shared" si="1005"/>
        <v/>
      </c>
      <c r="AY1786" s="12" t="str">
        <f t="shared" si="1036"/>
        <v/>
      </c>
      <c r="AZ1786" s="20">
        <f t="shared" si="1006"/>
        <v>0</v>
      </c>
      <c r="BA1786" s="12" t="str">
        <f t="shared" si="1001"/>
        <v/>
      </c>
      <c r="BB1786" s="12" t="str">
        <f t="shared" si="1002"/>
        <v/>
      </c>
      <c r="BC1786" s="12" t="str">
        <f t="shared" si="1003"/>
        <v/>
      </c>
      <c r="BD1786" s="12" t="str">
        <f t="shared" si="1004"/>
        <v/>
      </c>
      <c r="BF1786" s="12">
        <f t="shared" si="1007"/>
        <v>0</v>
      </c>
      <c r="BG1786" s="12">
        <f t="shared" si="1008"/>
        <v>0</v>
      </c>
      <c r="BH1786" s="12">
        <f t="shared" si="1009"/>
        <v>0</v>
      </c>
      <c r="BI1786" s="12">
        <f t="shared" si="1010"/>
        <v>0</v>
      </c>
      <c r="BJ1786" s="12">
        <f t="shared" si="1011"/>
        <v>0</v>
      </c>
      <c r="BK1786" s="12">
        <f t="shared" si="1012"/>
        <v>0</v>
      </c>
      <c r="BL1786" s="20">
        <f t="shared" si="1013"/>
        <v>0</v>
      </c>
      <c r="BM1786" s="12">
        <f t="shared" si="1014"/>
        <v>0</v>
      </c>
      <c r="BN1786" s="12" t="str">
        <f t="shared" si="1037"/>
        <v/>
      </c>
      <c r="BO1786" s="12" t="str">
        <f t="shared" si="1015"/>
        <v/>
      </c>
      <c r="BP1786" s="12" t="str">
        <f t="shared" si="1016"/>
        <v/>
      </c>
      <c r="BQ1786" s="12" t="str">
        <f t="shared" si="1017"/>
        <v/>
      </c>
      <c r="BS1786" s="12">
        <f t="shared" si="1018"/>
        <v>0</v>
      </c>
      <c r="BT1786" s="12">
        <f t="shared" si="1019"/>
        <v>0</v>
      </c>
      <c r="BU1786" s="12">
        <f t="shared" si="1020"/>
        <v>0</v>
      </c>
      <c r="BV1786" s="12">
        <f t="shared" si="1021"/>
        <v>0</v>
      </c>
      <c r="BW1786" s="12">
        <f t="shared" si="1022"/>
        <v>0</v>
      </c>
      <c r="BX1786" s="12">
        <f t="shared" si="1023"/>
        <v>0</v>
      </c>
      <c r="BY1786" s="12">
        <f t="shared" si="1024"/>
        <v>0</v>
      </c>
      <c r="BZ1786" s="12">
        <f t="shared" si="1025"/>
        <v>0</v>
      </c>
      <c r="CA1786" s="12" t="str">
        <f t="shared" si="1026"/>
        <v/>
      </c>
      <c r="CB1786" s="21" t="str">
        <f t="shared" si="1027"/>
        <v/>
      </c>
      <c r="CC1786" s="12" t="str">
        <f t="shared" si="1028"/>
        <v/>
      </c>
      <c r="CD1786" s="12" t="str">
        <f t="shared" si="1029"/>
        <v/>
      </c>
      <c r="CF1786" s="12">
        <f t="shared" si="1030"/>
        <v>0</v>
      </c>
      <c r="CG1786" s="12">
        <f t="shared" si="1031"/>
        <v>0</v>
      </c>
      <c r="CH1786" s="12">
        <f t="shared" si="1032"/>
        <v>0</v>
      </c>
      <c r="CI1786" s="12">
        <f t="shared" si="1033"/>
        <v>0</v>
      </c>
      <c r="CJ1786" s="12">
        <f t="shared" si="1034"/>
        <v>0</v>
      </c>
      <c r="CK1786" s="12">
        <f t="shared" si="1035"/>
        <v>0</v>
      </c>
    </row>
    <row r="1787" spans="50:89" x14ac:dyDescent="0.25">
      <c r="AX1787" s="12" t="str">
        <f t="shared" si="1005"/>
        <v/>
      </c>
      <c r="AY1787" s="12" t="str">
        <f t="shared" si="1036"/>
        <v/>
      </c>
      <c r="AZ1787" s="20">
        <f t="shared" si="1006"/>
        <v>0</v>
      </c>
      <c r="BA1787" s="12" t="str">
        <f t="shared" si="1001"/>
        <v/>
      </c>
      <c r="BB1787" s="12" t="str">
        <f t="shared" si="1002"/>
        <v/>
      </c>
      <c r="BC1787" s="12" t="str">
        <f t="shared" si="1003"/>
        <v/>
      </c>
      <c r="BD1787" s="12" t="str">
        <f t="shared" si="1004"/>
        <v/>
      </c>
      <c r="BF1787" s="12">
        <f t="shared" si="1007"/>
        <v>0</v>
      </c>
      <c r="BG1787" s="12">
        <f t="shared" si="1008"/>
        <v>0</v>
      </c>
      <c r="BH1787" s="12">
        <f t="shared" si="1009"/>
        <v>0</v>
      </c>
      <c r="BI1787" s="12">
        <f t="shared" si="1010"/>
        <v>0</v>
      </c>
      <c r="BJ1787" s="12">
        <f t="shared" si="1011"/>
        <v>0</v>
      </c>
      <c r="BK1787" s="12">
        <f t="shared" si="1012"/>
        <v>0</v>
      </c>
      <c r="BL1787" s="20">
        <f t="shared" si="1013"/>
        <v>0</v>
      </c>
      <c r="BM1787" s="12">
        <f t="shared" si="1014"/>
        <v>0</v>
      </c>
      <c r="BN1787" s="12" t="str">
        <f t="shared" si="1037"/>
        <v/>
      </c>
      <c r="BO1787" s="12" t="str">
        <f t="shared" si="1015"/>
        <v/>
      </c>
      <c r="BP1787" s="12" t="str">
        <f t="shared" si="1016"/>
        <v/>
      </c>
      <c r="BQ1787" s="12" t="str">
        <f t="shared" si="1017"/>
        <v/>
      </c>
      <c r="BS1787" s="12">
        <f t="shared" si="1018"/>
        <v>0</v>
      </c>
      <c r="BT1787" s="12">
        <f t="shared" si="1019"/>
        <v>0</v>
      </c>
      <c r="BU1787" s="12">
        <f t="shared" si="1020"/>
        <v>0</v>
      </c>
      <c r="BV1787" s="12">
        <f t="shared" si="1021"/>
        <v>0</v>
      </c>
      <c r="BW1787" s="12">
        <f t="shared" si="1022"/>
        <v>0</v>
      </c>
      <c r="BX1787" s="12">
        <f t="shared" si="1023"/>
        <v>0</v>
      </c>
      <c r="BY1787" s="12">
        <f t="shared" si="1024"/>
        <v>0</v>
      </c>
      <c r="BZ1787" s="12">
        <f t="shared" si="1025"/>
        <v>0</v>
      </c>
      <c r="CA1787" s="12" t="str">
        <f t="shared" si="1026"/>
        <v/>
      </c>
      <c r="CB1787" s="21" t="str">
        <f t="shared" si="1027"/>
        <v/>
      </c>
      <c r="CC1787" s="12" t="str">
        <f t="shared" si="1028"/>
        <v/>
      </c>
      <c r="CD1787" s="12" t="str">
        <f t="shared" si="1029"/>
        <v/>
      </c>
      <c r="CF1787" s="12">
        <f t="shared" si="1030"/>
        <v>0</v>
      </c>
      <c r="CG1787" s="12">
        <f t="shared" si="1031"/>
        <v>0</v>
      </c>
      <c r="CH1787" s="12">
        <f t="shared" si="1032"/>
        <v>0</v>
      </c>
      <c r="CI1787" s="12">
        <f t="shared" si="1033"/>
        <v>0</v>
      </c>
      <c r="CJ1787" s="12">
        <f t="shared" si="1034"/>
        <v>0</v>
      </c>
      <c r="CK1787" s="12">
        <f t="shared" si="1035"/>
        <v>0</v>
      </c>
    </row>
    <row r="1788" spans="50:89" x14ac:dyDescent="0.25">
      <c r="AX1788" s="12" t="str">
        <f t="shared" si="1005"/>
        <v/>
      </c>
      <c r="AY1788" s="12" t="str">
        <f t="shared" si="1036"/>
        <v/>
      </c>
      <c r="AZ1788" s="20">
        <f t="shared" si="1006"/>
        <v>0</v>
      </c>
      <c r="BA1788" s="12" t="str">
        <f t="shared" si="1001"/>
        <v/>
      </c>
      <c r="BB1788" s="12" t="str">
        <f t="shared" si="1002"/>
        <v/>
      </c>
      <c r="BC1788" s="12" t="str">
        <f t="shared" si="1003"/>
        <v/>
      </c>
      <c r="BD1788" s="12" t="str">
        <f t="shared" si="1004"/>
        <v/>
      </c>
      <c r="BF1788" s="12">
        <f t="shared" si="1007"/>
        <v>0</v>
      </c>
      <c r="BG1788" s="12">
        <f t="shared" si="1008"/>
        <v>0</v>
      </c>
      <c r="BH1788" s="12">
        <f t="shared" si="1009"/>
        <v>0</v>
      </c>
      <c r="BI1788" s="12">
        <f t="shared" si="1010"/>
        <v>0</v>
      </c>
      <c r="BJ1788" s="12">
        <f t="shared" si="1011"/>
        <v>0</v>
      </c>
      <c r="BK1788" s="12">
        <f t="shared" si="1012"/>
        <v>0</v>
      </c>
      <c r="BL1788" s="20">
        <f t="shared" si="1013"/>
        <v>0</v>
      </c>
      <c r="BM1788" s="12">
        <f t="shared" si="1014"/>
        <v>0</v>
      </c>
      <c r="BN1788" s="12" t="str">
        <f t="shared" si="1037"/>
        <v/>
      </c>
      <c r="BO1788" s="12" t="str">
        <f t="shared" si="1015"/>
        <v/>
      </c>
      <c r="BP1788" s="12" t="str">
        <f t="shared" si="1016"/>
        <v/>
      </c>
      <c r="BQ1788" s="12" t="str">
        <f t="shared" si="1017"/>
        <v/>
      </c>
      <c r="BS1788" s="12">
        <f t="shared" si="1018"/>
        <v>0</v>
      </c>
      <c r="BT1788" s="12">
        <f t="shared" si="1019"/>
        <v>0</v>
      </c>
      <c r="BU1788" s="12">
        <f t="shared" si="1020"/>
        <v>0</v>
      </c>
      <c r="BV1788" s="12">
        <f t="shared" si="1021"/>
        <v>0</v>
      </c>
      <c r="BW1788" s="12">
        <f t="shared" si="1022"/>
        <v>0</v>
      </c>
      <c r="BX1788" s="12">
        <f t="shared" si="1023"/>
        <v>0</v>
      </c>
      <c r="BY1788" s="12">
        <f t="shared" si="1024"/>
        <v>0</v>
      </c>
      <c r="BZ1788" s="12">
        <f t="shared" si="1025"/>
        <v>0</v>
      </c>
      <c r="CA1788" s="12" t="str">
        <f t="shared" si="1026"/>
        <v/>
      </c>
      <c r="CB1788" s="21" t="str">
        <f t="shared" si="1027"/>
        <v/>
      </c>
      <c r="CC1788" s="12" t="str">
        <f t="shared" si="1028"/>
        <v/>
      </c>
      <c r="CD1788" s="12" t="str">
        <f t="shared" si="1029"/>
        <v/>
      </c>
      <c r="CF1788" s="12">
        <f t="shared" si="1030"/>
        <v>0</v>
      </c>
      <c r="CG1788" s="12">
        <f t="shared" si="1031"/>
        <v>0</v>
      </c>
      <c r="CH1788" s="12">
        <f t="shared" si="1032"/>
        <v>0</v>
      </c>
      <c r="CI1788" s="12">
        <f t="shared" si="1033"/>
        <v>0</v>
      </c>
      <c r="CJ1788" s="12">
        <f t="shared" si="1034"/>
        <v>0</v>
      </c>
      <c r="CK1788" s="12">
        <f t="shared" si="1035"/>
        <v>0</v>
      </c>
    </row>
    <row r="1789" spans="50:89" x14ac:dyDescent="0.25">
      <c r="AX1789" s="12" t="str">
        <f t="shared" si="1005"/>
        <v/>
      </c>
      <c r="AY1789" s="12" t="str">
        <f t="shared" si="1036"/>
        <v/>
      </c>
      <c r="AZ1789" s="20">
        <f t="shared" si="1006"/>
        <v>0</v>
      </c>
      <c r="BA1789" s="12" t="str">
        <f t="shared" si="1001"/>
        <v/>
      </c>
      <c r="BB1789" s="12" t="str">
        <f t="shared" si="1002"/>
        <v/>
      </c>
      <c r="BC1789" s="12" t="str">
        <f t="shared" si="1003"/>
        <v/>
      </c>
      <c r="BD1789" s="12" t="str">
        <f t="shared" si="1004"/>
        <v/>
      </c>
      <c r="BF1789" s="12">
        <f t="shared" si="1007"/>
        <v>0</v>
      </c>
      <c r="BG1789" s="12">
        <f t="shared" si="1008"/>
        <v>0</v>
      </c>
      <c r="BH1789" s="12">
        <f t="shared" si="1009"/>
        <v>0</v>
      </c>
      <c r="BI1789" s="12">
        <f t="shared" si="1010"/>
        <v>0</v>
      </c>
      <c r="BJ1789" s="12">
        <f t="shared" si="1011"/>
        <v>0</v>
      </c>
      <c r="BK1789" s="12">
        <f t="shared" si="1012"/>
        <v>0</v>
      </c>
      <c r="BL1789" s="20">
        <f t="shared" si="1013"/>
        <v>0</v>
      </c>
      <c r="BM1789" s="12">
        <f t="shared" si="1014"/>
        <v>0</v>
      </c>
      <c r="BN1789" s="12" t="str">
        <f t="shared" si="1037"/>
        <v/>
      </c>
      <c r="BO1789" s="12" t="str">
        <f t="shared" si="1015"/>
        <v/>
      </c>
      <c r="BP1789" s="12" t="str">
        <f t="shared" si="1016"/>
        <v/>
      </c>
      <c r="BQ1789" s="12" t="str">
        <f t="shared" si="1017"/>
        <v/>
      </c>
      <c r="BS1789" s="12">
        <f t="shared" si="1018"/>
        <v>0</v>
      </c>
      <c r="BT1789" s="12">
        <f t="shared" si="1019"/>
        <v>0</v>
      </c>
      <c r="BU1789" s="12">
        <f t="shared" si="1020"/>
        <v>0</v>
      </c>
      <c r="BV1789" s="12">
        <f t="shared" si="1021"/>
        <v>0</v>
      </c>
      <c r="BW1789" s="12">
        <f t="shared" si="1022"/>
        <v>0</v>
      </c>
      <c r="BX1789" s="12">
        <f t="shared" si="1023"/>
        <v>0</v>
      </c>
      <c r="BY1789" s="12">
        <f t="shared" si="1024"/>
        <v>0</v>
      </c>
      <c r="BZ1789" s="12">
        <f t="shared" si="1025"/>
        <v>0</v>
      </c>
      <c r="CA1789" s="12" t="str">
        <f t="shared" si="1026"/>
        <v/>
      </c>
      <c r="CB1789" s="21" t="str">
        <f t="shared" si="1027"/>
        <v/>
      </c>
      <c r="CC1789" s="12" t="str">
        <f t="shared" si="1028"/>
        <v/>
      </c>
      <c r="CD1789" s="12" t="str">
        <f t="shared" si="1029"/>
        <v/>
      </c>
      <c r="CF1789" s="12">
        <f t="shared" si="1030"/>
        <v>0</v>
      </c>
      <c r="CG1789" s="12">
        <f t="shared" si="1031"/>
        <v>0</v>
      </c>
      <c r="CH1789" s="12">
        <f t="shared" si="1032"/>
        <v>0</v>
      </c>
      <c r="CI1789" s="12">
        <f t="shared" si="1033"/>
        <v>0</v>
      </c>
      <c r="CJ1789" s="12">
        <f t="shared" si="1034"/>
        <v>0</v>
      </c>
      <c r="CK1789" s="12">
        <f t="shared" si="1035"/>
        <v>0</v>
      </c>
    </row>
    <row r="1790" spans="50:89" x14ac:dyDescent="0.25">
      <c r="AX1790" s="12" t="str">
        <f t="shared" si="1005"/>
        <v/>
      </c>
      <c r="AY1790" s="12" t="str">
        <f t="shared" si="1036"/>
        <v/>
      </c>
      <c r="AZ1790" s="20">
        <f t="shared" si="1006"/>
        <v>0</v>
      </c>
      <c r="BA1790" s="12" t="str">
        <f t="shared" si="1001"/>
        <v/>
      </c>
      <c r="BB1790" s="12" t="str">
        <f t="shared" si="1002"/>
        <v/>
      </c>
      <c r="BC1790" s="12" t="str">
        <f t="shared" si="1003"/>
        <v/>
      </c>
      <c r="BD1790" s="12" t="str">
        <f t="shared" si="1004"/>
        <v/>
      </c>
      <c r="BF1790" s="12">
        <f t="shared" si="1007"/>
        <v>0</v>
      </c>
      <c r="BG1790" s="12">
        <f t="shared" si="1008"/>
        <v>0</v>
      </c>
      <c r="BH1790" s="12">
        <f t="shared" si="1009"/>
        <v>0</v>
      </c>
      <c r="BI1790" s="12">
        <f t="shared" si="1010"/>
        <v>0</v>
      </c>
      <c r="BJ1790" s="12">
        <f t="shared" si="1011"/>
        <v>0</v>
      </c>
      <c r="BK1790" s="12">
        <f t="shared" si="1012"/>
        <v>0</v>
      </c>
      <c r="BL1790" s="20">
        <f t="shared" si="1013"/>
        <v>0</v>
      </c>
      <c r="BM1790" s="12">
        <f t="shared" si="1014"/>
        <v>0</v>
      </c>
      <c r="BN1790" s="12" t="str">
        <f t="shared" si="1037"/>
        <v/>
      </c>
      <c r="BO1790" s="12" t="str">
        <f t="shared" si="1015"/>
        <v/>
      </c>
      <c r="BP1790" s="12" t="str">
        <f t="shared" si="1016"/>
        <v/>
      </c>
      <c r="BQ1790" s="12" t="str">
        <f t="shared" si="1017"/>
        <v/>
      </c>
      <c r="BS1790" s="12">
        <f t="shared" si="1018"/>
        <v>0</v>
      </c>
      <c r="BT1790" s="12">
        <f t="shared" si="1019"/>
        <v>0</v>
      </c>
      <c r="BU1790" s="12">
        <f t="shared" si="1020"/>
        <v>0</v>
      </c>
      <c r="BV1790" s="12">
        <f t="shared" si="1021"/>
        <v>0</v>
      </c>
      <c r="BW1790" s="12">
        <f t="shared" si="1022"/>
        <v>0</v>
      </c>
      <c r="BX1790" s="12">
        <f t="shared" si="1023"/>
        <v>0</v>
      </c>
      <c r="BY1790" s="12">
        <f t="shared" si="1024"/>
        <v>0</v>
      </c>
      <c r="BZ1790" s="12">
        <f t="shared" si="1025"/>
        <v>0</v>
      </c>
      <c r="CA1790" s="12" t="str">
        <f t="shared" si="1026"/>
        <v/>
      </c>
      <c r="CB1790" s="21" t="str">
        <f t="shared" si="1027"/>
        <v/>
      </c>
      <c r="CC1790" s="12" t="str">
        <f t="shared" si="1028"/>
        <v/>
      </c>
      <c r="CD1790" s="12" t="str">
        <f t="shared" si="1029"/>
        <v/>
      </c>
      <c r="CF1790" s="12">
        <f t="shared" si="1030"/>
        <v>0</v>
      </c>
      <c r="CG1790" s="12">
        <f t="shared" si="1031"/>
        <v>0</v>
      </c>
      <c r="CH1790" s="12">
        <f t="shared" si="1032"/>
        <v>0</v>
      </c>
      <c r="CI1790" s="12">
        <f t="shared" si="1033"/>
        <v>0</v>
      </c>
      <c r="CJ1790" s="12">
        <f t="shared" si="1034"/>
        <v>0</v>
      </c>
      <c r="CK1790" s="12">
        <f t="shared" si="1035"/>
        <v>0</v>
      </c>
    </row>
    <row r="1791" spans="50:89" x14ac:dyDescent="0.25">
      <c r="AX1791" s="12" t="str">
        <f t="shared" si="1005"/>
        <v/>
      </c>
      <c r="AY1791" s="12" t="str">
        <f t="shared" si="1036"/>
        <v/>
      </c>
      <c r="AZ1791" s="20">
        <f t="shared" si="1006"/>
        <v>0</v>
      </c>
      <c r="BA1791" s="12" t="str">
        <f t="shared" si="1001"/>
        <v/>
      </c>
      <c r="BB1791" s="12" t="str">
        <f t="shared" si="1002"/>
        <v/>
      </c>
      <c r="BC1791" s="12" t="str">
        <f t="shared" si="1003"/>
        <v/>
      </c>
      <c r="BD1791" s="12" t="str">
        <f t="shared" si="1004"/>
        <v/>
      </c>
      <c r="BF1791" s="12">
        <f t="shared" si="1007"/>
        <v>0</v>
      </c>
      <c r="BG1791" s="12">
        <f t="shared" si="1008"/>
        <v>0</v>
      </c>
      <c r="BH1791" s="12">
        <f t="shared" si="1009"/>
        <v>0</v>
      </c>
      <c r="BI1791" s="12">
        <f t="shared" si="1010"/>
        <v>0</v>
      </c>
      <c r="BJ1791" s="12">
        <f t="shared" si="1011"/>
        <v>0</v>
      </c>
      <c r="BK1791" s="12">
        <f t="shared" si="1012"/>
        <v>0</v>
      </c>
      <c r="BL1791" s="20">
        <f t="shared" si="1013"/>
        <v>0</v>
      </c>
      <c r="BM1791" s="12">
        <f t="shared" si="1014"/>
        <v>0</v>
      </c>
      <c r="BN1791" s="12" t="str">
        <f t="shared" si="1037"/>
        <v/>
      </c>
      <c r="BO1791" s="12" t="str">
        <f t="shared" si="1015"/>
        <v/>
      </c>
      <c r="BP1791" s="12" t="str">
        <f t="shared" si="1016"/>
        <v/>
      </c>
      <c r="BQ1791" s="12" t="str">
        <f t="shared" si="1017"/>
        <v/>
      </c>
      <c r="BS1791" s="12">
        <f t="shared" si="1018"/>
        <v>0</v>
      </c>
      <c r="BT1791" s="12">
        <f t="shared" si="1019"/>
        <v>0</v>
      </c>
      <c r="BU1791" s="12">
        <f t="shared" si="1020"/>
        <v>0</v>
      </c>
      <c r="BV1791" s="12">
        <f t="shared" si="1021"/>
        <v>0</v>
      </c>
      <c r="BW1791" s="12">
        <f t="shared" si="1022"/>
        <v>0</v>
      </c>
      <c r="BX1791" s="12">
        <f t="shared" si="1023"/>
        <v>0</v>
      </c>
      <c r="BY1791" s="12">
        <f t="shared" si="1024"/>
        <v>0</v>
      </c>
      <c r="BZ1791" s="12">
        <f t="shared" si="1025"/>
        <v>0</v>
      </c>
      <c r="CA1791" s="12" t="str">
        <f t="shared" si="1026"/>
        <v/>
      </c>
      <c r="CB1791" s="21" t="str">
        <f t="shared" si="1027"/>
        <v/>
      </c>
      <c r="CC1791" s="12" t="str">
        <f t="shared" si="1028"/>
        <v/>
      </c>
      <c r="CD1791" s="12" t="str">
        <f t="shared" si="1029"/>
        <v/>
      </c>
      <c r="CF1791" s="12">
        <f t="shared" si="1030"/>
        <v>0</v>
      </c>
      <c r="CG1791" s="12">
        <f t="shared" si="1031"/>
        <v>0</v>
      </c>
      <c r="CH1791" s="12">
        <f t="shared" si="1032"/>
        <v>0</v>
      </c>
      <c r="CI1791" s="12">
        <f t="shared" si="1033"/>
        <v>0</v>
      </c>
      <c r="CJ1791" s="12">
        <f t="shared" si="1034"/>
        <v>0</v>
      </c>
      <c r="CK1791" s="12">
        <f t="shared" si="1035"/>
        <v>0</v>
      </c>
    </row>
    <row r="1792" spans="50:89" x14ac:dyDescent="0.25">
      <c r="AX1792" s="12" t="str">
        <f t="shared" si="1005"/>
        <v/>
      </c>
      <c r="AY1792" s="12" t="str">
        <f t="shared" si="1036"/>
        <v/>
      </c>
      <c r="AZ1792" s="20">
        <f t="shared" si="1006"/>
        <v>0</v>
      </c>
      <c r="BA1792" s="12" t="str">
        <f t="shared" si="1001"/>
        <v/>
      </c>
      <c r="BB1792" s="12" t="str">
        <f t="shared" si="1002"/>
        <v/>
      </c>
      <c r="BC1792" s="12" t="str">
        <f t="shared" si="1003"/>
        <v/>
      </c>
      <c r="BD1792" s="12" t="str">
        <f t="shared" si="1004"/>
        <v/>
      </c>
      <c r="BF1792" s="12">
        <f t="shared" si="1007"/>
        <v>0</v>
      </c>
      <c r="BG1792" s="12">
        <f t="shared" si="1008"/>
        <v>0</v>
      </c>
      <c r="BH1792" s="12">
        <f t="shared" si="1009"/>
        <v>0</v>
      </c>
      <c r="BI1792" s="12">
        <f t="shared" si="1010"/>
        <v>0</v>
      </c>
      <c r="BJ1792" s="12">
        <f t="shared" si="1011"/>
        <v>0</v>
      </c>
      <c r="BK1792" s="12">
        <f t="shared" si="1012"/>
        <v>0</v>
      </c>
      <c r="BL1792" s="20">
        <f t="shared" si="1013"/>
        <v>0</v>
      </c>
      <c r="BM1792" s="12">
        <f t="shared" si="1014"/>
        <v>0</v>
      </c>
      <c r="BN1792" s="12" t="str">
        <f t="shared" si="1037"/>
        <v/>
      </c>
      <c r="BO1792" s="12" t="str">
        <f t="shared" si="1015"/>
        <v/>
      </c>
      <c r="BP1792" s="12" t="str">
        <f t="shared" si="1016"/>
        <v/>
      </c>
      <c r="BQ1792" s="12" t="str">
        <f t="shared" si="1017"/>
        <v/>
      </c>
      <c r="BS1792" s="12">
        <f t="shared" si="1018"/>
        <v>0</v>
      </c>
      <c r="BT1792" s="12">
        <f t="shared" si="1019"/>
        <v>0</v>
      </c>
      <c r="BU1792" s="12">
        <f t="shared" si="1020"/>
        <v>0</v>
      </c>
      <c r="BV1792" s="12">
        <f t="shared" si="1021"/>
        <v>0</v>
      </c>
      <c r="BW1792" s="12">
        <f t="shared" si="1022"/>
        <v>0</v>
      </c>
      <c r="BX1792" s="12">
        <f t="shared" si="1023"/>
        <v>0</v>
      </c>
      <c r="BY1792" s="12">
        <f t="shared" si="1024"/>
        <v>0</v>
      </c>
      <c r="BZ1792" s="12">
        <f t="shared" si="1025"/>
        <v>0</v>
      </c>
      <c r="CA1792" s="12" t="str">
        <f t="shared" si="1026"/>
        <v/>
      </c>
      <c r="CB1792" s="21" t="str">
        <f t="shared" si="1027"/>
        <v/>
      </c>
      <c r="CC1792" s="12" t="str">
        <f t="shared" si="1028"/>
        <v/>
      </c>
      <c r="CD1792" s="12" t="str">
        <f t="shared" si="1029"/>
        <v/>
      </c>
      <c r="CF1792" s="12">
        <f t="shared" si="1030"/>
        <v>0</v>
      </c>
      <c r="CG1792" s="12">
        <f t="shared" si="1031"/>
        <v>0</v>
      </c>
      <c r="CH1792" s="12">
        <f t="shared" si="1032"/>
        <v>0</v>
      </c>
      <c r="CI1792" s="12">
        <f t="shared" si="1033"/>
        <v>0</v>
      </c>
      <c r="CJ1792" s="12">
        <f t="shared" si="1034"/>
        <v>0</v>
      </c>
      <c r="CK1792" s="12">
        <f t="shared" si="1035"/>
        <v>0</v>
      </c>
    </row>
    <row r="1793" spans="50:89" x14ac:dyDescent="0.25">
      <c r="AX1793" s="12" t="str">
        <f t="shared" si="1005"/>
        <v/>
      </c>
      <c r="AY1793" s="12" t="str">
        <f t="shared" si="1036"/>
        <v/>
      </c>
      <c r="AZ1793" s="20">
        <f t="shared" si="1006"/>
        <v>0</v>
      </c>
      <c r="BA1793" s="12" t="str">
        <f t="shared" si="1001"/>
        <v/>
      </c>
      <c r="BB1793" s="12" t="str">
        <f t="shared" si="1002"/>
        <v/>
      </c>
      <c r="BC1793" s="12" t="str">
        <f t="shared" si="1003"/>
        <v/>
      </c>
      <c r="BD1793" s="12" t="str">
        <f t="shared" si="1004"/>
        <v/>
      </c>
      <c r="BF1793" s="12">
        <f t="shared" si="1007"/>
        <v>0</v>
      </c>
      <c r="BG1793" s="12">
        <f t="shared" si="1008"/>
        <v>0</v>
      </c>
      <c r="BH1793" s="12">
        <f t="shared" si="1009"/>
        <v>0</v>
      </c>
      <c r="BI1793" s="12">
        <f t="shared" si="1010"/>
        <v>0</v>
      </c>
      <c r="BJ1793" s="12">
        <f t="shared" si="1011"/>
        <v>0</v>
      </c>
      <c r="BK1793" s="12">
        <f t="shared" si="1012"/>
        <v>0</v>
      </c>
      <c r="BL1793" s="20">
        <f t="shared" si="1013"/>
        <v>0</v>
      </c>
      <c r="BM1793" s="12">
        <f t="shared" si="1014"/>
        <v>0</v>
      </c>
      <c r="BN1793" s="12" t="str">
        <f t="shared" si="1037"/>
        <v/>
      </c>
      <c r="BO1793" s="12" t="str">
        <f t="shared" si="1015"/>
        <v/>
      </c>
      <c r="BP1793" s="12" t="str">
        <f t="shared" si="1016"/>
        <v/>
      </c>
      <c r="BQ1793" s="12" t="str">
        <f t="shared" si="1017"/>
        <v/>
      </c>
      <c r="BS1793" s="12">
        <f t="shared" si="1018"/>
        <v>0</v>
      </c>
      <c r="BT1793" s="12">
        <f t="shared" si="1019"/>
        <v>0</v>
      </c>
      <c r="BU1793" s="12">
        <f t="shared" si="1020"/>
        <v>0</v>
      </c>
      <c r="BV1793" s="12">
        <f t="shared" si="1021"/>
        <v>0</v>
      </c>
      <c r="BW1793" s="12">
        <f t="shared" si="1022"/>
        <v>0</v>
      </c>
      <c r="BX1793" s="12">
        <f t="shared" si="1023"/>
        <v>0</v>
      </c>
      <c r="BY1793" s="12">
        <f t="shared" si="1024"/>
        <v>0</v>
      </c>
      <c r="BZ1793" s="12">
        <f t="shared" si="1025"/>
        <v>0</v>
      </c>
      <c r="CA1793" s="12" t="str">
        <f t="shared" si="1026"/>
        <v/>
      </c>
      <c r="CB1793" s="21" t="str">
        <f t="shared" si="1027"/>
        <v/>
      </c>
      <c r="CC1793" s="12" t="str">
        <f t="shared" si="1028"/>
        <v/>
      </c>
      <c r="CD1793" s="12" t="str">
        <f t="shared" si="1029"/>
        <v/>
      </c>
      <c r="CF1793" s="12">
        <f t="shared" si="1030"/>
        <v>0</v>
      </c>
      <c r="CG1793" s="12">
        <f t="shared" si="1031"/>
        <v>0</v>
      </c>
      <c r="CH1793" s="12">
        <f t="shared" si="1032"/>
        <v>0</v>
      </c>
      <c r="CI1793" s="12">
        <f t="shared" si="1033"/>
        <v>0</v>
      </c>
      <c r="CJ1793" s="12">
        <f t="shared" si="1034"/>
        <v>0</v>
      </c>
      <c r="CK1793" s="12">
        <f t="shared" si="1035"/>
        <v>0</v>
      </c>
    </row>
    <row r="1794" spans="50:89" x14ac:dyDescent="0.25">
      <c r="AX1794" s="12" t="str">
        <f t="shared" si="1005"/>
        <v/>
      </c>
      <c r="AY1794" s="12" t="str">
        <f t="shared" si="1036"/>
        <v/>
      </c>
      <c r="AZ1794" s="20">
        <f t="shared" si="1006"/>
        <v>0</v>
      </c>
      <c r="BA1794" s="12" t="str">
        <f t="shared" ref="BA1794:BA1857" si="1038">IFERROR(LEFT(AZ1794,FIND(".",AZ1794,1)),"")</f>
        <v/>
      </c>
      <c r="BB1794" s="12" t="str">
        <f t="shared" ref="BB1794:BB1857" si="1039">IFERROR(MID(AZ1794,FIND(",",AZ1794,1)+2,FIND(".",AZ1794,FIND(".",AZ1794,1)+1)-(FIND(".",AZ1794,1)+2)),"")</f>
        <v/>
      </c>
      <c r="BC1794" s="12" t="str">
        <f t="shared" ref="BC1794:BC1857" si="1040">IFERROR(MID(AZ1794,FIND(".",AZ1794,FIND(".",AZ1794,1)+1)+3,FIND(".",AZ1794,FIND(".",AZ1794,FIND(".",AZ1794,1)+1)+3)-(FIND(".",AZ1794,FIND(".",AZ1794,1)+1)+2)),"")</f>
        <v/>
      </c>
      <c r="BD1794" s="12" t="str">
        <f t="shared" ref="BD1794:BD1857" si="1041">IFERROR(MID(AZ1794,FIND(".",AZ1794,FIND(".",AZ1794,FIND(".",AZ1794,1)+1)+2)+3,FIND(".",AZ1794,FIND(".",AZ1794,FIND(".",AZ1794,FIND(".",AZ1794,1)+1)+2)+3+1)),"")</f>
        <v/>
      </c>
      <c r="BF1794" s="12">
        <f t="shared" si="1007"/>
        <v>0</v>
      </c>
      <c r="BG1794" s="12">
        <f t="shared" si="1008"/>
        <v>0</v>
      </c>
      <c r="BH1794" s="12">
        <f t="shared" si="1009"/>
        <v>0</v>
      </c>
      <c r="BI1794" s="12">
        <f t="shared" si="1010"/>
        <v>0</v>
      </c>
      <c r="BJ1794" s="12">
        <f t="shared" si="1011"/>
        <v>0</v>
      </c>
      <c r="BK1794" s="12">
        <f t="shared" si="1012"/>
        <v>0</v>
      </c>
      <c r="BL1794" s="20">
        <f t="shared" si="1013"/>
        <v>0</v>
      </c>
      <c r="BM1794" s="12">
        <f t="shared" si="1014"/>
        <v>0</v>
      </c>
      <c r="BN1794" s="12" t="str">
        <f t="shared" si="1037"/>
        <v/>
      </c>
      <c r="BO1794" s="12" t="str">
        <f t="shared" si="1015"/>
        <v/>
      </c>
      <c r="BP1794" s="12" t="str">
        <f t="shared" si="1016"/>
        <v/>
      </c>
      <c r="BQ1794" s="12" t="str">
        <f t="shared" si="1017"/>
        <v/>
      </c>
      <c r="BS1794" s="12">
        <f t="shared" si="1018"/>
        <v>0</v>
      </c>
      <c r="BT1794" s="12">
        <f t="shared" si="1019"/>
        <v>0</v>
      </c>
      <c r="BU1794" s="12">
        <f t="shared" si="1020"/>
        <v>0</v>
      </c>
      <c r="BV1794" s="12">
        <f t="shared" si="1021"/>
        <v>0</v>
      </c>
      <c r="BW1794" s="12">
        <f t="shared" si="1022"/>
        <v>0</v>
      </c>
      <c r="BX1794" s="12">
        <f t="shared" si="1023"/>
        <v>0</v>
      </c>
      <c r="BY1794" s="12">
        <f t="shared" si="1024"/>
        <v>0</v>
      </c>
      <c r="BZ1794" s="12">
        <f t="shared" si="1025"/>
        <v>0</v>
      </c>
      <c r="CA1794" s="12" t="str">
        <f t="shared" si="1026"/>
        <v/>
      </c>
      <c r="CB1794" s="21" t="str">
        <f t="shared" si="1027"/>
        <v/>
      </c>
      <c r="CC1794" s="12" t="str">
        <f t="shared" si="1028"/>
        <v/>
      </c>
      <c r="CD1794" s="12" t="str">
        <f t="shared" si="1029"/>
        <v/>
      </c>
      <c r="CF1794" s="12">
        <f t="shared" si="1030"/>
        <v>0</v>
      </c>
      <c r="CG1794" s="12">
        <f t="shared" si="1031"/>
        <v>0</v>
      </c>
      <c r="CH1794" s="12">
        <f t="shared" si="1032"/>
        <v>0</v>
      </c>
      <c r="CI1794" s="12">
        <f t="shared" si="1033"/>
        <v>0</v>
      </c>
      <c r="CJ1794" s="12">
        <f t="shared" si="1034"/>
        <v>0</v>
      </c>
      <c r="CK1794" s="12">
        <f t="shared" si="1035"/>
        <v>0</v>
      </c>
    </row>
    <row r="1795" spans="50:89" x14ac:dyDescent="0.25">
      <c r="AX1795" s="12" t="str">
        <f t="shared" ref="AX1795:AX1858" si="1042">IFERROR(MATCH(C1795,$C$2:$C$2000,0),"")</f>
        <v/>
      </c>
      <c r="AY1795" s="12" t="str">
        <f t="shared" si="1036"/>
        <v/>
      </c>
      <c r="AZ1795" s="20">
        <f t="shared" ref="AZ1795:AZ1858" si="1043">AM1795</f>
        <v>0</v>
      </c>
      <c r="BA1795" s="12" t="str">
        <f t="shared" si="1038"/>
        <v/>
      </c>
      <c r="BB1795" s="12" t="str">
        <f t="shared" si="1039"/>
        <v/>
      </c>
      <c r="BC1795" s="12" t="str">
        <f t="shared" si="1040"/>
        <v/>
      </c>
      <c r="BD1795" s="12" t="str">
        <f t="shared" si="1041"/>
        <v/>
      </c>
      <c r="BF1795" s="12">
        <f t="shared" ref="BF1795:BF1858" si="1044">COUNTIF(BA1795:BD1795,"Anticipatoria.")</f>
        <v>0</v>
      </c>
      <c r="BG1795" s="12">
        <f t="shared" ref="BG1795:BG1858" si="1045">COUNTIF(BA1795:BD1795,"Criterios y estándares (Rúbrica).")</f>
        <v>0</v>
      </c>
      <c r="BH1795" s="12">
        <f t="shared" ref="BH1795:BH1858" si="1046">COUNTIF(BA1795:BD1795,"Autoevaluación.")</f>
        <v>0</v>
      </c>
      <c r="BI1795" s="12">
        <f t="shared" ref="BI1795:BI1858" si="1047">COUNTIF(BA1795:BD1795,"Retroalimentación.")</f>
        <v>0</v>
      </c>
      <c r="BJ1795" s="12">
        <f t="shared" ref="BJ1795:BJ1858" si="1048">COUNTIF(BA1795:BD1795,"No incluye los componentes enunciados.")</f>
        <v>0</v>
      </c>
      <c r="BK1795" s="12">
        <f t="shared" ref="BK1795:BK1858" si="1049">IF(BJ1795=1,1,SUM(BF1795:BI1795))</f>
        <v>0</v>
      </c>
      <c r="BL1795" s="20">
        <f t="shared" ref="BL1795:BL1858" si="1050">AO1795</f>
        <v>0</v>
      </c>
      <c r="BM1795" s="12">
        <f t="shared" ref="BM1795:BM1858" si="1051">IFERROR(LEFT(BL1795,FIND(",",BL1795,1)-1),BL1795)</f>
        <v>0</v>
      </c>
      <c r="BN1795" s="12" t="str">
        <f t="shared" si="1037"/>
        <v/>
      </c>
      <c r="BO1795" s="12" t="str">
        <f t="shared" ref="BO1795:BO1858" si="1052">IF(OR(LEN(BL1795)=28,LEN(BL1795)=42,LEN(BL1795)=43,LEN(BL1795)=44,LEN(BL1795)=47,LEN(BL1795)=48,LEN(BL1795)=49,LEN(BL1795)=62,LEN(BL1795)=63,LEN(BL1795)=64),RIGHT(BL1795,LEN(BL1795)-FIND(",",BL1795,11)-1),IFERROR(MID(BL1795,FIND(",",BL1795,11)+2,(FIND(",",BL1795,21))-(FIND(",",BL1795,11)+2)),""))</f>
        <v/>
      </c>
      <c r="BP1795" s="12" t="str">
        <f t="shared" ref="BP1795:BP1858" si="1053">IF(OR(LEN(BL1795)=53,LEN(BL1795)=58,LEN(BL1795)=72,LEN(BL1795)=73),RIGHT(BL1795,LEN(BL1795)-FIND(",",BL1795,20)-1),IFERROR(MID(BL1795,FIND(",",BL1795,20)+2,(FIND(",",BL1795,30))-(FIND(",",BL1795,20)+2)),""))</f>
        <v/>
      </c>
      <c r="BQ1795" s="12" t="str">
        <f t="shared" ref="BQ1795:BQ1858" si="1054">IF(OR(LEN(BL1795)=62,LEN(BL1795)=63,LEN(BL1795)=64,LEN(BL1795)=72,LEN(BL1795)=73),"",IFERROR(RIGHT(BL1795,LEN(BL1795)-(FIND(",",BL1795,30)+1)),""))</f>
        <v/>
      </c>
      <c r="BS1795" s="12">
        <f t="shared" ref="BS1795:BS1858" si="1055">COUNTIF(BM1795:BQ1795,"Reflexión")</f>
        <v>0</v>
      </c>
      <c r="BT1795" s="12">
        <f t="shared" ref="BT1795:BT1858" si="1056">COUNTIF(BM1795:BQ1795,"Diálogo")</f>
        <v>0</v>
      </c>
      <c r="BU1795" s="12">
        <f t="shared" ref="BU1795:BU1858" si="1057">COUNTIF(BM1795:BQ1795,"Claridad")</f>
        <v>0</v>
      </c>
      <c r="BV1795" s="12">
        <f t="shared" ref="BV1795:BV1858" si="1058">COUNTIF(BM1795:BQ1795,"Oportunidades de mejora")</f>
        <v>0</v>
      </c>
      <c r="BW1795" s="12">
        <f t="shared" ref="BW1795:BW1858" si="1059">COUNTIF(BM1795:BQ1795,"Retroalimentación al docente")</f>
        <v>0</v>
      </c>
      <c r="BX1795" s="12">
        <f t="shared" ref="BX1795:BX1858" si="1060">COUNTIF(BM1795:BQ1795,"No incluye los principios enunciados")</f>
        <v>0</v>
      </c>
      <c r="BY1795" s="12">
        <f t="shared" ref="BY1795:BY1858" si="1061">IF(BX1795=1,1,SUM(BS1795:BX1795))</f>
        <v>0</v>
      </c>
      <c r="BZ1795" s="12">
        <f t="shared" ref="BZ1795:BZ1858" si="1062">AU1795</f>
        <v>0</v>
      </c>
      <c r="CA1795" s="12" t="str">
        <f t="shared" ref="CA1795:CA1858" si="1063">IFERROR(LEFT(BZ1795,FIND(".",BZ1795,1)),"")</f>
        <v/>
      </c>
      <c r="CB1795" s="21" t="str">
        <f t="shared" ref="CB1795:CB1858" si="1064">IFERROR(MID(BZ1795,FIND(".",BZ1795,1)+3,(FIND(".",BZ1795,100))-(FIND(".",BZ1795,1)+2)),"")</f>
        <v/>
      </c>
      <c r="CC1795" s="12" t="str">
        <f t="shared" ref="CC1795:CC1858" si="1065">IFERROR(MID(BZ1795,FIND(".",BZ1795,83)+3,(FIND(".",BZ1795,185))-(FIND(".",BZ1795,83)+2)),"")</f>
        <v/>
      </c>
      <c r="CD1795" s="12" t="str">
        <f t="shared" ref="CD1795:CD1858" si="1066">IFERROR(MID(BZ1795,FIND(".",BZ1795,185)+3,(FIND(".",BZ1795,255))-(FIND(".",BZ1795,185)+1)),"")</f>
        <v/>
      </c>
      <c r="CF1795" s="12">
        <f t="shared" ref="CF1795:CF1858" si="1067">COUNTIF(CA1795:CD1795,"La bibliografía básica propuesta se encuentra en la biblioteca ""Juan Roa Vásquez"".")</f>
        <v>0</v>
      </c>
      <c r="CG1795" s="12">
        <f t="shared" ref="CG1795:CG1858" si="1068">COUNTIF(CA1795:CD1795,"La bibliografía propuesta contiene títulos de edición menor a 5 años.")</f>
        <v>0</v>
      </c>
      <c r="CH1795" s="12">
        <f t="shared" ref="CH1795:CH1858" si="1069">COUNTIF(CA1795:CD1795,"La bibliografía se presenta con una sólo sistema de referenciación (APA, Vancouver, IEEE, etc).")</f>
        <v>0</v>
      </c>
      <c r="CI1795" s="12">
        <f t="shared" ref="CI1795:CI1858" si="1070">COUNTIF(CA1795:CD1795,"La bibliografía incluye por lo menos dos títulos en una segunda lengua.")</f>
        <v>0</v>
      </c>
      <c r="CJ1795" s="12">
        <f t="shared" ref="CJ1795:CJ1858" si="1071">COUNTIF(CA1795:CD1795,"No incluye bibliografía.")</f>
        <v>0</v>
      </c>
      <c r="CK1795" s="12">
        <f t="shared" ref="CK1795:CK1858" si="1072">IF(CJ1795=1,1,SUM(CF1795:CI1795))</f>
        <v>0</v>
      </c>
    </row>
    <row r="1796" spans="50:89" x14ac:dyDescent="0.25">
      <c r="AX1796" s="12" t="str">
        <f t="shared" si="1042"/>
        <v/>
      </c>
      <c r="AY1796" s="12" t="str">
        <f t="shared" si="1036"/>
        <v/>
      </c>
      <c r="AZ1796" s="20">
        <f t="shared" si="1043"/>
        <v>0</v>
      </c>
      <c r="BA1796" s="12" t="str">
        <f t="shared" si="1038"/>
        <v/>
      </c>
      <c r="BB1796" s="12" t="str">
        <f t="shared" si="1039"/>
        <v/>
      </c>
      <c r="BC1796" s="12" t="str">
        <f t="shared" si="1040"/>
        <v/>
      </c>
      <c r="BD1796" s="12" t="str">
        <f t="shared" si="1041"/>
        <v/>
      </c>
      <c r="BF1796" s="12">
        <f t="shared" si="1044"/>
        <v>0</v>
      </c>
      <c r="BG1796" s="12">
        <f t="shared" si="1045"/>
        <v>0</v>
      </c>
      <c r="BH1796" s="12">
        <f t="shared" si="1046"/>
        <v>0</v>
      </c>
      <c r="BI1796" s="12">
        <f t="shared" si="1047"/>
        <v>0</v>
      </c>
      <c r="BJ1796" s="12">
        <f t="shared" si="1048"/>
        <v>0</v>
      </c>
      <c r="BK1796" s="12">
        <f t="shared" si="1049"/>
        <v>0</v>
      </c>
      <c r="BL1796" s="20">
        <f t="shared" si="1050"/>
        <v>0</v>
      </c>
      <c r="BM1796" s="12">
        <f t="shared" si="1051"/>
        <v>0</v>
      </c>
      <c r="BN1796" s="12" t="str">
        <f t="shared" si="1037"/>
        <v/>
      </c>
      <c r="BO1796" s="12" t="str">
        <f t="shared" si="1052"/>
        <v/>
      </c>
      <c r="BP1796" s="12" t="str">
        <f t="shared" si="1053"/>
        <v/>
      </c>
      <c r="BQ1796" s="12" t="str">
        <f t="shared" si="1054"/>
        <v/>
      </c>
      <c r="BS1796" s="12">
        <f t="shared" si="1055"/>
        <v>0</v>
      </c>
      <c r="BT1796" s="12">
        <f t="shared" si="1056"/>
        <v>0</v>
      </c>
      <c r="BU1796" s="12">
        <f t="shared" si="1057"/>
        <v>0</v>
      </c>
      <c r="BV1796" s="12">
        <f t="shared" si="1058"/>
        <v>0</v>
      </c>
      <c r="BW1796" s="12">
        <f t="shared" si="1059"/>
        <v>0</v>
      </c>
      <c r="BX1796" s="12">
        <f t="shared" si="1060"/>
        <v>0</v>
      </c>
      <c r="BY1796" s="12">
        <f t="shared" si="1061"/>
        <v>0</v>
      </c>
      <c r="BZ1796" s="12">
        <f t="shared" si="1062"/>
        <v>0</v>
      </c>
      <c r="CA1796" s="12" t="str">
        <f t="shared" si="1063"/>
        <v/>
      </c>
      <c r="CB1796" s="21" t="str">
        <f t="shared" si="1064"/>
        <v/>
      </c>
      <c r="CC1796" s="12" t="str">
        <f t="shared" si="1065"/>
        <v/>
      </c>
      <c r="CD1796" s="12" t="str">
        <f t="shared" si="1066"/>
        <v/>
      </c>
      <c r="CF1796" s="12">
        <f t="shared" si="1067"/>
        <v>0</v>
      </c>
      <c r="CG1796" s="12">
        <f t="shared" si="1068"/>
        <v>0</v>
      </c>
      <c r="CH1796" s="12">
        <f t="shared" si="1069"/>
        <v>0</v>
      </c>
      <c r="CI1796" s="12">
        <f t="shared" si="1070"/>
        <v>0</v>
      </c>
      <c r="CJ1796" s="12">
        <f t="shared" si="1071"/>
        <v>0</v>
      </c>
      <c r="CK1796" s="12">
        <f t="shared" si="1072"/>
        <v>0</v>
      </c>
    </row>
    <row r="1797" spans="50:89" x14ac:dyDescent="0.25">
      <c r="AX1797" s="12" t="str">
        <f t="shared" si="1042"/>
        <v/>
      </c>
      <c r="AY1797" s="12" t="str">
        <f t="shared" si="1036"/>
        <v/>
      </c>
      <c r="AZ1797" s="20">
        <f t="shared" si="1043"/>
        <v>0</v>
      </c>
      <c r="BA1797" s="12" t="str">
        <f t="shared" si="1038"/>
        <v/>
      </c>
      <c r="BB1797" s="12" t="str">
        <f t="shared" si="1039"/>
        <v/>
      </c>
      <c r="BC1797" s="12" t="str">
        <f t="shared" si="1040"/>
        <v/>
      </c>
      <c r="BD1797" s="12" t="str">
        <f t="shared" si="1041"/>
        <v/>
      </c>
      <c r="BF1797" s="12">
        <f t="shared" si="1044"/>
        <v>0</v>
      </c>
      <c r="BG1797" s="12">
        <f t="shared" si="1045"/>
        <v>0</v>
      </c>
      <c r="BH1797" s="12">
        <f t="shared" si="1046"/>
        <v>0</v>
      </c>
      <c r="BI1797" s="12">
        <f t="shared" si="1047"/>
        <v>0</v>
      </c>
      <c r="BJ1797" s="12">
        <f t="shared" si="1048"/>
        <v>0</v>
      </c>
      <c r="BK1797" s="12">
        <f t="shared" si="1049"/>
        <v>0</v>
      </c>
      <c r="BL1797" s="20">
        <f t="shared" si="1050"/>
        <v>0</v>
      </c>
      <c r="BM1797" s="12">
        <f t="shared" si="1051"/>
        <v>0</v>
      </c>
      <c r="BN1797" s="12" t="str">
        <f t="shared" si="1037"/>
        <v/>
      </c>
      <c r="BO1797" s="12" t="str">
        <f t="shared" si="1052"/>
        <v/>
      </c>
      <c r="BP1797" s="12" t="str">
        <f t="shared" si="1053"/>
        <v/>
      </c>
      <c r="BQ1797" s="12" t="str">
        <f t="shared" si="1054"/>
        <v/>
      </c>
      <c r="BS1797" s="12">
        <f t="shared" si="1055"/>
        <v>0</v>
      </c>
      <c r="BT1797" s="12">
        <f t="shared" si="1056"/>
        <v>0</v>
      </c>
      <c r="BU1797" s="12">
        <f t="shared" si="1057"/>
        <v>0</v>
      </c>
      <c r="BV1797" s="12">
        <f t="shared" si="1058"/>
        <v>0</v>
      </c>
      <c r="BW1797" s="12">
        <f t="shared" si="1059"/>
        <v>0</v>
      </c>
      <c r="BX1797" s="12">
        <f t="shared" si="1060"/>
        <v>0</v>
      </c>
      <c r="BY1797" s="12">
        <f t="shared" si="1061"/>
        <v>0</v>
      </c>
      <c r="BZ1797" s="12">
        <f t="shared" si="1062"/>
        <v>0</v>
      </c>
      <c r="CA1797" s="12" t="str">
        <f t="shared" si="1063"/>
        <v/>
      </c>
      <c r="CB1797" s="21" t="str">
        <f t="shared" si="1064"/>
        <v/>
      </c>
      <c r="CC1797" s="12" t="str">
        <f t="shared" si="1065"/>
        <v/>
      </c>
      <c r="CD1797" s="12" t="str">
        <f t="shared" si="1066"/>
        <v/>
      </c>
      <c r="CF1797" s="12">
        <f t="shared" si="1067"/>
        <v>0</v>
      </c>
      <c r="CG1797" s="12">
        <f t="shared" si="1068"/>
        <v>0</v>
      </c>
      <c r="CH1797" s="12">
        <f t="shared" si="1069"/>
        <v>0</v>
      </c>
      <c r="CI1797" s="12">
        <f t="shared" si="1070"/>
        <v>0</v>
      </c>
      <c r="CJ1797" s="12">
        <f t="shared" si="1071"/>
        <v>0</v>
      </c>
      <c r="CK1797" s="12">
        <f t="shared" si="1072"/>
        <v>0</v>
      </c>
    </row>
    <row r="1798" spans="50:89" x14ac:dyDescent="0.25">
      <c r="AX1798" s="12" t="str">
        <f t="shared" si="1042"/>
        <v/>
      </c>
      <c r="AY1798" s="12" t="str">
        <f t="shared" si="1036"/>
        <v/>
      </c>
      <c r="AZ1798" s="20">
        <f t="shared" si="1043"/>
        <v>0</v>
      </c>
      <c r="BA1798" s="12" t="str">
        <f t="shared" si="1038"/>
        <v/>
      </c>
      <c r="BB1798" s="12" t="str">
        <f t="shared" si="1039"/>
        <v/>
      </c>
      <c r="BC1798" s="12" t="str">
        <f t="shared" si="1040"/>
        <v/>
      </c>
      <c r="BD1798" s="12" t="str">
        <f t="shared" si="1041"/>
        <v/>
      </c>
      <c r="BF1798" s="12">
        <f t="shared" si="1044"/>
        <v>0</v>
      </c>
      <c r="BG1798" s="12">
        <f t="shared" si="1045"/>
        <v>0</v>
      </c>
      <c r="BH1798" s="12">
        <f t="shared" si="1046"/>
        <v>0</v>
      </c>
      <c r="BI1798" s="12">
        <f t="shared" si="1047"/>
        <v>0</v>
      </c>
      <c r="BJ1798" s="12">
        <f t="shared" si="1048"/>
        <v>0</v>
      </c>
      <c r="BK1798" s="12">
        <f t="shared" si="1049"/>
        <v>0</v>
      </c>
      <c r="BL1798" s="20">
        <f t="shared" si="1050"/>
        <v>0</v>
      </c>
      <c r="BM1798" s="12">
        <f t="shared" si="1051"/>
        <v>0</v>
      </c>
      <c r="BN1798" s="12" t="str">
        <f t="shared" si="1037"/>
        <v/>
      </c>
      <c r="BO1798" s="12" t="str">
        <f t="shared" si="1052"/>
        <v/>
      </c>
      <c r="BP1798" s="12" t="str">
        <f t="shared" si="1053"/>
        <v/>
      </c>
      <c r="BQ1798" s="12" t="str">
        <f t="shared" si="1054"/>
        <v/>
      </c>
      <c r="BS1798" s="12">
        <f t="shared" si="1055"/>
        <v>0</v>
      </c>
      <c r="BT1798" s="12">
        <f t="shared" si="1056"/>
        <v>0</v>
      </c>
      <c r="BU1798" s="12">
        <f t="shared" si="1057"/>
        <v>0</v>
      </c>
      <c r="BV1798" s="12">
        <f t="shared" si="1058"/>
        <v>0</v>
      </c>
      <c r="BW1798" s="12">
        <f t="shared" si="1059"/>
        <v>0</v>
      </c>
      <c r="BX1798" s="12">
        <f t="shared" si="1060"/>
        <v>0</v>
      </c>
      <c r="BY1798" s="12">
        <f t="shared" si="1061"/>
        <v>0</v>
      </c>
      <c r="BZ1798" s="12">
        <f t="shared" si="1062"/>
        <v>0</v>
      </c>
      <c r="CA1798" s="12" t="str">
        <f t="shared" si="1063"/>
        <v/>
      </c>
      <c r="CB1798" s="21" t="str">
        <f t="shared" si="1064"/>
        <v/>
      </c>
      <c r="CC1798" s="12" t="str">
        <f t="shared" si="1065"/>
        <v/>
      </c>
      <c r="CD1798" s="12" t="str">
        <f t="shared" si="1066"/>
        <v/>
      </c>
      <c r="CF1798" s="12">
        <f t="shared" si="1067"/>
        <v>0</v>
      </c>
      <c r="CG1798" s="12">
        <f t="shared" si="1068"/>
        <v>0</v>
      </c>
      <c r="CH1798" s="12">
        <f t="shared" si="1069"/>
        <v>0</v>
      </c>
      <c r="CI1798" s="12">
        <f t="shared" si="1070"/>
        <v>0</v>
      </c>
      <c r="CJ1798" s="12">
        <f t="shared" si="1071"/>
        <v>0</v>
      </c>
      <c r="CK1798" s="12">
        <f t="shared" si="1072"/>
        <v>0</v>
      </c>
    </row>
    <row r="1799" spans="50:89" x14ac:dyDescent="0.25">
      <c r="AX1799" s="12" t="str">
        <f t="shared" si="1042"/>
        <v/>
      </c>
      <c r="AY1799" s="12" t="str">
        <f t="shared" si="1036"/>
        <v/>
      </c>
      <c r="AZ1799" s="20">
        <f t="shared" si="1043"/>
        <v>0</v>
      </c>
      <c r="BA1799" s="12" t="str">
        <f t="shared" si="1038"/>
        <v/>
      </c>
      <c r="BB1799" s="12" t="str">
        <f t="shared" si="1039"/>
        <v/>
      </c>
      <c r="BC1799" s="12" t="str">
        <f t="shared" si="1040"/>
        <v/>
      </c>
      <c r="BD1799" s="12" t="str">
        <f t="shared" si="1041"/>
        <v/>
      </c>
      <c r="BF1799" s="12">
        <f t="shared" si="1044"/>
        <v>0</v>
      </c>
      <c r="BG1799" s="12">
        <f t="shared" si="1045"/>
        <v>0</v>
      </c>
      <c r="BH1799" s="12">
        <f t="shared" si="1046"/>
        <v>0</v>
      </c>
      <c r="BI1799" s="12">
        <f t="shared" si="1047"/>
        <v>0</v>
      </c>
      <c r="BJ1799" s="12">
        <f t="shared" si="1048"/>
        <v>0</v>
      </c>
      <c r="BK1799" s="12">
        <f t="shared" si="1049"/>
        <v>0</v>
      </c>
      <c r="BL1799" s="20">
        <f t="shared" si="1050"/>
        <v>0</v>
      </c>
      <c r="BM1799" s="12">
        <f t="shared" si="1051"/>
        <v>0</v>
      </c>
      <c r="BN1799" s="12" t="str">
        <f t="shared" si="1037"/>
        <v/>
      </c>
      <c r="BO1799" s="12" t="str">
        <f t="shared" si="1052"/>
        <v/>
      </c>
      <c r="BP1799" s="12" t="str">
        <f t="shared" si="1053"/>
        <v/>
      </c>
      <c r="BQ1799" s="12" t="str">
        <f t="shared" si="1054"/>
        <v/>
      </c>
      <c r="BS1799" s="12">
        <f t="shared" si="1055"/>
        <v>0</v>
      </c>
      <c r="BT1799" s="12">
        <f t="shared" si="1056"/>
        <v>0</v>
      </c>
      <c r="BU1799" s="12">
        <f t="shared" si="1057"/>
        <v>0</v>
      </c>
      <c r="BV1799" s="12">
        <f t="shared" si="1058"/>
        <v>0</v>
      </c>
      <c r="BW1799" s="12">
        <f t="shared" si="1059"/>
        <v>0</v>
      </c>
      <c r="BX1799" s="12">
        <f t="shared" si="1060"/>
        <v>0</v>
      </c>
      <c r="BY1799" s="12">
        <f t="shared" si="1061"/>
        <v>0</v>
      </c>
      <c r="BZ1799" s="12">
        <f t="shared" si="1062"/>
        <v>0</v>
      </c>
      <c r="CA1799" s="12" t="str">
        <f t="shared" si="1063"/>
        <v/>
      </c>
      <c r="CB1799" s="21" t="str">
        <f t="shared" si="1064"/>
        <v/>
      </c>
      <c r="CC1799" s="12" t="str">
        <f t="shared" si="1065"/>
        <v/>
      </c>
      <c r="CD1799" s="12" t="str">
        <f t="shared" si="1066"/>
        <v/>
      </c>
      <c r="CF1799" s="12">
        <f t="shared" si="1067"/>
        <v>0</v>
      </c>
      <c r="CG1799" s="12">
        <f t="shared" si="1068"/>
        <v>0</v>
      </c>
      <c r="CH1799" s="12">
        <f t="shared" si="1069"/>
        <v>0</v>
      </c>
      <c r="CI1799" s="12">
        <f t="shared" si="1070"/>
        <v>0</v>
      </c>
      <c r="CJ1799" s="12">
        <f t="shared" si="1071"/>
        <v>0</v>
      </c>
      <c r="CK1799" s="12">
        <f t="shared" si="1072"/>
        <v>0</v>
      </c>
    </row>
    <row r="1800" spans="50:89" x14ac:dyDescent="0.25">
      <c r="AX1800" s="12" t="str">
        <f t="shared" si="1042"/>
        <v/>
      </c>
      <c r="AY1800" s="12" t="str">
        <f t="shared" si="1036"/>
        <v/>
      </c>
      <c r="AZ1800" s="20">
        <f t="shared" si="1043"/>
        <v>0</v>
      </c>
      <c r="BA1800" s="12" t="str">
        <f t="shared" si="1038"/>
        <v/>
      </c>
      <c r="BB1800" s="12" t="str">
        <f t="shared" si="1039"/>
        <v/>
      </c>
      <c r="BC1800" s="12" t="str">
        <f t="shared" si="1040"/>
        <v/>
      </c>
      <c r="BD1800" s="12" t="str">
        <f t="shared" si="1041"/>
        <v/>
      </c>
      <c r="BF1800" s="12">
        <f t="shared" si="1044"/>
        <v>0</v>
      </c>
      <c r="BG1800" s="12">
        <f t="shared" si="1045"/>
        <v>0</v>
      </c>
      <c r="BH1800" s="12">
        <f t="shared" si="1046"/>
        <v>0</v>
      </c>
      <c r="BI1800" s="12">
        <f t="shared" si="1047"/>
        <v>0</v>
      </c>
      <c r="BJ1800" s="12">
        <f t="shared" si="1048"/>
        <v>0</v>
      </c>
      <c r="BK1800" s="12">
        <f t="shared" si="1049"/>
        <v>0</v>
      </c>
      <c r="BL1800" s="20">
        <f t="shared" si="1050"/>
        <v>0</v>
      </c>
      <c r="BM1800" s="12">
        <f t="shared" si="1051"/>
        <v>0</v>
      </c>
      <c r="BN1800" s="12" t="str">
        <f t="shared" si="1037"/>
        <v/>
      </c>
      <c r="BO1800" s="12" t="str">
        <f t="shared" si="1052"/>
        <v/>
      </c>
      <c r="BP1800" s="12" t="str">
        <f t="shared" si="1053"/>
        <v/>
      </c>
      <c r="BQ1800" s="12" t="str">
        <f t="shared" si="1054"/>
        <v/>
      </c>
      <c r="BS1800" s="12">
        <f t="shared" si="1055"/>
        <v>0</v>
      </c>
      <c r="BT1800" s="12">
        <f t="shared" si="1056"/>
        <v>0</v>
      </c>
      <c r="BU1800" s="12">
        <f t="shared" si="1057"/>
        <v>0</v>
      </c>
      <c r="BV1800" s="12">
        <f t="shared" si="1058"/>
        <v>0</v>
      </c>
      <c r="BW1800" s="12">
        <f t="shared" si="1059"/>
        <v>0</v>
      </c>
      <c r="BX1800" s="12">
        <f t="shared" si="1060"/>
        <v>0</v>
      </c>
      <c r="BY1800" s="12">
        <f t="shared" si="1061"/>
        <v>0</v>
      </c>
      <c r="BZ1800" s="12">
        <f t="shared" si="1062"/>
        <v>0</v>
      </c>
      <c r="CA1800" s="12" t="str">
        <f t="shared" si="1063"/>
        <v/>
      </c>
      <c r="CB1800" s="21" t="str">
        <f t="shared" si="1064"/>
        <v/>
      </c>
      <c r="CC1800" s="12" t="str">
        <f t="shared" si="1065"/>
        <v/>
      </c>
      <c r="CD1800" s="12" t="str">
        <f t="shared" si="1066"/>
        <v/>
      </c>
      <c r="CF1800" s="12">
        <f t="shared" si="1067"/>
        <v>0</v>
      </c>
      <c r="CG1800" s="12">
        <f t="shared" si="1068"/>
        <v>0</v>
      </c>
      <c r="CH1800" s="12">
        <f t="shared" si="1069"/>
        <v>0</v>
      </c>
      <c r="CI1800" s="12">
        <f t="shared" si="1070"/>
        <v>0</v>
      </c>
      <c r="CJ1800" s="12">
        <f t="shared" si="1071"/>
        <v>0</v>
      </c>
      <c r="CK1800" s="12">
        <f t="shared" si="1072"/>
        <v>0</v>
      </c>
    </row>
    <row r="1801" spans="50:89" x14ac:dyDescent="0.25">
      <c r="AX1801" s="12" t="str">
        <f t="shared" si="1042"/>
        <v/>
      </c>
      <c r="AY1801" s="12" t="str">
        <f t="shared" si="1036"/>
        <v/>
      </c>
      <c r="AZ1801" s="20">
        <f t="shared" si="1043"/>
        <v>0</v>
      </c>
      <c r="BA1801" s="12" t="str">
        <f t="shared" si="1038"/>
        <v/>
      </c>
      <c r="BB1801" s="12" t="str">
        <f t="shared" si="1039"/>
        <v/>
      </c>
      <c r="BC1801" s="12" t="str">
        <f t="shared" si="1040"/>
        <v/>
      </c>
      <c r="BD1801" s="12" t="str">
        <f t="shared" si="1041"/>
        <v/>
      </c>
      <c r="BF1801" s="12">
        <f t="shared" si="1044"/>
        <v>0</v>
      </c>
      <c r="BG1801" s="12">
        <f t="shared" si="1045"/>
        <v>0</v>
      </c>
      <c r="BH1801" s="12">
        <f t="shared" si="1046"/>
        <v>0</v>
      </c>
      <c r="BI1801" s="12">
        <f t="shared" si="1047"/>
        <v>0</v>
      </c>
      <c r="BJ1801" s="12">
        <f t="shared" si="1048"/>
        <v>0</v>
      </c>
      <c r="BK1801" s="12">
        <f t="shared" si="1049"/>
        <v>0</v>
      </c>
      <c r="BL1801" s="20">
        <f t="shared" si="1050"/>
        <v>0</v>
      </c>
      <c r="BM1801" s="12">
        <f t="shared" si="1051"/>
        <v>0</v>
      </c>
      <c r="BN1801" s="12" t="str">
        <f t="shared" si="1037"/>
        <v/>
      </c>
      <c r="BO1801" s="12" t="str">
        <f t="shared" si="1052"/>
        <v/>
      </c>
      <c r="BP1801" s="12" t="str">
        <f t="shared" si="1053"/>
        <v/>
      </c>
      <c r="BQ1801" s="12" t="str">
        <f t="shared" si="1054"/>
        <v/>
      </c>
      <c r="BS1801" s="12">
        <f t="shared" si="1055"/>
        <v>0</v>
      </c>
      <c r="BT1801" s="12">
        <f t="shared" si="1056"/>
        <v>0</v>
      </c>
      <c r="BU1801" s="12">
        <f t="shared" si="1057"/>
        <v>0</v>
      </c>
      <c r="BV1801" s="12">
        <f t="shared" si="1058"/>
        <v>0</v>
      </c>
      <c r="BW1801" s="12">
        <f t="shared" si="1059"/>
        <v>0</v>
      </c>
      <c r="BX1801" s="12">
        <f t="shared" si="1060"/>
        <v>0</v>
      </c>
      <c r="BY1801" s="12">
        <f t="shared" si="1061"/>
        <v>0</v>
      </c>
      <c r="BZ1801" s="12">
        <f t="shared" si="1062"/>
        <v>0</v>
      </c>
      <c r="CA1801" s="12" t="str">
        <f t="shared" si="1063"/>
        <v/>
      </c>
      <c r="CB1801" s="21" t="str">
        <f t="shared" si="1064"/>
        <v/>
      </c>
      <c r="CC1801" s="12" t="str">
        <f t="shared" si="1065"/>
        <v/>
      </c>
      <c r="CD1801" s="12" t="str">
        <f t="shared" si="1066"/>
        <v/>
      </c>
      <c r="CF1801" s="12">
        <f t="shared" si="1067"/>
        <v>0</v>
      </c>
      <c r="CG1801" s="12">
        <f t="shared" si="1068"/>
        <v>0</v>
      </c>
      <c r="CH1801" s="12">
        <f t="shared" si="1069"/>
        <v>0</v>
      </c>
      <c r="CI1801" s="12">
        <f t="shared" si="1070"/>
        <v>0</v>
      </c>
      <c r="CJ1801" s="12">
        <f t="shared" si="1071"/>
        <v>0</v>
      </c>
      <c r="CK1801" s="12">
        <f t="shared" si="1072"/>
        <v>0</v>
      </c>
    </row>
    <row r="1802" spans="50:89" x14ac:dyDescent="0.25">
      <c r="AX1802" s="12" t="str">
        <f t="shared" si="1042"/>
        <v/>
      </c>
      <c r="AY1802" s="12" t="str">
        <f t="shared" si="1036"/>
        <v/>
      </c>
      <c r="AZ1802" s="20">
        <f t="shared" si="1043"/>
        <v>0</v>
      </c>
      <c r="BA1802" s="12" t="str">
        <f t="shared" si="1038"/>
        <v/>
      </c>
      <c r="BB1802" s="12" t="str">
        <f t="shared" si="1039"/>
        <v/>
      </c>
      <c r="BC1802" s="12" t="str">
        <f t="shared" si="1040"/>
        <v/>
      </c>
      <c r="BD1802" s="12" t="str">
        <f t="shared" si="1041"/>
        <v/>
      </c>
      <c r="BF1802" s="12">
        <f t="shared" si="1044"/>
        <v>0</v>
      </c>
      <c r="BG1802" s="12">
        <f t="shared" si="1045"/>
        <v>0</v>
      </c>
      <c r="BH1802" s="12">
        <f t="shared" si="1046"/>
        <v>0</v>
      </c>
      <c r="BI1802" s="12">
        <f t="shared" si="1047"/>
        <v>0</v>
      </c>
      <c r="BJ1802" s="12">
        <f t="shared" si="1048"/>
        <v>0</v>
      </c>
      <c r="BK1802" s="12">
        <f t="shared" si="1049"/>
        <v>0</v>
      </c>
      <c r="BL1802" s="20">
        <f t="shared" si="1050"/>
        <v>0</v>
      </c>
      <c r="BM1802" s="12">
        <f t="shared" si="1051"/>
        <v>0</v>
      </c>
      <c r="BN1802" s="12" t="str">
        <f t="shared" si="1037"/>
        <v/>
      </c>
      <c r="BO1802" s="12" t="str">
        <f t="shared" si="1052"/>
        <v/>
      </c>
      <c r="BP1802" s="12" t="str">
        <f t="shared" si="1053"/>
        <v/>
      </c>
      <c r="BQ1802" s="12" t="str">
        <f t="shared" si="1054"/>
        <v/>
      </c>
      <c r="BS1802" s="12">
        <f t="shared" si="1055"/>
        <v>0</v>
      </c>
      <c r="BT1802" s="12">
        <f t="shared" si="1056"/>
        <v>0</v>
      </c>
      <c r="BU1802" s="12">
        <f t="shared" si="1057"/>
        <v>0</v>
      </c>
      <c r="BV1802" s="12">
        <f t="shared" si="1058"/>
        <v>0</v>
      </c>
      <c r="BW1802" s="12">
        <f t="shared" si="1059"/>
        <v>0</v>
      </c>
      <c r="BX1802" s="12">
        <f t="shared" si="1060"/>
        <v>0</v>
      </c>
      <c r="BY1802" s="12">
        <f t="shared" si="1061"/>
        <v>0</v>
      </c>
      <c r="BZ1802" s="12">
        <f t="shared" si="1062"/>
        <v>0</v>
      </c>
      <c r="CA1802" s="12" t="str">
        <f t="shared" si="1063"/>
        <v/>
      </c>
      <c r="CB1802" s="21" t="str">
        <f t="shared" si="1064"/>
        <v/>
      </c>
      <c r="CC1802" s="12" t="str">
        <f t="shared" si="1065"/>
        <v/>
      </c>
      <c r="CD1802" s="12" t="str">
        <f t="shared" si="1066"/>
        <v/>
      </c>
      <c r="CF1802" s="12">
        <f t="shared" si="1067"/>
        <v>0</v>
      </c>
      <c r="CG1802" s="12">
        <f t="shared" si="1068"/>
        <v>0</v>
      </c>
      <c r="CH1802" s="12">
        <f t="shared" si="1069"/>
        <v>0</v>
      </c>
      <c r="CI1802" s="12">
        <f t="shared" si="1070"/>
        <v>0</v>
      </c>
      <c r="CJ1802" s="12">
        <f t="shared" si="1071"/>
        <v>0</v>
      </c>
      <c r="CK1802" s="12">
        <f t="shared" si="1072"/>
        <v>0</v>
      </c>
    </row>
    <row r="1803" spans="50:89" x14ac:dyDescent="0.25">
      <c r="AX1803" s="12" t="str">
        <f t="shared" si="1042"/>
        <v/>
      </c>
      <c r="AY1803" s="12" t="str">
        <f t="shared" ref="AY1803:AY1866" si="1073">IFERROR(1/(COUNTIF($AX$2:$AX$2000,MATCH(C1803,$C$2:$C$2000,0))),"")</f>
        <v/>
      </c>
      <c r="AZ1803" s="20">
        <f t="shared" si="1043"/>
        <v>0</v>
      </c>
      <c r="BA1803" s="12" t="str">
        <f t="shared" si="1038"/>
        <v/>
      </c>
      <c r="BB1803" s="12" t="str">
        <f t="shared" si="1039"/>
        <v/>
      </c>
      <c r="BC1803" s="12" t="str">
        <f t="shared" si="1040"/>
        <v/>
      </c>
      <c r="BD1803" s="12" t="str">
        <f t="shared" si="1041"/>
        <v/>
      </c>
      <c r="BF1803" s="12">
        <f t="shared" si="1044"/>
        <v>0</v>
      </c>
      <c r="BG1803" s="12">
        <f t="shared" si="1045"/>
        <v>0</v>
      </c>
      <c r="BH1803" s="12">
        <f t="shared" si="1046"/>
        <v>0</v>
      </c>
      <c r="BI1803" s="12">
        <f t="shared" si="1047"/>
        <v>0</v>
      </c>
      <c r="BJ1803" s="12">
        <f t="shared" si="1048"/>
        <v>0</v>
      </c>
      <c r="BK1803" s="12">
        <f t="shared" si="1049"/>
        <v>0</v>
      </c>
      <c r="BL1803" s="20">
        <f t="shared" si="1050"/>
        <v>0</v>
      </c>
      <c r="BM1803" s="12">
        <f t="shared" si="1051"/>
        <v>0</v>
      </c>
      <c r="BN1803" s="12" t="str">
        <f t="shared" si="1037"/>
        <v/>
      </c>
      <c r="BO1803" s="12" t="str">
        <f t="shared" si="1052"/>
        <v/>
      </c>
      <c r="BP1803" s="12" t="str">
        <f t="shared" si="1053"/>
        <v/>
      </c>
      <c r="BQ1803" s="12" t="str">
        <f t="shared" si="1054"/>
        <v/>
      </c>
      <c r="BS1803" s="12">
        <f t="shared" si="1055"/>
        <v>0</v>
      </c>
      <c r="BT1803" s="12">
        <f t="shared" si="1056"/>
        <v>0</v>
      </c>
      <c r="BU1803" s="12">
        <f t="shared" si="1057"/>
        <v>0</v>
      </c>
      <c r="BV1803" s="12">
        <f t="shared" si="1058"/>
        <v>0</v>
      </c>
      <c r="BW1803" s="12">
        <f t="shared" si="1059"/>
        <v>0</v>
      </c>
      <c r="BX1803" s="12">
        <f t="shared" si="1060"/>
        <v>0</v>
      </c>
      <c r="BY1803" s="12">
        <f t="shared" si="1061"/>
        <v>0</v>
      </c>
      <c r="BZ1803" s="12">
        <f t="shared" si="1062"/>
        <v>0</v>
      </c>
      <c r="CA1803" s="12" t="str">
        <f t="shared" si="1063"/>
        <v/>
      </c>
      <c r="CB1803" s="21" t="str">
        <f t="shared" si="1064"/>
        <v/>
      </c>
      <c r="CC1803" s="12" t="str">
        <f t="shared" si="1065"/>
        <v/>
      </c>
      <c r="CD1803" s="12" t="str">
        <f t="shared" si="1066"/>
        <v/>
      </c>
      <c r="CF1803" s="12">
        <f t="shared" si="1067"/>
        <v>0</v>
      </c>
      <c r="CG1803" s="12">
        <f t="shared" si="1068"/>
        <v>0</v>
      </c>
      <c r="CH1803" s="12">
        <f t="shared" si="1069"/>
        <v>0</v>
      </c>
      <c r="CI1803" s="12">
        <f t="shared" si="1070"/>
        <v>0</v>
      </c>
      <c r="CJ1803" s="12">
        <f t="shared" si="1071"/>
        <v>0</v>
      </c>
      <c r="CK1803" s="12">
        <f t="shared" si="1072"/>
        <v>0</v>
      </c>
    </row>
    <row r="1804" spans="50:89" x14ac:dyDescent="0.25">
      <c r="AX1804" s="12" t="str">
        <f t="shared" si="1042"/>
        <v/>
      </c>
      <c r="AY1804" s="12" t="str">
        <f t="shared" si="1073"/>
        <v/>
      </c>
      <c r="AZ1804" s="20">
        <f t="shared" si="1043"/>
        <v>0</v>
      </c>
      <c r="BA1804" s="12" t="str">
        <f t="shared" si="1038"/>
        <v/>
      </c>
      <c r="BB1804" s="12" t="str">
        <f t="shared" si="1039"/>
        <v/>
      </c>
      <c r="BC1804" s="12" t="str">
        <f t="shared" si="1040"/>
        <v/>
      </c>
      <c r="BD1804" s="12" t="str">
        <f t="shared" si="1041"/>
        <v/>
      </c>
      <c r="BF1804" s="12">
        <f t="shared" si="1044"/>
        <v>0</v>
      </c>
      <c r="BG1804" s="12">
        <f t="shared" si="1045"/>
        <v>0</v>
      </c>
      <c r="BH1804" s="12">
        <f t="shared" si="1046"/>
        <v>0</v>
      </c>
      <c r="BI1804" s="12">
        <f t="shared" si="1047"/>
        <v>0</v>
      </c>
      <c r="BJ1804" s="12">
        <f t="shared" si="1048"/>
        <v>0</v>
      </c>
      <c r="BK1804" s="12">
        <f t="shared" si="1049"/>
        <v>0</v>
      </c>
      <c r="BL1804" s="20">
        <f t="shared" si="1050"/>
        <v>0</v>
      </c>
      <c r="BM1804" s="12">
        <f t="shared" si="1051"/>
        <v>0</v>
      </c>
      <c r="BN1804" s="12" t="str">
        <f t="shared" si="1037"/>
        <v/>
      </c>
      <c r="BO1804" s="12" t="str">
        <f t="shared" si="1052"/>
        <v/>
      </c>
      <c r="BP1804" s="12" t="str">
        <f t="shared" si="1053"/>
        <v/>
      </c>
      <c r="BQ1804" s="12" t="str">
        <f t="shared" si="1054"/>
        <v/>
      </c>
      <c r="BS1804" s="12">
        <f t="shared" si="1055"/>
        <v>0</v>
      </c>
      <c r="BT1804" s="12">
        <f t="shared" si="1056"/>
        <v>0</v>
      </c>
      <c r="BU1804" s="12">
        <f t="shared" si="1057"/>
        <v>0</v>
      </c>
      <c r="BV1804" s="12">
        <f t="shared" si="1058"/>
        <v>0</v>
      </c>
      <c r="BW1804" s="12">
        <f t="shared" si="1059"/>
        <v>0</v>
      </c>
      <c r="BX1804" s="12">
        <f t="shared" si="1060"/>
        <v>0</v>
      </c>
      <c r="BY1804" s="12">
        <f t="shared" si="1061"/>
        <v>0</v>
      </c>
      <c r="BZ1804" s="12">
        <f t="shared" si="1062"/>
        <v>0</v>
      </c>
      <c r="CA1804" s="12" t="str">
        <f t="shared" si="1063"/>
        <v/>
      </c>
      <c r="CB1804" s="21" t="str">
        <f t="shared" si="1064"/>
        <v/>
      </c>
      <c r="CC1804" s="12" t="str">
        <f t="shared" si="1065"/>
        <v/>
      </c>
      <c r="CD1804" s="12" t="str">
        <f t="shared" si="1066"/>
        <v/>
      </c>
      <c r="CF1804" s="12">
        <f t="shared" si="1067"/>
        <v>0</v>
      </c>
      <c r="CG1804" s="12">
        <f t="shared" si="1068"/>
        <v>0</v>
      </c>
      <c r="CH1804" s="12">
        <f t="shared" si="1069"/>
        <v>0</v>
      </c>
      <c r="CI1804" s="12">
        <f t="shared" si="1070"/>
        <v>0</v>
      </c>
      <c r="CJ1804" s="12">
        <f t="shared" si="1071"/>
        <v>0</v>
      </c>
      <c r="CK1804" s="12">
        <f t="shared" si="1072"/>
        <v>0</v>
      </c>
    </row>
    <row r="1805" spans="50:89" x14ac:dyDescent="0.25">
      <c r="AX1805" s="12" t="str">
        <f t="shared" si="1042"/>
        <v/>
      </c>
      <c r="AY1805" s="12" t="str">
        <f t="shared" si="1073"/>
        <v/>
      </c>
      <c r="AZ1805" s="20">
        <f t="shared" si="1043"/>
        <v>0</v>
      </c>
      <c r="BA1805" s="12" t="str">
        <f t="shared" si="1038"/>
        <v/>
      </c>
      <c r="BB1805" s="12" t="str">
        <f t="shared" si="1039"/>
        <v/>
      </c>
      <c r="BC1805" s="12" t="str">
        <f t="shared" si="1040"/>
        <v/>
      </c>
      <c r="BD1805" s="12" t="str">
        <f t="shared" si="1041"/>
        <v/>
      </c>
      <c r="BF1805" s="12">
        <f t="shared" si="1044"/>
        <v>0</v>
      </c>
      <c r="BG1805" s="12">
        <f t="shared" si="1045"/>
        <v>0</v>
      </c>
      <c r="BH1805" s="12">
        <f t="shared" si="1046"/>
        <v>0</v>
      </c>
      <c r="BI1805" s="12">
        <f t="shared" si="1047"/>
        <v>0</v>
      </c>
      <c r="BJ1805" s="12">
        <f t="shared" si="1048"/>
        <v>0</v>
      </c>
      <c r="BK1805" s="12">
        <f t="shared" si="1049"/>
        <v>0</v>
      </c>
      <c r="BL1805" s="20">
        <f t="shared" si="1050"/>
        <v>0</v>
      </c>
      <c r="BM1805" s="12">
        <f t="shared" si="1051"/>
        <v>0</v>
      </c>
      <c r="BN1805" s="12" t="str">
        <f t="shared" si="1037"/>
        <v/>
      </c>
      <c r="BO1805" s="12" t="str">
        <f t="shared" si="1052"/>
        <v/>
      </c>
      <c r="BP1805" s="12" t="str">
        <f t="shared" si="1053"/>
        <v/>
      </c>
      <c r="BQ1805" s="12" t="str">
        <f t="shared" si="1054"/>
        <v/>
      </c>
      <c r="BS1805" s="12">
        <f t="shared" si="1055"/>
        <v>0</v>
      </c>
      <c r="BT1805" s="12">
        <f t="shared" si="1056"/>
        <v>0</v>
      </c>
      <c r="BU1805" s="12">
        <f t="shared" si="1057"/>
        <v>0</v>
      </c>
      <c r="BV1805" s="12">
        <f t="shared" si="1058"/>
        <v>0</v>
      </c>
      <c r="BW1805" s="12">
        <f t="shared" si="1059"/>
        <v>0</v>
      </c>
      <c r="BX1805" s="12">
        <f t="shared" si="1060"/>
        <v>0</v>
      </c>
      <c r="BY1805" s="12">
        <f t="shared" si="1061"/>
        <v>0</v>
      </c>
      <c r="BZ1805" s="12">
        <f t="shared" si="1062"/>
        <v>0</v>
      </c>
      <c r="CA1805" s="12" t="str">
        <f t="shared" si="1063"/>
        <v/>
      </c>
      <c r="CB1805" s="21" t="str">
        <f t="shared" si="1064"/>
        <v/>
      </c>
      <c r="CC1805" s="12" t="str">
        <f t="shared" si="1065"/>
        <v/>
      </c>
      <c r="CD1805" s="12" t="str">
        <f t="shared" si="1066"/>
        <v/>
      </c>
      <c r="CF1805" s="12">
        <f t="shared" si="1067"/>
        <v>0</v>
      </c>
      <c r="CG1805" s="12">
        <f t="shared" si="1068"/>
        <v>0</v>
      </c>
      <c r="CH1805" s="12">
        <f t="shared" si="1069"/>
        <v>0</v>
      </c>
      <c r="CI1805" s="12">
        <f t="shared" si="1070"/>
        <v>0</v>
      </c>
      <c r="CJ1805" s="12">
        <f t="shared" si="1071"/>
        <v>0</v>
      </c>
      <c r="CK1805" s="12">
        <f t="shared" si="1072"/>
        <v>0</v>
      </c>
    </row>
    <row r="1806" spans="50:89" x14ac:dyDescent="0.25">
      <c r="AX1806" s="12" t="str">
        <f t="shared" si="1042"/>
        <v/>
      </c>
      <c r="AY1806" s="12" t="str">
        <f t="shared" si="1073"/>
        <v/>
      </c>
      <c r="AZ1806" s="20">
        <f t="shared" si="1043"/>
        <v>0</v>
      </c>
      <c r="BA1806" s="12" t="str">
        <f t="shared" si="1038"/>
        <v/>
      </c>
      <c r="BB1806" s="12" t="str">
        <f t="shared" si="1039"/>
        <v/>
      </c>
      <c r="BC1806" s="12" t="str">
        <f t="shared" si="1040"/>
        <v/>
      </c>
      <c r="BD1806" s="12" t="str">
        <f t="shared" si="1041"/>
        <v/>
      </c>
      <c r="BF1806" s="12">
        <f t="shared" si="1044"/>
        <v>0</v>
      </c>
      <c r="BG1806" s="12">
        <f t="shared" si="1045"/>
        <v>0</v>
      </c>
      <c r="BH1806" s="12">
        <f t="shared" si="1046"/>
        <v>0</v>
      </c>
      <c r="BI1806" s="12">
        <f t="shared" si="1047"/>
        <v>0</v>
      </c>
      <c r="BJ1806" s="12">
        <f t="shared" si="1048"/>
        <v>0</v>
      </c>
      <c r="BK1806" s="12">
        <f t="shared" si="1049"/>
        <v>0</v>
      </c>
      <c r="BL1806" s="20">
        <f t="shared" si="1050"/>
        <v>0</v>
      </c>
      <c r="BM1806" s="12">
        <f t="shared" si="1051"/>
        <v>0</v>
      </c>
      <c r="BN1806" s="12" t="str">
        <f t="shared" si="1037"/>
        <v/>
      </c>
      <c r="BO1806" s="12" t="str">
        <f t="shared" si="1052"/>
        <v/>
      </c>
      <c r="BP1806" s="12" t="str">
        <f t="shared" si="1053"/>
        <v/>
      </c>
      <c r="BQ1806" s="12" t="str">
        <f t="shared" si="1054"/>
        <v/>
      </c>
      <c r="BS1806" s="12">
        <f t="shared" si="1055"/>
        <v>0</v>
      </c>
      <c r="BT1806" s="12">
        <f t="shared" si="1056"/>
        <v>0</v>
      </c>
      <c r="BU1806" s="12">
        <f t="shared" si="1057"/>
        <v>0</v>
      </c>
      <c r="BV1806" s="12">
        <f t="shared" si="1058"/>
        <v>0</v>
      </c>
      <c r="BW1806" s="12">
        <f t="shared" si="1059"/>
        <v>0</v>
      </c>
      <c r="BX1806" s="12">
        <f t="shared" si="1060"/>
        <v>0</v>
      </c>
      <c r="BY1806" s="12">
        <f t="shared" si="1061"/>
        <v>0</v>
      </c>
      <c r="BZ1806" s="12">
        <f t="shared" si="1062"/>
        <v>0</v>
      </c>
      <c r="CA1806" s="12" t="str">
        <f t="shared" si="1063"/>
        <v/>
      </c>
      <c r="CB1806" s="21" t="str">
        <f t="shared" si="1064"/>
        <v/>
      </c>
      <c r="CC1806" s="12" t="str">
        <f t="shared" si="1065"/>
        <v/>
      </c>
      <c r="CD1806" s="12" t="str">
        <f t="shared" si="1066"/>
        <v/>
      </c>
      <c r="CF1806" s="12">
        <f t="shared" si="1067"/>
        <v>0</v>
      </c>
      <c r="CG1806" s="12">
        <f t="shared" si="1068"/>
        <v>0</v>
      </c>
      <c r="CH1806" s="12">
        <f t="shared" si="1069"/>
        <v>0</v>
      </c>
      <c r="CI1806" s="12">
        <f t="shared" si="1070"/>
        <v>0</v>
      </c>
      <c r="CJ1806" s="12">
        <f t="shared" si="1071"/>
        <v>0</v>
      </c>
      <c r="CK1806" s="12">
        <f t="shared" si="1072"/>
        <v>0</v>
      </c>
    </row>
    <row r="1807" spans="50:89" x14ac:dyDescent="0.25">
      <c r="AX1807" s="12" t="str">
        <f t="shared" si="1042"/>
        <v/>
      </c>
      <c r="AY1807" s="12" t="str">
        <f t="shared" si="1073"/>
        <v/>
      </c>
      <c r="AZ1807" s="20">
        <f t="shared" si="1043"/>
        <v>0</v>
      </c>
      <c r="BA1807" s="12" t="str">
        <f t="shared" si="1038"/>
        <v/>
      </c>
      <c r="BB1807" s="12" t="str">
        <f t="shared" si="1039"/>
        <v/>
      </c>
      <c r="BC1807" s="12" t="str">
        <f t="shared" si="1040"/>
        <v/>
      </c>
      <c r="BD1807" s="12" t="str">
        <f t="shared" si="1041"/>
        <v/>
      </c>
      <c r="BF1807" s="12">
        <f t="shared" si="1044"/>
        <v>0</v>
      </c>
      <c r="BG1807" s="12">
        <f t="shared" si="1045"/>
        <v>0</v>
      </c>
      <c r="BH1807" s="12">
        <f t="shared" si="1046"/>
        <v>0</v>
      </c>
      <c r="BI1807" s="12">
        <f t="shared" si="1047"/>
        <v>0</v>
      </c>
      <c r="BJ1807" s="12">
        <f t="shared" si="1048"/>
        <v>0</v>
      </c>
      <c r="BK1807" s="12">
        <f t="shared" si="1049"/>
        <v>0</v>
      </c>
      <c r="BL1807" s="20">
        <f t="shared" si="1050"/>
        <v>0</v>
      </c>
      <c r="BM1807" s="12">
        <f t="shared" si="1051"/>
        <v>0</v>
      </c>
      <c r="BN1807" s="12" t="str">
        <f t="shared" si="1037"/>
        <v/>
      </c>
      <c r="BO1807" s="12" t="str">
        <f t="shared" si="1052"/>
        <v/>
      </c>
      <c r="BP1807" s="12" t="str">
        <f t="shared" si="1053"/>
        <v/>
      </c>
      <c r="BQ1807" s="12" t="str">
        <f t="shared" si="1054"/>
        <v/>
      </c>
      <c r="BS1807" s="12">
        <f t="shared" si="1055"/>
        <v>0</v>
      </c>
      <c r="BT1807" s="12">
        <f t="shared" si="1056"/>
        <v>0</v>
      </c>
      <c r="BU1807" s="12">
        <f t="shared" si="1057"/>
        <v>0</v>
      </c>
      <c r="BV1807" s="12">
        <f t="shared" si="1058"/>
        <v>0</v>
      </c>
      <c r="BW1807" s="12">
        <f t="shared" si="1059"/>
        <v>0</v>
      </c>
      <c r="BX1807" s="12">
        <f t="shared" si="1060"/>
        <v>0</v>
      </c>
      <c r="BY1807" s="12">
        <f t="shared" si="1061"/>
        <v>0</v>
      </c>
      <c r="BZ1807" s="12">
        <f t="shared" si="1062"/>
        <v>0</v>
      </c>
      <c r="CA1807" s="12" t="str">
        <f t="shared" si="1063"/>
        <v/>
      </c>
      <c r="CB1807" s="21" t="str">
        <f t="shared" si="1064"/>
        <v/>
      </c>
      <c r="CC1807" s="12" t="str">
        <f t="shared" si="1065"/>
        <v/>
      </c>
      <c r="CD1807" s="12" t="str">
        <f t="shared" si="1066"/>
        <v/>
      </c>
      <c r="CF1807" s="12">
        <f t="shared" si="1067"/>
        <v>0</v>
      </c>
      <c r="CG1807" s="12">
        <f t="shared" si="1068"/>
        <v>0</v>
      </c>
      <c r="CH1807" s="12">
        <f t="shared" si="1069"/>
        <v>0</v>
      </c>
      <c r="CI1807" s="12">
        <f t="shared" si="1070"/>
        <v>0</v>
      </c>
      <c r="CJ1807" s="12">
        <f t="shared" si="1071"/>
        <v>0</v>
      </c>
      <c r="CK1807" s="12">
        <f t="shared" si="1072"/>
        <v>0</v>
      </c>
    </row>
    <row r="1808" spans="50:89" x14ac:dyDescent="0.25">
      <c r="AX1808" s="12" t="str">
        <f t="shared" si="1042"/>
        <v/>
      </c>
      <c r="AY1808" s="12" t="str">
        <f t="shared" si="1073"/>
        <v/>
      </c>
      <c r="AZ1808" s="20">
        <f t="shared" si="1043"/>
        <v>0</v>
      </c>
      <c r="BA1808" s="12" t="str">
        <f t="shared" si="1038"/>
        <v/>
      </c>
      <c r="BB1808" s="12" t="str">
        <f t="shared" si="1039"/>
        <v/>
      </c>
      <c r="BC1808" s="12" t="str">
        <f t="shared" si="1040"/>
        <v/>
      </c>
      <c r="BD1808" s="12" t="str">
        <f t="shared" si="1041"/>
        <v/>
      </c>
      <c r="BF1808" s="12">
        <f t="shared" si="1044"/>
        <v>0</v>
      </c>
      <c r="BG1808" s="12">
        <f t="shared" si="1045"/>
        <v>0</v>
      </c>
      <c r="BH1808" s="12">
        <f t="shared" si="1046"/>
        <v>0</v>
      </c>
      <c r="BI1808" s="12">
        <f t="shared" si="1047"/>
        <v>0</v>
      </c>
      <c r="BJ1808" s="12">
        <f t="shared" si="1048"/>
        <v>0</v>
      </c>
      <c r="BK1808" s="12">
        <f t="shared" si="1049"/>
        <v>0</v>
      </c>
      <c r="BL1808" s="20">
        <f t="shared" si="1050"/>
        <v>0</v>
      </c>
      <c r="BM1808" s="12">
        <f t="shared" si="1051"/>
        <v>0</v>
      </c>
      <c r="BN1808" s="12" t="str">
        <f t="shared" si="1037"/>
        <v/>
      </c>
      <c r="BO1808" s="12" t="str">
        <f t="shared" si="1052"/>
        <v/>
      </c>
      <c r="BP1808" s="12" t="str">
        <f t="shared" si="1053"/>
        <v/>
      </c>
      <c r="BQ1808" s="12" t="str">
        <f t="shared" si="1054"/>
        <v/>
      </c>
      <c r="BS1808" s="12">
        <f t="shared" si="1055"/>
        <v>0</v>
      </c>
      <c r="BT1808" s="12">
        <f t="shared" si="1056"/>
        <v>0</v>
      </c>
      <c r="BU1808" s="12">
        <f t="shared" si="1057"/>
        <v>0</v>
      </c>
      <c r="BV1808" s="12">
        <f t="shared" si="1058"/>
        <v>0</v>
      </c>
      <c r="BW1808" s="12">
        <f t="shared" si="1059"/>
        <v>0</v>
      </c>
      <c r="BX1808" s="12">
        <f t="shared" si="1060"/>
        <v>0</v>
      </c>
      <c r="BY1808" s="12">
        <f t="shared" si="1061"/>
        <v>0</v>
      </c>
      <c r="BZ1808" s="12">
        <f t="shared" si="1062"/>
        <v>0</v>
      </c>
      <c r="CA1808" s="12" t="str">
        <f t="shared" si="1063"/>
        <v/>
      </c>
      <c r="CB1808" s="21" t="str">
        <f t="shared" si="1064"/>
        <v/>
      </c>
      <c r="CC1808" s="12" t="str">
        <f t="shared" si="1065"/>
        <v/>
      </c>
      <c r="CD1808" s="12" t="str">
        <f t="shared" si="1066"/>
        <v/>
      </c>
      <c r="CF1808" s="12">
        <f t="shared" si="1067"/>
        <v>0</v>
      </c>
      <c r="CG1808" s="12">
        <f t="shared" si="1068"/>
        <v>0</v>
      </c>
      <c r="CH1808" s="12">
        <f t="shared" si="1069"/>
        <v>0</v>
      </c>
      <c r="CI1808" s="12">
        <f t="shared" si="1070"/>
        <v>0</v>
      </c>
      <c r="CJ1808" s="12">
        <f t="shared" si="1071"/>
        <v>0</v>
      </c>
      <c r="CK1808" s="12">
        <f t="shared" si="1072"/>
        <v>0</v>
      </c>
    </row>
    <row r="1809" spans="50:89" x14ac:dyDescent="0.25">
      <c r="AX1809" s="12" t="str">
        <f t="shared" si="1042"/>
        <v/>
      </c>
      <c r="AY1809" s="12" t="str">
        <f t="shared" si="1073"/>
        <v/>
      </c>
      <c r="AZ1809" s="20">
        <f t="shared" si="1043"/>
        <v>0</v>
      </c>
      <c r="BA1809" s="12" t="str">
        <f t="shared" si="1038"/>
        <v/>
      </c>
      <c r="BB1809" s="12" t="str">
        <f t="shared" si="1039"/>
        <v/>
      </c>
      <c r="BC1809" s="12" t="str">
        <f t="shared" si="1040"/>
        <v/>
      </c>
      <c r="BD1809" s="12" t="str">
        <f t="shared" si="1041"/>
        <v/>
      </c>
      <c r="BF1809" s="12">
        <f t="shared" si="1044"/>
        <v>0</v>
      </c>
      <c r="BG1809" s="12">
        <f t="shared" si="1045"/>
        <v>0</v>
      </c>
      <c r="BH1809" s="12">
        <f t="shared" si="1046"/>
        <v>0</v>
      </c>
      <c r="BI1809" s="12">
        <f t="shared" si="1047"/>
        <v>0</v>
      </c>
      <c r="BJ1809" s="12">
        <f t="shared" si="1048"/>
        <v>0</v>
      </c>
      <c r="BK1809" s="12">
        <f t="shared" si="1049"/>
        <v>0</v>
      </c>
      <c r="BL1809" s="20">
        <f t="shared" si="1050"/>
        <v>0</v>
      </c>
      <c r="BM1809" s="12">
        <f t="shared" si="1051"/>
        <v>0</v>
      </c>
      <c r="BN1809" s="12" t="str">
        <f t="shared" si="1037"/>
        <v/>
      </c>
      <c r="BO1809" s="12" t="str">
        <f t="shared" si="1052"/>
        <v/>
      </c>
      <c r="BP1809" s="12" t="str">
        <f t="shared" si="1053"/>
        <v/>
      </c>
      <c r="BQ1809" s="12" t="str">
        <f t="shared" si="1054"/>
        <v/>
      </c>
      <c r="BS1809" s="12">
        <f t="shared" si="1055"/>
        <v>0</v>
      </c>
      <c r="BT1809" s="12">
        <f t="shared" si="1056"/>
        <v>0</v>
      </c>
      <c r="BU1809" s="12">
        <f t="shared" si="1057"/>
        <v>0</v>
      </c>
      <c r="BV1809" s="12">
        <f t="shared" si="1058"/>
        <v>0</v>
      </c>
      <c r="BW1809" s="12">
        <f t="shared" si="1059"/>
        <v>0</v>
      </c>
      <c r="BX1809" s="12">
        <f t="shared" si="1060"/>
        <v>0</v>
      </c>
      <c r="BY1809" s="12">
        <f t="shared" si="1061"/>
        <v>0</v>
      </c>
      <c r="BZ1809" s="12">
        <f t="shared" si="1062"/>
        <v>0</v>
      </c>
      <c r="CA1809" s="12" t="str">
        <f t="shared" si="1063"/>
        <v/>
      </c>
      <c r="CB1809" s="21" t="str">
        <f t="shared" si="1064"/>
        <v/>
      </c>
      <c r="CC1809" s="12" t="str">
        <f t="shared" si="1065"/>
        <v/>
      </c>
      <c r="CD1809" s="12" t="str">
        <f t="shared" si="1066"/>
        <v/>
      </c>
      <c r="CF1809" s="12">
        <f t="shared" si="1067"/>
        <v>0</v>
      </c>
      <c r="CG1809" s="12">
        <f t="shared" si="1068"/>
        <v>0</v>
      </c>
      <c r="CH1809" s="12">
        <f t="shared" si="1069"/>
        <v>0</v>
      </c>
      <c r="CI1809" s="12">
        <f t="shared" si="1070"/>
        <v>0</v>
      </c>
      <c r="CJ1809" s="12">
        <f t="shared" si="1071"/>
        <v>0</v>
      </c>
      <c r="CK1809" s="12">
        <f t="shared" si="1072"/>
        <v>0</v>
      </c>
    </row>
    <row r="1810" spans="50:89" x14ac:dyDescent="0.25">
      <c r="AX1810" s="12" t="str">
        <f t="shared" si="1042"/>
        <v/>
      </c>
      <c r="AY1810" s="12" t="str">
        <f t="shared" si="1073"/>
        <v/>
      </c>
      <c r="AZ1810" s="20">
        <f t="shared" si="1043"/>
        <v>0</v>
      </c>
      <c r="BA1810" s="12" t="str">
        <f t="shared" si="1038"/>
        <v/>
      </c>
      <c r="BB1810" s="12" t="str">
        <f t="shared" si="1039"/>
        <v/>
      </c>
      <c r="BC1810" s="12" t="str">
        <f t="shared" si="1040"/>
        <v/>
      </c>
      <c r="BD1810" s="12" t="str">
        <f t="shared" si="1041"/>
        <v/>
      </c>
      <c r="BF1810" s="12">
        <f t="shared" si="1044"/>
        <v>0</v>
      </c>
      <c r="BG1810" s="12">
        <f t="shared" si="1045"/>
        <v>0</v>
      </c>
      <c r="BH1810" s="12">
        <f t="shared" si="1046"/>
        <v>0</v>
      </c>
      <c r="BI1810" s="12">
        <f t="shared" si="1047"/>
        <v>0</v>
      </c>
      <c r="BJ1810" s="12">
        <f t="shared" si="1048"/>
        <v>0</v>
      </c>
      <c r="BK1810" s="12">
        <f t="shared" si="1049"/>
        <v>0</v>
      </c>
      <c r="BL1810" s="20">
        <f t="shared" si="1050"/>
        <v>0</v>
      </c>
      <c r="BM1810" s="12">
        <f t="shared" si="1051"/>
        <v>0</v>
      </c>
      <c r="BN1810" s="12" t="str">
        <f t="shared" si="1037"/>
        <v/>
      </c>
      <c r="BO1810" s="12" t="str">
        <f t="shared" si="1052"/>
        <v/>
      </c>
      <c r="BP1810" s="12" t="str">
        <f t="shared" si="1053"/>
        <v/>
      </c>
      <c r="BQ1810" s="12" t="str">
        <f t="shared" si="1054"/>
        <v/>
      </c>
      <c r="BS1810" s="12">
        <f t="shared" si="1055"/>
        <v>0</v>
      </c>
      <c r="BT1810" s="12">
        <f t="shared" si="1056"/>
        <v>0</v>
      </c>
      <c r="BU1810" s="12">
        <f t="shared" si="1057"/>
        <v>0</v>
      </c>
      <c r="BV1810" s="12">
        <f t="shared" si="1058"/>
        <v>0</v>
      </c>
      <c r="BW1810" s="12">
        <f t="shared" si="1059"/>
        <v>0</v>
      </c>
      <c r="BX1810" s="12">
        <f t="shared" si="1060"/>
        <v>0</v>
      </c>
      <c r="BY1810" s="12">
        <f t="shared" si="1061"/>
        <v>0</v>
      </c>
      <c r="BZ1810" s="12">
        <f t="shared" si="1062"/>
        <v>0</v>
      </c>
      <c r="CA1810" s="12" t="str">
        <f t="shared" si="1063"/>
        <v/>
      </c>
      <c r="CB1810" s="21" t="str">
        <f t="shared" si="1064"/>
        <v/>
      </c>
      <c r="CC1810" s="12" t="str">
        <f t="shared" si="1065"/>
        <v/>
      </c>
      <c r="CD1810" s="12" t="str">
        <f t="shared" si="1066"/>
        <v/>
      </c>
      <c r="CF1810" s="12">
        <f t="shared" si="1067"/>
        <v>0</v>
      </c>
      <c r="CG1810" s="12">
        <f t="shared" si="1068"/>
        <v>0</v>
      </c>
      <c r="CH1810" s="12">
        <f t="shared" si="1069"/>
        <v>0</v>
      </c>
      <c r="CI1810" s="12">
        <f t="shared" si="1070"/>
        <v>0</v>
      </c>
      <c r="CJ1810" s="12">
        <f t="shared" si="1071"/>
        <v>0</v>
      </c>
      <c r="CK1810" s="12">
        <f t="shared" si="1072"/>
        <v>0</v>
      </c>
    </row>
    <row r="1811" spans="50:89" x14ac:dyDescent="0.25">
      <c r="AX1811" s="12" t="str">
        <f t="shared" si="1042"/>
        <v/>
      </c>
      <c r="AY1811" s="12" t="str">
        <f t="shared" si="1073"/>
        <v/>
      </c>
      <c r="AZ1811" s="20">
        <f t="shared" si="1043"/>
        <v>0</v>
      </c>
      <c r="BA1811" s="12" t="str">
        <f t="shared" si="1038"/>
        <v/>
      </c>
      <c r="BB1811" s="12" t="str">
        <f t="shared" si="1039"/>
        <v/>
      </c>
      <c r="BC1811" s="12" t="str">
        <f t="shared" si="1040"/>
        <v/>
      </c>
      <c r="BD1811" s="12" t="str">
        <f t="shared" si="1041"/>
        <v/>
      </c>
      <c r="BF1811" s="12">
        <f t="shared" si="1044"/>
        <v>0</v>
      </c>
      <c r="BG1811" s="12">
        <f t="shared" si="1045"/>
        <v>0</v>
      </c>
      <c r="BH1811" s="12">
        <f t="shared" si="1046"/>
        <v>0</v>
      </c>
      <c r="BI1811" s="12">
        <f t="shared" si="1047"/>
        <v>0</v>
      </c>
      <c r="BJ1811" s="12">
        <f t="shared" si="1048"/>
        <v>0</v>
      </c>
      <c r="BK1811" s="12">
        <f t="shared" si="1049"/>
        <v>0</v>
      </c>
      <c r="BL1811" s="20">
        <f t="shared" si="1050"/>
        <v>0</v>
      </c>
      <c r="BM1811" s="12">
        <f t="shared" si="1051"/>
        <v>0</v>
      </c>
      <c r="BN1811" s="12" t="str">
        <f t="shared" si="1037"/>
        <v/>
      </c>
      <c r="BO1811" s="12" t="str">
        <f t="shared" si="1052"/>
        <v/>
      </c>
      <c r="BP1811" s="12" t="str">
        <f t="shared" si="1053"/>
        <v/>
      </c>
      <c r="BQ1811" s="12" t="str">
        <f t="shared" si="1054"/>
        <v/>
      </c>
      <c r="BS1811" s="12">
        <f t="shared" si="1055"/>
        <v>0</v>
      </c>
      <c r="BT1811" s="12">
        <f t="shared" si="1056"/>
        <v>0</v>
      </c>
      <c r="BU1811" s="12">
        <f t="shared" si="1057"/>
        <v>0</v>
      </c>
      <c r="BV1811" s="12">
        <f t="shared" si="1058"/>
        <v>0</v>
      </c>
      <c r="BW1811" s="12">
        <f t="shared" si="1059"/>
        <v>0</v>
      </c>
      <c r="BX1811" s="12">
        <f t="shared" si="1060"/>
        <v>0</v>
      </c>
      <c r="BY1811" s="12">
        <f t="shared" si="1061"/>
        <v>0</v>
      </c>
      <c r="BZ1811" s="12">
        <f t="shared" si="1062"/>
        <v>0</v>
      </c>
      <c r="CA1811" s="12" t="str">
        <f t="shared" si="1063"/>
        <v/>
      </c>
      <c r="CB1811" s="21" t="str">
        <f t="shared" si="1064"/>
        <v/>
      </c>
      <c r="CC1811" s="12" t="str">
        <f t="shared" si="1065"/>
        <v/>
      </c>
      <c r="CD1811" s="12" t="str">
        <f t="shared" si="1066"/>
        <v/>
      </c>
      <c r="CF1811" s="12">
        <f t="shared" si="1067"/>
        <v>0</v>
      </c>
      <c r="CG1811" s="12">
        <f t="shared" si="1068"/>
        <v>0</v>
      </c>
      <c r="CH1811" s="12">
        <f t="shared" si="1069"/>
        <v>0</v>
      </c>
      <c r="CI1811" s="12">
        <f t="shared" si="1070"/>
        <v>0</v>
      </c>
      <c r="CJ1811" s="12">
        <f t="shared" si="1071"/>
        <v>0</v>
      </c>
      <c r="CK1811" s="12">
        <f t="shared" si="1072"/>
        <v>0</v>
      </c>
    </row>
    <row r="1812" spans="50:89" x14ac:dyDescent="0.25">
      <c r="AX1812" s="12" t="str">
        <f t="shared" si="1042"/>
        <v/>
      </c>
      <c r="AY1812" s="12" t="str">
        <f t="shared" si="1073"/>
        <v/>
      </c>
      <c r="AZ1812" s="20">
        <f t="shared" si="1043"/>
        <v>0</v>
      </c>
      <c r="BA1812" s="12" t="str">
        <f t="shared" si="1038"/>
        <v/>
      </c>
      <c r="BB1812" s="12" t="str">
        <f t="shared" si="1039"/>
        <v/>
      </c>
      <c r="BC1812" s="12" t="str">
        <f t="shared" si="1040"/>
        <v/>
      </c>
      <c r="BD1812" s="12" t="str">
        <f t="shared" si="1041"/>
        <v/>
      </c>
      <c r="BF1812" s="12">
        <f t="shared" si="1044"/>
        <v>0</v>
      </c>
      <c r="BG1812" s="12">
        <f t="shared" si="1045"/>
        <v>0</v>
      </c>
      <c r="BH1812" s="12">
        <f t="shared" si="1046"/>
        <v>0</v>
      </c>
      <c r="BI1812" s="12">
        <f t="shared" si="1047"/>
        <v>0</v>
      </c>
      <c r="BJ1812" s="12">
        <f t="shared" si="1048"/>
        <v>0</v>
      </c>
      <c r="BK1812" s="12">
        <f t="shared" si="1049"/>
        <v>0</v>
      </c>
      <c r="BL1812" s="20">
        <f t="shared" si="1050"/>
        <v>0</v>
      </c>
      <c r="BM1812" s="12">
        <f t="shared" si="1051"/>
        <v>0</v>
      </c>
      <c r="BN1812" s="12" t="str">
        <f t="shared" si="1037"/>
        <v/>
      </c>
      <c r="BO1812" s="12" t="str">
        <f t="shared" si="1052"/>
        <v/>
      </c>
      <c r="BP1812" s="12" t="str">
        <f t="shared" si="1053"/>
        <v/>
      </c>
      <c r="BQ1812" s="12" t="str">
        <f t="shared" si="1054"/>
        <v/>
      </c>
      <c r="BS1812" s="12">
        <f t="shared" si="1055"/>
        <v>0</v>
      </c>
      <c r="BT1812" s="12">
        <f t="shared" si="1056"/>
        <v>0</v>
      </c>
      <c r="BU1812" s="12">
        <f t="shared" si="1057"/>
        <v>0</v>
      </c>
      <c r="BV1812" s="12">
        <f t="shared" si="1058"/>
        <v>0</v>
      </c>
      <c r="BW1812" s="12">
        <f t="shared" si="1059"/>
        <v>0</v>
      </c>
      <c r="BX1812" s="12">
        <f t="shared" si="1060"/>
        <v>0</v>
      </c>
      <c r="BY1812" s="12">
        <f t="shared" si="1061"/>
        <v>0</v>
      </c>
      <c r="BZ1812" s="12">
        <f t="shared" si="1062"/>
        <v>0</v>
      </c>
      <c r="CA1812" s="12" t="str">
        <f t="shared" si="1063"/>
        <v/>
      </c>
      <c r="CB1812" s="21" t="str">
        <f t="shared" si="1064"/>
        <v/>
      </c>
      <c r="CC1812" s="12" t="str">
        <f t="shared" si="1065"/>
        <v/>
      </c>
      <c r="CD1812" s="12" t="str">
        <f t="shared" si="1066"/>
        <v/>
      </c>
      <c r="CF1812" s="12">
        <f t="shared" si="1067"/>
        <v>0</v>
      </c>
      <c r="CG1812" s="12">
        <f t="shared" si="1068"/>
        <v>0</v>
      </c>
      <c r="CH1812" s="12">
        <f t="shared" si="1069"/>
        <v>0</v>
      </c>
      <c r="CI1812" s="12">
        <f t="shared" si="1070"/>
        <v>0</v>
      </c>
      <c r="CJ1812" s="12">
        <f t="shared" si="1071"/>
        <v>0</v>
      </c>
      <c r="CK1812" s="12">
        <f t="shared" si="1072"/>
        <v>0</v>
      </c>
    </row>
    <row r="1813" spans="50:89" x14ac:dyDescent="0.25">
      <c r="AX1813" s="12" t="str">
        <f t="shared" si="1042"/>
        <v/>
      </c>
      <c r="AY1813" s="12" t="str">
        <f t="shared" si="1073"/>
        <v/>
      </c>
      <c r="AZ1813" s="20">
        <f t="shared" si="1043"/>
        <v>0</v>
      </c>
      <c r="BA1813" s="12" t="str">
        <f t="shared" si="1038"/>
        <v/>
      </c>
      <c r="BB1813" s="12" t="str">
        <f t="shared" si="1039"/>
        <v/>
      </c>
      <c r="BC1813" s="12" t="str">
        <f t="shared" si="1040"/>
        <v/>
      </c>
      <c r="BD1813" s="12" t="str">
        <f t="shared" si="1041"/>
        <v/>
      </c>
      <c r="BF1813" s="12">
        <f t="shared" si="1044"/>
        <v>0</v>
      </c>
      <c r="BG1813" s="12">
        <f t="shared" si="1045"/>
        <v>0</v>
      </c>
      <c r="BH1813" s="12">
        <f t="shared" si="1046"/>
        <v>0</v>
      </c>
      <c r="BI1813" s="12">
        <f t="shared" si="1047"/>
        <v>0</v>
      </c>
      <c r="BJ1813" s="12">
        <f t="shared" si="1048"/>
        <v>0</v>
      </c>
      <c r="BK1813" s="12">
        <f t="shared" si="1049"/>
        <v>0</v>
      </c>
      <c r="BL1813" s="20">
        <f t="shared" si="1050"/>
        <v>0</v>
      </c>
      <c r="BM1813" s="12">
        <f t="shared" si="1051"/>
        <v>0</v>
      </c>
      <c r="BN1813" s="12" t="str">
        <f t="shared" si="1037"/>
        <v/>
      </c>
      <c r="BO1813" s="12" t="str">
        <f t="shared" si="1052"/>
        <v/>
      </c>
      <c r="BP1813" s="12" t="str">
        <f t="shared" si="1053"/>
        <v/>
      </c>
      <c r="BQ1813" s="12" t="str">
        <f t="shared" si="1054"/>
        <v/>
      </c>
      <c r="BS1813" s="12">
        <f t="shared" si="1055"/>
        <v>0</v>
      </c>
      <c r="BT1813" s="12">
        <f t="shared" si="1056"/>
        <v>0</v>
      </c>
      <c r="BU1813" s="12">
        <f t="shared" si="1057"/>
        <v>0</v>
      </c>
      <c r="BV1813" s="12">
        <f t="shared" si="1058"/>
        <v>0</v>
      </c>
      <c r="BW1813" s="12">
        <f t="shared" si="1059"/>
        <v>0</v>
      </c>
      <c r="BX1813" s="12">
        <f t="shared" si="1060"/>
        <v>0</v>
      </c>
      <c r="BY1813" s="12">
        <f t="shared" si="1061"/>
        <v>0</v>
      </c>
      <c r="BZ1813" s="12">
        <f t="shared" si="1062"/>
        <v>0</v>
      </c>
      <c r="CA1813" s="12" t="str">
        <f t="shared" si="1063"/>
        <v/>
      </c>
      <c r="CB1813" s="21" t="str">
        <f t="shared" si="1064"/>
        <v/>
      </c>
      <c r="CC1813" s="12" t="str">
        <f t="shared" si="1065"/>
        <v/>
      </c>
      <c r="CD1813" s="12" t="str">
        <f t="shared" si="1066"/>
        <v/>
      </c>
      <c r="CF1813" s="12">
        <f t="shared" si="1067"/>
        <v>0</v>
      </c>
      <c r="CG1813" s="12">
        <f t="shared" si="1068"/>
        <v>0</v>
      </c>
      <c r="CH1813" s="12">
        <f t="shared" si="1069"/>
        <v>0</v>
      </c>
      <c r="CI1813" s="12">
        <f t="shared" si="1070"/>
        <v>0</v>
      </c>
      <c r="CJ1813" s="12">
        <f t="shared" si="1071"/>
        <v>0</v>
      </c>
      <c r="CK1813" s="12">
        <f t="shared" si="1072"/>
        <v>0</v>
      </c>
    </row>
    <row r="1814" spans="50:89" x14ac:dyDescent="0.25">
      <c r="AX1814" s="12" t="str">
        <f t="shared" si="1042"/>
        <v/>
      </c>
      <c r="AY1814" s="12" t="str">
        <f t="shared" si="1073"/>
        <v/>
      </c>
      <c r="AZ1814" s="20">
        <f t="shared" si="1043"/>
        <v>0</v>
      </c>
      <c r="BA1814" s="12" t="str">
        <f t="shared" si="1038"/>
        <v/>
      </c>
      <c r="BB1814" s="12" t="str">
        <f t="shared" si="1039"/>
        <v/>
      </c>
      <c r="BC1814" s="12" t="str">
        <f t="shared" si="1040"/>
        <v/>
      </c>
      <c r="BD1814" s="12" t="str">
        <f t="shared" si="1041"/>
        <v/>
      </c>
      <c r="BF1814" s="12">
        <f t="shared" si="1044"/>
        <v>0</v>
      </c>
      <c r="BG1814" s="12">
        <f t="shared" si="1045"/>
        <v>0</v>
      </c>
      <c r="BH1814" s="12">
        <f t="shared" si="1046"/>
        <v>0</v>
      </c>
      <c r="BI1814" s="12">
        <f t="shared" si="1047"/>
        <v>0</v>
      </c>
      <c r="BJ1814" s="12">
        <f t="shared" si="1048"/>
        <v>0</v>
      </c>
      <c r="BK1814" s="12">
        <f t="shared" si="1049"/>
        <v>0</v>
      </c>
      <c r="BL1814" s="20">
        <f t="shared" si="1050"/>
        <v>0</v>
      </c>
      <c r="BM1814" s="12">
        <f t="shared" si="1051"/>
        <v>0</v>
      </c>
      <c r="BN1814" s="12" t="str">
        <f t="shared" si="1037"/>
        <v/>
      </c>
      <c r="BO1814" s="12" t="str">
        <f t="shared" si="1052"/>
        <v/>
      </c>
      <c r="BP1814" s="12" t="str">
        <f t="shared" si="1053"/>
        <v/>
      </c>
      <c r="BQ1814" s="12" t="str">
        <f t="shared" si="1054"/>
        <v/>
      </c>
      <c r="BS1814" s="12">
        <f t="shared" si="1055"/>
        <v>0</v>
      </c>
      <c r="BT1814" s="12">
        <f t="shared" si="1056"/>
        <v>0</v>
      </c>
      <c r="BU1814" s="12">
        <f t="shared" si="1057"/>
        <v>0</v>
      </c>
      <c r="BV1814" s="12">
        <f t="shared" si="1058"/>
        <v>0</v>
      </c>
      <c r="BW1814" s="12">
        <f t="shared" si="1059"/>
        <v>0</v>
      </c>
      <c r="BX1814" s="12">
        <f t="shared" si="1060"/>
        <v>0</v>
      </c>
      <c r="BY1814" s="12">
        <f t="shared" si="1061"/>
        <v>0</v>
      </c>
      <c r="BZ1814" s="12">
        <f t="shared" si="1062"/>
        <v>0</v>
      </c>
      <c r="CA1814" s="12" t="str">
        <f t="shared" si="1063"/>
        <v/>
      </c>
      <c r="CB1814" s="21" t="str">
        <f t="shared" si="1064"/>
        <v/>
      </c>
      <c r="CC1814" s="12" t="str">
        <f t="shared" si="1065"/>
        <v/>
      </c>
      <c r="CD1814" s="12" t="str">
        <f t="shared" si="1066"/>
        <v/>
      </c>
      <c r="CF1814" s="12">
        <f t="shared" si="1067"/>
        <v>0</v>
      </c>
      <c r="CG1814" s="12">
        <f t="shared" si="1068"/>
        <v>0</v>
      </c>
      <c r="CH1814" s="12">
        <f t="shared" si="1069"/>
        <v>0</v>
      </c>
      <c r="CI1814" s="12">
        <f t="shared" si="1070"/>
        <v>0</v>
      </c>
      <c r="CJ1814" s="12">
        <f t="shared" si="1071"/>
        <v>0</v>
      </c>
      <c r="CK1814" s="12">
        <f t="shared" si="1072"/>
        <v>0</v>
      </c>
    </row>
    <row r="1815" spans="50:89" x14ac:dyDescent="0.25">
      <c r="AX1815" s="12" t="str">
        <f t="shared" si="1042"/>
        <v/>
      </c>
      <c r="AY1815" s="12" t="str">
        <f t="shared" si="1073"/>
        <v/>
      </c>
      <c r="AZ1815" s="20">
        <f t="shared" si="1043"/>
        <v>0</v>
      </c>
      <c r="BA1815" s="12" t="str">
        <f t="shared" si="1038"/>
        <v/>
      </c>
      <c r="BB1815" s="12" t="str">
        <f t="shared" si="1039"/>
        <v/>
      </c>
      <c r="BC1815" s="12" t="str">
        <f t="shared" si="1040"/>
        <v/>
      </c>
      <c r="BD1815" s="12" t="str">
        <f t="shared" si="1041"/>
        <v/>
      </c>
      <c r="BF1815" s="12">
        <f t="shared" si="1044"/>
        <v>0</v>
      </c>
      <c r="BG1815" s="12">
        <f t="shared" si="1045"/>
        <v>0</v>
      </c>
      <c r="BH1815" s="12">
        <f t="shared" si="1046"/>
        <v>0</v>
      </c>
      <c r="BI1815" s="12">
        <f t="shared" si="1047"/>
        <v>0</v>
      </c>
      <c r="BJ1815" s="12">
        <f t="shared" si="1048"/>
        <v>0</v>
      </c>
      <c r="BK1815" s="12">
        <f t="shared" si="1049"/>
        <v>0</v>
      </c>
      <c r="BL1815" s="20">
        <f t="shared" si="1050"/>
        <v>0</v>
      </c>
      <c r="BM1815" s="12">
        <f t="shared" si="1051"/>
        <v>0</v>
      </c>
      <c r="BN1815" s="12" t="str">
        <f t="shared" si="1037"/>
        <v/>
      </c>
      <c r="BO1815" s="12" t="str">
        <f t="shared" si="1052"/>
        <v/>
      </c>
      <c r="BP1815" s="12" t="str">
        <f t="shared" si="1053"/>
        <v/>
      </c>
      <c r="BQ1815" s="12" t="str">
        <f t="shared" si="1054"/>
        <v/>
      </c>
      <c r="BS1815" s="12">
        <f t="shared" si="1055"/>
        <v>0</v>
      </c>
      <c r="BT1815" s="12">
        <f t="shared" si="1056"/>
        <v>0</v>
      </c>
      <c r="BU1815" s="12">
        <f t="shared" si="1057"/>
        <v>0</v>
      </c>
      <c r="BV1815" s="12">
        <f t="shared" si="1058"/>
        <v>0</v>
      </c>
      <c r="BW1815" s="12">
        <f t="shared" si="1059"/>
        <v>0</v>
      </c>
      <c r="BX1815" s="12">
        <f t="shared" si="1060"/>
        <v>0</v>
      </c>
      <c r="BY1815" s="12">
        <f t="shared" si="1061"/>
        <v>0</v>
      </c>
      <c r="BZ1815" s="12">
        <f t="shared" si="1062"/>
        <v>0</v>
      </c>
      <c r="CA1815" s="12" t="str">
        <f t="shared" si="1063"/>
        <v/>
      </c>
      <c r="CB1815" s="21" t="str">
        <f t="shared" si="1064"/>
        <v/>
      </c>
      <c r="CC1815" s="12" t="str">
        <f t="shared" si="1065"/>
        <v/>
      </c>
      <c r="CD1815" s="12" t="str">
        <f t="shared" si="1066"/>
        <v/>
      </c>
      <c r="CF1815" s="12">
        <f t="shared" si="1067"/>
        <v>0</v>
      </c>
      <c r="CG1815" s="12">
        <f t="shared" si="1068"/>
        <v>0</v>
      </c>
      <c r="CH1815" s="12">
        <f t="shared" si="1069"/>
        <v>0</v>
      </c>
      <c r="CI1815" s="12">
        <f t="shared" si="1070"/>
        <v>0</v>
      </c>
      <c r="CJ1815" s="12">
        <f t="shared" si="1071"/>
        <v>0</v>
      </c>
      <c r="CK1815" s="12">
        <f t="shared" si="1072"/>
        <v>0</v>
      </c>
    </row>
    <row r="1816" spans="50:89" x14ac:dyDescent="0.25">
      <c r="AX1816" s="12" t="str">
        <f t="shared" si="1042"/>
        <v/>
      </c>
      <c r="AY1816" s="12" t="str">
        <f t="shared" si="1073"/>
        <v/>
      </c>
      <c r="AZ1816" s="20">
        <f t="shared" si="1043"/>
        <v>0</v>
      </c>
      <c r="BA1816" s="12" t="str">
        <f t="shared" si="1038"/>
        <v/>
      </c>
      <c r="BB1816" s="12" t="str">
        <f t="shared" si="1039"/>
        <v/>
      </c>
      <c r="BC1816" s="12" t="str">
        <f t="shared" si="1040"/>
        <v/>
      </c>
      <c r="BD1816" s="12" t="str">
        <f t="shared" si="1041"/>
        <v/>
      </c>
      <c r="BF1816" s="12">
        <f t="shared" si="1044"/>
        <v>0</v>
      </c>
      <c r="BG1816" s="12">
        <f t="shared" si="1045"/>
        <v>0</v>
      </c>
      <c r="BH1816" s="12">
        <f t="shared" si="1046"/>
        <v>0</v>
      </c>
      <c r="BI1816" s="12">
        <f t="shared" si="1047"/>
        <v>0</v>
      </c>
      <c r="BJ1816" s="12">
        <f t="shared" si="1048"/>
        <v>0</v>
      </c>
      <c r="BK1816" s="12">
        <f t="shared" si="1049"/>
        <v>0</v>
      </c>
      <c r="BL1816" s="20">
        <f t="shared" si="1050"/>
        <v>0</v>
      </c>
      <c r="BM1816" s="12">
        <f t="shared" si="1051"/>
        <v>0</v>
      </c>
      <c r="BN1816" s="12" t="str">
        <f t="shared" si="1037"/>
        <v/>
      </c>
      <c r="BO1816" s="12" t="str">
        <f t="shared" si="1052"/>
        <v/>
      </c>
      <c r="BP1816" s="12" t="str">
        <f t="shared" si="1053"/>
        <v/>
      </c>
      <c r="BQ1816" s="12" t="str">
        <f t="shared" si="1054"/>
        <v/>
      </c>
      <c r="BS1816" s="12">
        <f t="shared" si="1055"/>
        <v>0</v>
      </c>
      <c r="BT1816" s="12">
        <f t="shared" si="1056"/>
        <v>0</v>
      </c>
      <c r="BU1816" s="12">
        <f t="shared" si="1057"/>
        <v>0</v>
      </c>
      <c r="BV1816" s="12">
        <f t="shared" si="1058"/>
        <v>0</v>
      </c>
      <c r="BW1816" s="12">
        <f t="shared" si="1059"/>
        <v>0</v>
      </c>
      <c r="BX1816" s="12">
        <f t="shared" si="1060"/>
        <v>0</v>
      </c>
      <c r="BY1816" s="12">
        <f t="shared" si="1061"/>
        <v>0</v>
      </c>
      <c r="BZ1816" s="12">
        <f t="shared" si="1062"/>
        <v>0</v>
      </c>
      <c r="CA1816" s="12" t="str">
        <f t="shared" si="1063"/>
        <v/>
      </c>
      <c r="CB1816" s="21" t="str">
        <f t="shared" si="1064"/>
        <v/>
      </c>
      <c r="CC1816" s="12" t="str">
        <f t="shared" si="1065"/>
        <v/>
      </c>
      <c r="CD1816" s="12" t="str">
        <f t="shared" si="1066"/>
        <v/>
      </c>
      <c r="CF1816" s="12">
        <f t="shared" si="1067"/>
        <v>0</v>
      </c>
      <c r="CG1816" s="12">
        <f t="shared" si="1068"/>
        <v>0</v>
      </c>
      <c r="CH1816" s="12">
        <f t="shared" si="1069"/>
        <v>0</v>
      </c>
      <c r="CI1816" s="12">
        <f t="shared" si="1070"/>
        <v>0</v>
      </c>
      <c r="CJ1816" s="12">
        <f t="shared" si="1071"/>
        <v>0</v>
      </c>
      <c r="CK1816" s="12">
        <f t="shared" si="1072"/>
        <v>0</v>
      </c>
    </row>
    <row r="1817" spans="50:89" x14ac:dyDescent="0.25">
      <c r="AX1817" s="12" t="str">
        <f t="shared" si="1042"/>
        <v/>
      </c>
      <c r="AY1817" s="12" t="str">
        <f t="shared" si="1073"/>
        <v/>
      </c>
      <c r="AZ1817" s="20">
        <f t="shared" si="1043"/>
        <v>0</v>
      </c>
      <c r="BA1817" s="12" t="str">
        <f t="shared" si="1038"/>
        <v/>
      </c>
      <c r="BB1817" s="12" t="str">
        <f t="shared" si="1039"/>
        <v/>
      </c>
      <c r="BC1817" s="12" t="str">
        <f t="shared" si="1040"/>
        <v/>
      </c>
      <c r="BD1817" s="12" t="str">
        <f t="shared" si="1041"/>
        <v/>
      </c>
      <c r="BF1817" s="12">
        <f t="shared" si="1044"/>
        <v>0</v>
      </c>
      <c r="BG1817" s="12">
        <f t="shared" si="1045"/>
        <v>0</v>
      </c>
      <c r="BH1817" s="12">
        <f t="shared" si="1046"/>
        <v>0</v>
      </c>
      <c r="BI1817" s="12">
        <f t="shared" si="1047"/>
        <v>0</v>
      </c>
      <c r="BJ1817" s="12">
        <f t="shared" si="1048"/>
        <v>0</v>
      </c>
      <c r="BK1817" s="12">
        <f t="shared" si="1049"/>
        <v>0</v>
      </c>
      <c r="BL1817" s="20">
        <f t="shared" si="1050"/>
        <v>0</v>
      </c>
      <c r="BM1817" s="12">
        <f t="shared" si="1051"/>
        <v>0</v>
      </c>
      <c r="BN1817" s="12" t="str">
        <f t="shared" si="1037"/>
        <v/>
      </c>
      <c r="BO1817" s="12" t="str">
        <f t="shared" si="1052"/>
        <v/>
      </c>
      <c r="BP1817" s="12" t="str">
        <f t="shared" si="1053"/>
        <v/>
      </c>
      <c r="BQ1817" s="12" t="str">
        <f t="shared" si="1054"/>
        <v/>
      </c>
      <c r="BS1817" s="12">
        <f t="shared" si="1055"/>
        <v>0</v>
      </c>
      <c r="BT1817" s="12">
        <f t="shared" si="1056"/>
        <v>0</v>
      </c>
      <c r="BU1817" s="12">
        <f t="shared" si="1057"/>
        <v>0</v>
      </c>
      <c r="BV1817" s="12">
        <f t="shared" si="1058"/>
        <v>0</v>
      </c>
      <c r="BW1817" s="12">
        <f t="shared" si="1059"/>
        <v>0</v>
      </c>
      <c r="BX1817" s="12">
        <f t="shared" si="1060"/>
        <v>0</v>
      </c>
      <c r="BY1817" s="12">
        <f t="shared" si="1061"/>
        <v>0</v>
      </c>
      <c r="BZ1817" s="12">
        <f t="shared" si="1062"/>
        <v>0</v>
      </c>
      <c r="CA1817" s="12" t="str">
        <f t="shared" si="1063"/>
        <v/>
      </c>
      <c r="CB1817" s="21" t="str">
        <f t="shared" si="1064"/>
        <v/>
      </c>
      <c r="CC1817" s="12" t="str">
        <f t="shared" si="1065"/>
        <v/>
      </c>
      <c r="CD1817" s="12" t="str">
        <f t="shared" si="1066"/>
        <v/>
      </c>
      <c r="CF1817" s="12">
        <f t="shared" si="1067"/>
        <v>0</v>
      </c>
      <c r="CG1817" s="12">
        <f t="shared" si="1068"/>
        <v>0</v>
      </c>
      <c r="CH1817" s="12">
        <f t="shared" si="1069"/>
        <v>0</v>
      </c>
      <c r="CI1817" s="12">
        <f t="shared" si="1070"/>
        <v>0</v>
      </c>
      <c r="CJ1817" s="12">
        <f t="shared" si="1071"/>
        <v>0</v>
      </c>
      <c r="CK1817" s="12">
        <f t="shared" si="1072"/>
        <v>0</v>
      </c>
    </row>
    <row r="1818" spans="50:89" x14ac:dyDescent="0.25">
      <c r="AX1818" s="12" t="str">
        <f t="shared" si="1042"/>
        <v/>
      </c>
      <c r="AY1818" s="12" t="str">
        <f t="shared" si="1073"/>
        <v/>
      </c>
      <c r="AZ1818" s="20">
        <f t="shared" si="1043"/>
        <v>0</v>
      </c>
      <c r="BA1818" s="12" t="str">
        <f t="shared" si="1038"/>
        <v/>
      </c>
      <c r="BB1818" s="12" t="str">
        <f t="shared" si="1039"/>
        <v/>
      </c>
      <c r="BC1818" s="12" t="str">
        <f t="shared" si="1040"/>
        <v/>
      </c>
      <c r="BD1818" s="12" t="str">
        <f t="shared" si="1041"/>
        <v/>
      </c>
      <c r="BF1818" s="12">
        <f t="shared" si="1044"/>
        <v>0</v>
      </c>
      <c r="BG1818" s="12">
        <f t="shared" si="1045"/>
        <v>0</v>
      </c>
      <c r="BH1818" s="12">
        <f t="shared" si="1046"/>
        <v>0</v>
      </c>
      <c r="BI1818" s="12">
        <f t="shared" si="1047"/>
        <v>0</v>
      </c>
      <c r="BJ1818" s="12">
        <f t="shared" si="1048"/>
        <v>0</v>
      </c>
      <c r="BK1818" s="12">
        <f t="shared" si="1049"/>
        <v>0</v>
      </c>
      <c r="BL1818" s="20">
        <f t="shared" si="1050"/>
        <v>0</v>
      </c>
      <c r="BM1818" s="12">
        <f t="shared" si="1051"/>
        <v>0</v>
      </c>
      <c r="BN1818" s="12" t="str">
        <f t="shared" si="1037"/>
        <v/>
      </c>
      <c r="BO1818" s="12" t="str">
        <f t="shared" si="1052"/>
        <v/>
      </c>
      <c r="BP1818" s="12" t="str">
        <f t="shared" si="1053"/>
        <v/>
      </c>
      <c r="BQ1818" s="12" t="str">
        <f t="shared" si="1054"/>
        <v/>
      </c>
      <c r="BS1818" s="12">
        <f t="shared" si="1055"/>
        <v>0</v>
      </c>
      <c r="BT1818" s="12">
        <f t="shared" si="1056"/>
        <v>0</v>
      </c>
      <c r="BU1818" s="12">
        <f t="shared" si="1057"/>
        <v>0</v>
      </c>
      <c r="BV1818" s="12">
        <f t="shared" si="1058"/>
        <v>0</v>
      </c>
      <c r="BW1818" s="12">
        <f t="shared" si="1059"/>
        <v>0</v>
      </c>
      <c r="BX1818" s="12">
        <f t="shared" si="1060"/>
        <v>0</v>
      </c>
      <c r="BY1818" s="12">
        <f t="shared" si="1061"/>
        <v>0</v>
      </c>
      <c r="BZ1818" s="12">
        <f t="shared" si="1062"/>
        <v>0</v>
      </c>
      <c r="CA1818" s="12" t="str">
        <f t="shared" si="1063"/>
        <v/>
      </c>
      <c r="CB1818" s="21" t="str">
        <f t="shared" si="1064"/>
        <v/>
      </c>
      <c r="CC1818" s="12" t="str">
        <f t="shared" si="1065"/>
        <v/>
      </c>
      <c r="CD1818" s="12" t="str">
        <f t="shared" si="1066"/>
        <v/>
      </c>
      <c r="CF1818" s="12">
        <f t="shared" si="1067"/>
        <v>0</v>
      </c>
      <c r="CG1818" s="12">
        <f t="shared" si="1068"/>
        <v>0</v>
      </c>
      <c r="CH1818" s="12">
        <f t="shared" si="1069"/>
        <v>0</v>
      </c>
      <c r="CI1818" s="12">
        <f t="shared" si="1070"/>
        <v>0</v>
      </c>
      <c r="CJ1818" s="12">
        <f t="shared" si="1071"/>
        <v>0</v>
      </c>
      <c r="CK1818" s="12">
        <f t="shared" si="1072"/>
        <v>0</v>
      </c>
    </row>
    <row r="1819" spans="50:89" x14ac:dyDescent="0.25">
      <c r="AX1819" s="12" t="str">
        <f t="shared" si="1042"/>
        <v/>
      </c>
      <c r="AY1819" s="12" t="str">
        <f t="shared" si="1073"/>
        <v/>
      </c>
      <c r="AZ1819" s="20">
        <f t="shared" si="1043"/>
        <v>0</v>
      </c>
      <c r="BA1819" s="12" t="str">
        <f t="shared" si="1038"/>
        <v/>
      </c>
      <c r="BB1819" s="12" t="str">
        <f t="shared" si="1039"/>
        <v/>
      </c>
      <c r="BC1819" s="12" t="str">
        <f t="shared" si="1040"/>
        <v/>
      </c>
      <c r="BD1819" s="12" t="str">
        <f t="shared" si="1041"/>
        <v/>
      </c>
      <c r="BF1819" s="12">
        <f t="shared" si="1044"/>
        <v>0</v>
      </c>
      <c r="BG1819" s="12">
        <f t="shared" si="1045"/>
        <v>0</v>
      </c>
      <c r="BH1819" s="12">
        <f t="shared" si="1046"/>
        <v>0</v>
      </c>
      <c r="BI1819" s="12">
        <f t="shared" si="1047"/>
        <v>0</v>
      </c>
      <c r="BJ1819" s="12">
        <f t="shared" si="1048"/>
        <v>0</v>
      </c>
      <c r="BK1819" s="12">
        <f t="shared" si="1049"/>
        <v>0</v>
      </c>
      <c r="BL1819" s="20">
        <f t="shared" si="1050"/>
        <v>0</v>
      </c>
      <c r="BM1819" s="12">
        <f t="shared" si="1051"/>
        <v>0</v>
      </c>
      <c r="BN1819" s="12" t="str">
        <f t="shared" ref="BN1819:BN1882" si="1074">IF(OR(LEN(BL1819)&gt;35,MID(BL1819,19,1)=",",MID(BL1819,1,1)="0"),IFERROR(MID(BL1819,FIND(",",BL1819,1)+2,(FIND(",",BL1819,11))-(FIND(",",BL1819,1)+2)),""),IF(OR(MID(BL1819,1,3)="Opo",MID(BL1819,1,3)="Ret"),"",RIGHT(BL1819,LEN(BL1819)-FIND(",",BL1819,1)-1)))</f>
        <v/>
      </c>
      <c r="BO1819" s="12" t="str">
        <f t="shared" si="1052"/>
        <v/>
      </c>
      <c r="BP1819" s="12" t="str">
        <f t="shared" si="1053"/>
        <v/>
      </c>
      <c r="BQ1819" s="12" t="str">
        <f t="shared" si="1054"/>
        <v/>
      </c>
      <c r="BS1819" s="12">
        <f t="shared" si="1055"/>
        <v>0</v>
      </c>
      <c r="BT1819" s="12">
        <f t="shared" si="1056"/>
        <v>0</v>
      </c>
      <c r="BU1819" s="12">
        <f t="shared" si="1057"/>
        <v>0</v>
      </c>
      <c r="BV1819" s="12">
        <f t="shared" si="1058"/>
        <v>0</v>
      </c>
      <c r="BW1819" s="12">
        <f t="shared" si="1059"/>
        <v>0</v>
      </c>
      <c r="BX1819" s="12">
        <f t="shared" si="1060"/>
        <v>0</v>
      </c>
      <c r="BY1819" s="12">
        <f t="shared" si="1061"/>
        <v>0</v>
      </c>
      <c r="BZ1819" s="12">
        <f t="shared" si="1062"/>
        <v>0</v>
      </c>
      <c r="CA1819" s="12" t="str">
        <f t="shared" si="1063"/>
        <v/>
      </c>
      <c r="CB1819" s="21" t="str">
        <f t="shared" si="1064"/>
        <v/>
      </c>
      <c r="CC1819" s="12" t="str">
        <f t="shared" si="1065"/>
        <v/>
      </c>
      <c r="CD1819" s="12" t="str">
        <f t="shared" si="1066"/>
        <v/>
      </c>
      <c r="CF1819" s="12">
        <f t="shared" si="1067"/>
        <v>0</v>
      </c>
      <c r="CG1819" s="12">
        <f t="shared" si="1068"/>
        <v>0</v>
      </c>
      <c r="CH1819" s="12">
        <f t="shared" si="1069"/>
        <v>0</v>
      </c>
      <c r="CI1819" s="12">
        <f t="shared" si="1070"/>
        <v>0</v>
      </c>
      <c r="CJ1819" s="12">
        <f t="shared" si="1071"/>
        <v>0</v>
      </c>
      <c r="CK1819" s="12">
        <f t="shared" si="1072"/>
        <v>0</v>
      </c>
    </row>
    <row r="1820" spans="50:89" x14ac:dyDescent="0.25">
      <c r="AX1820" s="12" t="str">
        <f t="shared" si="1042"/>
        <v/>
      </c>
      <c r="AY1820" s="12" t="str">
        <f t="shared" si="1073"/>
        <v/>
      </c>
      <c r="AZ1820" s="20">
        <f t="shared" si="1043"/>
        <v>0</v>
      </c>
      <c r="BA1820" s="12" t="str">
        <f t="shared" si="1038"/>
        <v/>
      </c>
      <c r="BB1820" s="12" t="str">
        <f t="shared" si="1039"/>
        <v/>
      </c>
      <c r="BC1820" s="12" t="str">
        <f t="shared" si="1040"/>
        <v/>
      </c>
      <c r="BD1820" s="12" t="str">
        <f t="shared" si="1041"/>
        <v/>
      </c>
      <c r="BF1820" s="12">
        <f t="shared" si="1044"/>
        <v>0</v>
      </c>
      <c r="BG1820" s="12">
        <f t="shared" si="1045"/>
        <v>0</v>
      </c>
      <c r="BH1820" s="12">
        <f t="shared" si="1046"/>
        <v>0</v>
      </c>
      <c r="BI1820" s="12">
        <f t="shared" si="1047"/>
        <v>0</v>
      </c>
      <c r="BJ1820" s="12">
        <f t="shared" si="1048"/>
        <v>0</v>
      </c>
      <c r="BK1820" s="12">
        <f t="shared" si="1049"/>
        <v>0</v>
      </c>
      <c r="BL1820" s="20">
        <f t="shared" si="1050"/>
        <v>0</v>
      </c>
      <c r="BM1820" s="12">
        <f t="shared" si="1051"/>
        <v>0</v>
      </c>
      <c r="BN1820" s="12" t="str">
        <f t="shared" si="1074"/>
        <v/>
      </c>
      <c r="BO1820" s="12" t="str">
        <f t="shared" si="1052"/>
        <v/>
      </c>
      <c r="BP1820" s="12" t="str">
        <f t="shared" si="1053"/>
        <v/>
      </c>
      <c r="BQ1820" s="12" t="str">
        <f t="shared" si="1054"/>
        <v/>
      </c>
      <c r="BS1820" s="12">
        <f t="shared" si="1055"/>
        <v>0</v>
      </c>
      <c r="BT1820" s="12">
        <f t="shared" si="1056"/>
        <v>0</v>
      </c>
      <c r="BU1820" s="12">
        <f t="shared" si="1057"/>
        <v>0</v>
      </c>
      <c r="BV1820" s="12">
        <f t="shared" si="1058"/>
        <v>0</v>
      </c>
      <c r="BW1820" s="12">
        <f t="shared" si="1059"/>
        <v>0</v>
      </c>
      <c r="BX1820" s="12">
        <f t="shared" si="1060"/>
        <v>0</v>
      </c>
      <c r="BY1820" s="12">
        <f t="shared" si="1061"/>
        <v>0</v>
      </c>
      <c r="BZ1820" s="12">
        <f t="shared" si="1062"/>
        <v>0</v>
      </c>
      <c r="CA1820" s="12" t="str">
        <f t="shared" si="1063"/>
        <v/>
      </c>
      <c r="CB1820" s="21" t="str">
        <f t="shared" si="1064"/>
        <v/>
      </c>
      <c r="CC1820" s="12" t="str">
        <f t="shared" si="1065"/>
        <v/>
      </c>
      <c r="CD1820" s="12" t="str">
        <f t="shared" si="1066"/>
        <v/>
      </c>
      <c r="CF1820" s="12">
        <f t="shared" si="1067"/>
        <v>0</v>
      </c>
      <c r="CG1820" s="12">
        <f t="shared" si="1068"/>
        <v>0</v>
      </c>
      <c r="CH1820" s="12">
        <f t="shared" si="1069"/>
        <v>0</v>
      </c>
      <c r="CI1820" s="12">
        <f t="shared" si="1070"/>
        <v>0</v>
      </c>
      <c r="CJ1820" s="12">
        <f t="shared" si="1071"/>
        <v>0</v>
      </c>
      <c r="CK1820" s="12">
        <f t="shared" si="1072"/>
        <v>0</v>
      </c>
    </row>
    <row r="1821" spans="50:89" x14ac:dyDescent="0.25">
      <c r="AX1821" s="12" t="str">
        <f t="shared" si="1042"/>
        <v/>
      </c>
      <c r="AY1821" s="12" t="str">
        <f t="shared" si="1073"/>
        <v/>
      </c>
      <c r="AZ1821" s="20">
        <f t="shared" si="1043"/>
        <v>0</v>
      </c>
      <c r="BA1821" s="12" t="str">
        <f t="shared" si="1038"/>
        <v/>
      </c>
      <c r="BB1821" s="12" t="str">
        <f t="shared" si="1039"/>
        <v/>
      </c>
      <c r="BC1821" s="12" t="str">
        <f t="shared" si="1040"/>
        <v/>
      </c>
      <c r="BD1821" s="12" t="str">
        <f t="shared" si="1041"/>
        <v/>
      </c>
      <c r="BF1821" s="12">
        <f t="shared" si="1044"/>
        <v>0</v>
      </c>
      <c r="BG1821" s="12">
        <f t="shared" si="1045"/>
        <v>0</v>
      </c>
      <c r="BH1821" s="12">
        <f t="shared" si="1046"/>
        <v>0</v>
      </c>
      <c r="BI1821" s="12">
        <f t="shared" si="1047"/>
        <v>0</v>
      </c>
      <c r="BJ1821" s="12">
        <f t="shared" si="1048"/>
        <v>0</v>
      </c>
      <c r="BK1821" s="12">
        <f t="shared" si="1049"/>
        <v>0</v>
      </c>
      <c r="BL1821" s="20">
        <f t="shared" si="1050"/>
        <v>0</v>
      </c>
      <c r="BM1821" s="12">
        <f t="shared" si="1051"/>
        <v>0</v>
      </c>
      <c r="BN1821" s="12" t="str">
        <f t="shared" si="1074"/>
        <v/>
      </c>
      <c r="BO1821" s="12" t="str">
        <f t="shared" si="1052"/>
        <v/>
      </c>
      <c r="BP1821" s="12" t="str">
        <f t="shared" si="1053"/>
        <v/>
      </c>
      <c r="BQ1821" s="12" t="str">
        <f t="shared" si="1054"/>
        <v/>
      </c>
      <c r="BS1821" s="12">
        <f t="shared" si="1055"/>
        <v>0</v>
      </c>
      <c r="BT1821" s="12">
        <f t="shared" si="1056"/>
        <v>0</v>
      </c>
      <c r="BU1821" s="12">
        <f t="shared" si="1057"/>
        <v>0</v>
      </c>
      <c r="BV1821" s="12">
        <f t="shared" si="1058"/>
        <v>0</v>
      </c>
      <c r="BW1821" s="12">
        <f t="shared" si="1059"/>
        <v>0</v>
      </c>
      <c r="BX1821" s="12">
        <f t="shared" si="1060"/>
        <v>0</v>
      </c>
      <c r="BY1821" s="12">
        <f t="shared" si="1061"/>
        <v>0</v>
      </c>
      <c r="BZ1821" s="12">
        <f t="shared" si="1062"/>
        <v>0</v>
      </c>
      <c r="CA1821" s="12" t="str">
        <f t="shared" si="1063"/>
        <v/>
      </c>
      <c r="CB1821" s="21" t="str">
        <f t="shared" si="1064"/>
        <v/>
      </c>
      <c r="CC1821" s="12" t="str">
        <f t="shared" si="1065"/>
        <v/>
      </c>
      <c r="CD1821" s="12" t="str">
        <f t="shared" si="1066"/>
        <v/>
      </c>
      <c r="CF1821" s="12">
        <f t="shared" si="1067"/>
        <v>0</v>
      </c>
      <c r="CG1821" s="12">
        <f t="shared" si="1068"/>
        <v>0</v>
      </c>
      <c r="CH1821" s="12">
        <f t="shared" si="1069"/>
        <v>0</v>
      </c>
      <c r="CI1821" s="12">
        <f t="shared" si="1070"/>
        <v>0</v>
      </c>
      <c r="CJ1821" s="12">
        <f t="shared" si="1071"/>
        <v>0</v>
      </c>
      <c r="CK1821" s="12">
        <f t="shared" si="1072"/>
        <v>0</v>
      </c>
    </row>
    <row r="1822" spans="50:89" x14ac:dyDescent="0.25">
      <c r="AX1822" s="12" t="str">
        <f t="shared" si="1042"/>
        <v/>
      </c>
      <c r="AY1822" s="12" t="str">
        <f t="shared" si="1073"/>
        <v/>
      </c>
      <c r="AZ1822" s="20">
        <f t="shared" si="1043"/>
        <v>0</v>
      </c>
      <c r="BA1822" s="12" t="str">
        <f t="shared" si="1038"/>
        <v/>
      </c>
      <c r="BB1822" s="12" t="str">
        <f t="shared" si="1039"/>
        <v/>
      </c>
      <c r="BC1822" s="12" t="str">
        <f t="shared" si="1040"/>
        <v/>
      </c>
      <c r="BD1822" s="12" t="str">
        <f t="shared" si="1041"/>
        <v/>
      </c>
      <c r="BF1822" s="12">
        <f t="shared" si="1044"/>
        <v>0</v>
      </c>
      <c r="BG1822" s="12">
        <f t="shared" si="1045"/>
        <v>0</v>
      </c>
      <c r="BH1822" s="12">
        <f t="shared" si="1046"/>
        <v>0</v>
      </c>
      <c r="BI1822" s="12">
        <f t="shared" si="1047"/>
        <v>0</v>
      </c>
      <c r="BJ1822" s="12">
        <f t="shared" si="1048"/>
        <v>0</v>
      </c>
      <c r="BK1822" s="12">
        <f t="shared" si="1049"/>
        <v>0</v>
      </c>
      <c r="BL1822" s="20">
        <f t="shared" si="1050"/>
        <v>0</v>
      </c>
      <c r="BM1822" s="12">
        <f t="shared" si="1051"/>
        <v>0</v>
      </c>
      <c r="BN1822" s="12" t="str">
        <f t="shared" si="1074"/>
        <v/>
      </c>
      <c r="BO1822" s="12" t="str">
        <f t="shared" si="1052"/>
        <v/>
      </c>
      <c r="BP1822" s="12" t="str">
        <f t="shared" si="1053"/>
        <v/>
      </c>
      <c r="BQ1822" s="12" t="str">
        <f t="shared" si="1054"/>
        <v/>
      </c>
      <c r="BS1822" s="12">
        <f t="shared" si="1055"/>
        <v>0</v>
      </c>
      <c r="BT1822" s="12">
        <f t="shared" si="1056"/>
        <v>0</v>
      </c>
      <c r="BU1822" s="12">
        <f t="shared" si="1057"/>
        <v>0</v>
      </c>
      <c r="BV1822" s="12">
        <f t="shared" si="1058"/>
        <v>0</v>
      </c>
      <c r="BW1822" s="12">
        <f t="shared" si="1059"/>
        <v>0</v>
      </c>
      <c r="BX1822" s="12">
        <f t="shared" si="1060"/>
        <v>0</v>
      </c>
      <c r="BY1822" s="12">
        <f t="shared" si="1061"/>
        <v>0</v>
      </c>
      <c r="BZ1822" s="12">
        <f t="shared" si="1062"/>
        <v>0</v>
      </c>
      <c r="CA1822" s="12" t="str">
        <f t="shared" si="1063"/>
        <v/>
      </c>
      <c r="CB1822" s="21" t="str">
        <f t="shared" si="1064"/>
        <v/>
      </c>
      <c r="CC1822" s="12" t="str">
        <f t="shared" si="1065"/>
        <v/>
      </c>
      <c r="CD1822" s="12" t="str">
        <f t="shared" si="1066"/>
        <v/>
      </c>
      <c r="CF1822" s="12">
        <f t="shared" si="1067"/>
        <v>0</v>
      </c>
      <c r="CG1822" s="12">
        <f t="shared" si="1068"/>
        <v>0</v>
      </c>
      <c r="CH1822" s="12">
        <f t="shared" si="1069"/>
        <v>0</v>
      </c>
      <c r="CI1822" s="12">
        <f t="shared" si="1070"/>
        <v>0</v>
      </c>
      <c r="CJ1822" s="12">
        <f t="shared" si="1071"/>
        <v>0</v>
      </c>
      <c r="CK1822" s="12">
        <f t="shared" si="1072"/>
        <v>0</v>
      </c>
    </row>
    <row r="1823" spans="50:89" x14ac:dyDescent="0.25">
      <c r="AX1823" s="12" t="str">
        <f t="shared" si="1042"/>
        <v/>
      </c>
      <c r="AY1823" s="12" t="str">
        <f t="shared" si="1073"/>
        <v/>
      </c>
      <c r="AZ1823" s="20">
        <f t="shared" si="1043"/>
        <v>0</v>
      </c>
      <c r="BA1823" s="12" t="str">
        <f t="shared" si="1038"/>
        <v/>
      </c>
      <c r="BB1823" s="12" t="str">
        <f t="shared" si="1039"/>
        <v/>
      </c>
      <c r="BC1823" s="12" t="str">
        <f t="shared" si="1040"/>
        <v/>
      </c>
      <c r="BD1823" s="12" t="str">
        <f t="shared" si="1041"/>
        <v/>
      </c>
      <c r="BF1823" s="12">
        <f t="shared" si="1044"/>
        <v>0</v>
      </c>
      <c r="BG1823" s="12">
        <f t="shared" si="1045"/>
        <v>0</v>
      </c>
      <c r="BH1823" s="12">
        <f t="shared" si="1046"/>
        <v>0</v>
      </c>
      <c r="BI1823" s="12">
        <f t="shared" si="1047"/>
        <v>0</v>
      </c>
      <c r="BJ1823" s="12">
        <f t="shared" si="1048"/>
        <v>0</v>
      </c>
      <c r="BK1823" s="12">
        <f t="shared" si="1049"/>
        <v>0</v>
      </c>
      <c r="BL1823" s="20">
        <f t="shared" si="1050"/>
        <v>0</v>
      </c>
      <c r="BM1823" s="12">
        <f t="shared" si="1051"/>
        <v>0</v>
      </c>
      <c r="BN1823" s="12" t="str">
        <f t="shared" si="1074"/>
        <v/>
      </c>
      <c r="BO1823" s="12" t="str">
        <f t="shared" si="1052"/>
        <v/>
      </c>
      <c r="BP1823" s="12" t="str">
        <f t="shared" si="1053"/>
        <v/>
      </c>
      <c r="BQ1823" s="12" t="str">
        <f t="shared" si="1054"/>
        <v/>
      </c>
      <c r="BS1823" s="12">
        <f t="shared" si="1055"/>
        <v>0</v>
      </c>
      <c r="BT1823" s="12">
        <f t="shared" si="1056"/>
        <v>0</v>
      </c>
      <c r="BU1823" s="12">
        <f t="shared" si="1057"/>
        <v>0</v>
      </c>
      <c r="BV1823" s="12">
        <f t="shared" si="1058"/>
        <v>0</v>
      </c>
      <c r="BW1823" s="12">
        <f t="shared" si="1059"/>
        <v>0</v>
      </c>
      <c r="BX1823" s="12">
        <f t="shared" si="1060"/>
        <v>0</v>
      </c>
      <c r="BY1823" s="12">
        <f t="shared" si="1061"/>
        <v>0</v>
      </c>
      <c r="BZ1823" s="12">
        <f t="shared" si="1062"/>
        <v>0</v>
      </c>
      <c r="CA1823" s="12" t="str">
        <f t="shared" si="1063"/>
        <v/>
      </c>
      <c r="CB1823" s="21" t="str">
        <f t="shared" si="1064"/>
        <v/>
      </c>
      <c r="CC1823" s="12" t="str">
        <f t="shared" si="1065"/>
        <v/>
      </c>
      <c r="CD1823" s="12" t="str">
        <f t="shared" si="1066"/>
        <v/>
      </c>
      <c r="CF1823" s="12">
        <f t="shared" si="1067"/>
        <v>0</v>
      </c>
      <c r="CG1823" s="12">
        <f t="shared" si="1068"/>
        <v>0</v>
      </c>
      <c r="CH1823" s="12">
        <f t="shared" si="1069"/>
        <v>0</v>
      </c>
      <c r="CI1823" s="12">
        <f t="shared" si="1070"/>
        <v>0</v>
      </c>
      <c r="CJ1823" s="12">
        <f t="shared" si="1071"/>
        <v>0</v>
      </c>
      <c r="CK1823" s="12">
        <f t="shared" si="1072"/>
        <v>0</v>
      </c>
    </row>
    <row r="1824" spans="50:89" x14ac:dyDescent="0.25">
      <c r="AX1824" s="12" t="str">
        <f t="shared" si="1042"/>
        <v/>
      </c>
      <c r="AY1824" s="12" t="str">
        <f t="shared" si="1073"/>
        <v/>
      </c>
      <c r="AZ1824" s="20">
        <f t="shared" si="1043"/>
        <v>0</v>
      </c>
      <c r="BA1824" s="12" t="str">
        <f t="shared" si="1038"/>
        <v/>
      </c>
      <c r="BB1824" s="12" t="str">
        <f t="shared" si="1039"/>
        <v/>
      </c>
      <c r="BC1824" s="12" t="str">
        <f t="shared" si="1040"/>
        <v/>
      </c>
      <c r="BD1824" s="12" t="str">
        <f t="shared" si="1041"/>
        <v/>
      </c>
      <c r="BF1824" s="12">
        <f t="shared" si="1044"/>
        <v>0</v>
      </c>
      <c r="BG1824" s="12">
        <f t="shared" si="1045"/>
        <v>0</v>
      </c>
      <c r="BH1824" s="12">
        <f t="shared" si="1046"/>
        <v>0</v>
      </c>
      <c r="BI1824" s="12">
        <f t="shared" si="1047"/>
        <v>0</v>
      </c>
      <c r="BJ1824" s="12">
        <f t="shared" si="1048"/>
        <v>0</v>
      </c>
      <c r="BK1824" s="12">
        <f t="shared" si="1049"/>
        <v>0</v>
      </c>
      <c r="BL1824" s="20">
        <f t="shared" si="1050"/>
        <v>0</v>
      </c>
      <c r="BM1824" s="12">
        <f t="shared" si="1051"/>
        <v>0</v>
      </c>
      <c r="BN1824" s="12" t="str">
        <f t="shared" si="1074"/>
        <v/>
      </c>
      <c r="BO1824" s="12" t="str">
        <f t="shared" si="1052"/>
        <v/>
      </c>
      <c r="BP1824" s="12" t="str">
        <f t="shared" si="1053"/>
        <v/>
      </c>
      <c r="BQ1824" s="12" t="str">
        <f t="shared" si="1054"/>
        <v/>
      </c>
      <c r="BS1824" s="12">
        <f t="shared" si="1055"/>
        <v>0</v>
      </c>
      <c r="BT1824" s="12">
        <f t="shared" si="1056"/>
        <v>0</v>
      </c>
      <c r="BU1824" s="12">
        <f t="shared" si="1057"/>
        <v>0</v>
      </c>
      <c r="BV1824" s="12">
        <f t="shared" si="1058"/>
        <v>0</v>
      </c>
      <c r="BW1824" s="12">
        <f t="shared" si="1059"/>
        <v>0</v>
      </c>
      <c r="BX1824" s="12">
        <f t="shared" si="1060"/>
        <v>0</v>
      </c>
      <c r="BY1824" s="12">
        <f t="shared" si="1061"/>
        <v>0</v>
      </c>
      <c r="BZ1824" s="12">
        <f t="shared" si="1062"/>
        <v>0</v>
      </c>
      <c r="CA1824" s="12" t="str">
        <f t="shared" si="1063"/>
        <v/>
      </c>
      <c r="CB1824" s="21" t="str">
        <f t="shared" si="1064"/>
        <v/>
      </c>
      <c r="CC1824" s="12" t="str">
        <f t="shared" si="1065"/>
        <v/>
      </c>
      <c r="CD1824" s="12" t="str">
        <f t="shared" si="1066"/>
        <v/>
      </c>
      <c r="CF1824" s="12">
        <f t="shared" si="1067"/>
        <v>0</v>
      </c>
      <c r="CG1824" s="12">
        <f t="shared" si="1068"/>
        <v>0</v>
      </c>
      <c r="CH1824" s="12">
        <f t="shared" si="1069"/>
        <v>0</v>
      </c>
      <c r="CI1824" s="12">
        <f t="shared" si="1070"/>
        <v>0</v>
      </c>
      <c r="CJ1824" s="12">
        <f t="shared" si="1071"/>
        <v>0</v>
      </c>
      <c r="CK1824" s="12">
        <f t="shared" si="1072"/>
        <v>0</v>
      </c>
    </row>
    <row r="1825" spans="50:89" x14ac:dyDescent="0.25">
      <c r="AX1825" s="12" t="str">
        <f t="shared" si="1042"/>
        <v/>
      </c>
      <c r="AY1825" s="12" t="str">
        <f t="shared" si="1073"/>
        <v/>
      </c>
      <c r="AZ1825" s="20">
        <f t="shared" si="1043"/>
        <v>0</v>
      </c>
      <c r="BA1825" s="12" t="str">
        <f t="shared" si="1038"/>
        <v/>
      </c>
      <c r="BB1825" s="12" t="str">
        <f t="shared" si="1039"/>
        <v/>
      </c>
      <c r="BC1825" s="12" t="str">
        <f t="shared" si="1040"/>
        <v/>
      </c>
      <c r="BD1825" s="12" t="str">
        <f t="shared" si="1041"/>
        <v/>
      </c>
      <c r="BF1825" s="12">
        <f t="shared" si="1044"/>
        <v>0</v>
      </c>
      <c r="BG1825" s="12">
        <f t="shared" si="1045"/>
        <v>0</v>
      </c>
      <c r="BH1825" s="12">
        <f t="shared" si="1046"/>
        <v>0</v>
      </c>
      <c r="BI1825" s="12">
        <f t="shared" si="1047"/>
        <v>0</v>
      </c>
      <c r="BJ1825" s="12">
        <f t="shared" si="1048"/>
        <v>0</v>
      </c>
      <c r="BK1825" s="12">
        <f t="shared" si="1049"/>
        <v>0</v>
      </c>
      <c r="BL1825" s="20">
        <f t="shared" si="1050"/>
        <v>0</v>
      </c>
      <c r="BM1825" s="12">
        <f t="shared" si="1051"/>
        <v>0</v>
      </c>
      <c r="BN1825" s="12" t="str">
        <f t="shared" si="1074"/>
        <v/>
      </c>
      <c r="BO1825" s="12" t="str">
        <f t="shared" si="1052"/>
        <v/>
      </c>
      <c r="BP1825" s="12" t="str">
        <f t="shared" si="1053"/>
        <v/>
      </c>
      <c r="BQ1825" s="12" t="str">
        <f t="shared" si="1054"/>
        <v/>
      </c>
      <c r="BS1825" s="12">
        <f t="shared" si="1055"/>
        <v>0</v>
      </c>
      <c r="BT1825" s="12">
        <f t="shared" si="1056"/>
        <v>0</v>
      </c>
      <c r="BU1825" s="12">
        <f t="shared" si="1057"/>
        <v>0</v>
      </c>
      <c r="BV1825" s="12">
        <f t="shared" si="1058"/>
        <v>0</v>
      </c>
      <c r="BW1825" s="12">
        <f t="shared" si="1059"/>
        <v>0</v>
      </c>
      <c r="BX1825" s="12">
        <f t="shared" si="1060"/>
        <v>0</v>
      </c>
      <c r="BY1825" s="12">
        <f t="shared" si="1061"/>
        <v>0</v>
      </c>
      <c r="BZ1825" s="12">
        <f t="shared" si="1062"/>
        <v>0</v>
      </c>
      <c r="CA1825" s="12" t="str">
        <f t="shared" si="1063"/>
        <v/>
      </c>
      <c r="CB1825" s="21" t="str">
        <f t="shared" si="1064"/>
        <v/>
      </c>
      <c r="CC1825" s="12" t="str">
        <f t="shared" si="1065"/>
        <v/>
      </c>
      <c r="CD1825" s="12" t="str">
        <f t="shared" si="1066"/>
        <v/>
      </c>
      <c r="CF1825" s="12">
        <f t="shared" si="1067"/>
        <v>0</v>
      </c>
      <c r="CG1825" s="12">
        <f t="shared" si="1068"/>
        <v>0</v>
      </c>
      <c r="CH1825" s="12">
        <f t="shared" si="1069"/>
        <v>0</v>
      </c>
      <c r="CI1825" s="12">
        <f t="shared" si="1070"/>
        <v>0</v>
      </c>
      <c r="CJ1825" s="12">
        <f t="shared" si="1071"/>
        <v>0</v>
      </c>
      <c r="CK1825" s="12">
        <f t="shared" si="1072"/>
        <v>0</v>
      </c>
    </row>
    <row r="1826" spans="50:89" x14ac:dyDescent="0.25">
      <c r="AX1826" s="12" t="str">
        <f t="shared" si="1042"/>
        <v/>
      </c>
      <c r="AY1826" s="12" t="str">
        <f t="shared" si="1073"/>
        <v/>
      </c>
      <c r="AZ1826" s="20">
        <f t="shared" si="1043"/>
        <v>0</v>
      </c>
      <c r="BA1826" s="12" t="str">
        <f t="shared" si="1038"/>
        <v/>
      </c>
      <c r="BB1826" s="12" t="str">
        <f t="shared" si="1039"/>
        <v/>
      </c>
      <c r="BC1826" s="12" t="str">
        <f t="shared" si="1040"/>
        <v/>
      </c>
      <c r="BD1826" s="12" t="str">
        <f t="shared" si="1041"/>
        <v/>
      </c>
      <c r="BF1826" s="12">
        <f t="shared" si="1044"/>
        <v>0</v>
      </c>
      <c r="BG1826" s="12">
        <f t="shared" si="1045"/>
        <v>0</v>
      </c>
      <c r="BH1826" s="12">
        <f t="shared" si="1046"/>
        <v>0</v>
      </c>
      <c r="BI1826" s="12">
        <f t="shared" si="1047"/>
        <v>0</v>
      </c>
      <c r="BJ1826" s="12">
        <f t="shared" si="1048"/>
        <v>0</v>
      </c>
      <c r="BK1826" s="12">
        <f t="shared" si="1049"/>
        <v>0</v>
      </c>
      <c r="BL1826" s="20">
        <f t="shared" si="1050"/>
        <v>0</v>
      </c>
      <c r="BM1826" s="12">
        <f t="shared" si="1051"/>
        <v>0</v>
      </c>
      <c r="BN1826" s="12" t="str">
        <f t="shared" si="1074"/>
        <v/>
      </c>
      <c r="BO1826" s="12" t="str">
        <f t="shared" si="1052"/>
        <v/>
      </c>
      <c r="BP1826" s="12" t="str">
        <f t="shared" si="1053"/>
        <v/>
      </c>
      <c r="BQ1826" s="12" t="str">
        <f t="shared" si="1054"/>
        <v/>
      </c>
      <c r="BS1826" s="12">
        <f t="shared" si="1055"/>
        <v>0</v>
      </c>
      <c r="BT1826" s="12">
        <f t="shared" si="1056"/>
        <v>0</v>
      </c>
      <c r="BU1826" s="12">
        <f t="shared" si="1057"/>
        <v>0</v>
      </c>
      <c r="BV1826" s="12">
        <f t="shared" si="1058"/>
        <v>0</v>
      </c>
      <c r="BW1826" s="12">
        <f t="shared" si="1059"/>
        <v>0</v>
      </c>
      <c r="BX1826" s="12">
        <f t="shared" si="1060"/>
        <v>0</v>
      </c>
      <c r="BY1826" s="12">
        <f t="shared" si="1061"/>
        <v>0</v>
      </c>
      <c r="BZ1826" s="12">
        <f t="shared" si="1062"/>
        <v>0</v>
      </c>
      <c r="CA1826" s="12" t="str">
        <f t="shared" si="1063"/>
        <v/>
      </c>
      <c r="CB1826" s="21" t="str">
        <f t="shared" si="1064"/>
        <v/>
      </c>
      <c r="CC1826" s="12" t="str">
        <f t="shared" si="1065"/>
        <v/>
      </c>
      <c r="CD1826" s="12" t="str">
        <f t="shared" si="1066"/>
        <v/>
      </c>
      <c r="CF1826" s="12">
        <f t="shared" si="1067"/>
        <v>0</v>
      </c>
      <c r="CG1826" s="12">
        <f t="shared" si="1068"/>
        <v>0</v>
      </c>
      <c r="CH1826" s="12">
        <f t="shared" si="1069"/>
        <v>0</v>
      </c>
      <c r="CI1826" s="12">
        <f t="shared" si="1070"/>
        <v>0</v>
      </c>
      <c r="CJ1826" s="12">
        <f t="shared" si="1071"/>
        <v>0</v>
      </c>
      <c r="CK1826" s="12">
        <f t="shared" si="1072"/>
        <v>0</v>
      </c>
    </row>
    <row r="1827" spans="50:89" x14ac:dyDescent="0.25">
      <c r="AX1827" s="12" t="str">
        <f t="shared" si="1042"/>
        <v/>
      </c>
      <c r="AY1827" s="12" t="str">
        <f t="shared" si="1073"/>
        <v/>
      </c>
      <c r="AZ1827" s="20">
        <f t="shared" si="1043"/>
        <v>0</v>
      </c>
      <c r="BA1827" s="12" t="str">
        <f t="shared" si="1038"/>
        <v/>
      </c>
      <c r="BB1827" s="12" t="str">
        <f t="shared" si="1039"/>
        <v/>
      </c>
      <c r="BC1827" s="12" t="str">
        <f t="shared" si="1040"/>
        <v/>
      </c>
      <c r="BD1827" s="12" t="str">
        <f t="shared" si="1041"/>
        <v/>
      </c>
      <c r="BF1827" s="12">
        <f t="shared" si="1044"/>
        <v>0</v>
      </c>
      <c r="BG1827" s="12">
        <f t="shared" si="1045"/>
        <v>0</v>
      </c>
      <c r="BH1827" s="12">
        <f t="shared" si="1046"/>
        <v>0</v>
      </c>
      <c r="BI1827" s="12">
        <f t="shared" si="1047"/>
        <v>0</v>
      </c>
      <c r="BJ1827" s="12">
        <f t="shared" si="1048"/>
        <v>0</v>
      </c>
      <c r="BK1827" s="12">
        <f t="shared" si="1049"/>
        <v>0</v>
      </c>
      <c r="BL1827" s="20">
        <f t="shared" si="1050"/>
        <v>0</v>
      </c>
      <c r="BM1827" s="12">
        <f t="shared" si="1051"/>
        <v>0</v>
      </c>
      <c r="BN1827" s="12" t="str">
        <f t="shared" si="1074"/>
        <v/>
      </c>
      <c r="BO1827" s="12" t="str">
        <f t="shared" si="1052"/>
        <v/>
      </c>
      <c r="BP1827" s="12" t="str">
        <f t="shared" si="1053"/>
        <v/>
      </c>
      <c r="BQ1827" s="12" t="str">
        <f t="shared" si="1054"/>
        <v/>
      </c>
      <c r="BS1827" s="12">
        <f t="shared" si="1055"/>
        <v>0</v>
      </c>
      <c r="BT1827" s="12">
        <f t="shared" si="1056"/>
        <v>0</v>
      </c>
      <c r="BU1827" s="12">
        <f t="shared" si="1057"/>
        <v>0</v>
      </c>
      <c r="BV1827" s="12">
        <f t="shared" si="1058"/>
        <v>0</v>
      </c>
      <c r="BW1827" s="12">
        <f t="shared" si="1059"/>
        <v>0</v>
      </c>
      <c r="BX1827" s="12">
        <f t="shared" si="1060"/>
        <v>0</v>
      </c>
      <c r="BY1827" s="12">
        <f t="shared" si="1061"/>
        <v>0</v>
      </c>
      <c r="BZ1827" s="12">
        <f t="shared" si="1062"/>
        <v>0</v>
      </c>
      <c r="CA1827" s="12" t="str">
        <f t="shared" si="1063"/>
        <v/>
      </c>
      <c r="CB1827" s="21" t="str">
        <f t="shared" si="1064"/>
        <v/>
      </c>
      <c r="CC1827" s="12" t="str">
        <f t="shared" si="1065"/>
        <v/>
      </c>
      <c r="CD1827" s="12" t="str">
        <f t="shared" si="1066"/>
        <v/>
      </c>
      <c r="CF1827" s="12">
        <f t="shared" si="1067"/>
        <v>0</v>
      </c>
      <c r="CG1827" s="12">
        <f t="shared" si="1068"/>
        <v>0</v>
      </c>
      <c r="CH1827" s="12">
        <f t="shared" si="1069"/>
        <v>0</v>
      </c>
      <c r="CI1827" s="12">
        <f t="shared" si="1070"/>
        <v>0</v>
      </c>
      <c r="CJ1827" s="12">
        <f t="shared" si="1071"/>
        <v>0</v>
      </c>
      <c r="CK1827" s="12">
        <f t="shared" si="1072"/>
        <v>0</v>
      </c>
    </row>
    <row r="1828" spans="50:89" x14ac:dyDescent="0.25">
      <c r="AX1828" s="12" t="str">
        <f t="shared" si="1042"/>
        <v/>
      </c>
      <c r="AY1828" s="12" t="str">
        <f t="shared" si="1073"/>
        <v/>
      </c>
      <c r="AZ1828" s="20">
        <f t="shared" si="1043"/>
        <v>0</v>
      </c>
      <c r="BA1828" s="12" t="str">
        <f t="shared" si="1038"/>
        <v/>
      </c>
      <c r="BB1828" s="12" t="str">
        <f t="shared" si="1039"/>
        <v/>
      </c>
      <c r="BC1828" s="12" t="str">
        <f t="shared" si="1040"/>
        <v/>
      </c>
      <c r="BD1828" s="12" t="str">
        <f t="shared" si="1041"/>
        <v/>
      </c>
      <c r="BF1828" s="12">
        <f t="shared" si="1044"/>
        <v>0</v>
      </c>
      <c r="BG1828" s="12">
        <f t="shared" si="1045"/>
        <v>0</v>
      </c>
      <c r="BH1828" s="12">
        <f t="shared" si="1046"/>
        <v>0</v>
      </c>
      <c r="BI1828" s="12">
        <f t="shared" si="1047"/>
        <v>0</v>
      </c>
      <c r="BJ1828" s="12">
        <f t="shared" si="1048"/>
        <v>0</v>
      </c>
      <c r="BK1828" s="12">
        <f t="shared" si="1049"/>
        <v>0</v>
      </c>
      <c r="BL1828" s="20">
        <f t="shared" si="1050"/>
        <v>0</v>
      </c>
      <c r="BM1828" s="12">
        <f t="shared" si="1051"/>
        <v>0</v>
      </c>
      <c r="BN1828" s="12" t="str">
        <f t="shared" si="1074"/>
        <v/>
      </c>
      <c r="BO1828" s="12" t="str">
        <f t="shared" si="1052"/>
        <v/>
      </c>
      <c r="BP1828" s="12" t="str">
        <f t="shared" si="1053"/>
        <v/>
      </c>
      <c r="BQ1828" s="12" t="str">
        <f t="shared" si="1054"/>
        <v/>
      </c>
      <c r="BS1828" s="12">
        <f t="shared" si="1055"/>
        <v>0</v>
      </c>
      <c r="BT1828" s="12">
        <f t="shared" si="1056"/>
        <v>0</v>
      </c>
      <c r="BU1828" s="12">
        <f t="shared" si="1057"/>
        <v>0</v>
      </c>
      <c r="BV1828" s="12">
        <f t="shared" si="1058"/>
        <v>0</v>
      </c>
      <c r="BW1828" s="12">
        <f t="shared" si="1059"/>
        <v>0</v>
      </c>
      <c r="BX1828" s="12">
        <f t="shared" si="1060"/>
        <v>0</v>
      </c>
      <c r="BY1828" s="12">
        <f t="shared" si="1061"/>
        <v>0</v>
      </c>
      <c r="BZ1828" s="12">
        <f t="shared" si="1062"/>
        <v>0</v>
      </c>
      <c r="CA1828" s="12" t="str">
        <f t="shared" si="1063"/>
        <v/>
      </c>
      <c r="CB1828" s="21" t="str">
        <f t="shared" si="1064"/>
        <v/>
      </c>
      <c r="CC1828" s="12" t="str">
        <f t="shared" si="1065"/>
        <v/>
      </c>
      <c r="CD1828" s="12" t="str">
        <f t="shared" si="1066"/>
        <v/>
      </c>
      <c r="CF1828" s="12">
        <f t="shared" si="1067"/>
        <v>0</v>
      </c>
      <c r="CG1828" s="12">
        <f t="shared" si="1068"/>
        <v>0</v>
      </c>
      <c r="CH1828" s="12">
        <f t="shared" si="1069"/>
        <v>0</v>
      </c>
      <c r="CI1828" s="12">
        <f t="shared" si="1070"/>
        <v>0</v>
      </c>
      <c r="CJ1828" s="12">
        <f t="shared" si="1071"/>
        <v>0</v>
      </c>
      <c r="CK1828" s="12">
        <f t="shared" si="1072"/>
        <v>0</v>
      </c>
    </row>
    <row r="1829" spans="50:89" x14ac:dyDescent="0.25">
      <c r="AX1829" s="12" t="str">
        <f t="shared" si="1042"/>
        <v/>
      </c>
      <c r="AY1829" s="12" t="str">
        <f t="shared" si="1073"/>
        <v/>
      </c>
      <c r="AZ1829" s="20">
        <f t="shared" si="1043"/>
        <v>0</v>
      </c>
      <c r="BA1829" s="12" t="str">
        <f t="shared" si="1038"/>
        <v/>
      </c>
      <c r="BB1829" s="12" t="str">
        <f t="shared" si="1039"/>
        <v/>
      </c>
      <c r="BC1829" s="12" t="str">
        <f t="shared" si="1040"/>
        <v/>
      </c>
      <c r="BD1829" s="12" t="str">
        <f t="shared" si="1041"/>
        <v/>
      </c>
      <c r="BF1829" s="12">
        <f t="shared" si="1044"/>
        <v>0</v>
      </c>
      <c r="BG1829" s="12">
        <f t="shared" si="1045"/>
        <v>0</v>
      </c>
      <c r="BH1829" s="12">
        <f t="shared" si="1046"/>
        <v>0</v>
      </c>
      <c r="BI1829" s="12">
        <f t="shared" si="1047"/>
        <v>0</v>
      </c>
      <c r="BJ1829" s="12">
        <f t="shared" si="1048"/>
        <v>0</v>
      </c>
      <c r="BK1829" s="12">
        <f t="shared" si="1049"/>
        <v>0</v>
      </c>
      <c r="BL1829" s="20">
        <f t="shared" si="1050"/>
        <v>0</v>
      </c>
      <c r="BM1829" s="12">
        <f t="shared" si="1051"/>
        <v>0</v>
      </c>
      <c r="BN1829" s="12" t="str">
        <f t="shared" si="1074"/>
        <v/>
      </c>
      <c r="BO1829" s="12" t="str">
        <f t="shared" si="1052"/>
        <v/>
      </c>
      <c r="BP1829" s="12" t="str">
        <f t="shared" si="1053"/>
        <v/>
      </c>
      <c r="BQ1829" s="12" t="str">
        <f t="shared" si="1054"/>
        <v/>
      </c>
      <c r="BS1829" s="12">
        <f t="shared" si="1055"/>
        <v>0</v>
      </c>
      <c r="BT1829" s="12">
        <f t="shared" si="1056"/>
        <v>0</v>
      </c>
      <c r="BU1829" s="12">
        <f t="shared" si="1057"/>
        <v>0</v>
      </c>
      <c r="BV1829" s="12">
        <f t="shared" si="1058"/>
        <v>0</v>
      </c>
      <c r="BW1829" s="12">
        <f t="shared" si="1059"/>
        <v>0</v>
      </c>
      <c r="BX1829" s="12">
        <f t="shared" si="1060"/>
        <v>0</v>
      </c>
      <c r="BY1829" s="12">
        <f t="shared" si="1061"/>
        <v>0</v>
      </c>
      <c r="BZ1829" s="12">
        <f t="shared" si="1062"/>
        <v>0</v>
      </c>
      <c r="CA1829" s="12" t="str">
        <f t="shared" si="1063"/>
        <v/>
      </c>
      <c r="CB1829" s="21" t="str">
        <f t="shared" si="1064"/>
        <v/>
      </c>
      <c r="CC1829" s="12" t="str">
        <f t="shared" si="1065"/>
        <v/>
      </c>
      <c r="CD1829" s="12" t="str">
        <f t="shared" si="1066"/>
        <v/>
      </c>
      <c r="CF1829" s="12">
        <f t="shared" si="1067"/>
        <v>0</v>
      </c>
      <c r="CG1829" s="12">
        <f t="shared" si="1068"/>
        <v>0</v>
      </c>
      <c r="CH1829" s="12">
        <f t="shared" si="1069"/>
        <v>0</v>
      </c>
      <c r="CI1829" s="12">
        <f t="shared" si="1070"/>
        <v>0</v>
      </c>
      <c r="CJ1829" s="12">
        <f t="shared" si="1071"/>
        <v>0</v>
      </c>
      <c r="CK1829" s="12">
        <f t="shared" si="1072"/>
        <v>0</v>
      </c>
    </row>
    <row r="1830" spans="50:89" x14ac:dyDescent="0.25">
      <c r="AX1830" s="12" t="str">
        <f t="shared" si="1042"/>
        <v/>
      </c>
      <c r="AY1830" s="12" t="str">
        <f t="shared" si="1073"/>
        <v/>
      </c>
      <c r="AZ1830" s="20">
        <f t="shared" si="1043"/>
        <v>0</v>
      </c>
      <c r="BA1830" s="12" t="str">
        <f t="shared" si="1038"/>
        <v/>
      </c>
      <c r="BB1830" s="12" t="str">
        <f t="shared" si="1039"/>
        <v/>
      </c>
      <c r="BC1830" s="12" t="str">
        <f t="shared" si="1040"/>
        <v/>
      </c>
      <c r="BD1830" s="12" t="str">
        <f t="shared" si="1041"/>
        <v/>
      </c>
      <c r="BF1830" s="12">
        <f t="shared" si="1044"/>
        <v>0</v>
      </c>
      <c r="BG1830" s="12">
        <f t="shared" si="1045"/>
        <v>0</v>
      </c>
      <c r="BH1830" s="12">
        <f t="shared" si="1046"/>
        <v>0</v>
      </c>
      <c r="BI1830" s="12">
        <f t="shared" si="1047"/>
        <v>0</v>
      </c>
      <c r="BJ1830" s="12">
        <f t="shared" si="1048"/>
        <v>0</v>
      </c>
      <c r="BK1830" s="12">
        <f t="shared" si="1049"/>
        <v>0</v>
      </c>
      <c r="BL1830" s="20">
        <f t="shared" si="1050"/>
        <v>0</v>
      </c>
      <c r="BM1830" s="12">
        <f t="shared" si="1051"/>
        <v>0</v>
      </c>
      <c r="BN1830" s="12" t="str">
        <f t="shared" si="1074"/>
        <v/>
      </c>
      <c r="BO1830" s="12" t="str">
        <f t="shared" si="1052"/>
        <v/>
      </c>
      <c r="BP1830" s="12" t="str">
        <f t="shared" si="1053"/>
        <v/>
      </c>
      <c r="BQ1830" s="12" t="str">
        <f t="shared" si="1054"/>
        <v/>
      </c>
      <c r="BS1830" s="12">
        <f t="shared" si="1055"/>
        <v>0</v>
      </c>
      <c r="BT1830" s="12">
        <f t="shared" si="1056"/>
        <v>0</v>
      </c>
      <c r="BU1830" s="12">
        <f t="shared" si="1057"/>
        <v>0</v>
      </c>
      <c r="BV1830" s="12">
        <f t="shared" si="1058"/>
        <v>0</v>
      </c>
      <c r="BW1830" s="12">
        <f t="shared" si="1059"/>
        <v>0</v>
      </c>
      <c r="BX1830" s="12">
        <f t="shared" si="1060"/>
        <v>0</v>
      </c>
      <c r="BY1830" s="12">
        <f t="shared" si="1061"/>
        <v>0</v>
      </c>
      <c r="BZ1830" s="12">
        <f t="shared" si="1062"/>
        <v>0</v>
      </c>
      <c r="CA1830" s="12" t="str">
        <f t="shared" si="1063"/>
        <v/>
      </c>
      <c r="CB1830" s="21" t="str">
        <f t="shared" si="1064"/>
        <v/>
      </c>
      <c r="CC1830" s="12" t="str">
        <f t="shared" si="1065"/>
        <v/>
      </c>
      <c r="CD1830" s="12" t="str">
        <f t="shared" si="1066"/>
        <v/>
      </c>
      <c r="CF1830" s="12">
        <f t="shared" si="1067"/>
        <v>0</v>
      </c>
      <c r="CG1830" s="12">
        <f t="shared" si="1068"/>
        <v>0</v>
      </c>
      <c r="CH1830" s="12">
        <f t="shared" si="1069"/>
        <v>0</v>
      </c>
      <c r="CI1830" s="12">
        <f t="shared" si="1070"/>
        <v>0</v>
      </c>
      <c r="CJ1830" s="12">
        <f t="shared" si="1071"/>
        <v>0</v>
      </c>
      <c r="CK1830" s="12">
        <f t="shared" si="1072"/>
        <v>0</v>
      </c>
    </row>
    <row r="1831" spans="50:89" x14ac:dyDescent="0.25">
      <c r="AX1831" s="12" t="str">
        <f t="shared" si="1042"/>
        <v/>
      </c>
      <c r="AY1831" s="12" t="str">
        <f t="shared" si="1073"/>
        <v/>
      </c>
      <c r="AZ1831" s="20">
        <f t="shared" si="1043"/>
        <v>0</v>
      </c>
      <c r="BA1831" s="12" t="str">
        <f t="shared" si="1038"/>
        <v/>
      </c>
      <c r="BB1831" s="12" t="str">
        <f t="shared" si="1039"/>
        <v/>
      </c>
      <c r="BC1831" s="12" t="str">
        <f t="shared" si="1040"/>
        <v/>
      </c>
      <c r="BD1831" s="12" t="str">
        <f t="shared" si="1041"/>
        <v/>
      </c>
      <c r="BF1831" s="12">
        <f t="shared" si="1044"/>
        <v>0</v>
      </c>
      <c r="BG1831" s="12">
        <f t="shared" si="1045"/>
        <v>0</v>
      </c>
      <c r="BH1831" s="12">
        <f t="shared" si="1046"/>
        <v>0</v>
      </c>
      <c r="BI1831" s="12">
        <f t="shared" si="1047"/>
        <v>0</v>
      </c>
      <c r="BJ1831" s="12">
        <f t="shared" si="1048"/>
        <v>0</v>
      </c>
      <c r="BK1831" s="12">
        <f t="shared" si="1049"/>
        <v>0</v>
      </c>
      <c r="BL1831" s="20">
        <f t="shared" si="1050"/>
        <v>0</v>
      </c>
      <c r="BM1831" s="12">
        <f t="shared" si="1051"/>
        <v>0</v>
      </c>
      <c r="BN1831" s="12" t="str">
        <f t="shared" si="1074"/>
        <v/>
      </c>
      <c r="BO1831" s="12" t="str">
        <f t="shared" si="1052"/>
        <v/>
      </c>
      <c r="BP1831" s="12" t="str">
        <f t="shared" si="1053"/>
        <v/>
      </c>
      <c r="BQ1831" s="12" t="str">
        <f t="shared" si="1054"/>
        <v/>
      </c>
      <c r="BS1831" s="12">
        <f t="shared" si="1055"/>
        <v>0</v>
      </c>
      <c r="BT1831" s="12">
        <f t="shared" si="1056"/>
        <v>0</v>
      </c>
      <c r="BU1831" s="12">
        <f t="shared" si="1057"/>
        <v>0</v>
      </c>
      <c r="BV1831" s="12">
        <f t="shared" si="1058"/>
        <v>0</v>
      </c>
      <c r="BW1831" s="12">
        <f t="shared" si="1059"/>
        <v>0</v>
      </c>
      <c r="BX1831" s="12">
        <f t="shared" si="1060"/>
        <v>0</v>
      </c>
      <c r="BY1831" s="12">
        <f t="shared" si="1061"/>
        <v>0</v>
      </c>
      <c r="BZ1831" s="12">
        <f t="shared" si="1062"/>
        <v>0</v>
      </c>
      <c r="CA1831" s="12" t="str">
        <f t="shared" si="1063"/>
        <v/>
      </c>
      <c r="CB1831" s="21" t="str">
        <f t="shared" si="1064"/>
        <v/>
      </c>
      <c r="CC1831" s="12" t="str">
        <f t="shared" si="1065"/>
        <v/>
      </c>
      <c r="CD1831" s="12" t="str">
        <f t="shared" si="1066"/>
        <v/>
      </c>
      <c r="CF1831" s="12">
        <f t="shared" si="1067"/>
        <v>0</v>
      </c>
      <c r="CG1831" s="12">
        <f t="shared" si="1068"/>
        <v>0</v>
      </c>
      <c r="CH1831" s="12">
        <f t="shared" si="1069"/>
        <v>0</v>
      </c>
      <c r="CI1831" s="12">
        <f t="shared" si="1070"/>
        <v>0</v>
      </c>
      <c r="CJ1831" s="12">
        <f t="shared" si="1071"/>
        <v>0</v>
      </c>
      <c r="CK1831" s="12">
        <f t="shared" si="1072"/>
        <v>0</v>
      </c>
    </row>
    <row r="1832" spans="50:89" x14ac:dyDescent="0.25">
      <c r="AX1832" s="12" t="str">
        <f t="shared" si="1042"/>
        <v/>
      </c>
      <c r="AY1832" s="12" t="str">
        <f t="shared" si="1073"/>
        <v/>
      </c>
      <c r="AZ1832" s="20">
        <f t="shared" si="1043"/>
        <v>0</v>
      </c>
      <c r="BA1832" s="12" t="str">
        <f t="shared" si="1038"/>
        <v/>
      </c>
      <c r="BB1832" s="12" t="str">
        <f t="shared" si="1039"/>
        <v/>
      </c>
      <c r="BC1832" s="12" t="str">
        <f t="shared" si="1040"/>
        <v/>
      </c>
      <c r="BD1832" s="12" t="str">
        <f t="shared" si="1041"/>
        <v/>
      </c>
      <c r="BF1832" s="12">
        <f t="shared" si="1044"/>
        <v>0</v>
      </c>
      <c r="BG1832" s="12">
        <f t="shared" si="1045"/>
        <v>0</v>
      </c>
      <c r="BH1832" s="12">
        <f t="shared" si="1046"/>
        <v>0</v>
      </c>
      <c r="BI1832" s="12">
        <f t="shared" si="1047"/>
        <v>0</v>
      </c>
      <c r="BJ1832" s="12">
        <f t="shared" si="1048"/>
        <v>0</v>
      </c>
      <c r="BK1832" s="12">
        <f t="shared" si="1049"/>
        <v>0</v>
      </c>
      <c r="BL1832" s="20">
        <f t="shared" si="1050"/>
        <v>0</v>
      </c>
      <c r="BM1832" s="12">
        <f t="shared" si="1051"/>
        <v>0</v>
      </c>
      <c r="BN1832" s="12" t="str">
        <f t="shared" si="1074"/>
        <v/>
      </c>
      <c r="BO1832" s="12" t="str">
        <f t="shared" si="1052"/>
        <v/>
      </c>
      <c r="BP1832" s="12" t="str">
        <f t="shared" si="1053"/>
        <v/>
      </c>
      <c r="BQ1832" s="12" t="str">
        <f t="shared" si="1054"/>
        <v/>
      </c>
      <c r="BS1832" s="12">
        <f t="shared" si="1055"/>
        <v>0</v>
      </c>
      <c r="BT1832" s="12">
        <f t="shared" si="1056"/>
        <v>0</v>
      </c>
      <c r="BU1832" s="12">
        <f t="shared" si="1057"/>
        <v>0</v>
      </c>
      <c r="BV1832" s="12">
        <f t="shared" si="1058"/>
        <v>0</v>
      </c>
      <c r="BW1832" s="12">
        <f t="shared" si="1059"/>
        <v>0</v>
      </c>
      <c r="BX1832" s="12">
        <f t="shared" si="1060"/>
        <v>0</v>
      </c>
      <c r="BY1832" s="12">
        <f t="shared" si="1061"/>
        <v>0</v>
      </c>
      <c r="BZ1832" s="12">
        <f t="shared" si="1062"/>
        <v>0</v>
      </c>
      <c r="CA1832" s="12" t="str">
        <f t="shared" si="1063"/>
        <v/>
      </c>
      <c r="CB1832" s="21" t="str">
        <f t="shared" si="1064"/>
        <v/>
      </c>
      <c r="CC1832" s="12" t="str">
        <f t="shared" si="1065"/>
        <v/>
      </c>
      <c r="CD1832" s="12" t="str">
        <f t="shared" si="1066"/>
        <v/>
      </c>
      <c r="CF1832" s="12">
        <f t="shared" si="1067"/>
        <v>0</v>
      </c>
      <c r="CG1832" s="12">
        <f t="shared" si="1068"/>
        <v>0</v>
      </c>
      <c r="CH1832" s="12">
        <f t="shared" si="1069"/>
        <v>0</v>
      </c>
      <c r="CI1832" s="12">
        <f t="shared" si="1070"/>
        <v>0</v>
      </c>
      <c r="CJ1832" s="12">
        <f t="shared" si="1071"/>
        <v>0</v>
      </c>
      <c r="CK1832" s="12">
        <f t="shared" si="1072"/>
        <v>0</v>
      </c>
    </row>
    <row r="1833" spans="50:89" x14ac:dyDescent="0.25">
      <c r="AX1833" s="12" t="str">
        <f t="shared" si="1042"/>
        <v/>
      </c>
      <c r="AY1833" s="12" t="str">
        <f t="shared" si="1073"/>
        <v/>
      </c>
      <c r="AZ1833" s="20">
        <f t="shared" si="1043"/>
        <v>0</v>
      </c>
      <c r="BA1833" s="12" t="str">
        <f t="shared" si="1038"/>
        <v/>
      </c>
      <c r="BB1833" s="12" t="str">
        <f t="shared" si="1039"/>
        <v/>
      </c>
      <c r="BC1833" s="12" t="str">
        <f t="shared" si="1040"/>
        <v/>
      </c>
      <c r="BD1833" s="12" t="str">
        <f t="shared" si="1041"/>
        <v/>
      </c>
      <c r="BF1833" s="12">
        <f t="shared" si="1044"/>
        <v>0</v>
      </c>
      <c r="BG1833" s="12">
        <f t="shared" si="1045"/>
        <v>0</v>
      </c>
      <c r="BH1833" s="12">
        <f t="shared" si="1046"/>
        <v>0</v>
      </c>
      <c r="BI1833" s="12">
        <f t="shared" si="1047"/>
        <v>0</v>
      </c>
      <c r="BJ1833" s="12">
        <f t="shared" si="1048"/>
        <v>0</v>
      </c>
      <c r="BK1833" s="12">
        <f t="shared" si="1049"/>
        <v>0</v>
      </c>
      <c r="BL1833" s="20">
        <f t="shared" si="1050"/>
        <v>0</v>
      </c>
      <c r="BM1833" s="12">
        <f t="shared" si="1051"/>
        <v>0</v>
      </c>
      <c r="BN1833" s="12" t="str">
        <f t="shared" si="1074"/>
        <v/>
      </c>
      <c r="BO1833" s="12" t="str">
        <f t="shared" si="1052"/>
        <v/>
      </c>
      <c r="BP1833" s="12" t="str">
        <f t="shared" si="1053"/>
        <v/>
      </c>
      <c r="BQ1833" s="12" t="str">
        <f t="shared" si="1054"/>
        <v/>
      </c>
      <c r="BS1833" s="12">
        <f t="shared" si="1055"/>
        <v>0</v>
      </c>
      <c r="BT1833" s="12">
        <f t="shared" si="1056"/>
        <v>0</v>
      </c>
      <c r="BU1833" s="12">
        <f t="shared" si="1057"/>
        <v>0</v>
      </c>
      <c r="BV1833" s="12">
        <f t="shared" si="1058"/>
        <v>0</v>
      </c>
      <c r="BW1833" s="12">
        <f t="shared" si="1059"/>
        <v>0</v>
      </c>
      <c r="BX1833" s="12">
        <f t="shared" si="1060"/>
        <v>0</v>
      </c>
      <c r="BY1833" s="12">
        <f t="shared" si="1061"/>
        <v>0</v>
      </c>
      <c r="BZ1833" s="12">
        <f t="shared" si="1062"/>
        <v>0</v>
      </c>
      <c r="CA1833" s="12" t="str">
        <f t="shared" si="1063"/>
        <v/>
      </c>
      <c r="CB1833" s="21" t="str">
        <f t="shared" si="1064"/>
        <v/>
      </c>
      <c r="CC1833" s="12" t="str">
        <f t="shared" si="1065"/>
        <v/>
      </c>
      <c r="CD1833" s="12" t="str">
        <f t="shared" si="1066"/>
        <v/>
      </c>
      <c r="CF1833" s="12">
        <f t="shared" si="1067"/>
        <v>0</v>
      </c>
      <c r="CG1833" s="12">
        <f t="shared" si="1068"/>
        <v>0</v>
      </c>
      <c r="CH1833" s="12">
        <f t="shared" si="1069"/>
        <v>0</v>
      </c>
      <c r="CI1833" s="12">
        <f t="shared" si="1070"/>
        <v>0</v>
      </c>
      <c r="CJ1833" s="12">
        <f t="shared" si="1071"/>
        <v>0</v>
      </c>
      <c r="CK1833" s="12">
        <f t="shared" si="1072"/>
        <v>0</v>
      </c>
    </row>
    <row r="1834" spans="50:89" x14ac:dyDescent="0.25">
      <c r="AX1834" s="12" t="str">
        <f t="shared" si="1042"/>
        <v/>
      </c>
      <c r="AY1834" s="12" t="str">
        <f t="shared" si="1073"/>
        <v/>
      </c>
      <c r="AZ1834" s="20">
        <f t="shared" si="1043"/>
        <v>0</v>
      </c>
      <c r="BA1834" s="12" t="str">
        <f t="shared" si="1038"/>
        <v/>
      </c>
      <c r="BB1834" s="12" t="str">
        <f t="shared" si="1039"/>
        <v/>
      </c>
      <c r="BC1834" s="12" t="str">
        <f t="shared" si="1040"/>
        <v/>
      </c>
      <c r="BD1834" s="12" t="str">
        <f t="shared" si="1041"/>
        <v/>
      </c>
      <c r="BF1834" s="12">
        <f t="shared" si="1044"/>
        <v>0</v>
      </c>
      <c r="BG1834" s="12">
        <f t="shared" si="1045"/>
        <v>0</v>
      </c>
      <c r="BH1834" s="12">
        <f t="shared" si="1046"/>
        <v>0</v>
      </c>
      <c r="BI1834" s="12">
        <f t="shared" si="1047"/>
        <v>0</v>
      </c>
      <c r="BJ1834" s="12">
        <f t="shared" si="1048"/>
        <v>0</v>
      </c>
      <c r="BK1834" s="12">
        <f t="shared" si="1049"/>
        <v>0</v>
      </c>
      <c r="BL1834" s="20">
        <f t="shared" si="1050"/>
        <v>0</v>
      </c>
      <c r="BM1834" s="12">
        <f t="shared" si="1051"/>
        <v>0</v>
      </c>
      <c r="BN1834" s="12" t="str">
        <f t="shared" si="1074"/>
        <v/>
      </c>
      <c r="BO1834" s="12" t="str">
        <f t="shared" si="1052"/>
        <v/>
      </c>
      <c r="BP1834" s="12" t="str">
        <f t="shared" si="1053"/>
        <v/>
      </c>
      <c r="BQ1834" s="12" t="str">
        <f t="shared" si="1054"/>
        <v/>
      </c>
      <c r="BS1834" s="12">
        <f t="shared" si="1055"/>
        <v>0</v>
      </c>
      <c r="BT1834" s="12">
        <f t="shared" si="1056"/>
        <v>0</v>
      </c>
      <c r="BU1834" s="12">
        <f t="shared" si="1057"/>
        <v>0</v>
      </c>
      <c r="BV1834" s="12">
        <f t="shared" si="1058"/>
        <v>0</v>
      </c>
      <c r="BW1834" s="12">
        <f t="shared" si="1059"/>
        <v>0</v>
      </c>
      <c r="BX1834" s="12">
        <f t="shared" si="1060"/>
        <v>0</v>
      </c>
      <c r="BY1834" s="12">
        <f t="shared" si="1061"/>
        <v>0</v>
      </c>
      <c r="BZ1834" s="12">
        <f t="shared" si="1062"/>
        <v>0</v>
      </c>
      <c r="CA1834" s="12" t="str">
        <f t="shared" si="1063"/>
        <v/>
      </c>
      <c r="CB1834" s="21" t="str">
        <f t="shared" si="1064"/>
        <v/>
      </c>
      <c r="CC1834" s="12" t="str">
        <f t="shared" si="1065"/>
        <v/>
      </c>
      <c r="CD1834" s="12" t="str">
        <f t="shared" si="1066"/>
        <v/>
      </c>
      <c r="CF1834" s="12">
        <f t="shared" si="1067"/>
        <v>0</v>
      </c>
      <c r="CG1834" s="12">
        <f t="shared" si="1068"/>
        <v>0</v>
      </c>
      <c r="CH1834" s="12">
        <f t="shared" si="1069"/>
        <v>0</v>
      </c>
      <c r="CI1834" s="12">
        <f t="shared" si="1070"/>
        <v>0</v>
      </c>
      <c r="CJ1834" s="12">
        <f t="shared" si="1071"/>
        <v>0</v>
      </c>
      <c r="CK1834" s="12">
        <f t="shared" si="1072"/>
        <v>0</v>
      </c>
    </row>
    <row r="1835" spans="50:89" x14ac:dyDescent="0.25">
      <c r="AX1835" s="12" t="str">
        <f t="shared" si="1042"/>
        <v/>
      </c>
      <c r="AY1835" s="12" t="str">
        <f t="shared" si="1073"/>
        <v/>
      </c>
      <c r="AZ1835" s="20">
        <f t="shared" si="1043"/>
        <v>0</v>
      </c>
      <c r="BA1835" s="12" t="str">
        <f t="shared" si="1038"/>
        <v/>
      </c>
      <c r="BB1835" s="12" t="str">
        <f t="shared" si="1039"/>
        <v/>
      </c>
      <c r="BC1835" s="12" t="str">
        <f t="shared" si="1040"/>
        <v/>
      </c>
      <c r="BD1835" s="12" t="str">
        <f t="shared" si="1041"/>
        <v/>
      </c>
      <c r="BF1835" s="12">
        <f t="shared" si="1044"/>
        <v>0</v>
      </c>
      <c r="BG1835" s="12">
        <f t="shared" si="1045"/>
        <v>0</v>
      </c>
      <c r="BH1835" s="12">
        <f t="shared" si="1046"/>
        <v>0</v>
      </c>
      <c r="BI1835" s="12">
        <f t="shared" si="1047"/>
        <v>0</v>
      </c>
      <c r="BJ1835" s="12">
        <f t="shared" si="1048"/>
        <v>0</v>
      </c>
      <c r="BK1835" s="12">
        <f t="shared" si="1049"/>
        <v>0</v>
      </c>
      <c r="BL1835" s="20">
        <f t="shared" si="1050"/>
        <v>0</v>
      </c>
      <c r="BM1835" s="12">
        <f t="shared" si="1051"/>
        <v>0</v>
      </c>
      <c r="BN1835" s="12" t="str">
        <f t="shared" si="1074"/>
        <v/>
      </c>
      <c r="BO1835" s="12" t="str">
        <f t="shared" si="1052"/>
        <v/>
      </c>
      <c r="BP1835" s="12" t="str">
        <f t="shared" si="1053"/>
        <v/>
      </c>
      <c r="BQ1835" s="12" t="str">
        <f t="shared" si="1054"/>
        <v/>
      </c>
      <c r="BS1835" s="12">
        <f t="shared" si="1055"/>
        <v>0</v>
      </c>
      <c r="BT1835" s="12">
        <f t="shared" si="1056"/>
        <v>0</v>
      </c>
      <c r="BU1835" s="12">
        <f t="shared" si="1057"/>
        <v>0</v>
      </c>
      <c r="BV1835" s="12">
        <f t="shared" si="1058"/>
        <v>0</v>
      </c>
      <c r="BW1835" s="12">
        <f t="shared" si="1059"/>
        <v>0</v>
      </c>
      <c r="BX1835" s="12">
        <f t="shared" si="1060"/>
        <v>0</v>
      </c>
      <c r="BY1835" s="12">
        <f t="shared" si="1061"/>
        <v>0</v>
      </c>
      <c r="BZ1835" s="12">
        <f t="shared" si="1062"/>
        <v>0</v>
      </c>
      <c r="CA1835" s="12" t="str">
        <f t="shared" si="1063"/>
        <v/>
      </c>
      <c r="CB1835" s="21" t="str">
        <f t="shared" si="1064"/>
        <v/>
      </c>
      <c r="CC1835" s="12" t="str">
        <f t="shared" si="1065"/>
        <v/>
      </c>
      <c r="CD1835" s="12" t="str">
        <f t="shared" si="1066"/>
        <v/>
      </c>
      <c r="CF1835" s="12">
        <f t="shared" si="1067"/>
        <v>0</v>
      </c>
      <c r="CG1835" s="12">
        <f t="shared" si="1068"/>
        <v>0</v>
      </c>
      <c r="CH1835" s="12">
        <f t="shared" si="1069"/>
        <v>0</v>
      </c>
      <c r="CI1835" s="12">
        <f t="shared" si="1070"/>
        <v>0</v>
      </c>
      <c r="CJ1835" s="12">
        <f t="shared" si="1071"/>
        <v>0</v>
      </c>
      <c r="CK1835" s="12">
        <f t="shared" si="1072"/>
        <v>0</v>
      </c>
    </row>
    <row r="1836" spans="50:89" x14ac:dyDescent="0.25">
      <c r="AX1836" s="12" t="str">
        <f t="shared" si="1042"/>
        <v/>
      </c>
      <c r="AY1836" s="12" t="str">
        <f t="shared" si="1073"/>
        <v/>
      </c>
      <c r="AZ1836" s="20">
        <f t="shared" si="1043"/>
        <v>0</v>
      </c>
      <c r="BA1836" s="12" t="str">
        <f t="shared" si="1038"/>
        <v/>
      </c>
      <c r="BB1836" s="12" t="str">
        <f t="shared" si="1039"/>
        <v/>
      </c>
      <c r="BC1836" s="12" t="str">
        <f t="shared" si="1040"/>
        <v/>
      </c>
      <c r="BD1836" s="12" t="str">
        <f t="shared" si="1041"/>
        <v/>
      </c>
      <c r="BF1836" s="12">
        <f t="shared" si="1044"/>
        <v>0</v>
      </c>
      <c r="BG1836" s="12">
        <f t="shared" si="1045"/>
        <v>0</v>
      </c>
      <c r="BH1836" s="12">
        <f t="shared" si="1046"/>
        <v>0</v>
      </c>
      <c r="BI1836" s="12">
        <f t="shared" si="1047"/>
        <v>0</v>
      </c>
      <c r="BJ1836" s="12">
        <f t="shared" si="1048"/>
        <v>0</v>
      </c>
      <c r="BK1836" s="12">
        <f t="shared" si="1049"/>
        <v>0</v>
      </c>
      <c r="BL1836" s="20">
        <f t="shared" si="1050"/>
        <v>0</v>
      </c>
      <c r="BM1836" s="12">
        <f t="shared" si="1051"/>
        <v>0</v>
      </c>
      <c r="BN1836" s="12" t="str">
        <f t="shared" si="1074"/>
        <v/>
      </c>
      <c r="BO1836" s="12" t="str">
        <f t="shared" si="1052"/>
        <v/>
      </c>
      <c r="BP1836" s="12" t="str">
        <f t="shared" si="1053"/>
        <v/>
      </c>
      <c r="BQ1836" s="12" t="str">
        <f t="shared" si="1054"/>
        <v/>
      </c>
      <c r="BS1836" s="12">
        <f t="shared" si="1055"/>
        <v>0</v>
      </c>
      <c r="BT1836" s="12">
        <f t="shared" si="1056"/>
        <v>0</v>
      </c>
      <c r="BU1836" s="12">
        <f t="shared" si="1057"/>
        <v>0</v>
      </c>
      <c r="BV1836" s="12">
        <f t="shared" si="1058"/>
        <v>0</v>
      </c>
      <c r="BW1836" s="12">
        <f t="shared" si="1059"/>
        <v>0</v>
      </c>
      <c r="BX1836" s="12">
        <f t="shared" si="1060"/>
        <v>0</v>
      </c>
      <c r="BY1836" s="12">
        <f t="shared" si="1061"/>
        <v>0</v>
      </c>
      <c r="BZ1836" s="12">
        <f t="shared" si="1062"/>
        <v>0</v>
      </c>
      <c r="CA1836" s="12" t="str">
        <f t="shared" si="1063"/>
        <v/>
      </c>
      <c r="CB1836" s="21" t="str">
        <f t="shared" si="1064"/>
        <v/>
      </c>
      <c r="CC1836" s="12" t="str">
        <f t="shared" si="1065"/>
        <v/>
      </c>
      <c r="CD1836" s="12" t="str">
        <f t="shared" si="1066"/>
        <v/>
      </c>
      <c r="CF1836" s="12">
        <f t="shared" si="1067"/>
        <v>0</v>
      </c>
      <c r="CG1836" s="12">
        <f t="shared" si="1068"/>
        <v>0</v>
      </c>
      <c r="CH1836" s="12">
        <f t="shared" si="1069"/>
        <v>0</v>
      </c>
      <c r="CI1836" s="12">
        <f t="shared" si="1070"/>
        <v>0</v>
      </c>
      <c r="CJ1836" s="12">
        <f t="shared" si="1071"/>
        <v>0</v>
      </c>
      <c r="CK1836" s="12">
        <f t="shared" si="1072"/>
        <v>0</v>
      </c>
    </row>
    <row r="1837" spans="50:89" x14ac:dyDescent="0.25">
      <c r="AX1837" s="12" t="str">
        <f t="shared" si="1042"/>
        <v/>
      </c>
      <c r="AY1837" s="12" t="str">
        <f t="shared" si="1073"/>
        <v/>
      </c>
      <c r="AZ1837" s="20">
        <f t="shared" si="1043"/>
        <v>0</v>
      </c>
      <c r="BA1837" s="12" t="str">
        <f t="shared" si="1038"/>
        <v/>
      </c>
      <c r="BB1837" s="12" t="str">
        <f t="shared" si="1039"/>
        <v/>
      </c>
      <c r="BC1837" s="12" t="str">
        <f t="shared" si="1040"/>
        <v/>
      </c>
      <c r="BD1837" s="12" t="str">
        <f t="shared" si="1041"/>
        <v/>
      </c>
      <c r="BF1837" s="12">
        <f t="shared" si="1044"/>
        <v>0</v>
      </c>
      <c r="BG1837" s="12">
        <f t="shared" si="1045"/>
        <v>0</v>
      </c>
      <c r="BH1837" s="12">
        <f t="shared" si="1046"/>
        <v>0</v>
      </c>
      <c r="BI1837" s="12">
        <f t="shared" si="1047"/>
        <v>0</v>
      </c>
      <c r="BJ1837" s="12">
        <f t="shared" si="1048"/>
        <v>0</v>
      </c>
      <c r="BK1837" s="12">
        <f t="shared" si="1049"/>
        <v>0</v>
      </c>
      <c r="BL1837" s="20">
        <f t="shared" si="1050"/>
        <v>0</v>
      </c>
      <c r="BM1837" s="12">
        <f t="shared" si="1051"/>
        <v>0</v>
      </c>
      <c r="BN1837" s="12" t="str">
        <f t="shared" si="1074"/>
        <v/>
      </c>
      <c r="BO1837" s="12" t="str">
        <f t="shared" si="1052"/>
        <v/>
      </c>
      <c r="BP1837" s="12" t="str">
        <f t="shared" si="1053"/>
        <v/>
      </c>
      <c r="BQ1837" s="12" t="str">
        <f t="shared" si="1054"/>
        <v/>
      </c>
      <c r="BS1837" s="12">
        <f t="shared" si="1055"/>
        <v>0</v>
      </c>
      <c r="BT1837" s="12">
        <f t="shared" si="1056"/>
        <v>0</v>
      </c>
      <c r="BU1837" s="12">
        <f t="shared" si="1057"/>
        <v>0</v>
      </c>
      <c r="BV1837" s="12">
        <f t="shared" si="1058"/>
        <v>0</v>
      </c>
      <c r="BW1837" s="12">
        <f t="shared" si="1059"/>
        <v>0</v>
      </c>
      <c r="BX1837" s="12">
        <f t="shared" si="1060"/>
        <v>0</v>
      </c>
      <c r="BY1837" s="12">
        <f t="shared" si="1061"/>
        <v>0</v>
      </c>
      <c r="BZ1837" s="12">
        <f t="shared" si="1062"/>
        <v>0</v>
      </c>
      <c r="CA1837" s="12" t="str">
        <f t="shared" si="1063"/>
        <v/>
      </c>
      <c r="CB1837" s="21" t="str">
        <f t="shared" si="1064"/>
        <v/>
      </c>
      <c r="CC1837" s="12" t="str">
        <f t="shared" si="1065"/>
        <v/>
      </c>
      <c r="CD1837" s="12" t="str">
        <f t="shared" si="1066"/>
        <v/>
      </c>
      <c r="CF1837" s="12">
        <f t="shared" si="1067"/>
        <v>0</v>
      </c>
      <c r="CG1837" s="12">
        <f t="shared" si="1068"/>
        <v>0</v>
      </c>
      <c r="CH1837" s="12">
        <f t="shared" si="1069"/>
        <v>0</v>
      </c>
      <c r="CI1837" s="12">
        <f t="shared" si="1070"/>
        <v>0</v>
      </c>
      <c r="CJ1837" s="12">
        <f t="shared" si="1071"/>
        <v>0</v>
      </c>
      <c r="CK1837" s="12">
        <f t="shared" si="1072"/>
        <v>0</v>
      </c>
    </row>
    <row r="1838" spans="50:89" x14ac:dyDescent="0.25">
      <c r="AX1838" s="12" t="str">
        <f t="shared" si="1042"/>
        <v/>
      </c>
      <c r="AY1838" s="12" t="str">
        <f t="shared" si="1073"/>
        <v/>
      </c>
      <c r="AZ1838" s="20">
        <f t="shared" si="1043"/>
        <v>0</v>
      </c>
      <c r="BA1838" s="12" t="str">
        <f t="shared" si="1038"/>
        <v/>
      </c>
      <c r="BB1838" s="12" t="str">
        <f t="shared" si="1039"/>
        <v/>
      </c>
      <c r="BC1838" s="12" t="str">
        <f t="shared" si="1040"/>
        <v/>
      </c>
      <c r="BD1838" s="12" t="str">
        <f t="shared" si="1041"/>
        <v/>
      </c>
      <c r="BF1838" s="12">
        <f t="shared" si="1044"/>
        <v>0</v>
      </c>
      <c r="BG1838" s="12">
        <f t="shared" si="1045"/>
        <v>0</v>
      </c>
      <c r="BH1838" s="12">
        <f t="shared" si="1046"/>
        <v>0</v>
      </c>
      <c r="BI1838" s="12">
        <f t="shared" si="1047"/>
        <v>0</v>
      </c>
      <c r="BJ1838" s="12">
        <f t="shared" si="1048"/>
        <v>0</v>
      </c>
      <c r="BK1838" s="12">
        <f t="shared" si="1049"/>
        <v>0</v>
      </c>
      <c r="BL1838" s="20">
        <f t="shared" si="1050"/>
        <v>0</v>
      </c>
      <c r="BM1838" s="12">
        <f t="shared" si="1051"/>
        <v>0</v>
      </c>
      <c r="BN1838" s="12" t="str">
        <f t="shared" si="1074"/>
        <v/>
      </c>
      <c r="BO1838" s="12" t="str">
        <f t="shared" si="1052"/>
        <v/>
      </c>
      <c r="BP1838" s="12" t="str">
        <f t="shared" si="1053"/>
        <v/>
      </c>
      <c r="BQ1838" s="12" t="str">
        <f t="shared" si="1054"/>
        <v/>
      </c>
      <c r="BS1838" s="12">
        <f t="shared" si="1055"/>
        <v>0</v>
      </c>
      <c r="BT1838" s="12">
        <f t="shared" si="1056"/>
        <v>0</v>
      </c>
      <c r="BU1838" s="12">
        <f t="shared" si="1057"/>
        <v>0</v>
      </c>
      <c r="BV1838" s="12">
        <f t="shared" si="1058"/>
        <v>0</v>
      </c>
      <c r="BW1838" s="12">
        <f t="shared" si="1059"/>
        <v>0</v>
      </c>
      <c r="BX1838" s="12">
        <f t="shared" si="1060"/>
        <v>0</v>
      </c>
      <c r="BY1838" s="12">
        <f t="shared" si="1061"/>
        <v>0</v>
      </c>
      <c r="BZ1838" s="12">
        <f t="shared" si="1062"/>
        <v>0</v>
      </c>
      <c r="CA1838" s="12" t="str">
        <f t="shared" si="1063"/>
        <v/>
      </c>
      <c r="CB1838" s="21" t="str">
        <f t="shared" si="1064"/>
        <v/>
      </c>
      <c r="CC1838" s="12" t="str">
        <f t="shared" si="1065"/>
        <v/>
      </c>
      <c r="CD1838" s="12" t="str">
        <f t="shared" si="1066"/>
        <v/>
      </c>
      <c r="CF1838" s="12">
        <f t="shared" si="1067"/>
        <v>0</v>
      </c>
      <c r="CG1838" s="12">
        <f t="shared" si="1068"/>
        <v>0</v>
      </c>
      <c r="CH1838" s="12">
        <f t="shared" si="1069"/>
        <v>0</v>
      </c>
      <c r="CI1838" s="12">
        <f t="shared" si="1070"/>
        <v>0</v>
      </c>
      <c r="CJ1838" s="12">
        <f t="shared" si="1071"/>
        <v>0</v>
      </c>
      <c r="CK1838" s="12">
        <f t="shared" si="1072"/>
        <v>0</v>
      </c>
    </row>
    <row r="1839" spans="50:89" x14ac:dyDescent="0.25">
      <c r="AX1839" s="12" t="str">
        <f t="shared" si="1042"/>
        <v/>
      </c>
      <c r="AY1839" s="12" t="str">
        <f t="shared" si="1073"/>
        <v/>
      </c>
      <c r="AZ1839" s="20">
        <f t="shared" si="1043"/>
        <v>0</v>
      </c>
      <c r="BA1839" s="12" t="str">
        <f t="shared" si="1038"/>
        <v/>
      </c>
      <c r="BB1839" s="12" t="str">
        <f t="shared" si="1039"/>
        <v/>
      </c>
      <c r="BC1839" s="12" t="str">
        <f t="shared" si="1040"/>
        <v/>
      </c>
      <c r="BD1839" s="12" t="str">
        <f t="shared" si="1041"/>
        <v/>
      </c>
      <c r="BF1839" s="12">
        <f t="shared" si="1044"/>
        <v>0</v>
      </c>
      <c r="BG1839" s="12">
        <f t="shared" si="1045"/>
        <v>0</v>
      </c>
      <c r="BH1839" s="12">
        <f t="shared" si="1046"/>
        <v>0</v>
      </c>
      <c r="BI1839" s="12">
        <f t="shared" si="1047"/>
        <v>0</v>
      </c>
      <c r="BJ1839" s="12">
        <f t="shared" si="1048"/>
        <v>0</v>
      </c>
      <c r="BK1839" s="12">
        <f t="shared" si="1049"/>
        <v>0</v>
      </c>
      <c r="BL1839" s="20">
        <f t="shared" si="1050"/>
        <v>0</v>
      </c>
      <c r="BM1839" s="12">
        <f t="shared" si="1051"/>
        <v>0</v>
      </c>
      <c r="BN1839" s="12" t="str">
        <f t="shared" si="1074"/>
        <v/>
      </c>
      <c r="BO1839" s="12" t="str">
        <f t="shared" si="1052"/>
        <v/>
      </c>
      <c r="BP1839" s="12" t="str">
        <f t="shared" si="1053"/>
        <v/>
      </c>
      <c r="BQ1839" s="12" t="str">
        <f t="shared" si="1054"/>
        <v/>
      </c>
      <c r="BS1839" s="12">
        <f t="shared" si="1055"/>
        <v>0</v>
      </c>
      <c r="BT1839" s="12">
        <f t="shared" si="1056"/>
        <v>0</v>
      </c>
      <c r="BU1839" s="12">
        <f t="shared" si="1057"/>
        <v>0</v>
      </c>
      <c r="BV1839" s="12">
        <f t="shared" si="1058"/>
        <v>0</v>
      </c>
      <c r="BW1839" s="12">
        <f t="shared" si="1059"/>
        <v>0</v>
      </c>
      <c r="BX1839" s="12">
        <f t="shared" si="1060"/>
        <v>0</v>
      </c>
      <c r="BY1839" s="12">
        <f t="shared" si="1061"/>
        <v>0</v>
      </c>
      <c r="BZ1839" s="12">
        <f t="shared" si="1062"/>
        <v>0</v>
      </c>
      <c r="CA1839" s="12" t="str">
        <f t="shared" si="1063"/>
        <v/>
      </c>
      <c r="CB1839" s="21" t="str">
        <f t="shared" si="1064"/>
        <v/>
      </c>
      <c r="CC1839" s="12" t="str">
        <f t="shared" si="1065"/>
        <v/>
      </c>
      <c r="CD1839" s="12" t="str">
        <f t="shared" si="1066"/>
        <v/>
      </c>
      <c r="CF1839" s="12">
        <f t="shared" si="1067"/>
        <v>0</v>
      </c>
      <c r="CG1839" s="12">
        <f t="shared" si="1068"/>
        <v>0</v>
      </c>
      <c r="CH1839" s="12">
        <f t="shared" si="1069"/>
        <v>0</v>
      </c>
      <c r="CI1839" s="12">
        <f t="shared" si="1070"/>
        <v>0</v>
      </c>
      <c r="CJ1839" s="12">
        <f t="shared" si="1071"/>
        <v>0</v>
      </c>
      <c r="CK1839" s="12">
        <f t="shared" si="1072"/>
        <v>0</v>
      </c>
    </row>
    <row r="1840" spans="50:89" x14ac:dyDescent="0.25">
      <c r="AX1840" s="12" t="str">
        <f t="shared" si="1042"/>
        <v/>
      </c>
      <c r="AY1840" s="12" t="str">
        <f t="shared" si="1073"/>
        <v/>
      </c>
      <c r="AZ1840" s="20">
        <f t="shared" si="1043"/>
        <v>0</v>
      </c>
      <c r="BA1840" s="12" t="str">
        <f t="shared" si="1038"/>
        <v/>
      </c>
      <c r="BB1840" s="12" t="str">
        <f t="shared" si="1039"/>
        <v/>
      </c>
      <c r="BC1840" s="12" t="str">
        <f t="shared" si="1040"/>
        <v/>
      </c>
      <c r="BD1840" s="12" t="str">
        <f t="shared" si="1041"/>
        <v/>
      </c>
      <c r="BF1840" s="12">
        <f t="shared" si="1044"/>
        <v>0</v>
      </c>
      <c r="BG1840" s="12">
        <f t="shared" si="1045"/>
        <v>0</v>
      </c>
      <c r="BH1840" s="12">
        <f t="shared" si="1046"/>
        <v>0</v>
      </c>
      <c r="BI1840" s="12">
        <f t="shared" si="1047"/>
        <v>0</v>
      </c>
      <c r="BJ1840" s="12">
        <f t="shared" si="1048"/>
        <v>0</v>
      </c>
      <c r="BK1840" s="12">
        <f t="shared" si="1049"/>
        <v>0</v>
      </c>
      <c r="BL1840" s="20">
        <f t="shared" si="1050"/>
        <v>0</v>
      </c>
      <c r="BM1840" s="12">
        <f t="shared" si="1051"/>
        <v>0</v>
      </c>
      <c r="BN1840" s="12" t="str">
        <f t="shared" si="1074"/>
        <v/>
      </c>
      <c r="BO1840" s="12" t="str">
        <f t="shared" si="1052"/>
        <v/>
      </c>
      <c r="BP1840" s="12" t="str">
        <f t="shared" si="1053"/>
        <v/>
      </c>
      <c r="BQ1840" s="12" t="str">
        <f t="shared" si="1054"/>
        <v/>
      </c>
      <c r="BS1840" s="12">
        <f t="shared" si="1055"/>
        <v>0</v>
      </c>
      <c r="BT1840" s="12">
        <f t="shared" si="1056"/>
        <v>0</v>
      </c>
      <c r="BU1840" s="12">
        <f t="shared" si="1057"/>
        <v>0</v>
      </c>
      <c r="BV1840" s="12">
        <f t="shared" si="1058"/>
        <v>0</v>
      </c>
      <c r="BW1840" s="12">
        <f t="shared" si="1059"/>
        <v>0</v>
      </c>
      <c r="BX1840" s="12">
        <f t="shared" si="1060"/>
        <v>0</v>
      </c>
      <c r="BY1840" s="12">
        <f t="shared" si="1061"/>
        <v>0</v>
      </c>
      <c r="BZ1840" s="12">
        <f t="shared" si="1062"/>
        <v>0</v>
      </c>
      <c r="CA1840" s="12" t="str">
        <f t="shared" si="1063"/>
        <v/>
      </c>
      <c r="CB1840" s="21" t="str">
        <f t="shared" si="1064"/>
        <v/>
      </c>
      <c r="CC1840" s="12" t="str">
        <f t="shared" si="1065"/>
        <v/>
      </c>
      <c r="CD1840" s="12" t="str">
        <f t="shared" si="1066"/>
        <v/>
      </c>
      <c r="CF1840" s="12">
        <f t="shared" si="1067"/>
        <v>0</v>
      </c>
      <c r="CG1840" s="12">
        <f t="shared" si="1068"/>
        <v>0</v>
      </c>
      <c r="CH1840" s="12">
        <f t="shared" si="1069"/>
        <v>0</v>
      </c>
      <c r="CI1840" s="12">
        <f t="shared" si="1070"/>
        <v>0</v>
      </c>
      <c r="CJ1840" s="12">
        <f t="shared" si="1071"/>
        <v>0</v>
      </c>
      <c r="CK1840" s="12">
        <f t="shared" si="1072"/>
        <v>0</v>
      </c>
    </row>
    <row r="1841" spans="50:89" x14ac:dyDescent="0.25">
      <c r="AX1841" s="12" t="str">
        <f t="shared" si="1042"/>
        <v/>
      </c>
      <c r="AY1841" s="12" t="str">
        <f t="shared" si="1073"/>
        <v/>
      </c>
      <c r="AZ1841" s="20">
        <f t="shared" si="1043"/>
        <v>0</v>
      </c>
      <c r="BA1841" s="12" t="str">
        <f t="shared" si="1038"/>
        <v/>
      </c>
      <c r="BB1841" s="12" t="str">
        <f t="shared" si="1039"/>
        <v/>
      </c>
      <c r="BC1841" s="12" t="str">
        <f t="shared" si="1040"/>
        <v/>
      </c>
      <c r="BD1841" s="12" t="str">
        <f t="shared" si="1041"/>
        <v/>
      </c>
      <c r="BF1841" s="12">
        <f t="shared" si="1044"/>
        <v>0</v>
      </c>
      <c r="BG1841" s="12">
        <f t="shared" si="1045"/>
        <v>0</v>
      </c>
      <c r="BH1841" s="12">
        <f t="shared" si="1046"/>
        <v>0</v>
      </c>
      <c r="BI1841" s="12">
        <f t="shared" si="1047"/>
        <v>0</v>
      </c>
      <c r="BJ1841" s="12">
        <f t="shared" si="1048"/>
        <v>0</v>
      </c>
      <c r="BK1841" s="12">
        <f t="shared" si="1049"/>
        <v>0</v>
      </c>
      <c r="BL1841" s="20">
        <f t="shared" si="1050"/>
        <v>0</v>
      </c>
      <c r="BM1841" s="12">
        <f t="shared" si="1051"/>
        <v>0</v>
      </c>
      <c r="BN1841" s="12" t="str">
        <f t="shared" si="1074"/>
        <v/>
      </c>
      <c r="BO1841" s="12" t="str">
        <f t="shared" si="1052"/>
        <v/>
      </c>
      <c r="BP1841" s="12" t="str">
        <f t="shared" si="1053"/>
        <v/>
      </c>
      <c r="BQ1841" s="12" t="str">
        <f t="shared" si="1054"/>
        <v/>
      </c>
      <c r="BS1841" s="12">
        <f t="shared" si="1055"/>
        <v>0</v>
      </c>
      <c r="BT1841" s="12">
        <f t="shared" si="1056"/>
        <v>0</v>
      </c>
      <c r="BU1841" s="12">
        <f t="shared" si="1057"/>
        <v>0</v>
      </c>
      <c r="BV1841" s="12">
        <f t="shared" si="1058"/>
        <v>0</v>
      </c>
      <c r="BW1841" s="12">
        <f t="shared" si="1059"/>
        <v>0</v>
      </c>
      <c r="BX1841" s="12">
        <f t="shared" si="1060"/>
        <v>0</v>
      </c>
      <c r="BY1841" s="12">
        <f t="shared" si="1061"/>
        <v>0</v>
      </c>
      <c r="BZ1841" s="12">
        <f t="shared" si="1062"/>
        <v>0</v>
      </c>
      <c r="CA1841" s="12" t="str">
        <f t="shared" si="1063"/>
        <v/>
      </c>
      <c r="CB1841" s="21" t="str">
        <f t="shared" si="1064"/>
        <v/>
      </c>
      <c r="CC1841" s="12" t="str">
        <f t="shared" si="1065"/>
        <v/>
      </c>
      <c r="CD1841" s="12" t="str">
        <f t="shared" si="1066"/>
        <v/>
      </c>
      <c r="CF1841" s="12">
        <f t="shared" si="1067"/>
        <v>0</v>
      </c>
      <c r="CG1841" s="12">
        <f t="shared" si="1068"/>
        <v>0</v>
      </c>
      <c r="CH1841" s="12">
        <f t="shared" si="1069"/>
        <v>0</v>
      </c>
      <c r="CI1841" s="12">
        <f t="shared" si="1070"/>
        <v>0</v>
      </c>
      <c r="CJ1841" s="12">
        <f t="shared" si="1071"/>
        <v>0</v>
      </c>
      <c r="CK1841" s="12">
        <f t="shared" si="1072"/>
        <v>0</v>
      </c>
    </row>
    <row r="1842" spans="50:89" x14ac:dyDescent="0.25">
      <c r="AX1842" s="12" t="str">
        <f t="shared" si="1042"/>
        <v/>
      </c>
      <c r="AY1842" s="12" t="str">
        <f t="shared" si="1073"/>
        <v/>
      </c>
      <c r="AZ1842" s="20">
        <f t="shared" si="1043"/>
        <v>0</v>
      </c>
      <c r="BA1842" s="12" t="str">
        <f t="shared" si="1038"/>
        <v/>
      </c>
      <c r="BB1842" s="12" t="str">
        <f t="shared" si="1039"/>
        <v/>
      </c>
      <c r="BC1842" s="12" t="str">
        <f t="shared" si="1040"/>
        <v/>
      </c>
      <c r="BD1842" s="12" t="str">
        <f t="shared" si="1041"/>
        <v/>
      </c>
      <c r="BF1842" s="12">
        <f t="shared" si="1044"/>
        <v>0</v>
      </c>
      <c r="BG1842" s="12">
        <f t="shared" si="1045"/>
        <v>0</v>
      </c>
      <c r="BH1842" s="12">
        <f t="shared" si="1046"/>
        <v>0</v>
      </c>
      <c r="BI1842" s="12">
        <f t="shared" si="1047"/>
        <v>0</v>
      </c>
      <c r="BJ1842" s="12">
        <f t="shared" si="1048"/>
        <v>0</v>
      </c>
      <c r="BK1842" s="12">
        <f t="shared" si="1049"/>
        <v>0</v>
      </c>
      <c r="BL1842" s="20">
        <f t="shared" si="1050"/>
        <v>0</v>
      </c>
      <c r="BM1842" s="12">
        <f t="shared" si="1051"/>
        <v>0</v>
      </c>
      <c r="BN1842" s="12" t="str">
        <f t="shared" si="1074"/>
        <v/>
      </c>
      <c r="BO1842" s="12" t="str">
        <f t="shared" si="1052"/>
        <v/>
      </c>
      <c r="BP1842" s="12" t="str">
        <f t="shared" si="1053"/>
        <v/>
      </c>
      <c r="BQ1842" s="12" t="str">
        <f t="shared" si="1054"/>
        <v/>
      </c>
      <c r="BS1842" s="12">
        <f t="shared" si="1055"/>
        <v>0</v>
      </c>
      <c r="BT1842" s="12">
        <f t="shared" si="1056"/>
        <v>0</v>
      </c>
      <c r="BU1842" s="12">
        <f t="shared" si="1057"/>
        <v>0</v>
      </c>
      <c r="BV1842" s="12">
        <f t="shared" si="1058"/>
        <v>0</v>
      </c>
      <c r="BW1842" s="12">
        <f t="shared" si="1059"/>
        <v>0</v>
      </c>
      <c r="BX1842" s="12">
        <f t="shared" si="1060"/>
        <v>0</v>
      </c>
      <c r="BY1842" s="12">
        <f t="shared" si="1061"/>
        <v>0</v>
      </c>
      <c r="BZ1842" s="12">
        <f t="shared" si="1062"/>
        <v>0</v>
      </c>
      <c r="CA1842" s="12" t="str">
        <f t="shared" si="1063"/>
        <v/>
      </c>
      <c r="CB1842" s="21" t="str">
        <f t="shared" si="1064"/>
        <v/>
      </c>
      <c r="CC1842" s="12" t="str">
        <f t="shared" si="1065"/>
        <v/>
      </c>
      <c r="CD1842" s="12" t="str">
        <f t="shared" si="1066"/>
        <v/>
      </c>
      <c r="CF1842" s="12">
        <f t="shared" si="1067"/>
        <v>0</v>
      </c>
      <c r="CG1842" s="12">
        <f t="shared" si="1068"/>
        <v>0</v>
      </c>
      <c r="CH1842" s="12">
        <f t="shared" si="1069"/>
        <v>0</v>
      </c>
      <c r="CI1842" s="12">
        <f t="shared" si="1070"/>
        <v>0</v>
      </c>
      <c r="CJ1842" s="12">
        <f t="shared" si="1071"/>
        <v>0</v>
      </c>
      <c r="CK1842" s="12">
        <f t="shared" si="1072"/>
        <v>0</v>
      </c>
    </row>
    <row r="1843" spans="50:89" x14ac:dyDescent="0.25">
      <c r="AX1843" s="12" t="str">
        <f t="shared" si="1042"/>
        <v/>
      </c>
      <c r="AY1843" s="12" t="str">
        <f t="shared" si="1073"/>
        <v/>
      </c>
      <c r="AZ1843" s="20">
        <f t="shared" si="1043"/>
        <v>0</v>
      </c>
      <c r="BA1843" s="12" t="str">
        <f t="shared" si="1038"/>
        <v/>
      </c>
      <c r="BB1843" s="12" t="str">
        <f t="shared" si="1039"/>
        <v/>
      </c>
      <c r="BC1843" s="12" t="str">
        <f t="shared" si="1040"/>
        <v/>
      </c>
      <c r="BD1843" s="12" t="str">
        <f t="shared" si="1041"/>
        <v/>
      </c>
      <c r="BF1843" s="12">
        <f t="shared" si="1044"/>
        <v>0</v>
      </c>
      <c r="BG1843" s="12">
        <f t="shared" si="1045"/>
        <v>0</v>
      </c>
      <c r="BH1843" s="12">
        <f t="shared" si="1046"/>
        <v>0</v>
      </c>
      <c r="BI1843" s="12">
        <f t="shared" si="1047"/>
        <v>0</v>
      </c>
      <c r="BJ1843" s="12">
        <f t="shared" si="1048"/>
        <v>0</v>
      </c>
      <c r="BK1843" s="12">
        <f t="shared" si="1049"/>
        <v>0</v>
      </c>
      <c r="BL1843" s="20">
        <f t="shared" si="1050"/>
        <v>0</v>
      </c>
      <c r="BM1843" s="12">
        <f t="shared" si="1051"/>
        <v>0</v>
      </c>
      <c r="BN1843" s="12" t="str">
        <f t="shared" si="1074"/>
        <v/>
      </c>
      <c r="BO1843" s="12" t="str">
        <f t="shared" si="1052"/>
        <v/>
      </c>
      <c r="BP1843" s="12" t="str">
        <f t="shared" si="1053"/>
        <v/>
      </c>
      <c r="BQ1843" s="12" t="str">
        <f t="shared" si="1054"/>
        <v/>
      </c>
      <c r="BS1843" s="12">
        <f t="shared" si="1055"/>
        <v>0</v>
      </c>
      <c r="BT1843" s="12">
        <f t="shared" si="1056"/>
        <v>0</v>
      </c>
      <c r="BU1843" s="12">
        <f t="shared" si="1057"/>
        <v>0</v>
      </c>
      <c r="BV1843" s="12">
        <f t="shared" si="1058"/>
        <v>0</v>
      </c>
      <c r="BW1843" s="12">
        <f t="shared" si="1059"/>
        <v>0</v>
      </c>
      <c r="BX1843" s="12">
        <f t="shared" si="1060"/>
        <v>0</v>
      </c>
      <c r="BY1843" s="12">
        <f t="shared" si="1061"/>
        <v>0</v>
      </c>
      <c r="BZ1843" s="12">
        <f t="shared" si="1062"/>
        <v>0</v>
      </c>
      <c r="CA1843" s="12" t="str">
        <f t="shared" si="1063"/>
        <v/>
      </c>
      <c r="CB1843" s="21" t="str">
        <f t="shared" si="1064"/>
        <v/>
      </c>
      <c r="CC1843" s="12" t="str">
        <f t="shared" si="1065"/>
        <v/>
      </c>
      <c r="CD1843" s="12" t="str">
        <f t="shared" si="1066"/>
        <v/>
      </c>
      <c r="CF1843" s="12">
        <f t="shared" si="1067"/>
        <v>0</v>
      </c>
      <c r="CG1843" s="12">
        <f t="shared" si="1068"/>
        <v>0</v>
      </c>
      <c r="CH1843" s="12">
        <f t="shared" si="1069"/>
        <v>0</v>
      </c>
      <c r="CI1843" s="12">
        <f t="shared" si="1070"/>
        <v>0</v>
      </c>
      <c r="CJ1843" s="12">
        <f t="shared" si="1071"/>
        <v>0</v>
      </c>
      <c r="CK1843" s="12">
        <f t="shared" si="1072"/>
        <v>0</v>
      </c>
    </row>
    <row r="1844" spans="50:89" x14ac:dyDescent="0.25">
      <c r="AX1844" s="12" t="str">
        <f t="shared" si="1042"/>
        <v/>
      </c>
      <c r="AY1844" s="12" t="str">
        <f t="shared" si="1073"/>
        <v/>
      </c>
      <c r="AZ1844" s="20">
        <f t="shared" si="1043"/>
        <v>0</v>
      </c>
      <c r="BA1844" s="12" t="str">
        <f t="shared" si="1038"/>
        <v/>
      </c>
      <c r="BB1844" s="12" t="str">
        <f t="shared" si="1039"/>
        <v/>
      </c>
      <c r="BC1844" s="12" t="str">
        <f t="shared" si="1040"/>
        <v/>
      </c>
      <c r="BD1844" s="12" t="str">
        <f t="shared" si="1041"/>
        <v/>
      </c>
      <c r="BF1844" s="12">
        <f t="shared" si="1044"/>
        <v>0</v>
      </c>
      <c r="BG1844" s="12">
        <f t="shared" si="1045"/>
        <v>0</v>
      </c>
      <c r="BH1844" s="12">
        <f t="shared" si="1046"/>
        <v>0</v>
      </c>
      <c r="BI1844" s="12">
        <f t="shared" si="1047"/>
        <v>0</v>
      </c>
      <c r="BJ1844" s="12">
        <f t="shared" si="1048"/>
        <v>0</v>
      </c>
      <c r="BK1844" s="12">
        <f t="shared" si="1049"/>
        <v>0</v>
      </c>
      <c r="BL1844" s="20">
        <f t="shared" si="1050"/>
        <v>0</v>
      </c>
      <c r="BM1844" s="12">
        <f t="shared" si="1051"/>
        <v>0</v>
      </c>
      <c r="BN1844" s="12" t="str">
        <f t="shared" si="1074"/>
        <v/>
      </c>
      <c r="BO1844" s="12" t="str">
        <f t="shared" si="1052"/>
        <v/>
      </c>
      <c r="BP1844" s="12" t="str">
        <f t="shared" si="1053"/>
        <v/>
      </c>
      <c r="BQ1844" s="12" t="str">
        <f t="shared" si="1054"/>
        <v/>
      </c>
      <c r="BS1844" s="12">
        <f t="shared" si="1055"/>
        <v>0</v>
      </c>
      <c r="BT1844" s="12">
        <f t="shared" si="1056"/>
        <v>0</v>
      </c>
      <c r="BU1844" s="12">
        <f t="shared" si="1057"/>
        <v>0</v>
      </c>
      <c r="BV1844" s="12">
        <f t="shared" si="1058"/>
        <v>0</v>
      </c>
      <c r="BW1844" s="12">
        <f t="shared" si="1059"/>
        <v>0</v>
      </c>
      <c r="BX1844" s="12">
        <f t="shared" si="1060"/>
        <v>0</v>
      </c>
      <c r="BY1844" s="12">
        <f t="shared" si="1061"/>
        <v>0</v>
      </c>
      <c r="BZ1844" s="12">
        <f t="shared" si="1062"/>
        <v>0</v>
      </c>
      <c r="CA1844" s="12" t="str">
        <f t="shared" si="1063"/>
        <v/>
      </c>
      <c r="CB1844" s="21" t="str">
        <f t="shared" si="1064"/>
        <v/>
      </c>
      <c r="CC1844" s="12" t="str">
        <f t="shared" si="1065"/>
        <v/>
      </c>
      <c r="CD1844" s="12" t="str">
        <f t="shared" si="1066"/>
        <v/>
      </c>
      <c r="CF1844" s="12">
        <f t="shared" si="1067"/>
        <v>0</v>
      </c>
      <c r="CG1844" s="12">
        <f t="shared" si="1068"/>
        <v>0</v>
      </c>
      <c r="CH1844" s="12">
        <f t="shared" si="1069"/>
        <v>0</v>
      </c>
      <c r="CI1844" s="12">
        <f t="shared" si="1070"/>
        <v>0</v>
      </c>
      <c r="CJ1844" s="12">
        <f t="shared" si="1071"/>
        <v>0</v>
      </c>
      <c r="CK1844" s="12">
        <f t="shared" si="1072"/>
        <v>0</v>
      </c>
    </row>
    <row r="1845" spans="50:89" x14ac:dyDescent="0.25">
      <c r="AX1845" s="12" t="str">
        <f t="shared" si="1042"/>
        <v/>
      </c>
      <c r="AY1845" s="12" t="str">
        <f t="shared" si="1073"/>
        <v/>
      </c>
      <c r="AZ1845" s="20">
        <f t="shared" si="1043"/>
        <v>0</v>
      </c>
      <c r="BA1845" s="12" t="str">
        <f t="shared" si="1038"/>
        <v/>
      </c>
      <c r="BB1845" s="12" t="str">
        <f t="shared" si="1039"/>
        <v/>
      </c>
      <c r="BC1845" s="12" t="str">
        <f t="shared" si="1040"/>
        <v/>
      </c>
      <c r="BD1845" s="12" t="str">
        <f t="shared" si="1041"/>
        <v/>
      </c>
      <c r="BF1845" s="12">
        <f t="shared" si="1044"/>
        <v>0</v>
      </c>
      <c r="BG1845" s="12">
        <f t="shared" si="1045"/>
        <v>0</v>
      </c>
      <c r="BH1845" s="12">
        <f t="shared" si="1046"/>
        <v>0</v>
      </c>
      <c r="BI1845" s="12">
        <f t="shared" si="1047"/>
        <v>0</v>
      </c>
      <c r="BJ1845" s="12">
        <f t="shared" si="1048"/>
        <v>0</v>
      </c>
      <c r="BK1845" s="12">
        <f t="shared" si="1049"/>
        <v>0</v>
      </c>
      <c r="BL1845" s="20">
        <f t="shared" si="1050"/>
        <v>0</v>
      </c>
      <c r="BM1845" s="12">
        <f t="shared" si="1051"/>
        <v>0</v>
      </c>
      <c r="BN1845" s="12" t="str">
        <f t="shared" si="1074"/>
        <v/>
      </c>
      <c r="BO1845" s="12" t="str">
        <f t="shared" si="1052"/>
        <v/>
      </c>
      <c r="BP1845" s="12" t="str">
        <f t="shared" si="1053"/>
        <v/>
      </c>
      <c r="BQ1845" s="12" t="str">
        <f t="shared" si="1054"/>
        <v/>
      </c>
      <c r="BS1845" s="12">
        <f t="shared" si="1055"/>
        <v>0</v>
      </c>
      <c r="BT1845" s="12">
        <f t="shared" si="1056"/>
        <v>0</v>
      </c>
      <c r="BU1845" s="12">
        <f t="shared" si="1057"/>
        <v>0</v>
      </c>
      <c r="BV1845" s="12">
        <f t="shared" si="1058"/>
        <v>0</v>
      </c>
      <c r="BW1845" s="12">
        <f t="shared" si="1059"/>
        <v>0</v>
      </c>
      <c r="BX1845" s="12">
        <f t="shared" si="1060"/>
        <v>0</v>
      </c>
      <c r="BY1845" s="12">
        <f t="shared" si="1061"/>
        <v>0</v>
      </c>
      <c r="BZ1845" s="12">
        <f t="shared" si="1062"/>
        <v>0</v>
      </c>
      <c r="CA1845" s="12" t="str">
        <f t="shared" si="1063"/>
        <v/>
      </c>
      <c r="CB1845" s="21" t="str">
        <f t="shared" si="1064"/>
        <v/>
      </c>
      <c r="CC1845" s="12" t="str">
        <f t="shared" si="1065"/>
        <v/>
      </c>
      <c r="CD1845" s="12" t="str">
        <f t="shared" si="1066"/>
        <v/>
      </c>
      <c r="CF1845" s="12">
        <f t="shared" si="1067"/>
        <v>0</v>
      </c>
      <c r="CG1845" s="12">
        <f t="shared" si="1068"/>
        <v>0</v>
      </c>
      <c r="CH1845" s="12">
        <f t="shared" si="1069"/>
        <v>0</v>
      </c>
      <c r="CI1845" s="12">
        <f t="shared" si="1070"/>
        <v>0</v>
      </c>
      <c r="CJ1845" s="12">
        <f t="shared" si="1071"/>
        <v>0</v>
      </c>
      <c r="CK1845" s="12">
        <f t="shared" si="1072"/>
        <v>0</v>
      </c>
    </row>
    <row r="1846" spans="50:89" x14ac:dyDescent="0.25">
      <c r="AX1846" s="12" t="str">
        <f t="shared" si="1042"/>
        <v/>
      </c>
      <c r="AY1846" s="12" t="str">
        <f t="shared" si="1073"/>
        <v/>
      </c>
      <c r="AZ1846" s="20">
        <f t="shared" si="1043"/>
        <v>0</v>
      </c>
      <c r="BA1846" s="12" t="str">
        <f t="shared" si="1038"/>
        <v/>
      </c>
      <c r="BB1846" s="12" t="str">
        <f t="shared" si="1039"/>
        <v/>
      </c>
      <c r="BC1846" s="12" t="str">
        <f t="shared" si="1040"/>
        <v/>
      </c>
      <c r="BD1846" s="12" t="str">
        <f t="shared" si="1041"/>
        <v/>
      </c>
      <c r="BF1846" s="12">
        <f t="shared" si="1044"/>
        <v>0</v>
      </c>
      <c r="BG1846" s="12">
        <f t="shared" si="1045"/>
        <v>0</v>
      </c>
      <c r="BH1846" s="12">
        <f t="shared" si="1046"/>
        <v>0</v>
      </c>
      <c r="BI1846" s="12">
        <f t="shared" si="1047"/>
        <v>0</v>
      </c>
      <c r="BJ1846" s="12">
        <f t="shared" si="1048"/>
        <v>0</v>
      </c>
      <c r="BK1846" s="12">
        <f t="shared" si="1049"/>
        <v>0</v>
      </c>
      <c r="BL1846" s="20">
        <f t="shared" si="1050"/>
        <v>0</v>
      </c>
      <c r="BM1846" s="12">
        <f t="shared" si="1051"/>
        <v>0</v>
      </c>
      <c r="BN1846" s="12" t="str">
        <f t="shared" si="1074"/>
        <v/>
      </c>
      <c r="BO1846" s="12" t="str">
        <f t="shared" si="1052"/>
        <v/>
      </c>
      <c r="BP1846" s="12" t="str">
        <f t="shared" si="1053"/>
        <v/>
      </c>
      <c r="BQ1846" s="12" t="str">
        <f t="shared" si="1054"/>
        <v/>
      </c>
      <c r="BS1846" s="12">
        <f t="shared" si="1055"/>
        <v>0</v>
      </c>
      <c r="BT1846" s="12">
        <f t="shared" si="1056"/>
        <v>0</v>
      </c>
      <c r="BU1846" s="12">
        <f t="shared" si="1057"/>
        <v>0</v>
      </c>
      <c r="BV1846" s="12">
        <f t="shared" si="1058"/>
        <v>0</v>
      </c>
      <c r="BW1846" s="12">
        <f t="shared" si="1059"/>
        <v>0</v>
      </c>
      <c r="BX1846" s="12">
        <f t="shared" si="1060"/>
        <v>0</v>
      </c>
      <c r="BY1846" s="12">
        <f t="shared" si="1061"/>
        <v>0</v>
      </c>
      <c r="BZ1846" s="12">
        <f t="shared" si="1062"/>
        <v>0</v>
      </c>
      <c r="CA1846" s="12" t="str">
        <f t="shared" si="1063"/>
        <v/>
      </c>
      <c r="CB1846" s="21" t="str">
        <f t="shared" si="1064"/>
        <v/>
      </c>
      <c r="CC1846" s="12" t="str">
        <f t="shared" si="1065"/>
        <v/>
      </c>
      <c r="CD1846" s="12" t="str">
        <f t="shared" si="1066"/>
        <v/>
      </c>
      <c r="CF1846" s="12">
        <f t="shared" si="1067"/>
        <v>0</v>
      </c>
      <c r="CG1846" s="12">
        <f t="shared" si="1068"/>
        <v>0</v>
      </c>
      <c r="CH1846" s="12">
        <f t="shared" si="1069"/>
        <v>0</v>
      </c>
      <c r="CI1846" s="12">
        <f t="shared" si="1070"/>
        <v>0</v>
      </c>
      <c r="CJ1846" s="12">
        <f t="shared" si="1071"/>
        <v>0</v>
      </c>
      <c r="CK1846" s="12">
        <f t="shared" si="1072"/>
        <v>0</v>
      </c>
    </row>
    <row r="1847" spans="50:89" x14ac:dyDescent="0.25">
      <c r="AX1847" s="12" t="str">
        <f t="shared" si="1042"/>
        <v/>
      </c>
      <c r="AY1847" s="12" t="str">
        <f t="shared" si="1073"/>
        <v/>
      </c>
      <c r="AZ1847" s="20">
        <f t="shared" si="1043"/>
        <v>0</v>
      </c>
      <c r="BA1847" s="12" t="str">
        <f t="shared" si="1038"/>
        <v/>
      </c>
      <c r="BB1847" s="12" t="str">
        <f t="shared" si="1039"/>
        <v/>
      </c>
      <c r="BC1847" s="12" t="str">
        <f t="shared" si="1040"/>
        <v/>
      </c>
      <c r="BD1847" s="12" t="str">
        <f t="shared" si="1041"/>
        <v/>
      </c>
      <c r="BF1847" s="12">
        <f t="shared" si="1044"/>
        <v>0</v>
      </c>
      <c r="BG1847" s="12">
        <f t="shared" si="1045"/>
        <v>0</v>
      </c>
      <c r="BH1847" s="12">
        <f t="shared" si="1046"/>
        <v>0</v>
      </c>
      <c r="BI1847" s="12">
        <f t="shared" si="1047"/>
        <v>0</v>
      </c>
      <c r="BJ1847" s="12">
        <f t="shared" si="1048"/>
        <v>0</v>
      </c>
      <c r="BK1847" s="12">
        <f t="shared" si="1049"/>
        <v>0</v>
      </c>
      <c r="BL1847" s="20">
        <f t="shared" si="1050"/>
        <v>0</v>
      </c>
      <c r="BM1847" s="12">
        <f t="shared" si="1051"/>
        <v>0</v>
      </c>
      <c r="BN1847" s="12" t="str">
        <f t="shared" si="1074"/>
        <v/>
      </c>
      <c r="BO1847" s="12" t="str">
        <f t="shared" si="1052"/>
        <v/>
      </c>
      <c r="BP1847" s="12" t="str">
        <f t="shared" si="1053"/>
        <v/>
      </c>
      <c r="BQ1847" s="12" t="str">
        <f t="shared" si="1054"/>
        <v/>
      </c>
      <c r="BS1847" s="12">
        <f t="shared" si="1055"/>
        <v>0</v>
      </c>
      <c r="BT1847" s="12">
        <f t="shared" si="1056"/>
        <v>0</v>
      </c>
      <c r="BU1847" s="12">
        <f t="shared" si="1057"/>
        <v>0</v>
      </c>
      <c r="BV1847" s="12">
        <f t="shared" si="1058"/>
        <v>0</v>
      </c>
      <c r="BW1847" s="12">
        <f t="shared" si="1059"/>
        <v>0</v>
      </c>
      <c r="BX1847" s="12">
        <f t="shared" si="1060"/>
        <v>0</v>
      </c>
      <c r="BY1847" s="12">
        <f t="shared" si="1061"/>
        <v>0</v>
      </c>
      <c r="BZ1847" s="12">
        <f t="shared" si="1062"/>
        <v>0</v>
      </c>
      <c r="CA1847" s="12" t="str">
        <f t="shared" si="1063"/>
        <v/>
      </c>
      <c r="CB1847" s="21" t="str">
        <f t="shared" si="1064"/>
        <v/>
      </c>
      <c r="CC1847" s="12" t="str">
        <f t="shared" si="1065"/>
        <v/>
      </c>
      <c r="CD1847" s="12" t="str">
        <f t="shared" si="1066"/>
        <v/>
      </c>
      <c r="CF1847" s="12">
        <f t="shared" si="1067"/>
        <v>0</v>
      </c>
      <c r="CG1847" s="12">
        <f t="shared" si="1068"/>
        <v>0</v>
      </c>
      <c r="CH1847" s="12">
        <f t="shared" si="1069"/>
        <v>0</v>
      </c>
      <c r="CI1847" s="12">
        <f t="shared" si="1070"/>
        <v>0</v>
      </c>
      <c r="CJ1847" s="12">
        <f t="shared" si="1071"/>
        <v>0</v>
      </c>
      <c r="CK1847" s="12">
        <f t="shared" si="1072"/>
        <v>0</v>
      </c>
    </row>
    <row r="1848" spans="50:89" x14ac:dyDescent="0.25">
      <c r="AX1848" s="12" t="str">
        <f t="shared" si="1042"/>
        <v/>
      </c>
      <c r="AY1848" s="12" t="str">
        <f t="shared" si="1073"/>
        <v/>
      </c>
      <c r="AZ1848" s="20">
        <f t="shared" si="1043"/>
        <v>0</v>
      </c>
      <c r="BA1848" s="12" t="str">
        <f t="shared" si="1038"/>
        <v/>
      </c>
      <c r="BB1848" s="12" t="str">
        <f t="shared" si="1039"/>
        <v/>
      </c>
      <c r="BC1848" s="12" t="str">
        <f t="shared" si="1040"/>
        <v/>
      </c>
      <c r="BD1848" s="12" t="str">
        <f t="shared" si="1041"/>
        <v/>
      </c>
      <c r="BF1848" s="12">
        <f t="shared" si="1044"/>
        <v>0</v>
      </c>
      <c r="BG1848" s="12">
        <f t="shared" si="1045"/>
        <v>0</v>
      </c>
      <c r="BH1848" s="12">
        <f t="shared" si="1046"/>
        <v>0</v>
      </c>
      <c r="BI1848" s="12">
        <f t="shared" si="1047"/>
        <v>0</v>
      </c>
      <c r="BJ1848" s="12">
        <f t="shared" si="1048"/>
        <v>0</v>
      </c>
      <c r="BK1848" s="12">
        <f t="shared" si="1049"/>
        <v>0</v>
      </c>
      <c r="BL1848" s="20">
        <f t="shared" si="1050"/>
        <v>0</v>
      </c>
      <c r="BM1848" s="12">
        <f t="shared" si="1051"/>
        <v>0</v>
      </c>
      <c r="BN1848" s="12" t="str">
        <f t="shared" si="1074"/>
        <v/>
      </c>
      <c r="BO1848" s="12" t="str">
        <f t="shared" si="1052"/>
        <v/>
      </c>
      <c r="BP1848" s="12" t="str">
        <f t="shared" si="1053"/>
        <v/>
      </c>
      <c r="BQ1848" s="12" t="str">
        <f t="shared" si="1054"/>
        <v/>
      </c>
      <c r="BS1848" s="12">
        <f t="shared" si="1055"/>
        <v>0</v>
      </c>
      <c r="BT1848" s="12">
        <f t="shared" si="1056"/>
        <v>0</v>
      </c>
      <c r="BU1848" s="12">
        <f t="shared" si="1057"/>
        <v>0</v>
      </c>
      <c r="BV1848" s="12">
        <f t="shared" si="1058"/>
        <v>0</v>
      </c>
      <c r="BW1848" s="12">
        <f t="shared" si="1059"/>
        <v>0</v>
      </c>
      <c r="BX1848" s="12">
        <f t="shared" si="1060"/>
        <v>0</v>
      </c>
      <c r="BY1848" s="12">
        <f t="shared" si="1061"/>
        <v>0</v>
      </c>
      <c r="BZ1848" s="12">
        <f t="shared" si="1062"/>
        <v>0</v>
      </c>
      <c r="CA1848" s="12" t="str">
        <f t="shared" si="1063"/>
        <v/>
      </c>
      <c r="CB1848" s="21" t="str">
        <f t="shared" si="1064"/>
        <v/>
      </c>
      <c r="CC1848" s="12" t="str">
        <f t="shared" si="1065"/>
        <v/>
      </c>
      <c r="CD1848" s="12" t="str">
        <f t="shared" si="1066"/>
        <v/>
      </c>
      <c r="CF1848" s="12">
        <f t="shared" si="1067"/>
        <v>0</v>
      </c>
      <c r="CG1848" s="12">
        <f t="shared" si="1068"/>
        <v>0</v>
      </c>
      <c r="CH1848" s="12">
        <f t="shared" si="1069"/>
        <v>0</v>
      </c>
      <c r="CI1848" s="12">
        <f t="shared" si="1070"/>
        <v>0</v>
      </c>
      <c r="CJ1848" s="12">
        <f t="shared" si="1071"/>
        <v>0</v>
      </c>
      <c r="CK1848" s="12">
        <f t="shared" si="1072"/>
        <v>0</v>
      </c>
    </row>
    <row r="1849" spans="50:89" x14ac:dyDescent="0.25">
      <c r="AX1849" s="12" t="str">
        <f t="shared" si="1042"/>
        <v/>
      </c>
      <c r="AY1849" s="12" t="str">
        <f t="shared" si="1073"/>
        <v/>
      </c>
      <c r="AZ1849" s="20">
        <f t="shared" si="1043"/>
        <v>0</v>
      </c>
      <c r="BA1849" s="12" t="str">
        <f t="shared" si="1038"/>
        <v/>
      </c>
      <c r="BB1849" s="12" t="str">
        <f t="shared" si="1039"/>
        <v/>
      </c>
      <c r="BC1849" s="12" t="str">
        <f t="shared" si="1040"/>
        <v/>
      </c>
      <c r="BD1849" s="12" t="str">
        <f t="shared" si="1041"/>
        <v/>
      </c>
      <c r="BF1849" s="12">
        <f t="shared" si="1044"/>
        <v>0</v>
      </c>
      <c r="BG1849" s="12">
        <f t="shared" si="1045"/>
        <v>0</v>
      </c>
      <c r="BH1849" s="12">
        <f t="shared" si="1046"/>
        <v>0</v>
      </c>
      <c r="BI1849" s="12">
        <f t="shared" si="1047"/>
        <v>0</v>
      </c>
      <c r="BJ1849" s="12">
        <f t="shared" si="1048"/>
        <v>0</v>
      </c>
      <c r="BK1849" s="12">
        <f t="shared" si="1049"/>
        <v>0</v>
      </c>
      <c r="BL1849" s="20">
        <f t="shared" si="1050"/>
        <v>0</v>
      </c>
      <c r="BM1849" s="12">
        <f t="shared" si="1051"/>
        <v>0</v>
      </c>
      <c r="BN1849" s="12" t="str">
        <f t="shared" si="1074"/>
        <v/>
      </c>
      <c r="BO1849" s="12" t="str">
        <f t="shared" si="1052"/>
        <v/>
      </c>
      <c r="BP1849" s="12" t="str">
        <f t="shared" si="1053"/>
        <v/>
      </c>
      <c r="BQ1849" s="12" t="str">
        <f t="shared" si="1054"/>
        <v/>
      </c>
      <c r="BS1849" s="12">
        <f t="shared" si="1055"/>
        <v>0</v>
      </c>
      <c r="BT1849" s="12">
        <f t="shared" si="1056"/>
        <v>0</v>
      </c>
      <c r="BU1849" s="12">
        <f t="shared" si="1057"/>
        <v>0</v>
      </c>
      <c r="BV1849" s="12">
        <f t="shared" si="1058"/>
        <v>0</v>
      </c>
      <c r="BW1849" s="12">
        <f t="shared" si="1059"/>
        <v>0</v>
      </c>
      <c r="BX1849" s="12">
        <f t="shared" si="1060"/>
        <v>0</v>
      </c>
      <c r="BY1849" s="12">
        <f t="shared" si="1061"/>
        <v>0</v>
      </c>
      <c r="BZ1849" s="12">
        <f t="shared" si="1062"/>
        <v>0</v>
      </c>
      <c r="CA1849" s="12" t="str">
        <f t="shared" si="1063"/>
        <v/>
      </c>
      <c r="CB1849" s="21" t="str">
        <f t="shared" si="1064"/>
        <v/>
      </c>
      <c r="CC1849" s="12" t="str">
        <f t="shared" si="1065"/>
        <v/>
      </c>
      <c r="CD1849" s="12" t="str">
        <f t="shared" si="1066"/>
        <v/>
      </c>
      <c r="CF1849" s="12">
        <f t="shared" si="1067"/>
        <v>0</v>
      </c>
      <c r="CG1849" s="12">
        <f t="shared" si="1068"/>
        <v>0</v>
      </c>
      <c r="CH1849" s="12">
        <f t="shared" si="1069"/>
        <v>0</v>
      </c>
      <c r="CI1849" s="12">
        <f t="shared" si="1070"/>
        <v>0</v>
      </c>
      <c r="CJ1849" s="12">
        <f t="shared" si="1071"/>
        <v>0</v>
      </c>
      <c r="CK1849" s="12">
        <f t="shared" si="1072"/>
        <v>0</v>
      </c>
    </row>
    <row r="1850" spans="50:89" x14ac:dyDescent="0.25">
      <c r="AX1850" s="12" t="str">
        <f t="shared" si="1042"/>
        <v/>
      </c>
      <c r="AY1850" s="12" t="str">
        <f t="shared" si="1073"/>
        <v/>
      </c>
      <c r="AZ1850" s="20">
        <f t="shared" si="1043"/>
        <v>0</v>
      </c>
      <c r="BA1850" s="12" t="str">
        <f t="shared" si="1038"/>
        <v/>
      </c>
      <c r="BB1850" s="12" t="str">
        <f t="shared" si="1039"/>
        <v/>
      </c>
      <c r="BC1850" s="12" t="str">
        <f t="shared" si="1040"/>
        <v/>
      </c>
      <c r="BD1850" s="12" t="str">
        <f t="shared" si="1041"/>
        <v/>
      </c>
      <c r="BF1850" s="12">
        <f t="shared" si="1044"/>
        <v>0</v>
      </c>
      <c r="BG1850" s="12">
        <f t="shared" si="1045"/>
        <v>0</v>
      </c>
      <c r="BH1850" s="12">
        <f t="shared" si="1046"/>
        <v>0</v>
      </c>
      <c r="BI1850" s="12">
        <f t="shared" si="1047"/>
        <v>0</v>
      </c>
      <c r="BJ1850" s="12">
        <f t="shared" si="1048"/>
        <v>0</v>
      </c>
      <c r="BK1850" s="12">
        <f t="shared" si="1049"/>
        <v>0</v>
      </c>
      <c r="BL1850" s="20">
        <f t="shared" si="1050"/>
        <v>0</v>
      </c>
      <c r="BM1850" s="12">
        <f t="shared" si="1051"/>
        <v>0</v>
      </c>
      <c r="BN1850" s="12" t="str">
        <f t="shared" si="1074"/>
        <v/>
      </c>
      <c r="BO1850" s="12" t="str">
        <f t="shared" si="1052"/>
        <v/>
      </c>
      <c r="BP1850" s="12" t="str">
        <f t="shared" si="1053"/>
        <v/>
      </c>
      <c r="BQ1850" s="12" t="str">
        <f t="shared" si="1054"/>
        <v/>
      </c>
      <c r="BS1850" s="12">
        <f t="shared" si="1055"/>
        <v>0</v>
      </c>
      <c r="BT1850" s="12">
        <f t="shared" si="1056"/>
        <v>0</v>
      </c>
      <c r="BU1850" s="12">
        <f t="shared" si="1057"/>
        <v>0</v>
      </c>
      <c r="BV1850" s="12">
        <f t="shared" si="1058"/>
        <v>0</v>
      </c>
      <c r="BW1850" s="12">
        <f t="shared" si="1059"/>
        <v>0</v>
      </c>
      <c r="BX1850" s="12">
        <f t="shared" si="1060"/>
        <v>0</v>
      </c>
      <c r="BY1850" s="12">
        <f t="shared" si="1061"/>
        <v>0</v>
      </c>
      <c r="BZ1850" s="12">
        <f t="shared" si="1062"/>
        <v>0</v>
      </c>
      <c r="CA1850" s="12" t="str">
        <f t="shared" si="1063"/>
        <v/>
      </c>
      <c r="CB1850" s="21" t="str">
        <f t="shared" si="1064"/>
        <v/>
      </c>
      <c r="CC1850" s="12" t="str">
        <f t="shared" si="1065"/>
        <v/>
      </c>
      <c r="CD1850" s="12" t="str">
        <f t="shared" si="1066"/>
        <v/>
      </c>
      <c r="CF1850" s="12">
        <f t="shared" si="1067"/>
        <v>0</v>
      </c>
      <c r="CG1850" s="12">
        <f t="shared" si="1068"/>
        <v>0</v>
      </c>
      <c r="CH1850" s="12">
        <f t="shared" si="1069"/>
        <v>0</v>
      </c>
      <c r="CI1850" s="12">
        <f t="shared" si="1070"/>
        <v>0</v>
      </c>
      <c r="CJ1850" s="12">
        <f t="shared" si="1071"/>
        <v>0</v>
      </c>
      <c r="CK1850" s="12">
        <f t="shared" si="1072"/>
        <v>0</v>
      </c>
    </row>
    <row r="1851" spans="50:89" x14ac:dyDescent="0.25">
      <c r="AX1851" s="12" t="str">
        <f t="shared" si="1042"/>
        <v/>
      </c>
      <c r="AY1851" s="12" t="str">
        <f t="shared" si="1073"/>
        <v/>
      </c>
      <c r="AZ1851" s="20">
        <f t="shared" si="1043"/>
        <v>0</v>
      </c>
      <c r="BA1851" s="12" t="str">
        <f t="shared" si="1038"/>
        <v/>
      </c>
      <c r="BB1851" s="12" t="str">
        <f t="shared" si="1039"/>
        <v/>
      </c>
      <c r="BC1851" s="12" t="str">
        <f t="shared" si="1040"/>
        <v/>
      </c>
      <c r="BD1851" s="12" t="str">
        <f t="shared" si="1041"/>
        <v/>
      </c>
      <c r="BF1851" s="12">
        <f t="shared" si="1044"/>
        <v>0</v>
      </c>
      <c r="BG1851" s="12">
        <f t="shared" si="1045"/>
        <v>0</v>
      </c>
      <c r="BH1851" s="12">
        <f t="shared" si="1046"/>
        <v>0</v>
      </c>
      <c r="BI1851" s="12">
        <f t="shared" si="1047"/>
        <v>0</v>
      </c>
      <c r="BJ1851" s="12">
        <f t="shared" si="1048"/>
        <v>0</v>
      </c>
      <c r="BK1851" s="12">
        <f t="shared" si="1049"/>
        <v>0</v>
      </c>
      <c r="BL1851" s="20">
        <f t="shared" si="1050"/>
        <v>0</v>
      </c>
      <c r="BM1851" s="12">
        <f t="shared" si="1051"/>
        <v>0</v>
      </c>
      <c r="BN1851" s="12" t="str">
        <f t="shared" si="1074"/>
        <v/>
      </c>
      <c r="BO1851" s="12" t="str">
        <f t="shared" si="1052"/>
        <v/>
      </c>
      <c r="BP1851" s="12" t="str">
        <f t="shared" si="1053"/>
        <v/>
      </c>
      <c r="BQ1851" s="12" t="str">
        <f t="shared" si="1054"/>
        <v/>
      </c>
      <c r="BS1851" s="12">
        <f t="shared" si="1055"/>
        <v>0</v>
      </c>
      <c r="BT1851" s="12">
        <f t="shared" si="1056"/>
        <v>0</v>
      </c>
      <c r="BU1851" s="12">
        <f t="shared" si="1057"/>
        <v>0</v>
      </c>
      <c r="BV1851" s="12">
        <f t="shared" si="1058"/>
        <v>0</v>
      </c>
      <c r="BW1851" s="12">
        <f t="shared" si="1059"/>
        <v>0</v>
      </c>
      <c r="BX1851" s="12">
        <f t="shared" si="1060"/>
        <v>0</v>
      </c>
      <c r="BY1851" s="12">
        <f t="shared" si="1061"/>
        <v>0</v>
      </c>
      <c r="BZ1851" s="12">
        <f t="shared" si="1062"/>
        <v>0</v>
      </c>
      <c r="CA1851" s="12" t="str">
        <f t="shared" si="1063"/>
        <v/>
      </c>
      <c r="CB1851" s="21" t="str">
        <f t="shared" si="1064"/>
        <v/>
      </c>
      <c r="CC1851" s="12" t="str">
        <f t="shared" si="1065"/>
        <v/>
      </c>
      <c r="CD1851" s="12" t="str">
        <f t="shared" si="1066"/>
        <v/>
      </c>
      <c r="CF1851" s="12">
        <f t="shared" si="1067"/>
        <v>0</v>
      </c>
      <c r="CG1851" s="12">
        <f t="shared" si="1068"/>
        <v>0</v>
      </c>
      <c r="CH1851" s="12">
        <f t="shared" si="1069"/>
        <v>0</v>
      </c>
      <c r="CI1851" s="12">
        <f t="shared" si="1070"/>
        <v>0</v>
      </c>
      <c r="CJ1851" s="12">
        <f t="shared" si="1071"/>
        <v>0</v>
      </c>
      <c r="CK1851" s="12">
        <f t="shared" si="1072"/>
        <v>0</v>
      </c>
    </row>
    <row r="1852" spans="50:89" x14ac:dyDescent="0.25">
      <c r="AX1852" s="12" t="str">
        <f t="shared" si="1042"/>
        <v/>
      </c>
      <c r="AY1852" s="12" t="str">
        <f t="shared" si="1073"/>
        <v/>
      </c>
      <c r="AZ1852" s="20">
        <f t="shared" si="1043"/>
        <v>0</v>
      </c>
      <c r="BA1852" s="12" t="str">
        <f t="shared" si="1038"/>
        <v/>
      </c>
      <c r="BB1852" s="12" t="str">
        <f t="shared" si="1039"/>
        <v/>
      </c>
      <c r="BC1852" s="12" t="str">
        <f t="shared" si="1040"/>
        <v/>
      </c>
      <c r="BD1852" s="12" t="str">
        <f t="shared" si="1041"/>
        <v/>
      </c>
      <c r="BF1852" s="12">
        <f t="shared" si="1044"/>
        <v>0</v>
      </c>
      <c r="BG1852" s="12">
        <f t="shared" si="1045"/>
        <v>0</v>
      </c>
      <c r="BH1852" s="12">
        <f t="shared" si="1046"/>
        <v>0</v>
      </c>
      <c r="BI1852" s="12">
        <f t="shared" si="1047"/>
        <v>0</v>
      </c>
      <c r="BJ1852" s="12">
        <f t="shared" si="1048"/>
        <v>0</v>
      </c>
      <c r="BK1852" s="12">
        <f t="shared" si="1049"/>
        <v>0</v>
      </c>
      <c r="BL1852" s="20">
        <f t="shared" si="1050"/>
        <v>0</v>
      </c>
      <c r="BM1852" s="12">
        <f t="shared" si="1051"/>
        <v>0</v>
      </c>
      <c r="BN1852" s="12" t="str">
        <f t="shared" si="1074"/>
        <v/>
      </c>
      <c r="BO1852" s="12" t="str">
        <f t="shared" si="1052"/>
        <v/>
      </c>
      <c r="BP1852" s="12" t="str">
        <f t="shared" si="1053"/>
        <v/>
      </c>
      <c r="BQ1852" s="12" t="str">
        <f t="shared" si="1054"/>
        <v/>
      </c>
      <c r="BS1852" s="12">
        <f t="shared" si="1055"/>
        <v>0</v>
      </c>
      <c r="BT1852" s="12">
        <f t="shared" si="1056"/>
        <v>0</v>
      </c>
      <c r="BU1852" s="12">
        <f t="shared" si="1057"/>
        <v>0</v>
      </c>
      <c r="BV1852" s="12">
        <f t="shared" si="1058"/>
        <v>0</v>
      </c>
      <c r="BW1852" s="12">
        <f t="shared" si="1059"/>
        <v>0</v>
      </c>
      <c r="BX1852" s="12">
        <f t="shared" si="1060"/>
        <v>0</v>
      </c>
      <c r="BY1852" s="12">
        <f t="shared" si="1061"/>
        <v>0</v>
      </c>
      <c r="BZ1852" s="12">
        <f t="shared" si="1062"/>
        <v>0</v>
      </c>
      <c r="CA1852" s="12" t="str">
        <f t="shared" si="1063"/>
        <v/>
      </c>
      <c r="CB1852" s="21" t="str">
        <f t="shared" si="1064"/>
        <v/>
      </c>
      <c r="CC1852" s="12" t="str">
        <f t="shared" si="1065"/>
        <v/>
      </c>
      <c r="CD1852" s="12" t="str">
        <f t="shared" si="1066"/>
        <v/>
      </c>
      <c r="CF1852" s="12">
        <f t="shared" si="1067"/>
        <v>0</v>
      </c>
      <c r="CG1852" s="12">
        <f t="shared" si="1068"/>
        <v>0</v>
      </c>
      <c r="CH1852" s="12">
        <f t="shared" si="1069"/>
        <v>0</v>
      </c>
      <c r="CI1852" s="12">
        <f t="shared" si="1070"/>
        <v>0</v>
      </c>
      <c r="CJ1852" s="12">
        <f t="shared" si="1071"/>
        <v>0</v>
      </c>
      <c r="CK1852" s="12">
        <f t="shared" si="1072"/>
        <v>0</v>
      </c>
    </row>
    <row r="1853" spans="50:89" x14ac:dyDescent="0.25">
      <c r="AX1853" s="12" t="str">
        <f t="shared" si="1042"/>
        <v/>
      </c>
      <c r="AY1853" s="12" t="str">
        <f t="shared" si="1073"/>
        <v/>
      </c>
      <c r="AZ1853" s="20">
        <f t="shared" si="1043"/>
        <v>0</v>
      </c>
      <c r="BA1853" s="12" t="str">
        <f t="shared" si="1038"/>
        <v/>
      </c>
      <c r="BB1853" s="12" t="str">
        <f t="shared" si="1039"/>
        <v/>
      </c>
      <c r="BC1853" s="12" t="str">
        <f t="shared" si="1040"/>
        <v/>
      </c>
      <c r="BD1853" s="12" t="str">
        <f t="shared" si="1041"/>
        <v/>
      </c>
      <c r="BF1853" s="12">
        <f t="shared" si="1044"/>
        <v>0</v>
      </c>
      <c r="BG1853" s="12">
        <f t="shared" si="1045"/>
        <v>0</v>
      </c>
      <c r="BH1853" s="12">
        <f t="shared" si="1046"/>
        <v>0</v>
      </c>
      <c r="BI1853" s="12">
        <f t="shared" si="1047"/>
        <v>0</v>
      </c>
      <c r="BJ1853" s="12">
        <f t="shared" si="1048"/>
        <v>0</v>
      </c>
      <c r="BK1853" s="12">
        <f t="shared" si="1049"/>
        <v>0</v>
      </c>
      <c r="BL1853" s="20">
        <f t="shared" si="1050"/>
        <v>0</v>
      </c>
      <c r="BM1853" s="12">
        <f t="shared" si="1051"/>
        <v>0</v>
      </c>
      <c r="BN1853" s="12" t="str">
        <f t="shared" si="1074"/>
        <v/>
      </c>
      <c r="BO1853" s="12" t="str">
        <f t="shared" si="1052"/>
        <v/>
      </c>
      <c r="BP1853" s="12" t="str">
        <f t="shared" si="1053"/>
        <v/>
      </c>
      <c r="BQ1853" s="12" t="str">
        <f t="shared" si="1054"/>
        <v/>
      </c>
      <c r="BS1853" s="12">
        <f t="shared" si="1055"/>
        <v>0</v>
      </c>
      <c r="BT1853" s="12">
        <f t="shared" si="1056"/>
        <v>0</v>
      </c>
      <c r="BU1853" s="12">
        <f t="shared" si="1057"/>
        <v>0</v>
      </c>
      <c r="BV1853" s="12">
        <f t="shared" si="1058"/>
        <v>0</v>
      </c>
      <c r="BW1853" s="12">
        <f t="shared" si="1059"/>
        <v>0</v>
      </c>
      <c r="BX1853" s="12">
        <f t="shared" si="1060"/>
        <v>0</v>
      </c>
      <c r="BY1853" s="12">
        <f t="shared" si="1061"/>
        <v>0</v>
      </c>
      <c r="BZ1853" s="12">
        <f t="shared" si="1062"/>
        <v>0</v>
      </c>
      <c r="CA1853" s="12" t="str">
        <f t="shared" si="1063"/>
        <v/>
      </c>
      <c r="CB1853" s="21" t="str">
        <f t="shared" si="1064"/>
        <v/>
      </c>
      <c r="CC1853" s="12" t="str">
        <f t="shared" si="1065"/>
        <v/>
      </c>
      <c r="CD1853" s="12" t="str">
        <f t="shared" si="1066"/>
        <v/>
      </c>
      <c r="CF1853" s="12">
        <f t="shared" si="1067"/>
        <v>0</v>
      </c>
      <c r="CG1853" s="12">
        <f t="shared" si="1068"/>
        <v>0</v>
      </c>
      <c r="CH1853" s="12">
        <f t="shared" si="1069"/>
        <v>0</v>
      </c>
      <c r="CI1853" s="12">
        <f t="shared" si="1070"/>
        <v>0</v>
      </c>
      <c r="CJ1853" s="12">
        <f t="shared" si="1071"/>
        <v>0</v>
      </c>
      <c r="CK1853" s="12">
        <f t="shared" si="1072"/>
        <v>0</v>
      </c>
    </row>
    <row r="1854" spans="50:89" x14ac:dyDescent="0.25">
      <c r="AX1854" s="12" t="str">
        <f t="shared" si="1042"/>
        <v/>
      </c>
      <c r="AY1854" s="12" t="str">
        <f t="shared" si="1073"/>
        <v/>
      </c>
      <c r="AZ1854" s="20">
        <f t="shared" si="1043"/>
        <v>0</v>
      </c>
      <c r="BA1854" s="12" t="str">
        <f t="shared" si="1038"/>
        <v/>
      </c>
      <c r="BB1854" s="12" t="str">
        <f t="shared" si="1039"/>
        <v/>
      </c>
      <c r="BC1854" s="12" t="str">
        <f t="shared" si="1040"/>
        <v/>
      </c>
      <c r="BD1854" s="12" t="str">
        <f t="shared" si="1041"/>
        <v/>
      </c>
      <c r="BF1854" s="12">
        <f t="shared" si="1044"/>
        <v>0</v>
      </c>
      <c r="BG1854" s="12">
        <f t="shared" si="1045"/>
        <v>0</v>
      </c>
      <c r="BH1854" s="12">
        <f t="shared" si="1046"/>
        <v>0</v>
      </c>
      <c r="BI1854" s="12">
        <f t="shared" si="1047"/>
        <v>0</v>
      </c>
      <c r="BJ1854" s="12">
        <f t="shared" si="1048"/>
        <v>0</v>
      </c>
      <c r="BK1854" s="12">
        <f t="shared" si="1049"/>
        <v>0</v>
      </c>
      <c r="BL1854" s="20">
        <f t="shared" si="1050"/>
        <v>0</v>
      </c>
      <c r="BM1854" s="12">
        <f t="shared" si="1051"/>
        <v>0</v>
      </c>
      <c r="BN1854" s="12" t="str">
        <f t="shared" si="1074"/>
        <v/>
      </c>
      <c r="BO1854" s="12" t="str">
        <f t="shared" si="1052"/>
        <v/>
      </c>
      <c r="BP1854" s="12" t="str">
        <f t="shared" si="1053"/>
        <v/>
      </c>
      <c r="BQ1854" s="12" t="str">
        <f t="shared" si="1054"/>
        <v/>
      </c>
      <c r="BS1854" s="12">
        <f t="shared" si="1055"/>
        <v>0</v>
      </c>
      <c r="BT1854" s="12">
        <f t="shared" si="1056"/>
        <v>0</v>
      </c>
      <c r="BU1854" s="12">
        <f t="shared" si="1057"/>
        <v>0</v>
      </c>
      <c r="BV1854" s="12">
        <f t="shared" si="1058"/>
        <v>0</v>
      </c>
      <c r="BW1854" s="12">
        <f t="shared" si="1059"/>
        <v>0</v>
      </c>
      <c r="BX1854" s="12">
        <f t="shared" si="1060"/>
        <v>0</v>
      </c>
      <c r="BY1854" s="12">
        <f t="shared" si="1061"/>
        <v>0</v>
      </c>
      <c r="BZ1854" s="12">
        <f t="shared" si="1062"/>
        <v>0</v>
      </c>
      <c r="CA1854" s="12" t="str">
        <f t="shared" si="1063"/>
        <v/>
      </c>
      <c r="CB1854" s="21" t="str">
        <f t="shared" si="1064"/>
        <v/>
      </c>
      <c r="CC1854" s="12" t="str">
        <f t="shared" si="1065"/>
        <v/>
      </c>
      <c r="CD1854" s="12" t="str">
        <f t="shared" si="1066"/>
        <v/>
      </c>
      <c r="CF1854" s="12">
        <f t="shared" si="1067"/>
        <v>0</v>
      </c>
      <c r="CG1854" s="12">
        <f t="shared" si="1068"/>
        <v>0</v>
      </c>
      <c r="CH1854" s="12">
        <f t="shared" si="1069"/>
        <v>0</v>
      </c>
      <c r="CI1854" s="12">
        <f t="shared" si="1070"/>
        <v>0</v>
      </c>
      <c r="CJ1854" s="12">
        <f t="shared" si="1071"/>
        <v>0</v>
      </c>
      <c r="CK1854" s="12">
        <f t="shared" si="1072"/>
        <v>0</v>
      </c>
    </row>
    <row r="1855" spans="50:89" x14ac:dyDescent="0.25">
      <c r="AX1855" s="12" t="str">
        <f t="shared" si="1042"/>
        <v/>
      </c>
      <c r="AY1855" s="12" t="str">
        <f t="shared" si="1073"/>
        <v/>
      </c>
      <c r="AZ1855" s="20">
        <f t="shared" si="1043"/>
        <v>0</v>
      </c>
      <c r="BA1855" s="12" t="str">
        <f t="shared" si="1038"/>
        <v/>
      </c>
      <c r="BB1855" s="12" t="str">
        <f t="shared" si="1039"/>
        <v/>
      </c>
      <c r="BC1855" s="12" t="str">
        <f t="shared" si="1040"/>
        <v/>
      </c>
      <c r="BD1855" s="12" t="str">
        <f t="shared" si="1041"/>
        <v/>
      </c>
      <c r="BF1855" s="12">
        <f t="shared" si="1044"/>
        <v>0</v>
      </c>
      <c r="BG1855" s="12">
        <f t="shared" si="1045"/>
        <v>0</v>
      </c>
      <c r="BH1855" s="12">
        <f t="shared" si="1046"/>
        <v>0</v>
      </c>
      <c r="BI1855" s="12">
        <f t="shared" si="1047"/>
        <v>0</v>
      </c>
      <c r="BJ1855" s="12">
        <f t="shared" si="1048"/>
        <v>0</v>
      </c>
      <c r="BK1855" s="12">
        <f t="shared" si="1049"/>
        <v>0</v>
      </c>
      <c r="BL1855" s="20">
        <f t="shared" si="1050"/>
        <v>0</v>
      </c>
      <c r="BM1855" s="12">
        <f t="shared" si="1051"/>
        <v>0</v>
      </c>
      <c r="BN1855" s="12" t="str">
        <f t="shared" si="1074"/>
        <v/>
      </c>
      <c r="BO1855" s="12" t="str">
        <f t="shared" si="1052"/>
        <v/>
      </c>
      <c r="BP1855" s="12" t="str">
        <f t="shared" si="1053"/>
        <v/>
      </c>
      <c r="BQ1855" s="12" t="str">
        <f t="shared" si="1054"/>
        <v/>
      </c>
      <c r="BS1855" s="12">
        <f t="shared" si="1055"/>
        <v>0</v>
      </c>
      <c r="BT1855" s="12">
        <f t="shared" si="1056"/>
        <v>0</v>
      </c>
      <c r="BU1855" s="12">
        <f t="shared" si="1057"/>
        <v>0</v>
      </c>
      <c r="BV1855" s="12">
        <f t="shared" si="1058"/>
        <v>0</v>
      </c>
      <c r="BW1855" s="12">
        <f t="shared" si="1059"/>
        <v>0</v>
      </c>
      <c r="BX1855" s="12">
        <f t="shared" si="1060"/>
        <v>0</v>
      </c>
      <c r="BY1855" s="12">
        <f t="shared" si="1061"/>
        <v>0</v>
      </c>
      <c r="BZ1855" s="12">
        <f t="shared" si="1062"/>
        <v>0</v>
      </c>
      <c r="CA1855" s="12" t="str">
        <f t="shared" si="1063"/>
        <v/>
      </c>
      <c r="CB1855" s="21" t="str">
        <f t="shared" si="1064"/>
        <v/>
      </c>
      <c r="CC1855" s="12" t="str">
        <f t="shared" si="1065"/>
        <v/>
      </c>
      <c r="CD1855" s="12" t="str">
        <f t="shared" si="1066"/>
        <v/>
      </c>
      <c r="CF1855" s="12">
        <f t="shared" si="1067"/>
        <v>0</v>
      </c>
      <c r="CG1855" s="12">
        <f t="shared" si="1068"/>
        <v>0</v>
      </c>
      <c r="CH1855" s="12">
        <f t="shared" si="1069"/>
        <v>0</v>
      </c>
      <c r="CI1855" s="12">
        <f t="shared" si="1070"/>
        <v>0</v>
      </c>
      <c r="CJ1855" s="12">
        <f t="shared" si="1071"/>
        <v>0</v>
      </c>
      <c r="CK1855" s="12">
        <f t="shared" si="1072"/>
        <v>0</v>
      </c>
    </row>
    <row r="1856" spans="50:89" x14ac:dyDescent="0.25">
      <c r="AX1856" s="12" t="str">
        <f t="shared" si="1042"/>
        <v/>
      </c>
      <c r="AY1856" s="12" t="str">
        <f t="shared" si="1073"/>
        <v/>
      </c>
      <c r="AZ1856" s="20">
        <f t="shared" si="1043"/>
        <v>0</v>
      </c>
      <c r="BA1856" s="12" t="str">
        <f t="shared" si="1038"/>
        <v/>
      </c>
      <c r="BB1856" s="12" t="str">
        <f t="shared" si="1039"/>
        <v/>
      </c>
      <c r="BC1856" s="12" t="str">
        <f t="shared" si="1040"/>
        <v/>
      </c>
      <c r="BD1856" s="12" t="str">
        <f t="shared" si="1041"/>
        <v/>
      </c>
      <c r="BF1856" s="12">
        <f t="shared" si="1044"/>
        <v>0</v>
      </c>
      <c r="BG1856" s="12">
        <f t="shared" si="1045"/>
        <v>0</v>
      </c>
      <c r="BH1856" s="12">
        <f t="shared" si="1046"/>
        <v>0</v>
      </c>
      <c r="BI1856" s="12">
        <f t="shared" si="1047"/>
        <v>0</v>
      </c>
      <c r="BJ1856" s="12">
        <f t="shared" si="1048"/>
        <v>0</v>
      </c>
      <c r="BK1856" s="12">
        <f t="shared" si="1049"/>
        <v>0</v>
      </c>
      <c r="BL1856" s="20">
        <f t="shared" si="1050"/>
        <v>0</v>
      </c>
      <c r="BM1856" s="12">
        <f t="shared" si="1051"/>
        <v>0</v>
      </c>
      <c r="BN1856" s="12" t="str">
        <f t="shared" si="1074"/>
        <v/>
      </c>
      <c r="BO1856" s="12" t="str">
        <f t="shared" si="1052"/>
        <v/>
      </c>
      <c r="BP1856" s="12" t="str">
        <f t="shared" si="1053"/>
        <v/>
      </c>
      <c r="BQ1856" s="12" t="str">
        <f t="shared" si="1054"/>
        <v/>
      </c>
      <c r="BS1856" s="12">
        <f t="shared" si="1055"/>
        <v>0</v>
      </c>
      <c r="BT1856" s="12">
        <f t="shared" si="1056"/>
        <v>0</v>
      </c>
      <c r="BU1856" s="12">
        <f t="shared" si="1057"/>
        <v>0</v>
      </c>
      <c r="BV1856" s="12">
        <f t="shared" si="1058"/>
        <v>0</v>
      </c>
      <c r="BW1856" s="12">
        <f t="shared" si="1059"/>
        <v>0</v>
      </c>
      <c r="BX1856" s="12">
        <f t="shared" si="1060"/>
        <v>0</v>
      </c>
      <c r="BY1856" s="12">
        <f t="shared" si="1061"/>
        <v>0</v>
      </c>
      <c r="BZ1856" s="12">
        <f t="shared" si="1062"/>
        <v>0</v>
      </c>
      <c r="CA1856" s="12" t="str">
        <f t="shared" si="1063"/>
        <v/>
      </c>
      <c r="CB1856" s="21" t="str">
        <f t="shared" si="1064"/>
        <v/>
      </c>
      <c r="CC1856" s="12" t="str">
        <f t="shared" si="1065"/>
        <v/>
      </c>
      <c r="CD1856" s="12" t="str">
        <f t="shared" si="1066"/>
        <v/>
      </c>
      <c r="CF1856" s="12">
        <f t="shared" si="1067"/>
        <v>0</v>
      </c>
      <c r="CG1856" s="12">
        <f t="shared" si="1068"/>
        <v>0</v>
      </c>
      <c r="CH1856" s="12">
        <f t="shared" si="1069"/>
        <v>0</v>
      </c>
      <c r="CI1856" s="12">
        <f t="shared" si="1070"/>
        <v>0</v>
      </c>
      <c r="CJ1856" s="12">
        <f t="shared" si="1071"/>
        <v>0</v>
      </c>
      <c r="CK1856" s="12">
        <f t="shared" si="1072"/>
        <v>0</v>
      </c>
    </row>
    <row r="1857" spans="50:89" x14ac:dyDescent="0.25">
      <c r="AX1857" s="12" t="str">
        <f t="shared" si="1042"/>
        <v/>
      </c>
      <c r="AY1857" s="12" t="str">
        <f t="shared" si="1073"/>
        <v/>
      </c>
      <c r="AZ1857" s="20">
        <f t="shared" si="1043"/>
        <v>0</v>
      </c>
      <c r="BA1857" s="12" t="str">
        <f t="shared" si="1038"/>
        <v/>
      </c>
      <c r="BB1857" s="12" t="str">
        <f t="shared" si="1039"/>
        <v/>
      </c>
      <c r="BC1857" s="12" t="str">
        <f t="shared" si="1040"/>
        <v/>
      </c>
      <c r="BD1857" s="12" t="str">
        <f t="shared" si="1041"/>
        <v/>
      </c>
      <c r="BF1857" s="12">
        <f t="shared" si="1044"/>
        <v>0</v>
      </c>
      <c r="BG1857" s="12">
        <f t="shared" si="1045"/>
        <v>0</v>
      </c>
      <c r="BH1857" s="12">
        <f t="shared" si="1046"/>
        <v>0</v>
      </c>
      <c r="BI1857" s="12">
        <f t="shared" si="1047"/>
        <v>0</v>
      </c>
      <c r="BJ1857" s="12">
        <f t="shared" si="1048"/>
        <v>0</v>
      </c>
      <c r="BK1857" s="12">
        <f t="shared" si="1049"/>
        <v>0</v>
      </c>
      <c r="BL1857" s="20">
        <f t="shared" si="1050"/>
        <v>0</v>
      </c>
      <c r="BM1857" s="12">
        <f t="shared" si="1051"/>
        <v>0</v>
      </c>
      <c r="BN1857" s="12" t="str">
        <f t="shared" si="1074"/>
        <v/>
      </c>
      <c r="BO1857" s="12" t="str">
        <f t="shared" si="1052"/>
        <v/>
      </c>
      <c r="BP1857" s="12" t="str">
        <f t="shared" si="1053"/>
        <v/>
      </c>
      <c r="BQ1857" s="12" t="str">
        <f t="shared" si="1054"/>
        <v/>
      </c>
      <c r="BS1857" s="12">
        <f t="shared" si="1055"/>
        <v>0</v>
      </c>
      <c r="BT1857" s="12">
        <f t="shared" si="1056"/>
        <v>0</v>
      </c>
      <c r="BU1857" s="12">
        <f t="shared" si="1057"/>
        <v>0</v>
      </c>
      <c r="BV1857" s="12">
        <f t="shared" si="1058"/>
        <v>0</v>
      </c>
      <c r="BW1857" s="12">
        <f t="shared" si="1059"/>
        <v>0</v>
      </c>
      <c r="BX1857" s="12">
        <f t="shared" si="1060"/>
        <v>0</v>
      </c>
      <c r="BY1857" s="12">
        <f t="shared" si="1061"/>
        <v>0</v>
      </c>
      <c r="BZ1857" s="12">
        <f t="shared" si="1062"/>
        <v>0</v>
      </c>
      <c r="CA1857" s="12" t="str">
        <f t="shared" si="1063"/>
        <v/>
      </c>
      <c r="CB1857" s="21" t="str">
        <f t="shared" si="1064"/>
        <v/>
      </c>
      <c r="CC1857" s="12" t="str">
        <f t="shared" si="1065"/>
        <v/>
      </c>
      <c r="CD1857" s="12" t="str">
        <f t="shared" si="1066"/>
        <v/>
      </c>
      <c r="CF1857" s="12">
        <f t="shared" si="1067"/>
        <v>0</v>
      </c>
      <c r="CG1857" s="12">
        <f t="shared" si="1068"/>
        <v>0</v>
      </c>
      <c r="CH1857" s="12">
        <f t="shared" si="1069"/>
        <v>0</v>
      </c>
      <c r="CI1857" s="12">
        <f t="shared" si="1070"/>
        <v>0</v>
      </c>
      <c r="CJ1857" s="12">
        <f t="shared" si="1071"/>
        <v>0</v>
      </c>
      <c r="CK1857" s="12">
        <f t="shared" si="1072"/>
        <v>0</v>
      </c>
    </row>
    <row r="1858" spans="50:89" x14ac:dyDescent="0.25">
      <c r="AX1858" s="12" t="str">
        <f t="shared" si="1042"/>
        <v/>
      </c>
      <c r="AY1858" s="12" t="str">
        <f t="shared" si="1073"/>
        <v/>
      </c>
      <c r="AZ1858" s="20">
        <f t="shared" si="1043"/>
        <v>0</v>
      </c>
      <c r="BA1858" s="12" t="str">
        <f t="shared" ref="BA1858:BA1921" si="1075">IFERROR(LEFT(AZ1858,FIND(".",AZ1858,1)),"")</f>
        <v/>
      </c>
      <c r="BB1858" s="12" t="str">
        <f t="shared" ref="BB1858:BB1921" si="1076">IFERROR(MID(AZ1858,FIND(",",AZ1858,1)+2,FIND(".",AZ1858,FIND(".",AZ1858,1)+1)-(FIND(".",AZ1858,1)+2)),"")</f>
        <v/>
      </c>
      <c r="BC1858" s="12" t="str">
        <f t="shared" ref="BC1858:BC1921" si="1077">IFERROR(MID(AZ1858,FIND(".",AZ1858,FIND(".",AZ1858,1)+1)+3,FIND(".",AZ1858,FIND(".",AZ1858,FIND(".",AZ1858,1)+1)+3)-(FIND(".",AZ1858,FIND(".",AZ1858,1)+1)+2)),"")</f>
        <v/>
      </c>
      <c r="BD1858" s="12" t="str">
        <f t="shared" ref="BD1858:BD1921" si="1078">IFERROR(MID(AZ1858,FIND(".",AZ1858,FIND(".",AZ1858,FIND(".",AZ1858,1)+1)+2)+3,FIND(".",AZ1858,FIND(".",AZ1858,FIND(".",AZ1858,FIND(".",AZ1858,1)+1)+2)+3+1)),"")</f>
        <v/>
      </c>
      <c r="BF1858" s="12">
        <f t="shared" si="1044"/>
        <v>0</v>
      </c>
      <c r="BG1858" s="12">
        <f t="shared" si="1045"/>
        <v>0</v>
      </c>
      <c r="BH1858" s="12">
        <f t="shared" si="1046"/>
        <v>0</v>
      </c>
      <c r="BI1858" s="12">
        <f t="shared" si="1047"/>
        <v>0</v>
      </c>
      <c r="BJ1858" s="12">
        <f t="shared" si="1048"/>
        <v>0</v>
      </c>
      <c r="BK1858" s="12">
        <f t="shared" si="1049"/>
        <v>0</v>
      </c>
      <c r="BL1858" s="20">
        <f t="shared" si="1050"/>
        <v>0</v>
      </c>
      <c r="BM1858" s="12">
        <f t="shared" si="1051"/>
        <v>0</v>
      </c>
      <c r="BN1858" s="12" t="str">
        <f t="shared" si="1074"/>
        <v/>
      </c>
      <c r="BO1858" s="12" t="str">
        <f t="shared" si="1052"/>
        <v/>
      </c>
      <c r="BP1858" s="12" t="str">
        <f t="shared" si="1053"/>
        <v/>
      </c>
      <c r="BQ1858" s="12" t="str">
        <f t="shared" si="1054"/>
        <v/>
      </c>
      <c r="BS1858" s="12">
        <f t="shared" si="1055"/>
        <v>0</v>
      </c>
      <c r="BT1858" s="12">
        <f t="shared" si="1056"/>
        <v>0</v>
      </c>
      <c r="BU1858" s="12">
        <f t="shared" si="1057"/>
        <v>0</v>
      </c>
      <c r="BV1858" s="12">
        <f t="shared" si="1058"/>
        <v>0</v>
      </c>
      <c r="BW1858" s="12">
        <f t="shared" si="1059"/>
        <v>0</v>
      </c>
      <c r="BX1858" s="12">
        <f t="shared" si="1060"/>
        <v>0</v>
      </c>
      <c r="BY1858" s="12">
        <f t="shared" si="1061"/>
        <v>0</v>
      </c>
      <c r="BZ1858" s="12">
        <f t="shared" si="1062"/>
        <v>0</v>
      </c>
      <c r="CA1858" s="12" t="str">
        <f t="shared" si="1063"/>
        <v/>
      </c>
      <c r="CB1858" s="21" t="str">
        <f t="shared" si="1064"/>
        <v/>
      </c>
      <c r="CC1858" s="12" t="str">
        <f t="shared" si="1065"/>
        <v/>
      </c>
      <c r="CD1858" s="12" t="str">
        <f t="shared" si="1066"/>
        <v/>
      </c>
      <c r="CF1858" s="12">
        <f t="shared" si="1067"/>
        <v>0</v>
      </c>
      <c r="CG1858" s="12">
        <f t="shared" si="1068"/>
        <v>0</v>
      </c>
      <c r="CH1858" s="12">
        <f t="shared" si="1069"/>
        <v>0</v>
      </c>
      <c r="CI1858" s="12">
        <f t="shared" si="1070"/>
        <v>0</v>
      </c>
      <c r="CJ1858" s="12">
        <f t="shared" si="1071"/>
        <v>0</v>
      </c>
      <c r="CK1858" s="12">
        <f t="shared" si="1072"/>
        <v>0</v>
      </c>
    </row>
    <row r="1859" spans="50:89" x14ac:dyDescent="0.25">
      <c r="AX1859" s="12" t="str">
        <f t="shared" ref="AX1859:AX1922" si="1079">IFERROR(MATCH(C1859,$C$2:$C$2000,0),"")</f>
        <v/>
      </c>
      <c r="AY1859" s="12" t="str">
        <f t="shared" si="1073"/>
        <v/>
      </c>
      <c r="AZ1859" s="20">
        <f t="shared" ref="AZ1859:AZ1922" si="1080">AM1859</f>
        <v>0</v>
      </c>
      <c r="BA1859" s="12" t="str">
        <f t="shared" si="1075"/>
        <v/>
      </c>
      <c r="BB1859" s="12" t="str">
        <f t="shared" si="1076"/>
        <v/>
      </c>
      <c r="BC1859" s="12" t="str">
        <f t="shared" si="1077"/>
        <v/>
      </c>
      <c r="BD1859" s="12" t="str">
        <f t="shared" si="1078"/>
        <v/>
      </c>
      <c r="BF1859" s="12">
        <f t="shared" ref="BF1859:BF1922" si="1081">COUNTIF(BA1859:BD1859,"Anticipatoria.")</f>
        <v>0</v>
      </c>
      <c r="BG1859" s="12">
        <f t="shared" ref="BG1859:BG1922" si="1082">COUNTIF(BA1859:BD1859,"Criterios y estándares (Rúbrica).")</f>
        <v>0</v>
      </c>
      <c r="BH1859" s="12">
        <f t="shared" ref="BH1859:BH1922" si="1083">COUNTIF(BA1859:BD1859,"Autoevaluación.")</f>
        <v>0</v>
      </c>
      <c r="BI1859" s="12">
        <f t="shared" ref="BI1859:BI1922" si="1084">COUNTIF(BA1859:BD1859,"Retroalimentación.")</f>
        <v>0</v>
      </c>
      <c r="BJ1859" s="12">
        <f t="shared" ref="BJ1859:BJ1922" si="1085">COUNTIF(BA1859:BD1859,"No incluye los componentes enunciados.")</f>
        <v>0</v>
      </c>
      <c r="BK1859" s="12">
        <f t="shared" ref="BK1859:BK1922" si="1086">IF(BJ1859=1,1,SUM(BF1859:BI1859))</f>
        <v>0</v>
      </c>
      <c r="BL1859" s="20">
        <f t="shared" ref="BL1859:BL1922" si="1087">AO1859</f>
        <v>0</v>
      </c>
      <c r="BM1859" s="12">
        <f t="shared" ref="BM1859:BM1922" si="1088">IFERROR(LEFT(BL1859,FIND(",",BL1859,1)-1),BL1859)</f>
        <v>0</v>
      </c>
      <c r="BN1859" s="12" t="str">
        <f t="shared" si="1074"/>
        <v/>
      </c>
      <c r="BO1859" s="12" t="str">
        <f t="shared" ref="BO1859:BO1922" si="1089">IF(OR(LEN(BL1859)=28,LEN(BL1859)=42,LEN(BL1859)=43,LEN(BL1859)=44,LEN(BL1859)=47,LEN(BL1859)=48,LEN(BL1859)=49,LEN(BL1859)=62,LEN(BL1859)=63,LEN(BL1859)=64),RIGHT(BL1859,LEN(BL1859)-FIND(",",BL1859,11)-1),IFERROR(MID(BL1859,FIND(",",BL1859,11)+2,(FIND(",",BL1859,21))-(FIND(",",BL1859,11)+2)),""))</f>
        <v/>
      </c>
      <c r="BP1859" s="12" t="str">
        <f t="shared" ref="BP1859:BP1922" si="1090">IF(OR(LEN(BL1859)=53,LEN(BL1859)=58,LEN(BL1859)=72,LEN(BL1859)=73),RIGHT(BL1859,LEN(BL1859)-FIND(",",BL1859,20)-1),IFERROR(MID(BL1859,FIND(",",BL1859,20)+2,(FIND(",",BL1859,30))-(FIND(",",BL1859,20)+2)),""))</f>
        <v/>
      </c>
      <c r="BQ1859" s="12" t="str">
        <f t="shared" ref="BQ1859:BQ1922" si="1091">IF(OR(LEN(BL1859)=62,LEN(BL1859)=63,LEN(BL1859)=64,LEN(BL1859)=72,LEN(BL1859)=73),"",IFERROR(RIGHT(BL1859,LEN(BL1859)-(FIND(",",BL1859,30)+1)),""))</f>
        <v/>
      </c>
      <c r="BS1859" s="12">
        <f t="shared" ref="BS1859:BS1922" si="1092">COUNTIF(BM1859:BQ1859,"Reflexión")</f>
        <v>0</v>
      </c>
      <c r="BT1859" s="12">
        <f t="shared" ref="BT1859:BT1922" si="1093">COUNTIF(BM1859:BQ1859,"Diálogo")</f>
        <v>0</v>
      </c>
      <c r="BU1859" s="12">
        <f t="shared" ref="BU1859:BU1922" si="1094">COUNTIF(BM1859:BQ1859,"Claridad")</f>
        <v>0</v>
      </c>
      <c r="BV1859" s="12">
        <f t="shared" ref="BV1859:BV1922" si="1095">COUNTIF(BM1859:BQ1859,"Oportunidades de mejora")</f>
        <v>0</v>
      </c>
      <c r="BW1859" s="12">
        <f t="shared" ref="BW1859:BW1922" si="1096">COUNTIF(BM1859:BQ1859,"Retroalimentación al docente")</f>
        <v>0</v>
      </c>
      <c r="BX1859" s="12">
        <f t="shared" ref="BX1859:BX1922" si="1097">COUNTIF(BM1859:BQ1859,"No incluye los principios enunciados")</f>
        <v>0</v>
      </c>
      <c r="BY1859" s="12">
        <f t="shared" ref="BY1859:BY1922" si="1098">IF(BX1859=1,1,SUM(BS1859:BX1859))</f>
        <v>0</v>
      </c>
      <c r="BZ1859" s="12">
        <f t="shared" ref="BZ1859:BZ1922" si="1099">AU1859</f>
        <v>0</v>
      </c>
      <c r="CA1859" s="12" t="str">
        <f t="shared" ref="CA1859:CA1922" si="1100">IFERROR(LEFT(BZ1859,FIND(".",BZ1859,1)),"")</f>
        <v/>
      </c>
      <c r="CB1859" s="21" t="str">
        <f t="shared" ref="CB1859:CB1922" si="1101">IFERROR(MID(BZ1859,FIND(".",BZ1859,1)+3,(FIND(".",BZ1859,100))-(FIND(".",BZ1859,1)+2)),"")</f>
        <v/>
      </c>
      <c r="CC1859" s="12" t="str">
        <f t="shared" ref="CC1859:CC1922" si="1102">IFERROR(MID(BZ1859,FIND(".",BZ1859,83)+3,(FIND(".",BZ1859,185))-(FIND(".",BZ1859,83)+2)),"")</f>
        <v/>
      </c>
      <c r="CD1859" s="12" t="str">
        <f t="shared" ref="CD1859:CD1922" si="1103">IFERROR(MID(BZ1859,FIND(".",BZ1859,185)+3,(FIND(".",BZ1859,255))-(FIND(".",BZ1859,185)+1)),"")</f>
        <v/>
      </c>
      <c r="CF1859" s="12">
        <f t="shared" ref="CF1859:CF1922" si="1104">COUNTIF(CA1859:CD1859,"La bibliografía básica propuesta se encuentra en la biblioteca ""Juan Roa Vásquez"".")</f>
        <v>0</v>
      </c>
      <c r="CG1859" s="12">
        <f t="shared" ref="CG1859:CG1922" si="1105">COUNTIF(CA1859:CD1859,"La bibliografía propuesta contiene títulos de edición menor a 5 años.")</f>
        <v>0</v>
      </c>
      <c r="CH1859" s="12">
        <f t="shared" ref="CH1859:CH1922" si="1106">COUNTIF(CA1859:CD1859,"La bibliografía se presenta con una sólo sistema de referenciación (APA, Vancouver, IEEE, etc).")</f>
        <v>0</v>
      </c>
      <c r="CI1859" s="12">
        <f t="shared" ref="CI1859:CI1922" si="1107">COUNTIF(CA1859:CD1859,"La bibliografía incluye por lo menos dos títulos en una segunda lengua.")</f>
        <v>0</v>
      </c>
      <c r="CJ1859" s="12">
        <f t="shared" ref="CJ1859:CJ1922" si="1108">COUNTIF(CA1859:CD1859,"No incluye bibliografía.")</f>
        <v>0</v>
      </c>
      <c r="CK1859" s="12">
        <f t="shared" ref="CK1859:CK1922" si="1109">IF(CJ1859=1,1,SUM(CF1859:CI1859))</f>
        <v>0</v>
      </c>
    </row>
    <row r="1860" spans="50:89" x14ac:dyDescent="0.25">
      <c r="AX1860" s="12" t="str">
        <f t="shared" si="1079"/>
        <v/>
      </c>
      <c r="AY1860" s="12" t="str">
        <f t="shared" si="1073"/>
        <v/>
      </c>
      <c r="AZ1860" s="20">
        <f t="shared" si="1080"/>
        <v>0</v>
      </c>
      <c r="BA1860" s="12" t="str">
        <f t="shared" si="1075"/>
        <v/>
      </c>
      <c r="BB1860" s="12" t="str">
        <f t="shared" si="1076"/>
        <v/>
      </c>
      <c r="BC1860" s="12" t="str">
        <f t="shared" si="1077"/>
        <v/>
      </c>
      <c r="BD1860" s="12" t="str">
        <f t="shared" si="1078"/>
        <v/>
      </c>
      <c r="BF1860" s="12">
        <f t="shared" si="1081"/>
        <v>0</v>
      </c>
      <c r="BG1860" s="12">
        <f t="shared" si="1082"/>
        <v>0</v>
      </c>
      <c r="BH1860" s="12">
        <f t="shared" si="1083"/>
        <v>0</v>
      </c>
      <c r="BI1860" s="12">
        <f t="shared" si="1084"/>
        <v>0</v>
      </c>
      <c r="BJ1860" s="12">
        <f t="shared" si="1085"/>
        <v>0</v>
      </c>
      <c r="BK1860" s="12">
        <f t="shared" si="1086"/>
        <v>0</v>
      </c>
      <c r="BL1860" s="20">
        <f t="shared" si="1087"/>
        <v>0</v>
      </c>
      <c r="BM1860" s="12">
        <f t="shared" si="1088"/>
        <v>0</v>
      </c>
      <c r="BN1860" s="12" t="str">
        <f t="shared" si="1074"/>
        <v/>
      </c>
      <c r="BO1860" s="12" t="str">
        <f t="shared" si="1089"/>
        <v/>
      </c>
      <c r="BP1860" s="12" t="str">
        <f t="shared" si="1090"/>
        <v/>
      </c>
      <c r="BQ1860" s="12" t="str">
        <f t="shared" si="1091"/>
        <v/>
      </c>
      <c r="BS1860" s="12">
        <f t="shared" si="1092"/>
        <v>0</v>
      </c>
      <c r="BT1860" s="12">
        <f t="shared" si="1093"/>
        <v>0</v>
      </c>
      <c r="BU1860" s="12">
        <f t="shared" si="1094"/>
        <v>0</v>
      </c>
      <c r="BV1860" s="12">
        <f t="shared" si="1095"/>
        <v>0</v>
      </c>
      <c r="BW1860" s="12">
        <f t="shared" si="1096"/>
        <v>0</v>
      </c>
      <c r="BX1860" s="12">
        <f t="shared" si="1097"/>
        <v>0</v>
      </c>
      <c r="BY1860" s="12">
        <f t="shared" si="1098"/>
        <v>0</v>
      </c>
      <c r="BZ1860" s="12">
        <f t="shared" si="1099"/>
        <v>0</v>
      </c>
      <c r="CA1860" s="12" t="str">
        <f t="shared" si="1100"/>
        <v/>
      </c>
      <c r="CB1860" s="21" t="str">
        <f t="shared" si="1101"/>
        <v/>
      </c>
      <c r="CC1860" s="12" t="str">
        <f t="shared" si="1102"/>
        <v/>
      </c>
      <c r="CD1860" s="12" t="str">
        <f t="shared" si="1103"/>
        <v/>
      </c>
      <c r="CF1860" s="12">
        <f t="shared" si="1104"/>
        <v>0</v>
      </c>
      <c r="CG1860" s="12">
        <f t="shared" si="1105"/>
        <v>0</v>
      </c>
      <c r="CH1860" s="12">
        <f t="shared" si="1106"/>
        <v>0</v>
      </c>
      <c r="CI1860" s="12">
        <f t="shared" si="1107"/>
        <v>0</v>
      </c>
      <c r="CJ1860" s="12">
        <f t="shared" si="1108"/>
        <v>0</v>
      </c>
      <c r="CK1860" s="12">
        <f t="shared" si="1109"/>
        <v>0</v>
      </c>
    </row>
    <row r="1861" spans="50:89" x14ac:dyDescent="0.25">
      <c r="AX1861" s="12" t="str">
        <f t="shared" si="1079"/>
        <v/>
      </c>
      <c r="AY1861" s="12" t="str">
        <f t="shared" si="1073"/>
        <v/>
      </c>
      <c r="AZ1861" s="20">
        <f t="shared" si="1080"/>
        <v>0</v>
      </c>
      <c r="BA1861" s="12" t="str">
        <f t="shared" si="1075"/>
        <v/>
      </c>
      <c r="BB1861" s="12" t="str">
        <f t="shared" si="1076"/>
        <v/>
      </c>
      <c r="BC1861" s="12" t="str">
        <f t="shared" si="1077"/>
        <v/>
      </c>
      <c r="BD1861" s="12" t="str">
        <f t="shared" si="1078"/>
        <v/>
      </c>
      <c r="BF1861" s="12">
        <f t="shared" si="1081"/>
        <v>0</v>
      </c>
      <c r="BG1861" s="12">
        <f t="shared" si="1082"/>
        <v>0</v>
      </c>
      <c r="BH1861" s="12">
        <f t="shared" si="1083"/>
        <v>0</v>
      </c>
      <c r="BI1861" s="12">
        <f t="shared" si="1084"/>
        <v>0</v>
      </c>
      <c r="BJ1861" s="12">
        <f t="shared" si="1085"/>
        <v>0</v>
      </c>
      <c r="BK1861" s="12">
        <f t="shared" si="1086"/>
        <v>0</v>
      </c>
      <c r="BL1861" s="20">
        <f t="shared" si="1087"/>
        <v>0</v>
      </c>
      <c r="BM1861" s="12">
        <f t="shared" si="1088"/>
        <v>0</v>
      </c>
      <c r="BN1861" s="12" t="str">
        <f t="shared" si="1074"/>
        <v/>
      </c>
      <c r="BO1861" s="12" t="str">
        <f t="shared" si="1089"/>
        <v/>
      </c>
      <c r="BP1861" s="12" t="str">
        <f t="shared" si="1090"/>
        <v/>
      </c>
      <c r="BQ1861" s="12" t="str">
        <f t="shared" si="1091"/>
        <v/>
      </c>
      <c r="BS1861" s="12">
        <f t="shared" si="1092"/>
        <v>0</v>
      </c>
      <c r="BT1861" s="12">
        <f t="shared" si="1093"/>
        <v>0</v>
      </c>
      <c r="BU1861" s="12">
        <f t="shared" si="1094"/>
        <v>0</v>
      </c>
      <c r="BV1861" s="12">
        <f t="shared" si="1095"/>
        <v>0</v>
      </c>
      <c r="BW1861" s="12">
        <f t="shared" si="1096"/>
        <v>0</v>
      </c>
      <c r="BX1861" s="12">
        <f t="shared" si="1097"/>
        <v>0</v>
      </c>
      <c r="BY1861" s="12">
        <f t="shared" si="1098"/>
        <v>0</v>
      </c>
      <c r="BZ1861" s="12">
        <f t="shared" si="1099"/>
        <v>0</v>
      </c>
      <c r="CA1861" s="12" t="str">
        <f t="shared" si="1100"/>
        <v/>
      </c>
      <c r="CB1861" s="21" t="str">
        <f t="shared" si="1101"/>
        <v/>
      </c>
      <c r="CC1861" s="12" t="str">
        <f t="shared" si="1102"/>
        <v/>
      </c>
      <c r="CD1861" s="12" t="str">
        <f t="shared" si="1103"/>
        <v/>
      </c>
      <c r="CF1861" s="12">
        <f t="shared" si="1104"/>
        <v>0</v>
      </c>
      <c r="CG1861" s="12">
        <f t="shared" si="1105"/>
        <v>0</v>
      </c>
      <c r="CH1861" s="12">
        <f t="shared" si="1106"/>
        <v>0</v>
      </c>
      <c r="CI1861" s="12">
        <f t="shared" si="1107"/>
        <v>0</v>
      </c>
      <c r="CJ1861" s="12">
        <f t="shared" si="1108"/>
        <v>0</v>
      </c>
      <c r="CK1861" s="12">
        <f t="shared" si="1109"/>
        <v>0</v>
      </c>
    </row>
    <row r="1862" spans="50:89" x14ac:dyDescent="0.25">
      <c r="AX1862" s="12" t="str">
        <f t="shared" si="1079"/>
        <v/>
      </c>
      <c r="AY1862" s="12" t="str">
        <f t="shared" si="1073"/>
        <v/>
      </c>
      <c r="AZ1862" s="20">
        <f t="shared" si="1080"/>
        <v>0</v>
      </c>
      <c r="BA1862" s="12" t="str">
        <f t="shared" si="1075"/>
        <v/>
      </c>
      <c r="BB1862" s="12" t="str">
        <f t="shared" si="1076"/>
        <v/>
      </c>
      <c r="BC1862" s="12" t="str">
        <f t="shared" si="1077"/>
        <v/>
      </c>
      <c r="BD1862" s="12" t="str">
        <f t="shared" si="1078"/>
        <v/>
      </c>
      <c r="BF1862" s="12">
        <f t="shared" si="1081"/>
        <v>0</v>
      </c>
      <c r="BG1862" s="12">
        <f t="shared" si="1082"/>
        <v>0</v>
      </c>
      <c r="BH1862" s="12">
        <f t="shared" si="1083"/>
        <v>0</v>
      </c>
      <c r="BI1862" s="12">
        <f t="shared" si="1084"/>
        <v>0</v>
      </c>
      <c r="BJ1862" s="12">
        <f t="shared" si="1085"/>
        <v>0</v>
      </c>
      <c r="BK1862" s="12">
        <f t="shared" si="1086"/>
        <v>0</v>
      </c>
      <c r="BL1862" s="20">
        <f t="shared" si="1087"/>
        <v>0</v>
      </c>
      <c r="BM1862" s="12">
        <f t="shared" si="1088"/>
        <v>0</v>
      </c>
      <c r="BN1862" s="12" t="str">
        <f t="shared" si="1074"/>
        <v/>
      </c>
      <c r="BO1862" s="12" t="str">
        <f t="shared" si="1089"/>
        <v/>
      </c>
      <c r="BP1862" s="12" t="str">
        <f t="shared" si="1090"/>
        <v/>
      </c>
      <c r="BQ1862" s="12" t="str">
        <f t="shared" si="1091"/>
        <v/>
      </c>
      <c r="BS1862" s="12">
        <f t="shared" si="1092"/>
        <v>0</v>
      </c>
      <c r="BT1862" s="12">
        <f t="shared" si="1093"/>
        <v>0</v>
      </c>
      <c r="BU1862" s="12">
        <f t="shared" si="1094"/>
        <v>0</v>
      </c>
      <c r="BV1862" s="12">
        <f t="shared" si="1095"/>
        <v>0</v>
      </c>
      <c r="BW1862" s="12">
        <f t="shared" si="1096"/>
        <v>0</v>
      </c>
      <c r="BX1862" s="12">
        <f t="shared" si="1097"/>
        <v>0</v>
      </c>
      <c r="BY1862" s="12">
        <f t="shared" si="1098"/>
        <v>0</v>
      </c>
      <c r="BZ1862" s="12">
        <f t="shared" si="1099"/>
        <v>0</v>
      </c>
      <c r="CA1862" s="12" t="str">
        <f t="shared" si="1100"/>
        <v/>
      </c>
      <c r="CB1862" s="21" t="str">
        <f t="shared" si="1101"/>
        <v/>
      </c>
      <c r="CC1862" s="12" t="str">
        <f t="shared" si="1102"/>
        <v/>
      </c>
      <c r="CD1862" s="12" t="str">
        <f t="shared" si="1103"/>
        <v/>
      </c>
      <c r="CF1862" s="12">
        <f t="shared" si="1104"/>
        <v>0</v>
      </c>
      <c r="CG1862" s="12">
        <f t="shared" si="1105"/>
        <v>0</v>
      </c>
      <c r="CH1862" s="12">
        <f t="shared" si="1106"/>
        <v>0</v>
      </c>
      <c r="CI1862" s="12">
        <f t="shared" si="1107"/>
        <v>0</v>
      </c>
      <c r="CJ1862" s="12">
        <f t="shared" si="1108"/>
        <v>0</v>
      </c>
      <c r="CK1862" s="12">
        <f t="shared" si="1109"/>
        <v>0</v>
      </c>
    </row>
    <row r="1863" spans="50:89" x14ac:dyDescent="0.25">
      <c r="AX1863" s="12" t="str">
        <f t="shared" si="1079"/>
        <v/>
      </c>
      <c r="AY1863" s="12" t="str">
        <f t="shared" si="1073"/>
        <v/>
      </c>
      <c r="AZ1863" s="20">
        <f t="shared" si="1080"/>
        <v>0</v>
      </c>
      <c r="BA1863" s="12" t="str">
        <f t="shared" si="1075"/>
        <v/>
      </c>
      <c r="BB1863" s="12" t="str">
        <f t="shared" si="1076"/>
        <v/>
      </c>
      <c r="BC1863" s="12" t="str">
        <f t="shared" si="1077"/>
        <v/>
      </c>
      <c r="BD1863" s="12" t="str">
        <f t="shared" si="1078"/>
        <v/>
      </c>
      <c r="BF1863" s="12">
        <f t="shared" si="1081"/>
        <v>0</v>
      </c>
      <c r="BG1863" s="12">
        <f t="shared" si="1082"/>
        <v>0</v>
      </c>
      <c r="BH1863" s="12">
        <f t="shared" si="1083"/>
        <v>0</v>
      </c>
      <c r="BI1863" s="12">
        <f t="shared" si="1084"/>
        <v>0</v>
      </c>
      <c r="BJ1863" s="12">
        <f t="shared" si="1085"/>
        <v>0</v>
      </c>
      <c r="BK1863" s="12">
        <f t="shared" si="1086"/>
        <v>0</v>
      </c>
      <c r="BL1863" s="20">
        <f t="shared" si="1087"/>
        <v>0</v>
      </c>
      <c r="BM1863" s="12">
        <f t="shared" si="1088"/>
        <v>0</v>
      </c>
      <c r="BN1863" s="12" t="str">
        <f t="shared" si="1074"/>
        <v/>
      </c>
      <c r="BO1863" s="12" t="str">
        <f t="shared" si="1089"/>
        <v/>
      </c>
      <c r="BP1863" s="12" t="str">
        <f t="shared" si="1090"/>
        <v/>
      </c>
      <c r="BQ1863" s="12" t="str">
        <f t="shared" si="1091"/>
        <v/>
      </c>
      <c r="BS1863" s="12">
        <f t="shared" si="1092"/>
        <v>0</v>
      </c>
      <c r="BT1863" s="12">
        <f t="shared" si="1093"/>
        <v>0</v>
      </c>
      <c r="BU1863" s="12">
        <f t="shared" si="1094"/>
        <v>0</v>
      </c>
      <c r="BV1863" s="12">
        <f t="shared" si="1095"/>
        <v>0</v>
      </c>
      <c r="BW1863" s="12">
        <f t="shared" si="1096"/>
        <v>0</v>
      </c>
      <c r="BX1863" s="12">
        <f t="shared" si="1097"/>
        <v>0</v>
      </c>
      <c r="BY1863" s="12">
        <f t="shared" si="1098"/>
        <v>0</v>
      </c>
      <c r="BZ1863" s="12">
        <f t="shared" si="1099"/>
        <v>0</v>
      </c>
      <c r="CA1863" s="12" t="str">
        <f t="shared" si="1100"/>
        <v/>
      </c>
      <c r="CB1863" s="21" t="str">
        <f t="shared" si="1101"/>
        <v/>
      </c>
      <c r="CC1863" s="12" t="str">
        <f t="shared" si="1102"/>
        <v/>
      </c>
      <c r="CD1863" s="12" t="str">
        <f t="shared" si="1103"/>
        <v/>
      </c>
      <c r="CF1863" s="12">
        <f t="shared" si="1104"/>
        <v>0</v>
      </c>
      <c r="CG1863" s="12">
        <f t="shared" si="1105"/>
        <v>0</v>
      </c>
      <c r="CH1863" s="12">
        <f t="shared" si="1106"/>
        <v>0</v>
      </c>
      <c r="CI1863" s="12">
        <f t="shared" si="1107"/>
        <v>0</v>
      </c>
      <c r="CJ1863" s="12">
        <f t="shared" si="1108"/>
        <v>0</v>
      </c>
      <c r="CK1863" s="12">
        <f t="shared" si="1109"/>
        <v>0</v>
      </c>
    </row>
    <row r="1864" spans="50:89" x14ac:dyDescent="0.25">
      <c r="AX1864" s="12" t="str">
        <f t="shared" si="1079"/>
        <v/>
      </c>
      <c r="AY1864" s="12" t="str">
        <f t="shared" si="1073"/>
        <v/>
      </c>
      <c r="AZ1864" s="20">
        <f t="shared" si="1080"/>
        <v>0</v>
      </c>
      <c r="BA1864" s="12" t="str">
        <f t="shared" si="1075"/>
        <v/>
      </c>
      <c r="BB1864" s="12" t="str">
        <f t="shared" si="1076"/>
        <v/>
      </c>
      <c r="BC1864" s="12" t="str">
        <f t="shared" si="1077"/>
        <v/>
      </c>
      <c r="BD1864" s="12" t="str">
        <f t="shared" si="1078"/>
        <v/>
      </c>
      <c r="BF1864" s="12">
        <f t="shared" si="1081"/>
        <v>0</v>
      </c>
      <c r="BG1864" s="12">
        <f t="shared" si="1082"/>
        <v>0</v>
      </c>
      <c r="BH1864" s="12">
        <f t="shared" si="1083"/>
        <v>0</v>
      </c>
      <c r="BI1864" s="12">
        <f t="shared" si="1084"/>
        <v>0</v>
      </c>
      <c r="BJ1864" s="12">
        <f t="shared" si="1085"/>
        <v>0</v>
      </c>
      <c r="BK1864" s="12">
        <f t="shared" si="1086"/>
        <v>0</v>
      </c>
      <c r="BL1864" s="20">
        <f t="shared" si="1087"/>
        <v>0</v>
      </c>
      <c r="BM1864" s="12">
        <f t="shared" si="1088"/>
        <v>0</v>
      </c>
      <c r="BN1864" s="12" t="str">
        <f t="shared" si="1074"/>
        <v/>
      </c>
      <c r="BO1864" s="12" t="str">
        <f t="shared" si="1089"/>
        <v/>
      </c>
      <c r="BP1864" s="12" t="str">
        <f t="shared" si="1090"/>
        <v/>
      </c>
      <c r="BQ1864" s="12" t="str">
        <f t="shared" si="1091"/>
        <v/>
      </c>
      <c r="BS1864" s="12">
        <f t="shared" si="1092"/>
        <v>0</v>
      </c>
      <c r="BT1864" s="12">
        <f t="shared" si="1093"/>
        <v>0</v>
      </c>
      <c r="BU1864" s="12">
        <f t="shared" si="1094"/>
        <v>0</v>
      </c>
      <c r="BV1864" s="12">
        <f t="shared" si="1095"/>
        <v>0</v>
      </c>
      <c r="BW1864" s="12">
        <f t="shared" si="1096"/>
        <v>0</v>
      </c>
      <c r="BX1864" s="12">
        <f t="shared" si="1097"/>
        <v>0</v>
      </c>
      <c r="BY1864" s="12">
        <f t="shared" si="1098"/>
        <v>0</v>
      </c>
      <c r="BZ1864" s="12">
        <f t="shared" si="1099"/>
        <v>0</v>
      </c>
      <c r="CA1864" s="12" t="str">
        <f t="shared" si="1100"/>
        <v/>
      </c>
      <c r="CB1864" s="21" t="str">
        <f t="shared" si="1101"/>
        <v/>
      </c>
      <c r="CC1864" s="12" t="str">
        <f t="shared" si="1102"/>
        <v/>
      </c>
      <c r="CD1864" s="12" t="str">
        <f t="shared" si="1103"/>
        <v/>
      </c>
      <c r="CF1864" s="12">
        <f t="shared" si="1104"/>
        <v>0</v>
      </c>
      <c r="CG1864" s="12">
        <f t="shared" si="1105"/>
        <v>0</v>
      </c>
      <c r="CH1864" s="12">
        <f t="shared" si="1106"/>
        <v>0</v>
      </c>
      <c r="CI1864" s="12">
        <f t="shared" si="1107"/>
        <v>0</v>
      </c>
      <c r="CJ1864" s="12">
        <f t="shared" si="1108"/>
        <v>0</v>
      </c>
      <c r="CK1864" s="12">
        <f t="shared" si="1109"/>
        <v>0</v>
      </c>
    </row>
    <row r="1865" spans="50:89" x14ac:dyDescent="0.25">
      <c r="AX1865" s="12" t="str">
        <f t="shared" si="1079"/>
        <v/>
      </c>
      <c r="AY1865" s="12" t="str">
        <f t="shared" si="1073"/>
        <v/>
      </c>
      <c r="AZ1865" s="20">
        <f t="shared" si="1080"/>
        <v>0</v>
      </c>
      <c r="BA1865" s="12" t="str">
        <f t="shared" si="1075"/>
        <v/>
      </c>
      <c r="BB1865" s="12" t="str">
        <f t="shared" si="1076"/>
        <v/>
      </c>
      <c r="BC1865" s="12" t="str">
        <f t="shared" si="1077"/>
        <v/>
      </c>
      <c r="BD1865" s="12" t="str">
        <f t="shared" si="1078"/>
        <v/>
      </c>
      <c r="BF1865" s="12">
        <f t="shared" si="1081"/>
        <v>0</v>
      </c>
      <c r="BG1865" s="12">
        <f t="shared" si="1082"/>
        <v>0</v>
      </c>
      <c r="BH1865" s="12">
        <f t="shared" si="1083"/>
        <v>0</v>
      </c>
      <c r="BI1865" s="12">
        <f t="shared" si="1084"/>
        <v>0</v>
      </c>
      <c r="BJ1865" s="12">
        <f t="shared" si="1085"/>
        <v>0</v>
      </c>
      <c r="BK1865" s="12">
        <f t="shared" si="1086"/>
        <v>0</v>
      </c>
      <c r="BL1865" s="20">
        <f t="shared" si="1087"/>
        <v>0</v>
      </c>
      <c r="BM1865" s="12">
        <f t="shared" si="1088"/>
        <v>0</v>
      </c>
      <c r="BN1865" s="12" t="str">
        <f t="shared" si="1074"/>
        <v/>
      </c>
      <c r="BO1865" s="12" t="str">
        <f t="shared" si="1089"/>
        <v/>
      </c>
      <c r="BP1865" s="12" t="str">
        <f t="shared" si="1090"/>
        <v/>
      </c>
      <c r="BQ1865" s="12" t="str">
        <f t="shared" si="1091"/>
        <v/>
      </c>
      <c r="BS1865" s="12">
        <f t="shared" si="1092"/>
        <v>0</v>
      </c>
      <c r="BT1865" s="12">
        <f t="shared" si="1093"/>
        <v>0</v>
      </c>
      <c r="BU1865" s="12">
        <f t="shared" si="1094"/>
        <v>0</v>
      </c>
      <c r="BV1865" s="12">
        <f t="shared" si="1095"/>
        <v>0</v>
      </c>
      <c r="BW1865" s="12">
        <f t="shared" si="1096"/>
        <v>0</v>
      </c>
      <c r="BX1865" s="12">
        <f t="shared" si="1097"/>
        <v>0</v>
      </c>
      <c r="BY1865" s="12">
        <f t="shared" si="1098"/>
        <v>0</v>
      </c>
      <c r="BZ1865" s="12">
        <f t="shared" si="1099"/>
        <v>0</v>
      </c>
      <c r="CA1865" s="12" t="str">
        <f t="shared" si="1100"/>
        <v/>
      </c>
      <c r="CB1865" s="21" t="str">
        <f t="shared" si="1101"/>
        <v/>
      </c>
      <c r="CC1865" s="12" t="str">
        <f t="shared" si="1102"/>
        <v/>
      </c>
      <c r="CD1865" s="12" t="str">
        <f t="shared" si="1103"/>
        <v/>
      </c>
      <c r="CF1865" s="12">
        <f t="shared" si="1104"/>
        <v>0</v>
      </c>
      <c r="CG1865" s="12">
        <f t="shared" si="1105"/>
        <v>0</v>
      </c>
      <c r="CH1865" s="12">
        <f t="shared" si="1106"/>
        <v>0</v>
      </c>
      <c r="CI1865" s="12">
        <f t="shared" si="1107"/>
        <v>0</v>
      </c>
      <c r="CJ1865" s="12">
        <f t="shared" si="1108"/>
        <v>0</v>
      </c>
      <c r="CK1865" s="12">
        <f t="shared" si="1109"/>
        <v>0</v>
      </c>
    </row>
    <row r="1866" spans="50:89" x14ac:dyDescent="0.25">
      <c r="AX1866" s="12" t="str">
        <f t="shared" si="1079"/>
        <v/>
      </c>
      <c r="AY1866" s="12" t="str">
        <f t="shared" si="1073"/>
        <v/>
      </c>
      <c r="AZ1866" s="20">
        <f t="shared" si="1080"/>
        <v>0</v>
      </c>
      <c r="BA1866" s="12" t="str">
        <f t="shared" si="1075"/>
        <v/>
      </c>
      <c r="BB1866" s="12" t="str">
        <f t="shared" si="1076"/>
        <v/>
      </c>
      <c r="BC1866" s="12" t="str">
        <f t="shared" si="1077"/>
        <v/>
      </c>
      <c r="BD1866" s="12" t="str">
        <f t="shared" si="1078"/>
        <v/>
      </c>
      <c r="BF1866" s="12">
        <f t="shared" si="1081"/>
        <v>0</v>
      </c>
      <c r="BG1866" s="12">
        <f t="shared" si="1082"/>
        <v>0</v>
      </c>
      <c r="BH1866" s="12">
        <f t="shared" si="1083"/>
        <v>0</v>
      </c>
      <c r="BI1866" s="12">
        <f t="shared" si="1084"/>
        <v>0</v>
      </c>
      <c r="BJ1866" s="12">
        <f t="shared" si="1085"/>
        <v>0</v>
      </c>
      <c r="BK1866" s="12">
        <f t="shared" si="1086"/>
        <v>0</v>
      </c>
      <c r="BL1866" s="20">
        <f t="shared" si="1087"/>
        <v>0</v>
      </c>
      <c r="BM1866" s="12">
        <f t="shared" si="1088"/>
        <v>0</v>
      </c>
      <c r="BN1866" s="12" t="str">
        <f t="shared" si="1074"/>
        <v/>
      </c>
      <c r="BO1866" s="12" t="str">
        <f t="shared" si="1089"/>
        <v/>
      </c>
      <c r="BP1866" s="12" t="str">
        <f t="shared" si="1090"/>
        <v/>
      </c>
      <c r="BQ1866" s="12" t="str">
        <f t="shared" si="1091"/>
        <v/>
      </c>
      <c r="BS1866" s="12">
        <f t="shared" si="1092"/>
        <v>0</v>
      </c>
      <c r="BT1866" s="12">
        <f t="shared" si="1093"/>
        <v>0</v>
      </c>
      <c r="BU1866" s="12">
        <f t="shared" si="1094"/>
        <v>0</v>
      </c>
      <c r="BV1866" s="12">
        <f t="shared" si="1095"/>
        <v>0</v>
      </c>
      <c r="BW1866" s="12">
        <f t="shared" si="1096"/>
        <v>0</v>
      </c>
      <c r="BX1866" s="12">
        <f t="shared" si="1097"/>
        <v>0</v>
      </c>
      <c r="BY1866" s="12">
        <f t="shared" si="1098"/>
        <v>0</v>
      </c>
      <c r="BZ1866" s="12">
        <f t="shared" si="1099"/>
        <v>0</v>
      </c>
      <c r="CA1866" s="12" t="str">
        <f t="shared" si="1100"/>
        <v/>
      </c>
      <c r="CB1866" s="21" t="str">
        <f t="shared" si="1101"/>
        <v/>
      </c>
      <c r="CC1866" s="12" t="str">
        <f t="shared" si="1102"/>
        <v/>
      </c>
      <c r="CD1866" s="12" t="str">
        <f t="shared" si="1103"/>
        <v/>
      </c>
      <c r="CF1866" s="12">
        <f t="shared" si="1104"/>
        <v>0</v>
      </c>
      <c r="CG1866" s="12">
        <f t="shared" si="1105"/>
        <v>0</v>
      </c>
      <c r="CH1866" s="12">
        <f t="shared" si="1106"/>
        <v>0</v>
      </c>
      <c r="CI1866" s="12">
        <f t="shared" si="1107"/>
        <v>0</v>
      </c>
      <c r="CJ1866" s="12">
        <f t="shared" si="1108"/>
        <v>0</v>
      </c>
      <c r="CK1866" s="12">
        <f t="shared" si="1109"/>
        <v>0</v>
      </c>
    </row>
    <row r="1867" spans="50:89" x14ac:dyDescent="0.25">
      <c r="AX1867" s="12" t="str">
        <f t="shared" si="1079"/>
        <v/>
      </c>
      <c r="AY1867" s="12" t="str">
        <f t="shared" ref="AY1867:AY1930" si="1110">IFERROR(1/(COUNTIF($AX$2:$AX$2000,MATCH(C1867,$C$2:$C$2000,0))),"")</f>
        <v/>
      </c>
      <c r="AZ1867" s="20">
        <f t="shared" si="1080"/>
        <v>0</v>
      </c>
      <c r="BA1867" s="12" t="str">
        <f t="shared" si="1075"/>
        <v/>
      </c>
      <c r="BB1867" s="12" t="str">
        <f t="shared" si="1076"/>
        <v/>
      </c>
      <c r="BC1867" s="12" t="str">
        <f t="shared" si="1077"/>
        <v/>
      </c>
      <c r="BD1867" s="12" t="str">
        <f t="shared" si="1078"/>
        <v/>
      </c>
      <c r="BF1867" s="12">
        <f t="shared" si="1081"/>
        <v>0</v>
      </c>
      <c r="BG1867" s="12">
        <f t="shared" si="1082"/>
        <v>0</v>
      </c>
      <c r="BH1867" s="12">
        <f t="shared" si="1083"/>
        <v>0</v>
      </c>
      <c r="BI1867" s="12">
        <f t="shared" si="1084"/>
        <v>0</v>
      </c>
      <c r="BJ1867" s="12">
        <f t="shared" si="1085"/>
        <v>0</v>
      </c>
      <c r="BK1867" s="12">
        <f t="shared" si="1086"/>
        <v>0</v>
      </c>
      <c r="BL1867" s="20">
        <f t="shared" si="1087"/>
        <v>0</v>
      </c>
      <c r="BM1867" s="12">
        <f t="shared" si="1088"/>
        <v>0</v>
      </c>
      <c r="BN1867" s="12" t="str">
        <f t="shared" si="1074"/>
        <v/>
      </c>
      <c r="BO1867" s="12" t="str">
        <f t="shared" si="1089"/>
        <v/>
      </c>
      <c r="BP1867" s="12" t="str">
        <f t="shared" si="1090"/>
        <v/>
      </c>
      <c r="BQ1867" s="12" t="str">
        <f t="shared" si="1091"/>
        <v/>
      </c>
      <c r="BS1867" s="12">
        <f t="shared" si="1092"/>
        <v>0</v>
      </c>
      <c r="BT1867" s="12">
        <f t="shared" si="1093"/>
        <v>0</v>
      </c>
      <c r="BU1867" s="12">
        <f t="shared" si="1094"/>
        <v>0</v>
      </c>
      <c r="BV1867" s="12">
        <f t="shared" si="1095"/>
        <v>0</v>
      </c>
      <c r="BW1867" s="12">
        <f t="shared" si="1096"/>
        <v>0</v>
      </c>
      <c r="BX1867" s="12">
        <f t="shared" si="1097"/>
        <v>0</v>
      </c>
      <c r="BY1867" s="12">
        <f t="shared" si="1098"/>
        <v>0</v>
      </c>
      <c r="BZ1867" s="12">
        <f t="shared" si="1099"/>
        <v>0</v>
      </c>
      <c r="CA1867" s="12" t="str">
        <f t="shared" si="1100"/>
        <v/>
      </c>
      <c r="CB1867" s="21" t="str">
        <f t="shared" si="1101"/>
        <v/>
      </c>
      <c r="CC1867" s="12" t="str">
        <f t="shared" si="1102"/>
        <v/>
      </c>
      <c r="CD1867" s="12" t="str">
        <f t="shared" si="1103"/>
        <v/>
      </c>
      <c r="CF1867" s="12">
        <f t="shared" si="1104"/>
        <v>0</v>
      </c>
      <c r="CG1867" s="12">
        <f t="shared" si="1105"/>
        <v>0</v>
      </c>
      <c r="CH1867" s="12">
        <f t="shared" si="1106"/>
        <v>0</v>
      </c>
      <c r="CI1867" s="12">
        <f t="shared" si="1107"/>
        <v>0</v>
      </c>
      <c r="CJ1867" s="12">
        <f t="shared" si="1108"/>
        <v>0</v>
      </c>
      <c r="CK1867" s="12">
        <f t="shared" si="1109"/>
        <v>0</v>
      </c>
    </row>
    <row r="1868" spans="50:89" x14ac:dyDescent="0.25">
      <c r="AX1868" s="12" t="str">
        <f t="shared" si="1079"/>
        <v/>
      </c>
      <c r="AY1868" s="12" t="str">
        <f t="shared" si="1110"/>
        <v/>
      </c>
      <c r="AZ1868" s="20">
        <f t="shared" si="1080"/>
        <v>0</v>
      </c>
      <c r="BA1868" s="12" t="str">
        <f t="shared" si="1075"/>
        <v/>
      </c>
      <c r="BB1868" s="12" t="str">
        <f t="shared" si="1076"/>
        <v/>
      </c>
      <c r="BC1868" s="12" t="str">
        <f t="shared" si="1077"/>
        <v/>
      </c>
      <c r="BD1868" s="12" t="str">
        <f t="shared" si="1078"/>
        <v/>
      </c>
      <c r="BF1868" s="12">
        <f t="shared" si="1081"/>
        <v>0</v>
      </c>
      <c r="BG1868" s="12">
        <f t="shared" si="1082"/>
        <v>0</v>
      </c>
      <c r="BH1868" s="12">
        <f t="shared" si="1083"/>
        <v>0</v>
      </c>
      <c r="BI1868" s="12">
        <f t="shared" si="1084"/>
        <v>0</v>
      </c>
      <c r="BJ1868" s="12">
        <f t="shared" si="1085"/>
        <v>0</v>
      </c>
      <c r="BK1868" s="12">
        <f t="shared" si="1086"/>
        <v>0</v>
      </c>
      <c r="BL1868" s="20">
        <f t="shared" si="1087"/>
        <v>0</v>
      </c>
      <c r="BM1868" s="12">
        <f t="shared" si="1088"/>
        <v>0</v>
      </c>
      <c r="BN1868" s="12" t="str">
        <f t="shared" si="1074"/>
        <v/>
      </c>
      <c r="BO1868" s="12" t="str">
        <f t="shared" si="1089"/>
        <v/>
      </c>
      <c r="BP1868" s="12" t="str">
        <f t="shared" si="1090"/>
        <v/>
      </c>
      <c r="BQ1868" s="12" t="str">
        <f t="shared" si="1091"/>
        <v/>
      </c>
      <c r="BS1868" s="12">
        <f t="shared" si="1092"/>
        <v>0</v>
      </c>
      <c r="BT1868" s="12">
        <f t="shared" si="1093"/>
        <v>0</v>
      </c>
      <c r="BU1868" s="12">
        <f t="shared" si="1094"/>
        <v>0</v>
      </c>
      <c r="BV1868" s="12">
        <f t="shared" si="1095"/>
        <v>0</v>
      </c>
      <c r="BW1868" s="12">
        <f t="shared" si="1096"/>
        <v>0</v>
      </c>
      <c r="BX1868" s="12">
        <f t="shared" si="1097"/>
        <v>0</v>
      </c>
      <c r="BY1868" s="12">
        <f t="shared" si="1098"/>
        <v>0</v>
      </c>
      <c r="BZ1868" s="12">
        <f t="shared" si="1099"/>
        <v>0</v>
      </c>
      <c r="CA1868" s="12" t="str">
        <f t="shared" si="1100"/>
        <v/>
      </c>
      <c r="CB1868" s="21" t="str">
        <f t="shared" si="1101"/>
        <v/>
      </c>
      <c r="CC1868" s="12" t="str">
        <f t="shared" si="1102"/>
        <v/>
      </c>
      <c r="CD1868" s="12" t="str">
        <f t="shared" si="1103"/>
        <v/>
      </c>
      <c r="CF1868" s="12">
        <f t="shared" si="1104"/>
        <v>0</v>
      </c>
      <c r="CG1868" s="12">
        <f t="shared" si="1105"/>
        <v>0</v>
      </c>
      <c r="CH1868" s="12">
        <f t="shared" si="1106"/>
        <v>0</v>
      </c>
      <c r="CI1868" s="12">
        <f t="shared" si="1107"/>
        <v>0</v>
      </c>
      <c r="CJ1868" s="12">
        <f t="shared" si="1108"/>
        <v>0</v>
      </c>
      <c r="CK1868" s="12">
        <f t="shared" si="1109"/>
        <v>0</v>
      </c>
    </row>
    <row r="1869" spans="50:89" x14ac:dyDescent="0.25">
      <c r="AX1869" s="12" t="str">
        <f t="shared" si="1079"/>
        <v/>
      </c>
      <c r="AY1869" s="12" t="str">
        <f t="shared" si="1110"/>
        <v/>
      </c>
      <c r="AZ1869" s="20">
        <f t="shared" si="1080"/>
        <v>0</v>
      </c>
      <c r="BA1869" s="12" t="str">
        <f t="shared" si="1075"/>
        <v/>
      </c>
      <c r="BB1869" s="12" t="str">
        <f t="shared" si="1076"/>
        <v/>
      </c>
      <c r="BC1869" s="12" t="str">
        <f t="shared" si="1077"/>
        <v/>
      </c>
      <c r="BD1869" s="12" t="str">
        <f t="shared" si="1078"/>
        <v/>
      </c>
      <c r="BF1869" s="12">
        <f t="shared" si="1081"/>
        <v>0</v>
      </c>
      <c r="BG1869" s="12">
        <f t="shared" si="1082"/>
        <v>0</v>
      </c>
      <c r="BH1869" s="12">
        <f t="shared" si="1083"/>
        <v>0</v>
      </c>
      <c r="BI1869" s="12">
        <f t="shared" si="1084"/>
        <v>0</v>
      </c>
      <c r="BJ1869" s="12">
        <f t="shared" si="1085"/>
        <v>0</v>
      </c>
      <c r="BK1869" s="12">
        <f t="shared" si="1086"/>
        <v>0</v>
      </c>
      <c r="BL1869" s="20">
        <f t="shared" si="1087"/>
        <v>0</v>
      </c>
      <c r="BM1869" s="12">
        <f t="shared" si="1088"/>
        <v>0</v>
      </c>
      <c r="BN1869" s="12" t="str">
        <f t="shared" si="1074"/>
        <v/>
      </c>
      <c r="BO1869" s="12" t="str">
        <f t="shared" si="1089"/>
        <v/>
      </c>
      <c r="BP1869" s="12" t="str">
        <f t="shared" si="1090"/>
        <v/>
      </c>
      <c r="BQ1869" s="12" t="str">
        <f t="shared" si="1091"/>
        <v/>
      </c>
      <c r="BS1869" s="12">
        <f t="shared" si="1092"/>
        <v>0</v>
      </c>
      <c r="BT1869" s="12">
        <f t="shared" si="1093"/>
        <v>0</v>
      </c>
      <c r="BU1869" s="12">
        <f t="shared" si="1094"/>
        <v>0</v>
      </c>
      <c r="BV1869" s="12">
        <f t="shared" si="1095"/>
        <v>0</v>
      </c>
      <c r="BW1869" s="12">
        <f t="shared" si="1096"/>
        <v>0</v>
      </c>
      <c r="BX1869" s="12">
        <f t="shared" si="1097"/>
        <v>0</v>
      </c>
      <c r="BY1869" s="12">
        <f t="shared" si="1098"/>
        <v>0</v>
      </c>
      <c r="BZ1869" s="12">
        <f t="shared" si="1099"/>
        <v>0</v>
      </c>
      <c r="CA1869" s="12" t="str">
        <f t="shared" si="1100"/>
        <v/>
      </c>
      <c r="CB1869" s="21" t="str">
        <f t="shared" si="1101"/>
        <v/>
      </c>
      <c r="CC1869" s="12" t="str">
        <f t="shared" si="1102"/>
        <v/>
      </c>
      <c r="CD1869" s="12" t="str">
        <f t="shared" si="1103"/>
        <v/>
      </c>
      <c r="CF1869" s="12">
        <f t="shared" si="1104"/>
        <v>0</v>
      </c>
      <c r="CG1869" s="12">
        <f t="shared" si="1105"/>
        <v>0</v>
      </c>
      <c r="CH1869" s="12">
        <f t="shared" si="1106"/>
        <v>0</v>
      </c>
      <c r="CI1869" s="12">
        <f t="shared" si="1107"/>
        <v>0</v>
      </c>
      <c r="CJ1869" s="12">
        <f t="shared" si="1108"/>
        <v>0</v>
      </c>
      <c r="CK1869" s="12">
        <f t="shared" si="1109"/>
        <v>0</v>
      </c>
    </row>
    <row r="1870" spans="50:89" x14ac:dyDescent="0.25">
      <c r="AX1870" s="12" t="str">
        <f t="shared" si="1079"/>
        <v/>
      </c>
      <c r="AY1870" s="12" t="str">
        <f t="shared" si="1110"/>
        <v/>
      </c>
      <c r="AZ1870" s="20">
        <f t="shared" si="1080"/>
        <v>0</v>
      </c>
      <c r="BA1870" s="12" t="str">
        <f t="shared" si="1075"/>
        <v/>
      </c>
      <c r="BB1870" s="12" t="str">
        <f t="shared" si="1076"/>
        <v/>
      </c>
      <c r="BC1870" s="12" t="str">
        <f t="shared" si="1077"/>
        <v/>
      </c>
      <c r="BD1870" s="12" t="str">
        <f t="shared" si="1078"/>
        <v/>
      </c>
      <c r="BF1870" s="12">
        <f t="shared" si="1081"/>
        <v>0</v>
      </c>
      <c r="BG1870" s="12">
        <f t="shared" si="1082"/>
        <v>0</v>
      </c>
      <c r="BH1870" s="12">
        <f t="shared" si="1083"/>
        <v>0</v>
      </c>
      <c r="BI1870" s="12">
        <f t="shared" si="1084"/>
        <v>0</v>
      </c>
      <c r="BJ1870" s="12">
        <f t="shared" si="1085"/>
        <v>0</v>
      </c>
      <c r="BK1870" s="12">
        <f t="shared" si="1086"/>
        <v>0</v>
      </c>
      <c r="BL1870" s="20">
        <f t="shared" si="1087"/>
        <v>0</v>
      </c>
      <c r="BM1870" s="12">
        <f t="shared" si="1088"/>
        <v>0</v>
      </c>
      <c r="BN1870" s="12" t="str">
        <f t="shared" si="1074"/>
        <v/>
      </c>
      <c r="BO1870" s="12" t="str">
        <f t="shared" si="1089"/>
        <v/>
      </c>
      <c r="BP1870" s="12" t="str">
        <f t="shared" si="1090"/>
        <v/>
      </c>
      <c r="BQ1870" s="12" t="str">
        <f t="shared" si="1091"/>
        <v/>
      </c>
      <c r="BS1870" s="12">
        <f t="shared" si="1092"/>
        <v>0</v>
      </c>
      <c r="BT1870" s="12">
        <f t="shared" si="1093"/>
        <v>0</v>
      </c>
      <c r="BU1870" s="12">
        <f t="shared" si="1094"/>
        <v>0</v>
      </c>
      <c r="BV1870" s="12">
        <f t="shared" si="1095"/>
        <v>0</v>
      </c>
      <c r="BW1870" s="12">
        <f t="shared" si="1096"/>
        <v>0</v>
      </c>
      <c r="BX1870" s="12">
        <f t="shared" si="1097"/>
        <v>0</v>
      </c>
      <c r="BY1870" s="12">
        <f t="shared" si="1098"/>
        <v>0</v>
      </c>
      <c r="BZ1870" s="12">
        <f t="shared" si="1099"/>
        <v>0</v>
      </c>
      <c r="CA1870" s="12" t="str">
        <f t="shared" si="1100"/>
        <v/>
      </c>
      <c r="CB1870" s="21" t="str">
        <f t="shared" si="1101"/>
        <v/>
      </c>
      <c r="CC1870" s="12" t="str">
        <f t="shared" si="1102"/>
        <v/>
      </c>
      <c r="CD1870" s="12" t="str">
        <f t="shared" si="1103"/>
        <v/>
      </c>
      <c r="CF1870" s="12">
        <f t="shared" si="1104"/>
        <v>0</v>
      </c>
      <c r="CG1870" s="12">
        <f t="shared" si="1105"/>
        <v>0</v>
      </c>
      <c r="CH1870" s="12">
        <f t="shared" si="1106"/>
        <v>0</v>
      </c>
      <c r="CI1870" s="12">
        <f t="shared" si="1107"/>
        <v>0</v>
      </c>
      <c r="CJ1870" s="12">
        <f t="shared" si="1108"/>
        <v>0</v>
      </c>
      <c r="CK1870" s="12">
        <f t="shared" si="1109"/>
        <v>0</v>
      </c>
    </row>
    <row r="1871" spans="50:89" x14ac:dyDescent="0.25">
      <c r="AX1871" s="12" t="str">
        <f t="shared" si="1079"/>
        <v/>
      </c>
      <c r="AY1871" s="12" t="str">
        <f t="shared" si="1110"/>
        <v/>
      </c>
      <c r="AZ1871" s="20">
        <f t="shared" si="1080"/>
        <v>0</v>
      </c>
      <c r="BA1871" s="12" t="str">
        <f t="shared" si="1075"/>
        <v/>
      </c>
      <c r="BB1871" s="12" t="str">
        <f t="shared" si="1076"/>
        <v/>
      </c>
      <c r="BC1871" s="12" t="str">
        <f t="shared" si="1077"/>
        <v/>
      </c>
      <c r="BD1871" s="12" t="str">
        <f t="shared" si="1078"/>
        <v/>
      </c>
      <c r="BF1871" s="12">
        <f t="shared" si="1081"/>
        <v>0</v>
      </c>
      <c r="BG1871" s="12">
        <f t="shared" si="1082"/>
        <v>0</v>
      </c>
      <c r="BH1871" s="12">
        <f t="shared" si="1083"/>
        <v>0</v>
      </c>
      <c r="BI1871" s="12">
        <f t="shared" si="1084"/>
        <v>0</v>
      </c>
      <c r="BJ1871" s="12">
        <f t="shared" si="1085"/>
        <v>0</v>
      </c>
      <c r="BK1871" s="12">
        <f t="shared" si="1086"/>
        <v>0</v>
      </c>
      <c r="BL1871" s="20">
        <f t="shared" si="1087"/>
        <v>0</v>
      </c>
      <c r="BM1871" s="12">
        <f t="shared" si="1088"/>
        <v>0</v>
      </c>
      <c r="BN1871" s="12" t="str">
        <f t="shared" si="1074"/>
        <v/>
      </c>
      <c r="BO1871" s="12" t="str">
        <f t="shared" si="1089"/>
        <v/>
      </c>
      <c r="BP1871" s="12" t="str">
        <f t="shared" si="1090"/>
        <v/>
      </c>
      <c r="BQ1871" s="12" t="str">
        <f t="shared" si="1091"/>
        <v/>
      </c>
      <c r="BS1871" s="12">
        <f t="shared" si="1092"/>
        <v>0</v>
      </c>
      <c r="BT1871" s="12">
        <f t="shared" si="1093"/>
        <v>0</v>
      </c>
      <c r="BU1871" s="12">
        <f t="shared" si="1094"/>
        <v>0</v>
      </c>
      <c r="BV1871" s="12">
        <f t="shared" si="1095"/>
        <v>0</v>
      </c>
      <c r="BW1871" s="12">
        <f t="shared" si="1096"/>
        <v>0</v>
      </c>
      <c r="BX1871" s="12">
        <f t="shared" si="1097"/>
        <v>0</v>
      </c>
      <c r="BY1871" s="12">
        <f t="shared" si="1098"/>
        <v>0</v>
      </c>
      <c r="BZ1871" s="12">
        <f t="shared" si="1099"/>
        <v>0</v>
      </c>
      <c r="CA1871" s="12" t="str">
        <f t="shared" si="1100"/>
        <v/>
      </c>
      <c r="CB1871" s="21" t="str">
        <f t="shared" si="1101"/>
        <v/>
      </c>
      <c r="CC1871" s="12" t="str">
        <f t="shared" si="1102"/>
        <v/>
      </c>
      <c r="CD1871" s="12" t="str">
        <f t="shared" si="1103"/>
        <v/>
      </c>
      <c r="CF1871" s="12">
        <f t="shared" si="1104"/>
        <v>0</v>
      </c>
      <c r="CG1871" s="12">
        <f t="shared" si="1105"/>
        <v>0</v>
      </c>
      <c r="CH1871" s="12">
        <f t="shared" si="1106"/>
        <v>0</v>
      </c>
      <c r="CI1871" s="12">
        <f t="shared" si="1107"/>
        <v>0</v>
      </c>
      <c r="CJ1871" s="12">
        <f t="shared" si="1108"/>
        <v>0</v>
      </c>
      <c r="CK1871" s="12">
        <f t="shared" si="1109"/>
        <v>0</v>
      </c>
    </row>
    <row r="1872" spans="50:89" x14ac:dyDescent="0.25">
      <c r="AX1872" s="12" t="str">
        <f t="shared" si="1079"/>
        <v/>
      </c>
      <c r="AY1872" s="12" t="str">
        <f t="shared" si="1110"/>
        <v/>
      </c>
      <c r="AZ1872" s="20">
        <f t="shared" si="1080"/>
        <v>0</v>
      </c>
      <c r="BA1872" s="12" t="str">
        <f t="shared" si="1075"/>
        <v/>
      </c>
      <c r="BB1872" s="12" t="str">
        <f t="shared" si="1076"/>
        <v/>
      </c>
      <c r="BC1872" s="12" t="str">
        <f t="shared" si="1077"/>
        <v/>
      </c>
      <c r="BD1872" s="12" t="str">
        <f t="shared" si="1078"/>
        <v/>
      </c>
      <c r="BF1872" s="12">
        <f t="shared" si="1081"/>
        <v>0</v>
      </c>
      <c r="BG1872" s="12">
        <f t="shared" si="1082"/>
        <v>0</v>
      </c>
      <c r="BH1872" s="12">
        <f t="shared" si="1083"/>
        <v>0</v>
      </c>
      <c r="BI1872" s="12">
        <f t="shared" si="1084"/>
        <v>0</v>
      </c>
      <c r="BJ1872" s="12">
        <f t="shared" si="1085"/>
        <v>0</v>
      </c>
      <c r="BK1872" s="12">
        <f t="shared" si="1086"/>
        <v>0</v>
      </c>
      <c r="BL1872" s="20">
        <f t="shared" si="1087"/>
        <v>0</v>
      </c>
      <c r="BM1872" s="12">
        <f t="shared" si="1088"/>
        <v>0</v>
      </c>
      <c r="BN1872" s="12" t="str">
        <f t="shared" si="1074"/>
        <v/>
      </c>
      <c r="BO1872" s="12" t="str">
        <f t="shared" si="1089"/>
        <v/>
      </c>
      <c r="BP1872" s="12" t="str">
        <f t="shared" si="1090"/>
        <v/>
      </c>
      <c r="BQ1872" s="12" t="str">
        <f t="shared" si="1091"/>
        <v/>
      </c>
      <c r="BS1872" s="12">
        <f t="shared" si="1092"/>
        <v>0</v>
      </c>
      <c r="BT1872" s="12">
        <f t="shared" si="1093"/>
        <v>0</v>
      </c>
      <c r="BU1872" s="12">
        <f t="shared" si="1094"/>
        <v>0</v>
      </c>
      <c r="BV1872" s="12">
        <f t="shared" si="1095"/>
        <v>0</v>
      </c>
      <c r="BW1872" s="12">
        <f t="shared" si="1096"/>
        <v>0</v>
      </c>
      <c r="BX1872" s="12">
        <f t="shared" si="1097"/>
        <v>0</v>
      </c>
      <c r="BY1872" s="12">
        <f t="shared" si="1098"/>
        <v>0</v>
      </c>
      <c r="BZ1872" s="12">
        <f t="shared" si="1099"/>
        <v>0</v>
      </c>
      <c r="CA1872" s="12" t="str">
        <f t="shared" si="1100"/>
        <v/>
      </c>
      <c r="CB1872" s="21" t="str">
        <f t="shared" si="1101"/>
        <v/>
      </c>
      <c r="CC1872" s="12" t="str">
        <f t="shared" si="1102"/>
        <v/>
      </c>
      <c r="CD1872" s="12" t="str">
        <f t="shared" si="1103"/>
        <v/>
      </c>
      <c r="CF1872" s="12">
        <f t="shared" si="1104"/>
        <v>0</v>
      </c>
      <c r="CG1872" s="12">
        <f t="shared" si="1105"/>
        <v>0</v>
      </c>
      <c r="CH1872" s="12">
        <f t="shared" si="1106"/>
        <v>0</v>
      </c>
      <c r="CI1872" s="12">
        <f t="shared" si="1107"/>
        <v>0</v>
      </c>
      <c r="CJ1872" s="12">
        <f t="shared" si="1108"/>
        <v>0</v>
      </c>
      <c r="CK1872" s="12">
        <f t="shared" si="1109"/>
        <v>0</v>
      </c>
    </row>
    <row r="1873" spans="50:89" x14ac:dyDescent="0.25">
      <c r="AX1873" s="12" t="str">
        <f t="shared" si="1079"/>
        <v/>
      </c>
      <c r="AY1873" s="12" t="str">
        <f t="shared" si="1110"/>
        <v/>
      </c>
      <c r="AZ1873" s="20">
        <f t="shared" si="1080"/>
        <v>0</v>
      </c>
      <c r="BA1873" s="12" t="str">
        <f t="shared" si="1075"/>
        <v/>
      </c>
      <c r="BB1873" s="12" t="str">
        <f t="shared" si="1076"/>
        <v/>
      </c>
      <c r="BC1873" s="12" t="str">
        <f t="shared" si="1077"/>
        <v/>
      </c>
      <c r="BD1873" s="12" t="str">
        <f t="shared" si="1078"/>
        <v/>
      </c>
      <c r="BF1873" s="12">
        <f t="shared" si="1081"/>
        <v>0</v>
      </c>
      <c r="BG1873" s="12">
        <f t="shared" si="1082"/>
        <v>0</v>
      </c>
      <c r="BH1873" s="12">
        <f t="shared" si="1083"/>
        <v>0</v>
      </c>
      <c r="BI1873" s="12">
        <f t="shared" si="1084"/>
        <v>0</v>
      </c>
      <c r="BJ1873" s="12">
        <f t="shared" si="1085"/>
        <v>0</v>
      </c>
      <c r="BK1873" s="12">
        <f t="shared" si="1086"/>
        <v>0</v>
      </c>
      <c r="BL1873" s="20">
        <f t="shared" si="1087"/>
        <v>0</v>
      </c>
      <c r="BM1873" s="12">
        <f t="shared" si="1088"/>
        <v>0</v>
      </c>
      <c r="BN1873" s="12" t="str">
        <f t="shared" si="1074"/>
        <v/>
      </c>
      <c r="BO1873" s="12" t="str">
        <f t="shared" si="1089"/>
        <v/>
      </c>
      <c r="BP1873" s="12" t="str">
        <f t="shared" si="1090"/>
        <v/>
      </c>
      <c r="BQ1873" s="12" t="str">
        <f t="shared" si="1091"/>
        <v/>
      </c>
      <c r="BS1873" s="12">
        <f t="shared" si="1092"/>
        <v>0</v>
      </c>
      <c r="BT1873" s="12">
        <f t="shared" si="1093"/>
        <v>0</v>
      </c>
      <c r="BU1873" s="12">
        <f t="shared" si="1094"/>
        <v>0</v>
      </c>
      <c r="BV1873" s="12">
        <f t="shared" si="1095"/>
        <v>0</v>
      </c>
      <c r="BW1873" s="12">
        <f t="shared" si="1096"/>
        <v>0</v>
      </c>
      <c r="BX1873" s="12">
        <f t="shared" si="1097"/>
        <v>0</v>
      </c>
      <c r="BY1873" s="12">
        <f t="shared" si="1098"/>
        <v>0</v>
      </c>
      <c r="BZ1873" s="12">
        <f t="shared" si="1099"/>
        <v>0</v>
      </c>
      <c r="CA1873" s="12" t="str">
        <f t="shared" si="1100"/>
        <v/>
      </c>
      <c r="CB1873" s="21" t="str">
        <f t="shared" si="1101"/>
        <v/>
      </c>
      <c r="CC1873" s="12" t="str">
        <f t="shared" si="1102"/>
        <v/>
      </c>
      <c r="CD1873" s="12" t="str">
        <f t="shared" si="1103"/>
        <v/>
      </c>
      <c r="CF1873" s="12">
        <f t="shared" si="1104"/>
        <v>0</v>
      </c>
      <c r="CG1873" s="12">
        <f t="shared" si="1105"/>
        <v>0</v>
      </c>
      <c r="CH1873" s="12">
        <f t="shared" si="1106"/>
        <v>0</v>
      </c>
      <c r="CI1873" s="12">
        <f t="shared" si="1107"/>
        <v>0</v>
      </c>
      <c r="CJ1873" s="12">
        <f t="shared" si="1108"/>
        <v>0</v>
      </c>
      <c r="CK1873" s="12">
        <f t="shared" si="1109"/>
        <v>0</v>
      </c>
    </row>
    <row r="1874" spans="50:89" x14ac:dyDescent="0.25">
      <c r="AX1874" s="12" t="str">
        <f t="shared" si="1079"/>
        <v/>
      </c>
      <c r="AY1874" s="12" t="str">
        <f t="shared" si="1110"/>
        <v/>
      </c>
      <c r="AZ1874" s="20">
        <f t="shared" si="1080"/>
        <v>0</v>
      </c>
      <c r="BA1874" s="12" t="str">
        <f t="shared" si="1075"/>
        <v/>
      </c>
      <c r="BB1874" s="12" t="str">
        <f t="shared" si="1076"/>
        <v/>
      </c>
      <c r="BC1874" s="12" t="str">
        <f t="shared" si="1077"/>
        <v/>
      </c>
      <c r="BD1874" s="12" t="str">
        <f t="shared" si="1078"/>
        <v/>
      </c>
      <c r="BF1874" s="12">
        <f t="shared" si="1081"/>
        <v>0</v>
      </c>
      <c r="BG1874" s="12">
        <f t="shared" si="1082"/>
        <v>0</v>
      </c>
      <c r="BH1874" s="12">
        <f t="shared" si="1083"/>
        <v>0</v>
      </c>
      <c r="BI1874" s="12">
        <f t="shared" si="1084"/>
        <v>0</v>
      </c>
      <c r="BJ1874" s="12">
        <f t="shared" si="1085"/>
        <v>0</v>
      </c>
      <c r="BK1874" s="12">
        <f t="shared" si="1086"/>
        <v>0</v>
      </c>
      <c r="BL1874" s="20">
        <f t="shared" si="1087"/>
        <v>0</v>
      </c>
      <c r="BM1874" s="12">
        <f t="shared" si="1088"/>
        <v>0</v>
      </c>
      <c r="BN1874" s="12" t="str">
        <f t="shared" si="1074"/>
        <v/>
      </c>
      <c r="BO1874" s="12" t="str">
        <f t="shared" si="1089"/>
        <v/>
      </c>
      <c r="BP1874" s="12" t="str">
        <f t="shared" si="1090"/>
        <v/>
      </c>
      <c r="BQ1874" s="12" t="str">
        <f t="shared" si="1091"/>
        <v/>
      </c>
      <c r="BS1874" s="12">
        <f t="shared" si="1092"/>
        <v>0</v>
      </c>
      <c r="BT1874" s="12">
        <f t="shared" si="1093"/>
        <v>0</v>
      </c>
      <c r="BU1874" s="12">
        <f t="shared" si="1094"/>
        <v>0</v>
      </c>
      <c r="BV1874" s="12">
        <f t="shared" si="1095"/>
        <v>0</v>
      </c>
      <c r="BW1874" s="12">
        <f t="shared" si="1096"/>
        <v>0</v>
      </c>
      <c r="BX1874" s="12">
        <f t="shared" si="1097"/>
        <v>0</v>
      </c>
      <c r="BY1874" s="12">
        <f t="shared" si="1098"/>
        <v>0</v>
      </c>
      <c r="BZ1874" s="12">
        <f t="shared" si="1099"/>
        <v>0</v>
      </c>
      <c r="CA1874" s="12" t="str">
        <f t="shared" si="1100"/>
        <v/>
      </c>
      <c r="CB1874" s="21" t="str">
        <f t="shared" si="1101"/>
        <v/>
      </c>
      <c r="CC1874" s="12" t="str">
        <f t="shared" si="1102"/>
        <v/>
      </c>
      <c r="CD1874" s="12" t="str">
        <f t="shared" si="1103"/>
        <v/>
      </c>
      <c r="CF1874" s="12">
        <f t="shared" si="1104"/>
        <v>0</v>
      </c>
      <c r="CG1874" s="12">
        <f t="shared" si="1105"/>
        <v>0</v>
      </c>
      <c r="CH1874" s="12">
        <f t="shared" si="1106"/>
        <v>0</v>
      </c>
      <c r="CI1874" s="12">
        <f t="shared" si="1107"/>
        <v>0</v>
      </c>
      <c r="CJ1874" s="12">
        <f t="shared" si="1108"/>
        <v>0</v>
      </c>
      <c r="CK1874" s="12">
        <f t="shared" si="1109"/>
        <v>0</v>
      </c>
    </row>
    <row r="1875" spans="50:89" x14ac:dyDescent="0.25">
      <c r="AX1875" s="12" t="str">
        <f t="shared" si="1079"/>
        <v/>
      </c>
      <c r="AY1875" s="12" t="str">
        <f t="shared" si="1110"/>
        <v/>
      </c>
      <c r="AZ1875" s="20">
        <f t="shared" si="1080"/>
        <v>0</v>
      </c>
      <c r="BA1875" s="12" t="str">
        <f t="shared" si="1075"/>
        <v/>
      </c>
      <c r="BB1875" s="12" t="str">
        <f t="shared" si="1076"/>
        <v/>
      </c>
      <c r="BC1875" s="12" t="str">
        <f t="shared" si="1077"/>
        <v/>
      </c>
      <c r="BD1875" s="12" t="str">
        <f t="shared" si="1078"/>
        <v/>
      </c>
      <c r="BF1875" s="12">
        <f t="shared" si="1081"/>
        <v>0</v>
      </c>
      <c r="BG1875" s="12">
        <f t="shared" si="1082"/>
        <v>0</v>
      </c>
      <c r="BH1875" s="12">
        <f t="shared" si="1083"/>
        <v>0</v>
      </c>
      <c r="BI1875" s="12">
        <f t="shared" si="1084"/>
        <v>0</v>
      </c>
      <c r="BJ1875" s="12">
        <f t="shared" si="1085"/>
        <v>0</v>
      </c>
      <c r="BK1875" s="12">
        <f t="shared" si="1086"/>
        <v>0</v>
      </c>
      <c r="BL1875" s="20">
        <f t="shared" si="1087"/>
        <v>0</v>
      </c>
      <c r="BM1875" s="12">
        <f t="shared" si="1088"/>
        <v>0</v>
      </c>
      <c r="BN1875" s="12" t="str">
        <f t="shared" si="1074"/>
        <v/>
      </c>
      <c r="BO1875" s="12" t="str">
        <f t="shared" si="1089"/>
        <v/>
      </c>
      <c r="BP1875" s="12" t="str">
        <f t="shared" si="1090"/>
        <v/>
      </c>
      <c r="BQ1875" s="12" t="str">
        <f t="shared" si="1091"/>
        <v/>
      </c>
      <c r="BS1875" s="12">
        <f t="shared" si="1092"/>
        <v>0</v>
      </c>
      <c r="BT1875" s="12">
        <f t="shared" si="1093"/>
        <v>0</v>
      </c>
      <c r="BU1875" s="12">
        <f t="shared" si="1094"/>
        <v>0</v>
      </c>
      <c r="BV1875" s="12">
        <f t="shared" si="1095"/>
        <v>0</v>
      </c>
      <c r="BW1875" s="12">
        <f t="shared" si="1096"/>
        <v>0</v>
      </c>
      <c r="BX1875" s="12">
        <f t="shared" si="1097"/>
        <v>0</v>
      </c>
      <c r="BY1875" s="12">
        <f t="shared" si="1098"/>
        <v>0</v>
      </c>
      <c r="BZ1875" s="12">
        <f t="shared" si="1099"/>
        <v>0</v>
      </c>
      <c r="CA1875" s="12" t="str">
        <f t="shared" si="1100"/>
        <v/>
      </c>
      <c r="CB1875" s="21" t="str">
        <f t="shared" si="1101"/>
        <v/>
      </c>
      <c r="CC1875" s="12" t="str">
        <f t="shared" si="1102"/>
        <v/>
      </c>
      <c r="CD1875" s="12" t="str">
        <f t="shared" si="1103"/>
        <v/>
      </c>
      <c r="CF1875" s="12">
        <f t="shared" si="1104"/>
        <v>0</v>
      </c>
      <c r="CG1875" s="12">
        <f t="shared" si="1105"/>
        <v>0</v>
      </c>
      <c r="CH1875" s="12">
        <f t="shared" si="1106"/>
        <v>0</v>
      </c>
      <c r="CI1875" s="12">
        <f t="shared" si="1107"/>
        <v>0</v>
      </c>
      <c r="CJ1875" s="12">
        <f t="shared" si="1108"/>
        <v>0</v>
      </c>
      <c r="CK1875" s="12">
        <f t="shared" si="1109"/>
        <v>0</v>
      </c>
    </row>
    <row r="1876" spans="50:89" x14ac:dyDescent="0.25">
      <c r="AX1876" s="12" t="str">
        <f t="shared" si="1079"/>
        <v/>
      </c>
      <c r="AY1876" s="12" t="str">
        <f t="shared" si="1110"/>
        <v/>
      </c>
      <c r="AZ1876" s="20">
        <f t="shared" si="1080"/>
        <v>0</v>
      </c>
      <c r="BA1876" s="12" t="str">
        <f t="shared" si="1075"/>
        <v/>
      </c>
      <c r="BB1876" s="12" t="str">
        <f t="shared" si="1076"/>
        <v/>
      </c>
      <c r="BC1876" s="12" t="str">
        <f t="shared" si="1077"/>
        <v/>
      </c>
      <c r="BD1876" s="12" t="str">
        <f t="shared" si="1078"/>
        <v/>
      </c>
      <c r="BF1876" s="12">
        <f t="shared" si="1081"/>
        <v>0</v>
      </c>
      <c r="BG1876" s="12">
        <f t="shared" si="1082"/>
        <v>0</v>
      </c>
      <c r="BH1876" s="12">
        <f t="shared" si="1083"/>
        <v>0</v>
      </c>
      <c r="BI1876" s="12">
        <f t="shared" si="1084"/>
        <v>0</v>
      </c>
      <c r="BJ1876" s="12">
        <f t="shared" si="1085"/>
        <v>0</v>
      </c>
      <c r="BK1876" s="12">
        <f t="shared" si="1086"/>
        <v>0</v>
      </c>
      <c r="BL1876" s="20">
        <f t="shared" si="1087"/>
        <v>0</v>
      </c>
      <c r="BM1876" s="12">
        <f t="shared" si="1088"/>
        <v>0</v>
      </c>
      <c r="BN1876" s="12" t="str">
        <f t="shared" si="1074"/>
        <v/>
      </c>
      <c r="BO1876" s="12" t="str">
        <f t="shared" si="1089"/>
        <v/>
      </c>
      <c r="BP1876" s="12" t="str">
        <f t="shared" si="1090"/>
        <v/>
      </c>
      <c r="BQ1876" s="12" t="str">
        <f t="shared" si="1091"/>
        <v/>
      </c>
      <c r="BS1876" s="12">
        <f t="shared" si="1092"/>
        <v>0</v>
      </c>
      <c r="BT1876" s="12">
        <f t="shared" si="1093"/>
        <v>0</v>
      </c>
      <c r="BU1876" s="12">
        <f t="shared" si="1094"/>
        <v>0</v>
      </c>
      <c r="BV1876" s="12">
        <f t="shared" si="1095"/>
        <v>0</v>
      </c>
      <c r="BW1876" s="12">
        <f t="shared" si="1096"/>
        <v>0</v>
      </c>
      <c r="BX1876" s="12">
        <f t="shared" si="1097"/>
        <v>0</v>
      </c>
      <c r="BY1876" s="12">
        <f t="shared" si="1098"/>
        <v>0</v>
      </c>
      <c r="BZ1876" s="12">
        <f t="shared" si="1099"/>
        <v>0</v>
      </c>
      <c r="CA1876" s="12" t="str">
        <f t="shared" si="1100"/>
        <v/>
      </c>
      <c r="CB1876" s="21" t="str">
        <f t="shared" si="1101"/>
        <v/>
      </c>
      <c r="CC1876" s="12" t="str">
        <f t="shared" si="1102"/>
        <v/>
      </c>
      <c r="CD1876" s="12" t="str">
        <f t="shared" si="1103"/>
        <v/>
      </c>
      <c r="CF1876" s="12">
        <f t="shared" si="1104"/>
        <v>0</v>
      </c>
      <c r="CG1876" s="12">
        <f t="shared" si="1105"/>
        <v>0</v>
      </c>
      <c r="CH1876" s="12">
        <f t="shared" si="1106"/>
        <v>0</v>
      </c>
      <c r="CI1876" s="12">
        <f t="shared" si="1107"/>
        <v>0</v>
      </c>
      <c r="CJ1876" s="12">
        <f t="shared" si="1108"/>
        <v>0</v>
      </c>
      <c r="CK1876" s="12">
        <f t="shared" si="1109"/>
        <v>0</v>
      </c>
    </row>
    <row r="1877" spans="50:89" x14ac:dyDescent="0.25">
      <c r="AX1877" s="12" t="str">
        <f t="shared" si="1079"/>
        <v/>
      </c>
      <c r="AY1877" s="12" t="str">
        <f t="shared" si="1110"/>
        <v/>
      </c>
      <c r="AZ1877" s="20">
        <f t="shared" si="1080"/>
        <v>0</v>
      </c>
      <c r="BA1877" s="12" t="str">
        <f t="shared" si="1075"/>
        <v/>
      </c>
      <c r="BB1877" s="12" t="str">
        <f t="shared" si="1076"/>
        <v/>
      </c>
      <c r="BC1877" s="12" t="str">
        <f t="shared" si="1077"/>
        <v/>
      </c>
      <c r="BD1877" s="12" t="str">
        <f t="shared" si="1078"/>
        <v/>
      </c>
      <c r="BF1877" s="12">
        <f t="shared" si="1081"/>
        <v>0</v>
      </c>
      <c r="BG1877" s="12">
        <f t="shared" si="1082"/>
        <v>0</v>
      </c>
      <c r="BH1877" s="12">
        <f t="shared" si="1083"/>
        <v>0</v>
      </c>
      <c r="BI1877" s="12">
        <f t="shared" si="1084"/>
        <v>0</v>
      </c>
      <c r="BJ1877" s="12">
        <f t="shared" si="1085"/>
        <v>0</v>
      </c>
      <c r="BK1877" s="12">
        <f t="shared" si="1086"/>
        <v>0</v>
      </c>
      <c r="BL1877" s="20">
        <f t="shared" si="1087"/>
        <v>0</v>
      </c>
      <c r="BM1877" s="12">
        <f t="shared" si="1088"/>
        <v>0</v>
      </c>
      <c r="BN1877" s="12" t="str">
        <f t="shared" si="1074"/>
        <v/>
      </c>
      <c r="BO1877" s="12" t="str">
        <f t="shared" si="1089"/>
        <v/>
      </c>
      <c r="BP1877" s="12" t="str">
        <f t="shared" si="1090"/>
        <v/>
      </c>
      <c r="BQ1877" s="12" t="str">
        <f t="shared" si="1091"/>
        <v/>
      </c>
      <c r="BS1877" s="12">
        <f t="shared" si="1092"/>
        <v>0</v>
      </c>
      <c r="BT1877" s="12">
        <f t="shared" si="1093"/>
        <v>0</v>
      </c>
      <c r="BU1877" s="12">
        <f t="shared" si="1094"/>
        <v>0</v>
      </c>
      <c r="BV1877" s="12">
        <f t="shared" si="1095"/>
        <v>0</v>
      </c>
      <c r="BW1877" s="12">
        <f t="shared" si="1096"/>
        <v>0</v>
      </c>
      <c r="BX1877" s="12">
        <f t="shared" si="1097"/>
        <v>0</v>
      </c>
      <c r="BY1877" s="12">
        <f t="shared" si="1098"/>
        <v>0</v>
      </c>
      <c r="BZ1877" s="12">
        <f t="shared" si="1099"/>
        <v>0</v>
      </c>
      <c r="CA1877" s="12" t="str">
        <f t="shared" si="1100"/>
        <v/>
      </c>
      <c r="CB1877" s="21" t="str">
        <f t="shared" si="1101"/>
        <v/>
      </c>
      <c r="CC1877" s="12" t="str">
        <f t="shared" si="1102"/>
        <v/>
      </c>
      <c r="CD1877" s="12" t="str">
        <f t="shared" si="1103"/>
        <v/>
      </c>
      <c r="CF1877" s="12">
        <f t="shared" si="1104"/>
        <v>0</v>
      </c>
      <c r="CG1877" s="12">
        <f t="shared" si="1105"/>
        <v>0</v>
      </c>
      <c r="CH1877" s="12">
        <f t="shared" si="1106"/>
        <v>0</v>
      </c>
      <c r="CI1877" s="12">
        <f t="shared" si="1107"/>
        <v>0</v>
      </c>
      <c r="CJ1877" s="12">
        <f t="shared" si="1108"/>
        <v>0</v>
      </c>
      <c r="CK1877" s="12">
        <f t="shared" si="1109"/>
        <v>0</v>
      </c>
    </row>
    <row r="1878" spans="50:89" x14ac:dyDescent="0.25">
      <c r="AX1878" s="12" t="str">
        <f t="shared" si="1079"/>
        <v/>
      </c>
      <c r="AY1878" s="12" t="str">
        <f t="shared" si="1110"/>
        <v/>
      </c>
      <c r="AZ1878" s="20">
        <f t="shared" si="1080"/>
        <v>0</v>
      </c>
      <c r="BA1878" s="12" t="str">
        <f t="shared" si="1075"/>
        <v/>
      </c>
      <c r="BB1878" s="12" t="str">
        <f t="shared" si="1076"/>
        <v/>
      </c>
      <c r="BC1878" s="12" t="str">
        <f t="shared" si="1077"/>
        <v/>
      </c>
      <c r="BD1878" s="12" t="str">
        <f t="shared" si="1078"/>
        <v/>
      </c>
      <c r="BF1878" s="12">
        <f t="shared" si="1081"/>
        <v>0</v>
      </c>
      <c r="BG1878" s="12">
        <f t="shared" si="1082"/>
        <v>0</v>
      </c>
      <c r="BH1878" s="12">
        <f t="shared" si="1083"/>
        <v>0</v>
      </c>
      <c r="BI1878" s="12">
        <f t="shared" si="1084"/>
        <v>0</v>
      </c>
      <c r="BJ1878" s="12">
        <f t="shared" si="1085"/>
        <v>0</v>
      </c>
      <c r="BK1878" s="12">
        <f t="shared" si="1086"/>
        <v>0</v>
      </c>
      <c r="BL1878" s="20">
        <f t="shared" si="1087"/>
        <v>0</v>
      </c>
      <c r="BM1878" s="12">
        <f t="shared" si="1088"/>
        <v>0</v>
      </c>
      <c r="BN1878" s="12" t="str">
        <f t="shared" si="1074"/>
        <v/>
      </c>
      <c r="BO1878" s="12" t="str">
        <f t="shared" si="1089"/>
        <v/>
      </c>
      <c r="BP1878" s="12" t="str">
        <f t="shared" si="1090"/>
        <v/>
      </c>
      <c r="BQ1878" s="12" t="str">
        <f t="shared" si="1091"/>
        <v/>
      </c>
      <c r="BS1878" s="12">
        <f t="shared" si="1092"/>
        <v>0</v>
      </c>
      <c r="BT1878" s="12">
        <f t="shared" si="1093"/>
        <v>0</v>
      </c>
      <c r="BU1878" s="12">
        <f t="shared" si="1094"/>
        <v>0</v>
      </c>
      <c r="BV1878" s="12">
        <f t="shared" si="1095"/>
        <v>0</v>
      </c>
      <c r="BW1878" s="12">
        <f t="shared" si="1096"/>
        <v>0</v>
      </c>
      <c r="BX1878" s="12">
        <f t="shared" si="1097"/>
        <v>0</v>
      </c>
      <c r="BY1878" s="12">
        <f t="shared" si="1098"/>
        <v>0</v>
      </c>
      <c r="BZ1878" s="12">
        <f t="shared" si="1099"/>
        <v>0</v>
      </c>
      <c r="CA1878" s="12" t="str">
        <f t="shared" si="1100"/>
        <v/>
      </c>
      <c r="CB1878" s="21" t="str">
        <f t="shared" si="1101"/>
        <v/>
      </c>
      <c r="CC1878" s="12" t="str">
        <f t="shared" si="1102"/>
        <v/>
      </c>
      <c r="CD1878" s="12" t="str">
        <f t="shared" si="1103"/>
        <v/>
      </c>
      <c r="CF1878" s="12">
        <f t="shared" si="1104"/>
        <v>0</v>
      </c>
      <c r="CG1878" s="12">
        <f t="shared" si="1105"/>
        <v>0</v>
      </c>
      <c r="CH1878" s="12">
        <f t="shared" si="1106"/>
        <v>0</v>
      </c>
      <c r="CI1878" s="12">
        <f t="shared" si="1107"/>
        <v>0</v>
      </c>
      <c r="CJ1878" s="12">
        <f t="shared" si="1108"/>
        <v>0</v>
      </c>
      <c r="CK1878" s="12">
        <f t="shared" si="1109"/>
        <v>0</v>
      </c>
    </row>
    <row r="1879" spans="50:89" x14ac:dyDescent="0.25">
      <c r="AX1879" s="12" t="str">
        <f t="shared" si="1079"/>
        <v/>
      </c>
      <c r="AY1879" s="12" t="str">
        <f t="shared" si="1110"/>
        <v/>
      </c>
      <c r="AZ1879" s="20">
        <f t="shared" si="1080"/>
        <v>0</v>
      </c>
      <c r="BA1879" s="12" t="str">
        <f t="shared" si="1075"/>
        <v/>
      </c>
      <c r="BB1879" s="12" t="str">
        <f t="shared" si="1076"/>
        <v/>
      </c>
      <c r="BC1879" s="12" t="str">
        <f t="shared" si="1077"/>
        <v/>
      </c>
      <c r="BD1879" s="12" t="str">
        <f t="shared" si="1078"/>
        <v/>
      </c>
      <c r="BF1879" s="12">
        <f t="shared" si="1081"/>
        <v>0</v>
      </c>
      <c r="BG1879" s="12">
        <f t="shared" si="1082"/>
        <v>0</v>
      </c>
      <c r="BH1879" s="12">
        <f t="shared" si="1083"/>
        <v>0</v>
      </c>
      <c r="BI1879" s="12">
        <f t="shared" si="1084"/>
        <v>0</v>
      </c>
      <c r="BJ1879" s="12">
        <f t="shared" si="1085"/>
        <v>0</v>
      </c>
      <c r="BK1879" s="12">
        <f t="shared" si="1086"/>
        <v>0</v>
      </c>
      <c r="BL1879" s="20">
        <f t="shared" si="1087"/>
        <v>0</v>
      </c>
      <c r="BM1879" s="12">
        <f t="shared" si="1088"/>
        <v>0</v>
      </c>
      <c r="BN1879" s="12" t="str">
        <f t="shared" si="1074"/>
        <v/>
      </c>
      <c r="BO1879" s="12" t="str">
        <f t="shared" si="1089"/>
        <v/>
      </c>
      <c r="BP1879" s="12" t="str">
        <f t="shared" si="1090"/>
        <v/>
      </c>
      <c r="BQ1879" s="12" t="str">
        <f t="shared" si="1091"/>
        <v/>
      </c>
      <c r="BS1879" s="12">
        <f t="shared" si="1092"/>
        <v>0</v>
      </c>
      <c r="BT1879" s="12">
        <f t="shared" si="1093"/>
        <v>0</v>
      </c>
      <c r="BU1879" s="12">
        <f t="shared" si="1094"/>
        <v>0</v>
      </c>
      <c r="BV1879" s="12">
        <f t="shared" si="1095"/>
        <v>0</v>
      </c>
      <c r="BW1879" s="12">
        <f t="shared" si="1096"/>
        <v>0</v>
      </c>
      <c r="BX1879" s="12">
        <f t="shared" si="1097"/>
        <v>0</v>
      </c>
      <c r="BY1879" s="12">
        <f t="shared" si="1098"/>
        <v>0</v>
      </c>
      <c r="BZ1879" s="12">
        <f t="shared" si="1099"/>
        <v>0</v>
      </c>
      <c r="CA1879" s="12" t="str">
        <f t="shared" si="1100"/>
        <v/>
      </c>
      <c r="CB1879" s="21" t="str">
        <f t="shared" si="1101"/>
        <v/>
      </c>
      <c r="CC1879" s="12" t="str">
        <f t="shared" si="1102"/>
        <v/>
      </c>
      <c r="CD1879" s="12" t="str">
        <f t="shared" si="1103"/>
        <v/>
      </c>
      <c r="CF1879" s="12">
        <f t="shared" si="1104"/>
        <v>0</v>
      </c>
      <c r="CG1879" s="12">
        <f t="shared" si="1105"/>
        <v>0</v>
      </c>
      <c r="CH1879" s="12">
        <f t="shared" si="1106"/>
        <v>0</v>
      </c>
      <c r="CI1879" s="12">
        <f t="shared" si="1107"/>
        <v>0</v>
      </c>
      <c r="CJ1879" s="12">
        <f t="shared" si="1108"/>
        <v>0</v>
      </c>
      <c r="CK1879" s="12">
        <f t="shared" si="1109"/>
        <v>0</v>
      </c>
    </row>
    <row r="1880" spans="50:89" x14ac:dyDescent="0.25">
      <c r="AX1880" s="12" t="str">
        <f t="shared" si="1079"/>
        <v/>
      </c>
      <c r="AY1880" s="12" t="str">
        <f t="shared" si="1110"/>
        <v/>
      </c>
      <c r="AZ1880" s="20">
        <f t="shared" si="1080"/>
        <v>0</v>
      </c>
      <c r="BA1880" s="12" t="str">
        <f t="shared" si="1075"/>
        <v/>
      </c>
      <c r="BB1880" s="12" t="str">
        <f t="shared" si="1076"/>
        <v/>
      </c>
      <c r="BC1880" s="12" t="str">
        <f t="shared" si="1077"/>
        <v/>
      </c>
      <c r="BD1880" s="12" t="str">
        <f t="shared" si="1078"/>
        <v/>
      </c>
      <c r="BF1880" s="12">
        <f t="shared" si="1081"/>
        <v>0</v>
      </c>
      <c r="BG1880" s="12">
        <f t="shared" si="1082"/>
        <v>0</v>
      </c>
      <c r="BH1880" s="12">
        <f t="shared" si="1083"/>
        <v>0</v>
      </c>
      <c r="BI1880" s="12">
        <f t="shared" si="1084"/>
        <v>0</v>
      </c>
      <c r="BJ1880" s="12">
        <f t="shared" si="1085"/>
        <v>0</v>
      </c>
      <c r="BK1880" s="12">
        <f t="shared" si="1086"/>
        <v>0</v>
      </c>
      <c r="BL1880" s="20">
        <f t="shared" si="1087"/>
        <v>0</v>
      </c>
      <c r="BM1880" s="12">
        <f t="shared" si="1088"/>
        <v>0</v>
      </c>
      <c r="BN1880" s="12" t="str">
        <f t="shared" si="1074"/>
        <v/>
      </c>
      <c r="BO1880" s="12" t="str">
        <f t="shared" si="1089"/>
        <v/>
      </c>
      <c r="BP1880" s="12" t="str">
        <f t="shared" si="1090"/>
        <v/>
      </c>
      <c r="BQ1880" s="12" t="str">
        <f t="shared" si="1091"/>
        <v/>
      </c>
      <c r="BS1880" s="12">
        <f t="shared" si="1092"/>
        <v>0</v>
      </c>
      <c r="BT1880" s="12">
        <f t="shared" si="1093"/>
        <v>0</v>
      </c>
      <c r="BU1880" s="12">
        <f t="shared" si="1094"/>
        <v>0</v>
      </c>
      <c r="BV1880" s="12">
        <f t="shared" si="1095"/>
        <v>0</v>
      </c>
      <c r="BW1880" s="12">
        <f t="shared" si="1096"/>
        <v>0</v>
      </c>
      <c r="BX1880" s="12">
        <f t="shared" si="1097"/>
        <v>0</v>
      </c>
      <c r="BY1880" s="12">
        <f t="shared" si="1098"/>
        <v>0</v>
      </c>
      <c r="BZ1880" s="12">
        <f t="shared" si="1099"/>
        <v>0</v>
      </c>
      <c r="CA1880" s="12" t="str">
        <f t="shared" si="1100"/>
        <v/>
      </c>
      <c r="CB1880" s="21" t="str">
        <f t="shared" si="1101"/>
        <v/>
      </c>
      <c r="CC1880" s="12" t="str">
        <f t="shared" si="1102"/>
        <v/>
      </c>
      <c r="CD1880" s="12" t="str">
        <f t="shared" si="1103"/>
        <v/>
      </c>
      <c r="CF1880" s="12">
        <f t="shared" si="1104"/>
        <v>0</v>
      </c>
      <c r="CG1880" s="12">
        <f t="shared" si="1105"/>
        <v>0</v>
      </c>
      <c r="CH1880" s="12">
        <f t="shared" si="1106"/>
        <v>0</v>
      </c>
      <c r="CI1880" s="12">
        <f t="shared" si="1107"/>
        <v>0</v>
      </c>
      <c r="CJ1880" s="12">
        <f t="shared" si="1108"/>
        <v>0</v>
      </c>
      <c r="CK1880" s="12">
        <f t="shared" si="1109"/>
        <v>0</v>
      </c>
    </row>
    <row r="1881" spans="50:89" x14ac:dyDescent="0.25">
      <c r="AX1881" s="12" t="str">
        <f t="shared" si="1079"/>
        <v/>
      </c>
      <c r="AY1881" s="12" t="str">
        <f t="shared" si="1110"/>
        <v/>
      </c>
      <c r="AZ1881" s="20">
        <f t="shared" si="1080"/>
        <v>0</v>
      </c>
      <c r="BA1881" s="12" t="str">
        <f t="shared" si="1075"/>
        <v/>
      </c>
      <c r="BB1881" s="12" t="str">
        <f t="shared" si="1076"/>
        <v/>
      </c>
      <c r="BC1881" s="12" t="str">
        <f t="shared" si="1077"/>
        <v/>
      </c>
      <c r="BD1881" s="12" t="str">
        <f t="shared" si="1078"/>
        <v/>
      </c>
      <c r="BF1881" s="12">
        <f t="shared" si="1081"/>
        <v>0</v>
      </c>
      <c r="BG1881" s="12">
        <f t="shared" si="1082"/>
        <v>0</v>
      </c>
      <c r="BH1881" s="12">
        <f t="shared" si="1083"/>
        <v>0</v>
      </c>
      <c r="BI1881" s="12">
        <f t="shared" si="1084"/>
        <v>0</v>
      </c>
      <c r="BJ1881" s="12">
        <f t="shared" si="1085"/>
        <v>0</v>
      </c>
      <c r="BK1881" s="12">
        <f t="shared" si="1086"/>
        <v>0</v>
      </c>
      <c r="BL1881" s="20">
        <f t="shared" si="1087"/>
        <v>0</v>
      </c>
      <c r="BM1881" s="12">
        <f t="shared" si="1088"/>
        <v>0</v>
      </c>
      <c r="BN1881" s="12" t="str">
        <f t="shared" si="1074"/>
        <v/>
      </c>
      <c r="BO1881" s="12" t="str">
        <f t="shared" si="1089"/>
        <v/>
      </c>
      <c r="BP1881" s="12" t="str">
        <f t="shared" si="1090"/>
        <v/>
      </c>
      <c r="BQ1881" s="12" t="str">
        <f t="shared" si="1091"/>
        <v/>
      </c>
      <c r="BS1881" s="12">
        <f t="shared" si="1092"/>
        <v>0</v>
      </c>
      <c r="BT1881" s="12">
        <f t="shared" si="1093"/>
        <v>0</v>
      </c>
      <c r="BU1881" s="12">
        <f t="shared" si="1094"/>
        <v>0</v>
      </c>
      <c r="BV1881" s="12">
        <f t="shared" si="1095"/>
        <v>0</v>
      </c>
      <c r="BW1881" s="12">
        <f t="shared" si="1096"/>
        <v>0</v>
      </c>
      <c r="BX1881" s="12">
        <f t="shared" si="1097"/>
        <v>0</v>
      </c>
      <c r="BY1881" s="12">
        <f t="shared" si="1098"/>
        <v>0</v>
      </c>
      <c r="BZ1881" s="12">
        <f t="shared" si="1099"/>
        <v>0</v>
      </c>
      <c r="CA1881" s="12" t="str">
        <f t="shared" si="1100"/>
        <v/>
      </c>
      <c r="CB1881" s="21" t="str">
        <f t="shared" si="1101"/>
        <v/>
      </c>
      <c r="CC1881" s="12" t="str">
        <f t="shared" si="1102"/>
        <v/>
      </c>
      <c r="CD1881" s="12" t="str">
        <f t="shared" si="1103"/>
        <v/>
      </c>
      <c r="CF1881" s="12">
        <f t="shared" si="1104"/>
        <v>0</v>
      </c>
      <c r="CG1881" s="12">
        <f t="shared" si="1105"/>
        <v>0</v>
      </c>
      <c r="CH1881" s="12">
        <f t="shared" si="1106"/>
        <v>0</v>
      </c>
      <c r="CI1881" s="12">
        <f t="shared" si="1107"/>
        <v>0</v>
      </c>
      <c r="CJ1881" s="12">
        <f t="shared" si="1108"/>
        <v>0</v>
      </c>
      <c r="CK1881" s="12">
        <f t="shared" si="1109"/>
        <v>0</v>
      </c>
    </row>
    <row r="1882" spans="50:89" x14ac:dyDescent="0.25">
      <c r="AX1882" s="12" t="str">
        <f t="shared" si="1079"/>
        <v/>
      </c>
      <c r="AY1882" s="12" t="str">
        <f t="shared" si="1110"/>
        <v/>
      </c>
      <c r="AZ1882" s="20">
        <f t="shared" si="1080"/>
        <v>0</v>
      </c>
      <c r="BA1882" s="12" t="str">
        <f t="shared" si="1075"/>
        <v/>
      </c>
      <c r="BB1882" s="12" t="str">
        <f t="shared" si="1076"/>
        <v/>
      </c>
      <c r="BC1882" s="12" t="str">
        <f t="shared" si="1077"/>
        <v/>
      </c>
      <c r="BD1882" s="12" t="str">
        <f t="shared" si="1078"/>
        <v/>
      </c>
      <c r="BF1882" s="12">
        <f t="shared" si="1081"/>
        <v>0</v>
      </c>
      <c r="BG1882" s="12">
        <f t="shared" si="1082"/>
        <v>0</v>
      </c>
      <c r="BH1882" s="12">
        <f t="shared" si="1083"/>
        <v>0</v>
      </c>
      <c r="BI1882" s="12">
        <f t="shared" si="1084"/>
        <v>0</v>
      </c>
      <c r="BJ1882" s="12">
        <f t="shared" si="1085"/>
        <v>0</v>
      </c>
      <c r="BK1882" s="12">
        <f t="shared" si="1086"/>
        <v>0</v>
      </c>
      <c r="BL1882" s="20">
        <f t="shared" si="1087"/>
        <v>0</v>
      </c>
      <c r="BM1882" s="12">
        <f t="shared" si="1088"/>
        <v>0</v>
      </c>
      <c r="BN1882" s="12" t="str">
        <f t="shared" si="1074"/>
        <v/>
      </c>
      <c r="BO1882" s="12" t="str">
        <f t="shared" si="1089"/>
        <v/>
      </c>
      <c r="BP1882" s="12" t="str">
        <f t="shared" si="1090"/>
        <v/>
      </c>
      <c r="BQ1882" s="12" t="str">
        <f t="shared" si="1091"/>
        <v/>
      </c>
      <c r="BS1882" s="12">
        <f t="shared" si="1092"/>
        <v>0</v>
      </c>
      <c r="BT1882" s="12">
        <f t="shared" si="1093"/>
        <v>0</v>
      </c>
      <c r="BU1882" s="12">
        <f t="shared" si="1094"/>
        <v>0</v>
      </c>
      <c r="BV1882" s="12">
        <f t="shared" si="1095"/>
        <v>0</v>
      </c>
      <c r="BW1882" s="12">
        <f t="shared" si="1096"/>
        <v>0</v>
      </c>
      <c r="BX1882" s="12">
        <f t="shared" si="1097"/>
        <v>0</v>
      </c>
      <c r="BY1882" s="12">
        <f t="shared" si="1098"/>
        <v>0</v>
      </c>
      <c r="BZ1882" s="12">
        <f t="shared" si="1099"/>
        <v>0</v>
      </c>
      <c r="CA1882" s="12" t="str">
        <f t="shared" si="1100"/>
        <v/>
      </c>
      <c r="CB1882" s="21" t="str">
        <f t="shared" si="1101"/>
        <v/>
      </c>
      <c r="CC1882" s="12" t="str">
        <f t="shared" si="1102"/>
        <v/>
      </c>
      <c r="CD1882" s="12" t="str">
        <f t="shared" si="1103"/>
        <v/>
      </c>
      <c r="CF1882" s="12">
        <f t="shared" si="1104"/>
        <v>0</v>
      </c>
      <c r="CG1882" s="12">
        <f t="shared" si="1105"/>
        <v>0</v>
      </c>
      <c r="CH1882" s="12">
        <f t="shared" si="1106"/>
        <v>0</v>
      </c>
      <c r="CI1882" s="12">
        <f t="shared" si="1107"/>
        <v>0</v>
      </c>
      <c r="CJ1882" s="12">
        <f t="shared" si="1108"/>
        <v>0</v>
      </c>
      <c r="CK1882" s="12">
        <f t="shared" si="1109"/>
        <v>0</v>
      </c>
    </row>
    <row r="1883" spans="50:89" x14ac:dyDescent="0.25">
      <c r="AX1883" s="12" t="str">
        <f t="shared" si="1079"/>
        <v/>
      </c>
      <c r="AY1883" s="12" t="str">
        <f t="shared" si="1110"/>
        <v/>
      </c>
      <c r="AZ1883" s="20">
        <f t="shared" si="1080"/>
        <v>0</v>
      </c>
      <c r="BA1883" s="12" t="str">
        <f t="shared" si="1075"/>
        <v/>
      </c>
      <c r="BB1883" s="12" t="str">
        <f t="shared" si="1076"/>
        <v/>
      </c>
      <c r="BC1883" s="12" t="str">
        <f t="shared" si="1077"/>
        <v/>
      </c>
      <c r="BD1883" s="12" t="str">
        <f t="shared" si="1078"/>
        <v/>
      </c>
      <c r="BF1883" s="12">
        <f t="shared" si="1081"/>
        <v>0</v>
      </c>
      <c r="BG1883" s="12">
        <f t="shared" si="1082"/>
        <v>0</v>
      </c>
      <c r="BH1883" s="12">
        <f t="shared" si="1083"/>
        <v>0</v>
      </c>
      <c r="BI1883" s="12">
        <f t="shared" si="1084"/>
        <v>0</v>
      </c>
      <c r="BJ1883" s="12">
        <f t="shared" si="1085"/>
        <v>0</v>
      </c>
      <c r="BK1883" s="12">
        <f t="shared" si="1086"/>
        <v>0</v>
      </c>
      <c r="BL1883" s="20">
        <f t="shared" si="1087"/>
        <v>0</v>
      </c>
      <c r="BM1883" s="12">
        <f t="shared" si="1088"/>
        <v>0</v>
      </c>
      <c r="BN1883" s="12" t="str">
        <f t="shared" ref="BN1883:BN1946" si="1111">IF(OR(LEN(BL1883)&gt;35,MID(BL1883,19,1)=",",MID(BL1883,1,1)="0"),IFERROR(MID(BL1883,FIND(",",BL1883,1)+2,(FIND(",",BL1883,11))-(FIND(",",BL1883,1)+2)),""),IF(OR(MID(BL1883,1,3)="Opo",MID(BL1883,1,3)="Ret"),"",RIGHT(BL1883,LEN(BL1883)-FIND(",",BL1883,1)-1)))</f>
        <v/>
      </c>
      <c r="BO1883" s="12" t="str">
        <f t="shared" si="1089"/>
        <v/>
      </c>
      <c r="BP1883" s="12" t="str">
        <f t="shared" si="1090"/>
        <v/>
      </c>
      <c r="BQ1883" s="12" t="str">
        <f t="shared" si="1091"/>
        <v/>
      </c>
      <c r="BS1883" s="12">
        <f t="shared" si="1092"/>
        <v>0</v>
      </c>
      <c r="BT1883" s="12">
        <f t="shared" si="1093"/>
        <v>0</v>
      </c>
      <c r="BU1883" s="12">
        <f t="shared" si="1094"/>
        <v>0</v>
      </c>
      <c r="BV1883" s="12">
        <f t="shared" si="1095"/>
        <v>0</v>
      </c>
      <c r="BW1883" s="12">
        <f t="shared" si="1096"/>
        <v>0</v>
      </c>
      <c r="BX1883" s="12">
        <f t="shared" si="1097"/>
        <v>0</v>
      </c>
      <c r="BY1883" s="12">
        <f t="shared" si="1098"/>
        <v>0</v>
      </c>
      <c r="BZ1883" s="12">
        <f t="shared" si="1099"/>
        <v>0</v>
      </c>
      <c r="CA1883" s="12" t="str">
        <f t="shared" si="1100"/>
        <v/>
      </c>
      <c r="CB1883" s="21" t="str">
        <f t="shared" si="1101"/>
        <v/>
      </c>
      <c r="CC1883" s="12" t="str">
        <f t="shared" si="1102"/>
        <v/>
      </c>
      <c r="CD1883" s="12" t="str">
        <f t="shared" si="1103"/>
        <v/>
      </c>
      <c r="CF1883" s="12">
        <f t="shared" si="1104"/>
        <v>0</v>
      </c>
      <c r="CG1883" s="12">
        <f t="shared" si="1105"/>
        <v>0</v>
      </c>
      <c r="CH1883" s="12">
        <f t="shared" si="1106"/>
        <v>0</v>
      </c>
      <c r="CI1883" s="12">
        <f t="shared" si="1107"/>
        <v>0</v>
      </c>
      <c r="CJ1883" s="12">
        <f t="shared" si="1108"/>
        <v>0</v>
      </c>
      <c r="CK1883" s="12">
        <f t="shared" si="1109"/>
        <v>0</v>
      </c>
    </row>
    <row r="1884" spans="50:89" x14ac:dyDescent="0.25">
      <c r="AX1884" s="12" t="str">
        <f t="shared" si="1079"/>
        <v/>
      </c>
      <c r="AY1884" s="12" t="str">
        <f t="shared" si="1110"/>
        <v/>
      </c>
      <c r="AZ1884" s="20">
        <f t="shared" si="1080"/>
        <v>0</v>
      </c>
      <c r="BA1884" s="12" t="str">
        <f t="shared" si="1075"/>
        <v/>
      </c>
      <c r="BB1884" s="12" t="str">
        <f t="shared" si="1076"/>
        <v/>
      </c>
      <c r="BC1884" s="12" t="str">
        <f t="shared" si="1077"/>
        <v/>
      </c>
      <c r="BD1884" s="12" t="str">
        <f t="shared" si="1078"/>
        <v/>
      </c>
      <c r="BF1884" s="12">
        <f t="shared" si="1081"/>
        <v>0</v>
      </c>
      <c r="BG1884" s="12">
        <f t="shared" si="1082"/>
        <v>0</v>
      </c>
      <c r="BH1884" s="12">
        <f t="shared" si="1083"/>
        <v>0</v>
      </c>
      <c r="BI1884" s="12">
        <f t="shared" si="1084"/>
        <v>0</v>
      </c>
      <c r="BJ1884" s="12">
        <f t="shared" si="1085"/>
        <v>0</v>
      </c>
      <c r="BK1884" s="12">
        <f t="shared" si="1086"/>
        <v>0</v>
      </c>
      <c r="BL1884" s="20">
        <f t="shared" si="1087"/>
        <v>0</v>
      </c>
      <c r="BM1884" s="12">
        <f t="shared" si="1088"/>
        <v>0</v>
      </c>
      <c r="BN1884" s="12" t="str">
        <f t="shared" si="1111"/>
        <v/>
      </c>
      <c r="BO1884" s="12" t="str">
        <f t="shared" si="1089"/>
        <v/>
      </c>
      <c r="BP1884" s="12" t="str">
        <f t="shared" si="1090"/>
        <v/>
      </c>
      <c r="BQ1884" s="12" t="str">
        <f t="shared" si="1091"/>
        <v/>
      </c>
      <c r="BS1884" s="12">
        <f t="shared" si="1092"/>
        <v>0</v>
      </c>
      <c r="BT1884" s="12">
        <f t="shared" si="1093"/>
        <v>0</v>
      </c>
      <c r="BU1884" s="12">
        <f t="shared" si="1094"/>
        <v>0</v>
      </c>
      <c r="BV1884" s="12">
        <f t="shared" si="1095"/>
        <v>0</v>
      </c>
      <c r="BW1884" s="12">
        <f t="shared" si="1096"/>
        <v>0</v>
      </c>
      <c r="BX1884" s="12">
        <f t="shared" si="1097"/>
        <v>0</v>
      </c>
      <c r="BY1884" s="12">
        <f t="shared" si="1098"/>
        <v>0</v>
      </c>
      <c r="BZ1884" s="12">
        <f t="shared" si="1099"/>
        <v>0</v>
      </c>
      <c r="CA1884" s="12" t="str">
        <f t="shared" si="1100"/>
        <v/>
      </c>
      <c r="CB1884" s="21" t="str">
        <f t="shared" si="1101"/>
        <v/>
      </c>
      <c r="CC1884" s="12" t="str">
        <f t="shared" si="1102"/>
        <v/>
      </c>
      <c r="CD1884" s="12" t="str">
        <f t="shared" si="1103"/>
        <v/>
      </c>
      <c r="CF1884" s="12">
        <f t="shared" si="1104"/>
        <v>0</v>
      </c>
      <c r="CG1884" s="12">
        <f t="shared" si="1105"/>
        <v>0</v>
      </c>
      <c r="CH1884" s="12">
        <f t="shared" si="1106"/>
        <v>0</v>
      </c>
      <c r="CI1884" s="12">
        <f t="shared" si="1107"/>
        <v>0</v>
      </c>
      <c r="CJ1884" s="12">
        <f t="shared" si="1108"/>
        <v>0</v>
      </c>
      <c r="CK1884" s="12">
        <f t="shared" si="1109"/>
        <v>0</v>
      </c>
    </row>
    <row r="1885" spans="50:89" x14ac:dyDescent="0.25">
      <c r="AX1885" s="12" t="str">
        <f t="shared" si="1079"/>
        <v/>
      </c>
      <c r="AY1885" s="12" t="str">
        <f t="shared" si="1110"/>
        <v/>
      </c>
      <c r="AZ1885" s="20">
        <f t="shared" si="1080"/>
        <v>0</v>
      </c>
      <c r="BA1885" s="12" t="str">
        <f t="shared" si="1075"/>
        <v/>
      </c>
      <c r="BB1885" s="12" t="str">
        <f t="shared" si="1076"/>
        <v/>
      </c>
      <c r="BC1885" s="12" t="str">
        <f t="shared" si="1077"/>
        <v/>
      </c>
      <c r="BD1885" s="12" t="str">
        <f t="shared" si="1078"/>
        <v/>
      </c>
      <c r="BF1885" s="12">
        <f t="shared" si="1081"/>
        <v>0</v>
      </c>
      <c r="BG1885" s="12">
        <f t="shared" si="1082"/>
        <v>0</v>
      </c>
      <c r="BH1885" s="12">
        <f t="shared" si="1083"/>
        <v>0</v>
      </c>
      <c r="BI1885" s="12">
        <f t="shared" si="1084"/>
        <v>0</v>
      </c>
      <c r="BJ1885" s="12">
        <f t="shared" si="1085"/>
        <v>0</v>
      </c>
      <c r="BK1885" s="12">
        <f t="shared" si="1086"/>
        <v>0</v>
      </c>
      <c r="BL1885" s="20">
        <f t="shared" si="1087"/>
        <v>0</v>
      </c>
      <c r="BM1885" s="12">
        <f t="shared" si="1088"/>
        <v>0</v>
      </c>
      <c r="BN1885" s="12" t="str">
        <f t="shared" si="1111"/>
        <v/>
      </c>
      <c r="BO1885" s="12" t="str">
        <f t="shared" si="1089"/>
        <v/>
      </c>
      <c r="BP1885" s="12" t="str">
        <f t="shared" si="1090"/>
        <v/>
      </c>
      <c r="BQ1885" s="12" t="str">
        <f t="shared" si="1091"/>
        <v/>
      </c>
      <c r="BS1885" s="12">
        <f t="shared" si="1092"/>
        <v>0</v>
      </c>
      <c r="BT1885" s="12">
        <f t="shared" si="1093"/>
        <v>0</v>
      </c>
      <c r="BU1885" s="12">
        <f t="shared" si="1094"/>
        <v>0</v>
      </c>
      <c r="BV1885" s="12">
        <f t="shared" si="1095"/>
        <v>0</v>
      </c>
      <c r="BW1885" s="12">
        <f t="shared" si="1096"/>
        <v>0</v>
      </c>
      <c r="BX1885" s="12">
        <f t="shared" si="1097"/>
        <v>0</v>
      </c>
      <c r="BY1885" s="12">
        <f t="shared" si="1098"/>
        <v>0</v>
      </c>
      <c r="BZ1885" s="12">
        <f t="shared" si="1099"/>
        <v>0</v>
      </c>
      <c r="CA1885" s="12" t="str">
        <f t="shared" si="1100"/>
        <v/>
      </c>
      <c r="CB1885" s="21" t="str">
        <f t="shared" si="1101"/>
        <v/>
      </c>
      <c r="CC1885" s="12" t="str">
        <f t="shared" si="1102"/>
        <v/>
      </c>
      <c r="CD1885" s="12" t="str">
        <f t="shared" si="1103"/>
        <v/>
      </c>
      <c r="CF1885" s="12">
        <f t="shared" si="1104"/>
        <v>0</v>
      </c>
      <c r="CG1885" s="12">
        <f t="shared" si="1105"/>
        <v>0</v>
      </c>
      <c r="CH1885" s="12">
        <f t="shared" si="1106"/>
        <v>0</v>
      </c>
      <c r="CI1885" s="12">
        <f t="shared" si="1107"/>
        <v>0</v>
      </c>
      <c r="CJ1885" s="12">
        <f t="shared" si="1108"/>
        <v>0</v>
      </c>
      <c r="CK1885" s="12">
        <f t="shared" si="1109"/>
        <v>0</v>
      </c>
    </row>
    <row r="1886" spans="50:89" x14ac:dyDescent="0.25">
      <c r="AX1886" s="12" t="str">
        <f t="shared" si="1079"/>
        <v/>
      </c>
      <c r="AY1886" s="12" t="str">
        <f t="shared" si="1110"/>
        <v/>
      </c>
      <c r="AZ1886" s="20">
        <f t="shared" si="1080"/>
        <v>0</v>
      </c>
      <c r="BA1886" s="12" t="str">
        <f t="shared" si="1075"/>
        <v/>
      </c>
      <c r="BB1886" s="12" t="str">
        <f t="shared" si="1076"/>
        <v/>
      </c>
      <c r="BC1886" s="12" t="str">
        <f t="shared" si="1077"/>
        <v/>
      </c>
      <c r="BD1886" s="12" t="str">
        <f t="shared" si="1078"/>
        <v/>
      </c>
      <c r="BF1886" s="12">
        <f t="shared" si="1081"/>
        <v>0</v>
      </c>
      <c r="BG1886" s="12">
        <f t="shared" si="1082"/>
        <v>0</v>
      </c>
      <c r="BH1886" s="12">
        <f t="shared" si="1083"/>
        <v>0</v>
      </c>
      <c r="BI1886" s="12">
        <f t="shared" si="1084"/>
        <v>0</v>
      </c>
      <c r="BJ1886" s="12">
        <f t="shared" si="1085"/>
        <v>0</v>
      </c>
      <c r="BK1886" s="12">
        <f t="shared" si="1086"/>
        <v>0</v>
      </c>
      <c r="BL1886" s="20">
        <f t="shared" si="1087"/>
        <v>0</v>
      </c>
      <c r="BM1886" s="12">
        <f t="shared" si="1088"/>
        <v>0</v>
      </c>
      <c r="BN1886" s="12" t="str">
        <f t="shared" si="1111"/>
        <v/>
      </c>
      <c r="BO1886" s="12" t="str">
        <f t="shared" si="1089"/>
        <v/>
      </c>
      <c r="BP1886" s="12" t="str">
        <f t="shared" si="1090"/>
        <v/>
      </c>
      <c r="BQ1886" s="12" t="str">
        <f t="shared" si="1091"/>
        <v/>
      </c>
      <c r="BS1886" s="12">
        <f t="shared" si="1092"/>
        <v>0</v>
      </c>
      <c r="BT1886" s="12">
        <f t="shared" si="1093"/>
        <v>0</v>
      </c>
      <c r="BU1886" s="12">
        <f t="shared" si="1094"/>
        <v>0</v>
      </c>
      <c r="BV1886" s="12">
        <f t="shared" si="1095"/>
        <v>0</v>
      </c>
      <c r="BW1886" s="12">
        <f t="shared" si="1096"/>
        <v>0</v>
      </c>
      <c r="BX1886" s="12">
        <f t="shared" si="1097"/>
        <v>0</v>
      </c>
      <c r="BY1886" s="12">
        <f t="shared" si="1098"/>
        <v>0</v>
      </c>
      <c r="BZ1886" s="12">
        <f t="shared" si="1099"/>
        <v>0</v>
      </c>
      <c r="CA1886" s="12" t="str">
        <f t="shared" si="1100"/>
        <v/>
      </c>
      <c r="CB1886" s="21" t="str">
        <f t="shared" si="1101"/>
        <v/>
      </c>
      <c r="CC1886" s="12" t="str">
        <f t="shared" si="1102"/>
        <v/>
      </c>
      <c r="CD1886" s="12" t="str">
        <f t="shared" si="1103"/>
        <v/>
      </c>
      <c r="CF1886" s="12">
        <f t="shared" si="1104"/>
        <v>0</v>
      </c>
      <c r="CG1886" s="12">
        <f t="shared" si="1105"/>
        <v>0</v>
      </c>
      <c r="CH1886" s="12">
        <f t="shared" si="1106"/>
        <v>0</v>
      </c>
      <c r="CI1886" s="12">
        <f t="shared" si="1107"/>
        <v>0</v>
      </c>
      <c r="CJ1886" s="12">
        <f t="shared" si="1108"/>
        <v>0</v>
      </c>
      <c r="CK1886" s="12">
        <f t="shared" si="1109"/>
        <v>0</v>
      </c>
    </row>
    <row r="1887" spans="50:89" x14ac:dyDescent="0.25">
      <c r="AX1887" s="12" t="str">
        <f t="shared" si="1079"/>
        <v/>
      </c>
      <c r="AY1887" s="12" t="str">
        <f t="shared" si="1110"/>
        <v/>
      </c>
      <c r="AZ1887" s="20">
        <f t="shared" si="1080"/>
        <v>0</v>
      </c>
      <c r="BA1887" s="12" t="str">
        <f t="shared" si="1075"/>
        <v/>
      </c>
      <c r="BB1887" s="12" t="str">
        <f t="shared" si="1076"/>
        <v/>
      </c>
      <c r="BC1887" s="12" t="str">
        <f t="shared" si="1077"/>
        <v/>
      </c>
      <c r="BD1887" s="12" t="str">
        <f t="shared" si="1078"/>
        <v/>
      </c>
      <c r="BF1887" s="12">
        <f t="shared" si="1081"/>
        <v>0</v>
      </c>
      <c r="BG1887" s="12">
        <f t="shared" si="1082"/>
        <v>0</v>
      </c>
      <c r="BH1887" s="12">
        <f t="shared" si="1083"/>
        <v>0</v>
      </c>
      <c r="BI1887" s="12">
        <f t="shared" si="1084"/>
        <v>0</v>
      </c>
      <c r="BJ1887" s="12">
        <f t="shared" si="1085"/>
        <v>0</v>
      </c>
      <c r="BK1887" s="12">
        <f t="shared" si="1086"/>
        <v>0</v>
      </c>
      <c r="BL1887" s="20">
        <f t="shared" si="1087"/>
        <v>0</v>
      </c>
      <c r="BM1887" s="12">
        <f t="shared" si="1088"/>
        <v>0</v>
      </c>
      <c r="BN1887" s="12" t="str">
        <f t="shared" si="1111"/>
        <v/>
      </c>
      <c r="BO1887" s="12" t="str">
        <f t="shared" si="1089"/>
        <v/>
      </c>
      <c r="BP1887" s="12" t="str">
        <f t="shared" si="1090"/>
        <v/>
      </c>
      <c r="BQ1887" s="12" t="str">
        <f t="shared" si="1091"/>
        <v/>
      </c>
      <c r="BS1887" s="12">
        <f t="shared" si="1092"/>
        <v>0</v>
      </c>
      <c r="BT1887" s="12">
        <f t="shared" si="1093"/>
        <v>0</v>
      </c>
      <c r="BU1887" s="12">
        <f t="shared" si="1094"/>
        <v>0</v>
      </c>
      <c r="BV1887" s="12">
        <f t="shared" si="1095"/>
        <v>0</v>
      </c>
      <c r="BW1887" s="12">
        <f t="shared" si="1096"/>
        <v>0</v>
      </c>
      <c r="BX1887" s="12">
        <f t="shared" si="1097"/>
        <v>0</v>
      </c>
      <c r="BY1887" s="12">
        <f t="shared" si="1098"/>
        <v>0</v>
      </c>
      <c r="BZ1887" s="12">
        <f t="shared" si="1099"/>
        <v>0</v>
      </c>
      <c r="CA1887" s="12" t="str">
        <f t="shared" si="1100"/>
        <v/>
      </c>
      <c r="CB1887" s="21" t="str">
        <f t="shared" si="1101"/>
        <v/>
      </c>
      <c r="CC1887" s="12" t="str">
        <f t="shared" si="1102"/>
        <v/>
      </c>
      <c r="CD1887" s="12" t="str">
        <f t="shared" si="1103"/>
        <v/>
      </c>
      <c r="CF1887" s="12">
        <f t="shared" si="1104"/>
        <v>0</v>
      </c>
      <c r="CG1887" s="12">
        <f t="shared" si="1105"/>
        <v>0</v>
      </c>
      <c r="CH1887" s="12">
        <f t="shared" si="1106"/>
        <v>0</v>
      </c>
      <c r="CI1887" s="12">
        <f t="shared" si="1107"/>
        <v>0</v>
      </c>
      <c r="CJ1887" s="12">
        <f t="shared" si="1108"/>
        <v>0</v>
      </c>
      <c r="CK1887" s="12">
        <f t="shared" si="1109"/>
        <v>0</v>
      </c>
    </row>
    <row r="1888" spans="50:89" x14ac:dyDescent="0.25">
      <c r="AX1888" s="12" t="str">
        <f t="shared" si="1079"/>
        <v/>
      </c>
      <c r="AY1888" s="12" t="str">
        <f t="shared" si="1110"/>
        <v/>
      </c>
      <c r="AZ1888" s="20">
        <f t="shared" si="1080"/>
        <v>0</v>
      </c>
      <c r="BA1888" s="12" t="str">
        <f t="shared" si="1075"/>
        <v/>
      </c>
      <c r="BB1888" s="12" t="str">
        <f t="shared" si="1076"/>
        <v/>
      </c>
      <c r="BC1888" s="12" t="str">
        <f t="shared" si="1077"/>
        <v/>
      </c>
      <c r="BD1888" s="12" t="str">
        <f t="shared" si="1078"/>
        <v/>
      </c>
      <c r="BF1888" s="12">
        <f t="shared" si="1081"/>
        <v>0</v>
      </c>
      <c r="BG1888" s="12">
        <f t="shared" si="1082"/>
        <v>0</v>
      </c>
      <c r="BH1888" s="12">
        <f t="shared" si="1083"/>
        <v>0</v>
      </c>
      <c r="BI1888" s="12">
        <f t="shared" si="1084"/>
        <v>0</v>
      </c>
      <c r="BJ1888" s="12">
        <f t="shared" si="1085"/>
        <v>0</v>
      </c>
      <c r="BK1888" s="12">
        <f t="shared" si="1086"/>
        <v>0</v>
      </c>
      <c r="BL1888" s="20">
        <f t="shared" si="1087"/>
        <v>0</v>
      </c>
      <c r="BM1888" s="12">
        <f t="shared" si="1088"/>
        <v>0</v>
      </c>
      <c r="BN1888" s="12" t="str">
        <f t="shared" si="1111"/>
        <v/>
      </c>
      <c r="BO1888" s="12" t="str">
        <f t="shared" si="1089"/>
        <v/>
      </c>
      <c r="BP1888" s="12" t="str">
        <f t="shared" si="1090"/>
        <v/>
      </c>
      <c r="BQ1888" s="12" t="str">
        <f t="shared" si="1091"/>
        <v/>
      </c>
      <c r="BS1888" s="12">
        <f t="shared" si="1092"/>
        <v>0</v>
      </c>
      <c r="BT1888" s="12">
        <f t="shared" si="1093"/>
        <v>0</v>
      </c>
      <c r="BU1888" s="12">
        <f t="shared" si="1094"/>
        <v>0</v>
      </c>
      <c r="BV1888" s="12">
        <f t="shared" si="1095"/>
        <v>0</v>
      </c>
      <c r="BW1888" s="12">
        <f t="shared" si="1096"/>
        <v>0</v>
      </c>
      <c r="BX1888" s="12">
        <f t="shared" si="1097"/>
        <v>0</v>
      </c>
      <c r="BY1888" s="12">
        <f t="shared" si="1098"/>
        <v>0</v>
      </c>
      <c r="BZ1888" s="12">
        <f t="shared" si="1099"/>
        <v>0</v>
      </c>
      <c r="CA1888" s="12" t="str">
        <f t="shared" si="1100"/>
        <v/>
      </c>
      <c r="CB1888" s="21" t="str">
        <f t="shared" si="1101"/>
        <v/>
      </c>
      <c r="CC1888" s="12" t="str">
        <f t="shared" si="1102"/>
        <v/>
      </c>
      <c r="CD1888" s="12" t="str">
        <f t="shared" si="1103"/>
        <v/>
      </c>
      <c r="CF1888" s="12">
        <f t="shared" si="1104"/>
        <v>0</v>
      </c>
      <c r="CG1888" s="12">
        <f t="shared" si="1105"/>
        <v>0</v>
      </c>
      <c r="CH1888" s="12">
        <f t="shared" si="1106"/>
        <v>0</v>
      </c>
      <c r="CI1888" s="12">
        <f t="shared" si="1107"/>
        <v>0</v>
      </c>
      <c r="CJ1888" s="12">
        <f t="shared" si="1108"/>
        <v>0</v>
      </c>
      <c r="CK1888" s="12">
        <f t="shared" si="1109"/>
        <v>0</v>
      </c>
    </row>
    <row r="1889" spans="50:89" x14ac:dyDescent="0.25">
      <c r="AX1889" s="12" t="str">
        <f t="shared" si="1079"/>
        <v/>
      </c>
      <c r="AY1889" s="12" t="str">
        <f t="shared" si="1110"/>
        <v/>
      </c>
      <c r="AZ1889" s="20">
        <f t="shared" si="1080"/>
        <v>0</v>
      </c>
      <c r="BA1889" s="12" t="str">
        <f t="shared" si="1075"/>
        <v/>
      </c>
      <c r="BB1889" s="12" t="str">
        <f t="shared" si="1076"/>
        <v/>
      </c>
      <c r="BC1889" s="12" t="str">
        <f t="shared" si="1077"/>
        <v/>
      </c>
      <c r="BD1889" s="12" t="str">
        <f t="shared" si="1078"/>
        <v/>
      </c>
      <c r="BF1889" s="12">
        <f t="shared" si="1081"/>
        <v>0</v>
      </c>
      <c r="BG1889" s="12">
        <f t="shared" si="1082"/>
        <v>0</v>
      </c>
      <c r="BH1889" s="12">
        <f t="shared" si="1083"/>
        <v>0</v>
      </c>
      <c r="BI1889" s="12">
        <f t="shared" si="1084"/>
        <v>0</v>
      </c>
      <c r="BJ1889" s="12">
        <f t="shared" si="1085"/>
        <v>0</v>
      </c>
      <c r="BK1889" s="12">
        <f t="shared" si="1086"/>
        <v>0</v>
      </c>
      <c r="BL1889" s="20">
        <f t="shared" si="1087"/>
        <v>0</v>
      </c>
      <c r="BM1889" s="12">
        <f t="shared" si="1088"/>
        <v>0</v>
      </c>
      <c r="BN1889" s="12" t="str">
        <f t="shared" si="1111"/>
        <v/>
      </c>
      <c r="BO1889" s="12" t="str">
        <f t="shared" si="1089"/>
        <v/>
      </c>
      <c r="BP1889" s="12" t="str">
        <f t="shared" si="1090"/>
        <v/>
      </c>
      <c r="BQ1889" s="12" t="str">
        <f t="shared" si="1091"/>
        <v/>
      </c>
      <c r="BS1889" s="12">
        <f t="shared" si="1092"/>
        <v>0</v>
      </c>
      <c r="BT1889" s="12">
        <f t="shared" si="1093"/>
        <v>0</v>
      </c>
      <c r="BU1889" s="12">
        <f t="shared" si="1094"/>
        <v>0</v>
      </c>
      <c r="BV1889" s="12">
        <f t="shared" si="1095"/>
        <v>0</v>
      </c>
      <c r="BW1889" s="12">
        <f t="shared" si="1096"/>
        <v>0</v>
      </c>
      <c r="BX1889" s="12">
        <f t="shared" si="1097"/>
        <v>0</v>
      </c>
      <c r="BY1889" s="12">
        <f t="shared" si="1098"/>
        <v>0</v>
      </c>
      <c r="BZ1889" s="12">
        <f t="shared" si="1099"/>
        <v>0</v>
      </c>
      <c r="CA1889" s="12" t="str">
        <f t="shared" si="1100"/>
        <v/>
      </c>
      <c r="CB1889" s="21" t="str">
        <f t="shared" si="1101"/>
        <v/>
      </c>
      <c r="CC1889" s="12" t="str">
        <f t="shared" si="1102"/>
        <v/>
      </c>
      <c r="CD1889" s="12" t="str">
        <f t="shared" si="1103"/>
        <v/>
      </c>
      <c r="CF1889" s="12">
        <f t="shared" si="1104"/>
        <v>0</v>
      </c>
      <c r="CG1889" s="12">
        <f t="shared" si="1105"/>
        <v>0</v>
      </c>
      <c r="CH1889" s="12">
        <f t="shared" si="1106"/>
        <v>0</v>
      </c>
      <c r="CI1889" s="12">
        <f t="shared" si="1107"/>
        <v>0</v>
      </c>
      <c r="CJ1889" s="12">
        <f t="shared" si="1108"/>
        <v>0</v>
      </c>
      <c r="CK1889" s="12">
        <f t="shared" si="1109"/>
        <v>0</v>
      </c>
    </row>
    <row r="1890" spans="50:89" x14ac:dyDescent="0.25">
      <c r="AX1890" s="12" t="str">
        <f t="shared" si="1079"/>
        <v/>
      </c>
      <c r="AY1890" s="12" t="str">
        <f t="shared" si="1110"/>
        <v/>
      </c>
      <c r="AZ1890" s="20">
        <f t="shared" si="1080"/>
        <v>0</v>
      </c>
      <c r="BA1890" s="12" t="str">
        <f t="shared" si="1075"/>
        <v/>
      </c>
      <c r="BB1890" s="12" t="str">
        <f t="shared" si="1076"/>
        <v/>
      </c>
      <c r="BC1890" s="12" t="str">
        <f t="shared" si="1077"/>
        <v/>
      </c>
      <c r="BD1890" s="12" t="str">
        <f t="shared" si="1078"/>
        <v/>
      </c>
      <c r="BF1890" s="12">
        <f t="shared" si="1081"/>
        <v>0</v>
      </c>
      <c r="BG1890" s="12">
        <f t="shared" si="1082"/>
        <v>0</v>
      </c>
      <c r="BH1890" s="12">
        <f t="shared" si="1083"/>
        <v>0</v>
      </c>
      <c r="BI1890" s="12">
        <f t="shared" si="1084"/>
        <v>0</v>
      </c>
      <c r="BJ1890" s="12">
        <f t="shared" si="1085"/>
        <v>0</v>
      </c>
      <c r="BK1890" s="12">
        <f t="shared" si="1086"/>
        <v>0</v>
      </c>
      <c r="BL1890" s="20">
        <f t="shared" si="1087"/>
        <v>0</v>
      </c>
      <c r="BM1890" s="12">
        <f t="shared" si="1088"/>
        <v>0</v>
      </c>
      <c r="BN1890" s="12" t="str">
        <f t="shared" si="1111"/>
        <v/>
      </c>
      <c r="BO1890" s="12" t="str">
        <f t="shared" si="1089"/>
        <v/>
      </c>
      <c r="BP1890" s="12" t="str">
        <f t="shared" si="1090"/>
        <v/>
      </c>
      <c r="BQ1890" s="12" t="str">
        <f t="shared" si="1091"/>
        <v/>
      </c>
      <c r="BS1890" s="12">
        <f t="shared" si="1092"/>
        <v>0</v>
      </c>
      <c r="BT1890" s="12">
        <f t="shared" si="1093"/>
        <v>0</v>
      </c>
      <c r="BU1890" s="12">
        <f t="shared" si="1094"/>
        <v>0</v>
      </c>
      <c r="BV1890" s="12">
        <f t="shared" si="1095"/>
        <v>0</v>
      </c>
      <c r="BW1890" s="12">
        <f t="shared" si="1096"/>
        <v>0</v>
      </c>
      <c r="BX1890" s="12">
        <f t="shared" si="1097"/>
        <v>0</v>
      </c>
      <c r="BY1890" s="12">
        <f t="shared" si="1098"/>
        <v>0</v>
      </c>
      <c r="BZ1890" s="12">
        <f t="shared" si="1099"/>
        <v>0</v>
      </c>
      <c r="CA1890" s="12" t="str">
        <f t="shared" si="1100"/>
        <v/>
      </c>
      <c r="CB1890" s="21" t="str">
        <f t="shared" si="1101"/>
        <v/>
      </c>
      <c r="CC1890" s="12" t="str">
        <f t="shared" si="1102"/>
        <v/>
      </c>
      <c r="CD1890" s="12" t="str">
        <f t="shared" si="1103"/>
        <v/>
      </c>
      <c r="CF1890" s="12">
        <f t="shared" si="1104"/>
        <v>0</v>
      </c>
      <c r="CG1890" s="12">
        <f t="shared" si="1105"/>
        <v>0</v>
      </c>
      <c r="CH1890" s="12">
        <f t="shared" si="1106"/>
        <v>0</v>
      </c>
      <c r="CI1890" s="12">
        <f t="shared" si="1107"/>
        <v>0</v>
      </c>
      <c r="CJ1890" s="12">
        <f t="shared" si="1108"/>
        <v>0</v>
      </c>
      <c r="CK1890" s="12">
        <f t="shared" si="1109"/>
        <v>0</v>
      </c>
    </row>
    <row r="1891" spans="50:89" x14ac:dyDescent="0.25">
      <c r="AX1891" s="12" t="str">
        <f t="shared" si="1079"/>
        <v/>
      </c>
      <c r="AY1891" s="12" t="str">
        <f t="shared" si="1110"/>
        <v/>
      </c>
      <c r="AZ1891" s="20">
        <f t="shared" si="1080"/>
        <v>0</v>
      </c>
      <c r="BA1891" s="12" t="str">
        <f t="shared" si="1075"/>
        <v/>
      </c>
      <c r="BB1891" s="12" t="str">
        <f t="shared" si="1076"/>
        <v/>
      </c>
      <c r="BC1891" s="12" t="str">
        <f t="shared" si="1077"/>
        <v/>
      </c>
      <c r="BD1891" s="12" t="str">
        <f t="shared" si="1078"/>
        <v/>
      </c>
      <c r="BF1891" s="12">
        <f t="shared" si="1081"/>
        <v>0</v>
      </c>
      <c r="BG1891" s="12">
        <f t="shared" si="1082"/>
        <v>0</v>
      </c>
      <c r="BH1891" s="12">
        <f t="shared" si="1083"/>
        <v>0</v>
      </c>
      <c r="BI1891" s="12">
        <f t="shared" si="1084"/>
        <v>0</v>
      </c>
      <c r="BJ1891" s="12">
        <f t="shared" si="1085"/>
        <v>0</v>
      </c>
      <c r="BK1891" s="12">
        <f t="shared" si="1086"/>
        <v>0</v>
      </c>
      <c r="BL1891" s="20">
        <f t="shared" si="1087"/>
        <v>0</v>
      </c>
      <c r="BM1891" s="12">
        <f t="shared" si="1088"/>
        <v>0</v>
      </c>
      <c r="BN1891" s="12" t="str">
        <f t="shared" si="1111"/>
        <v/>
      </c>
      <c r="BO1891" s="12" t="str">
        <f t="shared" si="1089"/>
        <v/>
      </c>
      <c r="BP1891" s="12" t="str">
        <f t="shared" si="1090"/>
        <v/>
      </c>
      <c r="BQ1891" s="12" t="str">
        <f t="shared" si="1091"/>
        <v/>
      </c>
      <c r="BS1891" s="12">
        <f t="shared" si="1092"/>
        <v>0</v>
      </c>
      <c r="BT1891" s="12">
        <f t="shared" si="1093"/>
        <v>0</v>
      </c>
      <c r="BU1891" s="12">
        <f t="shared" si="1094"/>
        <v>0</v>
      </c>
      <c r="BV1891" s="12">
        <f t="shared" si="1095"/>
        <v>0</v>
      </c>
      <c r="BW1891" s="12">
        <f t="shared" si="1096"/>
        <v>0</v>
      </c>
      <c r="BX1891" s="12">
        <f t="shared" si="1097"/>
        <v>0</v>
      </c>
      <c r="BY1891" s="12">
        <f t="shared" si="1098"/>
        <v>0</v>
      </c>
      <c r="BZ1891" s="12">
        <f t="shared" si="1099"/>
        <v>0</v>
      </c>
      <c r="CA1891" s="12" t="str">
        <f t="shared" si="1100"/>
        <v/>
      </c>
      <c r="CB1891" s="21" t="str">
        <f t="shared" si="1101"/>
        <v/>
      </c>
      <c r="CC1891" s="12" t="str">
        <f t="shared" si="1102"/>
        <v/>
      </c>
      <c r="CD1891" s="12" t="str">
        <f t="shared" si="1103"/>
        <v/>
      </c>
      <c r="CF1891" s="12">
        <f t="shared" si="1104"/>
        <v>0</v>
      </c>
      <c r="CG1891" s="12">
        <f t="shared" si="1105"/>
        <v>0</v>
      </c>
      <c r="CH1891" s="12">
        <f t="shared" si="1106"/>
        <v>0</v>
      </c>
      <c r="CI1891" s="12">
        <f t="shared" si="1107"/>
        <v>0</v>
      </c>
      <c r="CJ1891" s="12">
        <f t="shared" si="1108"/>
        <v>0</v>
      </c>
      <c r="CK1891" s="12">
        <f t="shared" si="1109"/>
        <v>0</v>
      </c>
    </row>
    <row r="1892" spans="50:89" x14ac:dyDescent="0.25">
      <c r="AX1892" s="12" t="str">
        <f t="shared" si="1079"/>
        <v/>
      </c>
      <c r="AY1892" s="12" t="str">
        <f t="shared" si="1110"/>
        <v/>
      </c>
      <c r="AZ1892" s="20">
        <f t="shared" si="1080"/>
        <v>0</v>
      </c>
      <c r="BA1892" s="12" t="str">
        <f t="shared" si="1075"/>
        <v/>
      </c>
      <c r="BB1892" s="12" t="str">
        <f t="shared" si="1076"/>
        <v/>
      </c>
      <c r="BC1892" s="12" t="str">
        <f t="shared" si="1077"/>
        <v/>
      </c>
      <c r="BD1892" s="12" t="str">
        <f t="shared" si="1078"/>
        <v/>
      </c>
      <c r="BF1892" s="12">
        <f t="shared" si="1081"/>
        <v>0</v>
      </c>
      <c r="BG1892" s="12">
        <f t="shared" si="1082"/>
        <v>0</v>
      </c>
      <c r="BH1892" s="12">
        <f t="shared" si="1083"/>
        <v>0</v>
      </c>
      <c r="BI1892" s="12">
        <f t="shared" si="1084"/>
        <v>0</v>
      </c>
      <c r="BJ1892" s="12">
        <f t="shared" si="1085"/>
        <v>0</v>
      </c>
      <c r="BK1892" s="12">
        <f t="shared" si="1086"/>
        <v>0</v>
      </c>
      <c r="BL1892" s="20">
        <f t="shared" si="1087"/>
        <v>0</v>
      </c>
      <c r="BM1892" s="12">
        <f t="shared" si="1088"/>
        <v>0</v>
      </c>
      <c r="BN1892" s="12" t="str">
        <f t="shared" si="1111"/>
        <v/>
      </c>
      <c r="BO1892" s="12" t="str">
        <f t="shared" si="1089"/>
        <v/>
      </c>
      <c r="BP1892" s="12" t="str">
        <f t="shared" si="1090"/>
        <v/>
      </c>
      <c r="BQ1892" s="12" t="str">
        <f t="shared" si="1091"/>
        <v/>
      </c>
      <c r="BS1892" s="12">
        <f t="shared" si="1092"/>
        <v>0</v>
      </c>
      <c r="BT1892" s="12">
        <f t="shared" si="1093"/>
        <v>0</v>
      </c>
      <c r="BU1892" s="12">
        <f t="shared" si="1094"/>
        <v>0</v>
      </c>
      <c r="BV1892" s="12">
        <f t="shared" si="1095"/>
        <v>0</v>
      </c>
      <c r="BW1892" s="12">
        <f t="shared" si="1096"/>
        <v>0</v>
      </c>
      <c r="BX1892" s="12">
        <f t="shared" si="1097"/>
        <v>0</v>
      </c>
      <c r="BY1892" s="12">
        <f t="shared" si="1098"/>
        <v>0</v>
      </c>
      <c r="BZ1892" s="12">
        <f t="shared" si="1099"/>
        <v>0</v>
      </c>
      <c r="CA1892" s="12" t="str">
        <f t="shared" si="1100"/>
        <v/>
      </c>
      <c r="CB1892" s="21" t="str">
        <f t="shared" si="1101"/>
        <v/>
      </c>
      <c r="CC1892" s="12" t="str">
        <f t="shared" si="1102"/>
        <v/>
      </c>
      <c r="CD1892" s="12" t="str">
        <f t="shared" si="1103"/>
        <v/>
      </c>
      <c r="CF1892" s="12">
        <f t="shared" si="1104"/>
        <v>0</v>
      </c>
      <c r="CG1892" s="12">
        <f t="shared" si="1105"/>
        <v>0</v>
      </c>
      <c r="CH1892" s="12">
        <f t="shared" si="1106"/>
        <v>0</v>
      </c>
      <c r="CI1892" s="12">
        <f t="shared" si="1107"/>
        <v>0</v>
      </c>
      <c r="CJ1892" s="12">
        <f t="shared" si="1108"/>
        <v>0</v>
      </c>
      <c r="CK1892" s="12">
        <f t="shared" si="1109"/>
        <v>0</v>
      </c>
    </row>
    <row r="1893" spans="50:89" x14ac:dyDescent="0.25">
      <c r="AX1893" s="12" t="str">
        <f t="shared" si="1079"/>
        <v/>
      </c>
      <c r="AY1893" s="12" t="str">
        <f t="shared" si="1110"/>
        <v/>
      </c>
      <c r="AZ1893" s="20">
        <f t="shared" si="1080"/>
        <v>0</v>
      </c>
      <c r="BA1893" s="12" t="str">
        <f t="shared" si="1075"/>
        <v/>
      </c>
      <c r="BB1893" s="12" t="str">
        <f t="shared" si="1076"/>
        <v/>
      </c>
      <c r="BC1893" s="12" t="str">
        <f t="shared" si="1077"/>
        <v/>
      </c>
      <c r="BD1893" s="12" t="str">
        <f t="shared" si="1078"/>
        <v/>
      </c>
      <c r="BF1893" s="12">
        <f t="shared" si="1081"/>
        <v>0</v>
      </c>
      <c r="BG1893" s="12">
        <f t="shared" si="1082"/>
        <v>0</v>
      </c>
      <c r="BH1893" s="12">
        <f t="shared" si="1083"/>
        <v>0</v>
      </c>
      <c r="BI1893" s="12">
        <f t="shared" si="1084"/>
        <v>0</v>
      </c>
      <c r="BJ1893" s="12">
        <f t="shared" si="1085"/>
        <v>0</v>
      </c>
      <c r="BK1893" s="12">
        <f t="shared" si="1086"/>
        <v>0</v>
      </c>
      <c r="BL1893" s="20">
        <f t="shared" si="1087"/>
        <v>0</v>
      </c>
      <c r="BM1893" s="12">
        <f t="shared" si="1088"/>
        <v>0</v>
      </c>
      <c r="BN1893" s="12" t="str">
        <f t="shared" si="1111"/>
        <v/>
      </c>
      <c r="BO1893" s="12" t="str">
        <f t="shared" si="1089"/>
        <v/>
      </c>
      <c r="BP1893" s="12" t="str">
        <f t="shared" si="1090"/>
        <v/>
      </c>
      <c r="BQ1893" s="12" t="str">
        <f t="shared" si="1091"/>
        <v/>
      </c>
      <c r="BS1893" s="12">
        <f t="shared" si="1092"/>
        <v>0</v>
      </c>
      <c r="BT1893" s="12">
        <f t="shared" si="1093"/>
        <v>0</v>
      </c>
      <c r="BU1893" s="12">
        <f t="shared" si="1094"/>
        <v>0</v>
      </c>
      <c r="BV1893" s="12">
        <f t="shared" si="1095"/>
        <v>0</v>
      </c>
      <c r="BW1893" s="12">
        <f t="shared" si="1096"/>
        <v>0</v>
      </c>
      <c r="BX1893" s="12">
        <f t="shared" si="1097"/>
        <v>0</v>
      </c>
      <c r="BY1893" s="12">
        <f t="shared" si="1098"/>
        <v>0</v>
      </c>
      <c r="BZ1893" s="12">
        <f t="shared" si="1099"/>
        <v>0</v>
      </c>
      <c r="CA1893" s="12" t="str">
        <f t="shared" si="1100"/>
        <v/>
      </c>
      <c r="CB1893" s="21" t="str">
        <f t="shared" si="1101"/>
        <v/>
      </c>
      <c r="CC1893" s="12" t="str">
        <f t="shared" si="1102"/>
        <v/>
      </c>
      <c r="CD1893" s="12" t="str">
        <f t="shared" si="1103"/>
        <v/>
      </c>
      <c r="CF1893" s="12">
        <f t="shared" si="1104"/>
        <v>0</v>
      </c>
      <c r="CG1893" s="12">
        <f t="shared" si="1105"/>
        <v>0</v>
      </c>
      <c r="CH1893" s="12">
        <f t="shared" si="1106"/>
        <v>0</v>
      </c>
      <c r="CI1893" s="12">
        <f t="shared" si="1107"/>
        <v>0</v>
      </c>
      <c r="CJ1893" s="12">
        <f t="shared" si="1108"/>
        <v>0</v>
      </c>
      <c r="CK1893" s="12">
        <f t="shared" si="1109"/>
        <v>0</v>
      </c>
    </row>
    <row r="1894" spans="50:89" x14ac:dyDescent="0.25">
      <c r="AX1894" s="12" t="str">
        <f t="shared" si="1079"/>
        <v/>
      </c>
      <c r="AY1894" s="12" t="str">
        <f t="shared" si="1110"/>
        <v/>
      </c>
      <c r="AZ1894" s="20">
        <f t="shared" si="1080"/>
        <v>0</v>
      </c>
      <c r="BA1894" s="12" t="str">
        <f t="shared" si="1075"/>
        <v/>
      </c>
      <c r="BB1894" s="12" t="str">
        <f t="shared" si="1076"/>
        <v/>
      </c>
      <c r="BC1894" s="12" t="str">
        <f t="shared" si="1077"/>
        <v/>
      </c>
      <c r="BD1894" s="12" t="str">
        <f t="shared" si="1078"/>
        <v/>
      </c>
      <c r="BF1894" s="12">
        <f t="shared" si="1081"/>
        <v>0</v>
      </c>
      <c r="BG1894" s="12">
        <f t="shared" si="1082"/>
        <v>0</v>
      </c>
      <c r="BH1894" s="12">
        <f t="shared" si="1083"/>
        <v>0</v>
      </c>
      <c r="BI1894" s="12">
        <f t="shared" si="1084"/>
        <v>0</v>
      </c>
      <c r="BJ1894" s="12">
        <f t="shared" si="1085"/>
        <v>0</v>
      </c>
      <c r="BK1894" s="12">
        <f t="shared" si="1086"/>
        <v>0</v>
      </c>
      <c r="BL1894" s="20">
        <f t="shared" si="1087"/>
        <v>0</v>
      </c>
      <c r="BM1894" s="12">
        <f t="shared" si="1088"/>
        <v>0</v>
      </c>
      <c r="BN1894" s="12" t="str">
        <f t="shared" si="1111"/>
        <v/>
      </c>
      <c r="BO1894" s="12" t="str">
        <f t="shared" si="1089"/>
        <v/>
      </c>
      <c r="BP1894" s="12" t="str">
        <f t="shared" si="1090"/>
        <v/>
      </c>
      <c r="BQ1894" s="12" t="str">
        <f t="shared" si="1091"/>
        <v/>
      </c>
      <c r="BS1894" s="12">
        <f t="shared" si="1092"/>
        <v>0</v>
      </c>
      <c r="BT1894" s="12">
        <f t="shared" si="1093"/>
        <v>0</v>
      </c>
      <c r="BU1894" s="12">
        <f t="shared" si="1094"/>
        <v>0</v>
      </c>
      <c r="BV1894" s="12">
        <f t="shared" si="1095"/>
        <v>0</v>
      </c>
      <c r="BW1894" s="12">
        <f t="shared" si="1096"/>
        <v>0</v>
      </c>
      <c r="BX1894" s="12">
        <f t="shared" si="1097"/>
        <v>0</v>
      </c>
      <c r="BY1894" s="12">
        <f t="shared" si="1098"/>
        <v>0</v>
      </c>
      <c r="BZ1894" s="12">
        <f t="shared" si="1099"/>
        <v>0</v>
      </c>
      <c r="CA1894" s="12" t="str">
        <f t="shared" si="1100"/>
        <v/>
      </c>
      <c r="CB1894" s="21" t="str">
        <f t="shared" si="1101"/>
        <v/>
      </c>
      <c r="CC1894" s="12" t="str">
        <f t="shared" si="1102"/>
        <v/>
      </c>
      <c r="CD1894" s="12" t="str">
        <f t="shared" si="1103"/>
        <v/>
      </c>
      <c r="CF1894" s="12">
        <f t="shared" si="1104"/>
        <v>0</v>
      </c>
      <c r="CG1894" s="12">
        <f t="shared" si="1105"/>
        <v>0</v>
      </c>
      <c r="CH1894" s="12">
        <f t="shared" si="1106"/>
        <v>0</v>
      </c>
      <c r="CI1894" s="12">
        <f t="shared" si="1107"/>
        <v>0</v>
      </c>
      <c r="CJ1894" s="12">
        <f t="shared" si="1108"/>
        <v>0</v>
      </c>
      <c r="CK1894" s="12">
        <f t="shared" si="1109"/>
        <v>0</v>
      </c>
    </row>
    <row r="1895" spans="50:89" x14ac:dyDescent="0.25">
      <c r="AX1895" s="12" t="str">
        <f t="shared" si="1079"/>
        <v/>
      </c>
      <c r="AY1895" s="12" t="str">
        <f t="shared" si="1110"/>
        <v/>
      </c>
      <c r="AZ1895" s="20">
        <f t="shared" si="1080"/>
        <v>0</v>
      </c>
      <c r="BA1895" s="12" t="str">
        <f t="shared" si="1075"/>
        <v/>
      </c>
      <c r="BB1895" s="12" t="str">
        <f t="shared" si="1076"/>
        <v/>
      </c>
      <c r="BC1895" s="12" t="str">
        <f t="shared" si="1077"/>
        <v/>
      </c>
      <c r="BD1895" s="12" t="str">
        <f t="shared" si="1078"/>
        <v/>
      </c>
      <c r="BF1895" s="12">
        <f t="shared" si="1081"/>
        <v>0</v>
      </c>
      <c r="BG1895" s="12">
        <f t="shared" si="1082"/>
        <v>0</v>
      </c>
      <c r="BH1895" s="12">
        <f t="shared" si="1083"/>
        <v>0</v>
      </c>
      <c r="BI1895" s="12">
        <f t="shared" si="1084"/>
        <v>0</v>
      </c>
      <c r="BJ1895" s="12">
        <f t="shared" si="1085"/>
        <v>0</v>
      </c>
      <c r="BK1895" s="12">
        <f t="shared" si="1086"/>
        <v>0</v>
      </c>
      <c r="BL1895" s="20">
        <f t="shared" si="1087"/>
        <v>0</v>
      </c>
      <c r="BM1895" s="12">
        <f t="shared" si="1088"/>
        <v>0</v>
      </c>
      <c r="BN1895" s="12" t="str">
        <f t="shared" si="1111"/>
        <v/>
      </c>
      <c r="BO1895" s="12" t="str">
        <f t="shared" si="1089"/>
        <v/>
      </c>
      <c r="BP1895" s="12" t="str">
        <f t="shared" si="1090"/>
        <v/>
      </c>
      <c r="BQ1895" s="12" t="str">
        <f t="shared" si="1091"/>
        <v/>
      </c>
      <c r="BS1895" s="12">
        <f t="shared" si="1092"/>
        <v>0</v>
      </c>
      <c r="BT1895" s="12">
        <f t="shared" si="1093"/>
        <v>0</v>
      </c>
      <c r="BU1895" s="12">
        <f t="shared" si="1094"/>
        <v>0</v>
      </c>
      <c r="BV1895" s="12">
        <f t="shared" si="1095"/>
        <v>0</v>
      </c>
      <c r="BW1895" s="12">
        <f t="shared" si="1096"/>
        <v>0</v>
      </c>
      <c r="BX1895" s="12">
        <f t="shared" si="1097"/>
        <v>0</v>
      </c>
      <c r="BY1895" s="12">
        <f t="shared" si="1098"/>
        <v>0</v>
      </c>
      <c r="BZ1895" s="12">
        <f t="shared" si="1099"/>
        <v>0</v>
      </c>
      <c r="CA1895" s="12" t="str">
        <f t="shared" si="1100"/>
        <v/>
      </c>
      <c r="CB1895" s="21" t="str">
        <f t="shared" si="1101"/>
        <v/>
      </c>
      <c r="CC1895" s="12" t="str">
        <f t="shared" si="1102"/>
        <v/>
      </c>
      <c r="CD1895" s="12" t="str">
        <f t="shared" si="1103"/>
        <v/>
      </c>
      <c r="CF1895" s="12">
        <f t="shared" si="1104"/>
        <v>0</v>
      </c>
      <c r="CG1895" s="12">
        <f t="shared" si="1105"/>
        <v>0</v>
      </c>
      <c r="CH1895" s="12">
        <f t="shared" si="1106"/>
        <v>0</v>
      </c>
      <c r="CI1895" s="12">
        <f t="shared" si="1107"/>
        <v>0</v>
      </c>
      <c r="CJ1895" s="12">
        <f t="shared" si="1108"/>
        <v>0</v>
      </c>
      <c r="CK1895" s="12">
        <f t="shared" si="1109"/>
        <v>0</v>
      </c>
    </row>
    <row r="1896" spans="50:89" x14ac:dyDescent="0.25">
      <c r="AX1896" s="12" t="str">
        <f t="shared" si="1079"/>
        <v/>
      </c>
      <c r="AY1896" s="12" t="str">
        <f t="shared" si="1110"/>
        <v/>
      </c>
      <c r="AZ1896" s="20">
        <f t="shared" si="1080"/>
        <v>0</v>
      </c>
      <c r="BA1896" s="12" t="str">
        <f t="shared" si="1075"/>
        <v/>
      </c>
      <c r="BB1896" s="12" t="str">
        <f t="shared" si="1076"/>
        <v/>
      </c>
      <c r="BC1896" s="12" t="str">
        <f t="shared" si="1077"/>
        <v/>
      </c>
      <c r="BD1896" s="12" t="str">
        <f t="shared" si="1078"/>
        <v/>
      </c>
      <c r="BF1896" s="12">
        <f t="shared" si="1081"/>
        <v>0</v>
      </c>
      <c r="BG1896" s="12">
        <f t="shared" si="1082"/>
        <v>0</v>
      </c>
      <c r="BH1896" s="12">
        <f t="shared" si="1083"/>
        <v>0</v>
      </c>
      <c r="BI1896" s="12">
        <f t="shared" si="1084"/>
        <v>0</v>
      </c>
      <c r="BJ1896" s="12">
        <f t="shared" si="1085"/>
        <v>0</v>
      </c>
      <c r="BK1896" s="12">
        <f t="shared" si="1086"/>
        <v>0</v>
      </c>
      <c r="BL1896" s="20">
        <f t="shared" si="1087"/>
        <v>0</v>
      </c>
      <c r="BM1896" s="12">
        <f t="shared" si="1088"/>
        <v>0</v>
      </c>
      <c r="BN1896" s="12" t="str">
        <f t="shared" si="1111"/>
        <v/>
      </c>
      <c r="BO1896" s="12" t="str">
        <f t="shared" si="1089"/>
        <v/>
      </c>
      <c r="BP1896" s="12" t="str">
        <f t="shared" si="1090"/>
        <v/>
      </c>
      <c r="BQ1896" s="12" t="str">
        <f t="shared" si="1091"/>
        <v/>
      </c>
      <c r="BS1896" s="12">
        <f t="shared" si="1092"/>
        <v>0</v>
      </c>
      <c r="BT1896" s="12">
        <f t="shared" si="1093"/>
        <v>0</v>
      </c>
      <c r="BU1896" s="12">
        <f t="shared" si="1094"/>
        <v>0</v>
      </c>
      <c r="BV1896" s="12">
        <f t="shared" si="1095"/>
        <v>0</v>
      </c>
      <c r="BW1896" s="12">
        <f t="shared" si="1096"/>
        <v>0</v>
      </c>
      <c r="BX1896" s="12">
        <f t="shared" si="1097"/>
        <v>0</v>
      </c>
      <c r="BY1896" s="12">
        <f t="shared" si="1098"/>
        <v>0</v>
      </c>
      <c r="BZ1896" s="12">
        <f t="shared" si="1099"/>
        <v>0</v>
      </c>
      <c r="CA1896" s="12" t="str">
        <f t="shared" si="1100"/>
        <v/>
      </c>
      <c r="CB1896" s="21" t="str">
        <f t="shared" si="1101"/>
        <v/>
      </c>
      <c r="CC1896" s="12" t="str">
        <f t="shared" si="1102"/>
        <v/>
      </c>
      <c r="CD1896" s="12" t="str">
        <f t="shared" si="1103"/>
        <v/>
      </c>
      <c r="CF1896" s="12">
        <f t="shared" si="1104"/>
        <v>0</v>
      </c>
      <c r="CG1896" s="12">
        <f t="shared" si="1105"/>
        <v>0</v>
      </c>
      <c r="CH1896" s="12">
        <f t="shared" si="1106"/>
        <v>0</v>
      </c>
      <c r="CI1896" s="12">
        <f t="shared" si="1107"/>
        <v>0</v>
      </c>
      <c r="CJ1896" s="12">
        <f t="shared" si="1108"/>
        <v>0</v>
      </c>
      <c r="CK1896" s="12">
        <f t="shared" si="1109"/>
        <v>0</v>
      </c>
    </row>
    <row r="1897" spans="50:89" x14ac:dyDescent="0.25">
      <c r="AX1897" s="12" t="str">
        <f t="shared" si="1079"/>
        <v/>
      </c>
      <c r="AY1897" s="12" t="str">
        <f t="shared" si="1110"/>
        <v/>
      </c>
      <c r="AZ1897" s="20">
        <f t="shared" si="1080"/>
        <v>0</v>
      </c>
      <c r="BA1897" s="12" t="str">
        <f t="shared" si="1075"/>
        <v/>
      </c>
      <c r="BB1897" s="12" t="str">
        <f t="shared" si="1076"/>
        <v/>
      </c>
      <c r="BC1897" s="12" t="str">
        <f t="shared" si="1077"/>
        <v/>
      </c>
      <c r="BD1897" s="12" t="str">
        <f t="shared" si="1078"/>
        <v/>
      </c>
      <c r="BF1897" s="12">
        <f t="shared" si="1081"/>
        <v>0</v>
      </c>
      <c r="BG1897" s="12">
        <f t="shared" si="1082"/>
        <v>0</v>
      </c>
      <c r="BH1897" s="12">
        <f t="shared" si="1083"/>
        <v>0</v>
      </c>
      <c r="BI1897" s="12">
        <f t="shared" si="1084"/>
        <v>0</v>
      </c>
      <c r="BJ1897" s="12">
        <f t="shared" si="1085"/>
        <v>0</v>
      </c>
      <c r="BK1897" s="12">
        <f t="shared" si="1086"/>
        <v>0</v>
      </c>
      <c r="BL1897" s="20">
        <f t="shared" si="1087"/>
        <v>0</v>
      </c>
      <c r="BM1897" s="12">
        <f t="shared" si="1088"/>
        <v>0</v>
      </c>
      <c r="BN1897" s="12" t="str">
        <f t="shared" si="1111"/>
        <v/>
      </c>
      <c r="BO1897" s="12" t="str">
        <f t="shared" si="1089"/>
        <v/>
      </c>
      <c r="BP1897" s="12" t="str">
        <f t="shared" si="1090"/>
        <v/>
      </c>
      <c r="BQ1897" s="12" t="str">
        <f t="shared" si="1091"/>
        <v/>
      </c>
      <c r="BS1897" s="12">
        <f t="shared" si="1092"/>
        <v>0</v>
      </c>
      <c r="BT1897" s="12">
        <f t="shared" si="1093"/>
        <v>0</v>
      </c>
      <c r="BU1897" s="12">
        <f t="shared" si="1094"/>
        <v>0</v>
      </c>
      <c r="BV1897" s="12">
        <f t="shared" si="1095"/>
        <v>0</v>
      </c>
      <c r="BW1897" s="12">
        <f t="shared" si="1096"/>
        <v>0</v>
      </c>
      <c r="BX1897" s="12">
        <f t="shared" si="1097"/>
        <v>0</v>
      </c>
      <c r="BY1897" s="12">
        <f t="shared" si="1098"/>
        <v>0</v>
      </c>
      <c r="BZ1897" s="12">
        <f t="shared" si="1099"/>
        <v>0</v>
      </c>
      <c r="CA1897" s="12" t="str">
        <f t="shared" si="1100"/>
        <v/>
      </c>
      <c r="CB1897" s="21" t="str">
        <f t="shared" si="1101"/>
        <v/>
      </c>
      <c r="CC1897" s="12" t="str">
        <f t="shared" si="1102"/>
        <v/>
      </c>
      <c r="CD1897" s="12" t="str">
        <f t="shared" si="1103"/>
        <v/>
      </c>
      <c r="CF1897" s="12">
        <f t="shared" si="1104"/>
        <v>0</v>
      </c>
      <c r="CG1897" s="12">
        <f t="shared" si="1105"/>
        <v>0</v>
      </c>
      <c r="CH1897" s="12">
        <f t="shared" si="1106"/>
        <v>0</v>
      </c>
      <c r="CI1897" s="12">
        <f t="shared" si="1107"/>
        <v>0</v>
      </c>
      <c r="CJ1897" s="12">
        <f t="shared" si="1108"/>
        <v>0</v>
      </c>
      <c r="CK1897" s="12">
        <f t="shared" si="1109"/>
        <v>0</v>
      </c>
    </row>
    <row r="1898" spans="50:89" x14ac:dyDescent="0.25">
      <c r="AX1898" s="12" t="str">
        <f t="shared" si="1079"/>
        <v/>
      </c>
      <c r="AY1898" s="12" t="str">
        <f t="shared" si="1110"/>
        <v/>
      </c>
      <c r="AZ1898" s="20">
        <f t="shared" si="1080"/>
        <v>0</v>
      </c>
      <c r="BA1898" s="12" t="str">
        <f t="shared" si="1075"/>
        <v/>
      </c>
      <c r="BB1898" s="12" t="str">
        <f t="shared" si="1076"/>
        <v/>
      </c>
      <c r="BC1898" s="12" t="str">
        <f t="shared" si="1077"/>
        <v/>
      </c>
      <c r="BD1898" s="12" t="str">
        <f t="shared" si="1078"/>
        <v/>
      </c>
      <c r="BF1898" s="12">
        <f t="shared" si="1081"/>
        <v>0</v>
      </c>
      <c r="BG1898" s="12">
        <f t="shared" si="1082"/>
        <v>0</v>
      </c>
      <c r="BH1898" s="12">
        <f t="shared" si="1083"/>
        <v>0</v>
      </c>
      <c r="BI1898" s="12">
        <f t="shared" si="1084"/>
        <v>0</v>
      </c>
      <c r="BJ1898" s="12">
        <f t="shared" si="1085"/>
        <v>0</v>
      </c>
      <c r="BK1898" s="12">
        <f t="shared" si="1086"/>
        <v>0</v>
      </c>
      <c r="BL1898" s="20">
        <f t="shared" si="1087"/>
        <v>0</v>
      </c>
      <c r="BM1898" s="12">
        <f t="shared" si="1088"/>
        <v>0</v>
      </c>
      <c r="BN1898" s="12" t="str">
        <f t="shared" si="1111"/>
        <v/>
      </c>
      <c r="BO1898" s="12" t="str">
        <f t="shared" si="1089"/>
        <v/>
      </c>
      <c r="BP1898" s="12" t="str">
        <f t="shared" si="1090"/>
        <v/>
      </c>
      <c r="BQ1898" s="12" t="str">
        <f t="shared" si="1091"/>
        <v/>
      </c>
      <c r="BS1898" s="12">
        <f t="shared" si="1092"/>
        <v>0</v>
      </c>
      <c r="BT1898" s="12">
        <f t="shared" si="1093"/>
        <v>0</v>
      </c>
      <c r="BU1898" s="12">
        <f t="shared" si="1094"/>
        <v>0</v>
      </c>
      <c r="BV1898" s="12">
        <f t="shared" si="1095"/>
        <v>0</v>
      </c>
      <c r="BW1898" s="12">
        <f t="shared" si="1096"/>
        <v>0</v>
      </c>
      <c r="BX1898" s="12">
        <f t="shared" si="1097"/>
        <v>0</v>
      </c>
      <c r="BY1898" s="12">
        <f t="shared" si="1098"/>
        <v>0</v>
      </c>
      <c r="BZ1898" s="12">
        <f t="shared" si="1099"/>
        <v>0</v>
      </c>
      <c r="CA1898" s="12" t="str">
        <f t="shared" si="1100"/>
        <v/>
      </c>
      <c r="CB1898" s="21" t="str">
        <f t="shared" si="1101"/>
        <v/>
      </c>
      <c r="CC1898" s="12" t="str">
        <f t="shared" si="1102"/>
        <v/>
      </c>
      <c r="CD1898" s="12" t="str">
        <f t="shared" si="1103"/>
        <v/>
      </c>
      <c r="CF1898" s="12">
        <f t="shared" si="1104"/>
        <v>0</v>
      </c>
      <c r="CG1898" s="12">
        <f t="shared" si="1105"/>
        <v>0</v>
      </c>
      <c r="CH1898" s="12">
        <f t="shared" si="1106"/>
        <v>0</v>
      </c>
      <c r="CI1898" s="12">
        <f t="shared" si="1107"/>
        <v>0</v>
      </c>
      <c r="CJ1898" s="12">
        <f t="shared" si="1108"/>
        <v>0</v>
      </c>
      <c r="CK1898" s="12">
        <f t="shared" si="1109"/>
        <v>0</v>
      </c>
    </row>
    <row r="1899" spans="50:89" x14ac:dyDescent="0.25">
      <c r="AX1899" s="12" t="str">
        <f t="shared" si="1079"/>
        <v/>
      </c>
      <c r="AY1899" s="12" t="str">
        <f t="shared" si="1110"/>
        <v/>
      </c>
      <c r="AZ1899" s="20">
        <f t="shared" si="1080"/>
        <v>0</v>
      </c>
      <c r="BA1899" s="12" t="str">
        <f t="shared" si="1075"/>
        <v/>
      </c>
      <c r="BB1899" s="12" t="str">
        <f t="shared" si="1076"/>
        <v/>
      </c>
      <c r="BC1899" s="12" t="str">
        <f t="shared" si="1077"/>
        <v/>
      </c>
      <c r="BD1899" s="12" t="str">
        <f t="shared" si="1078"/>
        <v/>
      </c>
      <c r="BF1899" s="12">
        <f t="shared" si="1081"/>
        <v>0</v>
      </c>
      <c r="BG1899" s="12">
        <f t="shared" si="1082"/>
        <v>0</v>
      </c>
      <c r="BH1899" s="12">
        <f t="shared" si="1083"/>
        <v>0</v>
      </c>
      <c r="BI1899" s="12">
        <f t="shared" si="1084"/>
        <v>0</v>
      </c>
      <c r="BJ1899" s="12">
        <f t="shared" si="1085"/>
        <v>0</v>
      </c>
      <c r="BK1899" s="12">
        <f t="shared" si="1086"/>
        <v>0</v>
      </c>
      <c r="BL1899" s="20">
        <f t="shared" si="1087"/>
        <v>0</v>
      </c>
      <c r="BM1899" s="12">
        <f t="shared" si="1088"/>
        <v>0</v>
      </c>
      <c r="BN1899" s="12" t="str">
        <f t="shared" si="1111"/>
        <v/>
      </c>
      <c r="BO1899" s="12" t="str">
        <f t="shared" si="1089"/>
        <v/>
      </c>
      <c r="BP1899" s="12" t="str">
        <f t="shared" si="1090"/>
        <v/>
      </c>
      <c r="BQ1899" s="12" t="str">
        <f t="shared" si="1091"/>
        <v/>
      </c>
      <c r="BS1899" s="12">
        <f t="shared" si="1092"/>
        <v>0</v>
      </c>
      <c r="BT1899" s="12">
        <f t="shared" si="1093"/>
        <v>0</v>
      </c>
      <c r="BU1899" s="12">
        <f t="shared" si="1094"/>
        <v>0</v>
      </c>
      <c r="BV1899" s="12">
        <f t="shared" si="1095"/>
        <v>0</v>
      </c>
      <c r="BW1899" s="12">
        <f t="shared" si="1096"/>
        <v>0</v>
      </c>
      <c r="BX1899" s="12">
        <f t="shared" si="1097"/>
        <v>0</v>
      </c>
      <c r="BY1899" s="12">
        <f t="shared" si="1098"/>
        <v>0</v>
      </c>
      <c r="BZ1899" s="12">
        <f t="shared" si="1099"/>
        <v>0</v>
      </c>
      <c r="CA1899" s="12" t="str">
        <f t="shared" si="1100"/>
        <v/>
      </c>
      <c r="CB1899" s="21" t="str">
        <f t="shared" si="1101"/>
        <v/>
      </c>
      <c r="CC1899" s="12" t="str">
        <f t="shared" si="1102"/>
        <v/>
      </c>
      <c r="CD1899" s="12" t="str">
        <f t="shared" si="1103"/>
        <v/>
      </c>
      <c r="CF1899" s="12">
        <f t="shared" si="1104"/>
        <v>0</v>
      </c>
      <c r="CG1899" s="12">
        <f t="shared" si="1105"/>
        <v>0</v>
      </c>
      <c r="CH1899" s="12">
        <f t="shared" si="1106"/>
        <v>0</v>
      </c>
      <c r="CI1899" s="12">
        <f t="shared" si="1107"/>
        <v>0</v>
      </c>
      <c r="CJ1899" s="12">
        <f t="shared" si="1108"/>
        <v>0</v>
      </c>
      <c r="CK1899" s="12">
        <f t="shared" si="1109"/>
        <v>0</v>
      </c>
    </row>
    <row r="1900" spans="50:89" x14ac:dyDescent="0.25">
      <c r="AX1900" s="12" t="str">
        <f t="shared" si="1079"/>
        <v/>
      </c>
      <c r="AY1900" s="12" t="str">
        <f t="shared" si="1110"/>
        <v/>
      </c>
      <c r="AZ1900" s="20">
        <f t="shared" si="1080"/>
        <v>0</v>
      </c>
      <c r="BA1900" s="12" t="str">
        <f t="shared" si="1075"/>
        <v/>
      </c>
      <c r="BB1900" s="12" t="str">
        <f t="shared" si="1076"/>
        <v/>
      </c>
      <c r="BC1900" s="12" t="str">
        <f t="shared" si="1077"/>
        <v/>
      </c>
      <c r="BD1900" s="12" t="str">
        <f t="shared" si="1078"/>
        <v/>
      </c>
      <c r="BF1900" s="12">
        <f t="shared" si="1081"/>
        <v>0</v>
      </c>
      <c r="BG1900" s="12">
        <f t="shared" si="1082"/>
        <v>0</v>
      </c>
      <c r="BH1900" s="12">
        <f t="shared" si="1083"/>
        <v>0</v>
      </c>
      <c r="BI1900" s="12">
        <f t="shared" si="1084"/>
        <v>0</v>
      </c>
      <c r="BJ1900" s="12">
        <f t="shared" si="1085"/>
        <v>0</v>
      </c>
      <c r="BK1900" s="12">
        <f t="shared" si="1086"/>
        <v>0</v>
      </c>
      <c r="BL1900" s="20">
        <f t="shared" si="1087"/>
        <v>0</v>
      </c>
      <c r="BM1900" s="12">
        <f t="shared" si="1088"/>
        <v>0</v>
      </c>
      <c r="BN1900" s="12" t="str">
        <f t="shared" si="1111"/>
        <v/>
      </c>
      <c r="BO1900" s="12" t="str">
        <f t="shared" si="1089"/>
        <v/>
      </c>
      <c r="BP1900" s="12" t="str">
        <f t="shared" si="1090"/>
        <v/>
      </c>
      <c r="BQ1900" s="12" t="str">
        <f t="shared" si="1091"/>
        <v/>
      </c>
      <c r="BS1900" s="12">
        <f t="shared" si="1092"/>
        <v>0</v>
      </c>
      <c r="BT1900" s="12">
        <f t="shared" si="1093"/>
        <v>0</v>
      </c>
      <c r="BU1900" s="12">
        <f t="shared" si="1094"/>
        <v>0</v>
      </c>
      <c r="BV1900" s="12">
        <f t="shared" si="1095"/>
        <v>0</v>
      </c>
      <c r="BW1900" s="12">
        <f t="shared" si="1096"/>
        <v>0</v>
      </c>
      <c r="BX1900" s="12">
        <f t="shared" si="1097"/>
        <v>0</v>
      </c>
      <c r="BY1900" s="12">
        <f t="shared" si="1098"/>
        <v>0</v>
      </c>
      <c r="BZ1900" s="12">
        <f t="shared" si="1099"/>
        <v>0</v>
      </c>
      <c r="CA1900" s="12" t="str">
        <f t="shared" si="1100"/>
        <v/>
      </c>
      <c r="CB1900" s="21" t="str">
        <f t="shared" si="1101"/>
        <v/>
      </c>
      <c r="CC1900" s="12" t="str">
        <f t="shared" si="1102"/>
        <v/>
      </c>
      <c r="CD1900" s="12" t="str">
        <f t="shared" si="1103"/>
        <v/>
      </c>
      <c r="CF1900" s="12">
        <f t="shared" si="1104"/>
        <v>0</v>
      </c>
      <c r="CG1900" s="12">
        <f t="shared" si="1105"/>
        <v>0</v>
      </c>
      <c r="CH1900" s="12">
        <f t="shared" si="1106"/>
        <v>0</v>
      </c>
      <c r="CI1900" s="12">
        <f t="shared" si="1107"/>
        <v>0</v>
      </c>
      <c r="CJ1900" s="12">
        <f t="shared" si="1108"/>
        <v>0</v>
      </c>
      <c r="CK1900" s="12">
        <f t="shared" si="1109"/>
        <v>0</v>
      </c>
    </row>
    <row r="1901" spans="50:89" x14ac:dyDescent="0.25">
      <c r="AX1901" s="12" t="str">
        <f t="shared" si="1079"/>
        <v/>
      </c>
      <c r="AY1901" s="12" t="str">
        <f t="shared" si="1110"/>
        <v/>
      </c>
      <c r="AZ1901" s="20">
        <f t="shared" si="1080"/>
        <v>0</v>
      </c>
      <c r="BA1901" s="12" t="str">
        <f t="shared" si="1075"/>
        <v/>
      </c>
      <c r="BB1901" s="12" t="str">
        <f t="shared" si="1076"/>
        <v/>
      </c>
      <c r="BC1901" s="12" t="str">
        <f t="shared" si="1077"/>
        <v/>
      </c>
      <c r="BD1901" s="12" t="str">
        <f t="shared" si="1078"/>
        <v/>
      </c>
      <c r="BF1901" s="12">
        <f t="shared" si="1081"/>
        <v>0</v>
      </c>
      <c r="BG1901" s="12">
        <f t="shared" si="1082"/>
        <v>0</v>
      </c>
      <c r="BH1901" s="12">
        <f t="shared" si="1083"/>
        <v>0</v>
      </c>
      <c r="BI1901" s="12">
        <f t="shared" si="1084"/>
        <v>0</v>
      </c>
      <c r="BJ1901" s="12">
        <f t="shared" si="1085"/>
        <v>0</v>
      </c>
      <c r="BK1901" s="12">
        <f t="shared" si="1086"/>
        <v>0</v>
      </c>
      <c r="BL1901" s="20">
        <f t="shared" si="1087"/>
        <v>0</v>
      </c>
      <c r="BM1901" s="12">
        <f t="shared" si="1088"/>
        <v>0</v>
      </c>
      <c r="BN1901" s="12" t="str">
        <f t="shared" si="1111"/>
        <v/>
      </c>
      <c r="BO1901" s="12" t="str">
        <f t="shared" si="1089"/>
        <v/>
      </c>
      <c r="BP1901" s="12" t="str">
        <f t="shared" si="1090"/>
        <v/>
      </c>
      <c r="BQ1901" s="12" t="str">
        <f t="shared" si="1091"/>
        <v/>
      </c>
      <c r="BS1901" s="12">
        <f t="shared" si="1092"/>
        <v>0</v>
      </c>
      <c r="BT1901" s="12">
        <f t="shared" si="1093"/>
        <v>0</v>
      </c>
      <c r="BU1901" s="12">
        <f t="shared" si="1094"/>
        <v>0</v>
      </c>
      <c r="BV1901" s="12">
        <f t="shared" si="1095"/>
        <v>0</v>
      </c>
      <c r="BW1901" s="12">
        <f t="shared" si="1096"/>
        <v>0</v>
      </c>
      <c r="BX1901" s="12">
        <f t="shared" si="1097"/>
        <v>0</v>
      </c>
      <c r="BY1901" s="12">
        <f t="shared" si="1098"/>
        <v>0</v>
      </c>
      <c r="BZ1901" s="12">
        <f t="shared" si="1099"/>
        <v>0</v>
      </c>
      <c r="CA1901" s="12" t="str">
        <f t="shared" si="1100"/>
        <v/>
      </c>
      <c r="CB1901" s="21" t="str">
        <f t="shared" si="1101"/>
        <v/>
      </c>
      <c r="CC1901" s="12" t="str">
        <f t="shared" si="1102"/>
        <v/>
      </c>
      <c r="CD1901" s="12" t="str">
        <f t="shared" si="1103"/>
        <v/>
      </c>
      <c r="CF1901" s="12">
        <f t="shared" si="1104"/>
        <v>0</v>
      </c>
      <c r="CG1901" s="12">
        <f t="shared" si="1105"/>
        <v>0</v>
      </c>
      <c r="CH1901" s="12">
        <f t="shared" si="1106"/>
        <v>0</v>
      </c>
      <c r="CI1901" s="12">
        <f t="shared" si="1107"/>
        <v>0</v>
      </c>
      <c r="CJ1901" s="12">
        <f t="shared" si="1108"/>
        <v>0</v>
      </c>
      <c r="CK1901" s="12">
        <f t="shared" si="1109"/>
        <v>0</v>
      </c>
    </row>
    <row r="1902" spans="50:89" x14ac:dyDescent="0.25">
      <c r="AX1902" s="12" t="str">
        <f t="shared" si="1079"/>
        <v/>
      </c>
      <c r="AY1902" s="12" t="str">
        <f t="shared" si="1110"/>
        <v/>
      </c>
      <c r="AZ1902" s="20">
        <f t="shared" si="1080"/>
        <v>0</v>
      </c>
      <c r="BA1902" s="12" t="str">
        <f t="shared" si="1075"/>
        <v/>
      </c>
      <c r="BB1902" s="12" t="str">
        <f t="shared" si="1076"/>
        <v/>
      </c>
      <c r="BC1902" s="12" t="str">
        <f t="shared" si="1077"/>
        <v/>
      </c>
      <c r="BD1902" s="12" t="str">
        <f t="shared" si="1078"/>
        <v/>
      </c>
      <c r="BF1902" s="12">
        <f t="shared" si="1081"/>
        <v>0</v>
      </c>
      <c r="BG1902" s="12">
        <f t="shared" si="1082"/>
        <v>0</v>
      </c>
      <c r="BH1902" s="12">
        <f t="shared" si="1083"/>
        <v>0</v>
      </c>
      <c r="BI1902" s="12">
        <f t="shared" si="1084"/>
        <v>0</v>
      </c>
      <c r="BJ1902" s="12">
        <f t="shared" si="1085"/>
        <v>0</v>
      </c>
      <c r="BK1902" s="12">
        <f t="shared" si="1086"/>
        <v>0</v>
      </c>
      <c r="BL1902" s="20">
        <f t="shared" si="1087"/>
        <v>0</v>
      </c>
      <c r="BM1902" s="12">
        <f t="shared" si="1088"/>
        <v>0</v>
      </c>
      <c r="BN1902" s="12" t="str">
        <f t="shared" si="1111"/>
        <v/>
      </c>
      <c r="BO1902" s="12" t="str">
        <f t="shared" si="1089"/>
        <v/>
      </c>
      <c r="BP1902" s="12" t="str">
        <f t="shared" si="1090"/>
        <v/>
      </c>
      <c r="BQ1902" s="12" t="str">
        <f t="shared" si="1091"/>
        <v/>
      </c>
      <c r="BS1902" s="12">
        <f t="shared" si="1092"/>
        <v>0</v>
      </c>
      <c r="BT1902" s="12">
        <f t="shared" si="1093"/>
        <v>0</v>
      </c>
      <c r="BU1902" s="12">
        <f t="shared" si="1094"/>
        <v>0</v>
      </c>
      <c r="BV1902" s="12">
        <f t="shared" si="1095"/>
        <v>0</v>
      </c>
      <c r="BW1902" s="12">
        <f t="shared" si="1096"/>
        <v>0</v>
      </c>
      <c r="BX1902" s="12">
        <f t="shared" si="1097"/>
        <v>0</v>
      </c>
      <c r="BY1902" s="12">
        <f t="shared" si="1098"/>
        <v>0</v>
      </c>
      <c r="BZ1902" s="12">
        <f t="shared" si="1099"/>
        <v>0</v>
      </c>
      <c r="CA1902" s="12" t="str">
        <f t="shared" si="1100"/>
        <v/>
      </c>
      <c r="CB1902" s="21" t="str">
        <f t="shared" si="1101"/>
        <v/>
      </c>
      <c r="CC1902" s="12" t="str">
        <f t="shared" si="1102"/>
        <v/>
      </c>
      <c r="CD1902" s="12" t="str">
        <f t="shared" si="1103"/>
        <v/>
      </c>
      <c r="CF1902" s="12">
        <f t="shared" si="1104"/>
        <v>0</v>
      </c>
      <c r="CG1902" s="12">
        <f t="shared" si="1105"/>
        <v>0</v>
      </c>
      <c r="CH1902" s="12">
        <f t="shared" si="1106"/>
        <v>0</v>
      </c>
      <c r="CI1902" s="12">
        <f t="shared" si="1107"/>
        <v>0</v>
      </c>
      <c r="CJ1902" s="12">
        <f t="shared" si="1108"/>
        <v>0</v>
      </c>
      <c r="CK1902" s="12">
        <f t="shared" si="1109"/>
        <v>0</v>
      </c>
    </row>
    <row r="1903" spans="50:89" x14ac:dyDescent="0.25">
      <c r="AX1903" s="12" t="str">
        <f t="shared" si="1079"/>
        <v/>
      </c>
      <c r="AY1903" s="12" t="str">
        <f t="shared" si="1110"/>
        <v/>
      </c>
      <c r="AZ1903" s="20">
        <f t="shared" si="1080"/>
        <v>0</v>
      </c>
      <c r="BA1903" s="12" t="str">
        <f t="shared" si="1075"/>
        <v/>
      </c>
      <c r="BB1903" s="12" t="str">
        <f t="shared" si="1076"/>
        <v/>
      </c>
      <c r="BC1903" s="12" t="str">
        <f t="shared" si="1077"/>
        <v/>
      </c>
      <c r="BD1903" s="12" t="str">
        <f t="shared" si="1078"/>
        <v/>
      </c>
      <c r="BF1903" s="12">
        <f t="shared" si="1081"/>
        <v>0</v>
      </c>
      <c r="BG1903" s="12">
        <f t="shared" si="1082"/>
        <v>0</v>
      </c>
      <c r="BH1903" s="12">
        <f t="shared" si="1083"/>
        <v>0</v>
      </c>
      <c r="BI1903" s="12">
        <f t="shared" si="1084"/>
        <v>0</v>
      </c>
      <c r="BJ1903" s="12">
        <f t="shared" si="1085"/>
        <v>0</v>
      </c>
      <c r="BK1903" s="12">
        <f t="shared" si="1086"/>
        <v>0</v>
      </c>
      <c r="BL1903" s="20">
        <f t="shared" si="1087"/>
        <v>0</v>
      </c>
      <c r="BM1903" s="12">
        <f t="shared" si="1088"/>
        <v>0</v>
      </c>
      <c r="BN1903" s="12" t="str">
        <f t="shared" si="1111"/>
        <v/>
      </c>
      <c r="BO1903" s="12" t="str">
        <f t="shared" si="1089"/>
        <v/>
      </c>
      <c r="BP1903" s="12" t="str">
        <f t="shared" si="1090"/>
        <v/>
      </c>
      <c r="BQ1903" s="12" t="str">
        <f t="shared" si="1091"/>
        <v/>
      </c>
      <c r="BS1903" s="12">
        <f t="shared" si="1092"/>
        <v>0</v>
      </c>
      <c r="BT1903" s="12">
        <f t="shared" si="1093"/>
        <v>0</v>
      </c>
      <c r="BU1903" s="12">
        <f t="shared" si="1094"/>
        <v>0</v>
      </c>
      <c r="BV1903" s="12">
        <f t="shared" si="1095"/>
        <v>0</v>
      </c>
      <c r="BW1903" s="12">
        <f t="shared" si="1096"/>
        <v>0</v>
      </c>
      <c r="BX1903" s="12">
        <f t="shared" si="1097"/>
        <v>0</v>
      </c>
      <c r="BY1903" s="12">
        <f t="shared" si="1098"/>
        <v>0</v>
      </c>
      <c r="BZ1903" s="12">
        <f t="shared" si="1099"/>
        <v>0</v>
      </c>
      <c r="CA1903" s="12" t="str">
        <f t="shared" si="1100"/>
        <v/>
      </c>
      <c r="CB1903" s="21" t="str">
        <f t="shared" si="1101"/>
        <v/>
      </c>
      <c r="CC1903" s="12" t="str">
        <f t="shared" si="1102"/>
        <v/>
      </c>
      <c r="CD1903" s="12" t="str">
        <f t="shared" si="1103"/>
        <v/>
      </c>
      <c r="CF1903" s="12">
        <f t="shared" si="1104"/>
        <v>0</v>
      </c>
      <c r="CG1903" s="12">
        <f t="shared" si="1105"/>
        <v>0</v>
      </c>
      <c r="CH1903" s="12">
        <f t="shared" si="1106"/>
        <v>0</v>
      </c>
      <c r="CI1903" s="12">
        <f t="shared" si="1107"/>
        <v>0</v>
      </c>
      <c r="CJ1903" s="12">
        <f t="shared" si="1108"/>
        <v>0</v>
      </c>
      <c r="CK1903" s="12">
        <f t="shared" si="1109"/>
        <v>0</v>
      </c>
    </row>
    <row r="1904" spans="50:89" x14ac:dyDescent="0.25">
      <c r="AX1904" s="12" t="str">
        <f t="shared" si="1079"/>
        <v/>
      </c>
      <c r="AY1904" s="12" t="str">
        <f t="shared" si="1110"/>
        <v/>
      </c>
      <c r="AZ1904" s="20">
        <f t="shared" si="1080"/>
        <v>0</v>
      </c>
      <c r="BA1904" s="12" t="str">
        <f t="shared" si="1075"/>
        <v/>
      </c>
      <c r="BB1904" s="12" t="str">
        <f t="shared" si="1076"/>
        <v/>
      </c>
      <c r="BC1904" s="12" t="str">
        <f t="shared" si="1077"/>
        <v/>
      </c>
      <c r="BD1904" s="12" t="str">
        <f t="shared" si="1078"/>
        <v/>
      </c>
      <c r="BF1904" s="12">
        <f t="shared" si="1081"/>
        <v>0</v>
      </c>
      <c r="BG1904" s="12">
        <f t="shared" si="1082"/>
        <v>0</v>
      </c>
      <c r="BH1904" s="12">
        <f t="shared" si="1083"/>
        <v>0</v>
      </c>
      <c r="BI1904" s="12">
        <f t="shared" si="1084"/>
        <v>0</v>
      </c>
      <c r="BJ1904" s="12">
        <f t="shared" si="1085"/>
        <v>0</v>
      </c>
      <c r="BK1904" s="12">
        <f t="shared" si="1086"/>
        <v>0</v>
      </c>
      <c r="BL1904" s="20">
        <f t="shared" si="1087"/>
        <v>0</v>
      </c>
      <c r="BM1904" s="12">
        <f t="shared" si="1088"/>
        <v>0</v>
      </c>
      <c r="BN1904" s="12" t="str">
        <f t="shared" si="1111"/>
        <v/>
      </c>
      <c r="BO1904" s="12" t="str">
        <f t="shared" si="1089"/>
        <v/>
      </c>
      <c r="BP1904" s="12" t="str">
        <f t="shared" si="1090"/>
        <v/>
      </c>
      <c r="BQ1904" s="12" t="str">
        <f t="shared" si="1091"/>
        <v/>
      </c>
      <c r="BS1904" s="12">
        <f t="shared" si="1092"/>
        <v>0</v>
      </c>
      <c r="BT1904" s="12">
        <f t="shared" si="1093"/>
        <v>0</v>
      </c>
      <c r="BU1904" s="12">
        <f t="shared" si="1094"/>
        <v>0</v>
      </c>
      <c r="BV1904" s="12">
        <f t="shared" si="1095"/>
        <v>0</v>
      </c>
      <c r="BW1904" s="12">
        <f t="shared" si="1096"/>
        <v>0</v>
      </c>
      <c r="BX1904" s="12">
        <f t="shared" si="1097"/>
        <v>0</v>
      </c>
      <c r="BY1904" s="12">
        <f t="shared" si="1098"/>
        <v>0</v>
      </c>
      <c r="BZ1904" s="12">
        <f t="shared" si="1099"/>
        <v>0</v>
      </c>
      <c r="CA1904" s="12" t="str">
        <f t="shared" si="1100"/>
        <v/>
      </c>
      <c r="CB1904" s="21" t="str">
        <f t="shared" si="1101"/>
        <v/>
      </c>
      <c r="CC1904" s="12" t="str">
        <f t="shared" si="1102"/>
        <v/>
      </c>
      <c r="CD1904" s="12" t="str">
        <f t="shared" si="1103"/>
        <v/>
      </c>
      <c r="CF1904" s="12">
        <f t="shared" si="1104"/>
        <v>0</v>
      </c>
      <c r="CG1904" s="12">
        <f t="shared" si="1105"/>
        <v>0</v>
      </c>
      <c r="CH1904" s="12">
        <f t="shared" si="1106"/>
        <v>0</v>
      </c>
      <c r="CI1904" s="12">
        <f t="shared" si="1107"/>
        <v>0</v>
      </c>
      <c r="CJ1904" s="12">
        <f t="shared" si="1108"/>
        <v>0</v>
      </c>
      <c r="CK1904" s="12">
        <f t="shared" si="1109"/>
        <v>0</v>
      </c>
    </row>
    <row r="1905" spans="50:89" x14ac:dyDescent="0.25">
      <c r="AX1905" s="12" t="str">
        <f t="shared" si="1079"/>
        <v/>
      </c>
      <c r="AY1905" s="12" t="str">
        <f t="shared" si="1110"/>
        <v/>
      </c>
      <c r="AZ1905" s="20">
        <f t="shared" si="1080"/>
        <v>0</v>
      </c>
      <c r="BA1905" s="12" t="str">
        <f t="shared" si="1075"/>
        <v/>
      </c>
      <c r="BB1905" s="12" t="str">
        <f t="shared" si="1076"/>
        <v/>
      </c>
      <c r="BC1905" s="12" t="str">
        <f t="shared" si="1077"/>
        <v/>
      </c>
      <c r="BD1905" s="12" t="str">
        <f t="shared" si="1078"/>
        <v/>
      </c>
      <c r="BF1905" s="12">
        <f t="shared" si="1081"/>
        <v>0</v>
      </c>
      <c r="BG1905" s="12">
        <f t="shared" si="1082"/>
        <v>0</v>
      </c>
      <c r="BH1905" s="12">
        <f t="shared" si="1083"/>
        <v>0</v>
      </c>
      <c r="BI1905" s="12">
        <f t="shared" si="1084"/>
        <v>0</v>
      </c>
      <c r="BJ1905" s="12">
        <f t="shared" si="1085"/>
        <v>0</v>
      </c>
      <c r="BK1905" s="12">
        <f t="shared" si="1086"/>
        <v>0</v>
      </c>
      <c r="BL1905" s="20">
        <f t="shared" si="1087"/>
        <v>0</v>
      </c>
      <c r="BM1905" s="12">
        <f t="shared" si="1088"/>
        <v>0</v>
      </c>
      <c r="BN1905" s="12" t="str">
        <f t="shared" si="1111"/>
        <v/>
      </c>
      <c r="BO1905" s="12" t="str">
        <f t="shared" si="1089"/>
        <v/>
      </c>
      <c r="BP1905" s="12" t="str">
        <f t="shared" si="1090"/>
        <v/>
      </c>
      <c r="BQ1905" s="12" t="str">
        <f t="shared" si="1091"/>
        <v/>
      </c>
      <c r="BS1905" s="12">
        <f t="shared" si="1092"/>
        <v>0</v>
      </c>
      <c r="BT1905" s="12">
        <f t="shared" si="1093"/>
        <v>0</v>
      </c>
      <c r="BU1905" s="12">
        <f t="shared" si="1094"/>
        <v>0</v>
      </c>
      <c r="BV1905" s="12">
        <f t="shared" si="1095"/>
        <v>0</v>
      </c>
      <c r="BW1905" s="12">
        <f t="shared" si="1096"/>
        <v>0</v>
      </c>
      <c r="BX1905" s="12">
        <f t="shared" si="1097"/>
        <v>0</v>
      </c>
      <c r="BY1905" s="12">
        <f t="shared" si="1098"/>
        <v>0</v>
      </c>
      <c r="BZ1905" s="12">
        <f t="shared" si="1099"/>
        <v>0</v>
      </c>
      <c r="CA1905" s="12" t="str">
        <f t="shared" si="1100"/>
        <v/>
      </c>
      <c r="CB1905" s="21" t="str">
        <f t="shared" si="1101"/>
        <v/>
      </c>
      <c r="CC1905" s="12" t="str">
        <f t="shared" si="1102"/>
        <v/>
      </c>
      <c r="CD1905" s="12" t="str">
        <f t="shared" si="1103"/>
        <v/>
      </c>
      <c r="CF1905" s="12">
        <f t="shared" si="1104"/>
        <v>0</v>
      </c>
      <c r="CG1905" s="12">
        <f t="shared" si="1105"/>
        <v>0</v>
      </c>
      <c r="CH1905" s="12">
        <f t="shared" si="1106"/>
        <v>0</v>
      </c>
      <c r="CI1905" s="12">
        <f t="shared" si="1107"/>
        <v>0</v>
      </c>
      <c r="CJ1905" s="12">
        <f t="shared" si="1108"/>
        <v>0</v>
      </c>
      <c r="CK1905" s="12">
        <f t="shared" si="1109"/>
        <v>0</v>
      </c>
    </row>
    <row r="1906" spans="50:89" x14ac:dyDescent="0.25">
      <c r="AX1906" s="12" t="str">
        <f t="shared" si="1079"/>
        <v/>
      </c>
      <c r="AY1906" s="12" t="str">
        <f t="shared" si="1110"/>
        <v/>
      </c>
      <c r="AZ1906" s="20">
        <f t="shared" si="1080"/>
        <v>0</v>
      </c>
      <c r="BA1906" s="12" t="str">
        <f t="shared" si="1075"/>
        <v/>
      </c>
      <c r="BB1906" s="12" t="str">
        <f t="shared" si="1076"/>
        <v/>
      </c>
      <c r="BC1906" s="12" t="str">
        <f t="shared" si="1077"/>
        <v/>
      </c>
      <c r="BD1906" s="12" t="str">
        <f t="shared" si="1078"/>
        <v/>
      </c>
      <c r="BF1906" s="12">
        <f t="shared" si="1081"/>
        <v>0</v>
      </c>
      <c r="BG1906" s="12">
        <f t="shared" si="1082"/>
        <v>0</v>
      </c>
      <c r="BH1906" s="12">
        <f t="shared" si="1083"/>
        <v>0</v>
      </c>
      <c r="BI1906" s="12">
        <f t="shared" si="1084"/>
        <v>0</v>
      </c>
      <c r="BJ1906" s="12">
        <f t="shared" si="1085"/>
        <v>0</v>
      </c>
      <c r="BK1906" s="12">
        <f t="shared" si="1086"/>
        <v>0</v>
      </c>
      <c r="BL1906" s="20">
        <f t="shared" si="1087"/>
        <v>0</v>
      </c>
      <c r="BM1906" s="12">
        <f t="shared" si="1088"/>
        <v>0</v>
      </c>
      <c r="BN1906" s="12" t="str">
        <f t="shared" si="1111"/>
        <v/>
      </c>
      <c r="BO1906" s="12" t="str">
        <f t="shared" si="1089"/>
        <v/>
      </c>
      <c r="BP1906" s="12" t="str">
        <f t="shared" si="1090"/>
        <v/>
      </c>
      <c r="BQ1906" s="12" t="str">
        <f t="shared" si="1091"/>
        <v/>
      </c>
      <c r="BS1906" s="12">
        <f t="shared" si="1092"/>
        <v>0</v>
      </c>
      <c r="BT1906" s="12">
        <f t="shared" si="1093"/>
        <v>0</v>
      </c>
      <c r="BU1906" s="12">
        <f t="shared" si="1094"/>
        <v>0</v>
      </c>
      <c r="BV1906" s="12">
        <f t="shared" si="1095"/>
        <v>0</v>
      </c>
      <c r="BW1906" s="12">
        <f t="shared" si="1096"/>
        <v>0</v>
      </c>
      <c r="BX1906" s="12">
        <f t="shared" si="1097"/>
        <v>0</v>
      </c>
      <c r="BY1906" s="12">
        <f t="shared" si="1098"/>
        <v>0</v>
      </c>
      <c r="BZ1906" s="12">
        <f t="shared" si="1099"/>
        <v>0</v>
      </c>
      <c r="CA1906" s="12" t="str">
        <f t="shared" si="1100"/>
        <v/>
      </c>
      <c r="CB1906" s="21" t="str">
        <f t="shared" si="1101"/>
        <v/>
      </c>
      <c r="CC1906" s="12" t="str">
        <f t="shared" si="1102"/>
        <v/>
      </c>
      <c r="CD1906" s="12" t="str">
        <f t="shared" si="1103"/>
        <v/>
      </c>
      <c r="CF1906" s="12">
        <f t="shared" si="1104"/>
        <v>0</v>
      </c>
      <c r="CG1906" s="12">
        <f t="shared" si="1105"/>
        <v>0</v>
      </c>
      <c r="CH1906" s="12">
        <f t="shared" si="1106"/>
        <v>0</v>
      </c>
      <c r="CI1906" s="12">
        <f t="shared" si="1107"/>
        <v>0</v>
      </c>
      <c r="CJ1906" s="12">
        <f t="shared" si="1108"/>
        <v>0</v>
      </c>
      <c r="CK1906" s="12">
        <f t="shared" si="1109"/>
        <v>0</v>
      </c>
    </row>
    <row r="1907" spans="50:89" x14ac:dyDescent="0.25">
      <c r="AX1907" s="12" t="str">
        <f t="shared" si="1079"/>
        <v/>
      </c>
      <c r="AY1907" s="12" t="str">
        <f t="shared" si="1110"/>
        <v/>
      </c>
      <c r="AZ1907" s="20">
        <f t="shared" si="1080"/>
        <v>0</v>
      </c>
      <c r="BA1907" s="12" t="str">
        <f t="shared" si="1075"/>
        <v/>
      </c>
      <c r="BB1907" s="12" t="str">
        <f t="shared" si="1076"/>
        <v/>
      </c>
      <c r="BC1907" s="12" t="str">
        <f t="shared" si="1077"/>
        <v/>
      </c>
      <c r="BD1907" s="12" t="str">
        <f t="shared" si="1078"/>
        <v/>
      </c>
      <c r="BF1907" s="12">
        <f t="shared" si="1081"/>
        <v>0</v>
      </c>
      <c r="BG1907" s="12">
        <f t="shared" si="1082"/>
        <v>0</v>
      </c>
      <c r="BH1907" s="12">
        <f t="shared" si="1083"/>
        <v>0</v>
      </c>
      <c r="BI1907" s="12">
        <f t="shared" si="1084"/>
        <v>0</v>
      </c>
      <c r="BJ1907" s="12">
        <f t="shared" si="1085"/>
        <v>0</v>
      </c>
      <c r="BK1907" s="12">
        <f t="shared" si="1086"/>
        <v>0</v>
      </c>
      <c r="BL1907" s="20">
        <f t="shared" si="1087"/>
        <v>0</v>
      </c>
      <c r="BM1907" s="12">
        <f t="shared" si="1088"/>
        <v>0</v>
      </c>
      <c r="BN1907" s="12" t="str">
        <f t="shared" si="1111"/>
        <v/>
      </c>
      <c r="BO1907" s="12" t="str">
        <f t="shared" si="1089"/>
        <v/>
      </c>
      <c r="BP1907" s="12" t="str">
        <f t="shared" si="1090"/>
        <v/>
      </c>
      <c r="BQ1907" s="12" t="str">
        <f t="shared" si="1091"/>
        <v/>
      </c>
      <c r="BS1907" s="12">
        <f t="shared" si="1092"/>
        <v>0</v>
      </c>
      <c r="BT1907" s="12">
        <f t="shared" si="1093"/>
        <v>0</v>
      </c>
      <c r="BU1907" s="12">
        <f t="shared" si="1094"/>
        <v>0</v>
      </c>
      <c r="BV1907" s="12">
        <f t="shared" si="1095"/>
        <v>0</v>
      </c>
      <c r="BW1907" s="12">
        <f t="shared" si="1096"/>
        <v>0</v>
      </c>
      <c r="BX1907" s="12">
        <f t="shared" si="1097"/>
        <v>0</v>
      </c>
      <c r="BY1907" s="12">
        <f t="shared" si="1098"/>
        <v>0</v>
      </c>
      <c r="BZ1907" s="12">
        <f t="shared" si="1099"/>
        <v>0</v>
      </c>
      <c r="CA1907" s="12" t="str">
        <f t="shared" si="1100"/>
        <v/>
      </c>
      <c r="CB1907" s="21" t="str">
        <f t="shared" si="1101"/>
        <v/>
      </c>
      <c r="CC1907" s="12" t="str">
        <f t="shared" si="1102"/>
        <v/>
      </c>
      <c r="CD1907" s="12" t="str">
        <f t="shared" si="1103"/>
        <v/>
      </c>
      <c r="CF1907" s="12">
        <f t="shared" si="1104"/>
        <v>0</v>
      </c>
      <c r="CG1907" s="12">
        <f t="shared" si="1105"/>
        <v>0</v>
      </c>
      <c r="CH1907" s="12">
        <f t="shared" si="1106"/>
        <v>0</v>
      </c>
      <c r="CI1907" s="12">
        <f t="shared" si="1107"/>
        <v>0</v>
      </c>
      <c r="CJ1907" s="12">
        <f t="shared" si="1108"/>
        <v>0</v>
      </c>
      <c r="CK1907" s="12">
        <f t="shared" si="1109"/>
        <v>0</v>
      </c>
    </row>
    <row r="1908" spans="50:89" x14ac:dyDescent="0.25">
      <c r="AX1908" s="12" t="str">
        <f t="shared" si="1079"/>
        <v/>
      </c>
      <c r="AY1908" s="12" t="str">
        <f t="shared" si="1110"/>
        <v/>
      </c>
      <c r="AZ1908" s="20">
        <f t="shared" si="1080"/>
        <v>0</v>
      </c>
      <c r="BA1908" s="12" t="str">
        <f t="shared" si="1075"/>
        <v/>
      </c>
      <c r="BB1908" s="12" t="str">
        <f t="shared" si="1076"/>
        <v/>
      </c>
      <c r="BC1908" s="12" t="str">
        <f t="shared" si="1077"/>
        <v/>
      </c>
      <c r="BD1908" s="12" t="str">
        <f t="shared" si="1078"/>
        <v/>
      </c>
      <c r="BF1908" s="12">
        <f t="shared" si="1081"/>
        <v>0</v>
      </c>
      <c r="BG1908" s="12">
        <f t="shared" si="1082"/>
        <v>0</v>
      </c>
      <c r="BH1908" s="12">
        <f t="shared" si="1083"/>
        <v>0</v>
      </c>
      <c r="BI1908" s="12">
        <f t="shared" si="1084"/>
        <v>0</v>
      </c>
      <c r="BJ1908" s="12">
        <f t="shared" si="1085"/>
        <v>0</v>
      </c>
      <c r="BK1908" s="12">
        <f t="shared" si="1086"/>
        <v>0</v>
      </c>
      <c r="BL1908" s="20">
        <f t="shared" si="1087"/>
        <v>0</v>
      </c>
      <c r="BM1908" s="12">
        <f t="shared" si="1088"/>
        <v>0</v>
      </c>
      <c r="BN1908" s="12" t="str">
        <f t="shared" si="1111"/>
        <v/>
      </c>
      <c r="BO1908" s="12" t="str">
        <f t="shared" si="1089"/>
        <v/>
      </c>
      <c r="BP1908" s="12" t="str">
        <f t="shared" si="1090"/>
        <v/>
      </c>
      <c r="BQ1908" s="12" t="str">
        <f t="shared" si="1091"/>
        <v/>
      </c>
      <c r="BS1908" s="12">
        <f t="shared" si="1092"/>
        <v>0</v>
      </c>
      <c r="BT1908" s="12">
        <f t="shared" si="1093"/>
        <v>0</v>
      </c>
      <c r="BU1908" s="12">
        <f t="shared" si="1094"/>
        <v>0</v>
      </c>
      <c r="BV1908" s="12">
        <f t="shared" si="1095"/>
        <v>0</v>
      </c>
      <c r="BW1908" s="12">
        <f t="shared" si="1096"/>
        <v>0</v>
      </c>
      <c r="BX1908" s="12">
        <f t="shared" si="1097"/>
        <v>0</v>
      </c>
      <c r="BY1908" s="12">
        <f t="shared" si="1098"/>
        <v>0</v>
      </c>
      <c r="BZ1908" s="12">
        <f t="shared" si="1099"/>
        <v>0</v>
      </c>
      <c r="CA1908" s="12" t="str">
        <f t="shared" si="1100"/>
        <v/>
      </c>
      <c r="CB1908" s="21" t="str">
        <f t="shared" si="1101"/>
        <v/>
      </c>
      <c r="CC1908" s="12" t="str">
        <f t="shared" si="1102"/>
        <v/>
      </c>
      <c r="CD1908" s="12" t="str">
        <f t="shared" si="1103"/>
        <v/>
      </c>
      <c r="CF1908" s="12">
        <f t="shared" si="1104"/>
        <v>0</v>
      </c>
      <c r="CG1908" s="12">
        <f t="shared" si="1105"/>
        <v>0</v>
      </c>
      <c r="CH1908" s="12">
        <f t="shared" si="1106"/>
        <v>0</v>
      </c>
      <c r="CI1908" s="12">
        <f t="shared" si="1107"/>
        <v>0</v>
      </c>
      <c r="CJ1908" s="12">
        <f t="shared" si="1108"/>
        <v>0</v>
      </c>
      <c r="CK1908" s="12">
        <f t="shared" si="1109"/>
        <v>0</v>
      </c>
    </row>
    <row r="1909" spans="50:89" x14ac:dyDescent="0.25">
      <c r="AX1909" s="12" t="str">
        <f t="shared" si="1079"/>
        <v/>
      </c>
      <c r="AY1909" s="12" t="str">
        <f t="shared" si="1110"/>
        <v/>
      </c>
      <c r="AZ1909" s="20">
        <f t="shared" si="1080"/>
        <v>0</v>
      </c>
      <c r="BA1909" s="12" t="str">
        <f t="shared" si="1075"/>
        <v/>
      </c>
      <c r="BB1909" s="12" t="str">
        <f t="shared" si="1076"/>
        <v/>
      </c>
      <c r="BC1909" s="12" t="str">
        <f t="shared" si="1077"/>
        <v/>
      </c>
      <c r="BD1909" s="12" t="str">
        <f t="shared" si="1078"/>
        <v/>
      </c>
      <c r="BF1909" s="12">
        <f t="shared" si="1081"/>
        <v>0</v>
      </c>
      <c r="BG1909" s="12">
        <f t="shared" si="1082"/>
        <v>0</v>
      </c>
      <c r="BH1909" s="12">
        <f t="shared" si="1083"/>
        <v>0</v>
      </c>
      <c r="BI1909" s="12">
        <f t="shared" si="1084"/>
        <v>0</v>
      </c>
      <c r="BJ1909" s="12">
        <f t="shared" si="1085"/>
        <v>0</v>
      </c>
      <c r="BK1909" s="12">
        <f t="shared" si="1086"/>
        <v>0</v>
      </c>
      <c r="BL1909" s="20">
        <f t="shared" si="1087"/>
        <v>0</v>
      </c>
      <c r="BM1909" s="12">
        <f t="shared" si="1088"/>
        <v>0</v>
      </c>
      <c r="BN1909" s="12" t="str">
        <f t="shared" si="1111"/>
        <v/>
      </c>
      <c r="BO1909" s="12" t="str">
        <f t="shared" si="1089"/>
        <v/>
      </c>
      <c r="BP1909" s="12" t="str">
        <f t="shared" si="1090"/>
        <v/>
      </c>
      <c r="BQ1909" s="12" t="str">
        <f t="shared" si="1091"/>
        <v/>
      </c>
      <c r="BS1909" s="12">
        <f t="shared" si="1092"/>
        <v>0</v>
      </c>
      <c r="BT1909" s="12">
        <f t="shared" si="1093"/>
        <v>0</v>
      </c>
      <c r="BU1909" s="12">
        <f t="shared" si="1094"/>
        <v>0</v>
      </c>
      <c r="BV1909" s="12">
        <f t="shared" si="1095"/>
        <v>0</v>
      </c>
      <c r="BW1909" s="12">
        <f t="shared" si="1096"/>
        <v>0</v>
      </c>
      <c r="BX1909" s="12">
        <f t="shared" si="1097"/>
        <v>0</v>
      </c>
      <c r="BY1909" s="12">
        <f t="shared" si="1098"/>
        <v>0</v>
      </c>
      <c r="BZ1909" s="12">
        <f t="shared" si="1099"/>
        <v>0</v>
      </c>
      <c r="CA1909" s="12" t="str">
        <f t="shared" si="1100"/>
        <v/>
      </c>
      <c r="CB1909" s="21" t="str">
        <f t="shared" si="1101"/>
        <v/>
      </c>
      <c r="CC1909" s="12" t="str">
        <f t="shared" si="1102"/>
        <v/>
      </c>
      <c r="CD1909" s="12" t="str">
        <f t="shared" si="1103"/>
        <v/>
      </c>
      <c r="CF1909" s="12">
        <f t="shared" si="1104"/>
        <v>0</v>
      </c>
      <c r="CG1909" s="12">
        <f t="shared" si="1105"/>
        <v>0</v>
      </c>
      <c r="CH1909" s="12">
        <f t="shared" si="1106"/>
        <v>0</v>
      </c>
      <c r="CI1909" s="12">
        <f t="shared" si="1107"/>
        <v>0</v>
      </c>
      <c r="CJ1909" s="12">
        <f t="shared" si="1108"/>
        <v>0</v>
      </c>
      <c r="CK1909" s="12">
        <f t="shared" si="1109"/>
        <v>0</v>
      </c>
    </row>
    <row r="1910" spans="50:89" x14ac:dyDescent="0.25">
      <c r="AX1910" s="12" t="str">
        <f t="shared" si="1079"/>
        <v/>
      </c>
      <c r="AY1910" s="12" t="str">
        <f t="shared" si="1110"/>
        <v/>
      </c>
      <c r="AZ1910" s="20">
        <f t="shared" si="1080"/>
        <v>0</v>
      </c>
      <c r="BA1910" s="12" t="str">
        <f t="shared" si="1075"/>
        <v/>
      </c>
      <c r="BB1910" s="12" t="str">
        <f t="shared" si="1076"/>
        <v/>
      </c>
      <c r="BC1910" s="12" t="str">
        <f t="shared" si="1077"/>
        <v/>
      </c>
      <c r="BD1910" s="12" t="str">
        <f t="shared" si="1078"/>
        <v/>
      </c>
      <c r="BF1910" s="12">
        <f t="shared" si="1081"/>
        <v>0</v>
      </c>
      <c r="BG1910" s="12">
        <f t="shared" si="1082"/>
        <v>0</v>
      </c>
      <c r="BH1910" s="12">
        <f t="shared" si="1083"/>
        <v>0</v>
      </c>
      <c r="BI1910" s="12">
        <f t="shared" si="1084"/>
        <v>0</v>
      </c>
      <c r="BJ1910" s="12">
        <f t="shared" si="1085"/>
        <v>0</v>
      </c>
      <c r="BK1910" s="12">
        <f t="shared" si="1086"/>
        <v>0</v>
      </c>
      <c r="BL1910" s="20">
        <f t="shared" si="1087"/>
        <v>0</v>
      </c>
      <c r="BM1910" s="12">
        <f t="shared" si="1088"/>
        <v>0</v>
      </c>
      <c r="BN1910" s="12" t="str">
        <f t="shared" si="1111"/>
        <v/>
      </c>
      <c r="BO1910" s="12" t="str">
        <f t="shared" si="1089"/>
        <v/>
      </c>
      <c r="BP1910" s="12" t="str">
        <f t="shared" si="1090"/>
        <v/>
      </c>
      <c r="BQ1910" s="12" t="str">
        <f t="shared" si="1091"/>
        <v/>
      </c>
      <c r="BS1910" s="12">
        <f t="shared" si="1092"/>
        <v>0</v>
      </c>
      <c r="BT1910" s="12">
        <f t="shared" si="1093"/>
        <v>0</v>
      </c>
      <c r="BU1910" s="12">
        <f t="shared" si="1094"/>
        <v>0</v>
      </c>
      <c r="BV1910" s="12">
        <f t="shared" si="1095"/>
        <v>0</v>
      </c>
      <c r="BW1910" s="12">
        <f t="shared" si="1096"/>
        <v>0</v>
      </c>
      <c r="BX1910" s="12">
        <f t="shared" si="1097"/>
        <v>0</v>
      </c>
      <c r="BY1910" s="12">
        <f t="shared" si="1098"/>
        <v>0</v>
      </c>
      <c r="BZ1910" s="12">
        <f t="shared" si="1099"/>
        <v>0</v>
      </c>
      <c r="CA1910" s="12" t="str">
        <f t="shared" si="1100"/>
        <v/>
      </c>
      <c r="CB1910" s="21" t="str">
        <f t="shared" si="1101"/>
        <v/>
      </c>
      <c r="CC1910" s="12" t="str">
        <f t="shared" si="1102"/>
        <v/>
      </c>
      <c r="CD1910" s="12" t="str">
        <f t="shared" si="1103"/>
        <v/>
      </c>
      <c r="CF1910" s="12">
        <f t="shared" si="1104"/>
        <v>0</v>
      </c>
      <c r="CG1910" s="12">
        <f t="shared" si="1105"/>
        <v>0</v>
      </c>
      <c r="CH1910" s="12">
        <f t="shared" si="1106"/>
        <v>0</v>
      </c>
      <c r="CI1910" s="12">
        <f t="shared" si="1107"/>
        <v>0</v>
      </c>
      <c r="CJ1910" s="12">
        <f t="shared" si="1108"/>
        <v>0</v>
      </c>
      <c r="CK1910" s="12">
        <f t="shared" si="1109"/>
        <v>0</v>
      </c>
    </row>
    <row r="1911" spans="50:89" x14ac:dyDescent="0.25">
      <c r="AX1911" s="12" t="str">
        <f t="shared" si="1079"/>
        <v/>
      </c>
      <c r="AY1911" s="12" t="str">
        <f t="shared" si="1110"/>
        <v/>
      </c>
      <c r="AZ1911" s="20">
        <f t="shared" si="1080"/>
        <v>0</v>
      </c>
      <c r="BA1911" s="12" t="str">
        <f t="shared" si="1075"/>
        <v/>
      </c>
      <c r="BB1911" s="12" t="str">
        <f t="shared" si="1076"/>
        <v/>
      </c>
      <c r="BC1911" s="12" t="str">
        <f t="shared" si="1077"/>
        <v/>
      </c>
      <c r="BD1911" s="12" t="str">
        <f t="shared" si="1078"/>
        <v/>
      </c>
      <c r="BF1911" s="12">
        <f t="shared" si="1081"/>
        <v>0</v>
      </c>
      <c r="BG1911" s="12">
        <f t="shared" si="1082"/>
        <v>0</v>
      </c>
      <c r="BH1911" s="12">
        <f t="shared" si="1083"/>
        <v>0</v>
      </c>
      <c r="BI1911" s="12">
        <f t="shared" si="1084"/>
        <v>0</v>
      </c>
      <c r="BJ1911" s="12">
        <f t="shared" si="1085"/>
        <v>0</v>
      </c>
      <c r="BK1911" s="12">
        <f t="shared" si="1086"/>
        <v>0</v>
      </c>
      <c r="BL1911" s="20">
        <f t="shared" si="1087"/>
        <v>0</v>
      </c>
      <c r="BM1911" s="12">
        <f t="shared" si="1088"/>
        <v>0</v>
      </c>
      <c r="BN1911" s="12" t="str">
        <f t="shared" si="1111"/>
        <v/>
      </c>
      <c r="BO1911" s="12" t="str">
        <f t="shared" si="1089"/>
        <v/>
      </c>
      <c r="BP1911" s="12" t="str">
        <f t="shared" si="1090"/>
        <v/>
      </c>
      <c r="BQ1911" s="12" t="str">
        <f t="shared" si="1091"/>
        <v/>
      </c>
      <c r="BS1911" s="12">
        <f t="shared" si="1092"/>
        <v>0</v>
      </c>
      <c r="BT1911" s="12">
        <f t="shared" si="1093"/>
        <v>0</v>
      </c>
      <c r="BU1911" s="12">
        <f t="shared" si="1094"/>
        <v>0</v>
      </c>
      <c r="BV1911" s="12">
        <f t="shared" si="1095"/>
        <v>0</v>
      </c>
      <c r="BW1911" s="12">
        <f t="shared" si="1096"/>
        <v>0</v>
      </c>
      <c r="BX1911" s="12">
        <f t="shared" si="1097"/>
        <v>0</v>
      </c>
      <c r="BY1911" s="12">
        <f t="shared" si="1098"/>
        <v>0</v>
      </c>
      <c r="BZ1911" s="12">
        <f t="shared" si="1099"/>
        <v>0</v>
      </c>
      <c r="CA1911" s="12" t="str">
        <f t="shared" si="1100"/>
        <v/>
      </c>
      <c r="CB1911" s="21" t="str">
        <f t="shared" si="1101"/>
        <v/>
      </c>
      <c r="CC1911" s="12" t="str">
        <f t="shared" si="1102"/>
        <v/>
      </c>
      <c r="CD1911" s="12" t="str">
        <f t="shared" si="1103"/>
        <v/>
      </c>
      <c r="CF1911" s="12">
        <f t="shared" si="1104"/>
        <v>0</v>
      </c>
      <c r="CG1911" s="12">
        <f t="shared" si="1105"/>
        <v>0</v>
      </c>
      <c r="CH1911" s="12">
        <f t="shared" si="1106"/>
        <v>0</v>
      </c>
      <c r="CI1911" s="12">
        <f t="shared" si="1107"/>
        <v>0</v>
      </c>
      <c r="CJ1911" s="12">
        <f t="shared" si="1108"/>
        <v>0</v>
      </c>
      <c r="CK1911" s="12">
        <f t="shared" si="1109"/>
        <v>0</v>
      </c>
    </row>
    <row r="1912" spans="50:89" x14ac:dyDescent="0.25">
      <c r="AX1912" s="12" t="str">
        <f t="shared" si="1079"/>
        <v/>
      </c>
      <c r="AY1912" s="12" t="str">
        <f t="shared" si="1110"/>
        <v/>
      </c>
      <c r="AZ1912" s="20">
        <f t="shared" si="1080"/>
        <v>0</v>
      </c>
      <c r="BA1912" s="12" t="str">
        <f t="shared" si="1075"/>
        <v/>
      </c>
      <c r="BB1912" s="12" t="str">
        <f t="shared" si="1076"/>
        <v/>
      </c>
      <c r="BC1912" s="12" t="str">
        <f t="shared" si="1077"/>
        <v/>
      </c>
      <c r="BD1912" s="12" t="str">
        <f t="shared" si="1078"/>
        <v/>
      </c>
      <c r="BF1912" s="12">
        <f t="shared" si="1081"/>
        <v>0</v>
      </c>
      <c r="BG1912" s="12">
        <f t="shared" si="1082"/>
        <v>0</v>
      </c>
      <c r="BH1912" s="12">
        <f t="shared" si="1083"/>
        <v>0</v>
      </c>
      <c r="BI1912" s="12">
        <f t="shared" si="1084"/>
        <v>0</v>
      </c>
      <c r="BJ1912" s="12">
        <f t="shared" si="1085"/>
        <v>0</v>
      </c>
      <c r="BK1912" s="12">
        <f t="shared" si="1086"/>
        <v>0</v>
      </c>
      <c r="BL1912" s="20">
        <f t="shared" si="1087"/>
        <v>0</v>
      </c>
      <c r="BM1912" s="12">
        <f t="shared" si="1088"/>
        <v>0</v>
      </c>
      <c r="BN1912" s="12" t="str">
        <f t="shared" si="1111"/>
        <v/>
      </c>
      <c r="BO1912" s="12" t="str">
        <f t="shared" si="1089"/>
        <v/>
      </c>
      <c r="BP1912" s="12" t="str">
        <f t="shared" si="1090"/>
        <v/>
      </c>
      <c r="BQ1912" s="12" t="str">
        <f t="shared" si="1091"/>
        <v/>
      </c>
      <c r="BS1912" s="12">
        <f t="shared" si="1092"/>
        <v>0</v>
      </c>
      <c r="BT1912" s="12">
        <f t="shared" si="1093"/>
        <v>0</v>
      </c>
      <c r="BU1912" s="12">
        <f t="shared" si="1094"/>
        <v>0</v>
      </c>
      <c r="BV1912" s="12">
        <f t="shared" si="1095"/>
        <v>0</v>
      </c>
      <c r="BW1912" s="12">
        <f t="shared" si="1096"/>
        <v>0</v>
      </c>
      <c r="BX1912" s="12">
        <f t="shared" si="1097"/>
        <v>0</v>
      </c>
      <c r="BY1912" s="12">
        <f t="shared" si="1098"/>
        <v>0</v>
      </c>
      <c r="BZ1912" s="12">
        <f t="shared" si="1099"/>
        <v>0</v>
      </c>
      <c r="CA1912" s="12" t="str">
        <f t="shared" si="1100"/>
        <v/>
      </c>
      <c r="CB1912" s="21" t="str">
        <f t="shared" si="1101"/>
        <v/>
      </c>
      <c r="CC1912" s="12" t="str">
        <f t="shared" si="1102"/>
        <v/>
      </c>
      <c r="CD1912" s="12" t="str">
        <f t="shared" si="1103"/>
        <v/>
      </c>
      <c r="CF1912" s="12">
        <f t="shared" si="1104"/>
        <v>0</v>
      </c>
      <c r="CG1912" s="12">
        <f t="shared" si="1105"/>
        <v>0</v>
      </c>
      <c r="CH1912" s="12">
        <f t="shared" si="1106"/>
        <v>0</v>
      </c>
      <c r="CI1912" s="12">
        <f t="shared" si="1107"/>
        <v>0</v>
      </c>
      <c r="CJ1912" s="12">
        <f t="shared" si="1108"/>
        <v>0</v>
      </c>
      <c r="CK1912" s="12">
        <f t="shared" si="1109"/>
        <v>0</v>
      </c>
    </row>
    <row r="1913" spans="50:89" x14ac:dyDescent="0.25">
      <c r="AX1913" s="12" t="str">
        <f t="shared" si="1079"/>
        <v/>
      </c>
      <c r="AY1913" s="12" t="str">
        <f t="shared" si="1110"/>
        <v/>
      </c>
      <c r="AZ1913" s="20">
        <f t="shared" si="1080"/>
        <v>0</v>
      </c>
      <c r="BA1913" s="12" t="str">
        <f t="shared" si="1075"/>
        <v/>
      </c>
      <c r="BB1913" s="12" t="str">
        <f t="shared" si="1076"/>
        <v/>
      </c>
      <c r="BC1913" s="12" t="str">
        <f t="shared" si="1077"/>
        <v/>
      </c>
      <c r="BD1913" s="12" t="str">
        <f t="shared" si="1078"/>
        <v/>
      </c>
      <c r="BF1913" s="12">
        <f t="shared" si="1081"/>
        <v>0</v>
      </c>
      <c r="BG1913" s="12">
        <f t="shared" si="1082"/>
        <v>0</v>
      </c>
      <c r="BH1913" s="12">
        <f t="shared" si="1083"/>
        <v>0</v>
      </c>
      <c r="BI1913" s="12">
        <f t="shared" si="1084"/>
        <v>0</v>
      </c>
      <c r="BJ1913" s="12">
        <f t="shared" si="1085"/>
        <v>0</v>
      </c>
      <c r="BK1913" s="12">
        <f t="shared" si="1086"/>
        <v>0</v>
      </c>
      <c r="BL1913" s="20">
        <f t="shared" si="1087"/>
        <v>0</v>
      </c>
      <c r="BM1913" s="12">
        <f t="shared" si="1088"/>
        <v>0</v>
      </c>
      <c r="BN1913" s="12" t="str">
        <f t="shared" si="1111"/>
        <v/>
      </c>
      <c r="BO1913" s="12" t="str">
        <f t="shared" si="1089"/>
        <v/>
      </c>
      <c r="BP1913" s="12" t="str">
        <f t="shared" si="1090"/>
        <v/>
      </c>
      <c r="BQ1913" s="12" t="str">
        <f t="shared" si="1091"/>
        <v/>
      </c>
      <c r="BS1913" s="12">
        <f t="shared" si="1092"/>
        <v>0</v>
      </c>
      <c r="BT1913" s="12">
        <f t="shared" si="1093"/>
        <v>0</v>
      </c>
      <c r="BU1913" s="12">
        <f t="shared" si="1094"/>
        <v>0</v>
      </c>
      <c r="BV1913" s="12">
        <f t="shared" si="1095"/>
        <v>0</v>
      </c>
      <c r="BW1913" s="12">
        <f t="shared" si="1096"/>
        <v>0</v>
      </c>
      <c r="BX1913" s="12">
        <f t="shared" si="1097"/>
        <v>0</v>
      </c>
      <c r="BY1913" s="12">
        <f t="shared" si="1098"/>
        <v>0</v>
      </c>
      <c r="BZ1913" s="12">
        <f t="shared" si="1099"/>
        <v>0</v>
      </c>
      <c r="CA1913" s="12" t="str">
        <f t="shared" si="1100"/>
        <v/>
      </c>
      <c r="CB1913" s="21" t="str">
        <f t="shared" si="1101"/>
        <v/>
      </c>
      <c r="CC1913" s="12" t="str">
        <f t="shared" si="1102"/>
        <v/>
      </c>
      <c r="CD1913" s="12" t="str">
        <f t="shared" si="1103"/>
        <v/>
      </c>
      <c r="CF1913" s="12">
        <f t="shared" si="1104"/>
        <v>0</v>
      </c>
      <c r="CG1913" s="12">
        <f t="shared" si="1105"/>
        <v>0</v>
      </c>
      <c r="CH1913" s="12">
        <f t="shared" si="1106"/>
        <v>0</v>
      </c>
      <c r="CI1913" s="12">
        <f t="shared" si="1107"/>
        <v>0</v>
      </c>
      <c r="CJ1913" s="12">
        <f t="shared" si="1108"/>
        <v>0</v>
      </c>
      <c r="CK1913" s="12">
        <f t="shared" si="1109"/>
        <v>0</v>
      </c>
    </row>
    <row r="1914" spans="50:89" x14ac:dyDescent="0.25">
      <c r="AX1914" s="12" t="str">
        <f t="shared" si="1079"/>
        <v/>
      </c>
      <c r="AY1914" s="12" t="str">
        <f t="shared" si="1110"/>
        <v/>
      </c>
      <c r="AZ1914" s="20">
        <f t="shared" si="1080"/>
        <v>0</v>
      </c>
      <c r="BA1914" s="12" t="str">
        <f t="shared" si="1075"/>
        <v/>
      </c>
      <c r="BB1914" s="12" t="str">
        <f t="shared" si="1076"/>
        <v/>
      </c>
      <c r="BC1914" s="12" t="str">
        <f t="shared" si="1077"/>
        <v/>
      </c>
      <c r="BD1914" s="12" t="str">
        <f t="shared" si="1078"/>
        <v/>
      </c>
      <c r="BF1914" s="12">
        <f t="shared" si="1081"/>
        <v>0</v>
      </c>
      <c r="BG1914" s="12">
        <f t="shared" si="1082"/>
        <v>0</v>
      </c>
      <c r="BH1914" s="12">
        <f t="shared" si="1083"/>
        <v>0</v>
      </c>
      <c r="BI1914" s="12">
        <f t="shared" si="1084"/>
        <v>0</v>
      </c>
      <c r="BJ1914" s="12">
        <f t="shared" si="1085"/>
        <v>0</v>
      </c>
      <c r="BK1914" s="12">
        <f t="shared" si="1086"/>
        <v>0</v>
      </c>
      <c r="BL1914" s="20">
        <f t="shared" si="1087"/>
        <v>0</v>
      </c>
      <c r="BM1914" s="12">
        <f t="shared" si="1088"/>
        <v>0</v>
      </c>
      <c r="BN1914" s="12" t="str">
        <f t="shared" si="1111"/>
        <v/>
      </c>
      <c r="BO1914" s="12" t="str">
        <f t="shared" si="1089"/>
        <v/>
      </c>
      <c r="BP1914" s="12" t="str">
        <f t="shared" si="1090"/>
        <v/>
      </c>
      <c r="BQ1914" s="12" t="str">
        <f t="shared" si="1091"/>
        <v/>
      </c>
      <c r="BS1914" s="12">
        <f t="shared" si="1092"/>
        <v>0</v>
      </c>
      <c r="BT1914" s="12">
        <f t="shared" si="1093"/>
        <v>0</v>
      </c>
      <c r="BU1914" s="12">
        <f t="shared" si="1094"/>
        <v>0</v>
      </c>
      <c r="BV1914" s="12">
        <f t="shared" si="1095"/>
        <v>0</v>
      </c>
      <c r="BW1914" s="12">
        <f t="shared" si="1096"/>
        <v>0</v>
      </c>
      <c r="BX1914" s="12">
        <f t="shared" si="1097"/>
        <v>0</v>
      </c>
      <c r="BY1914" s="12">
        <f t="shared" si="1098"/>
        <v>0</v>
      </c>
      <c r="BZ1914" s="12">
        <f t="shared" si="1099"/>
        <v>0</v>
      </c>
      <c r="CA1914" s="12" t="str">
        <f t="shared" si="1100"/>
        <v/>
      </c>
      <c r="CB1914" s="21" t="str">
        <f t="shared" si="1101"/>
        <v/>
      </c>
      <c r="CC1914" s="12" t="str">
        <f t="shared" si="1102"/>
        <v/>
      </c>
      <c r="CD1914" s="12" t="str">
        <f t="shared" si="1103"/>
        <v/>
      </c>
      <c r="CF1914" s="12">
        <f t="shared" si="1104"/>
        <v>0</v>
      </c>
      <c r="CG1914" s="12">
        <f t="shared" si="1105"/>
        <v>0</v>
      </c>
      <c r="CH1914" s="12">
        <f t="shared" si="1106"/>
        <v>0</v>
      </c>
      <c r="CI1914" s="12">
        <f t="shared" si="1107"/>
        <v>0</v>
      </c>
      <c r="CJ1914" s="12">
        <f t="shared" si="1108"/>
        <v>0</v>
      </c>
      <c r="CK1914" s="12">
        <f t="shared" si="1109"/>
        <v>0</v>
      </c>
    </row>
    <row r="1915" spans="50:89" x14ac:dyDescent="0.25">
      <c r="AX1915" s="12" t="str">
        <f t="shared" si="1079"/>
        <v/>
      </c>
      <c r="AY1915" s="12" t="str">
        <f t="shared" si="1110"/>
        <v/>
      </c>
      <c r="AZ1915" s="20">
        <f t="shared" si="1080"/>
        <v>0</v>
      </c>
      <c r="BA1915" s="12" t="str">
        <f t="shared" si="1075"/>
        <v/>
      </c>
      <c r="BB1915" s="12" t="str">
        <f t="shared" si="1076"/>
        <v/>
      </c>
      <c r="BC1915" s="12" t="str">
        <f t="shared" si="1077"/>
        <v/>
      </c>
      <c r="BD1915" s="12" t="str">
        <f t="shared" si="1078"/>
        <v/>
      </c>
      <c r="BF1915" s="12">
        <f t="shared" si="1081"/>
        <v>0</v>
      </c>
      <c r="BG1915" s="12">
        <f t="shared" si="1082"/>
        <v>0</v>
      </c>
      <c r="BH1915" s="12">
        <f t="shared" si="1083"/>
        <v>0</v>
      </c>
      <c r="BI1915" s="12">
        <f t="shared" si="1084"/>
        <v>0</v>
      </c>
      <c r="BJ1915" s="12">
        <f t="shared" si="1085"/>
        <v>0</v>
      </c>
      <c r="BK1915" s="12">
        <f t="shared" si="1086"/>
        <v>0</v>
      </c>
      <c r="BL1915" s="20">
        <f t="shared" si="1087"/>
        <v>0</v>
      </c>
      <c r="BM1915" s="12">
        <f t="shared" si="1088"/>
        <v>0</v>
      </c>
      <c r="BN1915" s="12" t="str">
        <f t="shared" si="1111"/>
        <v/>
      </c>
      <c r="BO1915" s="12" t="str">
        <f t="shared" si="1089"/>
        <v/>
      </c>
      <c r="BP1915" s="12" t="str">
        <f t="shared" si="1090"/>
        <v/>
      </c>
      <c r="BQ1915" s="12" t="str">
        <f t="shared" si="1091"/>
        <v/>
      </c>
      <c r="BS1915" s="12">
        <f t="shared" si="1092"/>
        <v>0</v>
      </c>
      <c r="BT1915" s="12">
        <f t="shared" si="1093"/>
        <v>0</v>
      </c>
      <c r="BU1915" s="12">
        <f t="shared" si="1094"/>
        <v>0</v>
      </c>
      <c r="BV1915" s="12">
        <f t="shared" si="1095"/>
        <v>0</v>
      </c>
      <c r="BW1915" s="12">
        <f t="shared" si="1096"/>
        <v>0</v>
      </c>
      <c r="BX1915" s="12">
        <f t="shared" si="1097"/>
        <v>0</v>
      </c>
      <c r="BY1915" s="12">
        <f t="shared" si="1098"/>
        <v>0</v>
      </c>
      <c r="BZ1915" s="12">
        <f t="shared" si="1099"/>
        <v>0</v>
      </c>
      <c r="CA1915" s="12" t="str">
        <f t="shared" si="1100"/>
        <v/>
      </c>
      <c r="CB1915" s="21" t="str">
        <f t="shared" si="1101"/>
        <v/>
      </c>
      <c r="CC1915" s="12" t="str">
        <f t="shared" si="1102"/>
        <v/>
      </c>
      <c r="CD1915" s="12" t="str">
        <f t="shared" si="1103"/>
        <v/>
      </c>
      <c r="CF1915" s="12">
        <f t="shared" si="1104"/>
        <v>0</v>
      </c>
      <c r="CG1915" s="12">
        <f t="shared" si="1105"/>
        <v>0</v>
      </c>
      <c r="CH1915" s="12">
        <f t="shared" si="1106"/>
        <v>0</v>
      </c>
      <c r="CI1915" s="12">
        <f t="shared" si="1107"/>
        <v>0</v>
      </c>
      <c r="CJ1915" s="12">
        <f t="shared" si="1108"/>
        <v>0</v>
      </c>
      <c r="CK1915" s="12">
        <f t="shared" si="1109"/>
        <v>0</v>
      </c>
    </row>
    <row r="1916" spans="50:89" x14ac:dyDescent="0.25">
      <c r="AX1916" s="12" t="str">
        <f t="shared" si="1079"/>
        <v/>
      </c>
      <c r="AY1916" s="12" t="str">
        <f t="shared" si="1110"/>
        <v/>
      </c>
      <c r="AZ1916" s="20">
        <f t="shared" si="1080"/>
        <v>0</v>
      </c>
      <c r="BA1916" s="12" t="str">
        <f t="shared" si="1075"/>
        <v/>
      </c>
      <c r="BB1916" s="12" t="str">
        <f t="shared" si="1076"/>
        <v/>
      </c>
      <c r="BC1916" s="12" t="str">
        <f t="shared" si="1077"/>
        <v/>
      </c>
      <c r="BD1916" s="12" t="str">
        <f t="shared" si="1078"/>
        <v/>
      </c>
      <c r="BF1916" s="12">
        <f t="shared" si="1081"/>
        <v>0</v>
      </c>
      <c r="BG1916" s="12">
        <f t="shared" si="1082"/>
        <v>0</v>
      </c>
      <c r="BH1916" s="12">
        <f t="shared" si="1083"/>
        <v>0</v>
      </c>
      <c r="BI1916" s="12">
        <f t="shared" si="1084"/>
        <v>0</v>
      </c>
      <c r="BJ1916" s="12">
        <f t="shared" si="1085"/>
        <v>0</v>
      </c>
      <c r="BK1916" s="12">
        <f t="shared" si="1086"/>
        <v>0</v>
      </c>
      <c r="BL1916" s="20">
        <f t="shared" si="1087"/>
        <v>0</v>
      </c>
      <c r="BM1916" s="12">
        <f t="shared" si="1088"/>
        <v>0</v>
      </c>
      <c r="BN1916" s="12" t="str">
        <f t="shared" si="1111"/>
        <v/>
      </c>
      <c r="BO1916" s="12" t="str">
        <f t="shared" si="1089"/>
        <v/>
      </c>
      <c r="BP1916" s="12" t="str">
        <f t="shared" si="1090"/>
        <v/>
      </c>
      <c r="BQ1916" s="12" t="str">
        <f t="shared" si="1091"/>
        <v/>
      </c>
      <c r="BS1916" s="12">
        <f t="shared" si="1092"/>
        <v>0</v>
      </c>
      <c r="BT1916" s="12">
        <f t="shared" si="1093"/>
        <v>0</v>
      </c>
      <c r="BU1916" s="12">
        <f t="shared" si="1094"/>
        <v>0</v>
      </c>
      <c r="BV1916" s="12">
        <f t="shared" si="1095"/>
        <v>0</v>
      </c>
      <c r="BW1916" s="12">
        <f t="shared" si="1096"/>
        <v>0</v>
      </c>
      <c r="BX1916" s="12">
        <f t="shared" si="1097"/>
        <v>0</v>
      </c>
      <c r="BY1916" s="12">
        <f t="shared" si="1098"/>
        <v>0</v>
      </c>
      <c r="BZ1916" s="12">
        <f t="shared" si="1099"/>
        <v>0</v>
      </c>
      <c r="CA1916" s="12" t="str">
        <f t="shared" si="1100"/>
        <v/>
      </c>
      <c r="CB1916" s="21" t="str">
        <f t="shared" si="1101"/>
        <v/>
      </c>
      <c r="CC1916" s="12" t="str">
        <f t="shared" si="1102"/>
        <v/>
      </c>
      <c r="CD1916" s="12" t="str">
        <f t="shared" si="1103"/>
        <v/>
      </c>
      <c r="CF1916" s="12">
        <f t="shared" si="1104"/>
        <v>0</v>
      </c>
      <c r="CG1916" s="12">
        <f t="shared" si="1105"/>
        <v>0</v>
      </c>
      <c r="CH1916" s="12">
        <f t="shared" si="1106"/>
        <v>0</v>
      </c>
      <c r="CI1916" s="12">
        <f t="shared" si="1107"/>
        <v>0</v>
      </c>
      <c r="CJ1916" s="12">
        <f t="shared" si="1108"/>
        <v>0</v>
      </c>
      <c r="CK1916" s="12">
        <f t="shared" si="1109"/>
        <v>0</v>
      </c>
    </row>
    <row r="1917" spans="50:89" x14ac:dyDescent="0.25">
      <c r="AX1917" s="12" t="str">
        <f t="shared" si="1079"/>
        <v/>
      </c>
      <c r="AY1917" s="12" t="str">
        <f t="shared" si="1110"/>
        <v/>
      </c>
      <c r="AZ1917" s="20">
        <f t="shared" si="1080"/>
        <v>0</v>
      </c>
      <c r="BA1917" s="12" t="str">
        <f t="shared" si="1075"/>
        <v/>
      </c>
      <c r="BB1917" s="12" t="str">
        <f t="shared" si="1076"/>
        <v/>
      </c>
      <c r="BC1917" s="12" t="str">
        <f t="shared" si="1077"/>
        <v/>
      </c>
      <c r="BD1917" s="12" t="str">
        <f t="shared" si="1078"/>
        <v/>
      </c>
      <c r="BF1917" s="12">
        <f t="shared" si="1081"/>
        <v>0</v>
      </c>
      <c r="BG1917" s="12">
        <f t="shared" si="1082"/>
        <v>0</v>
      </c>
      <c r="BH1917" s="12">
        <f t="shared" si="1083"/>
        <v>0</v>
      </c>
      <c r="BI1917" s="12">
        <f t="shared" si="1084"/>
        <v>0</v>
      </c>
      <c r="BJ1917" s="12">
        <f t="shared" si="1085"/>
        <v>0</v>
      </c>
      <c r="BK1917" s="12">
        <f t="shared" si="1086"/>
        <v>0</v>
      </c>
      <c r="BL1917" s="20">
        <f t="shared" si="1087"/>
        <v>0</v>
      </c>
      <c r="BM1917" s="12">
        <f t="shared" si="1088"/>
        <v>0</v>
      </c>
      <c r="BN1917" s="12" t="str">
        <f t="shared" si="1111"/>
        <v/>
      </c>
      <c r="BO1917" s="12" t="str">
        <f t="shared" si="1089"/>
        <v/>
      </c>
      <c r="BP1917" s="12" t="str">
        <f t="shared" si="1090"/>
        <v/>
      </c>
      <c r="BQ1917" s="12" t="str">
        <f t="shared" si="1091"/>
        <v/>
      </c>
      <c r="BS1917" s="12">
        <f t="shared" si="1092"/>
        <v>0</v>
      </c>
      <c r="BT1917" s="12">
        <f t="shared" si="1093"/>
        <v>0</v>
      </c>
      <c r="BU1917" s="12">
        <f t="shared" si="1094"/>
        <v>0</v>
      </c>
      <c r="BV1917" s="12">
        <f t="shared" si="1095"/>
        <v>0</v>
      </c>
      <c r="BW1917" s="12">
        <f t="shared" si="1096"/>
        <v>0</v>
      </c>
      <c r="BX1917" s="12">
        <f t="shared" si="1097"/>
        <v>0</v>
      </c>
      <c r="BY1917" s="12">
        <f t="shared" si="1098"/>
        <v>0</v>
      </c>
      <c r="BZ1917" s="12">
        <f t="shared" si="1099"/>
        <v>0</v>
      </c>
      <c r="CA1917" s="12" t="str">
        <f t="shared" si="1100"/>
        <v/>
      </c>
      <c r="CB1917" s="21" t="str">
        <f t="shared" si="1101"/>
        <v/>
      </c>
      <c r="CC1917" s="12" t="str">
        <f t="shared" si="1102"/>
        <v/>
      </c>
      <c r="CD1917" s="12" t="str">
        <f t="shared" si="1103"/>
        <v/>
      </c>
      <c r="CF1917" s="12">
        <f t="shared" si="1104"/>
        <v>0</v>
      </c>
      <c r="CG1917" s="12">
        <f t="shared" si="1105"/>
        <v>0</v>
      </c>
      <c r="CH1917" s="12">
        <f t="shared" si="1106"/>
        <v>0</v>
      </c>
      <c r="CI1917" s="12">
        <f t="shared" si="1107"/>
        <v>0</v>
      </c>
      <c r="CJ1917" s="12">
        <f t="shared" si="1108"/>
        <v>0</v>
      </c>
      <c r="CK1917" s="12">
        <f t="shared" si="1109"/>
        <v>0</v>
      </c>
    </row>
    <row r="1918" spans="50:89" x14ac:dyDescent="0.25">
      <c r="AX1918" s="12" t="str">
        <f t="shared" si="1079"/>
        <v/>
      </c>
      <c r="AY1918" s="12" t="str">
        <f t="shared" si="1110"/>
        <v/>
      </c>
      <c r="AZ1918" s="20">
        <f t="shared" si="1080"/>
        <v>0</v>
      </c>
      <c r="BA1918" s="12" t="str">
        <f t="shared" si="1075"/>
        <v/>
      </c>
      <c r="BB1918" s="12" t="str">
        <f t="shared" si="1076"/>
        <v/>
      </c>
      <c r="BC1918" s="12" t="str">
        <f t="shared" si="1077"/>
        <v/>
      </c>
      <c r="BD1918" s="12" t="str">
        <f t="shared" si="1078"/>
        <v/>
      </c>
      <c r="BF1918" s="12">
        <f t="shared" si="1081"/>
        <v>0</v>
      </c>
      <c r="BG1918" s="12">
        <f t="shared" si="1082"/>
        <v>0</v>
      </c>
      <c r="BH1918" s="12">
        <f t="shared" si="1083"/>
        <v>0</v>
      </c>
      <c r="BI1918" s="12">
        <f t="shared" si="1084"/>
        <v>0</v>
      </c>
      <c r="BJ1918" s="12">
        <f t="shared" si="1085"/>
        <v>0</v>
      </c>
      <c r="BK1918" s="12">
        <f t="shared" si="1086"/>
        <v>0</v>
      </c>
      <c r="BL1918" s="20">
        <f t="shared" si="1087"/>
        <v>0</v>
      </c>
      <c r="BM1918" s="12">
        <f t="shared" si="1088"/>
        <v>0</v>
      </c>
      <c r="BN1918" s="12" t="str">
        <f t="shared" si="1111"/>
        <v/>
      </c>
      <c r="BO1918" s="12" t="str">
        <f t="shared" si="1089"/>
        <v/>
      </c>
      <c r="BP1918" s="12" t="str">
        <f t="shared" si="1090"/>
        <v/>
      </c>
      <c r="BQ1918" s="12" t="str">
        <f t="shared" si="1091"/>
        <v/>
      </c>
      <c r="BS1918" s="12">
        <f t="shared" si="1092"/>
        <v>0</v>
      </c>
      <c r="BT1918" s="12">
        <f t="shared" si="1093"/>
        <v>0</v>
      </c>
      <c r="BU1918" s="12">
        <f t="shared" si="1094"/>
        <v>0</v>
      </c>
      <c r="BV1918" s="12">
        <f t="shared" si="1095"/>
        <v>0</v>
      </c>
      <c r="BW1918" s="12">
        <f t="shared" si="1096"/>
        <v>0</v>
      </c>
      <c r="BX1918" s="12">
        <f t="shared" si="1097"/>
        <v>0</v>
      </c>
      <c r="BY1918" s="12">
        <f t="shared" si="1098"/>
        <v>0</v>
      </c>
      <c r="BZ1918" s="12">
        <f t="shared" si="1099"/>
        <v>0</v>
      </c>
      <c r="CA1918" s="12" t="str">
        <f t="shared" si="1100"/>
        <v/>
      </c>
      <c r="CB1918" s="21" t="str">
        <f t="shared" si="1101"/>
        <v/>
      </c>
      <c r="CC1918" s="12" t="str">
        <f t="shared" si="1102"/>
        <v/>
      </c>
      <c r="CD1918" s="12" t="str">
        <f t="shared" si="1103"/>
        <v/>
      </c>
      <c r="CF1918" s="12">
        <f t="shared" si="1104"/>
        <v>0</v>
      </c>
      <c r="CG1918" s="12">
        <f t="shared" si="1105"/>
        <v>0</v>
      </c>
      <c r="CH1918" s="12">
        <f t="shared" si="1106"/>
        <v>0</v>
      </c>
      <c r="CI1918" s="12">
        <f t="shared" si="1107"/>
        <v>0</v>
      </c>
      <c r="CJ1918" s="12">
        <f t="shared" si="1108"/>
        <v>0</v>
      </c>
      <c r="CK1918" s="12">
        <f t="shared" si="1109"/>
        <v>0</v>
      </c>
    </row>
    <row r="1919" spans="50:89" x14ac:dyDescent="0.25">
      <c r="AX1919" s="12" t="str">
        <f t="shared" si="1079"/>
        <v/>
      </c>
      <c r="AY1919" s="12" t="str">
        <f t="shared" si="1110"/>
        <v/>
      </c>
      <c r="AZ1919" s="20">
        <f t="shared" si="1080"/>
        <v>0</v>
      </c>
      <c r="BA1919" s="12" t="str">
        <f t="shared" si="1075"/>
        <v/>
      </c>
      <c r="BB1919" s="12" t="str">
        <f t="shared" si="1076"/>
        <v/>
      </c>
      <c r="BC1919" s="12" t="str">
        <f t="shared" si="1077"/>
        <v/>
      </c>
      <c r="BD1919" s="12" t="str">
        <f t="shared" si="1078"/>
        <v/>
      </c>
      <c r="BF1919" s="12">
        <f t="shared" si="1081"/>
        <v>0</v>
      </c>
      <c r="BG1919" s="12">
        <f t="shared" si="1082"/>
        <v>0</v>
      </c>
      <c r="BH1919" s="12">
        <f t="shared" si="1083"/>
        <v>0</v>
      </c>
      <c r="BI1919" s="12">
        <f t="shared" si="1084"/>
        <v>0</v>
      </c>
      <c r="BJ1919" s="12">
        <f t="shared" si="1085"/>
        <v>0</v>
      </c>
      <c r="BK1919" s="12">
        <f t="shared" si="1086"/>
        <v>0</v>
      </c>
      <c r="BL1919" s="20">
        <f t="shared" si="1087"/>
        <v>0</v>
      </c>
      <c r="BM1919" s="12">
        <f t="shared" si="1088"/>
        <v>0</v>
      </c>
      <c r="BN1919" s="12" t="str">
        <f t="shared" si="1111"/>
        <v/>
      </c>
      <c r="BO1919" s="12" t="str">
        <f t="shared" si="1089"/>
        <v/>
      </c>
      <c r="BP1919" s="12" t="str">
        <f t="shared" si="1090"/>
        <v/>
      </c>
      <c r="BQ1919" s="12" t="str">
        <f t="shared" si="1091"/>
        <v/>
      </c>
      <c r="BS1919" s="12">
        <f t="shared" si="1092"/>
        <v>0</v>
      </c>
      <c r="BT1919" s="12">
        <f t="shared" si="1093"/>
        <v>0</v>
      </c>
      <c r="BU1919" s="12">
        <f t="shared" si="1094"/>
        <v>0</v>
      </c>
      <c r="BV1919" s="12">
        <f t="shared" si="1095"/>
        <v>0</v>
      </c>
      <c r="BW1919" s="12">
        <f t="shared" si="1096"/>
        <v>0</v>
      </c>
      <c r="BX1919" s="12">
        <f t="shared" si="1097"/>
        <v>0</v>
      </c>
      <c r="BY1919" s="12">
        <f t="shared" si="1098"/>
        <v>0</v>
      </c>
      <c r="BZ1919" s="12">
        <f t="shared" si="1099"/>
        <v>0</v>
      </c>
      <c r="CA1919" s="12" t="str">
        <f t="shared" si="1100"/>
        <v/>
      </c>
      <c r="CB1919" s="21" t="str">
        <f t="shared" si="1101"/>
        <v/>
      </c>
      <c r="CC1919" s="12" t="str">
        <f t="shared" si="1102"/>
        <v/>
      </c>
      <c r="CD1919" s="12" t="str">
        <f t="shared" si="1103"/>
        <v/>
      </c>
      <c r="CF1919" s="12">
        <f t="shared" si="1104"/>
        <v>0</v>
      </c>
      <c r="CG1919" s="12">
        <f t="shared" si="1105"/>
        <v>0</v>
      </c>
      <c r="CH1919" s="12">
        <f t="shared" si="1106"/>
        <v>0</v>
      </c>
      <c r="CI1919" s="12">
        <f t="shared" si="1107"/>
        <v>0</v>
      </c>
      <c r="CJ1919" s="12">
        <f t="shared" si="1108"/>
        <v>0</v>
      </c>
      <c r="CK1919" s="12">
        <f t="shared" si="1109"/>
        <v>0</v>
      </c>
    </row>
    <row r="1920" spans="50:89" x14ac:dyDescent="0.25">
      <c r="AX1920" s="12" t="str">
        <f t="shared" si="1079"/>
        <v/>
      </c>
      <c r="AY1920" s="12" t="str">
        <f t="shared" si="1110"/>
        <v/>
      </c>
      <c r="AZ1920" s="20">
        <f t="shared" si="1080"/>
        <v>0</v>
      </c>
      <c r="BA1920" s="12" t="str">
        <f t="shared" si="1075"/>
        <v/>
      </c>
      <c r="BB1920" s="12" t="str">
        <f t="shared" si="1076"/>
        <v/>
      </c>
      <c r="BC1920" s="12" t="str">
        <f t="shared" si="1077"/>
        <v/>
      </c>
      <c r="BD1920" s="12" t="str">
        <f t="shared" si="1078"/>
        <v/>
      </c>
      <c r="BF1920" s="12">
        <f t="shared" si="1081"/>
        <v>0</v>
      </c>
      <c r="BG1920" s="12">
        <f t="shared" si="1082"/>
        <v>0</v>
      </c>
      <c r="BH1920" s="12">
        <f t="shared" si="1083"/>
        <v>0</v>
      </c>
      <c r="BI1920" s="12">
        <f t="shared" si="1084"/>
        <v>0</v>
      </c>
      <c r="BJ1920" s="12">
        <f t="shared" si="1085"/>
        <v>0</v>
      </c>
      <c r="BK1920" s="12">
        <f t="shared" si="1086"/>
        <v>0</v>
      </c>
      <c r="BL1920" s="20">
        <f t="shared" si="1087"/>
        <v>0</v>
      </c>
      <c r="BM1920" s="12">
        <f t="shared" si="1088"/>
        <v>0</v>
      </c>
      <c r="BN1920" s="12" t="str">
        <f t="shared" si="1111"/>
        <v/>
      </c>
      <c r="BO1920" s="12" t="str">
        <f t="shared" si="1089"/>
        <v/>
      </c>
      <c r="BP1920" s="12" t="str">
        <f t="shared" si="1090"/>
        <v/>
      </c>
      <c r="BQ1920" s="12" t="str">
        <f t="shared" si="1091"/>
        <v/>
      </c>
      <c r="BS1920" s="12">
        <f t="shared" si="1092"/>
        <v>0</v>
      </c>
      <c r="BT1920" s="12">
        <f t="shared" si="1093"/>
        <v>0</v>
      </c>
      <c r="BU1920" s="12">
        <f t="shared" si="1094"/>
        <v>0</v>
      </c>
      <c r="BV1920" s="12">
        <f t="shared" si="1095"/>
        <v>0</v>
      </c>
      <c r="BW1920" s="12">
        <f t="shared" si="1096"/>
        <v>0</v>
      </c>
      <c r="BX1920" s="12">
        <f t="shared" si="1097"/>
        <v>0</v>
      </c>
      <c r="BY1920" s="12">
        <f t="shared" si="1098"/>
        <v>0</v>
      </c>
      <c r="BZ1920" s="12">
        <f t="shared" si="1099"/>
        <v>0</v>
      </c>
      <c r="CA1920" s="12" t="str">
        <f t="shared" si="1100"/>
        <v/>
      </c>
      <c r="CB1920" s="21" t="str">
        <f t="shared" si="1101"/>
        <v/>
      </c>
      <c r="CC1920" s="12" t="str">
        <f t="shared" si="1102"/>
        <v/>
      </c>
      <c r="CD1920" s="12" t="str">
        <f t="shared" si="1103"/>
        <v/>
      </c>
      <c r="CF1920" s="12">
        <f t="shared" si="1104"/>
        <v>0</v>
      </c>
      <c r="CG1920" s="12">
        <f t="shared" si="1105"/>
        <v>0</v>
      </c>
      <c r="CH1920" s="12">
        <f t="shared" si="1106"/>
        <v>0</v>
      </c>
      <c r="CI1920" s="12">
        <f t="shared" si="1107"/>
        <v>0</v>
      </c>
      <c r="CJ1920" s="12">
        <f t="shared" si="1108"/>
        <v>0</v>
      </c>
      <c r="CK1920" s="12">
        <f t="shared" si="1109"/>
        <v>0</v>
      </c>
    </row>
    <row r="1921" spans="50:89" x14ac:dyDescent="0.25">
      <c r="AX1921" s="12" t="str">
        <f t="shared" si="1079"/>
        <v/>
      </c>
      <c r="AY1921" s="12" t="str">
        <f t="shared" si="1110"/>
        <v/>
      </c>
      <c r="AZ1921" s="20">
        <f t="shared" si="1080"/>
        <v>0</v>
      </c>
      <c r="BA1921" s="12" t="str">
        <f t="shared" si="1075"/>
        <v/>
      </c>
      <c r="BB1921" s="12" t="str">
        <f t="shared" si="1076"/>
        <v/>
      </c>
      <c r="BC1921" s="12" t="str">
        <f t="shared" si="1077"/>
        <v/>
      </c>
      <c r="BD1921" s="12" t="str">
        <f t="shared" si="1078"/>
        <v/>
      </c>
      <c r="BF1921" s="12">
        <f t="shared" si="1081"/>
        <v>0</v>
      </c>
      <c r="BG1921" s="12">
        <f t="shared" si="1082"/>
        <v>0</v>
      </c>
      <c r="BH1921" s="12">
        <f t="shared" si="1083"/>
        <v>0</v>
      </c>
      <c r="BI1921" s="12">
        <f t="shared" si="1084"/>
        <v>0</v>
      </c>
      <c r="BJ1921" s="12">
        <f t="shared" si="1085"/>
        <v>0</v>
      </c>
      <c r="BK1921" s="12">
        <f t="shared" si="1086"/>
        <v>0</v>
      </c>
      <c r="BL1921" s="20">
        <f t="shared" si="1087"/>
        <v>0</v>
      </c>
      <c r="BM1921" s="12">
        <f t="shared" si="1088"/>
        <v>0</v>
      </c>
      <c r="BN1921" s="12" t="str">
        <f t="shared" si="1111"/>
        <v/>
      </c>
      <c r="BO1921" s="12" t="str">
        <f t="shared" si="1089"/>
        <v/>
      </c>
      <c r="BP1921" s="12" t="str">
        <f t="shared" si="1090"/>
        <v/>
      </c>
      <c r="BQ1921" s="12" t="str">
        <f t="shared" si="1091"/>
        <v/>
      </c>
      <c r="BS1921" s="12">
        <f t="shared" si="1092"/>
        <v>0</v>
      </c>
      <c r="BT1921" s="12">
        <f t="shared" si="1093"/>
        <v>0</v>
      </c>
      <c r="BU1921" s="12">
        <f t="shared" si="1094"/>
        <v>0</v>
      </c>
      <c r="BV1921" s="12">
        <f t="shared" si="1095"/>
        <v>0</v>
      </c>
      <c r="BW1921" s="12">
        <f t="shared" si="1096"/>
        <v>0</v>
      </c>
      <c r="BX1921" s="12">
        <f t="shared" si="1097"/>
        <v>0</v>
      </c>
      <c r="BY1921" s="12">
        <f t="shared" si="1098"/>
        <v>0</v>
      </c>
      <c r="BZ1921" s="12">
        <f t="shared" si="1099"/>
        <v>0</v>
      </c>
      <c r="CA1921" s="12" t="str">
        <f t="shared" si="1100"/>
        <v/>
      </c>
      <c r="CB1921" s="21" t="str">
        <f t="shared" si="1101"/>
        <v/>
      </c>
      <c r="CC1921" s="12" t="str">
        <f t="shared" si="1102"/>
        <v/>
      </c>
      <c r="CD1921" s="12" t="str">
        <f t="shared" si="1103"/>
        <v/>
      </c>
      <c r="CF1921" s="12">
        <f t="shared" si="1104"/>
        <v>0</v>
      </c>
      <c r="CG1921" s="12">
        <f t="shared" si="1105"/>
        <v>0</v>
      </c>
      <c r="CH1921" s="12">
        <f t="shared" si="1106"/>
        <v>0</v>
      </c>
      <c r="CI1921" s="12">
        <f t="shared" si="1107"/>
        <v>0</v>
      </c>
      <c r="CJ1921" s="12">
        <f t="shared" si="1108"/>
        <v>0</v>
      </c>
      <c r="CK1921" s="12">
        <f t="shared" si="1109"/>
        <v>0</v>
      </c>
    </row>
    <row r="1922" spans="50:89" x14ac:dyDescent="0.25">
      <c r="AX1922" s="12" t="str">
        <f t="shared" si="1079"/>
        <v/>
      </c>
      <c r="AY1922" s="12" t="str">
        <f t="shared" si="1110"/>
        <v/>
      </c>
      <c r="AZ1922" s="20">
        <f t="shared" si="1080"/>
        <v>0</v>
      </c>
      <c r="BA1922" s="12" t="str">
        <f t="shared" ref="BA1922:BA1985" si="1112">IFERROR(LEFT(AZ1922,FIND(".",AZ1922,1)),"")</f>
        <v/>
      </c>
      <c r="BB1922" s="12" t="str">
        <f t="shared" ref="BB1922:BB1985" si="1113">IFERROR(MID(AZ1922,FIND(",",AZ1922,1)+2,FIND(".",AZ1922,FIND(".",AZ1922,1)+1)-(FIND(".",AZ1922,1)+2)),"")</f>
        <v/>
      </c>
      <c r="BC1922" s="12" t="str">
        <f t="shared" ref="BC1922:BC1985" si="1114">IFERROR(MID(AZ1922,FIND(".",AZ1922,FIND(".",AZ1922,1)+1)+3,FIND(".",AZ1922,FIND(".",AZ1922,FIND(".",AZ1922,1)+1)+3)-(FIND(".",AZ1922,FIND(".",AZ1922,1)+1)+2)),"")</f>
        <v/>
      </c>
      <c r="BD1922" s="12" t="str">
        <f t="shared" ref="BD1922:BD1985" si="1115">IFERROR(MID(AZ1922,FIND(".",AZ1922,FIND(".",AZ1922,FIND(".",AZ1922,1)+1)+2)+3,FIND(".",AZ1922,FIND(".",AZ1922,FIND(".",AZ1922,FIND(".",AZ1922,1)+1)+2)+3+1)),"")</f>
        <v/>
      </c>
      <c r="BF1922" s="12">
        <f t="shared" si="1081"/>
        <v>0</v>
      </c>
      <c r="BG1922" s="12">
        <f t="shared" si="1082"/>
        <v>0</v>
      </c>
      <c r="BH1922" s="12">
        <f t="shared" si="1083"/>
        <v>0</v>
      </c>
      <c r="BI1922" s="12">
        <f t="shared" si="1084"/>
        <v>0</v>
      </c>
      <c r="BJ1922" s="12">
        <f t="shared" si="1085"/>
        <v>0</v>
      </c>
      <c r="BK1922" s="12">
        <f t="shared" si="1086"/>
        <v>0</v>
      </c>
      <c r="BL1922" s="20">
        <f t="shared" si="1087"/>
        <v>0</v>
      </c>
      <c r="BM1922" s="12">
        <f t="shared" si="1088"/>
        <v>0</v>
      </c>
      <c r="BN1922" s="12" t="str">
        <f t="shared" si="1111"/>
        <v/>
      </c>
      <c r="BO1922" s="12" t="str">
        <f t="shared" si="1089"/>
        <v/>
      </c>
      <c r="BP1922" s="12" t="str">
        <f t="shared" si="1090"/>
        <v/>
      </c>
      <c r="BQ1922" s="12" t="str">
        <f t="shared" si="1091"/>
        <v/>
      </c>
      <c r="BS1922" s="12">
        <f t="shared" si="1092"/>
        <v>0</v>
      </c>
      <c r="BT1922" s="12">
        <f t="shared" si="1093"/>
        <v>0</v>
      </c>
      <c r="BU1922" s="12">
        <f t="shared" si="1094"/>
        <v>0</v>
      </c>
      <c r="BV1922" s="12">
        <f t="shared" si="1095"/>
        <v>0</v>
      </c>
      <c r="BW1922" s="12">
        <f t="shared" si="1096"/>
        <v>0</v>
      </c>
      <c r="BX1922" s="12">
        <f t="shared" si="1097"/>
        <v>0</v>
      </c>
      <c r="BY1922" s="12">
        <f t="shared" si="1098"/>
        <v>0</v>
      </c>
      <c r="BZ1922" s="12">
        <f t="shared" si="1099"/>
        <v>0</v>
      </c>
      <c r="CA1922" s="12" t="str">
        <f t="shared" si="1100"/>
        <v/>
      </c>
      <c r="CB1922" s="21" t="str">
        <f t="shared" si="1101"/>
        <v/>
      </c>
      <c r="CC1922" s="12" t="str">
        <f t="shared" si="1102"/>
        <v/>
      </c>
      <c r="CD1922" s="12" t="str">
        <f t="shared" si="1103"/>
        <v/>
      </c>
      <c r="CF1922" s="12">
        <f t="shared" si="1104"/>
        <v>0</v>
      </c>
      <c r="CG1922" s="12">
        <f t="shared" si="1105"/>
        <v>0</v>
      </c>
      <c r="CH1922" s="12">
        <f t="shared" si="1106"/>
        <v>0</v>
      </c>
      <c r="CI1922" s="12">
        <f t="shared" si="1107"/>
        <v>0</v>
      </c>
      <c r="CJ1922" s="12">
        <f t="shared" si="1108"/>
        <v>0</v>
      </c>
      <c r="CK1922" s="12">
        <f t="shared" si="1109"/>
        <v>0</v>
      </c>
    </row>
    <row r="1923" spans="50:89" x14ac:dyDescent="0.25">
      <c r="AX1923" s="12" t="str">
        <f t="shared" ref="AX1923:AX1986" si="1116">IFERROR(MATCH(C1923,$C$2:$C$2000,0),"")</f>
        <v/>
      </c>
      <c r="AY1923" s="12" t="str">
        <f t="shared" si="1110"/>
        <v/>
      </c>
      <c r="AZ1923" s="20">
        <f t="shared" ref="AZ1923:AZ1986" si="1117">AM1923</f>
        <v>0</v>
      </c>
      <c r="BA1923" s="12" t="str">
        <f t="shared" si="1112"/>
        <v/>
      </c>
      <c r="BB1923" s="12" t="str">
        <f t="shared" si="1113"/>
        <v/>
      </c>
      <c r="BC1923" s="12" t="str">
        <f t="shared" si="1114"/>
        <v/>
      </c>
      <c r="BD1923" s="12" t="str">
        <f t="shared" si="1115"/>
        <v/>
      </c>
      <c r="BF1923" s="12">
        <f t="shared" ref="BF1923:BF1986" si="1118">COUNTIF(BA1923:BD1923,"Anticipatoria.")</f>
        <v>0</v>
      </c>
      <c r="BG1923" s="12">
        <f t="shared" ref="BG1923:BG1986" si="1119">COUNTIF(BA1923:BD1923,"Criterios y estándares (Rúbrica).")</f>
        <v>0</v>
      </c>
      <c r="BH1923" s="12">
        <f t="shared" ref="BH1923:BH1986" si="1120">COUNTIF(BA1923:BD1923,"Autoevaluación.")</f>
        <v>0</v>
      </c>
      <c r="BI1923" s="12">
        <f t="shared" ref="BI1923:BI1986" si="1121">COUNTIF(BA1923:BD1923,"Retroalimentación.")</f>
        <v>0</v>
      </c>
      <c r="BJ1923" s="12">
        <f t="shared" ref="BJ1923:BJ1986" si="1122">COUNTIF(BA1923:BD1923,"No incluye los componentes enunciados.")</f>
        <v>0</v>
      </c>
      <c r="BK1923" s="12">
        <f t="shared" ref="BK1923:BK1986" si="1123">IF(BJ1923=1,1,SUM(BF1923:BI1923))</f>
        <v>0</v>
      </c>
      <c r="BL1923" s="20">
        <f t="shared" ref="BL1923:BL1986" si="1124">AO1923</f>
        <v>0</v>
      </c>
      <c r="BM1923" s="12">
        <f t="shared" ref="BM1923:BM1986" si="1125">IFERROR(LEFT(BL1923,FIND(",",BL1923,1)-1),BL1923)</f>
        <v>0</v>
      </c>
      <c r="BN1923" s="12" t="str">
        <f t="shared" si="1111"/>
        <v/>
      </c>
      <c r="BO1923" s="12" t="str">
        <f t="shared" ref="BO1923:BO1986" si="1126">IF(OR(LEN(BL1923)=28,LEN(BL1923)=42,LEN(BL1923)=43,LEN(BL1923)=44,LEN(BL1923)=47,LEN(BL1923)=48,LEN(BL1923)=49,LEN(BL1923)=62,LEN(BL1923)=63,LEN(BL1923)=64),RIGHT(BL1923,LEN(BL1923)-FIND(",",BL1923,11)-1),IFERROR(MID(BL1923,FIND(",",BL1923,11)+2,(FIND(",",BL1923,21))-(FIND(",",BL1923,11)+2)),""))</f>
        <v/>
      </c>
      <c r="BP1923" s="12" t="str">
        <f t="shared" ref="BP1923:BP1986" si="1127">IF(OR(LEN(BL1923)=53,LEN(BL1923)=58,LEN(BL1923)=72,LEN(BL1923)=73),RIGHT(BL1923,LEN(BL1923)-FIND(",",BL1923,20)-1),IFERROR(MID(BL1923,FIND(",",BL1923,20)+2,(FIND(",",BL1923,30))-(FIND(",",BL1923,20)+2)),""))</f>
        <v/>
      </c>
      <c r="BQ1923" s="12" t="str">
        <f t="shared" ref="BQ1923:BQ1986" si="1128">IF(OR(LEN(BL1923)=62,LEN(BL1923)=63,LEN(BL1923)=64,LEN(BL1923)=72,LEN(BL1923)=73),"",IFERROR(RIGHT(BL1923,LEN(BL1923)-(FIND(",",BL1923,30)+1)),""))</f>
        <v/>
      </c>
      <c r="BS1923" s="12">
        <f t="shared" ref="BS1923:BS1986" si="1129">COUNTIF(BM1923:BQ1923,"Reflexión")</f>
        <v>0</v>
      </c>
      <c r="BT1923" s="12">
        <f t="shared" ref="BT1923:BT1986" si="1130">COUNTIF(BM1923:BQ1923,"Diálogo")</f>
        <v>0</v>
      </c>
      <c r="BU1923" s="12">
        <f t="shared" ref="BU1923:BU1986" si="1131">COUNTIF(BM1923:BQ1923,"Claridad")</f>
        <v>0</v>
      </c>
      <c r="BV1923" s="12">
        <f t="shared" ref="BV1923:BV1986" si="1132">COUNTIF(BM1923:BQ1923,"Oportunidades de mejora")</f>
        <v>0</v>
      </c>
      <c r="BW1923" s="12">
        <f t="shared" ref="BW1923:BW1986" si="1133">COUNTIF(BM1923:BQ1923,"Retroalimentación al docente")</f>
        <v>0</v>
      </c>
      <c r="BX1923" s="12">
        <f t="shared" ref="BX1923:BX1986" si="1134">COUNTIF(BM1923:BQ1923,"No incluye los principios enunciados")</f>
        <v>0</v>
      </c>
      <c r="BY1923" s="12">
        <f t="shared" ref="BY1923:BY1986" si="1135">IF(BX1923=1,1,SUM(BS1923:BX1923))</f>
        <v>0</v>
      </c>
      <c r="BZ1923" s="12">
        <f t="shared" ref="BZ1923:BZ1986" si="1136">AU1923</f>
        <v>0</v>
      </c>
      <c r="CA1923" s="12" t="str">
        <f t="shared" ref="CA1923:CA1986" si="1137">IFERROR(LEFT(BZ1923,FIND(".",BZ1923,1)),"")</f>
        <v/>
      </c>
      <c r="CB1923" s="21" t="str">
        <f t="shared" ref="CB1923:CB1986" si="1138">IFERROR(MID(BZ1923,FIND(".",BZ1923,1)+3,(FIND(".",BZ1923,100))-(FIND(".",BZ1923,1)+2)),"")</f>
        <v/>
      </c>
      <c r="CC1923" s="12" t="str">
        <f t="shared" ref="CC1923:CC1986" si="1139">IFERROR(MID(BZ1923,FIND(".",BZ1923,83)+3,(FIND(".",BZ1923,185))-(FIND(".",BZ1923,83)+2)),"")</f>
        <v/>
      </c>
      <c r="CD1923" s="12" t="str">
        <f t="shared" ref="CD1923:CD1986" si="1140">IFERROR(MID(BZ1923,FIND(".",BZ1923,185)+3,(FIND(".",BZ1923,255))-(FIND(".",BZ1923,185)+1)),"")</f>
        <v/>
      </c>
      <c r="CF1923" s="12">
        <f t="shared" ref="CF1923:CF1986" si="1141">COUNTIF(CA1923:CD1923,"La bibliografía básica propuesta se encuentra en la biblioteca ""Juan Roa Vásquez"".")</f>
        <v>0</v>
      </c>
      <c r="CG1923" s="12">
        <f t="shared" ref="CG1923:CG1986" si="1142">COUNTIF(CA1923:CD1923,"La bibliografía propuesta contiene títulos de edición menor a 5 años.")</f>
        <v>0</v>
      </c>
      <c r="CH1923" s="12">
        <f t="shared" ref="CH1923:CH1986" si="1143">COUNTIF(CA1923:CD1923,"La bibliografía se presenta con una sólo sistema de referenciación (APA, Vancouver, IEEE, etc).")</f>
        <v>0</v>
      </c>
      <c r="CI1923" s="12">
        <f t="shared" ref="CI1923:CI1986" si="1144">COUNTIF(CA1923:CD1923,"La bibliografía incluye por lo menos dos títulos en una segunda lengua.")</f>
        <v>0</v>
      </c>
      <c r="CJ1923" s="12">
        <f t="shared" ref="CJ1923:CJ1986" si="1145">COUNTIF(CA1923:CD1923,"No incluye bibliografía.")</f>
        <v>0</v>
      </c>
      <c r="CK1923" s="12">
        <f t="shared" ref="CK1923:CK1986" si="1146">IF(CJ1923=1,1,SUM(CF1923:CI1923))</f>
        <v>0</v>
      </c>
    </row>
    <row r="1924" spans="50:89" x14ac:dyDescent="0.25">
      <c r="AX1924" s="12" t="str">
        <f t="shared" si="1116"/>
        <v/>
      </c>
      <c r="AY1924" s="12" t="str">
        <f t="shared" si="1110"/>
        <v/>
      </c>
      <c r="AZ1924" s="20">
        <f t="shared" si="1117"/>
        <v>0</v>
      </c>
      <c r="BA1924" s="12" t="str">
        <f t="shared" si="1112"/>
        <v/>
      </c>
      <c r="BB1924" s="12" t="str">
        <f t="shared" si="1113"/>
        <v/>
      </c>
      <c r="BC1924" s="12" t="str">
        <f t="shared" si="1114"/>
        <v/>
      </c>
      <c r="BD1924" s="12" t="str">
        <f t="shared" si="1115"/>
        <v/>
      </c>
      <c r="BF1924" s="12">
        <f t="shared" si="1118"/>
        <v>0</v>
      </c>
      <c r="BG1924" s="12">
        <f t="shared" si="1119"/>
        <v>0</v>
      </c>
      <c r="BH1924" s="12">
        <f t="shared" si="1120"/>
        <v>0</v>
      </c>
      <c r="BI1924" s="12">
        <f t="shared" si="1121"/>
        <v>0</v>
      </c>
      <c r="BJ1924" s="12">
        <f t="shared" si="1122"/>
        <v>0</v>
      </c>
      <c r="BK1924" s="12">
        <f t="shared" si="1123"/>
        <v>0</v>
      </c>
      <c r="BL1924" s="20">
        <f t="shared" si="1124"/>
        <v>0</v>
      </c>
      <c r="BM1924" s="12">
        <f t="shared" si="1125"/>
        <v>0</v>
      </c>
      <c r="BN1924" s="12" t="str">
        <f t="shared" si="1111"/>
        <v/>
      </c>
      <c r="BO1924" s="12" t="str">
        <f t="shared" si="1126"/>
        <v/>
      </c>
      <c r="BP1924" s="12" t="str">
        <f t="shared" si="1127"/>
        <v/>
      </c>
      <c r="BQ1924" s="12" t="str">
        <f t="shared" si="1128"/>
        <v/>
      </c>
      <c r="BS1924" s="12">
        <f t="shared" si="1129"/>
        <v>0</v>
      </c>
      <c r="BT1924" s="12">
        <f t="shared" si="1130"/>
        <v>0</v>
      </c>
      <c r="BU1924" s="12">
        <f t="shared" si="1131"/>
        <v>0</v>
      </c>
      <c r="BV1924" s="12">
        <f t="shared" si="1132"/>
        <v>0</v>
      </c>
      <c r="BW1924" s="12">
        <f t="shared" si="1133"/>
        <v>0</v>
      </c>
      <c r="BX1924" s="12">
        <f t="shared" si="1134"/>
        <v>0</v>
      </c>
      <c r="BY1924" s="12">
        <f t="shared" si="1135"/>
        <v>0</v>
      </c>
      <c r="BZ1924" s="12">
        <f t="shared" si="1136"/>
        <v>0</v>
      </c>
      <c r="CA1924" s="12" t="str">
        <f t="shared" si="1137"/>
        <v/>
      </c>
      <c r="CB1924" s="21" t="str">
        <f t="shared" si="1138"/>
        <v/>
      </c>
      <c r="CC1924" s="12" t="str">
        <f t="shared" si="1139"/>
        <v/>
      </c>
      <c r="CD1924" s="12" t="str">
        <f t="shared" si="1140"/>
        <v/>
      </c>
      <c r="CF1924" s="12">
        <f t="shared" si="1141"/>
        <v>0</v>
      </c>
      <c r="CG1924" s="12">
        <f t="shared" si="1142"/>
        <v>0</v>
      </c>
      <c r="CH1924" s="12">
        <f t="shared" si="1143"/>
        <v>0</v>
      </c>
      <c r="CI1924" s="12">
        <f t="shared" si="1144"/>
        <v>0</v>
      </c>
      <c r="CJ1924" s="12">
        <f t="shared" si="1145"/>
        <v>0</v>
      </c>
      <c r="CK1924" s="12">
        <f t="shared" si="1146"/>
        <v>0</v>
      </c>
    </row>
    <row r="1925" spans="50:89" x14ac:dyDescent="0.25">
      <c r="AX1925" s="12" t="str">
        <f t="shared" si="1116"/>
        <v/>
      </c>
      <c r="AY1925" s="12" t="str">
        <f t="shared" si="1110"/>
        <v/>
      </c>
      <c r="AZ1925" s="20">
        <f t="shared" si="1117"/>
        <v>0</v>
      </c>
      <c r="BA1925" s="12" t="str">
        <f t="shared" si="1112"/>
        <v/>
      </c>
      <c r="BB1925" s="12" t="str">
        <f t="shared" si="1113"/>
        <v/>
      </c>
      <c r="BC1925" s="12" t="str">
        <f t="shared" si="1114"/>
        <v/>
      </c>
      <c r="BD1925" s="12" t="str">
        <f t="shared" si="1115"/>
        <v/>
      </c>
      <c r="BF1925" s="12">
        <f t="shared" si="1118"/>
        <v>0</v>
      </c>
      <c r="BG1925" s="12">
        <f t="shared" si="1119"/>
        <v>0</v>
      </c>
      <c r="BH1925" s="12">
        <f t="shared" si="1120"/>
        <v>0</v>
      </c>
      <c r="BI1925" s="12">
        <f t="shared" si="1121"/>
        <v>0</v>
      </c>
      <c r="BJ1925" s="12">
        <f t="shared" si="1122"/>
        <v>0</v>
      </c>
      <c r="BK1925" s="12">
        <f t="shared" si="1123"/>
        <v>0</v>
      </c>
      <c r="BL1925" s="20">
        <f t="shared" si="1124"/>
        <v>0</v>
      </c>
      <c r="BM1925" s="12">
        <f t="shared" si="1125"/>
        <v>0</v>
      </c>
      <c r="BN1925" s="12" t="str">
        <f t="shared" si="1111"/>
        <v/>
      </c>
      <c r="BO1925" s="12" t="str">
        <f t="shared" si="1126"/>
        <v/>
      </c>
      <c r="BP1925" s="12" t="str">
        <f t="shared" si="1127"/>
        <v/>
      </c>
      <c r="BQ1925" s="12" t="str">
        <f t="shared" si="1128"/>
        <v/>
      </c>
      <c r="BS1925" s="12">
        <f t="shared" si="1129"/>
        <v>0</v>
      </c>
      <c r="BT1925" s="12">
        <f t="shared" si="1130"/>
        <v>0</v>
      </c>
      <c r="BU1925" s="12">
        <f t="shared" si="1131"/>
        <v>0</v>
      </c>
      <c r="BV1925" s="12">
        <f t="shared" si="1132"/>
        <v>0</v>
      </c>
      <c r="BW1925" s="12">
        <f t="shared" si="1133"/>
        <v>0</v>
      </c>
      <c r="BX1925" s="12">
        <f t="shared" si="1134"/>
        <v>0</v>
      </c>
      <c r="BY1925" s="12">
        <f t="shared" si="1135"/>
        <v>0</v>
      </c>
      <c r="BZ1925" s="12">
        <f t="shared" si="1136"/>
        <v>0</v>
      </c>
      <c r="CA1925" s="12" t="str">
        <f t="shared" si="1137"/>
        <v/>
      </c>
      <c r="CB1925" s="21" t="str">
        <f t="shared" si="1138"/>
        <v/>
      </c>
      <c r="CC1925" s="12" t="str">
        <f t="shared" si="1139"/>
        <v/>
      </c>
      <c r="CD1925" s="12" t="str">
        <f t="shared" si="1140"/>
        <v/>
      </c>
      <c r="CF1925" s="12">
        <f t="shared" si="1141"/>
        <v>0</v>
      </c>
      <c r="CG1925" s="12">
        <f t="shared" si="1142"/>
        <v>0</v>
      </c>
      <c r="CH1925" s="12">
        <f t="shared" si="1143"/>
        <v>0</v>
      </c>
      <c r="CI1925" s="12">
        <f t="shared" si="1144"/>
        <v>0</v>
      </c>
      <c r="CJ1925" s="12">
        <f t="shared" si="1145"/>
        <v>0</v>
      </c>
      <c r="CK1925" s="12">
        <f t="shared" si="1146"/>
        <v>0</v>
      </c>
    </row>
    <row r="1926" spans="50:89" x14ac:dyDescent="0.25">
      <c r="AX1926" s="12" t="str">
        <f t="shared" si="1116"/>
        <v/>
      </c>
      <c r="AY1926" s="12" t="str">
        <f t="shared" si="1110"/>
        <v/>
      </c>
      <c r="AZ1926" s="20">
        <f t="shared" si="1117"/>
        <v>0</v>
      </c>
      <c r="BA1926" s="12" t="str">
        <f t="shared" si="1112"/>
        <v/>
      </c>
      <c r="BB1926" s="12" t="str">
        <f t="shared" si="1113"/>
        <v/>
      </c>
      <c r="BC1926" s="12" t="str">
        <f t="shared" si="1114"/>
        <v/>
      </c>
      <c r="BD1926" s="12" t="str">
        <f t="shared" si="1115"/>
        <v/>
      </c>
      <c r="BF1926" s="12">
        <f t="shared" si="1118"/>
        <v>0</v>
      </c>
      <c r="BG1926" s="12">
        <f t="shared" si="1119"/>
        <v>0</v>
      </c>
      <c r="BH1926" s="12">
        <f t="shared" si="1120"/>
        <v>0</v>
      </c>
      <c r="BI1926" s="12">
        <f t="shared" si="1121"/>
        <v>0</v>
      </c>
      <c r="BJ1926" s="12">
        <f t="shared" si="1122"/>
        <v>0</v>
      </c>
      <c r="BK1926" s="12">
        <f t="shared" si="1123"/>
        <v>0</v>
      </c>
      <c r="BL1926" s="20">
        <f t="shared" si="1124"/>
        <v>0</v>
      </c>
      <c r="BM1926" s="12">
        <f t="shared" si="1125"/>
        <v>0</v>
      </c>
      <c r="BN1926" s="12" t="str">
        <f t="shared" si="1111"/>
        <v/>
      </c>
      <c r="BO1926" s="12" t="str">
        <f t="shared" si="1126"/>
        <v/>
      </c>
      <c r="BP1926" s="12" t="str">
        <f t="shared" si="1127"/>
        <v/>
      </c>
      <c r="BQ1926" s="12" t="str">
        <f t="shared" si="1128"/>
        <v/>
      </c>
      <c r="BS1926" s="12">
        <f t="shared" si="1129"/>
        <v>0</v>
      </c>
      <c r="BT1926" s="12">
        <f t="shared" si="1130"/>
        <v>0</v>
      </c>
      <c r="BU1926" s="12">
        <f t="shared" si="1131"/>
        <v>0</v>
      </c>
      <c r="BV1926" s="12">
        <f t="shared" si="1132"/>
        <v>0</v>
      </c>
      <c r="BW1926" s="12">
        <f t="shared" si="1133"/>
        <v>0</v>
      </c>
      <c r="BX1926" s="12">
        <f t="shared" si="1134"/>
        <v>0</v>
      </c>
      <c r="BY1926" s="12">
        <f t="shared" si="1135"/>
        <v>0</v>
      </c>
      <c r="BZ1926" s="12">
        <f t="shared" si="1136"/>
        <v>0</v>
      </c>
      <c r="CA1926" s="12" t="str">
        <f t="shared" si="1137"/>
        <v/>
      </c>
      <c r="CB1926" s="21" t="str">
        <f t="shared" si="1138"/>
        <v/>
      </c>
      <c r="CC1926" s="12" t="str">
        <f t="shared" si="1139"/>
        <v/>
      </c>
      <c r="CD1926" s="12" t="str">
        <f t="shared" si="1140"/>
        <v/>
      </c>
      <c r="CF1926" s="12">
        <f t="shared" si="1141"/>
        <v>0</v>
      </c>
      <c r="CG1926" s="12">
        <f t="shared" si="1142"/>
        <v>0</v>
      </c>
      <c r="CH1926" s="12">
        <f t="shared" si="1143"/>
        <v>0</v>
      </c>
      <c r="CI1926" s="12">
        <f t="shared" si="1144"/>
        <v>0</v>
      </c>
      <c r="CJ1926" s="12">
        <f t="shared" si="1145"/>
        <v>0</v>
      </c>
      <c r="CK1926" s="12">
        <f t="shared" si="1146"/>
        <v>0</v>
      </c>
    </row>
    <row r="1927" spans="50:89" x14ac:dyDescent="0.25">
      <c r="AX1927" s="12" t="str">
        <f t="shared" si="1116"/>
        <v/>
      </c>
      <c r="AY1927" s="12" t="str">
        <f t="shared" si="1110"/>
        <v/>
      </c>
      <c r="AZ1927" s="20">
        <f t="shared" si="1117"/>
        <v>0</v>
      </c>
      <c r="BA1927" s="12" t="str">
        <f t="shared" si="1112"/>
        <v/>
      </c>
      <c r="BB1927" s="12" t="str">
        <f t="shared" si="1113"/>
        <v/>
      </c>
      <c r="BC1927" s="12" t="str">
        <f t="shared" si="1114"/>
        <v/>
      </c>
      <c r="BD1927" s="12" t="str">
        <f t="shared" si="1115"/>
        <v/>
      </c>
      <c r="BF1927" s="12">
        <f t="shared" si="1118"/>
        <v>0</v>
      </c>
      <c r="BG1927" s="12">
        <f t="shared" si="1119"/>
        <v>0</v>
      </c>
      <c r="BH1927" s="12">
        <f t="shared" si="1120"/>
        <v>0</v>
      </c>
      <c r="BI1927" s="12">
        <f t="shared" si="1121"/>
        <v>0</v>
      </c>
      <c r="BJ1927" s="12">
        <f t="shared" si="1122"/>
        <v>0</v>
      </c>
      <c r="BK1927" s="12">
        <f t="shared" si="1123"/>
        <v>0</v>
      </c>
      <c r="BL1927" s="20">
        <f t="shared" si="1124"/>
        <v>0</v>
      </c>
      <c r="BM1927" s="12">
        <f t="shared" si="1125"/>
        <v>0</v>
      </c>
      <c r="BN1927" s="12" t="str">
        <f t="shared" si="1111"/>
        <v/>
      </c>
      <c r="BO1927" s="12" t="str">
        <f t="shared" si="1126"/>
        <v/>
      </c>
      <c r="BP1927" s="12" t="str">
        <f t="shared" si="1127"/>
        <v/>
      </c>
      <c r="BQ1927" s="12" t="str">
        <f t="shared" si="1128"/>
        <v/>
      </c>
      <c r="BS1927" s="12">
        <f t="shared" si="1129"/>
        <v>0</v>
      </c>
      <c r="BT1927" s="12">
        <f t="shared" si="1130"/>
        <v>0</v>
      </c>
      <c r="BU1927" s="12">
        <f t="shared" si="1131"/>
        <v>0</v>
      </c>
      <c r="BV1927" s="12">
        <f t="shared" si="1132"/>
        <v>0</v>
      </c>
      <c r="BW1927" s="12">
        <f t="shared" si="1133"/>
        <v>0</v>
      </c>
      <c r="BX1927" s="12">
        <f t="shared" si="1134"/>
        <v>0</v>
      </c>
      <c r="BY1927" s="12">
        <f t="shared" si="1135"/>
        <v>0</v>
      </c>
      <c r="BZ1927" s="12">
        <f t="shared" si="1136"/>
        <v>0</v>
      </c>
      <c r="CA1927" s="12" t="str">
        <f t="shared" si="1137"/>
        <v/>
      </c>
      <c r="CB1927" s="21" t="str">
        <f t="shared" si="1138"/>
        <v/>
      </c>
      <c r="CC1927" s="12" t="str">
        <f t="shared" si="1139"/>
        <v/>
      </c>
      <c r="CD1927" s="12" t="str">
        <f t="shared" si="1140"/>
        <v/>
      </c>
      <c r="CF1927" s="12">
        <f t="shared" si="1141"/>
        <v>0</v>
      </c>
      <c r="CG1927" s="12">
        <f t="shared" si="1142"/>
        <v>0</v>
      </c>
      <c r="CH1927" s="12">
        <f t="shared" si="1143"/>
        <v>0</v>
      </c>
      <c r="CI1927" s="12">
        <f t="shared" si="1144"/>
        <v>0</v>
      </c>
      <c r="CJ1927" s="12">
        <f t="shared" si="1145"/>
        <v>0</v>
      </c>
      <c r="CK1927" s="12">
        <f t="shared" si="1146"/>
        <v>0</v>
      </c>
    </row>
    <row r="1928" spans="50:89" x14ac:dyDescent="0.25">
      <c r="AX1928" s="12" t="str">
        <f t="shared" si="1116"/>
        <v/>
      </c>
      <c r="AY1928" s="12" t="str">
        <f t="shared" si="1110"/>
        <v/>
      </c>
      <c r="AZ1928" s="20">
        <f t="shared" si="1117"/>
        <v>0</v>
      </c>
      <c r="BA1928" s="12" t="str">
        <f t="shared" si="1112"/>
        <v/>
      </c>
      <c r="BB1928" s="12" t="str">
        <f t="shared" si="1113"/>
        <v/>
      </c>
      <c r="BC1928" s="12" t="str">
        <f t="shared" si="1114"/>
        <v/>
      </c>
      <c r="BD1928" s="12" t="str">
        <f t="shared" si="1115"/>
        <v/>
      </c>
      <c r="BF1928" s="12">
        <f t="shared" si="1118"/>
        <v>0</v>
      </c>
      <c r="BG1928" s="12">
        <f t="shared" si="1119"/>
        <v>0</v>
      </c>
      <c r="BH1928" s="12">
        <f t="shared" si="1120"/>
        <v>0</v>
      </c>
      <c r="BI1928" s="12">
        <f t="shared" si="1121"/>
        <v>0</v>
      </c>
      <c r="BJ1928" s="12">
        <f t="shared" si="1122"/>
        <v>0</v>
      </c>
      <c r="BK1928" s="12">
        <f t="shared" si="1123"/>
        <v>0</v>
      </c>
      <c r="BL1928" s="20">
        <f t="shared" si="1124"/>
        <v>0</v>
      </c>
      <c r="BM1928" s="12">
        <f t="shared" si="1125"/>
        <v>0</v>
      </c>
      <c r="BN1928" s="12" t="str">
        <f t="shared" si="1111"/>
        <v/>
      </c>
      <c r="BO1928" s="12" t="str">
        <f t="shared" si="1126"/>
        <v/>
      </c>
      <c r="BP1928" s="12" t="str">
        <f t="shared" si="1127"/>
        <v/>
      </c>
      <c r="BQ1928" s="12" t="str">
        <f t="shared" si="1128"/>
        <v/>
      </c>
      <c r="BS1928" s="12">
        <f t="shared" si="1129"/>
        <v>0</v>
      </c>
      <c r="BT1928" s="12">
        <f t="shared" si="1130"/>
        <v>0</v>
      </c>
      <c r="BU1928" s="12">
        <f t="shared" si="1131"/>
        <v>0</v>
      </c>
      <c r="BV1928" s="12">
        <f t="shared" si="1132"/>
        <v>0</v>
      </c>
      <c r="BW1928" s="12">
        <f t="shared" si="1133"/>
        <v>0</v>
      </c>
      <c r="BX1928" s="12">
        <f t="shared" si="1134"/>
        <v>0</v>
      </c>
      <c r="BY1928" s="12">
        <f t="shared" si="1135"/>
        <v>0</v>
      </c>
      <c r="BZ1928" s="12">
        <f t="shared" si="1136"/>
        <v>0</v>
      </c>
      <c r="CA1928" s="12" t="str">
        <f t="shared" si="1137"/>
        <v/>
      </c>
      <c r="CB1928" s="21" t="str">
        <f t="shared" si="1138"/>
        <v/>
      </c>
      <c r="CC1928" s="12" t="str">
        <f t="shared" si="1139"/>
        <v/>
      </c>
      <c r="CD1928" s="12" t="str">
        <f t="shared" si="1140"/>
        <v/>
      </c>
      <c r="CF1928" s="12">
        <f t="shared" si="1141"/>
        <v>0</v>
      </c>
      <c r="CG1928" s="12">
        <f t="shared" si="1142"/>
        <v>0</v>
      </c>
      <c r="CH1928" s="12">
        <f t="shared" si="1143"/>
        <v>0</v>
      </c>
      <c r="CI1928" s="12">
        <f t="shared" si="1144"/>
        <v>0</v>
      </c>
      <c r="CJ1928" s="12">
        <f t="shared" si="1145"/>
        <v>0</v>
      </c>
      <c r="CK1928" s="12">
        <f t="shared" si="1146"/>
        <v>0</v>
      </c>
    </row>
    <row r="1929" spans="50:89" x14ac:dyDescent="0.25">
      <c r="AX1929" s="12" t="str">
        <f t="shared" si="1116"/>
        <v/>
      </c>
      <c r="AY1929" s="12" t="str">
        <f t="shared" si="1110"/>
        <v/>
      </c>
      <c r="AZ1929" s="20">
        <f t="shared" si="1117"/>
        <v>0</v>
      </c>
      <c r="BA1929" s="12" t="str">
        <f t="shared" si="1112"/>
        <v/>
      </c>
      <c r="BB1929" s="12" t="str">
        <f t="shared" si="1113"/>
        <v/>
      </c>
      <c r="BC1929" s="12" t="str">
        <f t="shared" si="1114"/>
        <v/>
      </c>
      <c r="BD1929" s="12" t="str">
        <f t="shared" si="1115"/>
        <v/>
      </c>
      <c r="BF1929" s="12">
        <f t="shared" si="1118"/>
        <v>0</v>
      </c>
      <c r="BG1929" s="12">
        <f t="shared" si="1119"/>
        <v>0</v>
      </c>
      <c r="BH1929" s="12">
        <f t="shared" si="1120"/>
        <v>0</v>
      </c>
      <c r="BI1929" s="12">
        <f t="shared" si="1121"/>
        <v>0</v>
      </c>
      <c r="BJ1929" s="12">
        <f t="shared" si="1122"/>
        <v>0</v>
      </c>
      <c r="BK1929" s="12">
        <f t="shared" si="1123"/>
        <v>0</v>
      </c>
      <c r="BL1929" s="20">
        <f t="shared" si="1124"/>
        <v>0</v>
      </c>
      <c r="BM1929" s="12">
        <f t="shared" si="1125"/>
        <v>0</v>
      </c>
      <c r="BN1929" s="12" t="str">
        <f t="shared" si="1111"/>
        <v/>
      </c>
      <c r="BO1929" s="12" t="str">
        <f t="shared" si="1126"/>
        <v/>
      </c>
      <c r="BP1929" s="12" t="str">
        <f t="shared" si="1127"/>
        <v/>
      </c>
      <c r="BQ1929" s="12" t="str">
        <f t="shared" si="1128"/>
        <v/>
      </c>
      <c r="BS1929" s="12">
        <f t="shared" si="1129"/>
        <v>0</v>
      </c>
      <c r="BT1929" s="12">
        <f t="shared" si="1130"/>
        <v>0</v>
      </c>
      <c r="BU1929" s="12">
        <f t="shared" si="1131"/>
        <v>0</v>
      </c>
      <c r="BV1929" s="12">
        <f t="shared" si="1132"/>
        <v>0</v>
      </c>
      <c r="BW1929" s="12">
        <f t="shared" si="1133"/>
        <v>0</v>
      </c>
      <c r="BX1929" s="12">
        <f t="shared" si="1134"/>
        <v>0</v>
      </c>
      <c r="BY1929" s="12">
        <f t="shared" si="1135"/>
        <v>0</v>
      </c>
      <c r="BZ1929" s="12">
        <f t="shared" si="1136"/>
        <v>0</v>
      </c>
      <c r="CA1929" s="12" t="str">
        <f t="shared" si="1137"/>
        <v/>
      </c>
      <c r="CB1929" s="21" t="str">
        <f t="shared" si="1138"/>
        <v/>
      </c>
      <c r="CC1929" s="12" t="str">
        <f t="shared" si="1139"/>
        <v/>
      </c>
      <c r="CD1929" s="12" t="str">
        <f t="shared" si="1140"/>
        <v/>
      </c>
      <c r="CF1929" s="12">
        <f t="shared" si="1141"/>
        <v>0</v>
      </c>
      <c r="CG1929" s="12">
        <f t="shared" si="1142"/>
        <v>0</v>
      </c>
      <c r="CH1929" s="12">
        <f t="shared" si="1143"/>
        <v>0</v>
      </c>
      <c r="CI1929" s="12">
        <f t="shared" si="1144"/>
        <v>0</v>
      </c>
      <c r="CJ1929" s="12">
        <f t="shared" si="1145"/>
        <v>0</v>
      </c>
      <c r="CK1929" s="12">
        <f t="shared" si="1146"/>
        <v>0</v>
      </c>
    </row>
    <row r="1930" spans="50:89" x14ac:dyDescent="0.25">
      <c r="AX1930" s="12" t="str">
        <f t="shared" si="1116"/>
        <v/>
      </c>
      <c r="AY1930" s="12" t="str">
        <f t="shared" si="1110"/>
        <v/>
      </c>
      <c r="AZ1930" s="20">
        <f t="shared" si="1117"/>
        <v>0</v>
      </c>
      <c r="BA1930" s="12" t="str">
        <f t="shared" si="1112"/>
        <v/>
      </c>
      <c r="BB1930" s="12" t="str">
        <f t="shared" si="1113"/>
        <v/>
      </c>
      <c r="BC1930" s="12" t="str">
        <f t="shared" si="1114"/>
        <v/>
      </c>
      <c r="BD1930" s="12" t="str">
        <f t="shared" si="1115"/>
        <v/>
      </c>
      <c r="BF1930" s="12">
        <f t="shared" si="1118"/>
        <v>0</v>
      </c>
      <c r="BG1930" s="12">
        <f t="shared" si="1119"/>
        <v>0</v>
      </c>
      <c r="BH1930" s="12">
        <f t="shared" si="1120"/>
        <v>0</v>
      </c>
      <c r="BI1930" s="12">
        <f t="shared" si="1121"/>
        <v>0</v>
      </c>
      <c r="BJ1930" s="12">
        <f t="shared" si="1122"/>
        <v>0</v>
      </c>
      <c r="BK1930" s="12">
        <f t="shared" si="1123"/>
        <v>0</v>
      </c>
      <c r="BL1930" s="20">
        <f t="shared" si="1124"/>
        <v>0</v>
      </c>
      <c r="BM1930" s="12">
        <f t="shared" si="1125"/>
        <v>0</v>
      </c>
      <c r="BN1930" s="12" t="str">
        <f t="shared" si="1111"/>
        <v/>
      </c>
      <c r="BO1930" s="12" t="str">
        <f t="shared" si="1126"/>
        <v/>
      </c>
      <c r="BP1930" s="12" t="str">
        <f t="shared" si="1127"/>
        <v/>
      </c>
      <c r="BQ1930" s="12" t="str">
        <f t="shared" si="1128"/>
        <v/>
      </c>
      <c r="BS1930" s="12">
        <f t="shared" si="1129"/>
        <v>0</v>
      </c>
      <c r="BT1930" s="12">
        <f t="shared" si="1130"/>
        <v>0</v>
      </c>
      <c r="BU1930" s="12">
        <f t="shared" si="1131"/>
        <v>0</v>
      </c>
      <c r="BV1930" s="12">
        <f t="shared" si="1132"/>
        <v>0</v>
      </c>
      <c r="BW1930" s="12">
        <f t="shared" si="1133"/>
        <v>0</v>
      </c>
      <c r="BX1930" s="12">
        <f t="shared" si="1134"/>
        <v>0</v>
      </c>
      <c r="BY1930" s="12">
        <f t="shared" si="1135"/>
        <v>0</v>
      </c>
      <c r="BZ1930" s="12">
        <f t="shared" si="1136"/>
        <v>0</v>
      </c>
      <c r="CA1930" s="12" t="str">
        <f t="shared" si="1137"/>
        <v/>
      </c>
      <c r="CB1930" s="21" t="str">
        <f t="shared" si="1138"/>
        <v/>
      </c>
      <c r="CC1930" s="12" t="str">
        <f t="shared" si="1139"/>
        <v/>
      </c>
      <c r="CD1930" s="12" t="str">
        <f t="shared" si="1140"/>
        <v/>
      </c>
      <c r="CF1930" s="12">
        <f t="shared" si="1141"/>
        <v>0</v>
      </c>
      <c r="CG1930" s="12">
        <f t="shared" si="1142"/>
        <v>0</v>
      </c>
      <c r="CH1930" s="12">
        <f t="shared" si="1143"/>
        <v>0</v>
      </c>
      <c r="CI1930" s="12">
        <f t="shared" si="1144"/>
        <v>0</v>
      </c>
      <c r="CJ1930" s="12">
        <f t="shared" si="1145"/>
        <v>0</v>
      </c>
      <c r="CK1930" s="12">
        <f t="shared" si="1146"/>
        <v>0</v>
      </c>
    </row>
    <row r="1931" spans="50:89" x14ac:dyDescent="0.25">
      <c r="AX1931" s="12" t="str">
        <f t="shared" si="1116"/>
        <v/>
      </c>
      <c r="AY1931" s="12" t="str">
        <f t="shared" ref="AY1931:AY1994" si="1147">IFERROR(1/(COUNTIF($AX$2:$AX$2000,MATCH(C1931,$C$2:$C$2000,0))),"")</f>
        <v/>
      </c>
      <c r="AZ1931" s="20">
        <f t="shared" si="1117"/>
        <v>0</v>
      </c>
      <c r="BA1931" s="12" t="str">
        <f t="shared" si="1112"/>
        <v/>
      </c>
      <c r="BB1931" s="12" t="str">
        <f t="shared" si="1113"/>
        <v/>
      </c>
      <c r="BC1931" s="12" t="str">
        <f t="shared" si="1114"/>
        <v/>
      </c>
      <c r="BD1931" s="12" t="str">
        <f t="shared" si="1115"/>
        <v/>
      </c>
      <c r="BF1931" s="12">
        <f t="shared" si="1118"/>
        <v>0</v>
      </c>
      <c r="BG1931" s="12">
        <f t="shared" si="1119"/>
        <v>0</v>
      </c>
      <c r="BH1931" s="12">
        <f t="shared" si="1120"/>
        <v>0</v>
      </c>
      <c r="BI1931" s="12">
        <f t="shared" si="1121"/>
        <v>0</v>
      </c>
      <c r="BJ1931" s="12">
        <f t="shared" si="1122"/>
        <v>0</v>
      </c>
      <c r="BK1931" s="12">
        <f t="shared" si="1123"/>
        <v>0</v>
      </c>
      <c r="BL1931" s="20">
        <f t="shared" si="1124"/>
        <v>0</v>
      </c>
      <c r="BM1931" s="12">
        <f t="shared" si="1125"/>
        <v>0</v>
      </c>
      <c r="BN1931" s="12" t="str">
        <f t="shared" si="1111"/>
        <v/>
      </c>
      <c r="BO1931" s="12" t="str">
        <f t="shared" si="1126"/>
        <v/>
      </c>
      <c r="BP1931" s="12" t="str">
        <f t="shared" si="1127"/>
        <v/>
      </c>
      <c r="BQ1931" s="12" t="str">
        <f t="shared" si="1128"/>
        <v/>
      </c>
      <c r="BS1931" s="12">
        <f t="shared" si="1129"/>
        <v>0</v>
      </c>
      <c r="BT1931" s="12">
        <f t="shared" si="1130"/>
        <v>0</v>
      </c>
      <c r="BU1931" s="12">
        <f t="shared" si="1131"/>
        <v>0</v>
      </c>
      <c r="BV1931" s="12">
        <f t="shared" si="1132"/>
        <v>0</v>
      </c>
      <c r="BW1931" s="12">
        <f t="shared" si="1133"/>
        <v>0</v>
      </c>
      <c r="BX1931" s="12">
        <f t="shared" si="1134"/>
        <v>0</v>
      </c>
      <c r="BY1931" s="12">
        <f t="shared" si="1135"/>
        <v>0</v>
      </c>
      <c r="BZ1931" s="12">
        <f t="shared" si="1136"/>
        <v>0</v>
      </c>
      <c r="CA1931" s="12" t="str">
        <f t="shared" si="1137"/>
        <v/>
      </c>
      <c r="CB1931" s="21" t="str">
        <f t="shared" si="1138"/>
        <v/>
      </c>
      <c r="CC1931" s="12" t="str">
        <f t="shared" si="1139"/>
        <v/>
      </c>
      <c r="CD1931" s="12" t="str">
        <f t="shared" si="1140"/>
        <v/>
      </c>
      <c r="CF1931" s="12">
        <f t="shared" si="1141"/>
        <v>0</v>
      </c>
      <c r="CG1931" s="12">
        <f t="shared" si="1142"/>
        <v>0</v>
      </c>
      <c r="CH1931" s="12">
        <f t="shared" si="1143"/>
        <v>0</v>
      </c>
      <c r="CI1931" s="12">
        <f t="shared" si="1144"/>
        <v>0</v>
      </c>
      <c r="CJ1931" s="12">
        <f t="shared" si="1145"/>
        <v>0</v>
      </c>
      <c r="CK1931" s="12">
        <f t="shared" si="1146"/>
        <v>0</v>
      </c>
    </row>
    <row r="1932" spans="50:89" x14ac:dyDescent="0.25">
      <c r="AX1932" s="12" t="str">
        <f t="shared" si="1116"/>
        <v/>
      </c>
      <c r="AY1932" s="12" t="str">
        <f t="shared" si="1147"/>
        <v/>
      </c>
      <c r="AZ1932" s="20">
        <f t="shared" si="1117"/>
        <v>0</v>
      </c>
      <c r="BA1932" s="12" t="str">
        <f t="shared" si="1112"/>
        <v/>
      </c>
      <c r="BB1932" s="12" t="str">
        <f t="shared" si="1113"/>
        <v/>
      </c>
      <c r="BC1932" s="12" t="str">
        <f t="shared" si="1114"/>
        <v/>
      </c>
      <c r="BD1932" s="12" t="str">
        <f t="shared" si="1115"/>
        <v/>
      </c>
      <c r="BF1932" s="12">
        <f t="shared" si="1118"/>
        <v>0</v>
      </c>
      <c r="BG1932" s="12">
        <f t="shared" si="1119"/>
        <v>0</v>
      </c>
      <c r="BH1932" s="12">
        <f t="shared" si="1120"/>
        <v>0</v>
      </c>
      <c r="BI1932" s="12">
        <f t="shared" si="1121"/>
        <v>0</v>
      </c>
      <c r="BJ1932" s="12">
        <f t="shared" si="1122"/>
        <v>0</v>
      </c>
      <c r="BK1932" s="12">
        <f t="shared" si="1123"/>
        <v>0</v>
      </c>
      <c r="BL1932" s="20">
        <f t="shared" si="1124"/>
        <v>0</v>
      </c>
      <c r="BM1932" s="12">
        <f t="shared" si="1125"/>
        <v>0</v>
      </c>
      <c r="BN1932" s="12" t="str">
        <f t="shared" si="1111"/>
        <v/>
      </c>
      <c r="BO1932" s="12" t="str">
        <f t="shared" si="1126"/>
        <v/>
      </c>
      <c r="BP1932" s="12" t="str">
        <f t="shared" si="1127"/>
        <v/>
      </c>
      <c r="BQ1932" s="12" t="str">
        <f t="shared" si="1128"/>
        <v/>
      </c>
      <c r="BS1932" s="12">
        <f t="shared" si="1129"/>
        <v>0</v>
      </c>
      <c r="BT1932" s="12">
        <f t="shared" si="1130"/>
        <v>0</v>
      </c>
      <c r="BU1932" s="12">
        <f t="shared" si="1131"/>
        <v>0</v>
      </c>
      <c r="BV1932" s="12">
        <f t="shared" si="1132"/>
        <v>0</v>
      </c>
      <c r="BW1932" s="12">
        <f t="shared" si="1133"/>
        <v>0</v>
      </c>
      <c r="BX1932" s="12">
        <f t="shared" si="1134"/>
        <v>0</v>
      </c>
      <c r="BY1932" s="12">
        <f t="shared" si="1135"/>
        <v>0</v>
      </c>
      <c r="BZ1932" s="12">
        <f t="shared" si="1136"/>
        <v>0</v>
      </c>
      <c r="CA1932" s="12" t="str">
        <f t="shared" si="1137"/>
        <v/>
      </c>
      <c r="CB1932" s="21" t="str">
        <f t="shared" si="1138"/>
        <v/>
      </c>
      <c r="CC1932" s="12" t="str">
        <f t="shared" si="1139"/>
        <v/>
      </c>
      <c r="CD1932" s="12" t="str">
        <f t="shared" si="1140"/>
        <v/>
      </c>
      <c r="CF1932" s="12">
        <f t="shared" si="1141"/>
        <v>0</v>
      </c>
      <c r="CG1932" s="12">
        <f t="shared" si="1142"/>
        <v>0</v>
      </c>
      <c r="CH1932" s="12">
        <f t="shared" si="1143"/>
        <v>0</v>
      </c>
      <c r="CI1932" s="12">
        <f t="shared" si="1144"/>
        <v>0</v>
      </c>
      <c r="CJ1932" s="12">
        <f t="shared" si="1145"/>
        <v>0</v>
      </c>
      <c r="CK1932" s="12">
        <f t="shared" si="1146"/>
        <v>0</v>
      </c>
    </row>
    <row r="1933" spans="50:89" x14ac:dyDescent="0.25">
      <c r="AX1933" s="12" t="str">
        <f t="shared" si="1116"/>
        <v/>
      </c>
      <c r="AY1933" s="12" t="str">
        <f t="shared" si="1147"/>
        <v/>
      </c>
      <c r="AZ1933" s="20">
        <f t="shared" si="1117"/>
        <v>0</v>
      </c>
      <c r="BA1933" s="12" t="str">
        <f t="shared" si="1112"/>
        <v/>
      </c>
      <c r="BB1933" s="12" t="str">
        <f t="shared" si="1113"/>
        <v/>
      </c>
      <c r="BC1933" s="12" t="str">
        <f t="shared" si="1114"/>
        <v/>
      </c>
      <c r="BD1933" s="12" t="str">
        <f t="shared" si="1115"/>
        <v/>
      </c>
      <c r="BF1933" s="12">
        <f t="shared" si="1118"/>
        <v>0</v>
      </c>
      <c r="BG1933" s="12">
        <f t="shared" si="1119"/>
        <v>0</v>
      </c>
      <c r="BH1933" s="12">
        <f t="shared" si="1120"/>
        <v>0</v>
      </c>
      <c r="BI1933" s="12">
        <f t="shared" si="1121"/>
        <v>0</v>
      </c>
      <c r="BJ1933" s="12">
        <f t="shared" si="1122"/>
        <v>0</v>
      </c>
      <c r="BK1933" s="12">
        <f t="shared" si="1123"/>
        <v>0</v>
      </c>
      <c r="BL1933" s="20">
        <f t="shared" si="1124"/>
        <v>0</v>
      </c>
      <c r="BM1933" s="12">
        <f t="shared" si="1125"/>
        <v>0</v>
      </c>
      <c r="BN1933" s="12" t="str">
        <f t="shared" si="1111"/>
        <v/>
      </c>
      <c r="BO1933" s="12" t="str">
        <f t="shared" si="1126"/>
        <v/>
      </c>
      <c r="BP1933" s="12" t="str">
        <f t="shared" si="1127"/>
        <v/>
      </c>
      <c r="BQ1933" s="12" t="str">
        <f t="shared" si="1128"/>
        <v/>
      </c>
      <c r="BS1933" s="12">
        <f t="shared" si="1129"/>
        <v>0</v>
      </c>
      <c r="BT1933" s="12">
        <f t="shared" si="1130"/>
        <v>0</v>
      </c>
      <c r="BU1933" s="12">
        <f t="shared" si="1131"/>
        <v>0</v>
      </c>
      <c r="BV1933" s="12">
        <f t="shared" si="1132"/>
        <v>0</v>
      </c>
      <c r="BW1933" s="12">
        <f t="shared" si="1133"/>
        <v>0</v>
      </c>
      <c r="BX1933" s="12">
        <f t="shared" si="1134"/>
        <v>0</v>
      </c>
      <c r="BY1933" s="12">
        <f t="shared" si="1135"/>
        <v>0</v>
      </c>
      <c r="BZ1933" s="12">
        <f t="shared" si="1136"/>
        <v>0</v>
      </c>
      <c r="CA1933" s="12" t="str">
        <f t="shared" si="1137"/>
        <v/>
      </c>
      <c r="CB1933" s="21" t="str">
        <f t="shared" si="1138"/>
        <v/>
      </c>
      <c r="CC1933" s="12" t="str">
        <f t="shared" si="1139"/>
        <v/>
      </c>
      <c r="CD1933" s="12" t="str">
        <f t="shared" si="1140"/>
        <v/>
      </c>
      <c r="CF1933" s="12">
        <f t="shared" si="1141"/>
        <v>0</v>
      </c>
      <c r="CG1933" s="12">
        <f t="shared" si="1142"/>
        <v>0</v>
      </c>
      <c r="CH1933" s="12">
        <f t="shared" si="1143"/>
        <v>0</v>
      </c>
      <c r="CI1933" s="12">
        <f t="shared" si="1144"/>
        <v>0</v>
      </c>
      <c r="CJ1933" s="12">
        <f t="shared" si="1145"/>
        <v>0</v>
      </c>
      <c r="CK1933" s="12">
        <f t="shared" si="1146"/>
        <v>0</v>
      </c>
    </row>
    <row r="1934" spans="50:89" x14ac:dyDescent="0.25">
      <c r="AX1934" s="12" t="str">
        <f t="shared" si="1116"/>
        <v/>
      </c>
      <c r="AY1934" s="12" t="str">
        <f t="shared" si="1147"/>
        <v/>
      </c>
      <c r="AZ1934" s="20">
        <f t="shared" si="1117"/>
        <v>0</v>
      </c>
      <c r="BA1934" s="12" t="str">
        <f t="shared" si="1112"/>
        <v/>
      </c>
      <c r="BB1934" s="12" t="str">
        <f t="shared" si="1113"/>
        <v/>
      </c>
      <c r="BC1934" s="12" t="str">
        <f t="shared" si="1114"/>
        <v/>
      </c>
      <c r="BD1934" s="12" t="str">
        <f t="shared" si="1115"/>
        <v/>
      </c>
      <c r="BF1934" s="12">
        <f t="shared" si="1118"/>
        <v>0</v>
      </c>
      <c r="BG1934" s="12">
        <f t="shared" si="1119"/>
        <v>0</v>
      </c>
      <c r="BH1934" s="12">
        <f t="shared" si="1120"/>
        <v>0</v>
      </c>
      <c r="BI1934" s="12">
        <f t="shared" si="1121"/>
        <v>0</v>
      </c>
      <c r="BJ1934" s="12">
        <f t="shared" si="1122"/>
        <v>0</v>
      </c>
      <c r="BK1934" s="12">
        <f t="shared" si="1123"/>
        <v>0</v>
      </c>
      <c r="BL1934" s="20">
        <f t="shared" si="1124"/>
        <v>0</v>
      </c>
      <c r="BM1934" s="12">
        <f t="shared" si="1125"/>
        <v>0</v>
      </c>
      <c r="BN1934" s="12" t="str">
        <f t="shared" si="1111"/>
        <v/>
      </c>
      <c r="BO1934" s="12" t="str">
        <f t="shared" si="1126"/>
        <v/>
      </c>
      <c r="BP1934" s="12" t="str">
        <f t="shared" si="1127"/>
        <v/>
      </c>
      <c r="BQ1934" s="12" t="str">
        <f t="shared" si="1128"/>
        <v/>
      </c>
      <c r="BS1934" s="12">
        <f t="shared" si="1129"/>
        <v>0</v>
      </c>
      <c r="BT1934" s="12">
        <f t="shared" si="1130"/>
        <v>0</v>
      </c>
      <c r="BU1934" s="12">
        <f t="shared" si="1131"/>
        <v>0</v>
      </c>
      <c r="BV1934" s="12">
        <f t="shared" si="1132"/>
        <v>0</v>
      </c>
      <c r="BW1934" s="12">
        <f t="shared" si="1133"/>
        <v>0</v>
      </c>
      <c r="BX1934" s="12">
        <f t="shared" si="1134"/>
        <v>0</v>
      </c>
      <c r="BY1934" s="12">
        <f t="shared" si="1135"/>
        <v>0</v>
      </c>
      <c r="BZ1934" s="12">
        <f t="shared" si="1136"/>
        <v>0</v>
      </c>
      <c r="CA1934" s="12" t="str">
        <f t="shared" si="1137"/>
        <v/>
      </c>
      <c r="CB1934" s="21" t="str">
        <f t="shared" si="1138"/>
        <v/>
      </c>
      <c r="CC1934" s="12" t="str">
        <f t="shared" si="1139"/>
        <v/>
      </c>
      <c r="CD1934" s="12" t="str">
        <f t="shared" si="1140"/>
        <v/>
      </c>
      <c r="CF1934" s="12">
        <f t="shared" si="1141"/>
        <v>0</v>
      </c>
      <c r="CG1934" s="12">
        <f t="shared" si="1142"/>
        <v>0</v>
      </c>
      <c r="CH1934" s="12">
        <f t="shared" si="1143"/>
        <v>0</v>
      </c>
      <c r="CI1934" s="12">
        <f t="shared" si="1144"/>
        <v>0</v>
      </c>
      <c r="CJ1934" s="12">
        <f t="shared" si="1145"/>
        <v>0</v>
      </c>
      <c r="CK1934" s="12">
        <f t="shared" si="1146"/>
        <v>0</v>
      </c>
    </row>
    <row r="1935" spans="50:89" x14ac:dyDescent="0.25">
      <c r="AX1935" s="12" t="str">
        <f t="shared" si="1116"/>
        <v/>
      </c>
      <c r="AY1935" s="12" t="str">
        <f t="shared" si="1147"/>
        <v/>
      </c>
      <c r="AZ1935" s="20">
        <f t="shared" si="1117"/>
        <v>0</v>
      </c>
      <c r="BA1935" s="12" t="str">
        <f t="shared" si="1112"/>
        <v/>
      </c>
      <c r="BB1935" s="12" t="str">
        <f t="shared" si="1113"/>
        <v/>
      </c>
      <c r="BC1935" s="12" t="str">
        <f t="shared" si="1114"/>
        <v/>
      </c>
      <c r="BD1935" s="12" t="str">
        <f t="shared" si="1115"/>
        <v/>
      </c>
      <c r="BF1935" s="12">
        <f t="shared" si="1118"/>
        <v>0</v>
      </c>
      <c r="BG1935" s="12">
        <f t="shared" si="1119"/>
        <v>0</v>
      </c>
      <c r="BH1935" s="12">
        <f t="shared" si="1120"/>
        <v>0</v>
      </c>
      <c r="BI1935" s="12">
        <f t="shared" si="1121"/>
        <v>0</v>
      </c>
      <c r="BJ1935" s="12">
        <f t="shared" si="1122"/>
        <v>0</v>
      </c>
      <c r="BK1935" s="12">
        <f t="shared" si="1123"/>
        <v>0</v>
      </c>
      <c r="BL1935" s="20">
        <f t="shared" si="1124"/>
        <v>0</v>
      </c>
      <c r="BM1935" s="12">
        <f t="shared" si="1125"/>
        <v>0</v>
      </c>
      <c r="BN1935" s="12" t="str">
        <f t="shared" si="1111"/>
        <v/>
      </c>
      <c r="BO1935" s="12" t="str">
        <f t="shared" si="1126"/>
        <v/>
      </c>
      <c r="BP1935" s="12" t="str">
        <f t="shared" si="1127"/>
        <v/>
      </c>
      <c r="BQ1935" s="12" t="str">
        <f t="shared" si="1128"/>
        <v/>
      </c>
      <c r="BS1935" s="12">
        <f t="shared" si="1129"/>
        <v>0</v>
      </c>
      <c r="BT1935" s="12">
        <f t="shared" si="1130"/>
        <v>0</v>
      </c>
      <c r="BU1935" s="12">
        <f t="shared" si="1131"/>
        <v>0</v>
      </c>
      <c r="BV1935" s="12">
        <f t="shared" si="1132"/>
        <v>0</v>
      </c>
      <c r="BW1935" s="12">
        <f t="shared" si="1133"/>
        <v>0</v>
      </c>
      <c r="BX1935" s="12">
        <f t="shared" si="1134"/>
        <v>0</v>
      </c>
      <c r="BY1935" s="12">
        <f t="shared" si="1135"/>
        <v>0</v>
      </c>
      <c r="BZ1935" s="12">
        <f t="shared" si="1136"/>
        <v>0</v>
      </c>
      <c r="CA1935" s="12" t="str">
        <f t="shared" si="1137"/>
        <v/>
      </c>
      <c r="CB1935" s="21" t="str">
        <f t="shared" si="1138"/>
        <v/>
      </c>
      <c r="CC1935" s="12" t="str">
        <f t="shared" si="1139"/>
        <v/>
      </c>
      <c r="CD1935" s="12" t="str">
        <f t="shared" si="1140"/>
        <v/>
      </c>
      <c r="CF1935" s="12">
        <f t="shared" si="1141"/>
        <v>0</v>
      </c>
      <c r="CG1935" s="12">
        <f t="shared" si="1142"/>
        <v>0</v>
      </c>
      <c r="CH1935" s="12">
        <f t="shared" si="1143"/>
        <v>0</v>
      </c>
      <c r="CI1935" s="12">
        <f t="shared" si="1144"/>
        <v>0</v>
      </c>
      <c r="CJ1935" s="12">
        <f t="shared" si="1145"/>
        <v>0</v>
      </c>
      <c r="CK1935" s="12">
        <f t="shared" si="1146"/>
        <v>0</v>
      </c>
    </row>
    <row r="1936" spans="50:89" x14ac:dyDescent="0.25">
      <c r="AX1936" s="12" t="str">
        <f t="shared" si="1116"/>
        <v/>
      </c>
      <c r="AY1936" s="12" t="str">
        <f t="shared" si="1147"/>
        <v/>
      </c>
      <c r="AZ1936" s="20">
        <f t="shared" si="1117"/>
        <v>0</v>
      </c>
      <c r="BA1936" s="12" t="str">
        <f t="shared" si="1112"/>
        <v/>
      </c>
      <c r="BB1936" s="12" t="str">
        <f t="shared" si="1113"/>
        <v/>
      </c>
      <c r="BC1936" s="12" t="str">
        <f t="shared" si="1114"/>
        <v/>
      </c>
      <c r="BD1936" s="12" t="str">
        <f t="shared" si="1115"/>
        <v/>
      </c>
      <c r="BF1936" s="12">
        <f t="shared" si="1118"/>
        <v>0</v>
      </c>
      <c r="BG1936" s="12">
        <f t="shared" si="1119"/>
        <v>0</v>
      </c>
      <c r="BH1936" s="12">
        <f t="shared" si="1120"/>
        <v>0</v>
      </c>
      <c r="BI1936" s="12">
        <f t="shared" si="1121"/>
        <v>0</v>
      </c>
      <c r="BJ1936" s="12">
        <f t="shared" si="1122"/>
        <v>0</v>
      </c>
      <c r="BK1936" s="12">
        <f t="shared" si="1123"/>
        <v>0</v>
      </c>
      <c r="BL1936" s="20">
        <f t="shared" si="1124"/>
        <v>0</v>
      </c>
      <c r="BM1936" s="12">
        <f t="shared" si="1125"/>
        <v>0</v>
      </c>
      <c r="BN1936" s="12" t="str">
        <f t="shared" si="1111"/>
        <v/>
      </c>
      <c r="BO1936" s="12" t="str">
        <f t="shared" si="1126"/>
        <v/>
      </c>
      <c r="BP1936" s="12" t="str">
        <f t="shared" si="1127"/>
        <v/>
      </c>
      <c r="BQ1936" s="12" t="str">
        <f t="shared" si="1128"/>
        <v/>
      </c>
      <c r="BS1936" s="12">
        <f t="shared" si="1129"/>
        <v>0</v>
      </c>
      <c r="BT1936" s="12">
        <f t="shared" si="1130"/>
        <v>0</v>
      </c>
      <c r="BU1936" s="12">
        <f t="shared" si="1131"/>
        <v>0</v>
      </c>
      <c r="BV1936" s="12">
        <f t="shared" si="1132"/>
        <v>0</v>
      </c>
      <c r="BW1936" s="12">
        <f t="shared" si="1133"/>
        <v>0</v>
      </c>
      <c r="BX1936" s="12">
        <f t="shared" si="1134"/>
        <v>0</v>
      </c>
      <c r="BY1936" s="12">
        <f t="shared" si="1135"/>
        <v>0</v>
      </c>
      <c r="BZ1936" s="12">
        <f t="shared" si="1136"/>
        <v>0</v>
      </c>
      <c r="CA1936" s="12" t="str">
        <f t="shared" si="1137"/>
        <v/>
      </c>
      <c r="CB1936" s="21" t="str">
        <f t="shared" si="1138"/>
        <v/>
      </c>
      <c r="CC1936" s="12" t="str">
        <f t="shared" si="1139"/>
        <v/>
      </c>
      <c r="CD1936" s="12" t="str">
        <f t="shared" si="1140"/>
        <v/>
      </c>
      <c r="CF1936" s="12">
        <f t="shared" si="1141"/>
        <v>0</v>
      </c>
      <c r="CG1936" s="12">
        <f t="shared" si="1142"/>
        <v>0</v>
      </c>
      <c r="CH1936" s="12">
        <f t="shared" si="1143"/>
        <v>0</v>
      </c>
      <c r="CI1936" s="12">
        <f t="shared" si="1144"/>
        <v>0</v>
      </c>
      <c r="CJ1936" s="12">
        <f t="shared" si="1145"/>
        <v>0</v>
      </c>
      <c r="CK1936" s="12">
        <f t="shared" si="1146"/>
        <v>0</v>
      </c>
    </row>
    <row r="1937" spans="50:89" x14ac:dyDescent="0.25">
      <c r="AX1937" s="12" t="str">
        <f t="shared" si="1116"/>
        <v/>
      </c>
      <c r="AY1937" s="12" t="str">
        <f t="shared" si="1147"/>
        <v/>
      </c>
      <c r="AZ1937" s="20">
        <f t="shared" si="1117"/>
        <v>0</v>
      </c>
      <c r="BA1937" s="12" t="str">
        <f t="shared" si="1112"/>
        <v/>
      </c>
      <c r="BB1937" s="12" t="str">
        <f t="shared" si="1113"/>
        <v/>
      </c>
      <c r="BC1937" s="12" t="str">
        <f t="shared" si="1114"/>
        <v/>
      </c>
      <c r="BD1937" s="12" t="str">
        <f t="shared" si="1115"/>
        <v/>
      </c>
      <c r="BF1937" s="12">
        <f t="shared" si="1118"/>
        <v>0</v>
      </c>
      <c r="BG1937" s="12">
        <f t="shared" si="1119"/>
        <v>0</v>
      </c>
      <c r="BH1937" s="12">
        <f t="shared" si="1120"/>
        <v>0</v>
      </c>
      <c r="BI1937" s="12">
        <f t="shared" si="1121"/>
        <v>0</v>
      </c>
      <c r="BJ1937" s="12">
        <f t="shared" si="1122"/>
        <v>0</v>
      </c>
      <c r="BK1937" s="12">
        <f t="shared" si="1123"/>
        <v>0</v>
      </c>
      <c r="BL1937" s="20">
        <f t="shared" si="1124"/>
        <v>0</v>
      </c>
      <c r="BM1937" s="12">
        <f t="shared" si="1125"/>
        <v>0</v>
      </c>
      <c r="BN1937" s="12" t="str">
        <f t="shared" si="1111"/>
        <v/>
      </c>
      <c r="BO1937" s="12" t="str">
        <f t="shared" si="1126"/>
        <v/>
      </c>
      <c r="BP1937" s="12" t="str">
        <f t="shared" si="1127"/>
        <v/>
      </c>
      <c r="BQ1937" s="12" t="str">
        <f t="shared" si="1128"/>
        <v/>
      </c>
      <c r="BS1937" s="12">
        <f t="shared" si="1129"/>
        <v>0</v>
      </c>
      <c r="BT1937" s="12">
        <f t="shared" si="1130"/>
        <v>0</v>
      </c>
      <c r="BU1937" s="12">
        <f t="shared" si="1131"/>
        <v>0</v>
      </c>
      <c r="BV1937" s="12">
        <f t="shared" si="1132"/>
        <v>0</v>
      </c>
      <c r="BW1937" s="12">
        <f t="shared" si="1133"/>
        <v>0</v>
      </c>
      <c r="BX1937" s="12">
        <f t="shared" si="1134"/>
        <v>0</v>
      </c>
      <c r="BY1937" s="12">
        <f t="shared" si="1135"/>
        <v>0</v>
      </c>
      <c r="BZ1937" s="12">
        <f t="shared" si="1136"/>
        <v>0</v>
      </c>
      <c r="CA1937" s="12" t="str">
        <f t="shared" si="1137"/>
        <v/>
      </c>
      <c r="CB1937" s="21" t="str">
        <f t="shared" si="1138"/>
        <v/>
      </c>
      <c r="CC1937" s="12" t="str">
        <f t="shared" si="1139"/>
        <v/>
      </c>
      <c r="CD1937" s="12" t="str">
        <f t="shared" si="1140"/>
        <v/>
      </c>
      <c r="CF1937" s="12">
        <f t="shared" si="1141"/>
        <v>0</v>
      </c>
      <c r="CG1937" s="12">
        <f t="shared" si="1142"/>
        <v>0</v>
      </c>
      <c r="CH1937" s="12">
        <f t="shared" si="1143"/>
        <v>0</v>
      </c>
      <c r="CI1937" s="12">
        <f t="shared" si="1144"/>
        <v>0</v>
      </c>
      <c r="CJ1937" s="12">
        <f t="shared" si="1145"/>
        <v>0</v>
      </c>
      <c r="CK1937" s="12">
        <f t="shared" si="1146"/>
        <v>0</v>
      </c>
    </row>
    <row r="1938" spans="50:89" x14ac:dyDescent="0.25">
      <c r="AX1938" s="12" t="str">
        <f t="shared" si="1116"/>
        <v/>
      </c>
      <c r="AY1938" s="12" t="str">
        <f t="shared" si="1147"/>
        <v/>
      </c>
      <c r="AZ1938" s="20">
        <f t="shared" si="1117"/>
        <v>0</v>
      </c>
      <c r="BA1938" s="12" t="str">
        <f t="shared" si="1112"/>
        <v/>
      </c>
      <c r="BB1938" s="12" t="str">
        <f t="shared" si="1113"/>
        <v/>
      </c>
      <c r="BC1938" s="12" t="str">
        <f t="shared" si="1114"/>
        <v/>
      </c>
      <c r="BD1938" s="12" t="str">
        <f t="shared" si="1115"/>
        <v/>
      </c>
      <c r="BF1938" s="12">
        <f t="shared" si="1118"/>
        <v>0</v>
      </c>
      <c r="BG1938" s="12">
        <f t="shared" si="1119"/>
        <v>0</v>
      </c>
      <c r="BH1938" s="12">
        <f t="shared" si="1120"/>
        <v>0</v>
      </c>
      <c r="BI1938" s="12">
        <f t="shared" si="1121"/>
        <v>0</v>
      </c>
      <c r="BJ1938" s="12">
        <f t="shared" si="1122"/>
        <v>0</v>
      </c>
      <c r="BK1938" s="12">
        <f t="shared" si="1123"/>
        <v>0</v>
      </c>
      <c r="BL1938" s="20">
        <f t="shared" si="1124"/>
        <v>0</v>
      </c>
      <c r="BM1938" s="12">
        <f t="shared" si="1125"/>
        <v>0</v>
      </c>
      <c r="BN1938" s="12" t="str">
        <f t="shared" si="1111"/>
        <v/>
      </c>
      <c r="BO1938" s="12" t="str">
        <f t="shared" si="1126"/>
        <v/>
      </c>
      <c r="BP1938" s="12" t="str">
        <f t="shared" si="1127"/>
        <v/>
      </c>
      <c r="BQ1938" s="12" t="str">
        <f t="shared" si="1128"/>
        <v/>
      </c>
      <c r="BS1938" s="12">
        <f t="shared" si="1129"/>
        <v>0</v>
      </c>
      <c r="BT1938" s="12">
        <f t="shared" si="1130"/>
        <v>0</v>
      </c>
      <c r="BU1938" s="12">
        <f t="shared" si="1131"/>
        <v>0</v>
      </c>
      <c r="BV1938" s="12">
        <f t="shared" si="1132"/>
        <v>0</v>
      </c>
      <c r="BW1938" s="12">
        <f t="shared" si="1133"/>
        <v>0</v>
      </c>
      <c r="BX1938" s="12">
        <f t="shared" si="1134"/>
        <v>0</v>
      </c>
      <c r="BY1938" s="12">
        <f t="shared" si="1135"/>
        <v>0</v>
      </c>
      <c r="BZ1938" s="12">
        <f t="shared" si="1136"/>
        <v>0</v>
      </c>
      <c r="CA1938" s="12" t="str">
        <f t="shared" si="1137"/>
        <v/>
      </c>
      <c r="CB1938" s="21" t="str">
        <f t="shared" si="1138"/>
        <v/>
      </c>
      <c r="CC1938" s="12" t="str">
        <f t="shared" si="1139"/>
        <v/>
      </c>
      <c r="CD1938" s="12" t="str">
        <f t="shared" si="1140"/>
        <v/>
      </c>
      <c r="CF1938" s="12">
        <f t="shared" si="1141"/>
        <v>0</v>
      </c>
      <c r="CG1938" s="12">
        <f t="shared" si="1142"/>
        <v>0</v>
      </c>
      <c r="CH1938" s="12">
        <f t="shared" si="1143"/>
        <v>0</v>
      </c>
      <c r="CI1938" s="12">
        <f t="shared" si="1144"/>
        <v>0</v>
      </c>
      <c r="CJ1938" s="12">
        <f t="shared" si="1145"/>
        <v>0</v>
      </c>
      <c r="CK1938" s="12">
        <f t="shared" si="1146"/>
        <v>0</v>
      </c>
    </row>
    <row r="1939" spans="50:89" x14ac:dyDescent="0.25">
      <c r="AX1939" s="12" t="str">
        <f t="shared" si="1116"/>
        <v/>
      </c>
      <c r="AY1939" s="12" t="str">
        <f t="shared" si="1147"/>
        <v/>
      </c>
      <c r="AZ1939" s="20">
        <f t="shared" si="1117"/>
        <v>0</v>
      </c>
      <c r="BA1939" s="12" t="str">
        <f t="shared" si="1112"/>
        <v/>
      </c>
      <c r="BB1939" s="12" t="str">
        <f t="shared" si="1113"/>
        <v/>
      </c>
      <c r="BC1939" s="12" t="str">
        <f t="shared" si="1114"/>
        <v/>
      </c>
      <c r="BD1939" s="12" t="str">
        <f t="shared" si="1115"/>
        <v/>
      </c>
      <c r="BF1939" s="12">
        <f t="shared" si="1118"/>
        <v>0</v>
      </c>
      <c r="BG1939" s="12">
        <f t="shared" si="1119"/>
        <v>0</v>
      </c>
      <c r="BH1939" s="12">
        <f t="shared" si="1120"/>
        <v>0</v>
      </c>
      <c r="BI1939" s="12">
        <f t="shared" si="1121"/>
        <v>0</v>
      </c>
      <c r="BJ1939" s="12">
        <f t="shared" si="1122"/>
        <v>0</v>
      </c>
      <c r="BK1939" s="12">
        <f t="shared" si="1123"/>
        <v>0</v>
      </c>
      <c r="BL1939" s="20">
        <f t="shared" si="1124"/>
        <v>0</v>
      </c>
      <c r="BM1939" s="12">
        <f t="shared" si="1125"/>
        <v>0</v>
      </c>
      <c r="BN1939" s="12" t="str">
        <f t="shared" si="1111"/>
        <v/>
      </c>
      <c r="BO1939" s="12" t="str">
        <f t="shared" si="1126"/>
        <v/>
      </c>
      <c r="BP1939" s="12" t="str">
        <f t="shared" si="1127"/>
        <v/>
      </c>
      <c r="BQ1939" s="12" t="str">
        <f t="shared" si="1128"/>
        <v/>
      </c>
      <c r="BS1939" s="12">
        <f t="shared" si="1129"/>
        <v>0</v>
      </c>
      <c r="BT1939" s="12">
        <f t="shared" si="1130"/>
        <v>0</v>
      </c>
      <c r="BU1939" s="12">
        <f t="shared" si="1131"/>
        <v>0</v>
      </c>
      <c r="BV1939" s="12">
        <f t="shared" si="1132"/>
        <v>0</v>
      </c>
      <c r="BW1939" s="12">
        <f t="shared" si="1133"/>
        <v>0</v>
      </c>
      <c r="BX1939" s="12">
        <f t="shared" si="1134"/>
        <v>0</v>
      </c>
      <c r="BY1939" s="12">
        <f t="shared" si="1135"/>
        <v>0</v>
      </c>
      <c r="BZ1939" s="12">
        <f t="shared" si="1136"/>
        <v>0</v>
      </c>
      <c r="CA1939" s="12" t="str">
        <f t="shared" si="1137"/>
        <v/>
      </c>
      <c r="CB1939" s="21" t="str">
        <f t="shared" si="1138"/>
        <v/>
      </c>
      <c r="CC1939" s="12" t="str">
        <f t="shared" si="1139"/>
        <v/>
      </c>
      <c r="CD1939" s="12" t="str">
        <f t="shared" si="1140"/>
        <v/>
      </c>
      <c r="CF1939" s="12">
        <f t="shared" si="1141"/>
        <v>0</v>
      </c>
      <c r="CG1939" s="12">
        <f t="shared" si="1142"/>
        <v>0</v>
      </c>
      <c r="CH1939" s="12">
        <f t="shared" si="1143"/>
        <v>0</v>
      </c>
      <c r="CI1939" s="12">
        <f t="shared" si="1144"/>
        <v>0</v>
      </c>
      <c r="CJ1939" s="12">
        <f t="shared" si="1145"/>
        <v>0</v>
      </c>
      <c r="CK1939" s="12">
        <f t="shared" si="1146"/>
        <v>0</v>
      </c>
    </row>
    <row r="1940" spans="50:89" x14ac:dyDescent="0.25">
      <c r="AX1940" s="12" t="str">
        <f t="shared" si="1116"/>
        <v/>
      </c>
      <c r="AY1940" s="12" t="str">
        <f t="shared" si="1147"/>
        <v/>
      </c>
      <c r="AZ1940" s="20">
        <f t="shared" si="1117"/>
        <v>0</v>
      </c>
      <c r="BA1940" s="12" t="str">
        <f t="shared" si="1112"/>
        <v/>
      </c>
      <c r="BB1940" s="12" t="str">
        <f t="shared" si="1113"/>
        <v/>
      </c>
      <c r="BC1940" s="12" t="str">
        <f t="shared" si="1114"/>
        <v/>
      </c>
      <c r="BD1940" s="12" t="str">
        <f t="shared" si="1115"/>
        <v/>
      </c>
      <c r="BF1940" s="12">
        <f t="shared" si="1118"/>
        <v>0</v>
      </c>
      <c r="BG1940" s="12">
        <f t="shared" si="1119"/>
        <v>0</v>
      </c>
      <c r="BH1940" s="12">
        <f t="shared" si="1120"/>
        <v>0</v>
      </c>
      <c r="BI1940" s="12">
        <f t="shared" si="1121"/>
        <v>0</v>
      </c>
      <c r="BJ1940" s="12">
        <f t="shared" si="1122"/>
        <v>0</v>
      </c>
      <c r="BK1940" s="12">
        <f t="shared" si="1123"/>
        <v>0</v>
      </c>
      <c r="BL1940" s="20">
        <f t="shared" si="1124"/>
        <v>0</v>
      </c>
      <c r="BM1940" s="12">
        <f t="shared" si="1125"/>
        <v>0</v>
      </c>
      <c r="BN1940" s="12" t="str">
        <f t="shared" si="1111"/>
        <v/>
      </c>
      <c r="BO1940" s="12" t="str">
        <f t="shared" si="1126"/>
        <v/>
      </c>
      <c r="BP1940" s="12" t="str">
        <f t="shared" si="1127"/>
        <v/>
      </c>
      <c r="BQ1940" s="12" t="str">
        <f t="shared" si="1128"/>
        <v/>
      </c>
      <c r="BS1940" s="12">
        <f t="shared" si="1129"/>
        <v>0</v>
      </c>
      <c r="BT1940" s="12">
        <f t="shared" si="1130"/>
        <v>0</v>
      </c>
      <c r="BU1940" s="12">
        <f t="shared" si="1131"/>
        <v>0</v>
      </c>
      <c r="BV1940" s="12">
        <f t="shared" si="1132"/>
        <v>0</v>
      </c>
      <c r="BW1940" s="12">
        <f t="shared" si="1133"/>
        <v>0</v>
      </c>
      <c r="BX1940" s="12">
        <f t="shared" si="1134"/>
        <v>0</v>
      </c>
      <c r="BY1940" s="12">
        <f t="shared" si="1135"/>
        <v>0</v>
      </c>
      <c r="BZ1940" s="12">
        <f t="shared" si="1136"/>
        <v>0</v>
      </c>
      <c r="CA1940" s="12" t="str">
        <f t="shared" si="1137"/>
        <v/>
      </c>
      <c r="CB1940" s="21" t="str">
        <f t="shared" si="1138"/>
        <v/>
      </c>
      <c r="CC1940" s="12" t="str">
        <f t="shared" si="1139"/>
        <v/>
      </c>
      <c r="CD1940" s="12" t="str">
        <f t="shared" si="1140"/>
        <v/>
      </c>
      <c r="CF1940" s="12">
        <f t="shared" si="1141"/>
        <v>0</v>
      </c>
      <c r="CG1940" s="12">
        <f t="shared" si="1142"/>
        <v>0</v>
      </c>
      <c r="CH1940" s="12">
        <f t="shared" si="1143"/>
        <v>0</v>
      </c>
      <c r="CI1940" s="12">
        <f t="shared" si="1144"/>
        <v>0</v>
      </c>
      <c r="CJ1940" s="12">
        <f t="shared" si="1145"/>
        <v>0</v>
      </c>
      <c r="CK1940" s="12">
        <f t="shared" si="1146"/>
        <v>0</v>
      </c>
    </row>
    <row r="1941" spans="50:89" x14ac:dyDescent="0.25">
      <c r="AX1941" s="12" t="str">
        <f t="shared" si="1116"/>
        <v/>
      </c>
      <c r="AY1941" s="12" t="str">
        <f t="shared" si="1147"/>
        <v/>
      </c>
      <c r="AZ1941" s="20">
        <f t="shared" si="1117"/>
        <v>0</v>
      </c>
      <c r="BA1941" s="12" t="str">
        <f t="shared" si="1112"/>
        <v/>
      </c>
      <c r="BB1941" s="12" t="str">
        <f t="shared" si="1113"/>
        <v/>
      </c>
      <c r="BC1941" s="12" t="str">
        <f t="shared" si="1114"/>
        <v/>
      </c>
      <c r="BD1941" s="12" t="str">
        <f t="shared" si="1115"/>
        <v/>
      </c>
      <c r="BF1941" s="12">
        <f t="shared" si="1118"/>
        <v>0</v>
      </c>
      <c r="BG1941" s="12">
        <f t="shared" si="1119"/>
        <v>0</v>
      </c>
      <c r="BH1941" s="12">
        <f t="shared" si="1120"/>
        <v>0</v>
      </c>
      <c r="BI1941" s="12">
        <f t="shared" si="1121"/>
        <v>0</v>
      </c>
      <c r="BJ1941" s="12">
        <f t="shared" si="1122"/>
        <v>0</v>
      </c>
      <c r="BK1941" s="12">
        <f t="shared" si="1123"/>
        <v>0</v>
      </c>
      <c r="BL1941" s="20">
        <f t="shared" si="1124"/>
        <v>0</v>
      </c>
      <c r="BM1941" s="12">
        <f t="shared" si="1125"/>
        <v>0</v>
      </c>
      <c r="BN1941" s="12" t="str">
        <f t="shared" si="1111"/>
        <v/>
      </c>
      <c r="BO1941" s="12" t="str">
        <f t="shared" si="1126"/>
        <v/>
      </c>
      <c r="BP1941" s="12" t="str">
        <f t="shared" si="1127"/>
        <v/>
      </c>
      <c r="BQ1941" s="12" t="str">
        <f t="shared" si="1128"/>
        <v/>
      </c>
      <c r="BS1941" s="12">
        <f t="shared" si="1129"/>
        <v>0</v>
      </c>
      <c r="BT1941" s="12">
        <f t="shared" si="1130"/>
        <v>0</v>
      </c>
      <c r="BU1941" s="12">
        <f t="shared" si="1131"/>
        <v>0</v>
      </c>
      <c r="BV1941" s="12">
        <f t="shared" si="1132"/>
        <v>0</v>
      </c>
      <c r="BW1941" s="12">
        <f t="shared" si="1133"/>
        <v>0</v>
      </c>
      <c r="BX1941" s="12">
        <f t="shared" si="1134"/>
        <v>0</v>
      </c>
      <c r="BY1941" s="12">
        <f t="shared" si="1135"/>
        <v>0</v>
      </c>
      <c r="BZ1941" s="12">
        <f t="shared" si="1136"/>
        <v>0</v>
      </c>
      <c r="CA1941" s="12" t="str">
        <f t="shared" si="1137"/>
        <v/>
      </c>
      <c r="CB1941" s="21" t="str">
        <f t="shared" si="1138"/>
        <v/>
      </c>
      <c r="CC1941" s="12" t="str">
        <f t="shared" si="1139"/>
        <v/>
      </c>
      <c r="CD1941" s="12" t="str">
        <f t="shared" si="1140"/>
        <v/>
      </c>
      <c r="CF1941" s="12">
        <f t="shared" si="1141"/>
        <v>0</v>
      </c>
      <c r="CG1941" s="12">
        <f t="shared" si="1142"/>
        <v>0</v>
      </c>
      <c r="CH1941" s="12">
        <f t="shared" si="1143"/>
        <v>0</v>
      </c>
      <c r="CI1941" s="12">
        <f t="shared" si="1144"/>
        <v>0</v>
      </c>
      <c r="CJ1941" s="12">
        <f t="shared" si="1145"/>
        <v>0</v>
      </c>
      <c r="CK1941" s="12">
        <f t="shared" si="1146"/>
        <v>0</v>
      </c>
    </row>
    <row r="1942" spans="50:89" x14ac:dyDescent="0.25">
      <c r="AX1942" s="12" t="str">
        <f t="shared" si="1116"/>
        <v/>
      </c>
      <c r="AY1942" s="12" t="str">
        <f t="shared" si="1147"/>
        <v/>
      </c>
      <c r="AZ1942" s="20">
        <f t="shared" si="1117"/>
        <v>0</v>
      </c>
      <c r="BA1942" s="12" t="str">
        <f t="shared" si="1112"/>
        <v/>
      </c>
      <c r="BB1942" s="12" t="str">
        <f t="shared" si="1113"/>
        <v/>
      </c>
      <c r="BC1942" s="12" t="str">
        <f t="shared" si="1114"/>
        <v/>
      </c>
      <c r="BD1942" s="12" t="str">
        <f t="shared" si="1115"/>
        <v/>
      </c>
      <c r="BF1942" s="12">
        <f t="shared" si="1118"/>
        <v>0</v>
      </c>
      <c r="BG1942" s="12">
        <f t="shared" si="1119"/>
        <v>0</v>
      </c>
      <c r="BH1942" s="12">
        <f t="shared" si="1120"/>
        <v>0</v>
      </c>
      <c r="BI1942" s="12">
        <f t="shared" si="1121"/>
        <v>0</v>
      </c>
      <c r="BJ1942" s="12">
        <f t="shared" si="1122"/>
        <v>0</v>
      </c>
      <c r="BK1942" s="12">
        <f t="shared" si="1123"/>
        <v>0</v>
      </c>
      <c r="BL1942" s="20">
        <f t="shared" si="1124"/>
        <v>0</v>
      </c>
      <c r="BM1942" s="12">
        <f t="shared" si="1125"/>
        <v>0</v>
      </c>
      <c r="BN1942" s="12" t="str">
        <f t="shared" si="1111"/>
        <v/>
      </c>
      <c r="BO1942" s="12" t="str">
        <f t="shared" si="1126"/>
        <v/>
      </c>
      <c r="BP1942" s="12" t="str">
        <f t="shared" si="1127"/>
        <v/>
      </c>
      <c r="BQ1942" s="12" t="str">
        <f t="shared" si="1128"/>
        <v/>
      </c>
      <c r="BS1942" s="12">
        <f t="shared" si="1129"/>
        <v>0</v>
      </c>
      <c r="BT1942" s="12">
        <f t="shared" si="1130"/>
        <v>0</v>
      </c>
      <c r="BU1942" s="12">
        <f t="shared" si="1131"/>
        <v>0</v>
      </c>
      <c r="BV1942" s="12">
        <f t="shared" si="1132"/>
        <v>0</v>
      </c>
      <c r="BW1942" s="12">
        <f t="shared" si="1133"/>
        <v>0</v>
      </c>
      <c r="BX1942" s="12">
        <f t="shared" si="1134"/>
        <v>0</v>
      </c>
      <c r="BY1942" s="12">
        <f t="shared" si="1135"/>
        <v>0</v>
      </c>
      <c r="BZ1942" s="12">
        <f t="shared" si="1136"/>
        <v>0</v>
      </c>
      <c r="CA1942" s="12" t="str">
        <f t="shared" si="1137"/>
        <v/>
      </c>
      <c r="CB1942" s="21" t="str">
        <f t="shared" si="1138"/>
        <v/>
      </c>
      <c r="CC1942" s="12" t="str">
        <f t="shared" si="1139"/>
        <v/>
      </c>
      <c r="CD1942" s="12" t="str">
        <f t="shared" si="1140"/>
        <v/>
      </c>
      <c r="CF1942" s="12">
        <f t="shared" si="1141"/>
        <v>0</v>
      </c>
      <c r="CG1942" s="12">
        <f t="shared" si="1142"/>
        <v>0</v>
      </c>
      <c r="CH1942" s="12">
        <f t="shared" si="1143"/>
        <v>0</v>
      </c>
      <c r="CI1942" s="12">
        <f t="shared" si="1144"/>
        <v>0</v>
      </c>
      <c r="CJ1942" s="12">
        <f t="shared" si="1145"/>
        <v>0</v>
      </c>
      <c r="CK1942" s="12">
        <f t="shared" si="1146"/>
        <v>0</v>
      </c>
    </row>
    <row r="1943" spans="50:89" x14ac:dyDescent="0.25">
      <c r="AX1943" s="12" t="str">
        <f t="shared" si="1116"/>
        <v/>
      </c>
      <c r="AY1943" s="12" t="str">
        <f t="shared" si="1147"/>
        <v/>
      </c>
      <c r="AZ1943" s="20">
        <f t="shared" si="1117"/>
        <v>0</v>
      </c>
      <c r="BA1943" s="12" t="str">
        <f t="shared" si="1112"/>
        <v/>
      </c>
      <c r="BB1943" s="12" t="str">
        <f t="shared" si="1113"/>
        <v/>
      </c>
      <c r="BC1943" s="12" t="str">
        <f t="shared" si="1114"/>
        <v/>
      </c>
      <c r="BD1943" s="12" t="str">
        <f t="shared" si="1115"/>
        <v/>
      </c>
      <c r="BF1943" s="12">
        <f t="shared" si="1118"/>
        <v>0</v>
      </c>
      <c r="BG1943" s="12">
        <f t="shared" si="1119"/>
        <v>0</v>
      </c>
      <c r="BH1943" s="12">
        <f t="shared" si="1120"/>
        <v>0</v>
      </c>
      <c r="BI1943" s="12">
        <f t="shared" si="1121"/>
        <v>0</v>
      </c>
      <c r="BJ1943" s="12">
        <f t="shared" si="1122"/>
        <v>0</v>
      </c>
      <c r="BK1943" s="12">
        <f t="shared" si="1123"/>
        <v>0</v>
      </c>
      <c r="BL1943" s="20">
        <f t="shared" si="1124"/>
        <v>0</v>
      </c>
      <c r="BM1943" s="12">
        <f t="shared" si="1125"/>
        <v>0</v>
      </c>
      <c r="BN1943" s="12" t="str">
        <f t="shared" si="1111"/>
        <v/>
      </c>
      <c r="BO1943" s="12" t="str">
        <f t="shared" si="1126"/>
        <v/>
      </c>
      <c r="BP1943" s="12" t="str">
        <f t="shared" si="1127"/>
        <v/>
      </c>
      <c r="BQ1943" s="12" t="str">
        <f t="shared" si="1128"/>
        <v/>
      </c>
      <c r="BS1943" s="12">
        <f t="shared" si="1129"/>
        <v>0</v>
      </c>
      <c r="BT1943" s="12">
        <f t="shared" si="1130"/>
        <v>0</v>
      </c>
      <c r="BU1943" s="12">
        <f t="shared" si="1131"/>
        <v>0</v>
      </c>
      <c r="BV1943" s="12">
        <f t="shared" si="1132"/>
        <v>0</v>
      </c>
      <c r="BW1943" s="12">
        <f t="shared" si="1133"/>
        <v>0</v>
      </c>
      <c r="BX1943" s="12">
        <f t="shared" si="1134"/>
        <v>0</v>
      </c>
      <c r="BY1943" s="12">
        <f t="shared" si="1135"/>
        <v>0</v>
      </c>
      <c r="BZ1943" s="12">
        <f t="shared" si="1136"/>
        <v>0</v>
      </c>
      <c r="CA1943" s="12" t="str">
        <f t="shared" si="1137"/>
        <v/>
      </c>
      <c r="CB1943" s="21" t="str">
        <f t="shared" si="1138"/>
        <v/>
      </c>
      <c r="CC1943" s="12" t="str">
        <f t="shared" si="1139"/>
        <v/>
      </c>
      <c r="CD1943" s="12" t="str">
        <f t="shared" si="1140"/>
        <v/>
      </c>
      <c r="CF1943" s="12">
        <f t="shared" si="1141"/>
        <v>0</v>
      </c>
      <c r="CG1943" s="12">
        <f t="shared" si="1142"/>
        <v>0</v>
      </c>
      <c r="CH1943" s="12">
        <f t="shared" si="1143"/>
        <v>0</v>
      </c>
      <c r="CI1943" s="12">
        <f t="shared" si="1144"/>
        <v>0</v>
      </c>
      <c r="CJ1943" s="12">
        <f t="shared" si="1145"/>
        <v>0</v>
      </c>
      <c r="CK1943" s="12">
        <f t="shared" si="1146"/>
        <v>0</v>
      </c>
    </row>
    <row r="1944" spans="50:89" x14ac:dyDescent="0.25">
      <c r="AX1944" s="12" t="str">
        <f t="shared" si="1116"/>
        <v/>
      </c>
      <c r="AY1944" s="12" t="str">
        <f t="shared" si="1147"/>
        <v/>
      </c>
      <c r="AZ1944" s="20">
        <f t="shared" si="1117"/>
        <v>0</v>
      </c>
      <c r="BA1944" s="12" t="str">
        <f t="shared" si="1112"/>
        <v/>
      </c>
      <c r="BB1944" s="12" t="str">
        <f t="shared" si="1113"/>
        <v/>
      </c>
      <c r="BC1944" s="12" t="str">
        <f t="shared" si="1114"/>
        <v/>
      </c>
      <c r="BD1944" s="12" t="str">
        <f t="shared" si="1115"/>
        <v/>
      </c>
      <c r="BF1944" s="12">
        <f t="shared" si="1118"/>
        <v>0</v>
      </c>
      <c r="BG1944" s="12">
        <f t="shared" si="1119"/>
        <v>0</v>
      </c>
      <c r="BH1944" s="12">
        <f t="shared" si="1120"/>
        <v>0</v>
      </c>
      <c r="BI1944" s="12">
        <f t="shared" si="1121"/>
        <v>0</v>
      </c>
      <c r="BJ1944" s="12">
        <f t="shared" si="1122"/>
        <v>0</v>
      </c>
      <c r="BK1944" s="12">
        <f t="shared" si="1123"/>
        <v>0</v>
      </c>
      <c r="BL1944" s="20">
        <f t="shared" si="1124"/>
        <v>0</v>
      </c>
      <c r="BM1944" s="12">
        <f t="shared" si="1125"/>
        <v>0</v>
      </c>
      <c r="BN1944" s="12" t="str">
        <f t="shared" si="1111"/>
        <v/>
      </c>
      <c r="BO1944" s="12" t="str">
        <f t="shared" si="1126"/>
        <v/>
      </c>
      <c r="BP1944" s="12" t="str">
        <f t="shared" si="1127"/>
        <v/>
      </c>
      <c r="BQ1944" s="12" t="str">
        <f t="shared" si="1128"/>
        <v/>
      </c>
      <c r="BS1944" s="12">
        <f t="shared" si="1129"/>
        <v>0</v>
      </c>
      <c r="BT1944" s="12">
        <f t="shared" si="1130"/>
        <v>0</v>
      </c>
      <c r="BU1944" s="12">
        <f t="shared" si="1131"/>
        <v>0</v>
      </c>
      <c r="BV1944" s="12">
        <f t="shared" si="1132"/>
        <v>0</v>
      </c>
      <c r="BW1944" s="12">
        <f t="shared" si="1133"/>
        <v>0</v>
      </c>
      <c r="BX1944" s="12">
        <f t="shared" si="1134"/>
        <v>0</v>
      </c>
      <c r="BY1944" s="12">
        <f t="shared" si="1135"/>
        <v>0</v>
      </c>
      <c r="BZ1944" s="12">
        <f t="shared" si="1136"/>
        <v>0</v>
      </c>
      <c r="CA1944" s="12" t="str">
        <f t="shared" si="1137"/>
        <v/>
      </c>
      <c r="CB1944" s="21" t="str">
        <f t="shared" si="1138"/>
        <v/>
      </c>
      <c r="CC1944" s="12" t="str">
        <f t="shared" si="1139"/>
        <v/>
      </c>
      <c r="CD1944" s="12" t="str">
        <f t="shared" si="1140"/>
        <v/>
      </c>
      <c r="CF1944" s="12">
        <f t="shared" si="1141"/>
        <v>0</v>
      </c>
      <c r="CG1944" s="12">
        <f t="shared" si="1142"/>
        <v>0</v>
      </c>
      <c r="CH1944" s="12">
        <f t="shared" si="1143"/>
        <v>0</v>
      </c>
      <c r="CI1944" s="12">
        <f t="shared" si="1144"/>
        <v>0</v>
      </c>
      <c r="CJ1944" s="12">
        <f t="shared" si="1145"/>
        <v>0</v>
      </c>
      <c r="CK1944" s="12">
        <f t="shared" si="1146"/>
        <v>0</v>
      </c>
    </row>
    <row r="1945" spans="50:89" x14ac:dyDescent="0.25">
      <c r="AX1945" s="12" t="str">
        <f t="shared" si="1116"/>
        <v/>
      </c>
      <c r="AY1945" s="12" t="str">
        <f t="shared" si="1147"/>
        <v/>
      </c>
      <c r="AZ1945" s="20">
        <f t="shared" si="1117"/>
        <v>0</v>
      </c>
      <c r="BA1945" s="12" t="str">
        <f t="shared" si="1112"/>
        <v/>
      </c>
      <c r="BB1945" s="12" t="str">
        <f t="shared" si="1113"/>
        <v/>
      </c>
      <c r="BC1945" s="12" t="str">
        <f t="shared" si="1114"/>
        <v/>
      </c>
      <c r="BD1945" s="12" t="str">
        <f t="shared" si="1115"/>
        <v/>
      </c>
      <c r="BF1945" s="12">
        <f t="shared" si="1118"/>
        <v>0</v>
      </c>
      <c r="BG1945" s="12">
        <f t="shared" si="1119"/>
        <v>0</v>
      </c>
      <c r="BH1945" s="12">
        <f t="shared" si="1120"/>
        <v>0</v>
      </c>
      <c r="BI1945" s="12">
        <f t="shared" si="1121"/>
        <v>0</v>
      </c>
      <c r="BJ1945" s="12">
        <f t="shared" si="1122"/>
        <v>0</v>
      </c>
      <c r="BK1945" s="12">
        <f t="shared" si="1123"/>
        <v>0</v>
      </c>
      <c r="BL1945" s="20">
        <f t="shared" si="1124"/>
        <v>0</v>
      </c>
      <c r="BM1945" s="12">
        <f t="shared" si="1125"/>
        <v>0</v>
      </c>
      <c r="BN1945" s="12" t="str">
        <f t="shared" si="1111"/>
        <v/>
      </c>
      <c r="BO1945" s="12" t="str">
        <f t="shared" si="1126"/>
        <v/>
      </c>
      <c r="BP1945" s="12" t="str">
        <f t="shared" si="1127"/>
        <v/>
      </c>
      <c r="BQ1945" s="12" t="str">
        <f t="shared" si="1128"/>
        <v/>
      </c>
      <c r="BS1945" s="12">
        <f t="shared" si="1129"/>
        <v>0</v>
      </c>
      <c r="BT1945" s="12">
        <f t="shared" si="1130"/>
        <v>0</v>
      </c>
      <c r="BU1945" s="12">
        <f t="shared" si="1131"/>
        <v>0</v>
      </c>
      <c r="BV1945" s="12">
        <f t="shared" si="1132"/>
        <v>0</v>
      </c>
      <c r="BW1945" s="12">
        <f t="shared" si="1133"/>
        <v>0</v>
      </c>
      <c r="BX1945" s="12">
        <f t="shared" si="1134"/>
        <v>0</v>
      </c>
      <c r="BY1945" s="12">
        <f t="shared" si="1135"/>
        <v>0</v>
      </c>
      <c r="BZ1945" s="12">
        <f t="shared" si="1136"/>
        <v>0</v>
      </c>
      <c r="CA1945" s="12" t="str">
        <f t="shared" si="1137"/>
        <v/>
      </c>
      <c r="CB1945" s="21" t="str">
        <f t="shared" si="1138"/>
        <v/>
      </c>
      <c r="CC1945" s="12" t="str">
        <f t="shared" si="1139"/>
        <v/>
      </c>
      <c r="CD1945" s="12" t="str">
        <f t="shared" si="1140"/>
        <v/>
      </c>
      <c r="CF1945" s="12">
        <f t="shared" si="1141"/>
        <v>0</v>
      </c>
      <c r="CG1945" s="12">
        <f t="shared" si="1142"/>
        <v>0</v>
      </c>
      <c r="CH1945" s="12">
        <f t="shared" si="1143"/>
        <v>0</v>
      </c>
      <c r="CI1945" s="12">
        <f t="shared" si="1144"/>
        <v>0</v>
      </c>
      <c r="CJ1945" s="12">
        <f t="shared" si="1145"/>
        <v>0</v>
      </c>
      <c r="CK1945" s="12">
        <f t="shared" si="1146"/>
        <v>0</v>
      </c>
    </row>
    <row r="1946" spans="50:89" x14ac:dyDescent="0.25">
      <c r="AX1946" s="12" t="str">
        <f t="shared" si="1116"/>
        <v/>
      </c>
      <c r="AY1946" s="12" t="str">
        <f t="shared" si="1147"/>
        <v/>
      </c>
      <c r="AZ1946" s="20">
        <f t="shared" si="1117"/>
        <v>0</v>
      </c>
      <c r="BA1946" s="12" t="str">
        <f t="shared" si="1112"/>
        <v/>
      </c>
      <c r="BB1946" s="12" t="str">
        <f t="shared" si="1113"/>
        <v/>
      </c>
      <c r="BC1946" s="12" t="str">
        <f t="shared" si="1114"/>
        <v/>
      </c>
      <c r="BD1946" s="12" t="str">
        <f t="shared" si="1115"/>
        <v/>
      </c>
      <c r="BF1946" s="12">
        <f t="shared" si="1118"/>
        <v>0</v>
      </c>
      <c r="BG1946" s="12">
        <f t="shared" si="1119"/>
        <v>0</v>
      </c>
      <c r="BH1946" s="12">
        <f t="shared" si="1120"/>
        <v>0</v>
      </c>
      <c r="BI1946" s="12">
        <f t="shared" si="1121"/>
        <v>0</v>
      </c>
      <c r="BJ1946" s="12">
        <f t="shared" si="1122"/>
        <v>0</v>
      </c>
      <c r="BK1946" s="12">
        <f t="shared" si="1123"/>
        <v>0</v>
      </c>
      <c r="BL1946" s="20">
        <f t="shared" si="1124"/>
        <v>0</v>
      </c>
      <c r="BM1946" s="12">
        <f t="shared" si="1125"/>
        <v>0</v>
      </c>
      <c r="BN1946" s="12" t="str">
        <f t="shared" si="1111"/>
        <v/>
      </c>
      <c r="BO1946" s="12" t="str">
        <f t="shared" si="1126"/>
        <v/>
      </c>
      <c r="BP1946" s="12" t="str">
        <f t="shared" si="1127"/>
        <v/>
      </c>
      <c r="BQ1946" s="12" t="str">
        <f t="shared" si="1128"/>
        <v/>
      </c>
      <c r="BS1946" s="12">
        <f t="shared" si="1129"/>
        <v>0</v>
      </c>
      <c r="BT1946" s="12">
        <f t="shared" si="1130"/>
        <v>0</v>
      </c>
      <c r="BU1946" s="12">
        <f t="shared" si="1131"/>
        <v>0</v>
      </c>
      <c r="BV1946" s="12">
        <f t="shared" si="1132"/>
        <v>0</v>
      </c>
      <c r="BW1946" s="12">
        <f t="shared" si="1133"/>
        <v>0</v>
      </c>
      <c r="BX1946" s="12">
        <f t="shared" si="1134"/>
        <v>0</v>
      </c>
      <c r="BY1946" s="12">
        <f t="shared" si="1135"/>
        <v>0</v>
      </c>
      <c r="BZ1946" s="12">
        <f t="shared" si="1136"/>
        <v>0</v>
      </c>
      <c r="CA1946" s="12" t="str">
        <f t="shared" si="1137"/>
        <v/>
      </c>
      <c r="CB1946" s="21" t="str">
        <f t="shared" si="1138"/>
        <v/>
      </c>
      <c r="CC1946" s="12" t="str">
        <f t="shared" si="1139"/>
        <v/>
      </c>
      <c r="CD1946" s="12" t="str">
        <f t="shared" si="1140"/>
        <v/>
      </c>
      <c r="CF1946" s="12">
        <f t="shared" si="1141"/>
        <v>0</v>
      </c>
      <c r="CG1946" s="12">
        <f t="shared" si="1142"/>
        <v>0</v>
      </c>
      <c r="CH1946" s="12">
        <f t="shared" si="1143"/>
        <v>0</v>
      </c>
      <c r="CI1946" s="12">
        <f t="shared" si="1144"/>
        <v>0</v>
      </c>
      <c r="CJ1946" s="12">
        <f t="shared" si="1145"/>
        <v>0</v>
      </c>
      <c r="CK1946" s="12">
        <f t="shared" si="1146"/>
        <v>0</v>
      </c>
    </row>
    <row r="1947" spans="50:89" x14ac:dyDescent="0.25">
      <c r="AX1947" s="12" t="str">
        <f t="shared" si="1116"/>
        <v/>
      </c>
      <c r="AY1947" s="12" t="str">
        <f t="shared" si="1147"/>
        <v/>
      </c>
      <c r="AZ1947" s="20">
        <f t="shared" si="1117"/>
        <v>0</v>
      </c>
      <c r="BA1947" s="12" t="str">
        <f t="shared" si="1112"/>
        <v/>
      </c>
      <c r="BB1947" s="12" t="str">
        <f t="shared" si="1113"/>
        <v/>
      </c>
      <c r="BC1947" s="12" t="str">
        <f t="shared" si="1114"/>
        <v/>
      </c>
      <c r="BD1947" s="12" t="str">
        <f t="shared" si="1115"/>
        <v/>
      </c>
      <c r="BF1947" s="12">
        <f t="shared" si="1118"/>
        <v>0</v>
      </c>
      <c r="BG1947" s="12">
        <f t="shared" si="1119"/>
        <v>0</v>
      </c>
      <c r="BH1947" s="12">
        <f t="shared" si="1120"/>
        <v>0</v>
      </c>
      <c r="BI1947" s="12">
        <f t="shared" si="1121"/>
        <v>0</v>
      </c>
      <c r="BJ1947" s="12">
        <f t="shared" si="1122"/>
        <v>0</v>
      </c>
      <c r="BK1947" s="12">
        <f t="shared" si="1123"/>
        <v>0</v>
      </c>
      <c r="BL1947" s="20">
        <f t="shared" si="1124"/>
        <v>0</v>
      </c>
      <c r="BM1947" s="12">
        <f t="shared" si="1125"/>
        <v>0</v>
      </c>
      <c r="BN1947" s="12" t="str">
        <f t="shared" ref="BN1947:BN2000" si="1148">IF(OR(LEN(BL1947)&gt;35,MID(BL1947,19,1)=",",MID(BL1947,1,1)="0"),IFERROR(MID(BL1947,FIND(",",BL1947,1)+2,(FIND(",",BL1947,11))-(FIND(",",BL1947,1)+2)),""),IF(OR(MID(BL1947,1,3)="Opo",MID(BL1947,1,3)="Ret"),"",RIGHT(BL1947,LEN(BL1947)-FIND(",",BL1947,1)-1)))</f>
        <v/>
      </c>
      <c r="BO1947" s="12" t="str">
        <f t="shared" si="1126"/>
        <v/>
      </c>
      <c r="BP1947" s="12" t="str">
        <f t="shared" si="1127"/>
        <v/>
      </c>
      <c r="BQ1947" s="12" t="str">
        <f t="shared" si="1128"/>
        <v/>
      </c>
      <c r="BS1947" s="12">
        <f t="shared" si="1129"/>
        <v>0</v>
      </c>
      <c r="BT1947" s="12">
        <f t="shared" si="1130"/>
        <v>0</v>
      </c>
      <c r="BU1947" s="12">
        <f t="shared" si="1131"/>
        <v>0</v>
      </c>
      <c r="BV1947" s="12">
        <f t="shared" si="1132"/>
        <v>0</v>
      </c>
      <c r="BW1947" s="12">
        <f t="shared" si="1133"/>
        <v>0</v>
      </c>
      <c r="BX1947" s="12">
        <f t="shared" si="1134"/>
        <v>0</v>
      </c>
      <c r="BY1947" s="12">
        <f t="shared" si="1135"/>
        <v>0</v>
      </c>
      <c r="BZ1947" s="12">
        <f t="shared" si="1136"/>
        <v>0</v>
      </c>
      <c r="CA1947" s="12" t="str">
        <f t="shared" si="1137"/>
        <v/>
      </c>
      <c r="CB1947" s="21" t="str">
        <f t="shared" si="1138"/>
        <v/>
      </c>
      <c r="CC1947" s="12" t="str">
        <f t="shared" si="1139"/>
        <v/>
      </c>
      <c r="CD1947" s="12" t="str">
        <f t="shared" si="1140"/>
        <v/>
      </c>
      <c r="CF1947" s="12">
        <f t="shared" si="1141"/>
        <v>0</v>
      </c>
      <c r="CG1947" s="12">
        <f t="shared" si="1142"/>
        <v>0</v>
      </c>
      <c r="CH1947" s="12">
        <f t="shared" si="1143"/>
        <v>0</v>
      </c>
      <c r="CI1947" s="12">
        <f t="shared" si="1144"/>
        <v>0</v>
      </c>
      <c r="CJ1947" s="12">
        <f t="shared" si="1145"/>
        <v>0</v>
      </c>
      <c r="CK1947" s="12">
        <f t="shared" si="1146"/>
        <v>0</v>
      </c>
    </row>
    <row r="1948" spans="50:89" x14ac:dyDescent="0.25">
      <c r="AX1948" s="12" t="str">
        <f t="shared" si="1116"/>
        <v/>
      </c>
      <c r="AY1948" s="12" t="str">
        <f t="shared" si="1147"/>
        <v/>
      </c>
      <c r="AZ1948" s="20">
        <f t="shared" si="1117"/>
        <v>0</v>
      </c>
      <c r="BA1948" s="12" t="str">
        <f t="shared" si="1112"/>
        <v/>
      </c>
      <c r="BB1948" s="12" t="str">
        <f t="shared" si="1113"/>
        <v/>
      </c>
      <c r="BC1948" s="12" t="str">
        <f t="shared" si="1114"/>
        <v/>
      </c>
      <c r="BD1948" s="12" t="str">
        <f t="shared" si="1115"/>
        <v/>
      </c>
      <c r="BF1948" s="12">
        <f t="shared" si="1118"/>
        <v>0</v>
      </c>
      <c r="BG1948" s="12">
        <f t="shared" si="1119"/>
        <v>0</v>
      </c>
      <c r="BH1948" s="12">
        <f t="shared" si="1120"/>
        <v>0</v>
      </c>
      <c r="BI1948" s="12">
        <f t="shared" si="1121"/>
        <v>0</v>
      </c>
      <c r="BJ1948" s="12">
        <f t="shared" si="1122"/>
        <v>0</v>
      </c>
      <c r="BK1948" s="12">
        <f t="shared" si="1123"/>
        <v>0</v>
      </c>
      <c r="BL1948" s="20">
        <f t="shared" si="1124"/>
        <v>0</v>
      </c>
      <c r="BM1948" s="12">
        <f t="shared" si="1125"/>
        <v>0</v>
      </c>
      <c r="BN1948" s="12" t="str">
        <f t="shared" si="1148"/>
        <v/>
      </c>
      <c r="BO1948" s="12" t="str">
        <f t="shared" si="1126"/>
        <v/>
      </c>
      <c r="BP1948" s="12" t="str">
        <f t="shared" si="1127"/>
        <v/>
      </c>
      <c r="BQ1948" s="12" t="str">
        <f t="shared" si="1128"/>
        <v/>
      </c>
      <c r="BS1948" s="12">
        <f t="shared" si="1129"/>
        <v>0</v>
      </c>
      <c r="BT1948" s="12">
        <f t="shared" si="1130"/>
        <v>0</v>
      </c>
      <c r="BU1948" s="12">
        <f t="shared" si="1131"/>
        <v>0</v>
      </c>
      <c r="BV1948" s="12">
        <f t="shared" si="1132"/>
        <v>0</v>
      </c>
      <c r="BW1948" s="12">
        <f t="shared" si="1133"/>
        <v>0</v>
      </c>
      <c r="BX1948" s="12">
        <f t="shared" si="1134"/>
        <v>0</v>
      </c>
      <c r="BY1948" s="12">
        <f t="shared" si="1135"/>
        <v>0</v>
      </c>
      <c r="BZ1948" s="12">
        <f t="shared" si="1136"/>
        <v>0</v>
      </c>
      <c r="CA1948" s="12" t="str">
        <f t="shared" si="1137"/>
        <v/>
      </c>
      <c r="CB1948" s="21" t="str">
        <f t="shared" si="1138"/>
        <v/>
      </c>
      <c r="CC1948" s="12" t="str">
        <f t="shared" si="1139"/>
        <v/>
      </c>
      <c r="CD1948" s="12" t="str">
        <f t="shared" si="1140"/>
        <v/>
      </c>
      <c r="CF1948" s="12">
        <f t="shared" si="1141"/>
        <v>0</v>
      </c>
      <c r="CG1948" s="12">
        <f t="shared" si="1142"/>
        <v>0</v>
      </c>
      <c r="CH1948" s="12">
        <f t="shared" si="1143"/>
        <v>0</v>
      </c>
      <c r="CI1948" s="12">
        <f t="shared" si="1144"/>
        <v>0</v>
      </c>
      <c r="CJ1948" s="12">
        <f t="shared" si="1145"/>
        <v>0</v>
      </c>
      <c r="CK1948" s="12">
        <f t="shared" si="1146"/>
        <v>0</v>
      </c>
    </row>
    <row r="1949" spans="50:89" x14ac:dyDescent="0.25">
      <c r="AX1949" s="12" t="str">
        <f t="shared" si="1116"/>
        <v/>
      </c>
      <c r="AY1949" s="12" t="str">
        <f t="shared" si="1147"/>
        <v/>
      </c>
      <c r="AZ1949" s="20">
        <f t="shared" si="1117"/>
        <v>0</v>
      </c>
      <c r="BA1949" s="12" t="str">
        <f t="shared" si="1112"/>
        <v/>
      </c>
      <c r="BB1949" s="12" t="str">
        <f t="shared" si="1113"/>
        <v/>
      </c>
      <c r="BC1949" s="12" t="str">
        <f t="shared" si="1114"/>
        <v/>
      </c>
      <c r="BD1949" s="12" t="str">
        <f t="shared" si="1115"/>
        <v/>
      </c>
      <c r="BF1949" s="12">
        <f t="shared" si="1118"/>
        <v>0</v>
      </c>
      <c r="BG1949" s="12">
        <f t="shared" si="1119"/>
        <v>0</v>
      </c>
      <c r="BH1949" s="12">
        <f t="shared" si="1120"/>
        <v>0</v>
      </c>
      <c r="BI1949" s="12">
        <f t="shared" si="1121"/>
        <v>0</v>
      </c>
      <c r="BJ1949" s="12">
        <f t="shared" si="1122"/>
        <v>0</v>
      </c>
      <c r="BK1949" s="12">
        <f t="shared" si="1123"/>
        <v>0</v>
      </c>
      <c r="BL1949" s="20">
        <f t="shared" si="1124"/>
        <v>0</v>
      </c>
      <c r="BM1949" s="12">
        <f t="shared" si="1125"/>
        <v>0</v>
      </c>
      <c r="BN1949" s="12" t="str">
        <f t="shared" si="1148"/>
        <v/>
      </c>
      <c r="BO1949" s="12" t="str">
        <f t="shared" si="1126"/>
        <v/>
      </c>
      <c r="BP1949" s="12" t="str">
        <f t="shared" si="1127"/>
        <v/>
      </c>
      <c r="BQ1949" s="12" t="str">
        <f t="shared" si="1128"/>
        <v/>
      </c>
      <c r="BS1949" s="12">
        <f t="shared" si="1129"/>
        <v>0</v>
      </c>
      <c r="BT1949" s="12">
        <f t="shared" si="1130"/>
        <v>0</v>
      </c>
      <c r="BU1949" s="12">
        <f t="shared" si="1131"/>
        <v>0</v>
      </c>
      <c r="BV1949" s="12">
        <f t="shared" si="1132"/>
        <v>0</v>
      </c>
      <c r="BW1949" s="12">
        <f t="shared" si="1133"/>
        <v>0</v>
      </c>
      <c r="BX1949" s="12">
        <f t="shared" si="1134"/>
        <v>0</v>
      </c>
      <c r="BY1949" s="12">
        <f t="shared" si="1135"/>
        <v>0</v>
      </c>
      <c r="BZ1949" s="12">
        <f t="shared" si="1136"/>
        <v>0</v>
      </c>
      <c r="CA1949" s="12" t="str">
        <f t="shared" si="1137"/>
        <v/>
      </c>
      <c r="CB1949" s="21" t="str">
        <f t="shared" si="1138"/>
        <v/>
      </c>
      <c r="CC1949" s="12" t="str">
        <f t="shared" si="1139"/>
        <v/>
      </c>
      <c r="CD1949" s="12" t="str">
        <f t="shared" si="1140"/>
        <v/>
      </c>
      <c r="CF1949" s="12">
        <f t="shared" si="1141"/>
        <v>0</v>
      </c>
      <c r="CG1949" s="12">
        <f t="shared" si="1142"/>
        <v>0</v>
      </c>
      <c r="CH1949" s="12">
        <f t="shared" si="1143"/>
        <v>0</v>
      </c>
      <c r="CI1949" s="12">
        <f t="shared" si="1144"/>
        <v>0</v>
      </c>
      <c r="CJ1949" s="12">
        <f t="shared" si="1145"/>
        <v>0</v>
      </c>
      <c r="CK1949" s="12">
        <f t="shared" si="1146"/>
        <v>0</v>
      </c>
    </row>
    <row r="1950" spans="50:89" x14ac:dyDescent="0.25">
      <c r="AX1950" s="12" t="str">
        <f t="shared" si="1116"/>
        <v/>
      </c>
      <c r="AY1950" s="12" t="str">
        <f t="shared" si="1147"/>
        <v/>
      </c>
      <c r="AZ1950" s="20">
        <f t="shared" si="1117"/>
        <v>0</v>
      </c>
      <c r="BA1950" s="12" t="str">
        <f t="shared" si="1112"/>
        <v/>
      </c>
      <c r="BB1950" s="12" t="str">
        <f t="shared" si="1113"/>
        <v/>
      </c>
      <c r="BC1950" s="12" t="str">
        <f t="shared" si="1114"/>
        <v/>
      </c>
      <c r="BD1950" s="12" t="str">
        <f t="shared" si="1115"/>
        <v/>
      </c>
      <c r="BF1950" s="12">
        <f t="shared" si="1118"/>
        <v>0</v>
      </c>
      <c r="BG1950" s="12">
        <f t="shared" si="1119"/>
        <v>0</v>
      </c>
      <c r="BH1950" s="12">
        <f t="shared" si="1120"/>
        <v>0</v>
      </c>
      <c r="BI1950" s="12">
        <f t="shared" si="1121"/>
        <v>0</v>
      </c>
      <c r="BJ1950" s="12">
        <f t="shared" si="1122"/>
        <v>0</v>
      </c>
      <c r="BK1950" s="12">
        <f t="shared" si="1123"/>
        <v>0</v>
      </c>
      <c r="BL1950" s="20">
        <f t="shared" si="1124"/>
        <v>0</v>
      </c>
      <c r="BM1950" s="12">
        <f t="shared" si="1125"/>
        <v>0</v>
      </c>
      <c r="BN1950" s="12" t="str">
        <f t="shared" si="1148"/>
        <v/>
      </c>
      <c r="BO1950" s="12" t="str">
        <f t="shared" si="1126"/>
        <v/>
      </c>
      <c r="BP1950" s="12" t="str">
        <f t="shared" si="1127"/>
        <v/>
      </c>
      <c r="BQ1950" s="12" t="str">
        <f t="shared" si="1128"/>
        <v/>
      </c>
      <c r="BS1950" s="12">
        <f t="shared" si="1129"/>
        <v>0</v>
      </c>
      <c r="BT1950" s="12">
        <f t="shared" si="1130"/>
        <v>0</v>
      </c>
      <c r="BU1950" s="12">
        <f t="shared" si="1131"/>
        <v>0</v>
      </c>
      <c r="BV1950" s="12">
        <f t="shared" si="1132"/>
        <v>0</v>
      </c>
      <c r="BW1950" s="12">
        <f t="shared" si="1133"/>
        <v>0</v>
      </c>
      <c r="BX1950" s="12">
        <f t="shared" si="1134"/>
        <v>0</v>
      </c>
      <c r="BY1950" s="12">
        <f t="shared" si="1135"/>
        <v>0</v>
      </c>
      <c r="BZ1950" s="12">
        <f t="shared" si="1136"/>
        <v>0</v>
      </c>
      <c r="CA1950" s="12" t="str">
        <f t="shared" si="1137"/>
        <v/>
      </c>
      <c r="CB1950" s="21" t="str">
        <f t="shared" si="1138"/>
        <v/>
      </c>
      <c r="CC1950" s="12" t="str">
        <f t="shared" si="1139"/>
        <v/>
      </c>
      <c r="CD1950" s="12" t="str">
        <f t="shared" si="1140"/>
        <v/>
      </c>
      <c r="CF1950" s="12">
        <f t="shared" si="1141"/>
        <v>0</v>
      </c>
      <c r="CG1950" s="12">
        <f t="shared" si="1142"/>
        <v>0</v>
      </c>
      <c r="CH1950" s="12">
        <f t="shared" si="1143"/>
        <v>0</v>
      </c>
      <c r="CI1950" s="12">
        <f t="shared" si="1144"/>
        <v>0</v>
      </c>
      <c r="CJ1950" s="12">
        <f t="shared" si="1145"/>
        <v>0</v>
      </c>
      <c r="CK1950" s="12">
        <f t="shared" si="1146"/>
        <v>0</v>
      </c>
    </row>
    <row r="1951" spans="50:89" x14ac:dyDescent="0.25">
      <c r="AX1951" s="12" t="str">
        <f t="shared" si="1116"/>
        <v/>
      </c>
      <c r="AY1951" s="12" t="str">
        <f t="shared" si="1147"/>
        <v/>
      </c>
      <c r="AZ1951" s="20">
        <f t="shared" si="1117"/>
        <v>0</v>
      </c>
      <c r="BA1951" s="12" t="str">
        <f t="shared" si="1112"/>
        <v/>
      </c>
      <c r="BB1951" s="12" t="str">
        <f t="shared" si="1113"/>
        <v/>
      </c>
      <c r="BC1951" s="12" t="str">
        <f t="shared" si="1114"/>
        <v/>
      </c>
      <c r="BD1951" s="12" t="str">
        <f t="shared" si="1115"/>
        <v/>
      </c>
      <c r="BF1951" s="12">
        <f t="shared" si="1118"/>
        <v>0</v>
      </c>
      <c r="BG1951" s="12">
        <f t="shared" si="1119"/>
        <v>0</v>
      </c>
      <c r="BH1951" s="12">
        <f t="shared" si="1120"/>
        <v>0</v>
      </c>
      <c r="BI1951" s="12">
        <f t="shared" si="1121"/>
        <v>0</v>
      </c>
      <c r="BJ1951" s="12">
        <f t="shared" si="1122"/>
        <v>0</v>
      </c>
      <c r="BK1951" s="12">
        <f t="shared" si="1123"/>
        <v>0</v>
      </c>
      <c r="BL1951" s="20">
        <f t="shared" si="1124"/>
        <v>0</v>
      </c>
      <c r="BM1951" s="12">
        <f t="shared" si="1125"/>
        <v>0</v>
      </c>
      <c r="BN1951" s="12" t="str">
        <f t="shared" si="1148"/>
        <v/>
      </c>
      <c r="BO1951" s="12" t="str">
        <f t="shared" si="1126"/>
        <v/>
      </c>
      <c r="BP1951" s="12" t="str">
        <f t="shared" si="1127"/>
        <v/>
      </c>
      <c r="BQ1951" s="12" t="str">
        <f t="shared" si="1128"/>
        <v/>
      </c>
      <c r="BS1951" s="12">
        <f t="shared" si="1129"/>
        <v>0</v>
      </c>
      <c r="BT1951" s="12">
        <f t="shared" si="1130"/>
        <v>0</v>
      </c>
      <c r="BU1951" s="12">
        <f t="shared" si="1131"/>
        <v>0</v>
      </c>
      <c r="BV1951" s="12">
        <f t="shared" si="1132"/>
        <v>0</v>
      </c>
      <c r="BW1951" s="12">
        <f t="shared" si="1133"/>
        <v>0</v>
      </c>
      <c r="BX1951" s="12">
        <f t="shared" si="1134"/>
        <v>0</v>
      </c>
      <c r="BY1951" s="12">
        <f t="shared" si="1135"/>
        <v>0</v>
      </c>
      <c r="BZ1951" s="12">
        <f t="shared" si="1136"/>
        <v>0</v>
      </c>
      <c r="CA1951" s="12" t="str">
        <f t="shared" si="1137"/>
        <v/>
      </c>
      <c r="CB1951" s="21" t="str">
        <f t="shared" si="1138"/>
        <v/>
      </c>
      <c r="CC1951" s="12" t="str">
        <f t="shared" si="1139"/>
        <v/>
      </c>
      <c r="CD1951" s="12" t="str">
        <f t="shared" si="1140"/>
        <v/>
      </c>
      <c r="CF1951" s="12">
        <f t="shared" si="1141"/>
        <v>0</v>
      </c>
      <c r="CG1951" s="12">
        <f t="shared" si="1142"/>
        <v>0</v>
      </c>
      <c r="CH1951" s="12">
        <f t="shared" si="1143"/>
        <v>0</v>
      </c>
      <c r="CI1951" s="12">
        <f t="shared" si="1144"/>
        <v>0</v>
      </c>
      <c r="CJ1951" s="12">
        <f t="shared" si="1145"/>
        <v>0</v>
      </c>
      <c r="CK1951" s="12">
        <f t="shared" si="1146"/>
        <v>0</v>
      </c>
    </row>
    <row r="1952" spans="50:89" x14ac:dyDescent="0.25">
      <c r="AX1952" s="12" t="str">
        <f t="shared" si="1116"/>
        <v/>
      </c>
      <c r="AY1952" s="12" t="str">
        <f t="shared" si="1147"/>
        <v/>
      </c>
      <c r="AZ1952" s="20">
        <f t="shared" si="1117"/>
        <v>0</v>
      </c>
      <c r="BA1952" s="12" t="str">
        <f t="shared" si="1112"/>
        <v/>
      </c>
      <c r="BB1952" s="12" t="str">
        <f t="shared" si="1113"/>
        <v/>
      </c>
      <c r="BC1952" s="12" t="str">
        <f t="shared" si="1114"/>
        <v/>
      </c>
      <c r="BD1952" s="12" t="str">
        <f t="shared" si="1115"/>
        <v/>
      </c>
      <c r="BF1952" s="12">
        <f t="shared" si="1118"/>
        <v>0</v>
      </c>
      <c r="BG1952" s="12">
        <f t="shared" si="1119"/>
        <v>0</v>
      </c>
      <c r="BH1952" s="12">
        <f t="shared" si="1120"/>
        <v>0</v>
      </c>
      <c r="BI1952" s="12">
        <f t="shared" si="1121"/>
        <v>0</v>
      </c>
      <c r="BJ1952" s="12">
        <f t="shared" si="1122"/>
        <v>0</v>
      </c>
      <c r="BK1952" s="12">
        <f t="shared" si="1123"/>
        <v>0</v>
      </c>
      <c r="BL1952" s="20">
        <f t="shared" si="1124"/>
        <v>0</v>
      </c>
      <c r="BM1952" s="12">
        <f t="shared" si="1125"/>
        <v>0</v>
      </c>
      <c r="BN1952" s="12" t="str">
        <f t="shared" si="1148"/>
        <v/>
      </c>
      <c r="BO1952" s="12" t="str">
        <f t="shared" si="1126"/>
        <v/>
      </c>
      <c r="BP1952" s="12" t="str">
        <f t="shared" si="1127"/>
        <v/>
      </c>
      <c r="BQ1952" s="12" t="str">
        <f t="shared" si="1128"/>
        <v/>
      </c>
      <c r="BS1952" s="12">
        <f t="shared" si="1129"/>
        <v>0</v>
      </c>
      <c r="BT1952" s="12">
        <f t="shared" si="1130"/>
        <v>0</v>
      </c>
      <c r="BU1952" s="12">
        <f t="shared" si="1131"/>
        <v>0</v>
      </c>
      <c r="BV1952" s="12">
        <f t="shared" si="1132"/>
        <v>0</v>
      </c>
      <c r="BW1952" s="12">
        <f t="shared" si="1133"/>
        <v>0</v>
      </c>
      <c r="BX1952" s="12">
        <f t="shared" si="1134"/>
        <v>0</v>
      </c>
      <c r="BY1952" s="12">
        <f t="shared" si="1135"/>
        <v>0</v>
      </c>
      <c r="BZ1952" s="12">
        <f t="shared" si="1136"/>
        <v>0</v>
      </c>
      <c r="CA1952" s="12" t="str">
        <f t="shared" si="1137"/>
        <v/>
      </c>
      <c r="CB1952" s="21" t="str">
        <f t="shared" si="1138"/>
        <v/>
      </c>
      <c r="CC1952" s="12" t="str">
        <f t="shared" si="1139"/>
        <v/>
      </c>
      <c r="CD1952" s="12" t="str">
        <f t="shared" si="1140"/>
        <v/>
      </c>
      <c r="CF1952" s="12">
        <f t="shared" si="1141"/>
        <v>0</v>
      </c>
      <c r="CG1952" s="12">
        <f t="shared" si="1142"/>
        <v>0</v>
      </c>
      <c r="CH1952" s="12">
        <f t="shared" si="1143"/>
        <v>0</v>
      </c>
      <c r="CI1952" s="12">
        <f t="shared" si="1144"/>
        <v>0</v>
      </c>
      <c r="CJ1952" s="12">
        <f t="shared" si="1145"/>
        <v>0</v>
      </c>
      <c r="CK1952" s="12">
        <f t="shared" si="1146"/>
        <v>0</v>
      </c>
    </row>
    <row r="1953" spans="50:89" x14ac:dyDescent="0.25">
      <c r="AX1953" s="12" t="str">
        <f t="shared" si="1116"/>
        <v/>
      </c>
      <c r="AY1953" s="12" t="str">
        <f t="shared" si="1147"/>
        <v/>
      </c>
      <c r="AZ1953" s="20">
        <f t="shared" si="1117"/>
        <v>0</v>
      </c>
      <c r="BA1953" s="12" t="str">
        <f t="shared" si="1112"/>
        <v/>
      </c>
      <c r="BB1953" s="12" t="str">
        <f t="shared" si="1113"/>
        <v/>
      </c>
      <c r="BC1953" s="12" t="str">
        <f t="shared" si="1114"/>
        <v/>
      </c>
      <c r="BD1953" s="12" t="str">
        <f t="shared" si="1115"/>
        <v/>
      </c>
      <c r="BF1953" s="12">
        <f t="shared" si="1118"/>
        <v>0</v>
      </c>
      <c r="BG1953" s="12">
        <f t="shared" si="1119"/>
        <v>0</v>
      </c>
      <c r="BH1953" s="12">
        <f t="shared" si="1120"/>
        <v>0</v>
      </c>
      <c r="BI1953" s="12">
        <f t="shared" si="1121"/>
        <v>0</v>
      </c>
      <c r="BJ1953" s="12">
        <f t="shared" si="1122"/>
        <v>0</v>
      </c>
      <c r="BK1953" s="12">
        <f t="shared" si="1123"/>
        <v>0</v>
      </c>
      <c r="BL1953" s="20">
        <f t="shared" si="1124"/>
        <v>0</v>
      </c>
      <c r="BM1953" s="12">
        <f t="shared" si="1125"/>
        <v>0</v>
      </c>
      <c r="BN1953" s="12" t="str">
        <f t="shared" si="1148"/>
        <v/>
      </c>
      <c r="BO1953" s="12" t="str">
        <f t="shared" si="1126"/>
        <v/>
      </c>
      <c r="BP1953" s="12" t="str">
        <f t="shared" si="1127"/>
        <v/>
      </c>
      <c r="BQ1953" s="12" t="str">
        <f t="shared" si="1128"/>
        <v/>
      </c>
      <c r="BS1953" s="12">
        <f t="shared" si="1129"/>
        <v>0</v>
      </c>
      <c r="BT1953" s="12">
        <f t="shared" si="1130"/>
        <v>0</v>
      </c>
      <c r="BU1953" s="12">
        <f t="shared" si="1131"/>
        <v>0</v>
      </c>
      <c r="BV1953" s="12">
        <f t="shared" si="1132"/>
        <v>0</v>
      </c>
      <c r="BW1953" s="12">
        <f t="shared" si="1133"/>
        <v>0</v>
      </c>
      <c r="BX1953" s="12">
        <f t="shared" si="1134"/>
        <v>0</v>
      </c>
      <c r="BY1953" s="12">
        <f t="shared" si="1135"/>
        <v>0</v>
      </c>
      <c r="BZ1953" s="12">
        <f t="shared" si="1136"/>
        <v>0</v>
      </c>
      <c r="CA1953" s="12" t="str">
        <f t="shared" si="1137"/>
        <v/>
      </c>
      <c r="CB1953" s="21" t="str">
        <f t="shared" si="1138"/>
        <v/>
      </c>
      <c r="CC1953" s="12" t="str">
        <f t="shared" si="1139"/>
        <v/>
      </c>
      <c r="CD1953" s="12" t="str">
        <f t="shared" si="1140"/>
        <v/>
      </c>
      <c r="CF1953" s="12">
        <f t="shared" si="1141"/>
        <v>0</v>
      </c>
      <c r="CG1953" s="12">
        <f t="shared" si="1142"/>
        <v>0</v>
      </c>
      <c r="CH1953" s="12">
        <f t="shared" si="1143"/>
        <v>0</v>
      </c>
      <c r="CI1953" s="12">
        <f t="shared" si="1144"/>
        <v>0</v>
      </c>
      <c r="CJ1953" s="12">
        <f t="shared" si="1145"/>
        <v>0</v>
      </c>
      <c r="CK1953" s="12">
        <f t="shared" si="1146"/>
        <v>0</v>
      </c>
    </row>
    <row r="1954" spans="50:89" x14ac:dyDescent="0.25">
      <c r="AX1954" s="12" t="str">
        <f t="shared" si="1116"/>
        <v/>
      </c>
      <c r="AY1954" s="12" t="str">
        <f t="shared" si="1147"/>
        <v/>
      </c>
      <c r="AZ1954" s="20">
        <f t="shared" si="1117"/>
        <v>0</v>
      </c>
      <c r="BA1954" s="12" t="str">
        <f t="shared" si="1112"/>
        <v/>
      </c>
      <c r="BB1954" s="12" t="str">
        <f t="shared" si="1113"/>
        <v/>
      </c>
      <c r="BC1954" s="12" t="str">
        <f t="shared" si="1114"/>
        <v/>
      </c>
      <c r="BD1954" s="12" t="str">
        <f t="shared" si="1115"/>
        <v/>
      </c>
      <c r="BF1954" s="12">
        <f t="shared" si="1118"/>
        <v>0</v>
      </c>
      <c r="BG1954" s="12">
        <f t="shared" si="1119"/>
        <v>0</v>
      </c>
      <c r="BH1954" s="12">
        <f t="shared" si="1120"/>
        <v>0</v>
      </c>
      <c r="BI1954" s="12">
        <f t="shared" si="1121"/>
        <v>0</v>
      </c>
      <c r="BJ1954" s="12">
        <f t="shared" si="1122"/>
        <v>0</v>
      </c>
      <c r="BK1954" s="12">
        <f t="shared" si="1123"/>
        <v>0</v>
      </c>
      <c r="BL1954" s="20">
        <f t="shared" si="1124"/>
        <v>0</v>
      </c>
      <c r="BM1954" s="12">
        <f t="shared" si="1125"/>
        <v>0</v>
      </c>
      <c r="BN1954" s="12" t="str">
        <f t="shared" si="1148"/>
        <v/>
      </c>
      <c r="BO1954" s="12" t="str">
        <f t="shared" si="1126"/>
        <v/>
      </c>
      <c r="BP1954" s="12" t="str">
        <f t="shared" si="1127"/>
        <v/>
      </c>
      <c r="BQ1954" s="12" t="str">
        <f t="shared" si="1128"/>
        <v/>
      </c>
      <c r="BS1954" s="12">
        <f t="shared" si="1129"/>
        <v>0</v>
      </c>
      <c r="BT1954" s="12">
        <f t="shared" si="1130"/>
        <v>0</v>
      </c>
      <c r="BU1954" s="12">
        <f t="shared" si="1131"/>
        <v>0</v>
      </c>
      <c r="BV1954" s="12">
        <f t="shared" si="1132"/>
        <v>0</v>
      </c>
      <c r="BW1954" s="12">
        <f t="shared" si="1133"/>
        <v>0</v>
      </c>
      <c r="BX1954" s="12">
        <f t="shared" si="1134"/>
        <v>0</v>
      </c>
      <c r="BY1954" s="12">
        <f t="shared" si="1135"/>
        <v>0</v>
      </c>
      <c r="BZ1954" s="12">
        <f t="shared" si="1136"/>
        <v>0</v>
      </c>
      <c r="CA1954" s="12" t="str">
        <f t="shared" si="1137"/>
        <v/>
      </c>
      <c r="CB1954" s="21" t="str">
        <f t="shared" si="1138"/>
        <v/>
      </c>
      <c r="CC1954" s="12" t="str">
        <f t="shared" si="1139"/>
        <v/>
      </c>
      <c r="CD1954" s="12" t="str">
        <f t="shared" si="1140"/>
        <v/>
      </c>
      <c r="CF1954" s="12">
        <f t="shared" si="1141"/>
        <v>0</v>
      </c>
      <c r="CG1954" s="12">
        <f t="shared" si="1142"/>
        <v>0</v>
      </c>
      <c r="CH1954" s="12">
        <f t="shared" si="1143"/>
        <v>0</v>
      </c>
      <c r="CI1954" s="12">
        <f t="shared" si="1144"/>
        <v>0</v>
      </c>
      <c r="CJ1954" s="12">
        <f t="shared" si="1145"/>
        <v>0</v>
      </c>
      <c r="CK1954" s="12">
        <f t="shared" si="1146"/>
        <v>0</v>
      </c>
    </row>
    <row r="1955" spans="50:89" x14ac:dyDescent="0.25">
      <c r="AX1955" s="12" t="str">
        <f t="shared" si="1116"/>
        <v/>
      </c>
      <c r="AY1955" s="12" t="str">
        <f t="shared" si="1147"/>
        <v/>
      </c>
      <c r="AZ1955" s="20">
        <f t="shared" si="1117"/>
        <v>0</v>
      </c>
      <c r="BA1955" s="12" t="str">
        <f t="shared" si="1112"/>
        <v/>
      </c>
      <c r="BB1955" s="12" t="str">
        <f t="shared" si="1113"/>
        <v/>
      </c>
      <c r="BC1955" s="12" t="str">
        <f t="shared" si="1114"/>
        <v/>
      </c>
      <c r="BD1955" s="12" t="str">
        <f t="shared" si="1115"/>
        <v/>
      </c>
      <c r="BF1955" s="12">
        <f t="shared" si="1118"/>
        <v>0</v>
      </c>
      <c r="BG1955" s="12">
        <f t="shared" si="1119"/>
        <v>0</v>
      </c>
      <c r="BH1955" s="12">
        <f t="shared" si="1120"/>
        <v>0</v>
      </c>
      <c r="BI1955" s="12">
        <f t="shared" si="1121"/>
        <v>0</v>
      </c>
      <c r="BJ1955" s="12">
        <f t="shared" si="1122"/>
        <v>0</v>
      </c>
      <c r="BK1955" s="12">
        <f t="shared" si="1123"/>
        <v>0</v>
      </c>
      <c r="BL1955" s="20">
        <f t="shared" si="1124"/>
        <v>0</v>
      </c>
      <c r="BM1955" s="12">
        <f t="shared" si="1125"/>
        <v>0</v>
      </c>
      <c r="BN1955" s="12" t="str">
        <f t="shared" si="1148"/>
        <v/>
      </c>
      <c r="BO1955" s="12" t="str">
        <f t="shared" si="1126"/>
        <v/>
      </c>
      <c r="BP1955" s="12" t="str">
        <f t="shared" si="1127"/>
        <v/>
      </c>
      <c r="BQ1955" s="12" t="str">
        <f t="shared" si="1128"/>
        <v/>
      </c>
      <c r="BS1955" s="12">
        <f t="shared" si="1129"/>
        <v>0</v>
      </c>
      <c r="BT1955" s="12">
        <f t="shared" si="1130"/>
        <v>0</v>
      </c>
      <c r="BU1955" s="12">
        <f t="shared" si="1131"/>
        <v>0</v>
      </c>
      <c r="BV1955" s="12">
        <f t="shared" si="1132"/>
        <v>0</v>
      </c>
      <c r="BW1955" s="12">
        <f t="shared" si="1133"/>
        <v>0</v>
      </c>
      <c r="BX1955" s="12">
        <f t="shared" si="1134"/>
        <v>0</v>
      </c>
      <c r="BY1955" s="12">
        <f t="shared" si="1135"/>
        <v>0</v>
      </c>
      <c r="BZ1955" s="12">
        <f t="shared" si="1136"/>
        <v>0</v>
      </c>
      <c r="CA1955" s="12" t="str">
        <f t="shared" si="1137"/>
        <v/>
      </c>
      <c r="CB1955" s="21" t="str">
        <f t="shared" si="1138"/>
        <v/>
      </c>
      <c r="CC1955" s="12" t="str">
        <f t="shared" si="1139"/>
        <v/>
      </c>
      <c r="CD1955" s="12" t="str">
        <f t="shared" si="1140"/>
        <v/>
      </c>
      <c r="CF1955" s="12">
        <f t="shared" si="1141"/>
        <v>0</v>
      </c>
      <c r="CG1955" s="12">
        <f t="shared" si="1142"/>
        <v>0</v>
      </c>
      <c r="CH1955" s="12">
        <f t="shared" si="1143"/>
        <v>0</v>
      </c>
      <c r="CI1955" s="12">
        <f t="shared" si="1144"/>
        <v>0</v>
      </c>
      <c r="CJ1955" s="12">
        <f t="shared" si="1145"/>
        <v>0</v>
      </c>
      <c r="CK1955" s="12">
        <f t="shared" si="1146"/>
        <v>0</v>
      </c>
    </row>
    <row r="1956" spans="50:89" x14ac:dyDescent="0.25">
      <c r="AX1956" s="12" t="str">
        <f t="shared" si="1116"/>
        <v/>
      </c>
      <c r="AY1956" s="12" t="str">
        <f t="shared" si="1147"/>
        <v/>
      </c>
      <c r="AZ1956" s="20">
        <f t="shared" si="1117"/>
        <v>0</v>
      </c>
      <c r="BA1956" s="12" t="str">
        <f t="shared" si="1112"/>
        <v/>
      </c>
      <c r="BB1956" s="12" t="str">
        <f t="shared" si="1113"/>
        <v/>
      </c>
      <c r="BC1956" s="12" t="str">
        <f t="shared" si="1114"/>
        <v/>
      </c>
      <c r="BD1956" s="12" t="str">
        <f t="shared" si="1115"/>
        <v/>
      </c>
      <c r="BF1956" s="12">
        <f t="shared" si="1118"/>
        <v>0</v>
      </c>
      <c r="BG1956" s="12">
        <f t="shared" si="1119"/>
        <v>0</v>
      </c>
      <c r="BH1956" s="12">
        <f t="shared" si="1120"/>
        <v>0</v>
      </c>
      <c r="BI1956" s="12">
        <f t="shared" si="1121"/>
        <v>0</v>
      </c>
      <c r="BJ1956" s="12">
        <f t="shared" si="1122"/>
        <v>0</v>
      </c>
      <c r="BK1956" s="12">
        <f t="shared" si="1123"/>
        <v>0</v>
      </c>
      <c r="BL1956" s="20">
        <f t="shared" si="1124"/>
        <v>0</v>
      </c>
      <c r="BM1956" s="12">
        <f t="shared" si="1125"/>
        <v>0</v>
      </c>
      <c r="BN1956" s="12" t="str">
        <f t="shared" si="1148"/>
        <v/>
      </c>
      <c r="BO1956" s="12" t="str">
        <f t="shared" si="1126"/>
        <v/>
      </c>
      <c r="BP1956" s="12" t="str">
        <f t="shared" si="1127"/>
        <v/>
      </c>
      <c r="BQ1956" s="12" t="str">
        <f t="shared" si="1128"/>
        <v/>
      </c>
      <c r="BS1956" s="12">
        <f t="shared" si="1129"/>
        <v>0</v>
      </c>
      <c r="BT1956" s="12">
        <f t="shared" si="1130"/>
        <v>0</v>
      </c>
      <c r="BU1956" s="12">
        <f t="shared" si="1131"/>
        <v>0</v>
      </c>
      <c r="BV1956" s="12">
        <f t="shared" si="1132"/>
        <v>0</v>
      </c>
      <c r="BW1956" s="12">
        <f t="shared" si="1133"/>
        <v>0</v>
      </c>
      <c r="BX1956" s="12">
        <f t="shared" si="1134"/>
        <v>0</v>
      </c>
      <c r="BY1956" s="12">
        <f t="shared" si="1135"/>
        <v>0</v>
      </c>
      <c r="BZ1956" s="12">
        <f t="shared" si="1136"/>
        <v>0</v>
      </c>
      <c r="CA1956" s="12" t="str">
        <f t="shared" si="1137"/>
        <v/>
      </c>
      <c r="CB1956" s="21" t="str">
        <f t="shared" si="1138"/>
        <v/>
      </c>
      <c r="CC1956" s="12" t="str">
        <f t="shared" si="1139"/>
        <v/>
      </c>
      <c r="CD1956" s="12" t="str">
        <f t="shared" si="1140"/>
        <v/>
      </c>
      <c r="CF1956" s="12">
        <f t="shared" si="1141"/>
        <v>0</v>
      </c>
      <c r="CG1956" s="12">
        <f t="shared" si="1142"/>
        <v>0</v>
      </c>
      <c r="CH1956" s="12">
        <f t="shared" si="1143"/>
        <v>0</v>
      </c>
      <c r="CI1956" s="12">
        <f t="shared" si="1144"/>
        <v>0</v>
      </c>
      <c r="CJ1956" s="12">
        <f t="shared" si="1145"/>
        <v>0</v>
      </c>
      <c r="CK1956" s="12">
        <f t="shared" si="1146"/>
        <v>0</v>
      </c>
    </row>
    <row r="1957" spans="50:89" x14ac:dyDescent="0.25">
      <c r="AX1957" s="12" t="str">
        <f t="shared" si="1116"/>
        <v/>
      </c>
      <c r="AY1957" s="12" t="str">
        <f t="shared" si="1147"/>
        <v/>
      </c>
      <c r="AZ1957" s="20">
        <f t="shared" si="1117"/>
        <v>0</v>
      </c>
      <c r="BA1957" s="12" t="str">
        <f t="shared" si="1112"/>
        <v/>
      </c>
      <c r="BB1957" s="12" t="str">
        <f t="shared" si="1113"/>
        <v/>
      </c>
      <c r="BC1957" s="12" t="str">
        <f t="shared" si="1114"/>
        <v/>
      </c>
      <c r="BD1957" s="12" t="str">
        <f t="shared" si="1115"/>
        <v/>
      </c>
      <c r="BF1957" s="12">
        <f t="shared" si="1118"/>
        <v>0</v>
      </c>
      <c r="BG1957" s="12">
        <f t="shared" si="1119"/>
        <v>0</v>
      </c>
      <c r="BH1957" s="12">
        <f t="shared" si="1120"/>
        <v>0</v>
      </c>
      <c r="BI1957" s="12">
        <f t="shared" si="1121"/>
        <v>0</v>
      </c>
      <c r="BJ1957" s="12">
        <f t="shared" si="1122"/>
        <v>0</v>
      </c>
      <c r="BK1957" s="12">
        <f t="shared" si="1123"/>
        <v>0</v>
      </c>
      <c r="BL1957" s="20">
        <f t="shared" si="1124"/>
        <v>0</v>
      </c>
      <c r="BM1957" s="12">
        <f t="shared" si="1125"/>
        <v>0</v>
      </c>
      <c r="BN1957" s="12" t="str">
        <f t="shared" si="1148"/>
        <v/>
      </c>
      <c r="BO1957" s="12" t="str">
        <f t="shared" si="1126"/>
        <v/>
      </c>
      <c r="BP1957" s="12" t="str">
        <f t="shared" si="1127"/>
        <v/>
      </c>
      <c r="BQ1957" s="12" t="str">
        <f t="shared" si="1128"/>
        <v/>
      </c>
      <c r="BS1957" s="12">
        <f t="shared" si="1129"/>
        <v>0</v>
      </c>
      <c r="BT1957" s="12">
        <f t="shared" si="1130"/>
        <v>0</v>
      </c>
      <c r="BU1957" s="12">
        <f t="shared" si="1131"/>
        <v>0</v>
      </c>
      <c r="BV1957" s="12">
        <f t="shared" si="1132"/>
        <v>0</v>
      </c>
      <c r="BW1957" s="12">
        <f t="shared" si="1133"/>
        <v>0</v>
      </c>
      <c r="BX1957" s="12">
        <f t="shared" si="1134"/>
        <v>0</v>
      </c>
      <c r="BY1957" s="12">
        <f t="shared" si="1135"/>
        <v>0</v>
      </c>
      <c r="BZ1957" s="12">
        <f t="shared" si="1136"/>
        <v>0</v>
      </c>
      <c r="CA1957" s="12" t="str">
        <f t="shared" si="1137"/>
        <v/>
      </c>
      <c r="CB1957" s="21" t="str">
        <f t="shared" si="1138"/>
        <v/>
      </c>
      <c r="CC1957" s="12" t="str">
        <f t="shared" si="1139"/>
        <v/>
      </c>
      <c r="CD1957" s="12" t="str">
        <f t="shared" si="1140"/>
        <v/>
      </c>
      <c r="CF1957" s="12">
        <f t="shared" si="1141"/>
        <v>0</v>
      </c>
      <c r="CG1957" s="12">
        <f t="shared" si="1142"/>
        <v>0</v>
      </c>
      <c r="CH1957" s="12">
        <f t="shared" si="1143"/>
        <v>0</v>
      </c>
      <c r="CI1957" s="12">
        <f t="shared" si="1144"/>
        <v>0</v>
      </c>
      <c r="CJ1957" s="12">
        <f t="shared" si="1145"/>
        <v>0</v>
      </c>
      <c r="CK1957" s="12">
        <f t="shared" si="1146"/>
        <v>0</v>
      </c>
    </row>
    <row r="1958" spans="50:89" x14ac:dyDescent="0.25">
      <c r="AX1958" s="12" t="str">
        <f t="shared" si="1116"/>
        <v/>
      </c>
      <c r="AY1958" s="12" t="str">
        <f t="shared" si="1147"/>
        <v/>
      </c>
      <c r="AZ1958" s="20">
        <f t="shared" si="1117"/>
        <v>0</v>
      </c>
      <c r="BA1958" s="12" t="str">
        <f t="shared" si="1112"/>
        <v/>
      </c>
      <c r="BB1958" s="12" t="str">
        <f t="shared" si="1113"/>
        <v/>
      </c>
      <c r="BC1958" s="12" t="str">
        <f t="shared" si="1114"/>
        <v/>
      </c>
      <c r="BD1958" s="12" t="str">
        <f t="shared" si="1115"/>
        <v/>
      </c>
      <c r="BF1958" s="12">
        <f t="shared" si="1118"/>
        <v>0</v>
      </c>
      <c r="BG1958" s="12">
        <f t="shared" si="1119"/>
        <v>0</v>
      </c>
      <c r="BH1958" s="12">
        <f t="shared" si="1120"/>
        <v>0</v>
      </c>
      <c r="BI1958" s="12">
        <f t="shared" si="1121"/>
        <v>0</v>
      </c>
      <c r="BJ1958" s="12">
        <f t="shared" si="1122"/>
        <v>0</v>
      </c>
      <c r="BK1958" s="12">
        <f t="shared" si="1123"/>
        <v>0</v>
      </c>
      <c r="BL1958" s="20">
        <f t="shared" si="1124"/>
        <v>0</v>
      </c>
      <c r="BM1958" s="12">
        <f t="shared" si="1125"/>
        <v>0</v>
      </c>
      <c r="BN1958" s="12" t="str">
        <f t="shared" si="1148"/>
        <v/>
      </c>
      <c r="BO1958" s="12" t="str">
        <f t="shared" si="1126"/>
        <v/>
      </c>
      <c r="BP1958" s="12" t="str">
        <f t="shared" si="1127"/>
        <v/>
      </c>
      <c r="BQ1958" s="12" t="str">
        <f t="shared" si="1128"/>
        <v/>
      </c>
      <c r="BS1958" s="12">
        <f t="shared" si="1129"/>
        <v>0</v>
      </c>
      <c r="BT1958" s="12">
        <f t="shared" si="1130"/>
        <v>0</v>
      </c>
      <c r="BU1958" s="12">
        <f t="shared" si="1131"/>
        <v>0</v>
      </c>
      <c r="BV1958" s="12">
        <f t="shared" si="1132"/>
        <v>0</v>
      </c>
      <c r="BW1958" s="12">
        <f t="shared" si="1133"/>
        <v>0</v>
      </c>
      <c r="BX1958" s="12">
        <f t="shared" si="1134"/>
        <v>0</v>
      </c>
      <c r="BY1958" s="12">
        <f t="shared" si="1135"/>
        <v>0</v>
      </c>
      <c r="BZ1958" s="12">
        <f t="shared" si="1136"/>
        <v>0</v>
      </c>
      <c r="CA1958" s="12" t="str">
        <f t="shared" si="1137"/>
        <v/>
      </c>
      <c r="CB1958" s="21" t="str">
        <f t="shared" si="1138"/>
        <v/>
      </c>
      <c r="CC1958" s="12" t="str">
        <f t="shared" si="1139"/>
        <v/>
      </c>
      <c r="CD1958" s="12" t="str">
        <f t="shared" si="1140"/>
        <v/>
      </c>
      <c r="CF1958" s="12">
        <f t="shared" si="1141"/>
        <v>0</v>
      </c>
      <c r="CG1958" s="12">
        <f t="shared" si="1142"/>
        <v>0</v>
      </c>
      <c r="CH1958" s="12">
        <f t="shared" si="1143"/>
        <v>0</v>
      </c>
      <c r="CI1958" s="12">
        <f t="shared" si="1144"/>
        <v>0</v>
      </c>
      <c r="CJ1958" s="12">
        <f t="shared" si="1145"/>
        <v>0</v>
      </c>
      <c r="CK1958" s="12">
        <f t="shared" si="1146"/>
        <v>0</v>
      </c>
    </row>
    <row r="1959" spans="50:89" x14ac:dyDescent="0.25">
      <c r="AX1959" s="12" t="str">
        <f t="shared" si="1116"/>
        <v/>
      </c>
      <c r="AY1959" s="12" t="str">
        <f t="shared" si="1147"/>
        <v/>
      </c>
      <c r="AZ1959" s="20">
        <f t="shared" si="1117"/>
        <v>0</v>
      </c>
      <c r="BA1959" s="12" t="str">
        <f t="shared" si="1112"/>
        <v/>
      </c>
      <c r="BB1959" s="12" t="str">
        <f t="shared" si="1113"/>
        <v/>
      </c>
      <c r="BC1959" s="12" t="str">
        <f t="shared" si="1114"/>
        <v/>
      </c>
      <c r="BD1959" s="12" t="str">
        <f t="shared" si="1115"/>
        <v/>
      </c>
      <c r="BF1959" s="12">
        <f t="shared" si="1118"/>
        <v>0</v>
      </c>
      <c r="BG1959" s="12">
        <f t="shared" si="1119"/>
        <v>0</v>
      </c>
      <c r="BH1959" s="12">
        <f t="shared" si="1120"/>
        <v>0</v>
      </c>
      <c r="BI1959" s="12">
        <f t="shared" si="1121"/>
        <v>0</v>
      </c>
      <c r="BJ1959" s="12">
        <f t="shared" si="1122"/>
        <v>0</v>
      </c>
      <c r="BK1959" s="12">
        <f t="shared" si="1123"/>
        <v>0</v>
      </c>
      <c r="BL1959" s="20">
        <f t="shared" si="1124"/>
        <v>0</v>
      </c>
      <c r="BM1959" s="12">
        <f t="shared" si="1125"/>
        <v>0</v>
      </c>
      <c r="BN1959" s="12" t="str">
        <f t="shared" si="1148"/>
        <v/>
      </c>
      <c r="BO1959" s="12" t="str">
        <f t="shared" si="1126"/>
        <v/>
      </c>
      <c r="BP1959" s="12" t="str">
        <f t="shared" si="1127"/>
        <v/>
      </c>
      <c r="BQ1959" s="12" t="str">
        <f t="shared" si="1128"/>
        <v/>
      </c>
      <c r="BS1959" s="12">
        <f t="shared" si="1129"/>
        <v>0</v>
      </c>
      <c r="BT1959" s="12">
        <f t="shared" si="1130"/>
        <v>0</v>
      </c>
      <c r="BU1959" s="12">
        <f t="shared" si="1131"/>
        <v>0</v>
      </c>
      <c r="BV1959" s="12">
        <f t="shared" si="1132"/>
        <v>0</v>
      </c>
      <c r="BW1959" s="12">
        <f t="shared" si="1133"/>
        <v>0</v>
      </c>
      <c r="BX1959" s="12">
        <f t="shared" si="1134"/>
        <v>0</v>
      </c>
      <c r="BY1959" s="12">
        <f t="shared" si="1135"/>
        <v>0</v>
      </c>
      <c r="BZ1959" s="12">
        <f t="shared" si="1136"/>
        <v>0</v>
      </c>
      <c r="CA1959" s="12" t="str">
        <f t="shared" si="1137"/>
        <v/>
      </c>
      <c r="CB1959" s="21" t="str">
        <f t="shared" si="1138"/>
        <v/>
      </c>
      <c r="CC1959" s="12" t="str">
        <f t="shared" si="1139"/>
        <v/>
      </c>
      <c r="CD1959" s="12" t="str">
        <f t="shared" si="1140"/>
        <v/>
      </c>
      <c r="CF1959" s="12">
        <f t="shared" si="1141"/>
        <v>0</v>
      </c>
      <c r="CG1959" s="12">
        <f t="shared" si="1142"/>
        <v>0</v>
      </c>
      <c r="CH1959" s="12">
        <f t="shared" si="1143"/>
        <v>0</v>
      </c>
      <c r="CI1959" s="12">
        <f t="shared" si="1144"/>
        <v>0</v>
      </c>
      <c r="CJ1959" s="12">
        <f t="shared" si="1145"/>
        <v>0</v>
      </c>
      <c r="CK1959" s="12">
        <f t="shared" si="1146"/>
        <v>0</v>
      </c>
    </row>
    <row r="1960" spans="50:89" x14ac:dyDescent="0.25">
      <c r="AX1960" s="12" t="str">
        <f t="shared" si="1116"/>
        <v/>
      </c>
      <c r="AY1960" s="12" t="str">
        <f t="shared" si="1147"/>
        <v/>
      </c>
      <c r="AZ1960" s="20">
        <f t="shared" si="1117"/>
        <v>0</v>
      </c>
      <c r="BA1960" s="12" t="str">
        <f t="shared" si="1112"/>
        <v/>
      </c>
      <c r="BB1960" s="12" t="str">
        <f t="shared" si="1113"/>
        <v/>
      </c>
      <c r="BC1960" s="12" t="str">
        <f t="shared" si="1114"/>
        <v/>
      </c>
      <c r="BD1960" s="12" t="str">
        <f t="shared" si="1115"/>
        <v/>
      </c>
      <c r="BF1960" s="12">
        <f t="shared" si="1118"/>
        <v>0</v>
      </c>
      <c r="BG1960" s="12">
        <f t="shared" si="1119"/>
        <v>0</v>
      </c>
      <c r="BH1960" s="12">
        <f t="shared" si="1120"/>
        <v>0</v>
      </c>
      <c r="BI1960" s="12">
        <f t="shared" si="1121"/>
        <v>0</v>
      </c>
      <c r="BJ1960" s="12">
        <f t="shared" si="1122"/>
        <v>0</v>
      </c>
      <c r="BK1960" s="12">
        <f t="shared" si="1123"/>
        <v>0</v>
      </c>
      <c r="BL1960" s="20">
        <f t="shared" si="1124"/>
        <v>0</v>
      </c>
      <c r="BM1960" s="12">
        <f t="shared" si="1125"/>
        <v>0</v>
      </c>
      <c r="BN1960" s="12" t="str">
        <f t="shared" si="1148"/>
        <v/>
      </c>
      <c r="BO1960" s="12" t="str">
        <f t="shared" si="1126"/>
        <v/>
      </c>
      <c r="BP1960" s="12" t="str">
        <f t="shared" si="1127"/>
        <v/>
      </c>
      <c r="BQ1960" s="12" t="str">
        <f t="shared" si="1128"/>
        <v/>
      </c>
      <c r="BS1960" s="12">
        <f t="shared" si="1129"/>
        <v>0</v>
      </c>
      <c r="BT1960" s="12">
        <f t="shared" si="1130"/>
        <v>0</v>
      </c>
      <c r="BU1960" s="12">
        <f t="shared" si="1131"/>
        <v>0</v>
      </c>
      <c r="BV1960" s="12">
        <f t="shared" si="1132"/>
        <v>0</v>
      </c>
      <c r="BW1960" s="12">
        <f t="shared" si="1133"/>
        <v>0</v>
      </c>
      <c r="BX1960" s="12">
        <f t="shared" si="1134"/>
        <v>0</v>
      </c>
      <c r="BY1960" s="12">
        <f t="shared" si="1135"/>
        <v>0</v>
      </c>
      <c r="BZ1960" s="12">
        <f t="shared" si="1136"/>
        <v>0</v>
      </c>
      <c r="CA1960" s="12" t="str">
        <f t="shared" si="1137"/>
        <v/>
      </c>
      <c r="CB1960" s="21" t="str">
        <f t="shared" si="1138"/>
        <v/>
      </c>
      <c r="CC1960" s="12" t="str">
        <f t="shared" si="1139"/>
        <v/>
      </c>
      <c r="CD1960" s="12" t="str">
        <f t="shared" si="1140"/>
        <v/>
      </c>
      <c r="CF1960" s="12">
        <f t="shared" si="1141"/>
        <v>0</v>
      </c>
      <c r="CG1960" s="12">
        <f t="shared" si="1142"/>
        <v>0</v>
      </c>
      <c r="CH1960" s="12">
        <f t="shared" si="1143"/>
        <v>0</v>
      </c>
      <c r="CI1960" s="12">
        <f t="shared" si="1144"/>
        <v>0</v>
      </c>
      <c r="CJ1960" s="12">
        <f t="shared" si="1145"/>
        <v>0</v>
      </c>
      <c r="CK1960" s="12">
        <f t="shared" si="1146"/>
        <v>0</v>
      </c>
    </row>
    <row r="1961" spans="50:89" x14ac:dyDescent="0.25">
      <c r="AX1961" s="12" t="str">
        <f t="shared" si="1116"/>
        <v/>
      </c>
      <c r="AY1961" s="12" t="str">
        <f t="shared" si="1147"/>
        <v/>
      </c>
      <c r="AZ1961" s="20">
        <f t="shared" si="1117"/>
        <v>0</v>
      </c>
      <c r="BA1961" s="12" t="str">
        <f t="shared" si="1112"/>
        <v/>
      </c>
      <c r="BB1961" s="12" t="str">
        <f t="shared" si="1113"/>
        <v/>
      </c>
      <c r="BC1961" s="12" t="str">
        <f t="shared" si="1114"/>
        <v/>
      </c>
      <c r="BD1961" s="12" t="str">
        <f t="shared" si="1115"/>
        <v/>
      </c>
      <c r="BF1961" s="12">
        <f t="shared" si="1118"/>
        <v>0</v>
      </c>
      <c r="BG1961" s="12">
        <f t="shared" si="1119"/>
        <v>0</v>
      </c>
      <c r="BH1961" s="12">
        <f t="shared" si="1120"/>
        <v>0</v>
      </c>
      <c r="BI1961" s="12">
        <f t="shared" si="1121"/>
        <v>0</v>
      </c>
      <c r="BJ1961" s="12">
        <f t="shared" si="1122"/>
        <v>0</v>
      </c>
      <c r="BK1961" s="12">
        <f t="shared" si="1123"/>
        <v>0</v>
      </c>
      <c r="BL1961" s="20">
        <f t="shared" si="1124"/>
        <v>0</v>
      </c>
      <c r="BM1961" s="12">
        <f t="shared" si="1125"/>
        <v>0</v>
      </c>
      <c r="BN1961" s="12" t="str">
        <f t="shared" si="1148"/>
        <v/>
      </c>
      <c r="BO1961" s="12" t="str">
        <f t="shared" si="1126"/>
        <v/>
      </c>
      <c r="BP1961" s="12" t="str">
        <f t="shared" si="1127"/>
        <v/>
      </c>
      <c r="BQ1961" s="12" t="str">
        <f t="shared" si="1128"/>
        <v/>
      </c>
      <c r="BS1961" s="12">
        <f t="shared" si="1129"/>
        <v>0</v>
      </c>
      <c r="BT1961" s="12">
        <f t="shared" si="1130"/>
        <v>0</v>
      </c>
      <c r="BU1961" s="12">
        <f t="shared" si="1131"/>
        <v>0</v>
      </c>
      <c r="BV1961" s="12">
        <f t="shared" si="1132"/>
        <v>0</v>
      </c>
      <c r="BW1961" s="12">
        <f t="shared" si="1133"/>
        <v>0</v>
      </c>
      <c r="BX1961" s="12">
        <f t="shared" si="1134"/>
        <v>0</v>
      </c>
      <c r="BY1961" s="12">
        <f t="shared" si="1135"/>
        <v>0</v>
      </c>
      <c r="BZ1961" s="12">
        <f t="shared" si="1136"/>
        <v>0</v>
      </c>
      <c r="CA1961" s="12" t="str">
        <f t="shared" si="1137"/>
        <v/>
      </c>
      <c r="CB1961" s="21" t="str">
        <f t="shared" si="1138"/>
        <v/>
      </c>
      <c r="CC1961" s="12" t="str">
        <f t="shared" si="1139"/>
        <v/>
      </c>
      <c r="CD1961" s="12" t="str">
        <f t="shared" si="1140"/>
        <v/>
      </c>
      <c r="CF1961" s="12">
        <f t="shared" si="1141"/>
        <v>0</v>
      </c>
      <c r="CG1961" s="12">
        <f t="shared" si="1142"/>
        <v>0</v>
      </c>
      <c r="CH1961" s="12">
        <f t="shared" si="1143"/>
        <v>0</v>
      </c>
      <c r="CI1961" s="12">
        <f t="shared" si="1144"/>
        <v>0</v>
      </c>
      <c r="CJ1961" s="12">
        <f t="shared" si="1145"/>
        <v>0</v>
      </c>
      <c r="CK1961" s="12">
        <f t="shared" si="1146"/>
        <v>0</v>
      </c>
    </row>
    <row r="1962" spans="50:89" x14ac:dyDescent="0.25">
      <c r="AX1962" s="12" t="str">
        <f t="shared" si="1116"/>
        <v/>
      </c>
      <c r="AY1962" s="12" t="str">
        <f t="shared" si="1147"/>
        <v/>
      </c>
      <c r="AZ1962" s="20">
        <f t="shared" si="1117"/>
        <v>0</v>
      </c>
      <c r="BA1962" s="12" t="str">
        <f t="shared" si="1112"/>
        <v/>
      </c>
      <c r="BB1962" s="12" t="str">
        <f t="shared" si="1113"/>
        <v/>
      </c>
      <c r="BC1962" s="12" t="str">
        <f t="shared" si="1114"/>
        <v/>
      </c>
      <c r="BD1962" s="12" t="str">
        <f t="shared" si="1115"/>
        <v/>
      </c>
      <c r="BF1962" s="12">
        <f t="shared" si="1118"/>
        <v>0</v>
      </c>
      <c r="BG1962" s="12">
        <f t="shared" si="1119"/>
        <v>0</v>
      </c>
      <c r="BH1962" s="12">
        <f t="shared" si="1120"/>
        <v>0</v>
      </c>
      <c r="BI1962" s="12">
        <f t="shared" si="1121"/>
        <v>0</v>
      </c>
      <c r="BJ1962" s="12">
        <f t="shared" si="1122"/>
        <v>0</v>
      </c>
      <c r="BK1962" s="12">
        <f t="shared" si="1123"/>
        <v>0</v>
      </c>
      <c r="BL1962" s="20">
        <f t="shared" si="1124"/>
        <v>0</v>
      </c>
      <c r="BM1962" s="12">
        <f t="shared" si="1125"/>
        <v>0</v>
      </c>
      <c r="BN1962" s="12" t="str">
        <f t="shared" si="1148"/>
        <v/>
      </c>
      <c r="BO1962" s="12" t="str">
        <f t="shared" si="1126"/>
        <v/>
      </c>
      <c r="BP1962" s="12" t="str">
        <f t="shared" si="1127"/>
        <v/>
      </c>
      <c r="BQ1962" s="12" t="str">
        <f t="shared" si="1128"/>
        <v/>
      </c>
      <c r="BS1962" s="12">
        <f t="shared" si="1129"/>
        <v>0</v>
      </c>
      <c r="BT1962" s="12">
        <f t="shared" si="1130"/>
        <v>0</v>
      </c>
      <c r="BU1962" s="12">
        <f t="shared" si="1131"/>
        <v>0</v>
      </c>
      <c r="BV1962" s="12">
        <f t="shared" si="1132"/>
        <v>0</v>
      </c>
      <c r="BW1962" s="12">
        <f t="shared" si="1133"/>
        <v>0</v>
      </c>
      <c r="BX1962" s="12">
        <f t="shared" si="1134"/>
        <v>0</v>
      </c>
      <c r="BY1962" s="12">
        <f t="shared" si="1135"/>
        <v>0</v>
      </c>
      <c r="BZ1962" s="12">
        <f t="shared" si="1136"/>
        <v>0</v>
      </c>
      <c r="CA1962" s="12" t="str">
        <f t="shared" si="1137"/>
        <v/>
      </c>
      <c r="CB1962" s="21" t="str">
        <f t="shared" si="1138"/>
        <v/>
      </c>
      <c r="CC1962" s="12" t="str">
        <f t="shared" si="1139"/>
        <v/>
      </c>
      <c r="CD1962" s="12" t="str">
        <f t="shared" si="1140"/>
        <v/>
      </c>
      <c r="CF1962" s="12">
        <f t="shared" si="1141"/>
        <v>0</v>
      </c>
      <c r="CG1962" s="12">
        <f t="shared" si="1142"/>
        <v>0</v>
      </c>
      <c r="CH1962" s="12">
        <f t="shared" si="1143"/>
        <v>0</v>
      </c>
      <c r="CI1962" s="12">
        <f t="shared" si="1144"/>
        <v>0</v>
      </c>
      <c r="CJ1962" s="12">
        <f t="shared" si="1145"/>
        <v>0</v>
      </c>
      <c r="CK1962" s="12">
        <f t="shared" si="1146"/>
        <v>0</v>
      </c>
    </row>
    <row r="1963" spans="50:89" x14ac:dyDescent="0.25">
      <c r="AX1963" s="12" t="str">
        <f t="shared" si="1116"/>
        <v/>
      </c>
      <c r="AY1963" s="12" t="str">
        <f t="shared" si="1147"/>
        <v/>
      </c>
      <c r="AZ1963" s="20">
        <f t="shared" si="1117"/>
        <v>0</v>
      </c>
      <c r="BA1963" s="12" t="str">
        <f t="shared" si="1112"/>
        <v/>
      </c>
      <c r="BB1963" s="12" t="str">
        <f t="shared" si="1113"/>
        <v/>
      </c>
      <c r="BC1963" s="12" t="str">
        <f t="shared" si="1114"/>
        <v/>
      </c>
      <c r="BD1963" s="12" t="str">
        <f t="shared" si="1115"/>
        <v/>
      </c>
      <c r="BF1963" s="12">
        <f t="shared" si="1118"/>
        <v>0</v>
      </c>
      <c r="BG1963" s="12">
        <f t="shared" si="1119"/>
        <v>0</v>
      </c>
      <c r="BH1963" s="12">
        <f t="shared" si="1120"/>
        <v>0</v>
      </c>
      <c r="BI1963" s="12">
        <f t="shared" si="1121"/>
        <v>0</v>
      </c>
      <c r="BJ1963" s="12">
        <f t="shared" si="1122"/>
        <v>0</v>
      </c>
      <c r="BK1963" s="12">
        <f t="shared" si="1123"/>
        <v>0</v>
      </c>
      <c r="BL1963" s="20">
        <f t="shared" si="1124"/>
        <v>0</v>
      </c>
      <c r="BM1963" s="12">
        <f t="shared" si="1125"/>
        <v>0</v>
      </c>
      <c r="BN1963" s="12" t="str">
        <f t="shared" si="1148"/>
        <v/>
      </c>
      <c r="BO1963" s="12" t="str">
        <f t="shared" si="1126"/>
        <v/>
      </c>
      <c r="BP1963" s="12" t="str">
        <f t="shared" si="1127"/>
        <v/>
      </c>
      <c r="BQ1963" s="12" t="str">
        <f t="shared" si="1128"/>
        <v/>
      </c>
      <c r="BS1963" s="12">
        <f t="shared" si="1129"/>
        <v>0</v>
      </c>
      <c r="BT1963" s="12">
        <f t="shared" si="1130"/>
        <v>0</v>
      </c>
      <c r="BU1963" s="12">
        <f t="shared" si="1131"/>
        <v>0</v>
      </c>
      <c r="BV1963" s="12">
        <f t="shared" si="1132"/>
        <v>0</v>
      </c>
      <c r="BW1963" s="12">
        <f t="shared" si="1133"/>
        <v>0</v>
      </c>
      <c r="BX1963" s="12">
        <f t="shared" si="1134"/>
        <v>0</v>
      </c>
      <c r="BY1963" s="12">
        <f t="shared" si="1135"/>
        <v>0</v>
      </c>
      <c r="BZ1963" s="12">
        <f t="shared" si="1136"/>
        <v>0</v>
      </c>
      <c r="CA1963" s="12" t="str">
        <f t="shared" si="1137"/>
        <v/>
      </c>
      <c r="CB1963" s="21" t="str">
        <f t="shared" si="1138"/>
        <v/>
      </c>
      <c r="CC1963" s="12" t="str">
        <f t="shared" si="1139"/>
        <v/>
      </c>
      <c r="CD1963" s="12" t="str">
        <f t="shared" si="1140"/>
        <v/>
      </c>
      <c r="CF1963" s="12">
        <f t="shared" si="1141"/>
        <v>0</v>
      </c>
      <c r="CG1963" s="12">
        <f t="shared" si="1142"/>
        <v>0</v>
      </c>
      <c r="CH1963" s="12">
        <f t="shared" si="1143"/>
        <v>0</v>
      </c>
      <c r="CI1963" s="12">
        <f t="shared" si="1144"/>
        <v>0</v>
      </c>
      <c r="CJ1963" s="12">
        <f t="shared" si="1145"/>
        <v>0</v>
      </c>
      <c r="CK1963" s="12">
        <f t="shared" si="1146"/>
        <v>0</v>
      </c>
    </row>
    <row r="1964" spans="50:89" x14ac:dyDescent="0.25">
      <c r="AX1964" s="12" t="str">
        <f t="shared" si="1116"/>
        <v/>
      </c>
      <c r="AY1964" s="12" t="str">
        <f t="shared" si="1147"/>
        <v/>
      </c>
      <c r="AZ1964" s="20">
        <f t="shared" si="1117"/>
        <v>0</v>
      </c>
      <c r="BA1964" s="12" t="str">
        <f t="shared" si="1112"/>
        <v/>
      </c>
      <c r="BB1964" s="12" t="str">
        <f t="shared" si="1113"/>
        <v/>
      </c>
      <c r="BC1964" s="12" t="str">
        <f t="shared" si="1114"/>
        <v/>
      </c>
      <c r="BD1964" s="12" t="str">
        <f t="shared" si="1115"/>
        <v/>
      </c>
      <c r="BF1964" s="12">
        <f t="shared" si="1118"/>
        <v>0</v>
      </c>
      <c r="BG1964" s="12">
        <f t="shared" si="1119"/>
        <v>0</v>
      </c>
      <c r="BH1964" s="12">
        <f t="shared" si="1120"/>
        <v>0</v>
      </c>
      <c r="BI1964" s="12">
        <f t="shared" si="1121"/>
        <v>0</v>
      </c>
      <c r="BJ1964" s="12">
        <f t="shared" si="1122"/>
        <v>0</v>
      </c>
      <c r="BK1964" s="12">
        <f t="shared" si="1123"/>
        <v>0</v>
      </c>
      <c r="BL1964" s="20">
        <f t="shared" si="1124"/>
        <v>0</v>
      </c>
      <c r="BM1964" s="12">
        <f t="shared" si="1125"/>
        <v>0</v>
      </c>
      <c r="BN1964" s="12" t="str">
        <f t="shared" si="1148"/>
        <v/>
      </c>
      <c r="BO1964" s="12" t="str">
        <f t="shared" si="1126"/>
        <v/>
      </c>
      <c r="BP1964" s="12" t="str">
        <f t="shared" si="1127"/>
        <v/>
      </c>
      <c r="BQ1964" s="12" t="str">
        <f t="shared" si="1128"/>
        <v/>
      </c>
      <c r="BS1964" s="12">
        <f t="shared" si="1129"/>
        <v>0</v>
      </c>
      <c r="BT1964" s="12">
        <f t="shared" si="1130"/>
        <v>0</v>
      </c>
      <c r="BU1964" s="12">
        <f t="shared" si="1131"/>
        <v>0</v>
      </c>
      <c r="BV1964" s="12">
        <f t="shared" si="1132"/>
        <v>0</v>
      </c>
      <c r="BW1964" s="12">
        <f t="shared" si="1133"/>
        <v>0</v>
      </c>
      <c r="BX1964" s="12">
        <f t="shared" si="1134"/>
        <v>0</v>
      </c>
      <c r="BY1964" s="12">
        <f t="shared" si="1135"/>
        <v>0</v>
      </c>
      <c r="BZ1964" s="12">
        <f t="shared" si="1136"/>
        <v>0</v>
      </c>
      <c r="CA1964" s="12" t="str">
        <f t="shared" si="1137"/>
        <v/>
      </c>
      <c r="CB1964" s="21" t="str">
        <f t="shared" si="1138"/>
        <v/>
      </c>
      <c r="CC1964" s="12" t="str">
        <f t="shared" si="1139"/>
        <v/>
      </c>
      <c r="CD1964" s="12" t="str">
        <f t="shared" si="1140"/>
        <v/>
      </c>
      <c r="CF1964" s="12">
        <f t="shared" si="1141"/>
        <v>0</v>
      </c>
      <c r="CG1964" s="12">
        <f t="shared" si="1142"/>
        <v>0</v>
      </c>
      <c r="CH1964" s="12">
        <f t="shared" si="1143"/>
        <v>0</v>
      </c>
      <c r="CI1964" s="12">
        <f t="shared" si="1144"/>
        <v>0</v>
      </c>
      <c r="CJ1964" s="12">
        <f t="shared" si="1145"/>
        <v>0</v>
      </c>
      <c r="CK1964" s="12">
        <f t="shared" si="1146"/>
        <v>0</v>
      </c>
    </row>
    <row r="1965" spans="50:89" x14ac:dyDescent="0.25">
      <c r="AX1965" s="12" t="str">
        <f t="shared" si="1116"/>
        <v/>
      </c>
      <c r="AY1965" s="12" t="str">
        <f t="shared" si="1147"/>
        <v/>
      </c>
      <c r="AZ1965" s="20">
        <f t="shared" si="1117"/>
        <v>0</v>
      </c>
      <c r="BA1965" s="12" t="str">
        <f t="shared" si="1112"/>
        <v/>
      </c>
      <c r="BB1965" s="12" t="str">
        <f t="shared" si="1113"/>
        <v/>
      </c>
      <c r="BC1965" s="12" t="str">
        <f t="shared" si="1114"/>
        <v/>
      </c>
      <c r="BD1965" s="12" t="str">
        <f t="shared" si="1115"/>
        <v/>
      </c>
      <c r="BF1965" s="12">
        <f t="shared" si="1118"/>
        <v>0</v>
      </c>
      <c r="BG1965" s="12">
        <f t="shared" si="1119"/>
        <v>0</v>
      </c>
      <c r="BH1965" s="12">
        <f t="shared" si="1120"/>
        <v>0</v>
      </c>
      <c r="BI1965" s="12">
        <f t="shared" si="1121"/>
        <v>0</v>
      </c>
      <c r="BJ1965" s="12">
        <f t="shared" si="1122"/>
        <v>0</v>
      </c>
      <c r="BK1965" s="12">
        <f t="shared" si="1123"/>
        <v>0</v>
      </c>
      <c r="BL1965" s="20">
        <f t="shared" si="1124"/>
        <v>0</v>
      </c>
      <c r="BM1965" s="12">
        <f t="shared" si="1125"/>
        <v>0</v>
      </c>
      <c r="BN1965" s="12" t="str">
        <f t="shared" si="1148"/>
        <v/>
      </c>
      <c r="BO1965" s="12" t="str">
        <f t="shared" si="1126"/>
        <v/>
      </c>
      <c r="BP1965" s="12" t="str">
        <f t="shared" si="1127"/>
        <v/>
      </c>
      <c r="BQ1965" s="12" t="str">
        <f t="shared" si="1128"/>
        <v/>
      </c>
      <c r="BS1965" s="12">
        <f t="shared" si="1129"/>
        <v>0</v>
      </c>
      <c r="BT1965" s="12">
        <f t="shared" si="1130"/>
        <v>0</v>
      </c>
      <c r="BU1965" s="12">
        <f t="shared" si="1131"/>
        <v>0</v>
      </c>
      <c r="BV1965" s="12">
        <f t="shared" si="1132"/>
        <v>0</v>
      </c>
      <c r="BW1965" s="12">
        <f t="shared" si="1133"/>
        <v>0</v>
      </c>
      <c r="BX1965" s="12">
        <f t="shared" si="1134"/>
        <v>0</v>
      </c>
      <c r="BY1965" s="12">
        <f t="shared" si="1135"/>
        <v>0</v>
      </c>
      <c r="BZ1965" s="12">
        <f t="shared" si="1136"/>
        <v>0</v>
      </c>
      <c r="CA1965" s="12" t="str">
        <f t="shared" si="1137"/>
        <v/>
      </c>
      <c r="CB1965" s="21" t="str">
        <f t="shared" si="1138"/>
        <v/>
      </c>
      <c r="CC1965" s="12" t="str">
        <f t="shared" si="1139"/>
        <v/>
      </c>
      <c r="CD1965" s="12" t="str">
        <f t="shared" si="1140"/>
        <v/>
      </c>
      <c r="CF1965" s="12">
        <f t="shared" si="1141"/>
        <v>0</v>
      </c>
      <c r="CG1965" s="12">
        <f t="shared" si="1142"/>
        <v>0</v>
      </c>
      <c r="CH1965" s="12">
        <f t="shared" si="1143"/>
        <v>0</v>
      </c>
      <c r="CI1965" s="12">
        <f t="shared" si="1144"/>
        <v>0</v>
      </c>
      <c r="CJ1965" s="12">
        <f t="shared" si="1145"/>
        <v>0</v>
      </c>
      <c r="CK1965" s="12">
        <f t="shared" si="1146"/>
        <v>0</v>
      </c>
    </row>
    <row r="1966" spans="50:89" x14ac:dyDescent="0.25">
      <c r="AX1966" s="12" t="str">
        <f t="shared" si="1116"/>
        <v/>
      </c>
      <c r="AY1966" s="12" t="str">
        <f t="shared" si="1147"/>
        <v/>
      </c>
      <c r="AZ1966" s="20">
        <f t="shared" si="1117"/>
        <v>0</v>
      </c>
      <c r="BA1966" s="12" t="str">
        <f t="shared" si="1112"/>
        <v/>
      </c>
      <c r="BB1966" s="12" t="str">
        <f t="shared" si="1113"/>
        <v/>
      </c>
      <c r="BC1966" s="12" t="str">
        <f t="shared" si="1114"/>
        <v/>
      </c>
      <c r="BD1966" s="12" t="str">
        <f t="shared" si="1115"/>
        <v/>
      </c>
      <c r="BF1966" s="12">
        <f t="shared" si="1118"/>
        <v>0</v>
      </c>
      <c r="BG1966" s="12">
        <f t="shared" si="1119"/>
        <v>0</v>
      </c>
      <c r="BH1966" s="12">
        <f t="shared" si="1120"/>
        <v>0</v>
      </c>
      <c r="BI1966" s="12">
        <f t="shared" si="1121"/>
        <v>0</v>
      </c>
      <c r="BJ1966" s="12">
        <f t="shared" si="1122"/>
        <v>0</v>
      </c>
      <c r="BK1966" s="12">
        <f t="shared" si="1123"/>
        <v>0</v>
      </c>
      <c r="BL1966" s="20">
        <f t="shared" si="1124"/>
        <v>0</v>
      </c>
      <c r="BM1966" s="12">
        <f t="shared" si="1125"/>
        <v>0</v>
      </c>
      <c r="BN1966" s="12" t="str">
        <f t="shared" si="1148"/>
        <v/>
      </c>
      <c r="BO1966" s="12" t="str">
        <f t="shared" si="1126"/>
        <v/>
      </c>
      <c r="BP1966" s="12" t="str">
        <f t="shared" si="1127"/>
        <v/>
      </c>
      <c r="BQ1966" s="12" t="str">
        <f t="shared" si="1128"/>
        <v/>
      </c>
      <c r="BS1966" s="12">
        <f t="shared" si="1129"/>
        <v>0</v>
      </c>
      <c r="BT1966" s="12">
        <f t="shared" si="1130"/>
        <v>0</v>
      </c>
      <c r="BU1966" s="12">
        <f t="shared" si="1131"/>
        <v>0</v>
      </c>
      <c r="BV1966" s="12">
        <f t="shared" si="1132"/>
        <v>0</v>
      </c>
      <c r="BW1966" s="12">
        <f t="shared" si="1133"/>
        <v>0</v>
      </c>
      <c r="BX1966" s="12">
        <f t="shared" si="1134"/>
        <v>0</v>
      </c>
      <c r="BY1966" s="12">
        <f t="shared" si="1135"/>
        <v>0</v>
      </c>
      <c r="BZ1966" s="12">
        <f t="shared" si="1136"/>
        <v>0</v>
      </c>
      <c r="CA1966" s="12" t="str">
        <f t="shared" si="1137"/>
        <v/>
      </c>
      <c r="CB1966" s="21" t="str">
        <f t="shared" si="1138"/>
        <v/>
      </c>
      <c r="CC1966" s="12" t="str">
        <f t="shared" si="1139"/>
        <v/>
      </c>
      <c r="CD1966" s="12" t="str">
        <f t="shared" si="1140"/>
        <v/>
      </c>
      <c r="CF1966" s="12">
        <f t="shared" si="1141"/>
        <v>0</v>
      </c>
      <c r="CG1966" s="12">
        <f t="shared" si="1142"/>
        <v>0</v>
      </c>
      <c r="CH1966" s="12">
        <f t="shared" si="1143"/>
        <v>0</v>
      </c>
      <c r="CI1966" s="12">
        <f t="shared" si="1144"/>
        <v>0</v>
      </c>
      <c r="CJ1966" s="12">
        <f t="shared" si="1145"/>
        <v>0</v>
      </c>
      <c r="CK1966" s="12">
        <f t="shared" si="1146"/>
        <v>0</v>
      </c>
    </row>
    <row r="1967" spans="50:89" x14ac:dyDescent="0.25">
      <c r="AX1967" s="12" t="str">
        <f t="shared" si="1116"/>
        <v/>
      </c>
      <c r="AY1967" s="12" t="str">
        <f t="shared" si="1147"/>
        <v/>
      </c>
      <c r="AZ1967" s="20">
        <f t="shared" si="1117"/>
        <v>0</v>
      </c>
      <c r="BA1967" s="12" t="str">
        <f t="shared" si="1112"/>
        <v/>
      </c>
      <c r="BB1967" s="12" t="str">
        <f t="shared" si="1113"/>
        <v/>
      </c>
      <c r="BC1967" s="12" t="str">
        <f t="shared" si="1114"/>
        <v/>
      </c>
      <c r="BD1967" s="12" t="str">
        <f t="shared" si="1115"/>
        <v/>
      </c>
      <c r="BF1967" s="12">
        <f t="shared" si="1118"/>
        <v>0</v>
      </c>
      <c r="BG1967" s="12">
        <f t="shared" si="1119"/>
        <v>0</v>
      </c>
      <c r="BH1967" s="12">
        <f t="shared" si="1120"/>
        <v>0</v>
      </c>
      <c r="BI1967" s="12">
        <f t="shared" si="1121"/>
        <v>0</v>
      </c>
      <c r="BJ1967" s="12">
        <f t="shared" si="1122"/>
        <v>0</v>
      </c>
      <c r="BK1967" s="12">
        <f t="shared" si="1123"/>
        <v>0</v>
      </c>
      <c r="BL1967" s="20">
        <f t="shared" si="1124"/>
        <v>0</v>
      </c>
      <c r="BM1967" s="12">
        <f t="shared" si="1125"/>
        <v>0</v>
      </c>
      <c r="BN1967" s="12" t="str">
        <f t="shared" si="1148"/>
        <v/>
      </c>
      <c r="BO1967" s="12" t="str">
        <f t="shared" si="1126"/>
        <v/>
      </c>
      <c r="BP1967" s="12" t="str">
        <f t="shared" si="1127"/>
        <v/>
      </c>
      <c r="BQ1967" s="12" t="str">
        <f t="shared" si="1128"/>
        <v/>
      </c>
      <c r="BS1967" s="12">
        <f t="shared" si="1129"/>
        <v>0</v>
      </c>
      <c r="BT1967" s="12">
        <f t="shared" si="1130"/>
        <v>0</v>
      </c>
      <c r="BU1967" s="12">
        <f t="shared" si="1131"/>
        <v>0</v>
      </c>
      <c r="BV1967" s="12">
        <f t="shared" si="1132"/>
        <v>0</v>
      </c>
      <c r="BW1967" s="12">
        <f t="shared" si="1133"/>
        <v>0</v>
      </c>
      <c r="BX1967" s="12">
        <f t="shared" si="1134"/>
        <v>0</v>
      </c>
      <c r="BY1967" s="12">
        <f t="shared" si="1135"/>
        <v>0</v>
      </c>
      <c r="BZ1967" s="12">
        <f t="shared" si="1136"/>
        <v>0</v>
      </c>
      <c r="CA1967" s="12" t="str">
        <f t="shared" si="1137"/>
        <v/>
      </c>
      <c r="CB1967" s="21" t="str">
        <f t="shared" si="1138"/>
        <v/>
      </c>
      <c r="CC1967" s="12" t="str">
        <f t="shared" si="1139"/>
        <v/>
      </c>
      <c r="CD1967" s="12" t="str">
        <f t="shared" si="1140"/>
        <v/>
      </c>
      <c r="CF1967" s="12">
        <f t="shared" si="1141"/>
        <v>0</v>
      </c>
      <c r="CG1967" s="12">
        <f t="shared" si="1142"/>
        <v>0</v>
      </c>
      <c r="CH1967" s="12">
        <f t="shared" si="1143"/>
        <v>0</v>
      </c>
      <c r="CI1967" s="12">
        <f t="shared" si="1144"/>
        <v>0</v>
      </c>
      <c r="CJ1967" s="12">
        <f t="shared" si="1145"/>
        <v>0</v>
      </c>
      <c r="CK1967" s="12">
        <f t="shared" si="1146"/>
        <v>0</v>
      </c>
    </row>
    <row r="1968" spans="50:89" x14ac:dyDescent="0.25">
      <c r="AX1968" s="12" t="str">
        <f t="shared" si="1116"/>
        <v/>
      </c>
      <c r="AY1968" s="12" t="str">
        <f t="shared" si="1147"/>
        <v/>
      </c>
      <c r="AZ1968" s="20">
        <f t="shared" si="1117"/>
        <v>0</v>
      </c>
      <c r="BA1968" s="12" t="str">
        <f t="shared" si="1112"/>
        <v/>
      </c>
      <c r="BB1968" s="12" t="str">
        <f t="shared" si="1113"/>
        <v/>
      </c>
      <c r="BC1968" s="12" t="str">
        <f t="shared" si="1114"/>
        <v/>
      </c>
      <c r="BD1968" s="12" t="str">
        <f t="shared" si="1115"/>
        <v/>
      </c>
      <c r="BF1968" s="12">
        <f t="shared" si="1118"/>
        <v>0</v>
      </c>
      <c r="BG1968" s="12">
        <f t="shared" si="1119"/>
        <v>0</v>
      </c>
      <c r="BH1968" s="12">
        <f t="shared" si="1120"/>
        <v>0</v>
      </c>
      <c r="BI1968" s="12">
        <f t="shared" si="1121"/>
        <v>0</v>
      </c>
      <c r="BJ1968" s="12">
        <f t="shared" si="1122"/>
        <v>0</v>
      </c>
      <c r="BK1968" s="12">
        <f t="shared" si="1123"/>
        <v>0</v>
      </c>
      <c r="BL1968" s="20">
        <f t="shared" si="1124"/>
        <v>0</v>
      </c>
      <c r="BM1968" s="12">
        <f t="shared" si="1125"/>
        <v>0</v>
      </c>
      <c r="BN1968" s="12" t="str">
        <f t="shared" si="1148"/>
        <v/>
      </c>
      <c r="BO1968" s="12" t="str">
        <f t="shared" si="1126"/>
        <v/>
      </c>
      <c r="BP1968" s="12" t="str">
        <f t="shared" si="1127"/>
        <v/>
      </c>
      <c r="BQ1968" s="12" t="str">
        <f t="shared" si="1128"/>
        <v/>
      </c>
      <c r="BS1968" s="12">
        <f t="shared" si="1129"/>
        <v>0</v>
      </c>
      <c r="BT1968" s="12">
        <f t="shared" si="1130"/>
        <v>0</v>
      </c>
      <c r="BU1968" s="12">
        <f t="shared" si="1131"/>
        <v>0</v>
      </c>
      <c r="BV1968" s="12">
        <f t="shared" si="1132"/>
        <v>0</v>
      </c>
      <c r="BW1968" s="12">
        <f t="shared" si="1133"/>
        <v>0</v>
      </c>
      <c r="BX1968" s="12">
        <f t="shared" si="1134"/>
        <v>0</v>
      </c>
      <c r="BY1968" s="12">
        <f t="shared" si="1135"/>
        <v>0</v>
      </c>
      <c r="BZ1968" s="12">
        <f t="shared" si="1136"/>
        <v>0</v>
      </c>
      <c r="CA1968" s="12" t="str">
        <f t="shared" si="1137"/>
        <v/>
      </c>
      <c r="CB1968" s="21" t="str">
        <f t="shared" si="1138"/>
        <v/>
      </c>
      <c r="CC1968" s="12" t="str">
        <f t="shared" si="1139"/>
        <v/>
      </c>
      <c r="CD1968" s="12" t="str">
        <f t="shared" si="1140"/>
        <v/>
      </c>
      <c r="CF1968" s="12">
        <f t="shared" si="1141"/>
        <v>0</v>
      </c>
      <c r="CG1968" s="12">
        <f t="shared" si="1142"/>
        <v>0</v>
      </c>
      <c r="CH1968" s="12">
        <f t="shared" si="1143"/>
        <v>0</v>
      </c>
      <c r="CI1968" s="12">
        <f t="shared" si="1144"/>
        <v>0</v>
      </c>
      <c r="CJ1968" s="12">
        <f t="shared" si="1145"/>
        <v>0</v>
      </c>
      <c r="CK1968" s="12">
        <f t="shared" si="1146"/>
        <v>0</v>
      </c>
    </row>
    <row r="1969" spans="50:89" x14ac:dyDescent="0.25">
      <c r="AX1969" s="12" t="str">
        <f t="shared" si="1116"/>
        <v/>
      </c>
      <c r="AY1969" s="12" t="str">
        <f t="shared" si="1147"/>
        <v/>
      </c>
      <c r="AZ1969" s="20">
        <f t="shared" si="1117"/>
        <v>0</v>
      </c>
      <c r="BA1969" s="12" t="str">
        <f t="shared" si="1112"/>
        <v/>
      </c>
      <c r="BB1969" s="12" t="str">
        <f t="shared" si="1113"/>
        <v/>
      </c>
      <c r="BC1969" s="12" t="str">
        <f t="shared" si="1114"/>
        <v/>
      </c>
      <c r="BD1969" s="12" t="str">
        <f t="shared" si="1115"/>
        <v/>
      </c>
      <c r="BF1969" s="12">
        <f t="shared" si="1118"/>
        <v>0</v>
      </c>
      <c r="BG1969" s="12">
        <f t="shared" si="1119"/>
        <v>0</v>
      </c>
      <c r="BH1969" s="12">
        <f t="shared" si="1120"/>
        <v>0</v>
      </c>
      <c r="BI1969" s="12">
        <f t="shared" si="1121"/>
        <v>0</v>
      </c>
      <c r="BJ1969" s="12">
        <f t="shared" si="1122"/>
        <v>0</v>
      </c>
      <c r="BK1969" s="12">
        <f t="shared" si="1123"/>
        <v>0</v>
      </c>
      <c r="BL1969" s="20">
        <f t="shared" si="1124"/>
        <v>0</v>
      </c>
      <c r="BM1969" s="12">
        <f t="shared" si="1125"/>
        <v>0</v>
      </c>
      <c r="BN1969" s="12" t="str">
        <f t="shared" si="1148"/>
        <v/>
      </c>
      <c r="BO1969" s="12" t="str">
        <f t="shared" si="1126"/>
        <v/>
      </c>
      <c r="BP1969" s="12" t="str">
        <f t="shared" si="1127"/>
        <v/>
      </c>
      <c r="BQ1969" s="12" t="str">
        <f t="shared" si="1128"/>
        <v/>
      </c>
      <c r="BS1969" s="12">
        <f t="shared" si="1129"/>
        <v>0</v>
      </c>
      <c r="BT1969" s="12">
        <f t="shared" si="1130"/>
        <v>0</v>
      </c>
      <c r="BU1969" s="12">
        <f t="shared" si="1131"/>
        <v>0</v>
      </c>
      <c r="BV1969" s="12">
        <f t="shared" si="1132"/>
        <v>0</v>
      </c>
      <c r="BW1969" s="12">
        <f t="shared" si="1133"/>
        <v>0</v>
      </c>
      <c r="BX1969" s="12">
        <f t="shared" si="1134"/>
        <v>0</v>
      </c>
      <c r="BY1969" s="12">
        <f t="shared" si="1135"/>
        <v>0</v>
      </c>
      <c r="BZ1969" s="12">
        <f t="shared" si="1136"/>
        <v>0</v>
      </c>
      <c r="CA1969" s="12" t="str">
        <f t="shared" si="1137"/>
        <v/>
      </c>
      <c r="CB1969" s="21" t="str">
        <f t="shared" si="1138"/>
        <v/>
      </c>
      <c r="CC1969" s="12" t="str">
        <f t="shared" si="1139"/>
        <v/>
      </c>
      <c r="CD1969" s="12" t="str">
        <f t="shared" si="1140"/>
        <v/>
      </c>
      <c r="CF1969" s="12">
        <f t="shared" si="1141"/>
        <v>0</v>
      </c>
      <c r="CG1969" s="12">
        <f t="shared" si="1142"/>
        <v>0</v>
      </c>
      <c r="CH1969" s="12">
        <f t="shared" si="1143"/>
        <v>0</v>
      </c>
      <c r="CI1969" s="12">
        <f t="shared" si="1144"/>
        <v>0</v>
      </c>
      <c r="CJ1969" s="12">
        <f t="shared" si="1145"/>
        <v>0</v>
      </c>
      <c r="CK1969" s="12">
        <f t="shared" si="1146"/>
        <v>0</v>
      </c>
    </row>
    <row r="1970" spans="50:89" x14ac:dyDescent="0.25">
      <c r="AX1970" s="12" t="str">
        <f t="shared" si="1116"/>
        <v/>
      </c>
      <c r="AY1970" s="12" t="str">
        <f t="shared" si="1147"/>
        <v/>
      </c>
      <c r="AZ1970" s="20">
        <f t="shared" si="1117"/>
        <v>0</v>
      </c>
      <c r="BA1970" s="12" t="str">
        <f t="shared" si="1112"/>
        <v/>
      </c>
      <c r="BB1970" s="12" t="str">
        <f t="shared" si="1113"/>
        <v/>
      </c>
      <c r="BC1970" s="12" t="str">
        <f t="shared" si="1114"/>
        <v/>
      </c>
      <c r="BD1970" s="12" t="str">
        <f t="shared" si="1115"/>
        <v/>
      </c>
      <c r="BF1970" s="12">
        <f t="shared" si="1118"/>
        <v>0</v>
      </c>
      <c r="BG1970" s="12">
        <f t="shared" si="1119"/>
        <v>0</v>
      </c>
      <c r="BH1970" s="12">
        <f t="shared" si="1120"/>
        <v>0</v>
      </c>
      <c r="BI1970" s="12">
        <f t="shared" si="1121"/>
        <v>0</v>
      </c>
      <c r="BJ1970" s="12">
        <f t="shared" si="1122"/>
        <v>0</v>
      </c>
      <c r="BK1970" s="12">
        <f t="shared" si="1123"/>
        <v>0</v>
      </c>
      <c r="BL1970" s="20">
        <f t="shared" si="1124"/>
        <v>0</v>
      </c>
      <c r="BM1970" s="12">
        <f t="shared" si="1125"/>
        <v>0</v>
      </c>
      <c r="BN1970" s="12" t="str">
        <f t="shared" si="1148"/>
        <v/>
      </c>
      <c r="BO1970" s="12" t="str">
        <f t="shared" si="1126"/>
        <v/>
      </c>
      <c r="BP1970" s="12" t="str">
        <f t="shared" si="1127"/>
        <v/>
      </c>
      <c r="BQ1970" s="12" t="str">
        <f t="shared" si="1128"/>
        <v/>
      </c>
      <c r="BS1970" s="12">
        <f t="shared" si="1129"/>
        <v>0</v>
      </c>
      <c r="BT1970" s="12">
        <f t="shared" si="1130"/>
        <v>0</v>
      </c>
      <c r="BU1970" s="12">
        <f t="shared" si="1131"/>
        <v>0</v>
      </c>
      <c r="BV1970" s="12">
        <f t="shared" si="1132"/>
        <v>0</v>
      </c>
      <c r="BW1970" s="12">
        <f t="shared" si="1133"/>
        <v>0</v>
      </c>
      <c r="BX1970" s="12">
        <f t="shared" si="1134"/>
        <v>0</v>
      </c>
      <c r="BY1970" s="12">
        <f t="shared" si="1135"/>
        <v>0</v>
      </c>
      <c r="BZ1970" s="12">
        <f t="shared" si="1136"/>
        <v>0</v>
      </c>
      <c r="CA1970" s="12" t="str">
        <f t="shared" si="1137"/>
        <v/>
      </c>
      <c r="CB1970" s="21" t="str">
        <f t="shared" si="1138"/>
        <v/>
      </c>
      <c r="CC1970" s="12" t="str">
        <f t="shared" si="1139"/>
        <v/>
      </c>
      <c r="CD1970" s="12" t="str">
        <f t="shared" si="1140"/>
        <v/>
      </c>
      <c r="CF1970" s="12">
        <f t="shared" si="1141"/>
        <v>0</v>
      </c>
      <c r="CG1970" s="12">
        <f t="shared" si="1142"/>
        <v>0</v>
      </c>
      <c r="CH1970" s="12">
        <f t="shared" si="1143"/>
        <v>0</v>
      </c>
      <c r="CI1970" s="12">
        <f t="shared" si="1144"/>
        <v>0</v>
      </c>
      <c r="CJ1970" s="12">
        <f t="shared" si="1145"/>
        <v>0</v>
      </c>
      <c r="CK1970" s="12">
        <f t="shared" si="1146"/>
        <v>0</v>
      </c>
    </row>
    <row r="1971" spans="50:89" x14ac:dyDescent="0.25">
      <c r="AX1971" s="12" t="str">
        <f t="shared" si="1116"/>
        <v/>
      </c>
      <c r="AY1971" s="12" t="str">
        <f t="shared" si="1147"/>
        <v/>
      </c>
      <c r="AZ1971" s="20">
        <f t="shared" si="1117"/>
        <v>0</v>
      </c>
      <c r="BA1971" s="12" t="str">
        <f t="shared" si="1112"/>
        <v/>
      </c>
      <c r="BB1971" s="12" t="str">
        <f t="shared" si="1113"/>
        <v/>
      </c>
      <c r="BC1971" s="12" t="str">
        <f t="shared" si="1114"/>
        <v/>
      </c>
      <c r="BD1971" s="12" t="str">
        <f t="shared" si="1115"/>
        <v/>
      </c>
      <c r="BF1971" s="12">
        <f t="shared" si="1118"/>
        <v>0</v>
      </c>
      <c r="BG1971" s="12">
        <f t="shared" si="1119"/>
        <v>0</v>
      </c>
      <c r="BH1971" s="12">
        <f t="shared" si="1120"/>
        <v>0</v>
      </c>
      <c r="BI1971" s="12">
        <f t="shared" si="1121"/>
        <v>0</v>
      </c>
      <c r="BJ1971" s="12">
        <f t="shared" si="1122"/>
        <v>0</v>
      </c>
      <c r="BK1971" s="12">
        <f t="shared" si="1123"/>
        <v>0</v>
      </c>
      <c r="BL1971" s="20">
        <f t="shared" si="1124"/>
        <v>0</v>
      </c>
      <c r="BM1971" s="12">
        <f t="shared" si="1125"/>
        <v>0</v>
      </c>
      <c r="BN1971" s="12" t="str">
        <f t="shared" si="1148"/>
        <v/>
      </c>
      <c r="BO1971" s="12" t="str">
        <f t="shared" si="1126"/>
        <v/>
      </c>
      <c r="BP1971" s="12" t="str">
        <f t="shared" si="1127"/>
        <v/>
      </c>
      <c r="BQ1971" s="12" t="str">
        <f t="shared" si="1128"/>
        <v/>
      </c>
      <c r="BS1971" s="12">
        <f t="shared" si="1129"/>
        <v>0</v>
      </c>
      <c r="BT1971" s="12">
        <f t="shared" si="1130"/>
        <v>0</v>
      </c>
      <c r="BU1971" s="12">
        <f t="shared" si="1131"/>
        <v>0</v>
      </c>
      <c r="BV1971" s="12">
        <f t="shared" si="1132"/>
        <v>0</v>
      </c>
      <c r="BW1971" s="12">
        <f t="shared" si="1133"/>
        <v>0</v>
      </c>
      <c r="BX1971" s="12">
        <f t="shared" si="1134"/>
        <v>0</v>
      </c>
      <c r="BY1971" s="12">
        <f t="shared" si="1135"/>
        <v>0</v>
      </c>
      <c r="BZ1971" s="12">
        <f t="shared" si="1136"/>
        <v>0</v>
      </c>
      <c r="CA1971" s="12" t="str">
        <f t="shared" si="1137"/>
        <v/>
      </c>
      <c r="CB1971" s="21" t="str">
        <f t="shared" si="1138"/>
        <v/>
      </c>
      <c r="CC1971" s="12" t="str">
        <f t="shared" si="1139"/>
        <v/>
      </c>
      <c r="CD1971" s="12" t="str">
        <f t="shared" si="1140"/>
        <v/>
      </c>
      <c r="CF1971" s="12">
        <f t="shared" si="1141"/>
        <v>0</v>
      </c>
      <c r="CG1971" s="12">
        <f t="shared" si="1142"/>
        <v>0</v>
      </c>
      <c r="CH1971" s="12">
        <f t="shared" si="1143"/>
        <v>0</v>
      </c>
      <c r="CI1971" s="12">
        <f t="shared" si="1144"/>
        <v>0</v>
      </c>
      <c r="CJ1971" s="12">
        <f t="shared" si="1145"/>
        <v>0</v>
      </c>
      <c r="CK1971" s="12">
        <f t="shared" si="1146"/>
        <v>0</v>
      </c>
    </row>
    <row r="1972" spans="50:89" x14ac:dyDescent="0.25">
      <c r="AX1972" s="12" t="str">
        <f t="shared" si="1116"/>
        <v/>
      </c>
      <c r="AY1972" s="12" t="str">
        <f t="shared" si="1147"/>
        <v/>
      </c>
      <c r="AZ1972" s="20">
        <f t="shared" si="1117"/>
        <v>0</v>
      </c>
      <c r="BA1972" s="12" t="str">
        <f t="shared" si="1112"/>
        <v/>
      </c>
      <c r="BB1972" s="12" t="str">
        <f t="shared" si="1113"/>
        <v/>
      </c>
      <c r="BC1972" s="12" t="str">
        <f t="shared" si="1114"/>
        <v/>
      </c>
      <c r="BD1972" s="12" t="str">
        <f t="shared" si="1115"/>
        <v/>
      </c>
      <c r="BF1972" s="12">
        <f t="shared" si="1118"/>
        <v>0</v>
      </c>
      <c r="BG1972" s="12">
        <f t="shared" si="1119"/>
        <v>0</v>
      </c>
      <c r="BH1972" s="12">
        <f t="shared" si="1120"/>
        <v>0</v>
      </c>
      <c r="BI1972" s="12">
        <f t="shared" si="1121"/>
        <v>0</v>
      </c>
      <c r="BJ1972" s="12">
        <f t="shared" si="1122"/>
        <v>0</v>
      </c>
      <c r="BK1972" s="12">
        <f t="shared" si="1123"/>
        <v>0</v>
      </c>
      <c r="BL1972" s="20">
        <f t="shared" si="1124"/>
        <v>0</v>
      </c>
      <c r="BM1972" s="12">
        <f t="shared" si="1125"/>
        <v>0</v>
      </c>
      <c r="BN1972" s="12" t="str">
        <f t="shared" si="1148"/>
        <v/>
      </c>
      <c r="BO1972" s="12" t="str">
        <f t="shared" si="1126"/>
        <v/>
      </c>
      <c r="BP1972" s="12" t="str">
        <f t="shared" si="1127"/>
        <v/>
      </c>
      <c r="BQ1972" s="12" t="str">
        <f t="shared" si="1128"/>
        <v/>
      </c>
      <c r="BS1972" s="12">
        <f t="shared" si="1129"/>
        <v>0</v>
      </c>
      <c r="BT1972" s="12">
        <f t="shared" si="1130"/>
        <v>0</v>
      </c>
      <c r="BU1972" s="12">
        <f t="shared" si="1131"/>
        <v>0</v>
      </c>
      <c r="BV1972" s="12">
        <f t="shared" si="1132"/>
        <v>0</v>
      </c>
      <c r="BW1972" s="12">
        <f t="shared" si="1133"/>
        <v>0</v>
      </c>
      <c r="BX1972" s="12">
        <f t="shared" si="1134"/>
        <v>0</v>
      </c>
      <c r="BY1972" s="12">
        <f t="shared" si="1135"/>
        <v>0</v>
      </c>
      <c r="BZ1972" s="12">
        <f t="shared" si="1136"/>
        <v>0</v>
      </c>
      <c r="CA1972" s="12" t="str">
        <f t="shared" si="1137"/>
        <v/>
      </c>
      <c r="CB1972" s="21" t="str">
        <f t="shared" si="1138"/>
        <v/>
      </c>
      <c r="CC1972" s="12" t="str">
        <f t="shared" si="1139"/>
        <v/>
      </c>
      <c r="CD1972" s="12" t="str">
        <f t="shared" si="1140"/>
        <v/>
      </c>
      <c r="CF1972" s="12">
        <f t="shared" si="1141"/>
        <v>0</v>
      </c>
      <c r="CG1972" s="12">
        <f t="shared" si="1142"/>
        <v>0</v>
      </c>
      <c r="CH1972" s="12">
        <f t="shared" si="1143"/>
        <v>0</v>
      </c>
      <c r="CI1972" s="12">
        <f t="shared" si="1144"/>
        <v>0</v>
      </c>
      <c r="CJ1972" s="12">
        <f t="shared" si="1145"/>
        <v>0</v>
      </c>
      <c r="CK1972" s="12">
        <f t="shared" si="1146"/>
        <v>0</v>
      </c>
    </row>
    <row r="1973" spans="50:89" x14ac:dyDescent="0.25">
      <c r="AX1973" s="12" t="str">
        <f t="shared" si="1116"/>
        <v/>
      </c>
      <c r="AY1973" s="12" t="str">
        <f t="shared" si="1147"/>
        <v/>
      </c>
      <c r="AZ1973" s="20">
        <f t="shared" si="1117"/>
        <v>0</v>
      </c>
      <c r="BA1973" s="12" t="str">
        <f t="shared" si="1112"/>
        <v/>
      </c>
      <c r="BB1973" s="12" t="str">
        <f t="shared" si="1113"/>
        <v/>
      </c>
      <c r="BC1973" s="12" t="str">
        <f t="shared" si="1114"/>
        <v/>
      </c>
      <c r="BD1973" s="12" t="str">
        <f t="shared" si="1115"/>
        <v/>
      </c>
      <c r="BF1973" s="12">
        <f t="shared" si="1118"/>
        <v>0</v>
      </c>
      <c r="BG1973" s="12">
        <f t="shared" si="1119"/>
        <v>0</v>
      </c>
      <c r="BH1973" s="12">
        <f t="shared" si="1120"/>
        <v>0</v>
      </c>
      <c r="BI1973" s="12">
        <f t="shared" si="1121"/>
        <v>0</v>
      </c>
      <c r="BJ1973" s="12">
        <f t="shared" si="1122"/>
        <v>0</v>
      </c>
      <c r="BK1973" s="12">
        <f t="shared" si="1123"/>
        <v>0</v>
      </c>
      <c r="BL1973" s="20">
        <f t="shared" si="1124"/>
        <v>0</v>
      </c>
      <c r="BM1973" s="12">
        <f t="shared" si="1125"/>
        <v>0</v>
      </c>
      <c r="BN1973" s="12" t="str">
        <f t="shared" si="1148"/>
        <v/>
      </c>
      <c r="BO1973" s="12" t="str">
        <f t="shared" si="1126"/>
        <v/>
      </c>
      <c r="BP1973" s="12" t="str">
        <f t="shared" si="1127"/>
        <v/>
      </c>
      <c r="BQ1973" s="12" t="str">
        <f t="shared" si="1128"/>
        <v/>
      </c>
      <c r="BS1973" s="12">
        <f t="shared" si="1129"/>
        <v>0</v>
      </c>
      <c r="BT1973" s="12">
        <f t="shared" si="1130"/>
        <v>0</v>
      </c>
      <c r="BU1973" s="12">
        <f t="shared" si="1131"/>
        <v>0</v>
      </c>
      <c r="BV1973" s="12">
        <f t="shared" si="1132"/>
        <v>0</v>
      </c>
      <c r="BW1973" s="12">
        <f t="shared" si="1133"/>
        <v>0</v>
      </c>
      <c r="BX1973" s="12">
        <f t="shared" si="1134"/>
        <v>0</v>
      </c>
      <c r="BY1973" s="12">
        <f t="shared" si="1135"/>
        <v>0</v>
      </c>
      <c r="BZ1973" s="12">
        <f t="shared" si="1136"/>
        <v>0</v>
      </c>
      <c r="CA1973" s="12" t="str">
        <f t="shared" si="1137"/>
        <v/>
      </c>
      <c r="CB1973" s="21" t="str">
        <f t="shared" si="1138"/>
        <v/>
      </c>
      <c r="CC1973" s="12" t="str">
        <f t="shared" si="1139"/>
        <v/>
      </c>
      <c r="CD1973" s="12" t="str">
        <f t="shared" si="1140"/>
        <v/>
      </c>
      <c r="CF1973" s="12">
        <f t="shared" si="1141"/>
        <v>0</v>
      </c>
      <c r="CG1973" s="12">
        <f t="shared" si="1142"/>
        <v>0</v>
      </c>
      <c r="CH1973" s="12">
        <f t="shared" si="1143"/>
        <v>0</v>
      </c>
      <c r="CI1973" s="12">
        <f t="shared" si="1144"/>
        <v>0</v>
      </c>
      <c r="CJ1973" s="12">
        <f t="shared" si="1145"/>
        <v>0</v>
      </c>
      <c r="CK1973" s="12">
        <f t="shared" si="1146"/>
        <v>0</v>
      </c>
    </row>
    <row r="1974" spans="50:89" x14ac:dyDescent="0.25">
      <c r="AX1974" s="12" t="str">
        <f t="shared" si="1116"/>
        <v/>
      </c>
      <c r="AY1974" s="12" t="str">
        <f t="shared" si="1147"/>
        <v/>
      </c>
      <c r="AZ1974" s="20">
        <f t="shared" si="1117"/>
        <v>0</v>
      </c>
      <c r="BA1974" s="12" t="str">
        <f t="shared" si="1112"/>
        <v/>
      </c>
      <c r="BB1974" s="12" t="str">
        <f t="shared" si="1113"/>
        <v/>
      </c>
      <c r="BC1974" s="12" t="str">
        <f t="shared" si="1114"/>
        <v/>
      </c>
      <c r="BD1974" s="12" t="str">
        <f t="shared" si="1115"/>
        <v/>
      </c>
      <c r="BF1974" s="12">
        <f t="shared" si="1118"/>
        <v>0</v>
      </c>
      <c r="BG1974" s="12">
        <f t="shared" si="1119"/>
        <v>0</v>
      </c>
      <c r="BH1974" s="12">
        <f t="shared" si="1120"/>
        <v>0</v>
      </c>
      <c r="BI1974" s="12">
        <f t="shared" si="1121"/>
        <v>0</v>
      </c>
      <c r="BJ1974" s="12">
        <f t="shared" si="1122"/>
        <v>0</v>
      </c>
      <c r="BK1974" s="12">
        <f t="shared" si="1123"/>
        <v>0</v>
      </c>
      <c r="BL1974" s="20">
        <f t="shared" si="1124"/>
        <v>0</v>
      </c>
      <c r="BM1974" s="12">
        <f t="shared" si="1125"/>
        <v>0</v>
      </c>
      <c r="BN1974" s="12" t="str">
        <f t="shared" si="1148"/>
        <v/>
      </c>
      <c r="BO1974" s="12" t="str">
        <f t="shared" si="1126"/>
        <v/>
      </c>
      <c r="BP1974" s="12" t="str">
        <f t="shared" si="1127"/>
        <v/>
      </c>
      <c r="BQ1974" s="12" t="str">
        <f t="shared" si="1128"/>
        <v/>
      </c>
      <c r="BS1974" s="12">
        <f t="shared" si="1129"/>
        <v>0</v>
      </c>
      <c r="BT1974" s="12">
        <f t="shared" si="1130"/>
        <v>0</v>
      </c>
      <c r="BU1974" s="12">
        <f t="shared" si="1131"/>
        <v>0</v>
      </c>
      <c r="BV1974" s="12">
        <f t="shared" si="1132"/>
        <v>0</v>
      </c>
      <c r="BW1974" s="12">
        <f t="shared" si="1133"/>
        <v>0</v>
      </c>
      <c r="BX1974" s="12">
        <f t="shared" si="1134"/>
        <v>0</v>
      </c>
      <c r="BY1974" s="12">
        <f t="shared" si="1135"/>
        <v>0</v>
      </c>
      <c r="BZ1974" s="12">
        <f t="shared" si="1136"/>
        <v>0</v>
      </c>
      <c r="CA1974" s="12" t="str">
        <f t="shared" si="1137"/>
        <v/>
      </c>
      <c r="CB1974" s="21" t="str">
        <f t="shared" si="1138"/>
        <v/>
      </c>
      <c r="CC1974" s="12" t="str">
        <f t="shared" si="1139"/>
        <v/>
      </c>
      <c r="CD1974" s="12" t="str">
        <f t="shared" si="1140"/>
        <v/>
      </c>
      <c r="CF1974" s="12">
        <f t="shared" si="1141"/>
        <v>0</v>
      </c>
      <c r="CG1974" s="12">
        <f t="shared" si="1142"/>
        <v>0</v>
      </c>
      <c r="CH1974" s="12">
        <f t="shared" si="1143"/>
        <v>0</v>
      </c>
      <c r="CI1974" s="12">
        <f t="shared" si="1144"/>
        <v>0</v>
      </c>
      <c r="CJ1974" s="12">
        <f t="shared" si="1145"/>
        <v>0</v>
      </c>
      <c r="CK1974" s="12">
        <f t="shared" si="1146"/>
        <v>0</v>
      </c>
    </row>
    <row r="1975" spans="50:89" x14ac:dyDescent="0.25">
      <c r="AX1975" s="12" t="str">
        <f t="shared" si="1116"/>
        <v/>
      </c>
      <c r="AY1975" s="12" t="str">
        <f t="shared" si="1147"/>
        <v/>
      </c>
      <c r="AZ1975" s="20">
        <f t="shared" si="1117"/>
        <v>0</v>
      </c>
      <c r="BA1975" s="12" t="str">
        <f t="shared" si="1112"/>
        <v/>
      </c>
      <c r="BB1975" s="12" t="str">
        <f t="shared" si="1113"/>
        <v/>
      </c>
      <c r="BC1975" s="12" t="str">
        <f t="shared" si="1114"/>
        <v/>
      </c>
      <c r="BD1975" s="12" t="str">
        <f t="shared" si="1115"/>
        <v/>
      </c>
      <c r="BF1975" s="12">
        <f t="shared" si="1118"/>
        <v>0</v>
      </c>
      <c r="BG1975" s="12">
        <f t="shared" si="1119"/>
        <v>0</v>
      </c>
      <c r="BH1975" s="12">
        <f t="shared" si="1120"/>
        <v>0</v>
      </c>
      <c r="BI1975" s="12">
        <f t="shared" si="1121"/>
        <v>0</v>
      </c>
      <c r="BJ1975" s="12">
        <f t="shared" si="1122"/>
        <v>0</v>
      </c>
      <c r="BK1975" s="12">
        <f t="shared" si="1123"/>
        <v>0</v>
      </c>
      <c r="BL1975" s="20">
        <f t="shared" si="1124"/>
        <v>0</v>
      </c>
      <c r="BM1975" s="12">
        <f t="shared" si="1125"/>
        <v>0</v>
      </c>
      <c r="BN1975" s="12" t="str">
        <f t="shared" si="1148"/>
        <v/>
      </c>
      <c r="BO1975" s="12" t="str">
        <f t="shared" si="1126"/>
        <v/>
      </c>
      <c r="BP1975" s="12" t="str">
        <f t="shared" si="1127"/>
        <v/>
      </c>
      <c r="BQ1975" s="12" t="str">
        <f t="shared" si="1128"/>
        <v/>
      </c>
      <c r="BS1975" s="12">
        <f t="shared" si="1129"/>
        <v>0</v>
      </c>
      <c r="BT1975" s="12">
        <f t="shared" si="1130"/>
        <v>0</v>
      </c>
      <c r="BU1975" s="12">
        <f t="shared" si="1131"/>
        <v>0</v>
      </c>
      <c r="BV1975" s="12">
        <f t="shared" si="1132"/>
        <v>0</v>
      </c>
      <c r="BW1975" s="12">
        <f t="shared" si="1133"/>
        <v>0</v>
      </c>
      <c r="BX1975" s="12">
        <f t="shared" si="1134"/>
        <v>0</v>
      </c>
      <c r="BY1975" s="12">
        <f t="shared" si="1135"/>
        <v>0</v>
      </c>
      <c r="BZ1975" s="12">
        <f t="shared" si="1136"/>
        <v>0</v>
      </c>
      <c r="CA1975" s="12" t="str">
        <f t="shared" si="1137"/>
        <v/>
      </c>
      <c r="CB1975" s="21" t="str">
        <f t="shared" si="1138"/>
        <v/>
      </c>
      <c r="CC1975" s="12" t="str">
        <f t="shared" si="1139"/>
        <v/>
      </c>
      <c r="CD1975" s="12" t="str">
        <f t="shared" si="1140"/>
        <v/>
      </c>
      <c r="CF1975" s="12">
        <f t="shared" si="1141"/>
        <v>0</v>
      </c>
      <c r="CG1975" s="12">
        <f t="shared" si="1142"/>
        <v>0</v>
      </c>
      <c r="CH1975" s="12">
        <f t="shared" si="1143"/>
        <v>0</v>
      </c>
      <c r="CI1975" s="12">
        <f t="shared" si="1144"/>
        <v>0</v>
      </c>
      <c r="CJ1975" s="12">
        <f t="shared" si="1145"/>
        <v>0</v>
      </c>
      <c r="CK1975" s="12">
        <f t="shared" si="1146"/>
        <v>0</v>
      </c>
    </row>
    <row r="1976" spans="50:89" x14ac:dyDescent="0.25">
      <c r="AX1976" s="12" t="str">
        <f t="shared" si="1116"/>
        <v/>
      </c>
      <c r="AY1976" s="12" t="str">
        <f t="shared" si="1147"/>
        <v/>
      </c>
      <c r="AZ1976" s="20">
        <f t="shared" si="1117"/>
        <v>0</v>
      </c>
      <c r="BA1976" s="12" t="str">
        <f t="shared" si="1112"/>
        <v/>
      </c>
      <c r="BB1976" s="12" t="str">
        <f t="shared" si="1113"/>
        <v/>
      </c>
      <c r="BC1976" s="12" t="str">
        <f t="shared" si="1114"/>
        <v/>
      </c>
      <c r="BD1976" s="12" t="str">
        <f t="shared" si="1115"/>
        <v/>
      </c>
      <c r="BF1976" s="12">
        <f t="shared" si="1118"/>
        <v>0</v>
      </c>
      <c r="BG1976" s="12">
        <f t="shared" si="1119"/>
        <v>0</v>
      </c>
      <c r="BH1976" s="12">
        <f t="shared" si="1120"/>
        <v>0</v>
      </c>
      <c r="BI1976" s="12">
        <f t="shared" si="1121"/>
        <v>0</v>
      </c>
      <c r="BJ1976" s="12">
        <f t="shared" si="1122"/>
        <v>0</v>
      </c>
      <c r="BK1976" s="12">
        <f t="shared" si="1123"/>
        <v>0</v>
      </c>
      <c r="BL1976" s="20">
        <f t="shared" si="1124"/>
        <v>0</v>
      </c>
      <c r="BM1976" s="12">
        <f t="shared" si="1125"/>
        <v>0</v>
      </c>
      <c r="BN1976" s="12" t="str">
        <f t="shared" si="1148"/>
        <v/>
      </c>
      <c r="BO1976" s="12" t="str">
        <f t="shared" si="1126"/>
        <v/>
      </c>
      <c r="BP1976" s="12" t="str">
        <f t="shared" si="1127"/>
        <v/>
      </c>
      <c r="BQ1976" s="12" t="str">
        <f t="shared" si="1128"/>
        <v/>
      </c>
      <c r="BS1976" s="12">
        <f t="shared" si="1129"/>
        <v>0</v>
      </c>
      <c r="BT1976" s="12">
        <f t="shared" si="1130"/>
        <v>0</v>
      </c>
      <c r="BU1976" s="12">
        <f t="shared" si="1131"/>
        <v>0</v>
      </c>
      <c r="BV1976" s="12">
        <f t="shared" si="1132"/>
        <v>0</v>
      </c>
      <c r="BW1976" s="12">
        <f t="shared" si="1133"/>
        <v>0</v>
      </c>
      <c r="BX1976" s="12">
        <f t="shared" si="1134"/>
        <v>0</v>
      </c>
      <c r="BY1976" s="12">
        <f t="shared" si="1135"/>
        <v>0</v>
      </c>
      <c r="BZ1976" s="12">
        <f t="shared" si="1136"/>
        <v>0</v>
      </c>
      <c r="CA1976" s="12" t="str">
        <f t="shared" si="1137"/>
        <v/>
      </c>
      <c r="CB1976" s="21" t="str">
        <f t="shared" si="1138"/>
        <v/>
      </c>
      <c r="CC1976" s="12" t="str">
        <f t="shared" si="1139"/>
        <v/>
      </c>
      <c r="CD1976" s="12" t="str">
        <f t="shared" si="1140"/>
        <v/>
      </c>
      <c r="CF1976" s="12">
        <f t="shared" si="1141"/>
        <v>0</v>
      </c>
      <c r="CG1976" s="12">
        <f t="shared" si="1142"/>
        <v>0</v>
      </c>
      <c r="CH1976" s="12">
        <f t="shared" si="1143"/>
        <v>0</v>
      </c>
      <c r="CI1976" s="12">
        <f t="shared" si="1144"/>
        <v>0</v>
      </c>
      <c r="CJ1976" s="12">
        <f t="shared" si="1145"/>
        <v>0</v>
      </c>
      <c r="CK1976" s="12">
        <f t="shared" si="1146"/>
        <v>0</v>
      </c>
    </row>
    <row r="1977" spans="50:89" x14ac:dyDescent="0.25">
      <c r="AX1977" s="12" t="str">
        <f t="shared" si="1116"/>
        <v/>
      </c>
      <c r="AY1977" s="12" t="str">
        <f t="shared" si="1147"/>
        <v/>
      </c>
      <c r="AZ1977" s="20">
        <f t="shared" si="1117"/>
        <v>0</v>
      </c>
      <c r="BA1977" s="12" t="str">
        <f t="shared" si="1112"/>
        <v/>
      </c>
      <c r="BB1977" s="12" t="str">
        <f t="shared" si="1113"/>
        <v/>
      </c>
      <c r="BC1977" s="12" t="str">
        <f t="shared" si="1114"/>
        <v/>
      </c>
      <c r="BD1977" s="12" t="str">
        <f t="shared" si="1115"/>
        <v/>
      </c>
      <c r="BF1977" s="12">
        <f t="shared" si="1118"/>
        <v>0</v>
      </c>
      <c r="BG1977" s="12">
        <f t="shared" si="1119"/>
        <v>0</v>
      </c>
      <c r="BH1977" s="12">
        <f t="shared" si="1120"/>
        <v>0</v>
      </c>
      <c r="BI1977" s="12">
        <f t="shared" si="1121"/>
        <v>0</v>
      </c>
      <c r="BJ1977" s="12">
        <f t="shared" si="1122"/>
        <v>0</v>
      </c>
      <c r="BK1977" s="12">
        <f t="shared" si="1123"/>
        <v>0</v>
      </c>
      <c r="BL1977" s="20">
        <f t="shared" si="1124"/>
        <v>0</v>
      </c>
      <c r="BM1977" s="12">
        <f t="shared" si="1125"/>
        <v>0</v>
      </c>
      <c r="BN1977" s="12" t="str">
        <f t="shared" si="1148"/>
        <v/>
      </c>
      <c r="BO1977" s="12" t="str">
        <f t="shared" si="1126"/>
        <v/>
      </c>
      <c r="BP1977" s="12" t="str">
        <f t="shared" si="1127"/>
        <v/>
      </c>
      <c r="BQ1977" s="12" t="str">
        <f t="shared" si="1128"/>
        <v/>
      </c>
      <c r="BS1977" s="12">
        <f t="shared" si="1129"/>
        <v>0</v>
      </c>
      <c r="BT1977" s="12">
        <f t="shared" si="1130"/>
        <v>0</v>
      </c>
      <c r="BU1977" s="12">
        <f t="shared" si="1131"/>
        <v>0</v>
      </c>
      <c r="BV1977" s="12">
        <f t="shared" si="1132"/>
        <v>0</v>
      </c>
      <c r="BW1977" s="12">
        <f t="shared" si="1133"/>
        <v>0</v>
      </c>
      <c r="BX1977" s="12">
        <f t="shared" si="1134"/>
        <v>0</v>
      </c>
      <c r="BY1977" s="12">
        <f t="shared" si="1135"/>
        <v>0</v>
      </c>
      <c r="BZ1977" s="12">
        <f t="shared" si="1136"/>
        <v>0</v>
      </c>
      <c r="CA1977" s="12" t="str">
        <f t="shared" si="1137"/>
        <v/>
      </c>
      <c r="CB1977" s="21" t="str">
        <f t="shared" si="1138"/>
        <v/>
      </c>
      <c r="CC1977" s="12" t="str">
        <f t="shared" si="1139"/>
        <v/>
      </c>
      <c r="CD1977" s="12" t="str">
        <f t="shared" si="1140"/>
        <v/>
      </c>
      <c r="CF1977" s="12">
        <f t="shared" si="1141"/>
        <v>0</v>
      </c>
      <c r="CG1977" s="12">
        <f t="shared" si="1142"/>
        <v>0</v>
      </c>
      <c r="CH1977" s="12">
        <f t="shared" si="1143"/>
        <v>0</v>
      </c>
      <c r="CI1977" s="12">
        <f t="shared" si="1144"/>
        <v>0</v>
      </c>
      <c r="CJ1977" s="12">
        <f t="shared" si="1145"/>
        <v>0</v>
      </c>
      <c r="CK1977" s="12">
        <f t="shared" si="1146"/>
        <v>0</v>
      </c>
    </row>
    <row r="1978" spans="50:89" x14ac:dyDescent="0.25">
      <c r="AX1978" s="12" t="str">
        <f t="shared" si="1116"/>
        <v/>
      </c>
      <c r="AY1978" s="12" t="str">
        <f t="shared" si="1147"/>
        <v/>
      </c>
      <c r="AZ1978" s="20">
        <f t="shared" si="1117"/>
        <v>0</v>
      </c>
      <c r="BA1978" s="12" t="str">
        <f t="shared" si="1112"/>
        <v/>
      </c>
      <c r="BB1978" s="12" t="str">
        <f t="shared" si="1113"/>
        <v/>
      </c>
      <c r="BC1978" s="12" t="str">
        <f t="shared" si="1114"/>
        <v/>
      </c>
      <c r="BD1978" s="12" t="str">
        <f t="shared" si="1115"/>
        <v/>
      </c>
      <c r="BF1978" s="12">
        <f t="shared" si="1118"/>
        <v>0</v>
      </c>
      <c r="BG1978" s="12">
        <f t="shared" si="1119"/>
        <v>0</v>
      </c>
      <c r="BH1978" s="12">
        <f t="shared" si="1120"/>
        <v>0</v>
      </c>
      <c r="BI1978" s="12">
        <f t="shared" si="1121"/>
        <v>0</v>
      </c>
      <c r="BJ1978" s="12">
        <f t="shared" si="1122"/>
        <v>0</v>
      </c>
      <c r="BK1978" s="12">
        <f t="shared" si="1123"/>
        <v>0</v>
      </c>
      <c r="BL1978" s="20">
        <f t="shared" si="1124"/>
        <v>0</v>
      </c>
      <c r="BM1978" s="12">
        <f t="shared" si="1125"/>
        <v>0</v>
      </c>
      <c r="BN1978" s="12" t="str">
        <f t="shared" si="1148"/>
        <v/>
      </c>
      <c r="BO1978" s="12" t="str">
        <f t="shared" si="1126"/>
        <v/>
      </c>
      <c r="BP1978" s="12" t="str">
        <f t="shared" si="1127"/>
        <v/>
      </c>
      <c r="BQ1978" s="12" t="str">
        <f t="shared" si="1128"/>
        <v/>
      </c>
      <c r="BS1978" s="12">
        <f t="shared" si="1129"/>
        <v>0</v>
      </c>
      <c r="BT1978" s="12">
        <f t="shared" si="1130"/>
        <v>0</v>
      </c>
      <c r="BU1978" s="12">
        <f t="shared" si="1131"/>
        <v>0</v>
      </c>
      <c r="BV1978" s="12">
        <f t="shared" si="1132"/>
        <v>0</v>
      </c>
      <c r="BW1978" s="12">
        <f t="shared" si="1133"/>
        <v>0</v>
      </c>
      <c r="BX1978" s="12">
        <f t="shared" si="1134"/>
        <v>0</v>
      </c>
      <c r="BY1978" s="12">
        <f t="shared" si="1135"/>
        <v>0</v>
      </c>
      <c r="BZ1978" s="12">
        <f t="shared" si="1136"/>
        <v>0</v>
      </c>
      <c r="CA1978" s="12" t="str">
        <f t="shared" si="1137"/>
        <v/>
      </c>
      <c r="CB1978" s="21" t="str">
        <f t="shared" si="1138"/>
        <v/>
      </c>
      <c r="CC1978" s="12" t="str">
        <f t="shared" si="1139"/>
        <v/>
      </c>
      <c r="CD1978" s="12" t="str">
        <f t="shared" si="1140"/>
        <v/>
      </c>
      <c r="CF1978" s="12">
        <f t="shared" si="1141"/>
        <v>0</v>
      </c>
      <c r="CG1978" s="12">
        <f t="shared" si="1142"/>
        <v>0</v>
      </c>
      <c r="CH1978" s="12">
        <f t="shared" si="1143"/>
        <v>0</v>
      </c>
      <c r="CI1978" s="12">
        <f t="shared" si="1144"/>
        <v>0</v>
      </c>
      <c r="CJ1978" s="12">
        <f t="shared" si="1145"/>
        <v>0</v>
      </c>
      <c r="CK1978" s="12">
        <f t="shared" si="1146"/>
        <v>0</v>
      </c>
    </row>
    <row r="1979" spans="50:89" x14ac:dyDescent="0.25">
      <c r="AX1979" s="12" t="str">
        <f t="shared" si="1116"/>
        <v/>
      </c>
      <c r="AY1979" s="12" t="str">
        <f t="shared" si="1147"/>
        <v/>
      </c>
      <c r="AZ1979" s="20">
        <f t="shared" si="1117"/>
        <v>0</v>
      </c>
      <c r="BA1979" s="12" t="str">
        <f t="shared" si="1112"/>
        <v/>
      </c>
      <c r="BB1979" s="12" t="str">
        <f t="shared" si="1113"/>
        <v/>
      </c>
      <c r="BC1979" s="12" t="str">
        <f t="shared" si="1114"/>
        <v/>
      </c>
      <c r="BD1979" s="12" t="str">
        <f t="shared" si="1115"/>
        <v/>
      </c>
      <c r="BF1979" s="12">
        <f t="shared" si="1118"/>
        <v>0</v>
      </c>
      <c r="BG1979" s="12">
        <f t="shared" si="1119"/>
        <v>0</v>
      </c>
      <c r="BH1979" s="12">
        <f t="shared" si="1120"/>
        <v>0</v>
      </c>
      <c r="BI1979" s="12">
        <f t="shared" si="1121"/>
        <v>0</v>
      </c>
      <c r="BJ1979" s="12">
        <f t="shared" si="1122"/>
        <v>0</v>
      </c>
      <c r="BK1979" s="12">
        <f t="shared" si="1123"/>
        <v>0</v>
      </c>
      <c r="BL1979" s="20">
        <f t="shared" si="1124"/>
        <v>0</v>
      </c>
      <c r="BM1979" s="12">
        <f t="shared" si="1125"/>
        <v>0</v>
      </c>
      <c r="BN1979" s="12" t="str">
        <f t="shared" si="1148"/>
        <v/>
      </c>
      <c r="BO1979" s="12" t="str">
        <f t="shared" si="1126"/>
        <v/>
      </c>
      <c r="BP1979" s="12" t="str">
        <f t="shared" si="1127"/>
        <v/>
      </c>
      <c r="BQ1979" s="12" t="str">
        <f t="shared" si="1128"/>
        <v/>
      </c>
      <c r="BS1979" s="12">
        <f t="shared" si="1129"/>
        <v>0</v>
      </c>
      <c r="BT1979" s="12">
        <f t="shared" si="1130"/>
        <v>0</v>
      </c>
      <c r="BU1979" s="12">
        <f t="shared" si="1131"/>
        <v>0</v>
      </c>
      <c r="BV1979" s="12">
        <f t="shared" si="1132"/>
        <v>0</v>
      </c>
      <c r="BW1979" s="12">
        <f t="shared" si="1133"/>
        <v>0</v>
      </c>
      <c r="BX1979" s="12">
        <f t="shared" si="1134"/>
        <v>0</v>
      </c>
      <c r="BY1979" s="12">
        <f t="shared" si="1135"/>
        <v>0</v>
      </c>
      <c r="BZ1979" s="12">
        <f t="shared" si="1136"/>
        <v>0</v>
      </c>
      <c r="CA1979" s="12" t="str">
        <f t="shared" si="1137"/>
        <v/>
      </c>
      <c r="CB1979" s="21" t="str">
        <f t="shared" si="1138"/>
        <v/>
      </c>
      <c r="CC1979" s="12" t="str">
        <f t="shared" si="1139"/>
        <v/>
      </c>
      <c r="CD1979" s="12" t="str">
        <f t="shared" si="1140"/>
        <v/>
      </c>
      <c r="CF1979" s="12">
        <f t="shared" si="1141"/>
        <v>0</v>
      </c>
      <c r="CG1979" s="12">
        <f t="shared" si="1142"/>
        <v>0</v>
      </c>
      <c r="CH1979" s="12">
        <f t="shared" si="1143"/>
        <v>0</v>
      </c>
      <c r="CI1979" s="12">
        <f t="shared" si="1144"/>
        <v>0</v>
      </c>
      <c r="CJ1979" s="12">
        <f t="shared" si="1145"/>
        <v>0</v>
      </c>
      <c r="CK1979" s="12">
        <f t="shared" si="1146"/>
        <v>0</v>
      </c>
    </row>
    <row r="1980" spans="50:89" x14ac:dyDescent="0.25">
      <c r="AX1980" s="12" t="str">
        <f t="shared" si="1116"/>
        <v/>
      </c>
      <c r="AY1980" s="12" t="str">
        <f t="shared" si="1147"/>
        <v/>
      </c>
      <c r="AZ1980" s="20">
        <f t="shared" si="1117"/>
        <v>0</v>
      </c>
      <c r="BA1980" s="12" t="str">
        <f t="shared" si="1112"/>
        <v/>
      </c>
      <c r="BB1980" s="12" t="str">
        <f t="shared" si="1113"/>
        <v/>
      </c>
      <c r="BC1980" s="12" t="str">
        <f t="shared" si="1114"/>
        <v/>
      </c>
      <c r="BD1980" s="12" t="str">
        <f t="shared" si="1115"/>
        <v/>
      </c>
      <c r="BF1980" s="12">
        <f t="shared" si="1118"/>
        <v>0</v>
      </c>
      <c r="BG1980" s="12">
        <f t="shared" si="1119"/>
        <v>0</v>
      </c>
      <c r="BH1980" s="12">
        <f t="shared" si="1120"/>
        <v>0</v>
      </c>
      <c r="BI1980" s="12">
        <f t="shared" si="1121"/>
        <v>0</v>
      </c>
      <c r="BJ1980" s="12">
        <f t="shared" si="1122"/>
        <v>0</v>
      </c>
      <c r="BK1980" s="12">
        <f t="shared" si="1123"/>
        <v>0</v>
      </c>
      <c r="BL1980" s="20">
        <f t="shared" si="1124"/>
        <v>0</v>
      </c>
      <c r="BM1980" s="12">
        <f t="shared" si="1125"/>
        <v>0</v>
      </c>
      <c r="BN1980" s="12" t="str">
        <f t="shared" si="1148"/>
        <v/>
      </c>
      <c r="BO1980" s="12" t="str">
        <f t="shared" si="1126"/>
        <v/>
      </c>
      <c r="BP1980" s="12" t="str">
        <f t="shared" si="1127"/>
        <v/>
      </c>
      <c r="BQ1980" s="12" t="str">
        <f t="shared" si="1128"/>
        <v/>
      </c>
      <c r="BS1980" s="12">
        <f t="shared" si="1129"/>
        <v>0</v>
      </c>
      <c r="BT1980" s="12">
        <f t="shared" si="1130"/>
        <v>0</v>
      </c>
      <c r="BU1980" s="12">
        <f t="shared" si="1131"/>
        <v>0</v>
      </c>
      <c r="BV1980" s="12">
        <f t="shared" si="1132"/>
        <v>0</v>
      </c>
      <c r="BW1980" s="12">
        <f t="shared" si="1133"/>
        <v>0</v>
      </c>
      <c r="BX1980" s="12">
        <f t="shared" si="1134"/>
        <v>0</v>
      </c>
      <c r="BY1980" s="12">
        <f t="shared" si="1135"/>
        <v>0</v>
      </c>
      <c r="BZ1980" s="12">
        <f t="shared" si="1136"/>
        <v>0</v>
      </c>
      <c r="CA1980" s="12" t="str">
        <f t="shared" si="1137"/>
        <v/>
      </c>
      <c r="CB1980" s="21" t="str">
        <f t="shared" si="1138"/>
        <v/>
      </c>
      <c r="CC1980" s="12" t="str">
        <f t="shared" si="1139"/>
        <v/>
      </c>
      <c r="CD1980" s="12" t="str">
        <f t="shared" si="1140"/>
        <v/>
      </c>
      <c r="CF1980" s="12">
        <f t="shared" si="1141"/>
        <v>0</v>
      </c>
      <c r="CG1980" s="12">
        <f t="shared" si="1142"/>
        <v>0</v>
      </c>
      <c r="CH1980" s="12">
        <f t="shared" si="1143"/>
        <v>0</v>
      </c>
      <c r="CI1980" s="12">
        <f t="shared" si="1144"/>
        <v>0</v>
      </c>
      <c r="CJ1980" s="12">
        <f t="shared" si="1145"/>
        <v>0</v>
      </c>
      <c r="CK1980" s="12">
        <f t="shared" si="1146"/>
        <v>0</v>
      </c>
    </row>
    <row r="1981" spans="50:89" x14ac:dyDescent="0.25">
      <c r="AX1981" s="12" t="str">
        <f t="shared" si="1116"/>
        <v/>
      </c>
      <c r="AY1981" s="12" t="str">
        <f t="shared" si="1147"/>
        <v/>
      </c>
      <c r="AZ1981" s="20">
        <f t="shared" si="1117"/>
        <v>0</v>
      </c>
      <c r="BA1981" s="12" t="str">
        <f t="shared" si="1112"/>
        <v/>
      </c>
      <c r="BB1981" s="12" t="str">
        <f t="shared" si="1113"/>
        <v/>
      </c>
      <c r="BC1981" s="12" t="str">
        <f t="shared" si="1114"/>
        <v/>
      </c>
      <c r="BD1981" s="12" t="str">
        <f t="shared" si="1115"/>
        <v/>
      </c>
      <c r="BF1981" s="12">
        <f t="shared" si="1118"/>
        <v>0</v>
      </c>
      <c r="BG1981" s="12">
        <f t="shared" si="1119"/>
        <v>0</v>
      </c>
      <c r="BH1981" s="12">
        <f t="shared" si="1120"/>
        <v>0</v>
      </c>
      <c r="BI1981" s="12">
        <f t="shared" si="1121"/>
        <v>0</v>
      </c>
      <c r="BJ1981" s="12">
        <f t="shared" si="1122"/>
        <v>0</v>
      </c>
      <c r="BK1981" s="12">
        <f t="shared" si="1123"/>
        <v>0</v>
      </c>
      <c r="BL1981" s="20">
        <f t="shared" si="1124"/>
        <v>0</v>
      </c>
      <c r="BM1981" s="12">
        <f t="shared" si="1125"/>
        <v>0</v>
      </c>
      <c r="BN1981" s="12" t="str">
        <f t="shared" si="1148"/>
        <v/>
      </c>
      <c r="BO1981" s="12" t="str">
        <f t="shared" si="1126"/>
        <v/>
      </c>
      <c r="BP1981" s="12" t="str">
        <f t="shared" si="1127"/>
        <v/>
      </c>
      <c r="BQ1981" s="12" t="str">
        <f t="shared" si="1128"/>
        <v/>
      </c>
      <c r="BS1981" s="12">
        <f t="shared" si="1129"/>
        <v>0</v>
      </c>
      <c r="BT1981" s="12">
        <f t="shared" si="1130"/>
        <v>0</v>
      </c>
      <c r="BU1981" s="12">
        <f t="shared" si="1131"/>
        <v>0</v>
      </c>
      <c r="BV1981" s="12">
        <f t="shared" si="1132"/>
        <v>0</v>
      </c>
      <c r="BW1981" s="12">
        <f t="shared" si="1133"/>
        <v>0</v>
      </c>
      <c r="BX1981" s="12">
        <f t="shared" si="1134"/>
        <v>0</v>
      </c>
      <c r="BY1981" s="12">
        <f t="shared" si="1135"/>
        <v>0</v>
      </c>
      <c r="BZ1981" s="12">
        <f t="shared" si="1136"/>
        <v>0</v>
      </c>
      <c r="CA1981" s="12" t="str">
        <f t="shared" si="1137"/>
        <v/>
      </c>
      <c r="CB1981" s="21" t="str">
        <f t="shared" si="1138"/>
        <v/>
      </c>
      <c r="CC1981" s="12" t="str">
        <f t="shared" si="1139"/>
        <v/>
      </c>
      <c r="CD1981" s="12" t="str">
        <f t="shared" si="1140"/>
        <v/>
      </c>
      <c r="CF1981" s="12">
        <f t="shared" si="1141"/>
        <v>0</v>
      </c>
      <c r="CG1981" s="12">
        <f t="shared" si="1142"/>
        <v>0</v>
      </c>
      <c r="CH1981" s="12">
        <f t="shared" si="1143"/>
        <v>0</v>
      </c>
      <c r="CI1981" s="12">
        <f t="shared" si="1144"/>
        <v>0</v>
      </c>
      <c r="CJ1981" s="12">
        <f t="shared" si="1145"/>
        <v>0</v>
      </c>
      <c r="CK1981" s="12">
        <f t="shared" si="1146"/>
        <v>0</v>
      </c>
    </row>
    <row r="1982" spans="50:89" x14ac:dyDescent="0.25">
      <c r="AX1982" s="12" t="str">
        <f t="shared" si="1116"/>
        <v/>
      </c>
      <c r="AY1982" s="12" t="str">
        <f t="shared" si="1147"/>
        <v/>
      </c>
      <c r="AZ1982" s="20">
        <f t="shared" si="1117"/>
        <v>0</v>
      </c>
      <c r="BA1982" s="12" t="str">
        <f t="shared" si="1112"/>
        <v/>
      </c>
      <c r="BB1982" s="12" t="str">
        <f t="shared" si="1113"/>
        <v/>
      </c>
      <c r="BC1982" s="12" t="str">
        <f t="shared" si="1114"/>
        <v/>
      </c>
      <c r="BD1982" s="12" t="str">
        <f t="shared" si="1115"/>
        <v/>
      </c>
      <c r="BF1982" s="12">
        <f t="shared" si="1118"/>
        <v>0</v>
      </c>
      <c r="BG1982" s="12">
        <f t="shared" si="1119"/>
        <v>0</v>
      </c>
      <c r="BH1982" s="12">
        <f t="shared" si="1120"/>
        <v>0</v>
      </c>
      <c r="BI1982" s="12">
        <f t="shared" si="1121"/>
        <v>0</v>
      </c>
      <c r="BJ1982" s="12">
        <f t="shared" si="1122"/>
        <v>0</v>
      </c>
      <c r="BK1982" s="12">
        <f t="shared" si="1123"/>
        <v>0</v>
      </c>
      <c r="BL1982" s="20">
        <f t="shared" si="1124"/>
        <v>0</v>
      </c>
      <c r="BM1982" s="12">
        <f t="shared" si="1125"/>
        <v>0</v>
      </c>
      <c r="BN1982" s="12" t="str">
        <f t="shared" si="1148"/>
        <v/>
      </c>
      <c r="BO1982" s="12" t="str">
        <f t="shared" si="1126"/>
        <v/>
      </c>
      <c r="BP1982" s="12" t="str">
        <f t="shared" si="1127"/>
        <v/>
      </c>
      <c r="BQ1982" s="12" t="str">
        <f t="shared" si="1128"/>
        <v/>
      </c>
      <c r="BS1982" s="12">
        <f t="shared" si="1129"/>
        <v>0</v>
      </c>
      <c r="BT1982" s="12">
        <f t="shared" si="1130"/>
        <v>0</v>
      </c>
      <c r="BU1982" s="12">
        <f t="shared" si="1131"/>
        <v>0</v>
      </c>
      <c r="BV1982" s="12">
        <f t="shared" si="1132"/>
        <v>0</v>
      </c>
      <c r="BW1982" s="12">
        <f t="shared" si="1133"/>
        <v>0</v>
      </c>
      <c r="BX1982" s="12">
        <f t="shared" si="1134"/>
        <v>0</v>
      </c>
      <c r="BY1982" s="12">
        <f t="shared" si="1135"/>
        <v>0</v>
      </c>
      <c r="BZ1982" s="12">
        <f t="shared" si="1136"/>
        <v>0</v>
      </c>
      <c r="CA1982" s="12" t="str">
        <f t="shared" si="1137"/>
        <v/>
      </c>
      <c r="CB1982" s="21" t="str">
        <f t="shared" si="1138"/>
        <v/>
      </c>
      <c r="CC1982" s="12" t="str">
        <f t="shared" si="1139"/>
        <v/>
      </c>
      <c r="CD1982" s="12" t="str">
        <f t="shared" si="1140"/>
        <v/>
      </c>
      <c r="CF1982" s="12">
        <f t="shared" si="1141"/>
        <v>0</v>
      </c>
      <c r="CG1982" s="12">
        <f t="shared" si="1142"/>
        <v>0</v>
      </c>
      <c r="CH1982" s="12">
        <f t="shared" si="1143"/>
        <v>0</v>
      </c>
      <c r="CI1982" s="12">
        <f t="shared" si="1144"/>
        <v>0</v>
      </c>
      <c r="CJ1982" s="12">
        <f t="shared" si="1145"/>
        <v>0</v>
      </c>
      <c r="CK1982" s="12">
        <f t="shared" si="1146"/>
        <v>0</v>
      </c>
    </row>
    <row r="1983" spans="50:89" x14ac:dyDescent="0.25">
      <c r="AX1983" s="12" t="str">
        <f t="shared" si="1116"/>
        <v/>
      </c>
      <c r="AY1983" s="12" t="str">
        <f t="shared" si="1147"/>
        <v/>
      </c>
      <c r="AZ1983" s="20">
        <f t="shared" si="1117"/>
        <v>0</v>
      </c>
      <c r="BA1983" s="12" t="str">
        <f t="shared" si="1112"/>
        <v/>
      </c>
      <c r="BB1983" s="12" t="str">
        <f t="shared" si="1113"/>
        <v/>
      </c>
      <c r="BC1983" s="12" t="str">
        <f t="shared" si="1114"/>
        <v/>
      </c>
      <c r="BD1983" s="12" t="str">
        <f t="shared" si="1115"/>
        <v/>
      </c>
      <c r="BF1983" s="12">
        <f t="shared" si="1118"/>
        <v>0</v>
      </c>
      <c r="BG1983" s="12">
        <f t="shared" si="1119"/>
        <v>0</v>
      </c>
      <c r="BH1983" s="12">
        <f t="shared" si="1120"/>
        <v>0</v>
      </c>
      <c r="BI1983" s="12">
        <f t="shared" si="1121"/>
        <v>0</v>
      </c>
      <c r="BJ1983" s="12">
        <f t="shared" si="1122"/>
        <v>0</v>
      </c>
      <c r="BK1983" s="12">
        <f t="shared" si="1123"/>
        <v>0</v>
      </c>
      <c r="BL1983" s="20">
        <f t="shared" si="1124"/>
        <v>0</v>
      </c>
      <c r="BM1983" s="12">
        <f t="shared" si="1125"/>
        <v>0</v>
      </c>
      <c r="BN1983" s="12" t="str">
        <f t="shared" si="1148"/>
        <v/>
      </c>
      <c r="BO1983" s="12" t="str">
        <f t="shared" si="1126"/>
        <v/>
      </c>
      <c r="BP1983" s="12" t="str">
        <f t="shared" si="1127"/>
        <v/>
      </c>
      <c r="BQ1983" s="12" t="str">
        <f t="shared" si="1128"/>
        <v/>
      </c>
      <c r="BS1983" s="12">
        <f t="shared" si="1129"/>
        <v>0</v>
      </c>
      <c r="BT1983" s="12">
        <f t="shared" si="1130"/>
        <v>0</v>
      </c>
      <c r="BU1983" s="12">
        <f t="shared" si="1131"/>
        <v>0</v>
      </c>
      <c r="BV1983" s="12">
        <f t="shared" si="1132"/>
        <v>0</v>
      </c>
      <c r="BW1983" s="12">
        <f t="shared" si="1133"/>
        <v>0</v>
      </c>
      <c r="BX1983" s="12">
        <f t="shared" si="1134"/>
        <v>0</v>
      </c>
      <c r="BY1983" s="12">
        <f t="shared" si="1135"/>
        <v>0</v>
      </c>
      <c r="BZ1983" s="12">
        <f t="shared" si="1136"/>
        <v>0</v>
      </c>
      <c r="CA1983" s="12" t="str">
        <f t="shared" si="1137"/>
        <v/>
      </c>
      <c r="CB1983" s="21" t="str">
        <f t="shared" si="1138"/>
        <v/>
      </c>
      <c r="CC1983" s="12" t="str">
        <f t="shared" si="1139"/>
        <v/>
      </c>
      <c r="CD1983" s="12" t="str">
        <f t="shared" si="1140"/>
        <v/>
      </c>
      <c r="CF1983" s="12">
        <f t="shared" si="1141"/>
        <v>0</v>
      </c>
      <c r="CG1983" s="12">
        <f t="shared" si="1142"/>
        <v>0</v>
      </c>
      <c r="CH1983" s="12">
        <f t="shared" si="1143"/>
        <v>0</v>
      </c>
      <c r="CI1983" s="12">
        <f t="shared" si="1144"/>
        <v>0</v>
      </c>
      <c r="CJ1983" s="12">
        <f t="shared" si="1145"/>
        <v>0</v>
      </c>
      <c r="CK1983" s="12">
        <f t="shared" si="1146"/>
        <v>0</v>
      </c>
    </row>
    <row r="1984" spans="50:89" x14ac:dyDescent="0.25">
      <c r="AX1984" s="12" t="str">
        <f t="shared" si="1116"/>
        <v/>
      </c>
      <c r="AY1984" s="12" t="str">
        <f t="shared" si="1147"/>
        <v/>
      </c>
      <c r="AZ1984" s="20">
        <f t="shared" si="1117"/>
        <v>0</v>
      </c>
      <c r="BA1984" s="12" t="str">
        <f t="shared" si="1112"/>
        <v/>
      </c>
      <c r="BB1984" s="12" t="str">
        <f t="shared" si="1113"/>
        <v/>
      </c>
      <c r="BC1984" s="12" t="str">
        <f t="shared" si="1114"/>
        <v/>
      </c>
      <c r="BD1984" s="12" t="str">
        <f t="shared" si="1115"/>
        <v/>
      </c>
      <c r="BF1984" s="12">
        <f t="shared" si="1118"/>
        <v>0</v>
      </c>
      <c r="BG1984" s="12">
        <f t="shared" si="1119"/>
        <v>0</v>
      </c>
      <c r="BH1984" s="12">
        <f t="shared" si="1120"/>
        <v>0</v>
      </c>
      <c r="BI1984" s="12">
        <f t="shared" si="1121"/>
        <v>0</v>
      </c>
      <c r="BJ1984" s="12">
        <f t="shared" si="1122"/>
        <v>0</v>
      </c>
      <c r="BK1984" s="12">
        <f t="shared" si="1123"/>
        <v>0</v>
      </c>
      <c r="BL1984" s="20">
        <f t="shared" si="1124"/>
        <v>0</v>
      </c>
      <c r="BM1984" s="12">
        <f t="shared" si="1125"/>
        <v>0</v>
      </c>
      <c r="BN1984" s="12" t="str">
        <f t="shared" si="1148"/>
        <v/>
      </c>
      <c r="BO1984" s="12" t="str">
        <f t="shared" si="1126"/>
        <v/>
      </c>
      <c r="BP1984" s="12" t="str">
        <f t="shared" si="1127"/>
        <v/>
      </c>
      <c r="BQ1984" s="12" t="str">
        <f t="shared" si="1128"/>
        <v/>
      </c>
      <c r="BS1984" s="12">
        <f t="shared" si="1129"/>
        <v>0</v>
      </c>
      <c r="BT1984" s="12">
        <f t="shared" si="1130"/>
        <v>0</v>
      </c>
      <c r="BU1984" s="12">
        <f t="shared" si="1131"/>
        <v>0</v>
      </c>
      <c r="BV1984" s="12">
        <f t="shared" si="1132"/>
        <v>0</v>
      </c>
      <c r="BW1984" s="12">
        <f t="shared" si="1133"/>
        <v>0</v>
      </c>
      <c r="BX1984" s="12">
        <f t="shared" si="1134"/>
        <v>0</v>
      </c>
      <c r="BY1984" s="12">
        <f t="shared" si="1135"/>
        <v>0</v>
      </c>
      <c r="BZ1984" s="12">
        <f t="shared" si="1136"/>
        <v>0</v>
      </c>
      <c r="CA1984" s="12" t="str">
        <f t="shared" si="1137"/>
        <v/>
      </c>
      <c r="CB1984" s="21" t="str">
        <f t="shared" si="1138"/>
        <v/>
      </c>
      <c r="CC1984" s="12" t="str">
        <f t="shared" si="1139"/>
        <v/>
      </c>
      <c r="CD1984" s="12" t="str">
        <f t="shared" si="1140"/>
        <v/>
      </c>
      <c r="CF1984" s="12">
        <f t="shared" si="1141"/>
        <v>0</v>
      </c>
      <c r="CG1984" s="12">
        <f t="shared" si="1142"/>
        <v>0</v>
      </c>
      <c r="CH1984" s="12">
        <f t="shared" si="1143"/>
        <v>0</v>
      </c>
      <c r="CI1984" s="12">
        <f t="shared" si="1144"/>
        <v>0</v>
      </c>
      <c r="CJ1984" s="12">
        <f t="shared" si="1145"/>
        <v>0</v>
      </c>
      <c r="CK1984" s="12">
        <f t="shared" si="1146"/>
        <v>0</v>
      </c>
    </row>
    <row r="1985" spans="50:89" x14ac:dyDescent="0.25">
      <c r="AX1985" s="12" t="str">
        <f t="shared" si="1116"/>
        <v/>
      </c>
      <c r="AY1985" s="12" t="str">
        <f t="shared" si="1147"/>
        <v/>
      </c>
      <c r="AZ1985" s="20">
        <f t="shared" si="1117"/>
        <v>0</v>
      </c>
      <c r="BA1985" s="12" t="str">
        <f t="shared" si="1112"/>
        <v/>
      </c>
      <c r="BB1985" s="12" t="str">
        <f t="shared" si="1113"/>
        <v/>
      </c>
      <c r="BC1985" s="12" t="str">
        <f t="shared" si="1114"/>
        <v/>
      </c>
      <c r="BD1985" s="12" t="str">
        <f t="shared" si="1115"/>
        <v/>
      </c>
      <c r="BF1985" s="12">
        <f t="shared" si="1118"/>
        <v>0</v>
      </c>
      <c r="BG1985" s="12">
        <f t="shared" si="1119"/>
        <v>0</v>
      </c>
      <c r="BH1985" s="12">
        <f t="shared" si="1120"/>
        <v>0</v>
      </c>
      <c r="BI1985" s="12">
        <f t="shared" si="1121"/>
        <v>0</v>
      </c>
      <c r="BJ1985" s="12">
        <f t="shared" si="1122"/>
        <v>0</v>
      </c>
      <c r="BK1985" s="12">
        <f t="shared" si="1123"/>
        <v>0</v>
      </c>
      <c r="BL1985" s="20">
        <f t="shared" si="1124"/>
        <v>0</v>
      </c>
      <c r="BM1985" s="12">
        <f t="shared" si="1125"/>
        <v>0</v>
      </c>
      <c r="BN1985" s="12" t="str">
        <f t="shared" si="1148"/>
        <v/>
      </c>
      <c r="BO1985" s="12" t="str">
        <f t="shared" si="1126"/>
        <v/>
      </c>
      <c r="BP1985" s="12" t="str">
        <f t="shared" si="1127"/>
        <v/>
      </c>
      <c r="BQ1985" s="12" t="str">
        <f t="shared" si="1128"/>
        <v/>
      </c>
      <c r="BS1985" s="12">
        <f t="shared" si="1129"/>
        <v>0</v>
      </c>
      <c r="BT1985" s="12">
        <f t="shared" si="1130"/>
        <v>0</v>
      </c>
      <c r="BU1985" s="12">
        <f t="shared" si="1131"/>
        <v>0</v>
      </c>
      <c r="BV1985" s="12">
        <f t="shared" si="1132"/>
        <v>0</v>
      </c>
      <c r="BW1985" s="12">
        <f t="shared" si="1133"/>
        <v>0</v>
      </c>
      <c r="BX1985" s="12">
        <f t="shared" si="1134"/>
        <v>0</v>
      </c>
      <c r="BY1985" s="12">
        <f t="shared" si="1135"/>
        <v>0</v>
      </c>
      <c r="BZ1985" s="12">
        <f t="shared" si="1136"/>
        <v>0</v>
      </c>
      <c r="CA1985" s="12" t="str">
        <f t="shared" si="1137"/>
        <v/>
      </c>
      <c r="CB1985" s="21" t="str">
        <f t="shared" si="1138"/>
        <v/>
      </c>
      <c r="CC1985" s="12" t="str">
        <f t="shared" si="1139"/>
        <v/>
      </c>
      <c r="CD1985" s="12" t="str">
        <f t="shared" si="1140"/>
        <v/>
      </c>
      <c r="CF1985" s="12">
        <f t="shared" si="1141"/>
        <v>0</v>
      </c>
      <c r="CG1985" s="12">
        <f t="shared" si="1142"/>
        <v>0</v>
      </c>
      <c r="CH1985" s="12">
        <f t="shared" si="1143"/>
        <v>0</v>
      </c>
      <c r="CI1985" s="12">
        <f t="shared" si="1144"/>
        <v>0</v>
      </c>
      <c r="CJ1985" s="12">
        <f t="shared" si="1145"/>
        <v>0</v>
      </c>
      <c r="CK1985" s="12">
        <f t="shared" si="1146"/>
        <v>0</v>
      </c>
    </row>
    <row r="1986" spans="50:89" x14ac:dyDescent="0.25">
      <c r="AX1986" s="12" t="str">
        <f t="shared" si="1116"/>
        <v/>
      </c>
      <c r="AY1986" s="12" t="str">
        <f t="shared" si="1147"/>
        <v/>
      </c>
      <c r="AZ1986" s="20">
        <f t="shared" si="1117"/>
        <v>0</v>
      </c>
      <c r="BA1986" s="12" t="str">
        <f t="shared" ref="BA1986:BA2000" si="1149">IFERROR(LEFT(AZ1986,FIND(".",AZ1986,1)),"")</f>
        <v/>
      </c>
      <c r="BB1986" s="12" t="str">
        <f t="shared" ref="BB1986:BB2000" si="1150">IFERROR(MID(AZ1986,FIND(",",AZ1986,1)+2,FIND(".",AZ1986,FIND(".",AZ1986,1)+1)-(FIND(".",AZ1986,1)+2)),"")</f>
        <v/>
      </c>
      <c r="BC1986" s="12" t="str">
        <f t="shared" ref="BC1986:BC2000" si="1151">IFERROR(MID(AZ1986,FIND(".",AZ1986,FIND(".",AZ1986,1)+1)+3,FIND(".",AZ1986,FIND(".",AZ1986,FIND(".",AZ1986,1)+1)+3)-(FIND(".",AZ1986,FIND(".",AZ1986,1)+1)+2)),"")</f>
        <v/>
      </c>
      <c r="BD1986" s="12" t="str">
        <f t="shared" ref="BD1986:BD2000" si="1152">IFERROR(MID(AZ1986,FIND(".",AZ1986,FIND(".",AZ1986,FIND(".",AZ1986,1)+1)+2)+3,FIND(".",AZ1986,FIND(".",AZ1986,FIND(".",AZ1986,FIND(".",AZ1986,1)+1)+2)+3+1)),"")</f>
        <v/>
      </c>
      <c r="BF1986" s="12">
        <f t="shared" si="1118"/>
        <v>0</v>
      </c>
      <c r="BG1986" s="12">
        <f t="shared" si="1119"/>
        <v>0</v>
      </c>
      <c r="BH1986" s="12">
        <f t="shared" si="1120"/>
        <v>0</v>
      </c>
      <c r="BI1986" s="12">
        <f t="shared" si="1121"/>
        <v>0</v>
      </c>
      <c r="BJ1986" s="12">
        <f t="shared" si="1122"/>
        <v>0</v>
      </c>
      <c r="BK1986" s="12">
        <f t="shared" si="1123"/>
        <v>0</v>
      </c>
      <c r="BL1986" s="20">
        <f t="shared" si="1124"/>
        <v>0</v>
      </c>
      <c r="BM1986" s="12">
        <f t="shared" si="1125"/>
        <v>0</v>
      </c>
      <c r="BN1986" s="12" t="str">
        <f t="shared" si="1148"/>
        <v/>
      </c>
      <c r="BO1986" s="12" t="str">
        <f t="shared" si="1126"/>
        <v/>
      </c>
      <c r="BP1986" s="12" t="str">
        <f t="shared" si="1127"/>
        <v/>
      </c>
      <c r="BQ1986" s="12" t="str">
        <f t="shared" si="1128"/>
        <v/>
      </c>
      <c r="BS1986" s="12">
        <f t="shared" si="1129"/>
        <v>0</v>
      </c>
      <c r="BT1986" s="12">
        <f t="shared" si="1130"/>
        <v>0</v>
      </c>
      <c r="BU1986" s="12">
        <f t="shared" si="1131"/>
        <v>0</v>
      </c>
      <c r="BV1986" s="12">
        <f t="shared" si="1132"/>
        <v>0</v>
      </c>
      <c r="BW1986" s="12">
        <f t="shared" si="1133"/>
        <v>0</v>
      </c>
      <c r="BX1986" s="12">
        <f t="shared" si="1134"/>
        <v>0</v>
      </c>
      <c r="BY1986" s="12">
        <f t="shared" si="1135"/>
        <v>0</v>
      </c>
      <c r="BZ1986" s="12">
        <f t="shared" si="1136"/>
        <v>0</v>
      </c>
      <c r="CA1986" s="12" t="str">
        <f t="shared" si="1137"/>
        <v/>
      </c>
      <c r="CB1986" s="21" t="str">
        <f t="shared" si="1138"/>
        <v/>
      </c>
      <c r="CC1986" s="12" t="str">
        <f t="shared" si="1139"/>
        <v/>
      </c>
      <c r="CD1986" s="12" t="str">
        <f t="shared" si="1140"/>
        <v/>
      </c>
      <c r="CF1986" s="12">
        <f t="shared" si="1141"/>
        <v>0</v>
      </c>
      <c r="CG1986" s="12">
        <f t="shared" si="1142"/>
        <v>0</v>
      </c>
      <c r="CH1986" s="12">
        <f t="shared" si="1143"/>
        <v>0</v>
      </c>
      <c r="CI1986" s="12">
        <f t="shared" si="1144"/>
        <v>0</v>
      </c>
      <c r="CJ1986" s="12">
        <f t="shared" si="1145"/>
        <v>0</v>
      </c>
      <c r="CK1986" s="12">
        <f t="shared" si="1146"/>
        <v>0</v>
      </c>
    </row>
    <row r="1987" spans="50:89" x14ac:dyDescent="0.25">
      <c r="AX1987" s="12" t="str">
        <f t="shared" ref="AX1987:AX2000" si="1153">IFERROR(MATCH(C1987,$C$2:$C$2000,0),"")</f>
        <v/>
      </c>
      <c r="AY1987" s="12" t="str">
        <f t="shared" si="1147"/>
        <v/>
      </c>
      <c r="AZ1987" s="20">
        <f t="shared" ref="AZ1987:AZ2000" si="1154">AM1987</f>
        <v>0</v>
      </c>
      <c r="BA1987" s="12" t="str">
        <f t="shared" si="1149"/>
        <v/>
      </c>
      <c r="BB1987" s="12" t="str">
        <f t="shared" si="1150"/>
        <v/>
      </c>
      <c r="BC1987" s="12" t="str">
        <f t="shared" si="1151"/>
        <v/>
      </c>
      <c r="BD1987" s="12" t="str">
        <f t="shared" si="1152"/>
        <v/>
      </c>
      <c r="BF1987" s="12">
        <f t="shared" ref="BF1987:BF2000" si="1155">COUNTIF(BA1987:BD1987,"Anticipatoria.")</f>
        <v>0</v>
      </c>
      <c r="BG1987" s="12">
        <f t="shared" ref="BG1987:BG2000" si="1156">COUNTIF(BA1987:BD1987,"Criterios y estándares (Rúbrica).")</f>
        <v>0</v>
      </c>
      <c r="BH1987" s="12">
        <f t="shared" ref="BH1987:BH2000" si="1157">COUNTIF(BA1987:BD1987,"Autoevaluación.")</f>
        <v>0</v>
      </c>
      <c r="BI1987" s="12">
        <f t="shared" ref="BI1987:BI2000" si="1158">COUNTIF(BA1987:BD1987,"Retroalimentación.")</f>
        <v>0</v>
      </c>
      <c r="BJ1987" s="12">
        <f t="shared" ref="BJ1987:BJ2000" si="1159">COUNTIF(BA1987:BD1987,"No incluye los componentes enunciados.")</f>
        <v>0</v>
      </c>
      <c r="BK1987" s="12">
        <f t="shared" ref="BK1987:BK2000" si="1160">IF(BJ1987=1,1,SUM(BF1987:BI1987))</f>
        <v>0</v>
      </c>
      <c r="BL1987" s="20">
        <f t="shared" ref="BL1987:BL2000" si="1161">AO1987</f>
        <v>0</v>
      </c>
      <c r="BM1987" s="12">
        <f t="shared" ref="BM1987:BM2000" si="1162">IFERROR(LEFT(BL1987,FIND(",",BL1987,1)-1),BL1987)</f>
        <v>0</v>
      </c>
      <c r="BN1987" s="12" t="str">
        <f t="shared" si="1148"/>
        <v/>
      </c>
      <c r="BO1987" s="12" t="str">
        <f t="shared" ref="BO1987:BO2000" si="1163">IF(OR(LEN(BL1987)=28,LEN(BL1987)=42,LEN(BL1987)=43,LEN(BL1987)=44,LEN(BL1987)=47,LEN(BL1987)=48,LEN(BL1987)=49,LEN(BL1987)=62,LEN(BL1987)=63,LEN(BL1987)=64),RIGHT(BL1987,LEN(BL1987)-FIND(",",BL1987,11)-1),IFERROR(MID(BL1987,FIND(",",BL1987,11)+2,(FIND(",",BL1987,21))-(FIND(",",BL1987,11)+2)),""))</f>
        <v/>
      </c>
      <c r="BP1987" s="12" t="str">
        <f t="shared" ref="BP1987:BP2000" si="1164">IF(OR(LEN(BL1987)=53,LEN(BL1987)=58,LEN(BL1987)=72,LEN(BL1987)=73),RIGHT(BL1987,LEN(BL1987)-FIND(",",BL1987,20)-1),IFERROR(MID(BL1987,FIND(",",BL1987,20)+2,(FIND(",",BL1987,30))-(FIND(",",BL1987,20)+2)),""))</f>
        <v/>
      </c>
      <c r="BQ1987" s="12" t="str">
        <f t="shared" ref="BQ1987:BQ2000" si="1165">IF(OR(LEN(BL1987)=62,LEN(BL1987)=63,LEN(BL1987)=64,LEN(BL1987)=72,LEN(BL1987)=73),"",IFERROR(RIGHT(BL1987,LEN(BL1987)-(FIND(",",BL1987,30)+1)),""))</f>
        <v/>
      </c>
      <c r="BS1987" s="12">
        <f t="shared" ref="BS1987:BS2000" si="1166">COUNTIF(BM1987:BQ1987,"Reflexión")</f>
        <v>0</v>
      </c>
      <c r="BT1987" s="12">
        <f t="shared" ref="BT1987:BT2000" si="1167">COUNTIF(BM1987:BQ1987,"Diálogo")</f>
        <v>0</v>
      </c>
      <c r="BU1987" s="12">
        <f t="shared" ref="BU1987:BU2000" si="1168">COUNTIF(BM1987:BQ1987,"Claridad")</f>
        <v>0</v>
      </c>
      <c r="BV1987" s="12">
        <f t="shared" ref="BV1987:BV2000" si="1169">COUNTIF(BM1987:BQ1987,"Oportunidades de mejora")</f>
        <v>0</v>
      </c>
      <c r="BW1987" s="12">
        <f t="shared" ref="BW1987:BW2000" si="1170">COUNTIF(BM1987:BQ1987,"Retroalimentación al docente")</f>
        <v>0</v>
      </c>
      <c r="BX1987" s="12">
        <f t="shared" ref="BX1987:BX2000" si="1171">COUNTIF(BM1987:BQ1987,"No incluye los principios enunciados")</f>
        <v>0</v>
      </c>
      <c r="BY1987" s="12">
        <f t="shared" ref="BY1987:BY2000" si="1172">IF(BX1987=1,1,SUM(BS1987:BX1987))</f>
        <v>0</v>
      </c>
      <c r="BZ1987" s="12">
        <f t="shared" ref="BZ1987:BZ2000" si="1173">AU1987</f>
        <v>0</v>
      </c>
      <c r="CA1987" s="12" t="str">
        <f t="shared" ref="CA1987:CA2000" si="1174">IFERROR(LEFT(BZ1987,FIND(".",BZ1987,1)),"")</f>
        <v/>
      </c>
      <c r="CB1987" s="21" t="str">
        <f t="shared" ref="CB1987:CB2000" si="1175">IFERROR(MID(BZ1987,FIND(".",BZ1987,1)+3,(FIND(".",BZ1987,100))-(FIND(".",BZ1987,1)+2)),"")</f>
        <v/>
      </c>
      <c r="CC1987" s="12" t="str">
        <f t="shared" ref="CC1987:CC2000" si="1176">IFERROR(MID(BZ1987,FIND(".",BZ1987,83)+3,(FIND(".",BZ1987,185))-(FIND(".",BZ1987,83)+2)),"")</f>
        <v/>
      </c>
      <c r="CD1987" s="12" t="str">
        <f t="shared" ref="CD1987:CD2000" si="1177">IFERROR(MID(BZ1987,FIND(".",BZ1987,185)+3,(FIND(".",BZ1987,255))-(FIND(".",BZ1987,185)+1)),"")</f>
        <v/>
      </c>
      <c r="CF1987" s="12">
        <f t="shared" ref="CF1987:CF2000" si="1178">COUNTIF(CA1987:CD1987,"La bibliografía básica propuesta se encuentra en la biblioteca ""Juan Roa Vásquez"".")</f>
        <v>0</v>
      </c>
      <c r="CG1987" s="12">
        <f t="shared" ref="CG1987:CG2000" si="1179">COUNTIF(CA1987:CD1987,"La bibliografía propuesta contiene títulos de edición menor a 5 años.")</f>
        <v>0</v>
      </c>
      <c r="CH1987" s="12">
        <f t="shared" ref="CH1987:CH2000" si="1180">COUNTIF(CA1987:CD1987,"La bibliografía se presenta con una sólo sistema de referenciación (APA, Vancouver, IEEE, etc).")</f>
        <v>0</v>
      </c>
      <c r="CI1987" s="12">
        <f t="shared" ref="CI1987:CI2000" si="1181">COUNTIF(CA1987:CD1987,"La bibliografía incluye por lo menos dos títulos en una segunda lengua.")</f>
        <v>0</v>
      </c>
      <c r="CJ1987" s="12">
        <f t="shared" ref="CJ1987:CJ2000" si="1182">COUNTIF(CA1987:CD1987,"No incluye bibliografía.")</f>
        <v>0</v>
      </c>
      <c r="CK1987" s="12">
        <f t="shared" ref="CK1987:CK2000" si="1183">IF(CJ1987=1,1,SUM(CF1987:CI1987))</f>
        <v>0</v>
      </c>
    </row>
    <row r="1988" spans="50:89" x14ac:dyDescent="0.25">
      <c r="AX1988" s="12" t="str">
        <f t="shared" si="1153"/>
        <v/>
      </c>
      <c r="AY1988" s="12" t="str">
        <f t="shared" si="1147"/>
        <v/>
      </c>
      <c r="AZ1988" s="20">
        <f t="shared" si="1154"/>
        <v>0</v>
      </c>
      <c r="BA1988" s="12" t="str">
        <f t="shared" si="1149"/>
        <v/>
      </c>
      <c r="BB1988" s="12" t="str">
        <f t="shared" si="1150"/>
        <v/>
      </c>
      <c r="BC1988" s="12" t="str">
        <f t="shared" si="1151"/>
        <v/>
      </c>
      <c r="BD1988" s="12" t="str">
        <f t="shared" si="1152"/>
        <v/>
      </c>
      <c r="BF1988" s="12">
        <f t="shared" si="1155"/>
        <v>0</v>
      </c>
      <c r="BG1988" s="12">
        <f t="shared" si="1156"/>
        <v>0</v>
      </c>
      <c r="BH1988" s="12">
        <f t="shared" si="1157"/>
        <v>0</v>
      </c>
      <c r="BI1988" s="12">
        <f t="shared" si="1158"/>
        <v>0</v>
      </c>
      <c r="BJ1988" s="12">
        <f t="shared" si="1159"/>
        <v>0</v>
      </c>
      <c r="BK1988" s="12">
        <f t="shared" si="1160"/>
        <v>0</v>
      </c>
      <c r="BL1988" s="20">
        <f t="shared" si="1161"/>
        <v>0</v>
      </c>
      <c r="BM1988" s="12">
        <f t="shared" si="1162"/>
        <v>0</v>
      </c>
      <c r="BN1988" s="12" t="str">
        <f t="shared" si="1148"/>
        <v/>
      </c>
      <c r="BO1988" s="12" t="str">
        <f t="shared" si="1163"/>
        <v/>
      </c>
      <c r="BP1988" s="12" t="str">
        <f t="shared" si="1164"/>
        <v/>
      </c>
      <c r="BQ1988" s="12" t="str">
        <f t="shared" si="1165"/>
        <v/>
      </c>
      <c r="BS1988" s="12">
        <f t="shared" si="1166"/>
        <v>0</v>
      </c>
      <c r="BT1988" s="12">
        <f t="shared" si="1167"/>
        <v>0</v>
      </c>
      <c r="BU1988" s="12">
        <f t="shared" si="1168"/>
        <v>0</v>
      </c>
      <c r="BV1988" s="12">
        <f t="shared" si="1169"/>
        <v>0</v>
      </c>
      <c r="BW1988" s="12">
        <f t="shared" si="1170"/>
        <v>0</v>
      </c>
      <c r="BX1988" s="12">
        <f t="shared" si="1171"/>
        <v>0</v>
      </c>
      <c r="BY1988" s="12">
        <f t="shared" si="1172"/>
        <v>0</v>
      </c>
      <c r="BZ1988" s="12">
        <f t="shared" si="1173"/>
        <v>0</v>
      </c>
      <c r="CA1988" s="12" t="str">
        <f t="shared" si="1174"/>
        <v/>
      </c>
      <c r="CB1988" s="21" t="str">
        <f t="shared" si="1175"/>
        <v/>
      </c>
      <c r="CC1988" s="12" t="str">
        <f t="shared" si="1176"/>
        <v/>
      </c>
      <c r="CD1988" s="12" t="str">
        <f t="shared" si="1177"/>
        <v/>
      </c>
      <c r="CF1988" s="12">
        <f t="shared" si="1178"/>
        <v>0</v>
      </c>
      <c r="CG1988" s="12">
        <f t="shared" si="1179"/>
        <v>0</v>
      </c>
      <c r="CH1988" s="12">
        <f t="shared" si="1180"/>
        <v>0</v>
      </c>
      <c r="CI1988" s="12">
        <f t="shared" si="1181"/>
        <v>0</v>
      </c>
      <c r="CJ1988" s="12">
        <f t="shared" si="1182"/>
        <v>0</v>
      </c>
      <c r="CK1988" s="12">
        <f t="shared" si="1183"/>
        <v>0</v>
      </c>
    </row>
    <row r="1989" spans="50:89" x14ac:dyDescent="0.25">
      <c r="AX1989" s="12" t="str">
        <f t="shared" si="1153"/>
        <v/>
      </c>
      <c r="AY1989" s="12" t="str">
        <f t="shared" si="1147"/>
        <v/>
      </c>
      <c r="AZ1989" s="20">
        <f t="shared" si="1154"/>
        <v>0</v>
      </c>
      <c r="BA1989" s="12" t="str">
        <f t="shared" si="1149"/>
        <v/>
      </c>
      <c r="BB1989" s="12" t="str">
        <f t="shared" si="1150"/>
        <v/>
      </c>
      <c r="BC1989" s="12" t="str">
        <f t="shared" si="1151"/>
        <v/>
      </c>
      <c r="BD1989" s="12" t="str">
        <f t="shared" si="1152"/>
        <v/>
      </c>
      <c r="BF1989" s="12">
        <f t="shared" si="1155"/>
        <v>0</v>
      </c>
      <c r="BG1989" s="12">
        <f t="shared" si="1156"/>
        <v>0</v>
      </c>
      <c r="BH1989" s="12">
        <f t="shared" si="1157"/>
        <v>0</v>
      </c>
      <c r="BI1989" s="12">
        <f t="shared" si="1158"/>
        <v>0</v>
      </c>
      <c r="BJ1989" s="12">
        <f t="shared" si="1159"/>
        <v>0</v>
      </c>
      <c r="BK1989" s="12">
        <f t="shared" si="1160"/>
        <v>0</v>
      </c>
      <c r="BL1989" s="20">
        <f t="shared" si="1161"/>
        <v>0</v>
      </c>
      <c r="BM1989" s="12">
        <f t="shared" si="1162"/>
        <v>0</v>
      </c>
      <c r="BN1989" s="12" t="str">
        <f t="shared" si="1148"/>
        <v/>
      </c>
      <c r="BO1989" s="12" t="str">
        <f t="shared" si="1163"/>
        <v/>
      </c>
      <c r="BP1989" s="12" t="str">
        <f t="shared" si="1164"/>
        <v/>
      </c>
      <c r="BQ1989" s="12" t="str">
        <f t="shared" si="1165"/>
        <v/>
      </c>
      <c r="BS1989" s="12">
        <f t="shared" si="1166"/>
        <v>0</v>
      </c>
      <c r="BT1989" s="12">
        <f t="shared" si="1167"/>
        <v>0</v>
      </c>
      <c r="BU1989" s="12">
        <f t="shared" si="1168"/>
        <v>0</v>
      </c>
      <c r="BV1989" s="12">
        <f t="shared" si="1169"/>
        <v>0</v>
      </c>
      <c r="BW1989" s="12">
        <f t="shared" si="1170"/>
        <v>0</v>
      </c>
      <c r="BX1989" s="12">
        <f t="shared" si="1171"/>
        <v>0</v>
      </c>
      <c r="BY1989" s="12">
        <f t="shared" si="1172"/>
        <v>0</v>
      </c>
      <c r="BZ1989" s="12">
        <f t="shared" si="1173"/>
        <v>0</v>
      </c>
      <c r="CA1989" s="12" t="str">
        <f t="shared" si="1174"/>
        <v/>
      </c>
      <c r="CB1989" s="21" t="str">
        <f t="shared" si="1175"/>
        <v/>
      </c>
      <c r="CC1989" s="12" t="str">
        <f t="shared" si="1176"/>
        <v/>
      </c>
      <c r="CD1989" s="12" t="str">
        <f t="shared" si="1177"/>
        <v/>
      </c>
      <c r="CF1989" s="12">
        <f t="shared" si="1178"/>
        <v>0</v>
      </c>
      <c r="CG1989" s="12">
        <f t="shared" si="1179"/>
        <v>0</v>
      </c>
      <c r="CH1989" s="12">
        <f t="shared" si="1180"/>
        <v>0</v>
      </c>
      <c r="CI1989" s="12">
        <f t="shared" si="1181"/>
        <v>0</v>
      </c>
      <c r="CJ1989" s="12">
        <f t="shared" si="1182"/>
        <v>0</v>
      </c>
      <c r="CK1989" s="12">
        <f t="shared" si="1183"/>
        <v>0</v>
      </c>
    </row>
    <row r="1990" spans="50:89" x14ac:dyDescent="0.25">
      <c r="AX1990" s="12" t="str">
        <f t="shared" si="1153"/>
        <v/>
      </c>
      <c r="AY1990" s="12" t="str">
        <f t="shared" si="1147"/>
        <v/>
      </c>
      <c r="AZ1990" s="20">
        <f t="shared" si="1154"/>
        <v>0</v>
      </c>
      <c r="BA1990" s="12" t="str">
        <f t="shared" si="1149"/>
        <v/>
      </c>
      <c r="BB1990" s="12" t="str">
        <f t="shared" si="1150"/>
        <v/>
      </c>
      <c r="BC1990" s="12" t="str">
        <f t="shared" si="1151"/>
        <v/>
      </c>
      <c r="BD1990" s="12" t="str">
        <f t="shared" si="1152"/>
        <v/>
      </c>
      <c r="BF1990" s="12">
        <f t="shared" si="1155"/>
        <v>0</v>
      </c>
      <c r="BG1990" s="12">
        <f t="shared" si="1156"/>
        <v>0</v>
      </c>
      <c r="BH1990" s="12">
        <f t="shared" si="1157"/>
        <v>0</v>
      </c>
      <c r="BI1990" s="12">
        <f t="shared" si="1158"/>
        <v>0</v>
      </c>
      <c r="BJ1990" s="12">
        <f t="shared" si="1159"/>
        <v>0</v>
      </c>
      <c r="BK1990" s="12">
        <f t="shared" si="1160"/>
        <v>0</v>
      </c>
      <c r="BL1990" s="20">
        <f t="shared" si="1161"/>
        <v>0</v>
      </c>
      <c r="BM1990" s="12">
        <f t="shared" si="1162"/>
        <v>0</v>
      </c>
      <c r="BN1990" s="12" t="str">
        <f t="shared" si="1148"/>
        <v/>
      </c>
      <c r="BO1990" s="12" t="str">
        <f t="shared" si="1163"/>
        <v/>
      </c>
      <c r="BP1990" s="12" t="str">
        <f t="shared" si="1164"/>
        <v/>
      </c>
      <c r="BQ1990" s="12" t="str">
        <f t="shared" si="1165"/>
        <v/>
      </c>
      <c r="BS1990" s="12">
        <f t="shared" si="1166"/>
        <v>0</v>
      </c>
      <c r="BT1990" s="12">
        <f t="shared" si="1167"/>
        <v>0</v>
      </c>
      <c r="BU1990" s="12">
        <f t="shared" si="1168"/>
        <v>0</v>
      </c>
      <c r="BV1990" s="12">
        <f t="shared" si="1169"/>
        <v>0</v>
      </c>
      <c r="BW1990" s="12">
        <f t="shared" si="1170"/>
        <v>0</v>
      </c>
      <c r="BX1990" s="12">
        <f t="shared" si="1171"/>
        <v>0</v>
      </c>
      <c r="BY1990" s="12">
        <f t="shared" si="1172"/>
        <v>0</v>
      </c>
      <c r="BZ1990" s="12">
        <f t="shared" si="1173"/>
        <v>0</v>
      </c>
      <c r="CA1990" s="12" t="str">
        <f t="shared" si="1174"/>
        <v/>
      </c>
      <c r="CB1990" s="21" t="str">
        <f t="shared" si="1175"/>
        <v/>
      </c>
      <c r="CC1990" s="12" t="str">
        <f t="shared" si="1176"/>
        <v/>
      </c>
      <c r="CD1990" s="12" t="str">
        <f t="shared" si="1177"/>
        <v/>
      </c>
      <c r="CF1990" s="12">
        <f t="shared" si="1178"/>
        <v>0</v>
      </c>
      <c r="CG1990" s="12">
        <f t="shared" si="1179"/>
        <v>0</v>
      </c>
      <c r="CH1990" s="12">
        <f t="shared" si="1180"/>
        <v>0</v>
      </c>
      <c r="CI1990" s="12">
        <f t="shared" si="1181"/>
        <v>0</v>
      </c>
      <c r="CJ1990" s="12">
        <f t="shared" si="1182"/>
        <v>0</v>
      </c>
      <c r="CK1990" s="12">
        <f t="shared" si="1183"/>
        <v>0</v>
      </c>
    </row>
    <row r="1991" spans="50:89" x14ac:dyDescent="0.25">
      <c r="AX1991" s="12" t="str">
        <f t="shared" si="1153"/>
        <v/>
      </c>
      <c r="AY1991" s="12" t="str">
        <f t="shared" si="1147"/>
        <v/>
      </c>
      <c r="AZ1991" s="20">
        <f t="shared" si="1154"/>
        <v>0</v>
      </c>
      <c r="BA1991" s="12" t="str">
        <f t="shared" si="1149"/>
        <v/>
      </c>
      <c r="BB1991" s="12" t="str">
        <f t="shared" si="1150"/>
        <v/>
      </c>
      <c r="BC1991" s="12" t="str">
        <f t="shared" si="1151"/>
        <v/>
      </c>
      <c r="BD1991" s="12" t="str">
        <f t="shared" si="1152"/>
        <v/>
      </c>
      <c r="BF1991" s="12">
        <f t="shared" si="1155"/>
        <v>0</v>
      </c>
      <c r="BG1991" s="12">
        <f t="shared" si="1156"/>
        <v>0</v>
      </c>
      <c r="BH1991" s="12">
        <f t="shared" si="1157"/>
        <v>0</v>
      </c>
      <c r="BI1991" s="12">
        <f t="shared" si="1158"/>
        <v>0</v>
      </c>
      <c r="BJ1991" s="12">
        <f t="shared" si="1159"/>
        <v>0</v>
      </c>
      <c r="BK1991" s="12">
        <f t="shared" si="1160"/>
        <v>0</v>
      </c>
      <c r="BL1991" s="20">
        <f t="shared" si="1161"/>
        <v>0</v>
      </c>
      <c r="BM1991" s="12">
        <f t="shared" si="1162"/>
        <v>0</v>
      </c>
      <c r="BN1991" s="12" t="str">
        <f t="shared" si="1148"/>
        <v/>
      </c>
      <c r="BO1991" s="12" t="str">
        <f t="shared" si="1163"/>
        <v/>
      </c>
      <c r="BP1991" s="12" t="str">
        <f t="shared" si="1164"/>
        <v/>
      </c>
      <c r="BQ1991" s="12" t="str">
        <f t="shared" si="1165"/>
        <v/>
      </c>
      <c r="BS1991" s="12">
        <f t="shared" si="1166"/>
        <v>0</v>
      </c>
      <c r="BT1991" s="12">
        <f t="shared" si="1167"/>
        <v>0</v>
      </c>
      <c r="BU1991" s="12">
        <f t="shared" si="1168"/>
        <v>0</v>
      </c>
      <c r="BV1991" s="12">
        <f t="shared" si="1169"/>
        <v>0</v>
      </c>
      <c r="BW1991" s="12">
        <f t="shared" si="1170"/>
        <v>0</v>
      </c>
      <c r="BX1991" s="12">
        <f t="shared" si="1171"/>
        <v>0</v>
      </c>
      <c r="BY1991" s="12">
        <f t="shared" si="1172"/>
        <v>0</v>
      </c>
      <c r="BZ1991" s="12">
        <f t="shared" si="1173"/>
        <v>0</v>
      </c>
      <c r="CA1991" s="12" t="str">
        <f t="shared" si="1174"/>
        <v/>
      </c>
      <c r="CB1991" s="21" t="str">
        <f t="shared" si="1175"/>
        <v/>
      </c>
      <c r="CC1991" s="12" t="str">
        <f t="shared" si="1176"/>
        <v/>
      </c>
      <c r="CD1991" s="12" t="str">
        <f t="shared" si="1177"/>
        <v/>
      </c>
      <c r="CF1991" s="12">
        <f t="shared" si="1178"/>
        <v>0</v>
      </c>
      <c r="CG1991" s="12">
        <f t="shared" si="1179"/>
        <v>0</v>
      </c>
      <c r="CH1991" s="12">
        <f t="shared" si="1180"/>
        <v>0</v>
      </c>
      <c r="CI1991" s="12">
        <f t="shared" si="1181"/>
        <v>0</v>
      </c>
      <c r="CJ1991" s="12">
        <f t="shared" si="1182"/>
        <v>0</v>
      </c>
      <c r="CK1991" s="12">
        <f t="shared" si="1183"/>
        <v>0</v>
      </c>
    </row>
    <row r="1992" spans="50:89" x14ac:dyDescent="0.25">
      <c r="AX1992" s="12" t="str">
        <f t="shared" si="1153"/>
        <v/>
      </c>
      <c r="AY1992" s="12" t="str">
        <f t="shared" si="1147"/>
        <v/>
      </c>
      <c r="AZ1992" s="20">
        <f t="shared" si="1154"/>
        <v>0</v>
      </c>
      <c r="BA1992" s="12" t="str">
        <f t="shared" si="1149"/>
        <v/>
      </c>
      <c r="BB1992" s="12" t="str">
        <f t="shared" si="1150"/>
        <v/>
      </c>
      <c r="BC1992" s="12" t="str">
        <f t="shared" si="1151"/>
        <v/>
      </c>
      <c r="BD1992" s="12" t="str">
        <f t="shared" si="1152"/>
        <v/>
      </c>
      <c r="BF1992" s="12">
        <f t="shared" si="1155"/>
        <v>0</v>
      </c>
      <c r="BG1992" s="12">
        <f t="shared" si="1156"/>
        <v>0</v>
      </c>
      <c r="BH1992" s="12">
        <f t="shared" si="1157"/>
        <v>0</v>
      </c>
      <c r="BI1992" s="12">
        <f t="shared" si="1158"/>
        <v>0</v>
      </c>
      <c r="BJ1992" s="12">
        <f t="shared" si="1159"/>
        <v>0</v>
      </c>
      <c r="BK1992" s="12">
        <f t="shared" si="1160"/>
        <v>0</v>
      </c>
      <c r="BL1992" s="20">
        <f t="shared" si="1161"/>
        <v>0</v>
      </c>
      <c r="BM1992" s="12">
        <f t="shared" si="1162"/>
        <v>0</v>
      </c>
      <c r="BN1992" s="12" t="str">
        <f t="shared" si="1148"/>
        <v/>
      </c>
      <c r="BO1992" s="12" t="str">
        <f t="shared" si="1163"/>
        <v/>
      </c>
      <c r="BP1992" s="12" t="str">
        <f t="shared" si="1164"/>
        <v/>
      </c>
      <c r="BQ1992" s="12" t="str">
        <f t="shared" si="1165"/>
        <v/>
      </c>
      <c r="BS1992" s="12">
        <f t="shared" si="1166"/>
        <v>0</v>
      </c>
      <c r="BT1992" s="12">
        <f t="shared" si="1167"/>
        <v>0</v>
      </c>
      <c r="BU1992" s="12">
        <f t="shared" si="1168"/>
        <v>0</v>
      </c>
      <c r="BV1992" s="12">
        <f t="shared" si="1169"/>
        <v>0</v>
      </c>
      <c r="BW1992" s="12">
        <f t="shared" si="1170"/>
        <v>0</v>
      </c>
      <c r="BX1992" s="12">
        <f t="shared" si="1171"/>
        <v>0</v>
      </c>
      <c r="BY1992" s="12">
        <f t="shared" si="1172"/>
        <v>0</v>
      </c>
      <c r="BZ1992" s="12">
        <f t="shared" si="1173"/>
        <v>0</v>
      </c>
      <c r="CA1992" s="12" t="str">
        <f t="shared" si="1174"/>
        <v/>
      </c>
      <c r="CB1992" s="21" t="str">
        <f t="shared" si="1175"/>
        <v/>
      </c>
      <c r="CC1992" s="12" t="str">
        <f t="shared" si="1176"/>
        <v/>
      </c>
      <c r="CD1992" s="12" t="str">
        <f t="shared" si="1177"/>
        <v/>
      </c>
      <c r="CF1992" s="12">
        <f t="shared" si="1178"/>
        <v>0</v>
      </c>
      <c r="CG1992" s="12">
        <f t="shared" si="1179"/>
        <v>0</v>
      </c>
      <c r="CH1992" s="12">
        <f t="shared" si="1180"/>
        <v>0</v>
      </c>
      <c r="CI1992" s="12">
        <f t="shared" si="1181"/>
        <v>0</v>
      </c>
      <c r="CJ1992" s="12">
        <f t="shared" si="1182"/>
        <v>0</v>
      </c>
      <c r="CK1992" s="12">
        <f t="shared" si="1183"/>
        <v>0</v>
      </c>
    </row>
    <row r="1993" spans="50:89" x14ac:dyDescent="0.25">
      <c r="AX1993" s="12" t="str">
        <f t="shared" si="1153"/>
        <v/>
      </c>
      <c r="AY1993" s="12" t="str">
        <f t="shared" si="1147"/>
        <v/>
      </c>
      <c r="AZ1993" s="20">
        <f t="shared" si="1154"/>
        <v>0</v>
      </c>
      <c r="BA1993" s="12" t="str">
        <f t="shared" si="1149"/>
        <v/>
      </c>
      <c r="BB1993" s="12" t="str">
        <f t="shared" si="1150"/>
        <v/>
      </c>
      <c r="BC1993" s="12" t="str">
        <f t="shared" si="1151"/>
        <v/>
      </c>
      <c r="BD1993" s="12" t="str">
        <f t="shared" si="1152"/>
        <v/>
      </c>
      <c r="BF1993" s="12">
        <f t="shared" si="1155"/>
        <v>0</v>
      </c>
      <c r="BG1993" s="12">
        <f t="shared" si="1156"/>
        <v>0</v>
      </c>
      <c r="BH1993" s="12">
        <f t="shared" si="1157"/>
        <v>0</v>
      </c>
      <c r="BI1993" s="12">
        <f t="shared" si="1158"/>
        <v>0</v>
      </c>
      <c r="BJ1993" s="12">
        <f t="shared" si="1159"/>
        <v>0</v>
      </c>
      <c r="BK1993" s="12">
        <f t="shared" si="1160"/>
        <v>0</v>
      </c>
      <c r="BL1993" s="20">
        <f t="shared" si="1161"/>
        <v>0</v>
      </c>
      <c r="BM1993" s="12">
        <f t="shared" si="1162"/>
        <v>0</v>
      </c>
      <c r="BN1993" s="12" t="str">
        <f t="shared" si="1148"/>
        <v/>
      </c>
      <c r="BO1993" s="12" t="str">
        <f t="shared" si="1163"/>
        <v/>
      </c>
      <c r="BP1993" s="12" t="str">
        <f t="shared" si="1164"/>
        <v/>
      </c>
      <c r="BQ1993" s="12" t="str">
        <f t="shared" si="1165"/>
        <v/>
      </c>
      <c r="BS1993" s="12">
        <f t="shared" si="1166"/>
        <v>0</v>
      </c>
      <c r="BT1993" s="12">
        <f t="shared" si="1167"/>
        <v>0</v>
      </c>
      <c r="BU1993" s="12">
        <f t="shared" si="1168"/>
        <v>0</v>
      </c>
      <c r="BV1993" s="12">
        <f t="shared" si="1169"/>
        <v>0</v>
      </c>
      <c r="BW1993" s="12">
        <f t="shared" si="1170"/>
        <v>0</v>
      </c>
      <c r="BX1993" s="12">
        <f t="shared" si="1171"/>
        <v>0</v>
      </c>
      <c r="BY1993" s="12">
        <f t="shared" si="1172"/>
        <v>0</v>
      </c>
      <c r="BZ1993" s="12">
        <f t="shared" si="1173"/>
        <v>0</v>
      </c>
      <c r="CA1993" s="12" t="str">
        <f t="shared" si="1174"/>
        <v/>
      </c>
      <c r="CB1993" s="21" t="str">
        <f t="shared" si="1175"/>
        <v/>
      </c>
      <c r="CC1993" s="12" t="str">
        <f t="shared" si="1176"/>
        <v/>
      </c>
      <c r="CD1993" s="12" t="str">
        <f t="shared" si="1177"/>
        <v/>
      </c>
      <c r="CF1993" s="12">
        <f t="shared" si="1178"/>
        <v>0</v>
      </c>
      <c r="CG1993" s="12">
        <f t="shared" si="1179"/>
        <v>0</v>
      </c>
      <c r="CH1993" s="12">
        <f t="shared" si="1180"/>
        <v>0</v>
      </c>
      <c r="CI1993" s="12">
        <f t="shared" si="1181"/>
        <v>0</v>
      </c>
      <c r="CJ1993" s="12">
        <f t="shared" si="1182"/>
        <v>0</v>
      </c>
      <c r="CK1993" s="12">
        <f t="shared" si="1183"/>
        <v>0</v>
      </c>
    </row>
    <row r="1994" spans="50:89" x14ac:dyDescent="0.25">
      <c r="AX1994" s="12" t="str">
        <f t="shared" si="1153"/>
        <v/>
      </c>
      <c r="AY1994" s="12" t="str">
        <f t="shared" si="1147"/>
        <v/>
      </c>
      <c r="AZ1994" s="20">
        <f t="shared" si="1154"/>
        <v>0</v>
      </c>
      <c r="BA1994" s="12" t="str">
        <f t="shared" si="1149"/>
        <v/>
      </c>
      <c r="BB1994" s="12" t="str">
        <f t="shared" si="1150"/>
        <v/>
      </c>
      <c r="BC1994" s="12" t="str">
        <f t="shared" si="1151"/>
        <v/>
      </c>
      <c r="BD1994" s="12" t="str">
        <f t="shared" si="1152"/>
        <v/>
      </c>
      <c r="BF1994" s="12">
        <f t="shared" si="1155"/>
        <v>0</v>
      </c>
      <c r="BG1994" s="12">
        <f t="shared" si="1156"/>
        <v>0</v>
      </c>
      <c r="BH1994" s="12">
        <f t="shared" si="1157"/>
        <v>0</v>
      </c>
      <c r="BI1994" s="12">
        <f t="shared" si="1158"/>
        <v>0</v>
      </c>
      <c r="BJ1994" s="12">
        <f t="shared" si="1159"/>
        <v>0</v>
      </c>
      <c r="BK1994" s="12">
        <f t="shared" si="1160"/>
        <v>0</v>
      </c>
      <c r="BL1994" s="20">
        <f t="shared" si="1161"/>
        <v>0</v>
      </c>
      <c r="BM1994" s="12">
        <f t="shared" si="1162"/>
        <v>0</v>
      </c>
      <c r="BN1994" s="12" t="str">
        <f t="shared" si="1148"/>
        <v/>
      </c>
      <c r="BO1994" s="12" t="str">
        <f t="shared" si="1163"/>
        <v/>
      </c>
      <c r="BP1994" s="12" t="str">
        <f t="shared" si="1164"/>
        <v/>
      </c>
      <c r="BQ1994" s="12" t="str">
        <f t="shared" si="1165"/>
        <v/>
      </c>
      <c r="BS1994" s="12">
        <f t="shared" si="1166"/>
        <v>0</v>
      </c>
      <c r="BT1994" s="12">
        <f t="shared" si="1167"/>
        <v>0</v>
      </c>
      <c r="BU1994" s="12">
        <f t="shared" si="1168"/>
        <v>0</v>
      </c>
      <c r="BV1994" s="12">
        <f t="shared" si="1169"/>
        <v>0</v>
      </c>
      <c r="BW1994" s="12">
        <f t="shared" si="1170"/>
        <v>0</v>
      </c>
      <c r="BX1994" s="12">
        <f t="shared" si="1171"/>
        <v>0</v>
      </c>
      <c r="BY1994" s="12">
        <f t="shared" si="1172"/>
        <v>0</v>
      </c>
      <c r="BZ1994" s="12">
        <f t="shared" si="1173"/>
        <v>0</v>
      </c>
      <c r="CA1994" s="12" t="str">
        <f t="shared" si="1174"/>
        <v/>
      </c>
      <c r="CB1994" s="21" t="str">
        <f t="shared" si="1175"/>
        <v/>
      </c>
      <c r="CC1994" s="12" t="str">
        <f t="shared" si="1176"/>
        <v/>
      </c>
      <c r="CD1994" s="12" t="str">
        <f t="shared" si="1177"/>
        <v/>
      </c>
      <c r="CF1994" s="12">
        <f t="shared" si="1178"/>
        <v>0</v>
      </c>
      <c r="CG1994" s="12">
        <f t="shared" si="1179"/>
        <v>0</v>
      </c>
      <c r="CH1994" s="12">
        <f t="shared" si="1180"/>
        <v>0</v>
      </c>
      <c r="CI1994" s="12">
        <f t="shared" si="1181"/>
        <v>0</v>
      </c>
      <c r="CJ1994" s="12">
        <f t="shared" si="1182"/>
        <v>0</v>
      </c>
      <c r="CK1994" s="12">
        <f t="shared" si="1183"/>
        <v>0</v>
      </c>
    </row>
    <row r="1995" spans="50:89" x14ac:dyDescent="0.25">
      <c r="AX1995" s="12" t="str">
        <f t="shared" si="1153"/>
        <v/>
      </c>
      <c r="AY1995" s="12" t="str">
        <f t="shared" ref="AY1995:AY2000" si="1184">IFERROR(1/(COUNTIF($AX$2:$AX$2000,MATCH(C1995,$C$2:$C$2000,0))),"")</f>
        <v/>
      </c>
      <c r="AZ1995" s="20">
        <f t="shared" si="1154"/>
        <v>0</v>
      </c>
      <c r="BA1995" s="12" t="str">
        <f t="shared" si="1149"/>
        <v/>
      </c>
      <c r="BB1995" s="12" t="str">
        <f t="shared" si="1150"/>
        <v/>
      </c>
      <c r="BC1995" s="12" t="str">
        <f t="shared" si="1151"/>
        <v/>
      </c>
      <c r="BD1995" s="12" t="str">
        <f t="shared" si="1152"/>
        <v/>
      </c>
      <c r="BF1995" s="12">
        <f t="shared" si="1155"/>
        <v>0</v>
      </c>
      <c r="BG1995" s="12">
        <f t="shared" si="1156"/>
        <v>0</v>
      </c>
      <c r="BH1995" s="12">
        <f t="shared" si="1157"/>
        <v>0</v>
      </c>
      <c r="BI1995" s="12">
        <f t="shared" si="1158"/>
        <v>0</v>
      </c>
      <c r="BJ1995" s="12">
        <f t="shared" si="1159"/>
        <v>0</v>
      </c>
      <c r="BK1995" s="12">
        <f t="shared" si="1160"/>
        <v>0</v>
      </c>
      <c r="BL1995" s="20">
        <f t="shared" si="1161"/>
        <v>0</v>
      </c>
      <c r="BM1995" s="12">
        <f t="shared" si="1162"/>
        <v>0</v>
      </c>
      <c r="BN1995" s="12" t="str">
        <f t="shared" si="1148"/>
        <v/>
      </c>
      <c r="BO1995" s="12" t="str">
        <f t="shared" si="1163"/>
        <v/>
      </c>
      <c r="BP1995" s="12" t="str">
        <f t="shared" si="1164"/>
        <v/>
      </c>
      <c r="BQ1995" s="12" t="str">
        <f t="shared" si="1165"/>
        <v/>
      </c>
      <c r="BS1995" s="12">
        <f t="shared" si="1166"/>
        <v>0</v>
      </c>
      <c r="BT1995" s="12">
        <f t="shared" si="1167"/>
        <v>0</v>
      </c>
      <c r="BU1995" s="12">
        <f t="shared" si="1168"/>
        <v>0</v>
      </c>
      <c r="BV1995" s="12">
        <f t="shared" si="1169"/>
        <v>0</v>
      </c>
      <c r="BW1995" s="12">
        <f t="shared" si="1170"/>
        <v>0</v>
      </c>
      <c r="BX1995" s="12">
        <f t="shared" si="1171"/>
        <v>0</v>
      </c>
      <c r="BY1995" s="12">
        <f t="shared" si="1172"/>
        <v>0</v>
      </c>
      <c r="BZ1995" s="12">
        <f t="shared" si="1173"/>
        <v>0</v>
      </c>
      <c r="CA1995" s="12" t="str">
        <f t="shared" si="1174"/>
        <v/>
      </c>
      <c r="CB1995" s="21" t="str">
        <f t="shared" si="1175"/>
        <v/>
      </c>
      <c r="CC1995" s="12" t="str">
        <f t="shared" si="1176"/>
        <v/>
      </c>
      <c r="CD1995" s="12" t="str">
        <f t="shared" si="1177"/>
        <v/>
      </c>
      <c r="CF1995" s="12">
        <f t="shared" si="1178"/>
        <v>0</v>
      </c>
      <c r="CG1995" s="12">
        <f t="shared" si="1179"/>
        <v>0</v>
      </c>
      <c r="CH1995" s="12">
        <f t="shared" si="1180"/>
        <v>0</v>
      </c>
      <c r="CI1995" s="12">
        <f t="shared" si="1181"/>
        <v>0</v>
      </c>
      <c r="CJ1995" s="12">
        <f t="shared" si="1182"/>
        <v>0</v>
      </c>
      <c r="CK1995" s="12">
        <f t="shared" si="1183"/>
        <v>0</v>
      </c>
    </row>
    <row r="1996" spans="50:89" x14ac:dyDescent="0.25">
      <c r="AX1996" s="12" t="str">
        <f t="shared" si="1153"/>
        <v/>
      </c>
      <c r="AY1996" s="12" t="str">
        <f t="shared" si="1184"/>
        <v/>
      </c>
      <c r="AZ1996" s="20">
        <f t="shared" si="1154"/>
        <v>0</v>
      </c>
      <c r="BA1996" s="12" t="str">
        <f t="shared" si="1149"/>
        <v/>
      </c>
      <c r="BB1996" s="12" t="str">
        <f t="shared" si="1150"/>
        <v/>
      </c>
      <c r="BC1996" s="12" t="str">
        <f t="shared" si="1151"/>
        <v/>
      </c>
      <c r="BD1996" s="12" t="str">
        <f t="shared" si="1152"/>
        <v/>
      </c>
      <c r="BF1996" s="12">
        <f t="shared" si="1155"/>
        <v>0</v>
      </c>
      <c r="BG1996" s="12">
        <f t="shared" si="1156"/>
        <v>0</v>
      </c>
      <c r="BH1996" s="12">
        <f t="shared" si="1157"/>
        <v>0</v>
      </c>
      <c r="BI1996" s="12">
        <f t="shared" si="1158"/>
        <v>0</v>
      </c>
      <c r="BJ1996" s="12">
        <f t="shared" si="1159"/>
        <v>0</v>
      </c>
      <c r="BK1996" s="12">
        <f t="shared" si="1160"/>
        <v>0</v>
      </c>
      <c r="BL1996" s="20">
        <f t="shared" si="1161"/>
        <v>0</v>
      </c>
      <c r="BM1996" s="12">
        <f t="shared" si="1162"/>
        <v>0</v>
      </c>
      <c r="BN1996" s="12" t="str">
        <f t="shared" si="1148"/>
        <v/>
      </c>
      <c r="BO1996" s="12" t="str">
        <f t="shared" si="1163"/>
        <v/>
      </c>
      <c r="BP1996" s="12" t="str">
        <f t="shared" si="1164"/>
        <v/>
      </c>
      <c r="BQ1996" s="12" t="str">
        <f t="shared" si="1165"/>
        <v/>
      </c>
      <c r="BS1996" s="12">
        <f t="shared" si="1166"/>
        <v>0</v>
      </c>
      <c r="BT1996" s="12">
        <f t="shared" si="1167"/>
        <v>0</v>
      </c>
      <c r="BU1996" s="12">
        <f t="shared" si="1168"/>
        <v>0</v>
      </c>
      <c r="BV1996" s="12">
        <f t="shared" si="1169"/>
        <v>0</v>
      </c>
      <c r="BW1996" s="12">
        <f t="shared" si="1170"/>
        <v>0</v>
      </c>
      <c r="BX1996" s="12">
        <f t="shared" si="1171"/>
        <v>0</v>
      </c>
      <c r="BY1996" s="12">
        <f t="shared" si="1172"/>
        <v>0</v>
      </c>
      <c r="BZ1996" s="12">
        <f t="shared" si="1173"/>
        <v>0</v>
      </c>
      <c r="CA1996" s="12" t="str">
        <f t="shared" si="1174"/>
        <v/>
      </c>
      <c r="CB1996" s="21" t="str">
        <f t="shared" si="1175"/>
        <v/>
      </c>
      <c r="CC1996" s="12" t="str">
        <f t="shared" si="1176"/>
        <v/>
      </c>
      <c r="CD1996" s="12" t="str">
        <f t="shared" si="1177"/>
        <v/>
      </c>
      <c r="CF1996" s="12">
        <f t="shared" si="1178"/>
        <v>0</v>
      </c>
      <c r="CG1996" s="12">
        <f t="shared" si="1179"/>
        <v>0</v>
      </c>
      <c r="CH1996" s="12">
        <f t="shared" si="1180"/>
        <v>0</v>
      </c>
      <c r="CI1996" s="12">
        <f t="shared" si="1181"/>
        <v>0</v>
      </c>
      <c r="CJ1996" s="12">
        <f t="shared" si="1182"/>
        <v>0</v>
      </c>
      <c r="CK1996" s="12">
        <f t="shared" si="1183"/>
        <v>0</v>
      </c>
    </row>
    <row r="1997" spans="50:89" x14ac:dyDescent="0.25">
      <c r="AX1997" s="12" t="str">
        <f t="shared" si="1153"/>
        <v/>
      </c>
      <c r="AY1997" s="12" t="str">
        <f t="shared" si="1184"/>
        <v/>
      </c>
      <c r="AZ1997" s="20">
        <f t="shared" si="1154"/>
        <v>0</v>
      </c>
      <c r="BA1997" s="12" t="str">
        <f t="shared" si="1149"/>
        <v/>
      </c>
      <c r="BB1997" s="12" t="str">
        <f t="shared" si="1150"/>
        <v/>
      </c>
      <c r="BC1997" s="12" t="str">
        <f t="shared" si="1151"/>
        <v/>
      </c>
      <c r="BD1997" s="12" t="str">
        <f t="shared" si="1152"/>
        <v/>
      </c>
      <c r="BF1997" s="12">
        <f t="shared" si="1155"/>
        <v>0</v>
      </c>
      <c r="BG1997" s="12">
        <f t="shared" si="1156"/>
        <v>0</v>
      </c>
      <c r="BH1997" s="12">
        <f t="shared" si="1157"/>
        <v>0</v>
      </c>
      <c r="BI1997" s="12">
        <f t="shared" si="1158"/>
        <v>0</v>
      </c>
      <c r="BJ1997" s="12">
        <f t="shared" si="1159"/>
        <v>0</v>
      </c>
      <c r="BK1997" s="12">
        <f t="shared" si="1160"/>
        <v>0</v>
      </c>
      <c r="BL1997" s="20">
        <f t="shared" si="1161"/>
        <v>0</v>
      </c>
      <c r="BM1997" s="12">
        <f t="shared" si="1162"/>
        <v>0</v>
      </c>
      <c r="BN1997" s="12" t="str">
        <f t="shared" si="1148"/>
        <v/>
      </c>
      <c r="BO1997" s="12" t="str">
        <f t="shared" si="1163"/>
        <v/>
      </c>
      <c r="BP1997" s="12" t="str">
        <f t="shared" si="1164"/>
        <v/>
      </c>
      <c r="BQ1997" s="12" t="str">
        <f t="shared" si="1165"/>
        <v/>
      </c>
      <c r="BS1997" s="12">
        <f t="shared" si="1166"/>
        <v>0</v>
      </c>
      <c r="BT1997" s="12">
        <f t="shared" si="1167"/>
        <v>0</v>
      </c>
      <c r="BU1997" s="12">
        <f t="shared" si="1168"/>
        <v>0</v>
      </c>
      <c r="BV1997" s="12">
        <f t="shared" si="1169"/>
        <v>0</v>
      </c>
      <c r="BW1997" s="12">
        <f t="shared" si="1170"/>
        <v>0</v>
      </c>
      <c r="BX1997" s="12">
        <f t="shared" si="1171"/>
        <v>0</v>
      </c>
      <c r="BY1997" s="12">
        <f t="shared" si="1172"/>
        <v>0</v>
      </c>
      <c r="BZ1997" s="12">
        <f t="shared" si="1173"/>
        <v>0</v>
      </c>
      <c r="CA1997" s="12" t="str">
        <f t="shared" si="1174"/>
        <v/>
      </c>
      <c r="CB1997" s="21" t="str">
        <f t="shared" si="1175"/>
        <v/>
      </c>
      <c r="CC1997" s="12" t="str">
        <f t="shared" si="1176"/>
        <v/>
      </c>
      <c r="CD1997" s="12" t="str">
        <f t="shared" si="1177"/>
        <v/>
      </c>
      <c r="CF1997" s="12">
        <f t="shared" si="1178"/>
        <v>0</v>
      </c>
      <c r="CG1997" s="12">
        <f t="shared" si="1179"/>
        <v>0</v>
      </c>
      <c r="CH1997" s="12">
        <f t="shared" si="1180"/>
        <v>0</v>
      </c>
      <c r="CI1997" s="12">
        <f t="shared" si="1181"/>
        <v>0</v>
      </c>
      <c r="CJ1997" s="12">
        <f t="shared" si="1182"/>
        <v>0</v>
      </c>
      <c r="CK1997" s="12">
        <f t="shared" si="1183"/>
        <v>0</v>
      </c>
    </row>
    <row r="1998" spans="50:89" x14ac:dyDescent="0.25">
      <c r="AX1998" s="12" t="str">
        <f t="shared" si="1153"/>
        <v/>
      </c>
      <c r="AY1998" s="12" t="str">
        <f t="shared" si="1184"/>
        <v/>
      </c>
      <c r="AZ1998" s="20">
        <f t="shared" si="1154"/>
        <v>0</v>
      </c>
      <c r="BA1998" s="12" t="str">
        <f t="shared" si="1149"/>
        <v/>
      </c>
      <c r="BB1998" s="12" t="str">
        <f t="shared" si="1150"/>
        <v/>
      </c>
      <c r="BC1998" s="12" t="str">
        <f t="shared" si="1151"/>
        <v/>
      </c>
      <c r="BD1998" s="12" t="str">
        <f t="shared" si="1152"/>
        <v/>
      </c>
      <c r="BF1998" s="12">
        <f t="shared" si="1155"/>
        <v>0</v>
      </c>
      <c r="BG1998" s="12">
        <f t="shared" si="1156"/>
        <v>0</v>
      </c>
      <c r="BH1998" s="12">
        <f t="shared" si="1157"/>
        <v>0</v>
      </c>
      <c r="BI1998" s="12">
        <f t="shared" si="1158"/>
        <v>0</v>
      </c>
      <c r="BJ1998" s="12">
        <f t="shared" si="1159"/>
        <v>0</v>
      </c>
      <c r="BK1998" s="12">
        <f t="shared" si="1160"/>
        <v>0</v>
      </c>
      <c r="BL1998" s="20">
        <f t="shared" si="1161"/>
        <v>0</v>
      </c>
      <c r="BM1998" s="12">
        <f t="shared" si="1162"/>
        <v>0</v>
      </c>
      <c r="BN1998" s="12" t="str">
        <f t="shared" si="1148"/>
        <v/>
      </c>
      <c r="BO1998" s="12" t="str">
        <f t="shared" si="1163"/>
        <v/>
      </c>
      <c r="BP1998" s="12" t="str">
        <f t="shared" si="1164"/>
        <v/>
      </c>
      <c r="BQ1998" s="12" t="str">
        <f t="shared" si="1165"/>
        <v/>
      </c>
      <c r="BS1998" s="12">
        <f t="shared" si="1166"/>
        <v>0</v>
      </c>
      <c r="BT1998" s="12">
        <f t="shared" si="1167"/>
        <v>0</v>
      </c>
      <c r="BU1998" s="12">
        <f t="shared" si="1168"/>
        <v>0</v>
      </c>
      <c r="BV1998" s="12">
        <f t="shared" si="1169"/>
        <v>0</v>
      </c>
      <c r="BW1998" s="12">
        <f t="shared" si="1170"/>
        <v>0</v>
      </c>
      <c r="BX1998" s="12">
        <f t="shared" si="1171"/>
        <v>0</v>
      </c>
      <c r="BY1998" s="12">
        <f t="shared" si="1172"/>
        <v>0</v>
      </c>
      <c r="BZ1998" s="12">
        <f t="shared" si="1173"/>
        <v>0</v>
      </c>
      <c r="CA1998" s="12" t="str">
        <f t="shared" si="1174"/>
        <v/>
      </c>
      <c r="CB1998" s="21" t="str">
        <f t="shared" si="1175"/>
        <v/>
      </c>
      <c r="CC1998" s="12" t="str">
        <f t="shared" si="1176"/>
        <v/>
      </c>
      <c r="CD1998" s="12" t="str">
        <f t="shared" si="1177"/>
        <v/>
      </c>
      <c r="CF1998" s="12">
        <f t="shared" si="1178"/>
        <v>0</v>
      </c>
      <c r="CG1998" s="12">
        <f t="shared" si="1179"/>
        <v>0</v>
      </c>
      <c r="CH1998" s="12">
        <f t="shared" si="1180"/>
        <v>0</v>
      </c>
      <c r="CI1998" s="12">
        <f t="shared" si="1181"/>
        <v>0</v>
      </c>
      <c r="CJ1998" s="12">
        <f t="shared" si="1182"/>
        <v>0</v>
      </c>
      <c r="CK1998" s="12">
        <f t="shared" si="1183"/>
        <v>0</v>
      </c>
    </row>
    <row r="1999" spans="50:89" x14ac:dyDescent="0.25">
      <c r="AX1999" s="12" t="str">
        <f t="shared" si="1153"/>
        <v/>
      </c>
      <c r="AY1999" s="12" t="str">
        <f t="shared" si="1184"/>
        <v/>
      </c>
      <c r="AZ1999" s="20">
        <f t="shared" si="1154"/>
        <v>0</v>
      </c>
      <c r="BA1999" s="12" t="str">
        <f t="shared" si="1149"/>
        <v/>
      </c>
      <c r="BB1999" s="12" t="str">
        <f t="shared" si="1150"/>
        <v/>
      </c>
      <c r="BC1999" s="12" t="str">
        <f t="shared" si="1151"/>
        <v/>
      </c>
      <c r="BD1999" s="12" t="str">
        <f t="shared" si="1152"/>
        <v/>
      </c>
      <c r="BF1999" s="12">
        <f t="shared" si="1155"/>
        <v>0</v>
      </c>
      <c r="BG1999" s="12">
        <f t="shared" si="1156"/>
        <v>0</v>
      </c>
      <c r="BH1999" s="12">
        <f t="shared" si="1157"/>
        <v>0</v>
      </c>
      <c r="BI1999" s="12">
        <f t="shared" si="1158"/>
        <v>0</v>
      </c>
      <c r="BJ1999" s="12">
        <f t="shared" si="1159"/>
        <v>0</v>
      </c>
      <c r="BK1999" s="12">
        <f t="shared" si="1160"/>
        <v>0</v>
      </c>
      <c r="BL1999" s="20">
        <f t="shared" si="1161"/>
        <v>0</v>
      </c>
      <c r="BM1999" s="12">
        <f t="shared" si="1162"/>
        <v>0</v>
      </c>
      <c r="BN1999" s="12" t="str">
        <f t="shared" si="1148"/>
        <v/>
      </c>
      <c r="BO1999" s="12" t="str">
        <f t="shared" si="1163"/>
        <v/>
      </c>
      <c r="BP1999" s="12" t="str">
        <f t="shared" si="1164"/>
        <v/>
      </c>
      <c r="BQ1999" s="12" t="str">
        <f t="shared" si="1165"/>
        <v/>
      </c>
      <c r="BS1999" s="12">
        <f t="shared" si="1166"/>
        <v>0</v>
      </c>
      <c r="BT1999" s="12">
        <f t="shared" si="1167"/>
        <v>0</v>
      </c>
      <c r="BU1999" s="12">
        <f t="shared" si="1168"/>
        <v>0</v>
      </c>
      <c r="BV1999" s="12">
        <f t="shared" si="1169"/>
        <v>0</v>
      </c>
      <c r="BW1999" s="12">
        <f t="shared" si="1170"/>
        <v>0</v>
      </c>
      <c r="BX1999" s="12">
        <f t="shared" si="1171"/>
        <v>0</v>
      </c>
      <c r="BY1999" s="12">
        <f t="shared" si="1172"/>
        <v>0</v>
      </c>
      <c r="BZ1999" s="12">
        <f t="shared" si="1173"/>
        <v>0</v>
      </c>
      <c r="CA1999" s="12" t="str">
        <f t="shared" si="1174"/>
        <v/>
      </c>
      <c r="CB1999" s="21" t="str">
        <f t="shared" si="1175"/>
        <v/>
      </c>
      <c r="CC1999" s="12" t="str">
        <f t="shared" si="1176"/>
        <v/>
      </c>
      <c r="CD1999" s="12" t="str">
        <f t="shared" si="1177"/>
        <v/>
      </c>
      <c r="CF1999" s="12">
        <f t="shared" si="1178"/>
        <v>0</v>
      </c>
      <c r="CG1999" s="12">
        <f t="shared" si="1179"/>
        <v>0</v>
      </c>
      <c r="CH1999" s="12">
        <f t="shared" si="1180"/>
        <v>0</v>
      </c>
      <c r="CI1999" s="12">
        <f t="shared" si="1181"/>
        <v>0</v>
      </c>
      <c r="CJ1999" s="12">
        <f t="shared" si="1182"/>
        <v>0</v>
      </c>
      <c r="CK1999" s="12">
        <f t="shared" si="1183"/>
        <v>0</v>
      </c>
    </row>
    <row r="2000" spans="50:89" x14ac:dyDescent="0.25">
      <c r="AX2000" s="12" t="str">
        <f t="shared" si="1153"/>
        <v/>
      </c>
      <c r="AY2000" s="12" t="str">
        <f t="shared" si="1184"/>
        <v/>
      </c>
      <c r="AZ2000" s="20">
        <f t="shared" si="1154"/>
        <v>0</v>
      </c>
      <c r="BA2000" s="12" t="str">
        <f t="shared" si="1149"/>
        <v/>
      </c>
      <c r="BB2000" s="12" t="str">
        <f t="shared" si="1150"/>
        <v/>
      </c>
      <c r="BC2000" s="12" t="str">
        <f t="shared" si="1151"/>
        <v/>
      </c>
      <c r="BD2000" s="12" t="str">
        <f t="shared" si="1152"/>
        <v/>
      </c>
      <c r="BF2000" s="12">
        <f t="shared" si="1155"/>
        <v>0</v>
      </c>
      <c r="BG2000" s="12">
        <f t="shared" si="1156"/>
        <v>0</v>
      </c>
      <c r="BH2000" s="12">
        <f t="shared" si="1157"/>
        <v>0</v>
      </c>
      <c r="BI2000" s="12">
        <f t="shared" si="1158"/>
        <v>0</v>
      </c>
      <c r="BJ2000" s="12">
        <f t="shared" si="1159"/>
        <v>0</v>
      </c>
      <c r="BK2000" s="12">
        <f t="shared" si="1160"/>
        <v>0</v>
      </c>
      <c r="BL2000" s="20">
        <f t="shared" si="1161"/>
        <v>0</v>
      </c>
      <c r="BM2000" s="12">
        <f t="shared" si="1162"/>
        <v>0</v>
      </c>
      <c r="BN2000" s="12" t="str">
        <f t="shared" si="1148"/>
        <v/>
      </c>
      <c r="BO2000" s="12" t="str">
        <f t="shared" si="1163"/>
        <v/>
      </c>
      <c r="BP2000" s="12" t="str">
        <f t="shared" si="1164"/>
        <v/>
      </c>
      <c r="BQ2000" s="12" t="str">
        <f t="shared" si="1165"/>
        <v/>
      </c>
      <c r="BS2000" s="12">
        <f t="shared" si="1166"/>
        <v>0</v>
      </c>
      <c r="BT2000" s="12">
        <f t="shared" si="1167"/>
        <v>0</v>
      </c>
      <c r="BU2000" s="12">
        <f t="shared" si="1168"/>
        <v>0</v>
      </c>
      <c r="BV2000" s="12">
        <f t="shared" si="1169"/>
        <v>0</v>
      </c>
      <c r="BW2000" s="12">
        <f t="shared" si="1170"/>
        <v>0</v>
      </c>
      <c r="BX2000" s="12">
        <f t="shared" si="1171"/>
        <v>0</v>
      </c>
      <c r="BY2000" s="12">
        <f t="shared" si="1172"/>
        <v>0</v>
      </c>
      <c r="BZ2000" s="12">
        <f t="shared" si="1173"/>
        <v>0</v>
      </c>
      <c r="CA2000" s="12" t="str">
        <f t="shared" si="1174"/>
        <v/>
      </c>
      <c r="CB2000" s="21" t="str">
        <f t="shared" si="1175"/>
        <v/>
      </c>
      <c r="CC2000" s="12" t="str">
        <f t="shared" si="1176"/>
        <v/>
      </c>
      <c r="CD2000" s="12" t="str">
        <f t="shared" si="1177"/>
        <v/>
      </c>
      <c r="CF2000" s="12">
        <f t="shared" si="1178"/>
        <v>0</v>
      </c>
      <c r="CG2000" s="12">
        <f t="shared" si="1179"/>
        <v>0</v>
      </c>
      <c r="CH2000" s="12">
        <f t="shared" si="1180"/>
        <v>0</v>
      </c>
      <c r="CI2000" s="12">
        <f t="shared" si="1181"/>
        <v>0</v>
      </c>
      <c r="CJ2000" s="12">
        <f t="shared" si="1182"/>
        <v>0</v>
      </c>
      <c r="CK2000" s="12">
        <f t="shared" si="1183"/>
        <v>0</v>
      </c>
    </row>
  </sheetData>
  <phoneticPr fontId="6" type="noConversion"/>
  <pageMargins left="0.75" right="0.75" top="1" bottom="1" header="0.5" footer="0.5"/>
  <pageSetup orientation="portrait" horizontalDpi="0" verticalDpi="0"/>
  <ignoredErrors>
    <ignoredError sqref="BZ9" unlocked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10"/>
  <sheetViews>
    <sheetView topLeftCell="A97" zoomScale="91" zoomScaleNormal="91" zoomScalePageLayoutView="91" workbookViewId="0">
      <selection activeCell="L290" sqref="L290"/>
    </sheetView>
  </sheetViews>
  <sheetFormatPr baseColWidth="10" defaultColWidth="10.875" defaultRowHeight="15.75" x14ac:dyDescent="0.25"/>
  <cols>
    <col min="1" max="1" width="10.875" style="1"/>
    <col min="2" max="2" width="43.625" style="1" customWidth="1"/>
    <col min="3" max="3" width="10.875" style="1"/>
    <col min="4" max="4" width="11.875" style="1" bestFit="1" customWidth="1"/>
    <col min="5" max="7" width="10.875" style="1"/>
    <col min="8" max="8" width="23" style="1" customWidth="1"/>
    <col min="9" max="9" width="33.875" style="1" customWidth="1"/>
    <col min="10" max="10" width="34.5" style="1" customWidth="1"/>
    <col min="11" max="11" width="19.375" style="1" customWidth="1"/>
    <col min="12" max="12" width="19.625" style="1" customWidth="1"/>
    <col min="13" max="13" width="14.625" style="1" customWidth="1"/>
    <col min="14" max="14" width="14.375" style="1" customWidth="1"/>
    <col min="15" max="15" width="10.875" style="1"/>
    <col min="16" max="16" width="13.5" style="1" customWidth="1"/>
    <col min="17" max="18" width="10.875" style="1"/>
    <col min="19" max="19" width="15.375" style="1" customWidth="1"/>
    <col min="20" max="20" width="15.875" style="1" customWidth="1"/>
    <col min="21" max="21" width="16.5" style="1" customWidth="1"/>
    <col min="22" max="22" width="10.875" style="1"/>
    <col min="23" max="23" width="20" style="1" customWidth="1"/>
    <col min="24" max="24" width="20.5" style="1" customWidth="1"/>
    <col min="25" max="26" width="10.875" style="1"/>
    <col min="27" max="27" width="11.375" style="1" bestFit="1" customWidth="1"/>
    <col min="28" max="28" width="11.5" style="1" bestFit="1" customWidth="1"/>
    <col min="29" max="16384" width="10.875" style="1"/>
  </cols>
  <sheetData>
    <row r="1" spans="1:28" x14ac:dyDescent="0.25">
      <c r="A1" s="1" t="s">
        <v>0</v>
      </c>
    </row>
    <row r="2" spans="1:28" ht="60" customHeight="1" x14ac:dyDescent="0.25">
      <c r="A2" s="13">
        <v>1</v>
      </c>
      <c r="B2" s="2" t="s">
        <v>1</v>
      </c>
      <c r="H2" s="14" t="s">
        <v>2</v>
      </c>
      <c r="I2" s="15">
        <f>Datos!AX1</f>
        <v>586.99999999999818</v>
      </c>
      <c r="J2" s="14" t="s">
        <v>154</v>
      </c>
      <c r="K2" s="16">
        <v>24</v>
      </c>
      <c r="L2" s="14" t="s">
        <v>3</v>
      </c>
      <c r="M2" s="17">
        <f>I2/K2</f>
        <v>24.458333333333258</v>
      </c>
    </row>
    <row r="3" spans="1:28" ht="45" customHeight="1" x14ac:dyDescent="0.25">
      <c r="B3" s="4" t="s">
        <v>4</v>
      </c>
      <c r="C3" s="1">
        <f>COUNTIF(Datos!H:H,B3)</f>
        <v>5</v>
      </c>
      <c r="D3" s="3">
        <f>C3/SUM($C$3,$C$4)</f>
        <v>4.6210720887245845E-3</v>
      </c>
      <c r="H3" s="18" t="s">
        <v>155</v>
      </c>
      <c r="I3" s="15">
        <f>COUNTA(Datos!G2:G2000)</f>
        <v>1082</v>
      </c>
      <c r="J3" s="14" t="s">
        <v>156</v>
      </c>
      <c r="K3" s="16">
        <v>65</v>
      </c>
      <c r="L3" s="14" t="s">
        <v>157</v>
      </c>
      <c r="M3" s="17">
        <f>I3/K3</f>
        <v>16.646153846153847</v>
      </c>
      <c r="Z3" s="8"/>
    </row>
    <row r="4" spans="1:28" ht="63.95" customHeight="1" x14ac:dyDescent="0.25">
      <c r="B4" s="4" t="s">
        <v>5</v>
      </c>
      <c r="C4" s="1">
        <f>COUNTIF(Datos!H:H,B4)</f>
        <v>1077</v>
      </c>
      <c r="D4" s="3">
        <f>C4/SUM($C$3,$C$4)</f>
        <v>0.99537892791127547</v>
      </c>
      <c r="H4" s="8"/>
      <c r="J4" s="2" t="s">
        <v>6</v>
      </c>
      <c r="K4" s="2" t="s">
        <v>7</v>
      </c>
      <c r="L4" s="2" t="s">
        <v>8</v>
      </c>
      <c r="M4" s="2" t="s">
        <v>9</v>
      </c>
      <c r="N4" s="2" t="s">
        <v>10</v>
      </c>
      <c r="O4" s="2" t="s">
        <v>11</v>
      </c>
      <c r="P4" s="2" t="s">
        <v>12</v>
      </c>
      <c r="Q4" s="2" t="s">
        <v>13</v>
      </c>
      <c r="R4" s="2" t="s">
        <v>14</v>
      </c>
      <c r="S4" s="2" t="s">
        <v>15</v>
      </c>
      <c r="T4" s="2" t="s">
        <v>16</v>
      </c>
      <c r="U4" s="2" t="s">
        <v>17</v>
      </c>
      <c r="V4" s="2" t="s">
        <v>18</v>
      </c>
      <c r="W4" s="2" t="s">
        <v>19</v>
      </c>
      <c r="X4" s="2" t="s">
        <v>20</v>
      </c>
      <c r="Z4" s="8"/>
    </row>
    <row r="5" spans="1:28" ht="39" x14ac:dyDescent="0.25">
      <c r="B5" s="2" t="s">
        <v>21</v>
      </c>
      <c r="H5" s="8"/>
      <c r="J5" s="1" t="s">
        <v>5</v>
      </c>
      <c r="K5" s="3">
        <f>D4</f>
        <v>0.99537892791127547</v>
      </c>
      <c r="L5" s="3">
        <f>D7</f>
        <v>0.99537892791127547</v>
      </c>
      <c r="M5" s="3">
        <f>D10</f>
        <v>0.99445471349353054</v>
      </c>
      <c r="N5" s="3">
        <f>D13</f>
        <v>0.99075785582255083</v>
      </c>
      <c r="O5" s="3">
        <f>D16</f>
        <v>0.96950092421441769</v>
      </c>
      <c r="P5" s="3">
        <f>D19</f>
        <v>0.98798521256931604</v>
      </c>
      <c r="Q5" s="3">
        <f>D22</f>
        <v>0.88632162661737524</v>
      </c>
      <c r="R5" s="3">
        <f>D25</f>
        <v>0.99168207024029575</v>
      </c>
      <c r="S5" s="3">
        <f>D28</f>
        <v>0.96210720887245837</v>
      </c>
      <c r="T5" s="3">
        <f>D31</f>
        <v>0.97781885397412205</v>
      </c>
      <c r="U5" s="3">
        <f>D34</f>
        <v>0.93715341959334564</v>
      </c>
      <c r="V5" s="3">
        <f>D37</f>
        <v>0.9898336414048059</v>
      </c>
      <c r="W5" s="3">
        <f>D43</f>
        <v>0.97042513863216262</v>
      </c>
      <c r="X5" s="3">
        <f>D43</f>
        <v>0.97042513863216262</v>
      </c>
      <c r="Z5" s="8"/>
    </row>
    <row r="6" spans="1:28" x14ac:dyDescent="0.25">
      <c r="B6" s="4" t="s">
        <v>4</v>
      </c>
      <c r="C6" s="1">
        <f>COUNTIF(Datos!I:I,B6)</f>
        <v>5</v>
      </c>
      <c r="D6" s="3">
        <f>C6/SUM($C$6,$C$7)</f>
        <v>4.6210720887245845E-3</v>
      </c>
      <c r="H6" s="8"/>
      <c r="J6" s="1" t="s">
        <v>4</v>
      </c>
      <c r="K6" s="3">
        <f>D3</f>
        <v>4.6210720887245845E-3</v>
      </c>
      <c r="L6" s="3">
        <f>D6</f>
        <v>4.6210720887245845E-3</v>
      </c>
      <c r="M6" s="3">
        <f>D9</f>
        <v>5.5452865064695009E-3</v>
      </c>
      <c r="N6" s="3">
        <f>D12</f>
        <v>9.242144177449169E-3</v>
      </c>
      <c r="O6" s="3">
        <f>D15</f>
        <v>3.0499075785582256E-2</v>
      </c>
      <c r="P6" s="3">
        <f>D18</f>
        <v>1.2014787430683918E-2</v>
      </c>
      <c r="Q6" s="3">
        <f>D21</f>
        <v>0.11367837338262476</v>
      </c>
      <c r="R6" s="3">
        <f>D24</f>
        <v>8.3179297597042508E-3</v>
      </c>
      <c r="S6" s="3">
        <f>D27</f>
        <v>3.789279112754159E-2</v>
      </c>
      <c r="T6" s="3">
        <f>D30</f>
        <v>2.2181146025878003E-2</v>
      </c>
      <c r="U6" s="3">
        <f>D33</f>
        <v>6.2846580406654348E-2</v>
      </c>
      <c r="V6" s="3">
        <f>D36</f>
        <v>1.0166358595194085E-2</v>
      </c>
      <c r="W6" s="3">
        <f>D39</f>
        <v>2.865064695009242E-2</v>
      </c>
      <c r="X6" s="3">
        <f>D42</f>
        <v>2.9574861367837338E-2</v>
      </c>
      <c r="Z6" s="8"/>
    </row>
    <row r="7" spans="1:28" x14ac:dyDescent="0.25">
      <c r="B7" s="4" t="s">
        <v>5</v>
      </c>
      <c r="C7" s="1">
        <f>COUNTIF(Datos!I:I,B7)</f>
        <v>1077</v>
      </c>
      <c r="D7" s="3">
        <f>C7/SUM($C$6,$C$7)</f>
        <v>0.99537892791127547</v>
      </c>
      <c r="H7" s="8"/>
      <c r="Z7" s="8"/>
    </row>
    <row r="8" spans="1:28" ht="51.75" x14ac:dyDescent="0.25">
      <c r="B8" s="2" t="s">
        <v>22</v>
      </c>
      <c r="H8" s="8"/>
      <c r="Z8" s="8"/>
    </row>
    <row r="9" spans="1:28" x14ac:dyDescent="0.25">
      <c r="B9" s="1" t="s">
        <v>4</v>
      </c>
      <c r="C9" s="1">
        <f>COUNTIF(Datos!J:J,B9)</f>
        <v>6</v>
      </c>
      <c r="D9" s="3">
        <f>C9/SUM($C$9,$C$10)</f>
        <v>5.5452865064695009E-3</v>
      </c>
      <c r="H9" s="8"/>
      <c r="AB9" s="1" t="str">
        <f>IFERROR((MATCH(Z9,$Z$3:$Z$9,0)),"")</f>
        <v/>
      </c>
    </row>
    <row r="10" spans="1:28" x14ac:dyDescent="0.25">
      <c r="B10" s="1" t="s">
        <v>5</v>
      </c>
      <c r="C10" s="1">
        <f>COUNTIF(Datos!J:J,B10)</f>
        <v>1076</v>
      </c>
      <c r="D10" s="3">
        <f>C10/SUM($C$6,$C$7)</f>
        <v>0.99445471349353054</v>
      </c>
      <c r="H10" s="8"/>
    </row>
    <row r="11" spans="1:28" ht="51.75" x14ac:dyDescent="0.25">
      <c r="B11" s="2" t="s">
        <v>23</v>
      </c>
      <c r="H11" s="8"/>
    </row>
    <row r="12" spans="1:28" x14ac:dyDescent="0.25">
      <c r="B12" s="1" t="s">
        <v>4</v>
      </c>
      <c r="C12" s="1">
        <f>COUNTIF(Datos!K:K,B12)</f>
        <v>10</v>
      </c>
      <c r="D12" s="3">
        <f>C12/SUM($C$12,$C$13)</f>
        <v>9.242144177449169E-3</v>
      </c>
      <c r="H12" s="8"/>
    </row>
    <row r="13" spans="1:28" x14ac:dyDescent="0.25">
      <c r="B13" s="1" t="s">
        <v>5</v>
      </c>
      <c r="C13" s="1">
        <f>COUNTIF(Datos!K:K,B13)</f>
        <v>1072</v>
      </c>
      <c r="D13" s="3">
        <f>C13/SUM($C$6,$C$7)</f>
        <v>0.99075785582255083</v>
      </c>
      <c r="H13" s="8"/>
    </row>
    <row r="14" spans="1:28" ht="39" x14ac:dyDescent="0.25">
      <c r="B14" s="2" t="s">
        <v>24</v>
      </c>
      <c r="H14" s="8"/>
    </row>
    <row r="15" spans="1:28" x14ac:dyDescent="0.25">
      <c r="B15" s="1" t="s">
        <v>4</v>
      </c>
      <c r="C15" s="1">
        <f>COUNTIF(Datos!L:L,B15)</f>
        <v>33</v>
      </c>
      <c r="D15" s="3">
        <f>C15/SUM($C$15,$C$16)</f>
        <v>3.0499075785582256E-2</v>
      </c>
      <c r="H15" s="8"/>
    </row>
    <row r="16" spans="1:28" x14ac:dyDescent="0.25">
      <c r="B16" s="1" t="s">
        <v>5</v>
      </c>
      <c r="C16" s="1">
        <f>COUNTIF(Datos!L:L,B16)</f>
        <v>1049</v>
      </c>
      <c r="D16" s="3">
        <f>C16/SUM($C$6,$C$7)</f>
        <v>0.96950092421441769</v>
      </c>
      <c r="H16" s="8"/>
    </row>
    <row r="17" spans="2:8" ht="39" x14ac:dyDescent="0.25">
      <c r="B17" s="2" t="s">
        <v>25</v>
      </c>
    </row>
    <row r="18" spans="2:8" x14ac:dyDescent="0.25">
      <c r="B18" s="1" t="s">
        <v>4</v>
      </c>
      <c r="C18" s="1">
        <f>COUNTIF(Datos!M:M,B18)</f>
        <v>13</v>
      </c>
      <c r="D18" s="3">
        <f>C18/SUM($C$18,$C$19)</f>
        <v>1.2014787430683918E-2</v>
      </c>
    </row>
    <row r="19" spans="2:8" x14ac:dyDescent="0.25">
      <c r="B19" s="1" t="s">
        <v>5</v>
      </c>
      <c r="C19" s="1">
        <f>COUNTIF(Datos!M:M,B19)</f>
        <v>1069</v>
      </c>
      <c r="D19" s="3">
        <f>C19/SUM($C$6,$C$7)</f>
        <v>0.98798521256931604</v>
      </c>
    </row>
    <row r="20" spans="2:8" ht="39" x14ac:dyDescent="0.25">
      <c r="B20" s="2" t="s">
        <v>26</v>
      </c>
    </row>
    <row r="21" spans="2:8" x14ac:dyDescent="0.25">
      <c r="B21" s="1" t="s">
        <v>4</v>
      </c>
      <c r="C21" s="1">
        <f>COUNTIF(Datos!N:N,B12)</f>
        <v>123</v>
      </c>
      <c r="D21" s="3">
        <f>C21/SUM($C$21,$C$22)</f>
        <v>0.11367837338262476</v>
      </c>
    </row>
    <row r="22" spans="2:8" x14ac:dyDescent="0.25">
      <c r="B22" s="1" t="s">
        <v>5</v>
      </c>
      <c r="C22" s="1">
        <f>COUNTIF(Datos!N:N,B13)</f>
        <v>959</v>
      </c>
      <c r="D22" s="3">
        <f>C22/SUM($C$21,$C$22)</f>
        <v>0.88632162661737524</v>
      </c>
    </row>
    <row r="23" spans="2:8" ht="39" x14ac:dyDescent="0.25">
      <c r="B23" s="2" t="s">
        <v>27</v>
      </c>
    </row>
    <row r="24" spans="2:8" x14ac:dyDescent="0.25">
      <c r="B24" s="1" t="s">
        <v>4</v>
      </c>
      <c r="C24" s="1">
        <f>COUNTIF(Datos!O:O,B12)</f>
        <v>9</v>
      </c>
      <c r="D24" s="3">
        <f>C24/SUM($C$24,$C$25)</f>
        <v>8.3179297597042508E-3</v>
      </c>
    </row>
    <row r="25" spans="2:8" x14ac:dyDescent="0.25">
      <c r="B25" s="1" t="s">
        <v>5</v>
      </c>
      <c r="C25" s="1">
        <f>COUNTIF(Datos!O:O,B13)</f>
        <v>1073</v>
      </c>
      <c r="D25" s="3">
        <f>C25/SUM($C$24,$C$25)</f>
        <v>0.99168207024029575</v>
      </c>
    </row>
    <row r="26" spans="2:8" ht="51.75" x14ac:dyDescent="0.25">
      <c r="B26" s="2" t="s">
        <v>28</v>
      </c>
    </row>
    <row r="27" spans="2:8" x14ac:dyDescent="0.25">
      <c r="B27" s="1" t="s">
        <v>4</v>
      </c>
      <c r="C27" s="1">
        <f>COUNTIF(Datos!P:P,B12)</f>
        <v>41</v>
      </c>
      <c r="D27" s="3">
        <f>C27/SUM($C$27,$C$28)</f>
        <v>3.789279112754159E-2</v>
      </c>
    </row>
    <row r="28" spans="2:8" x14ac:dyDescent="0.25">
      <c r="B28" s="1" t="s">
        <v>5</v>
      </c>
      <c r="C28" s="1">
        <f>COUNTIF(Datos!P:P,B13)</f>
        <v>1041</v>
      </c>
      <c r="D28" s="3">
        <f>C28/SUM($C$27,$C$28)</f>
        <v>0.96210720887245837</v>
      </c>
    </row>
    <row r="29" spans="2:8" ht="39" x14ac:dyDescent="0.25">
      <c r="B29" s="2" t="s">
        <v>29</v>
      </c>
    </row>
    <row r="30" spans="2:8" x14ac:dyDescent="0.25">
      <c r="B30" s="1" t="s">
        <v>4</v>
      </c>
      <c r="C30" s="1">
        <f>COUNTIF(Datos!Q:Q,B12)</f>
        <v>24</v>
      </c>
      <c r="D30" s="3">
        <f>C30/SUM($C$30,$C$31)</f>
        <v>2.2181146025878003E-2</v>
      </c>
    </row>
    <row r="31" spans="2:8" x14ac:dyDescent="0.25">
      <c r="B31" s="1" t="s">
        <v>5</v>
      </c>
      <c r="C31" s="1">
        <f>COUNTIF(Datos!Q:Q,B13)</f>
        <v>1058</v>
      </c>
      <c r="D31" s="3">
        <f>C31/SUM($C$30,$C$31)</f>
        <v>0.97781885397412205</v>
      </c>
      <c r="H31" s="8"/>
    </row>
    <row r="32" spans="2:8" ht="39" x14ac:dyDescent="0.25">
      <c r="B32" s="2" t="s">
        <v>30</v>
      </c>
      <c r="H32" s="8"/>
    </row>
    <row r="33" spans="1:8" x14ac:dyDescent="0.25">
      <c r="B33" s="1" t="s">
        <v>4</v>
      </c>
      <c r="C33" s="1">
        <f>COUNTIF(Datos!R:R,B12)</f>
        <v>68</v>
      </c>
      <c r="D33" s="3">
        <f>C33/SUM($C$33,$C$34)</f>
        <v>6.2846580406654348E-2</v>
      </c>
      <c r="H33" s="8"/>
    </row>
    <row r="34" spans="1:8" x14ac:dyDescent="0.25">
      <c r="B34" s="1" t="s">
        <v>5</v>
      </c>
      <c r="C34" s="1">
        <f>COUNTIF(Datos!R:R,B13)</f>
        <v>1014</v>
      </c>
      <c r="D34" s="3">
        <f>C34/SUM($C$33,$C$34)</f>
        <v>0.93715341959334564</v>
      </c>
      <c r="H34" s="8"/>
    </row>
    <row r="35" spans="1:8" ht="39" x14ac:dyDescent="0.25">
      <c r="B35" s="2" t="s">
        <v>31</v>
      </c>
      <c r="H35" s="8"/>
    </row>
    <row r="36" spans="1:8" x14ac:dyDescent="0.25">
      <c r="B36" s="1" t="s">
        <v>4</v>
      </c>
      <c r="C36" s="1">
        <f>COUNTIF(Datos!S:S,B12)</f>
        <v>11</v>
      </c>
      <c r="D36" s="3">
        <f>C36/SUM($C$36,$C$37)</f>
        <v>1.0166358595194085E-2</v>
      </c>
      <c r="H36" s="8"/>
    </row>
    <row r="37" spans="1:8" x14ac:dyDescent="0.25">
      <c r="B37" s="1" t="s">
        <v>5</v>
      </c>
      <c r="C37" s="1">
        <f>COUNTIF(Datos!S:S,B13)</f>
        <v>1071</v>
      </c>
      <c r="D37" s="3">
        <f>C37/SUM($C$36,$C$37)</f>
        <v>0.9898336414048059</v>
      </c>
      <c r="H37" s="8"/>
    </row>
    <row r="38" spans="1:8" ht="51.75" x14ac:dyDescent="0.25">
      <c r="B38" s="2" t="s">
        <v>32</v>
      </c>
      <c r="H38" s="8"/>
    </row>
    <row r="39" spans="1:8" x14ac:dyDescent="0.25">
      <c r="B39" s="1" t="s">
        <v>4</v>
      </c>
      <c r="C39" s="1">
        <f>COUNTIF(Datos!T:T,B12)</f>
        <v>31</v>
      </c>
      <c r="D39" s="3">
        <f>C39/SUM($C$39,$C$40)</f>
        <v>2.865064695009242E-2</v>
      </c>
      <c r="H39" s="8"/>
    </row>
    <row r="40" spans="1:8" x14ac:dyDescent="0.25">
      <c r="B40" s="1" t="s">
        <v>5</v>
      </c>
      <c r="C40" s="1">
        <f>COUNTIF(Datos!T:T,B13)</f>
        <v>1051</v>
      </c>
      <c r="D40" s="3">
        <f>C40/SUM($C$39,$C$40)</f>
        <v>0.97134935304990755</v>
      </c>
      <c r="H40" s="8"/>
    </row>
    <row r="41" spans="1:8" ht="51.75" x14ac:dyDescent="0.25">
      <c r="B41" s="2" t="s">
        <v>33</v>
      </c>
      <c r="H41" s="8"/>
    </row>
    <row r="42" spans="1:8" x14ac:dyDescent="0.25">
      <c r="B42" s="1" t="s">
        <v>4</v>
      </c>
      <c r="C42" s="1">
        <f>COUNTIF(Datos!U:U,B12)</f>
        <v>32</v>
      </c>
      <c r="D42" s="3">
        <f>C42/SUM($C$42,$C$43)</f>
        <v>2.9574861367837338E-2</v>
      </c>
      <c r="H42" s="8"/>
    </row>
    <row r="43" spans="1:8" x14ac:dyDescent="0.25">
      <c r="B43" s="1" t="s">
        <v>5</v>
      </c>
      <c r="C43" s="1">
        <f>COUNTIF(Datos!U:U,B13)</f>
        <v>1050</v>
      </c>
      <c r="D43" s="3">
        <f>C43/SUM($C$42,$C$43)</f>
        <v>0.97042513863216262</v>
      </c>
      <c r="H43" s="8"/>
    </row>
    <row r="44" spans="1:8" ht="26.25" x14ac:dyDescent="0.25">
      <c r="B44" s="2" t="s">
        <v>34</v>
      </c>
      <c r="H44" s="8"/>
    </row>
    <row r="45" spans="1:8" x14ac:dyDescent="0.25">
      <c r="B45" s="1" t="s">
        <v>4</v>
      </c>
      <c r="C45" s="1">
        <f>COUNTIF(Datos!V:V,B12)</f>
        <v>110</v>
      </c>
      <c r="D45" s="3">
        <f>C45/SUM($C$45,$C$46)</f>
        <v>0.10166358595194085</v>
      </c>
      <c r="H45" s="8"/>
    </row>
    <row r="46" spans="1:8" x14ac:dyDescent="0.25">
      <c r="B46" s="1" t="s">
        <v>5</v>
      </c>
      <c r="C46" s="1">
        <f>COUNTIF(Datos!V:V,B13)</f>
        <v>972</v>
      </c>
      <c r="D46" s="3">
        <f>C46/SUM($C$45,$C$46)</f>
        <v>0.8983364140480592</v>
      </c>
      <c r="H46" s="8"/>
    </row>
    <row r="47" spans="1:8" x14ac:dyDescent="0.25">
      <c r="A47" s="19">
        <v>2</v>
      </c>
      <c r="B47" s="2" t="s">
        <v>35</v>
      </c>
      <c r="H47" s="8"/>
    </row>
    <row r="48" spans="1:8" x14ac:dyDescent="0.25">
      <c r="B48" s="9" t="s">
        <v>162</v>
      </c>
      <c r="C48" s="1">
        <f>COUNTIF(Datos!W:W,B48)</f>
        <v>861</v>
      </c>
      <c r="D48" s="3">
        <f>C48/SUM($C$48:$C$51)</f>
        <v>0.79574861367837335</v>
      </c>
      <c r="H48" s="8"/>
    </row>
    <row r="49" spans="1:8" x14ac:dyDescent="0.25">
      <c r="B49" s="9" t="s">
        <v>36</v>
      </c>
      <c r="C49" s="1">
        <f>COUNTIF(Datos!W:W,B49)</f>
        <v>201</v>
      </c>
      <c r="D49" s="3">
        <f>C49/SUM($C$48:$C$51)</f>
        <v>0.18576709796672827</v>
      </c>
      <c r="H49" s="8"/>
    </row>
    <row r="50" spans="1:8" x14ac:dyDescent="0.25">
      <c r="B50" s="9" t="s">
        <v>165</v>
      </c>
      <c r="C50" s="1">
        <f>COUNTIF(Datos!W:W,B50)</f>
        <v>15</v>
      </c>
      <c r="D50" s="3">
        <f>C50/SUM($C$48:$C$51)</f>
        <v>1.3863216266173753E-2</v>
      </c>
      <c r="H50" s="8"/>
    </row>
    <row r="51" spans="1:8" x14ac:dyDescent="0.25">
      <c r="B51" s="9" t="s">
        <v>37</v>
      </c>
      <c r="C51" s="1">
        <f>COUNTIF(Datos!W:W,B51)</f>
        <v>5</v>
      </c>
      <c r="D51" s="3">
        <f>C51/SUM($C$48:$C$51)</f>
        <v>4.6210720887245845E-3</v>
      </c>
      <c r="H51" s="8"/>
    </row>
    <row r="52" spans="1:8" x14ac:dyDescent="0.25">
      <c r="H52" s="8"/>
    </row>
    <row r="53" spans="1:8" x14ac:dyDescent="0.25">
      <c r="H53" s="8"/>
    </row>
    <row r="54" spans="1:8" x14ac:dyDescent="0.25">
      <c r="A54" s="19">
        <v>3</v>
      </c>
      <c r="B54" s="2" t="s">
        <v>38</v>
      </c>
      <c r="H54" s="8"/>
    </row>
    <row r="55" spans="1:8" x14ac:dyDescent="0.25">
      <c r="B55" s="9" t="s">
        <v>158</v>
      </c>
      <c r="C55" s="1">
        <f>COUNTIF(Datos!X:X,B55)</f>
        <v>964</v>
      </c>
      <c r="D55" s="3">
        <f>C55/SUM($C$55:$C$58)</f>
        <v>0.89094269870609977</v>
      </c>
      <c r="H55" s="8"/>
    </row>
    <row r="56" spans="1:8" x14ac:dyDescent="0.25">
      <c r="B56" s="9" t="s">
        <v>39</v>
      </c>
      <c r="C56" s="1">
        <f>COUNTIF(Datos!X:X,B56)</f>
        <v>108</v>
      </c>
      <c r="D56" s="3">
        <f>C56/SUM($C$55:$C$58)</f>
        <v>9.9815157116451017E-2</v>
      </c>
      <c r="H56" s="8"/>
    </row>
    <row r="57" spans="1:8" x14ac:dyDescent="0.25">
      <c r="B57" s="9" t="s">
        <v>40</v>
      </c>
      <c r="C57" s="1">
        <f>COUNTIF(Datos!X:X,B57)</f>
        <v>8</v>
      </c>
      <c r="D57" s="3">
        <f>C57/SUM($C$55:$C$58)</f>
        <v>7.3937153419593345E-3</v>
      </c>
      <c r="H57" s="8"/>
    </row>
    <row r="58" spans="1:8" x14ac:dyDescent="0.25">
      <c r="B58" s="9" t="s">
        <v>41</v>
      </c>
      <c r="C58" s="1">
        <f>COUNTIF(Datos!X:X,B58)</f>
        <v>2</v>
      </c>
      <c r="D58" s="3">
        <f>C58/SUM($C$55:$C$58)</f>
        <v>1.8484288354898336E-3</v>
      </c>
      <c r="H58" s="8"/>
    </row>
    <row r="59" spans="1:8" x14ac:dyDescent="0.25">
      <c r="H59" s="8"/>
    </row>
    <row r="60" spans="1:8" x14ac:dyDescent="0.25">
      <c r="H60" s="8"/>
    </row>
    <row r="61" spans="1:8" x14ac:dyDescent="0.25">
      <c r="H61" s="8"/>
    </row>
    <row r="62" spans="1:8" x14ac:dyDescent="0.25">
      <c r="H62" s="8"/>
    </row>
    <row r="63" spans="1:8" ht="51.75" x14ac:dyDescent="0.25">
      <c r="A63" s="19">
        <v>4</v>
      </c>
      <c r="B63" s="2" t="s">
        <v>42</v>
      </c>
      <c r="H63" s="8"/>
    </row>
    <row r="64" spans="1:8" ht="31.5" x14ac:dyDescent="0.25">
      <c r="B64" s="4" t="s">
        <v>43</v>
      </c>
      <c r="C64" s="1">
        <f>COUNTIF(Datos!Y:Y,B64)</f>
        <v>255</v>
      </c>
      <c r="D64" s="3">
        <f>C64/SUM($C$64:$C$67)</f>
        <v>0.2356746765249538</v>
      </c>
      <c r="H64" s="8"/>
    </row>
    <row r="65" spans="2:8" x14ac:dyDescent="0.25">
      <c r="B65" s="4" t="s">
        <v>44</v>
      </c>
      <c r="C65" s="1">
        <f>COUNTIF(Datos!Y:Y,B65)</f>
        <v>801</v>
      </c>
      <c r="D65" s="3">
        <f>C65/SUM($C$64:$C$67)</f>
        <v>0.74029574861367842</v>
      </c>
      <c r="H65" s="8"/>
    </row>
    <row r="66" spans="2:8" ht="31.5" x14ac:dyDescent="0.25">
      <c r="B66" s="4" t="s">
        <v>45</v>
      </c>
      <c r="C66" s="1">
        <f>COUNTIF(Datos!Y:Y,B66)</f>
        <v>14</v>
      </c>
      <c r="D66" s="3">
        <f>C66/SUM($C$64:$C$67)</f>
        <v>1.2939001848428836E-2</v>
      </c>
      <c r="H66" s="8"/>
    </row>
    <row r="67" spans="2:8" x14ac:dyDescent="0.25">
      <c r="B67" s="4" t="s">
        <v>46</v>
      </c>
      <c r="C67" s="1">
        <f>COUNTIF(Datos!Y:Y,B67)</f>
        <v>12</v>
      </c>
      <c r="D67" s="3">
        <f>C67/SUM($C$64:$C$67)</f>
        <v>1.1090573012939002E-2</v>
      </c>
      <c r="H67" s="8"/>
    </row>
    <row r="68" spans="2:8" x14ac:dyDescent="0.25">
      <c r="H68" s="8"/>
    </row>
    <row r="69" spans="2:8" x14ac:dyDescent="0.25">
      <c r="H69" s="8"/>
    </row>
    <row r="70" spans="2:8" x14ac:dyDescent="0.25">
      <c r="H70" s="8"/>
    </row>
    <row r="71" spans="2:8" x14ac:dyDescent="0.25">
      <c r="H71" s="8"/>
    </row>
    <row r="72" spans="2:8" ht="51.75" x14ac:dyDescent="0.25">
      <c r="B72" s="2" t="s">
        <v>47</v>
      </c>
      <c r="H72" s="8"/>
    </row>
    <row r="73" spans="2:8" ht="31.5" x14ac:dyDescent="0.25">
      <c r="B73" s="4" t="s">
        <v>43</v>
      </c>
      <c r="C73" s="1">
        <f>COUNTIF(Datos!Z:Z,B73)</f>
        <v>248</v>
      </c>
      <c r="D73" s="3">
        <f>C73/SUM($C$73:$C$76)</f>
        <v>0.22920517560073936</v>
      </c>
      <c r="H73" s="8"/>
    </row>
    <row r="74" spans="2:8" x14ac:dyDescent="0.25">
      <c r="B74" s="4" t="s">
        <v>44</v>
      </c>
      <c r="C74" s="1">
        <f>COUNTIF(Datos!Z:Z,B74)</f>
        <v>803</v>
      </c>
      <c r="D74" s="3">
        <f>C74/SUM($C$73:$C$76)</f>
        <v>0.74214417744916816</v>
      </c>
      <c r="H74" s="8"/>
    </row>
    <row r="75" spans="2:8" ht="31.5" x14ac:dyDescent="0.25">
      <c r="B75" s="4" t="s">
        <v>45</v>
      </c>
      <c r="C75" s="1">
        <f>COUNTIF(Datos!Z:Z,B75)</f>
        <v>18</v>
      </c>
      <c r="D75" s="3">
        <f>C75/SUM($C$73:$C$76)</f>
        <v>1.6635859519408502E-2</v>
      </c>
      <c r="H75" s="8"/>
    </row>
    <row r="76" spans="2:8" x14ac:dyDescent="0.25">
      <c r="B76" s="4" t="s">
        <v>46</v>
      </c>
      <c r="C76" s="1">
        <f>COUNTIF(Datos!Z:Z,B76)</f>
        <v>13</v>
      </c>
      <c r="D76" s="3">
        <f>C76/SUM($C$73:$C$76)</f>
        <v>1.2014787430683918E-2</v>
      </c>
      <c r="H76" s="8"/>
    </row>
    <row r="77" spans="2:8" x14ac:dyDescent="0.25">
      <c r="H77" s="8"/>
    </row>
    <row r="78" spans="2:8" x14ac:dyDescent="0.25">
      <c r="H78" s="8"/>
    </row>
    <row r="79" spans="2:8" x14ac:dyDescent="0.25">
      <c r="H79" s="8"/>
    </row>
    <row r="80" spans="2:8" x14ac:dyDescent="0.25">
      <c r="H80" s="8"/>
    </row>
    <row r="81" spans="2:8" ht="51.75" x14ac:dyDescent="0.25">
      <c r="B81" s="2" t="s">
        <v>48</v>
      </c>
      <c r="H81" s="8"/>
    </row>
    <row r="82" spans="2:8" ht="31.5" x14ac:dyDescent="0.25">
      <c r="B82" s="4" t="s">
        <v>43</v>
      </c>
      <c r="C82" s="1">
        <f>COUNTIF(Datos!AA:AA,B82)</f>
        <v>240</v>
      </c>
      <c r="D82" s="3">
        <f>C82/SUM($C$82:$C$85)</f>
        <v>0.22181146025878004</v>
      </c>
      <c r="H82" s="8"/>
    </row>
    <row r="83" spans="2:8" x14ac:dyDescent="0.25">
      <c r="B83" s="4" t="s">
        <v>44</v>
      </c>
      <c r="C83" s="1">
        <f>COUNTIF(Datos!AA:AA,B83)</f>
        <v>807</v>
      </c>
      <c r="D83" s="3">
        <f>C83/SUM($C$82:$C$85)</f>
        <v>0.74584103512014788</v>
      </c>
      <c r="H83" s="8"/>
    </row>
    <row r="84" spans="2:8" ht="31.5" x14ac:dyDescent="0.25">
      <c r="B84" s="4" t="s">
        <v>45</v>
      </c>
      <c r="C84" s="1">
        <f>COUNTIF(Datos!AA:AA,B84)</f>
        <v>21</v>
      </c>
      <c r="D84" s="3">
        <f>C84/SUM($C$82:$C$85)</f>
        <v>1.9408502772643253E-2</v>
      </c>
      <c r="H84" s="8"/>
    </row>
    <row r="85" spans="2:8" x14ac:dyDescent="0.25">
      <c r="B85" s="4" t="s">
        <v>46</v>
      </c>
      <c r="C85" s="1">
        <f>COUNTIF(Datos!AA:AA,B85)</f>
        <v>14</v>
      </c>
      <c r="D85" s="3">
        <f>C85/SUM($C$82:$C$85)</f>
        <v>1.2939001848428836E-2</v>
      </c>
      <c r="H85" s="8"/>
    </row>
    <row r="86" spans="2:8" x14ac:dyDescent="0.25">
      <c r="H86" s="8"/>
    </row>
    <row r="87" spans="2:8" x14ac:dyDescent="0.25">
      <c r="H87" s="8"/>
    </row>
    <row r="88" spans="2:8" x14ac:dyDescent="0.25">
      <c r="H88" s="8"/>
    </row>
    <row r="89" spans="2:8" x14ac:dyDescent="0.25">
      <c r="H89" s="8"/>
    </row>
    <row r="90" spans="2:8" x14ac:dyDescent="0.25">
      <c r="H90" s="8"/>
    </row>
    <row r="91" spans="2:8" ht="51.75" x14ac:dyDescent="0.25">
      <c r="B91" s="2" t="s">
        <v>49</v>
      </c>
      <c r="H91" s="8"/>
    </row>
    <row r="92" spans="2:8" ht="31.5" x14ac:dyDescent="0.25">
      <c r="B92" s="4" t="s">
        <v>43</v>
      </c>
      <c r="C92" s="1">
        <f>COUNTIF(Datos!AB:AB,B92)</f>
        <v>259</v>
      </c>
      <c r="D92" s="3">
        <f>C92/SUM($C$92:$C$95)</f>
        <v>0.23937153419593346</v>
      </c>
      <c r="H92" s="8"/>
    </row>
    <row r="93" spans="2:8" x14ac:dyDescent="0.25">
      <c r="B93" s="4" t="s">
        <v>44</v>
      </c>
      <c r="C93" s="1">
        <f>COUNTIF(Datos!AB:AB,B93)</f>
        <v>789</v>
      </c>
      <c r="D93" s="3">
        <f>C93/SUM($C$92:$C$95)</f>
        <v>0.72920517560073939</v>
      </c>
      <c r="H93" s="8"/>
    </row>
    <row r="94" spans="2:8" ht="31.5" x14ac:dyDescent="0.25">
      <c r="B94" s="4" t="s">
        <v>45</v>
      </c>
      <c r="C94" s="1">
        <f>COUNTIF(Datos!AB:AB,B94)</f>
        <v>20</v>
      </c>
      <c r="D94" s="3">
        <f>C94/SUM($C$92:$C$95)</f>
        <v>1.8484288354898338E-2</v>
      </c>
      <c r="H94" s="8"/>
    </row>
    <row r="95" spans="2:8" x14ac:dyDescent="0.25">
      <c r="B95" s="4" t="s">
        <v>46</v>
      </c>
      <c r="C95" s="1">
        <f>COUNTIF(Datos!AB:AB,B95)</f>
        <v>14</v>
      </c>
      <c r="D95" s="3">
        <f>C95/SUM($C$92:$C$95)</f>
        <v>1.2939001848428836E-2</v>
      </c>
      <c r="H95" s="8"/>
    </row>
    <row r="96" spans="2:8" x14ac:dyDescent="0.25">
      <c r="H96" s="8"/>
    </row>
    <row r="97" spans="2:8" x14ac:dyDescent="0.25">
      <c r="H97" s="8"/>
    </row>
    <row r="98" spans="2:8" x14ac:dyDescent="0.25">
      <c r="H98" s="8"/>
    </row>
    <row r="99" spans="2:8" ht="51.75" x14ac:dyDescent="0.25">
      <c r="B99" s="2" t="s">
        <v>50</v>
      </c>
      <c r="H99" s="8"/>
    </row>
    <row r="100" spans="2:8" ht="31.5" x14ac:dyDescent="0.25">
      <c r="B100" s="4" t="s">
        <v>43</v>
      </c>
      <c r="C100" s="1">
        <f>COUNTIF(Datos!AC:AC,B100)</f>
        <v>264</v>
      </c>
      <c r="D100" s="3">
        <f>C100/SUM($C$100:$C$103)</f>
        <v>0.24399260628465805</v>
      </c>
      <c r="H100" s="8"/>
    </row>
    <row r="101" spans="2:8" x14ac:dyDescent="0.25">
      <c r="B101" s="4" t="s">
        <v>44</v>
      </c>
      <c r="C101" s="1">
        <f>COUNTIF(Datos!AC:AC,B101)</f>
        <v>788</v>
      </c>
      <c r="D101" s="3">
        <f>C101/SUM($C$100:$C$103)</f>
        <v>0.72828096118299446</v>
      </c>
      <c r="H101" s="8"/>
    </row>
    <row r="102" spans="2:8" ht="31.5" x14ac:dyDescent="0.25">
      <c r="B102" s="4" t="s">
        <v>45</v>
      </c>
      <c r="C102" s="1">
        <f>COUNTIF(Datos!AC:AC,B102)</f>
        <v>18</v>
      </c>
      <c r="D102" s="3">
        <f>C102/SUM($C$100:$C$103)</f>
        <v>1.6635859519408502E-2</v>
      </c>
      <c r="H102" s="8"/>
    </row>
    <row r="103" spans="2:8" x14ac:dyDescent="0.25">
      <c r="B103" s="4" t="s">
        <v>46</v>
      </c>
      <c r="C103" s="1">
        <f>COUNTIF(Datos!AC:AC,B103)</f>
        <v>12</v>
      </c>
      <c r="D103" s="3">
        <f>C103/SUM($C$100:$C$103)</f>
        <v>1.1090573012939002E-2</v>
      </c>
      <c r="H103" s="8"/>
    </row>
    <row r="104" spans="2:8" x14ac:dyDescent="0.25">
      <c r="H104" s="8"/>
    </row>
    <row r="105" spans="2:8" x14ac:dyDescent="0.25">
      <c r="H105" s="8"/>
    </row>
    <row r="106" spans="2:8" x14ac:dyDescent="0.25">
      <c r="H106" s="8"/>
    </row>
    <row r="107" spans="2:8" x14ac:dyDescent="0.25">
      <c r="H107" s="8"/>
    </row>
    <row r="108" spans="2:8" x14ac:dyDescent="0.25">
      <c r="H108" s="8"/>
    </row>
    <row r="109" spans="2:8" ht="51.75" x14ac:dyDescent="0.25">
      <c r="B109" s="2" t="s">
        <v>51</v>
      </c>
      <c r="H109" s="8"/>
    </row>
    <row r="110" spans="2:8" ht="31.5" x14ac:dyDescent="0.25">
      <c r="B110" s="4" t="s">
        <v>43</v>
      </c>
      <c r="C110" s="1">
        <f>COUNTIF(Datos!AD:AD,B110)</f>
        <v>243</v>
      </c>
      <c r="D110" s="3">
        <f>C110/SUM($C$110:$C$113)</f>
        <v>0.2245841035120148</v>
      </c>
      <c r="H110" s="8"/>
    </row>
    <row r="111" spans="2:8" x14ac:dyDescent="0.25">
      <c r="B111" s="4" t="s">
        <v>44</v>
      </c>
      <c r="C111" s="1">
        <f>COUNTIF(Datos!AD:AD,B111)</f>
        <v>807</v>
      </c>
      <c r="D111" s="3">
        <f>C111/SUM($C$110:$C$113)</f>
        <v>0.74584103512014788</v>
      </c>
      <c r="H111" s="8"/>
    </row>
    <row r="112" spans="2:8" ht="31.5" x14ac:dyDescent="0.25">
      <c r="B112" s="4" t="s">
        <v>45</v>
      </c>
      <c r="C112" s="1">
        <f>COUNTIF(Datos!AD:AD,B112)</f>
        <v>19</v>
      </c>
      <c r="D112" s="3">
        <f>C112/SUM($C$110:$C$113)</f>
        <v>1.756007393715342E-2</v>
      </c>
      <c r="H112" s="8"/>
    </row>
    <row r="113" spans="2:8" x14ac:dyDescent="0.25">
      <c r="B113" s="4" t="s">
        <v>46</v>
      </c>
      <c r="C113" s="1">
        <f>COUNTIF(Datos!AD:AD,B113)</f>
        <v>13</v>
      </c>
      <c r="D113" s="3">
        <f>C113/SUM($C$110:$C$113)</f>
        <v>1.2014787430683918E-2</v>
      </c>
      <c r="H113" s="8"/>
    </row>
    <row r="114" spans="2:8" x14ac:dyDescent="0.25">
      <c r="H114" s="8"/>
    </row>
    <row r="115" spans="2:8" x14ac:dyDescent="0.25">
      <c r="H115" s="8"/>
    </row>
    <row r="116" spans="2:8" x14ac:dyDescent="0.25">
      <c r="H116" s="8"/>
    </row>
    <row r="117" spans="2:8" x14ac:dyDescent="0.25">
      <c r="H117" s="8"/>
    </row>
    <row r="118" spans="2:8" x14ac:dyDescent="0.25">
      <c r="H118" s="8"/>
    </row>
    <row r="119" spans="2:8" x14ac:dyDescent="0.25">
      <c r="H119" s="8"/>
    </row>
    <row r="120" spans="2:8" ht="77.25" x14ac:dyDescent="0.25">
      <c r="B120" s="2" t="s">
        <v>52</v>
      </c>
      <c r="H120" s="8"/>
    </row>
    <row r="121" spans="2:8" ht="30" customHeight="1" x14ac:dyDescent="0.25">
      <c r="B121" s="9" t="s">
        <v>55</v>
      </c>
      <c r="C121" s="1">
        <f>COUNTIF(Datos!AE:AE,B121)</f>
        <v>871</v>
      </c>
      <c r="D121" s="3">
        <f>C121/SUM($C$121:$C$124)</f>
        <v>0.80499075785582253</v>
      </c>
      <c r="H121" s="8"/>
    </row>
    <row r="122" spans="2:8" ht="27" customHeight="1" x14ac:dyDescent="0.25">
      <c r="B122" s="9" t="s">
        <v>53</v>
      </c>
      <c r="C122" s="1">
        <f>COUNTIF(Datos!AE:AE,B122)</f>
        <v>199</v>
      </c>
      <c r="D122" s="3">
        <f>C122/SUM($C$121:$C$124)</f>
        <v>0.18391866913123844</v>
      </c>
      <c r="H122" s="8"/>
    </row>
    <row r="123" spans="2:8" ht="27.95" customHeight="1" x14ac:dyDescent="0.25">
      <c r="B123" s="9" t="s">
        <v>54</v>
      </c>
      <c r="C123" s="1">
        <f>COUNTIF(Datos!AE:AE,B123)</f>
        <v>7</v>
      </c>
      <c r="D123" s="3">
        <f>C123/SUM($C$121:$C$124)</f>
        <v>6.4695009242144181E-3</v>
      </c>
      <c r="H123" s="8"/>
    </row>
    <row r="124" spans="2:8" ht="31.5" x14ac:dyDescent="0.25">
      <c r="B124" s="4" t="s">
        <v>56</v>
      </c>
      <c r="C124" s="1">
        <f>COUNTIF(Datos!AE:AE,B124)</f>
        <v>5</v>
      </c>
      <c r="D124" s="3">
        <f>C124/SUM($C$121:$C$124)</f>
        <v>4.6210720887245845E-3</v>
      </c>
      <c r="H124" s="8"/>
    </row>
    <row r="126" spans="2:8" ht="204.75" x14ac:dyDescent="0.25">
      <c r="B126" s="2" t="s">
        <v>57</v>
      </c>
    </row>
    <row r="127" spans="2:8" x14ac:dyDescent="0.25">
      <c r="B127" s="9" t="s">
        <v>159</v>
      </c>
      <c r="C127" s="1">
        <f>COUNTIF(Datos!AF:AF,B127)</f>
        <v>796</v>
      </c>
      <c r="D127" s="3">
        <f>C127/SUM($C$127:$C$130)</f>
        <v>0.73567467652495377</v>
      </c>
    </row>
    <row r="128" spans="2:8" x14ac:dyDescent="0.25">
      <c r="B128" s="9" t="s">
        <v>58</v>
      </c>
      <c r="C128" s="1">
        <f>COUNTIF(Datos!AF:AF,B128)</f>
        <v>269</v>
      </c>
      <c r="D128" s="3">
        <f>C128/SUM($C$127:$C$130)</f>
        <v>0.24861367837338263</v>
      </c>
    </row>
    <row r="129" spans="2:4" x14ac:dyDescent="0.25">
      <c r="B129" s="9" t="s">
        <v>54</v>
      </c>
      <c r="C129" s="1">
        <f>COUNTIF(Datos!AF:AF,B129)</f>
        <v>9</v>
      </c>
      <c r="D129" s="3">
        <f>C129/SUM($C$127:$C$130)</f>
        <v>8.3179297597042508E-3</v>
      </c>
    </row>
    <row r="130" spans="2:4" ht="31.5" x14ac:dyDescent="0.25">
      <c r="B130" s="4" t="s">
        <v>56</v>
      </c>
      <c r="C130" s="1">
        <f>COUNTIF(Datos!AF:AF,B130)</f>
        <v>8</v>
      </c>
      <c r="D130" s="3">
        <f>C130/SUM($C$127:$C$130)</f>
        <v>7.3937153419593345E-3</v>
      </c>
    </row>
    <row r="132" spans="2:4" ht="90" x14ac:dyDescent="0.25">
      <c r="B132" s="2" t="s">
        <v>60</v>
      </c>
    </row>
    <row r="133" spans="2:4" ht="31.5" x14ac:dyDescent="0.25">
      <c r="B133" s="4" t="s">
        <v>59</v>
      </c>
      <c r="C133" s="1">
        <f>COUNTIF(Datos!AG:AG,B133)</f>
        <v>780</v>
      </c>
      <c r="D133" s="3">
        <f>C133/SUM($C$133:$C$136)</f>
        <v>0.72088724584103514</v>
      </c>
    </row>
    <row r="134" spans="2:4" ht="47.25" x14ac:dyDescent="0.25">
      <c r="B134" s="4" t="s">
        <v>58</v>
      </c>
      <c r="C134" s="1">
        <f>COUNTIF(Datos!AG:AG,B134)</f>
        <v>282</v>
      </c>
      <c r="D134" s="3">
        <f>C134/SUM($C$133:$C$136)</f>
        <v>0.26062846580406657</v>
      </c>
    </row>
    <row r="135" spans="2:4" ht="47.25" x14ac:dyDescent="0.25">
      <c r="B135" s="4" t="s">
        <v>54</v>
      </c>
      <c r="C135" s="1">
        <f>COUNTIF(Datos!AG:AG,B135)</f>
        <v>16</v>
      </c>
      <c r="D135" s="3">
        <f>C135/SUM($C$133:$C$136)</f>
        <v>1.4787430683918669E-2</v>
      </c>
    </row>
    <row r="136" spans="2:4" ht="31.5" x14ac:dyDescent="0.25">
      <c r="B136" s="4" t="s">
        <v>61</v>
      </c>
      <c r="C136" s="1">
        <f>COUNTIF(Datos!AG:AG,B136)</f>
        <v>4</v>
      </c>
      <c r="D136" s="3">
        <f>C136/SUM($C$133:$C$136)</f>
        <v>3.6968576709796672E-3</v>
      </c>
    </row>
    <row r="138" spans="2:4" ht="128.25" x14ac:dyDescent="0.25">
      <c r="B138" s="2" t="s">
        <v>62</v>
      </c>
    </row>
    <row r="139" spans="2:4" ht="31.5" x14ac:dyDescent="0.25">
      <c r="B139" s="4" t="s">
        <v>59</v>
      </c>
      <c r="C139" s="1">
        <f>COUNTIF(Datos!AH:AH,B139)</f>
        <v>767</v>
      </c>
      <c r="D139" s="3">
        <f>C139/SUM($C$139:$C$142)</f>
        <v>0.70887245841035118</v>
      </c>
    </row>
    <row r="140" spans="2:4" ht="47.25" x14ac:dyDescent="0.25">
      <c r="B140" s="4" t="s">
        <v>58</v>
      </c>
      <c r="C140" s="1">
        <f>COUNTIF(Datos!AH:AH,B140)</f>
        <v>290</v>
      </c>
      <c r="D140" s="3">
        <f>C140/SUM($C$139:$C$142)</f>
        <v>0.26802218114602588</v>
      </c>
    </row>
    <row r="141" spans="2:4" ht="47.25" x14ac:dyDescent="0.25">
      <c r="B141" s="4" t="s">
        <v>54</v>
      </c>
      <c r="C141" s="1">
        <f>COUNTIF(Datos!AH:AH,B141)</f>
        <v>17</v>
      </c>
      <c r="D141" s="3">
        <f>C141/SUM($C$139:$C$142)</f>
        <v>1.5711645101663587E-2</v>
      </c>
    </row>
    <row r="142" spans="2:4" x14ac:dyDescent="0.25">
      <c r="B142" s="4" t="s">
        <v>63</v>
      </c>
      <c r="C142" s="1">
        <f>COUNTIF(Datos!AH:AH,B142)</f>
        <v>8</v>
      </c>
      <c r="D142" s="3">
        <f>C142/SUM($C$139:$C$142)</f>
        <v>7.3937153419593345E-3</v>
      </c>
    </row>
    <row r="144" spans="2:4" ht="77.25" x14ac:dyDescent="0.25">
      <c r="B144" s="2" t="s">
        <v>64</v>
      </c>
    </row>
    <row r="145" spans="1:4" ht="31.5" x14ac:dyDescent="0.25">
      <c r="B145" s="4" t="s">
        <v>59</v>
      </c>
      <c r="C145" s="1">
        <f>COUNTIF(Datos!AI:AI,B145)</f>
        <v>768</v>
      </c>
      <c r="D145" s="3">
        <f>C145/SUM($C$145:$C$148)</f>
        <v>0.70979667282809611</v>
      </c>
    </row>
    <row r="146" spans="1:4" ht="47.25" x14ac:dyDescent="0.25">
      <c r="B146" s="4" t="s">
        <v>58</v>
      </c>
      <c r="C146" s="1">
        <f>COUNTIF(Datos!AI:AI,B146)</f>
        <v>289</v>
      </c>
      <c r="D146" s="3">
        <f>C146/SUM($C$145:$C$148)</f>
        <v>0.26709796672828096</v>
      </c>
    </row>
    <row r="147" spans="1:4" ht="47.25" x14ac:dyDescent="0.25">
      <c r="B147" s="4" t="s">
        <v>54</v>
      </c>
      <c r="C147" s="1">
        <f>COUNTIF(Datos!AI:AI,B147)</f>
        <v>14</v>
      </c>
      <c r="D147" s="3">
        <f>C147/SUM($C$145:$C$148)</f>
        <v>1.2939001848428836E-2</v>
      </c>
    </row>
    <row r="148" spans="1:4" ht="31.5" x14ac:dyDescent="0.25">
      <c r="B148" s="4" t="s">
        <v>65</v>
      </c>
      <c r="C148" s="1">
        <f>COUNTIF(Datos!AI:AI,B148)</f>
        <v>11</v>
      </c>
      <c r="D148" s="3">
        <f>C148/SUM($C$145:$C$148)</f>
        <v>1.0166358595194085E-2</v>
      </c>
    </row>
    <row r="150" spans="1:4" ht="128.25" x14ac:dyDescent="0.25">
      <c r="B150" s="2" t="s">
        <v>66</v>
      </c>
    </row>
    <row r="151" spans="1:4" ht="31.5" x14ac:dyDescent="0.25">
      <c r="B151" s="4" t="s">
        <v>59</v>
      </c>
      <c r="C151" s="1">
        <f>COUNTIF(Datos!AJ:AJ,B151)</f>
        <v>771</v>
      </c>
      <c r="D151" s="3">
        <f>C151/SUM($C$151:$C$154)</f>
        <v>0.71256931608133089</v>
      </c>
    </row>
    <row r="152" spans="1:4" ht="47.25" x14ac:dyDescent="0.25">
      <c r="B152" s="4" t="s">
        <v>58</v>
      </c>
      <c r="C152" s="1">
        <f>COUNTIF(Datos!AJ:AJ,B152)</f>
        <v>280</v>
      </c>
      <c r="D152" s="3">
        <f>C152/SUM($C$151:$C$154)</f>
        <v>0.25878003696857671</v>
      </c>
    </row>
    <row r="153" spans="1:4" ht="47.25" x14ac:dyDescent="0.25">
      <c r="B153" s="4" t="s">
        <v>54</v>
      </c>
      <c r="C153" s="1">
        <f>COUNTIF(Datos!AJ:AJ,B153)</f>
        <v>24</v>
      </c>
      <c r="D153" s="3">
        <f>C153/SUM($C$151:$C$154)</f>
        <v>2.2181146025878003E-2</v>
      </c>
    </row>
    <row r="154" spans="1:4" x14ac:dyDescent="0.25">
      <c r="B154" s="4" t="s">
        <v>67</v>
      </c>
      <c r="C154" s="1">
        <f>COUNTIF(Datos!AJ:AJ,B154)</f>
        <v>7</v>
      </c>
      <c r="D154" s="3">
        <f>C154/SUM($C$151:$C$154)</f>
        <v>6.4695009242144181E-3</v>
      </c>
    </row>
    <row r="156" spans="1:4" ht="39" x14ac:dyDescent="0.25">
      <c r="A156" s="19">
        <v>5</v>
      </c>
      <c r="B156" s="2" t="s">
        <v>68</v>
      </c>
    </row>
    <row r="157" spans="1:4" ht="31.5" x14ac:dyDescent="0.25">
      <c r="B157" s="4" t="s">
        <v>71</v>
      </c>
      <c r="C157" s="1">
        <f>COUNTIF(Datos!AK:AK,B157)</f>
        <v>719</v>
      </c>
      <c r="D157" s="3">
        <f>C157/SUM($C$157:$C$160)</f>
        <v>0.66451016635859517</v>
      </c>
    </row>
    <row r="158" spans="1:4" ht="31.5" x14ac:dyDescent="0.25">
      <c r="B158" s="4" t="s">
        <v>69</v>
      </c>
      <c r="C158" s="1">
        <f>COUNTIF(Datos!AK:AK,B158)</f>
        <v>320</v>
      </c>
      <c r="D158" s="3">
        <f>C158/SUM($C$157:$C$160)</f>
        <v>0.29574861367837341</v>
      </c>
    </row>
    <row r="159" spans="1:4" ht="31.5" x14ac:dyDescent="0.25">
      <c r="B159" s="4" t="s">
        <v>70</v>
      </c>
      <c r="C159" s="1">
        <f>COUNTIF(Datos!AK:AK,B159)</f>
        <v>38</v>
      </c>
      <c r="D159" s="3">
        <f>C159/SUM($C$157:$C$160)</f>
        <v>3.512014787430684E-2</v>
      </c>
    </row>
    <row r="160" spans="1:4" ht="31.5" x14ac:dyDescent="0.25">
      <c r="B160" s="4" t="s">
        <v>72</v>
      </c>
      <c r="C160" s="1">
        <f>COUNTIF(Datos!AK:AK,B160)</f>
        <v>5</v>
      </c>
      <c r="D160" s="3">
        <f>C160/SUM($C$157:$C$160)</f>
        <v>4.6210720887245845E-3</v>
      </c>
    </row>
    <row r="167" spans="1:4" ht="26.25" x14ac:dyDescent="0.25">
      <c r="A167" s="19">
        <v>6</v>
      </c>
      <c r="B167" s="2" t="s">
        <v>73</v>
      </c>
    </row>
    <row r="168" spans="1:4" x14ac:dyDescent="0.25">
      <c r="B168" s="9" t="s">
        <v>163</v>
      </c>
      <c r="C168" s="1">
        <f>COUNTIF(Datos!AL:AL,B168)</f>
        <v>479</v>
      </c>
      <c r="D168" s="3">
        <f>C168/SUM($C$168:$C$171)</f>
        <v>0.44269870609981515</v>
      </c>
    </row>
    <row r="169" spans="1:4" x14ac:dyDescent="0.25">
      <c r="B169" s="9" t="s">
        <v>160</v>
      </c>
      <c r="C169" s="1">
        <f>COUNTIF(Datos!AL:AL,B169)</f>
        <v>502</v>
      </c>
      <c r="D169" s="3">
        <f>C169/SUM($C$168:$C$171)</f>
        <v>0.46395563770794823</v>
      </c>
    </row>
    <row r="170" spans="1:4" x14ac:dyDescent="0.25">
      <c r="B170" s="9" t="s">
        <v>74</v>
      </c>
      <c r="C170" s="1">
        <f>COUNTIF(Datos!AL:AL,B170)</f>
        <v>95</v>
      </c>
      <c r="D170" s="3">
        <f>C170/SUM($C$168:$C$171)</f>
        <v>8.7800369685767099E-2</v>
      </c>
    </row>
    <row r="171" spans="1:4" x14ac:dyDescent="0.25">
      <c r="B171" s="9" t="s">
        <v>75</v>
      </c>
      <c r="C171" s="1">
        <f>COUNTIF(Datos!AL:AL,B171)</f>
        <v>6</v>
      </c>
      <c r="D171" s="3">
        <f>C171/SUM($C$168:$C$171)</f>
        <v>5.5452865064695009E-3</v>
      </c>
    </row>
    <row r="184" spans="2:11" ht="26.25" x14ac:dyDescent="0.25">
      <c r="B184" s="2" t="s">
        <v>76</v>
      </c>
    </row>
    <row r="185" spans="2:11" ht="31.5" x14ac:dyDescent="0.25">
      <c r="B185" s="8"/>
      <c r="C185" s="8"/>
      <c r="D185" s="8"/>
      <c r="E185" s="8"/>
      <c r="F185" s="8"/>
      <c r="G185" s="8"/>
      <c r="H185" s="8"/>
      <c r="I185" s="5" t="s">
        <v>79</v>
      </c>
      <c r="J185" s="1">
        <f>COUNTIF(Datos!$BK$2:$BK$2000,"1")-J189</f>
        <v>65</v>
      </c>
      <c r="K185" s="3">
        <f>J185/SUM($J$185:$J$189)</f>
        <v>6.007393715341959E-2</v>
      </c>
    </row>
    <row r="186" spans="2:11" ht="31.5" x14ac:dyDescent="0.25">
      <c r="B186" s="8"/>
      <c r="C186" s="8"/>
      <c r="D186" s="8"/>
      <c r="E186" s="8"/>
      <c r="F186" s="8"/>
      <c r="G186" s="8"/>
      <c r="H186" s="8"/>
      <c r="I186" s="5" t="s">
        <v>80</v>
      </c>
      <c r="J186" s="1">
        <f>COUNTIF(Datos!$BK$2:$BK$2000,"2")</f>
        <v>138</v>
      </c>
      <c r="K186" s="3">
        <f>J186/SUM($J$185:$J$189)</f>
        <v>0.12754158964879853</v>
      </c>
    </row>
    <row r="187" spans="2:11" ht="31.5" x14ac:dyDescent="0.25">
      <c r="B187" s="8"/>
      <c r="C187" s="8"/>
      <c r="D187" s="8"/>
      <c r="E187" s="8"/>
      <c r="F187" s="8"/>
      <c r="G187" s="8"/>
      <c r="H187" s="8"/>
      <c r="I187" s="5" t="s">
        <v>81</v>
      </c>
      <c r="J187" s="1">
        <f>COUNTIF(Datos!$BK$2:$BK$2000,"3")</f>
        <v>376</v>
      </c>
      <c r="K187" s="3">
        <f>J187/SUM($J$185:$J$189)</f>
        <v>0.34750462107208874</v>
      </c>
    </row>
    <row r="188" spans="2:11" ht="31.5" x14ac:dyDescent="0.25">
      <c r="B188" s="8"/>
      <c r="C188" s="8"/>
      <c r="D188" s="8"/>
      <c r="E188" s="8"/>
      <c r="F188" s="8"/>
      <c r="G188" s="8"/>
      <c r="H188" s="8"/>
      <c r="I188" s="5" t="s">
        <v>82</v>
      </c>
      <c r="J188" s="1">
        <f>COUNTIF(Datos!$BK$2:$BK$2000,"4")</f>
        <v>489</v>
      </c>
      <c r="K188" s="3">
        <f>J188/SUM($J$185:$J$189)</f>
        <v>0.45194085027726433</v>
      </c>
    </row>
    <row r="189" spans="2:11" ht="31.5" x14ac:dyDescent="0.25">
      <c r="B189" s="8"/>
      <c r="C189" s="8"/>
      <c r="D189" s="8"/>
      <c r="E189" s="8"/>
      <c r="F189" s="8"/>
      <c r="G189" s="8"/>
      <c r="H189" s="8"/>
      <c r="I189" s="5" t="s">
        <v>83</v>
      </c>
      <c r="J189" s="1">
        <f>COUNTIF(Datos!BJ2:BJ2000,"1")</f>
        <v>14</v>
      </c>
      <c r="K189" s="3">
        <f>J189/SUM($J$185:$J$189)</f>
        <v>1.2939001848428836E-2</v>
      </c>
    </row>
    <row r="190" spans="2:11" x14ac:dyDescent="0.25">
      <c r="B190" s="8"/>
      <c r="C190" s="8"/>
      <c r="D190" s="8"/>
      <c r="E190" s="8"/>
      <c r="F190" s="8"/>
      <c r="G190" s="8"/>
      <c r="H190" s="8"/>
    </row>
    <row r="191" spans="2:11" x14ac:dyDescent="0.25">
      <c r="B191" s="8"/>
      <c r="C191" s="8"/>
      <c r="D191" s="8"/>
      <c r="E191" s="8"/>
      <c r="F191" s="8"/>
      <c r="G191" s="8"/>
      <c r="H191" s="8"/>
    </row>
    <row r="192" spans="2:11" ht="31.5" x14ac:dyDescent="0.25">
      <c r="B192" s="8"/>
      <c r="C192" s="8"/>
      <c r="D192" s="8"/>
      <c r="E192" s="8"/>
      <c r="F192" s="8"/>
      <c r="G192" s="8"/>
      <c r="H192" s="8"/>
      <c r="I192" s="1" t="s">
        <v>169</v>
      </c>
      <c r="J192" s="1">
        <f>SUM(Datos!BF2:BF2000)</f>
        <v>815</v>
      </c>
      <c r="K192" s="3">
        <f>J192/$I$3</f>
        <v>0.75323475046210719</v>
      </c>
    </row>
    <row r="193" spans="2:11" ht="31.5" x14ac:dyDescent="0.25">
      <c r="B193" s="8"/>
      <c r="C193" s="8"/>
      <c r="D193" s="8"/>
      <c r="E193" s="8"/>
      <c r="F193" s="8"/>
      <c r="G193" s="8"/>
      <c r="H193" s="8"/>
      <c r="I193" s="1" t="s">
        <v>170</v>
      </c>
      <c r="J193" s="1">
        <f>SUM(Datos!BG2:BG2000)</f>
        <v>818</v>
      </c>
      <c r="K193" s="3">
        <f t="shared" ref="K193:K195" si="0">J193/$I$3</f>
        <v>0.75600739371534198</v>
      </c>
    </row>
    <row r="194" spans="2:11" ht="31.5" x14ac:dyDescent="0.25">
      <c r="B194" s="8"/>
      <c r="C194" s="8"/>
      <c r="D194" s="8"/>
      <c r="E194" s="8"/>
      <c r="F194" s="8"/>
      <c r="G194" s="8"/>
      <c r="H194" s="8"/>
      <c r="I194" s="1" t="s">
        <v>171</v>
      </c>
      <c r="J194" s="1">
        <f>SUM(Datos!BH2:BH2000)</f>
        <v>803</v>
      </c>
      <c r="K194" s="3">
        <f t="shared" si="0"/>
        <v>0.74214417744916816</v>
      </c>
    </row>
    <row r="195" spans="2:11" ht="31.5" x14ac:dyDescent="0.25">
      <c r="B195" s="8"/>
      <c r="C195" s="8"/>
      <c r="D195" s="8"/>
      <c r="E195" s="8"/>
      <c r="F195" s="8"/>
      <c r="G195" s="8"/>
      <c r="H195" s="8"/>
      <c r="I195" s="1" t="s">
        <v>172</v>
      </c>
      <c r="J195" s="1">
        <f>SUM(Datos!BI2:BI2000)</f>
        <v>992</v>
      </c>
      <c r="K195" s="3">
        <f t="shared" si="0"/>
        <v>0.91682070240295743</v>
      </c>
    </row>
    <row r="196" spans="2:11" x14ac:dyDescent="0.25">
      <c r="B196" s="8"/>
      <c r="C196" s="8"/>
      <c r="D196" s="8"/>
      <c r="E196" s="8"/>
      <c r="F196" s="8"/>
      <c r="G196" s="8"/>
      <c r="H196" s="8"/>
    </row>
    <row r="197" spans="2:11" x14ac:dyDescent="0.25">
      <c r="B197" s="8"/>
      <c r="C197" s="8"/>
      <c r="D197" s="8"/>
      <c r="E197" s="8"/>
      <c r="F197" s="8"/>
      <c r="G197" s="8"/>
      <c r="H197" s="8"/>
    </row>
    <row r="198" spans="2:11" x14ac:dyDescent="0.25">
      <c r="B198" s="8"/>
      <c r="C198" s="8"/>
      <c r="D198" s="8"/>
      <c r="E198" s="8"/>
      <c r="F198" s="8"/>
      <c r="G198" s="8"/>
      <c r="H198" s="8"/>
    </row>
    <row r="199" spans="2:11" x14ac:dyDescent="0.25">
      <c r="B199" s="8"/>
      <c r="C199" s="8"/>
      <c r="D199" s="8"/>
      <c r="E199" s="8"/>
      <c r="F199" s="8"/>
      <c r="G199" s="8"/>
      <c r="H199" s="8"/>
    </row>
    <row r="200" spans="2:11" x14ac:dyDescent="0.25">
      <c r="B200" s="8"/>
      <c r="C200" s="8"/>
      <c r="D200" s="8"/>
      <c r="E200" s="8"/>
      <c r="F200" s="8"/>
      <c r="G200" s="8"/>
      <c r="H200" s="8"/>
    </row>
    <row r="201" spans="2:11" x14ac:dyDescent="0.25">
      <c r="B201" s="8"/>
      <c r="C201" s="8"/>
      <c r="D201" s="8"/>
      <c r="E201" s="8"/>
      <c r="F201" s="8"/>
      <c r="G201" s="8"/>
      <c r="H201" s="8"/>
    </row>
    <row r="202" spans="2:11" x14ac:dyDescent="0.25">
      <c r="B202" s="8"/>
      <c r="C202" s="8"/>
      <c r="D202" s="8"/>
      <c r="E202" s="8"/>
      <c r="F202" s="8"/>
      <c r="G202" s="8"/>
      <c r="H202" s="8"/>
    </row>
    <row r="203" spans="2:11" x14ac:dyDescent="0.25">
      <c r="B203" s="8"/>
      <c r="C203" s="8"/>
      <c r="D203" s="8"/>
      <c r="E203" s="8"/>
      <c r="F203" s="8"/>
      <c r="G203" s="8"/>
      <c r="H203" s="8"/>
    </row>
    <row r="204" spans="2:11" x14ac:dyDescent="0.25">
      <c r="B204" s="8"/>
      <c r="C204" s="8"/>
      <c r="D204" s="8"/>
      <c r="E204" s="8"/>
      <c r="F204" s="8"/>
      <c r="G204" s="8"/>
      <c r="H204" s="8"/>
    </row>
    <row r="205" spans="2:11" x14ac:dyDescent="0.25">
      <c r="B205" s="8"/>
      <c r="C205" s="8"/>
      <c r="D205" s="8"/>
      <c r="E205" s="8"/>
      <c r="F205" s="8"/>
      <c r="G205" s="8"/>
      <c r="H205" s="8"/>
    </row>
    <row r="206" spans="2:11" x14ac:dyDescent="0.25">
      <c r="B206" s="8"/>
      <c r="C206" s="8"/>
      <c r="D206" s="8"/>
      <c r="E206" s="8"/>
      <c r="F206" s="8"/>
      <c r="G206" s="8"/>
      <c r="H206" s="8"/>
    </row>
    <row r="207" spans="2:11" x14ac:dyDescent="0.25">
      <c r="B207" s="8"/>
      <c r="C207" s="8"/>
      <c r="D207" s="8"/>
      <c r="E207" s="8"/>
      <c r="F207" s="8"/>
      <c r="G207" s="8"/>
      <c r="H207" s="8"/>
    </row>
    <row r="208" spans="2:11" x14ac:dyDescent="0.25">
      <c r="B208" s="8"/>
      <c r="C208" s="8"/>
      <c r="D208" s="8"/>
      <c r="E208" s="8"/>
      <c r="F208" s="8"/>
      <c r="G208" s="8"/>
      <c r="H208" s="8"/>
    </row>
    <row r="209" spans="2:8" x14ac:dyDescent="0.25">
      <c r="B209" s="8"/>
      <c r="C209" s="8"/>
      <c r="D209" s="8"/>
      <c r="E209" s="8"/>
      <c r="F209" s="8"/>
      <c r="G209" s="8"/>
      <c r="H209" s="8"/>
    </row>
    <row r="210" spans="2:8" x14ac:dyDescent="0.25">
      <c r="B210" s="8"/>
      <c r="C210" s="8"/>
      <c r="D210" s="8"/>
      <c r="F210" s="8"/>
      <c r="G210" s="8"/>
      <c r="H210" s="8"/>
    </row>
    <row r="211" spans="2:8" x14ac:dyDescent="0.25">
      <c r="B211" s="8"/>
      <c r="C211" s="8"/>
      <c r="D211" s="8"/>
      <c r="E211" s="8"/>
      <c r="F211" s="8"/>
      <c r="G211" s="8"/>
      <c r="H211" s="8"/>
    </row>
    <row r="212" spans="2:8" x14ac:dyDescent="0.25">
      <c r="B212" s="8"/>
      <c r="C212" s="8"/>
      <c r="D212" s="8"/>
      <c r="E212" s="8"/>
      <c r="F212" s="8"/>
      <c r="G212" s="8"/>
      <c r="H212" s="8"/>
    </row>
    <row r="214" spans="2:8" ht="39" x14ac:dyDescent="0.25">
      <c r="B214" s="2" t="s">
        <v>86</v>
      </c>
    </row>
    <row r="215" spans="2:8" x14ac:dyDescent="0.25">
      <c r="B215" s="4" t="s">
        <v>90</v>
      </c>
      <c r="C215" s="1">
        <f>COUNTIF(Datos!AN:AN,B215)</f>
        <v>586</v>
      </c>
      <c r="D215" s="3">
        <f>C215/SUM($C$215:$C$218)</f>
        <v>0.54158964879852123</v>
      </c>
    </row>
    <row r="216" spans="2:8" x14ac:dyDescent="0.25">
      <c r="B216" s="4" t="s">
        <v>89</v>
      </c>
      <c r="C216" s="1">
        <f>COUNTIF(Datos!AN:AN,B216)</f>
        <v>413</v>
      </c>
      <c r="D216" s="3">
        <f>C216/SUM($C$215:$C$218)</f>
        <v>0.38170055452865065</v>
      </c>
    </row>
    <row r="217" spans="2:8" ht="31.5" x14ac:dyDescent="0.25">
      <c r="B217" s="4" t="s">
        <v>88</v>
      </c>
      <c r="C217" s="1">
        <f>COUNTIF(Datos!AN:AN,B217)</f>
        <v>67</v>
      </c>
      <c r="D217" s="3">
        <f>C217/SUM($C$215:$C$218)</f>
        <v>6.1922365988909427E-2</v>
      </c>
    </row>
    <row r="218" spans="2:8" ht="31.5" x14ac:dyDescent="0.25">
      <c r="B218" s="4" t="s">
        <v>87</v>
      </c>
      <c r="C218" s="1">
        <f>COUNTIF(Datos!AN:AN,B218)</f>
        <v>16</v>
      </c>
      <c r="D218" s="3">
        <f>C218/SUM($C$215:$C$218)</f>
        <v>1.4787430683918669E-2</v>
      </c>
    </row>
    <row r="230" spans="2:15" ht="26.25" x14ac:dyDescent="0.25">
      <c r="B230" s="2" t="s">
        <v>91</v>
      </c>
      <c r="G230" s="8"/>
      <c r="H230" s="8"/>
      <c r="I230" s="8"/>
      <c r="J230" s="8"/>
      <c r="K230" s="8"/>
      <c r="L230" s="8"/>
      <c r="M230" s="8"/>
      <c r="N230" s="8"/>
      <c r="O230" s="8"/>
    </row>
    <row r="231" spans="2:15" x14ac:dyDescent="0.25">
      <c r="B231" s="5" t="s">
        <v>93</v>
      </c>
      <c r="C231" s="1">
        <f>COUNTIF(Datos!$BY$2:$BY$2000,1)-C236</f>
        <v>40</v>
      </c>
      <c r="D231" s="3">
        <f t="shared" ref="D231:D236" si="1">C231/SUM($C$231:$C$236)</f>
        <v>3.6968576709796676E-2</v>
      </c>
      <c r="G231" s="8"/>
      <c r="H231" s="8"/>
      <c r="I231" s="8"/>
      <c r="J231" s="8"/>
      <c r="K231" s="8"/>
      <c r="L231" s="8"/>
      <c r="M231" s="8"/>
      <c r="N231" s="8"/>
      <c r="O231" s="8"/>
    </row>
    <row r="232" spans="2:15" x14ac:dyDescent="0.25">
      <c r="B232" s="5" t="s">
        <v>95</v>
      </c>
      <c r="C232" s="1">
        <f>COUNTIF(Datos!$BY$2:$BY$2000,2)</f>
        <v>45</v>
      </c>
      <c r="D232" s="3">
        <f t="shared" si="1"/>
        <v>4.1589648798521256E-2</v>
      </c>
      <c r="G232" s="8"/>
      <c r="H232" s="8"/>
      <c r="I232" s="8"/>
      <c r="J232" s="8"/>
      <c r="K232" s="8"/>
      <c r="L232" s="8"/>
      <c r="M232" s="8"/>
      <c r="N232" s="8"/>
      <c r="O232" s="8"/>
    </row>
    <row r="233" spans="2:15" x14ac:dyDescent="0.25">
      <c r="B233" s="5" t="s">
        <v>96</v>
      </c>
      <c r="C233" s="1">
        <f>COUNTIF(Datos!$BY$2:$BY$2000,3)</f>
        <v>112</v>
      </c>
      <c r="D233" s="3">
        <f t="shared" si="1"/>
        <v>0.10351201478743069</v>
      </c>
      <c r="G233" s="8"/>
      <c r="H233" s="8"/>
      <c r="I233" s="8"/>
      <c r="J233" s="8"/>
      <c r="K233" s="8"/>
      <c r="L233" s="8"/>
      <c r="M233" s="8"/>
      <c r="N233" s="8"/>
      <c r="O233" s="8"/>
    </row>
    <row r="234" spans="2:15" x14ac:dyDescent="0.25">
      <c r="B234" s="5" t="s">
        <v>98</v>
      </c>
      <c r="C234" s="1">
        <f>COUNTIF(Datos!$BY$2:$BY$2000,4)</f>
        <v>224</v>
      </c>
      <c r="D234" s="3">
        <f t="shared" si="1"/>
        <v>0.20702402957486138</v>
      </c>
      <c r="G234" s="8"/>
      <c r="H234" s="8"/>
      <c r="I234" s="8"/>
      <c r="J234" s="8"/>
      <c r="K234" s="8"/>
      <c r="L234" s="8"/>
      <c r="M234" s="8"/>
      <c r="N234" s="8"/>
      <c r="O234" s="8"/>
    </row>
    <row r="235" spans="2:15" x14ac:dyDescent="0.25">
      <c r="B235" s="5" t="s">
        <v>99</v>
      </c>
      <c r="C235" s="1">
        <f>COUNTIF(Datos!$BY$2:$BY$2000,5)</f>
        <v>640</v>
      </c>
      <c r="D235" s="3">
        <f t="shared" si="1"/>
        <v>0.59149722735674681</v>
      </c>
      <c r="G235" s="8"/>
      <c r="H235" s="8"/>
      <c r="I235" s="8"/>
      <c r="J235" s="8"/>
      <c r="K235" s="8"/>
      <c r="L235" s="8"/>
      <c r="M235" s="8"/>
      <c r="N235" s="8"/>
      <c r="O235" s="8"/>
    </row>
    <row r="236" spans="2:15" x14ac:dyDescent="0.25">
      <c r="B236" s="5" t="s">
        <v>100</v>
      </c>
      <c r="C236" s="1">
        <f>COUNTIF(Datos!$BX$2:$BX$2000,1)</f>
        <v>21</v>
      </c>
      <c r="D236" s="3">
        <f t="shared" si="1"/>
        <v>1.9408502772643253E-2</v>
      </c>
      <c r="G236" s="8"/>
      <c r="H236" s="8"/>
      <c r="I236" s="8"/>
      <c r="J236" s="8"/>
      <c r="K236" s="8"/>
      <c r="L236" s="8"/>
      <c r="M236" s="8"/>
      <c r="N236" s="8"/>
      <c r="O236" s="8"/>
    </row>
    <row r="237" spans="2:15" x14ac:dyDescent="0.25">
      <c r="G237" s="8"/>
      <c r="H237" s="8"/>
      <c r="I237" s="8"/>
      <c r="J237" s="8"/>
      <c r="K237" s="8"/>
      <c r="L237" s="8"/>
      <c r="M237" s="8"/>
      <c r="N237" s="8"/>
      <c r="O237" s="8"/>
    </row>
    <row r="238" spans="2:15" ht="53.1" customHeight="1" x14ac:dyDescent="0.25">
      <c r="B238" s="1" t="s">
        <v>175</v>
      </c>
      <c r="C238" s="1">
        <f>SUM(Datos!BS2:BS2000)</f>
        <v>960</v>
      </c>
      <c r="D238" s="3">
        <f>C238/$I$3</f>
        <v>0.88724584103512016</v>
      </c>
      <c r="G238" s="8"/>
      <c r="H238" s="8"/>
      <c r="I238" s="8"/>
      <c r="J238" s="8"/>
      <c r="K238" s="8"/>
      <c r="L238" s="8"/>
      <c r="M238" s="8"/>
      <c r="N238" s="8"/>
      <c r="O238" s="8"/>
    </row>
    <row r="239" spans="2:15" ht="45" customHeight="1" x14ac:dyDescent="0.25">
      <c r="B239" s="1" t="s">
        <v>176</v>
      </c>
      <c r="C239" s="1">
        <f>SUM(Datos!BT2:BT2000)</f>
        <v>927</v>
      </c>
      <c r="D239" s="3">
        <f t="shared" ref="D239:D242" si="2">C239/$I$3</f>
        <v>0.85674676524953786</v>
      </c>
      <c r="G239" s="8"/>
      <c r="H239" s="8"/>
      <c r="I239" s="8"/>
      <c r="J239" s="8"/>
      <c r="K239" s="8"/>
      <c r="L239" s="8"/>
      <c r="M239" s="8"/>
      <c r="N239" s="8"/>
      <c r="O239" s="8"/>
    </row>
    <row r="240" spans="2:15" ht="57.95" customHeight="1" x14ac:dyDescent="0.25">
      <c r="B240" s="1" t="s">
        <v>177</v>
      </c>
      <c r="C240" s="1">
        <f>SUM(Datos!BU2:BU2000)</f>
        <v>896</v>
      </c>
      <c r="D240" s="3">
        <f t="shared" si="2"/>
        <v>0.82809611829944552</v>
      </c>
      <c r="G240" s="8"/>
      <c r="H240" s="8"/>
      <c r="I240" s="8"/>
      <c r="J240" s="8"/>
      <c r="K240" s="8"/>
      <c r="L240" s="8"/>
      <c r="M240" s="8"/>
      <c r="N240" s="8"/>
      <c r="O240" s="8"/>
    </row>
    <row r="241" spans="1:15" x14ac:dyDescent="0.25">
      <c r="B241" s="1" t="s">
        <v>178</v>
      </c>
      <c r="C241" s="1">
        <f>SUM(Datos!BV2:BV2000)</f>
        <v>971</v>
      </c>
      <c r="D241" s="3">
        <f t="shared" si="2"/>
        <v>0.89741219963031427</v>
      </c>
      <c r="G241" s="8"/>
      <c r="H241" s="8"/>
      <c r="I241" s="8"/>
      <c r="J241" s="8"/>
      <c r="K241" s="8"/>
      <c r="L241" s="8"/>
      <c r="M241" s="8"/>
      <c r="N241" s="8"/>
      <c r="O241" s="8"/>
    </row>
    <row r="242" spans="1:15" ht="47.1" customHeight="1" x14ac:dyDescent="0.25">
      <c r="B242" s="1" t="s">
        <v>179</v>
      </c>
      <c r="C242" s="1">
        <f>SUM(Datos!BW2:BW2000)</f>
        <v>810</v>
      </c>
      <c r="D242" s="3">
        <f t="shared" si="2"/>
        <v>0.74861367837338266</v>
      </c>
      <c r="G242" s="8"/>
      <c r="H242" s="8"/>
      <c r="I242" s="8"/>
      <c r="J242" s="8"/>
      <c r="K242" s="8"/>
      <c r="L242" s="8"/>
      <c r="M242" s="8"/>
      <c r="N242" s="8"/>
      <c r="O242" s="8"/>
    </row>
    <row r="243" spans="1:15" ht="38.1" customHeight="1" x14ac:dyDescent="0.25">
      <c r="G243" s="8"/>
      <c r="H243" s="8"/>
      <c r="I243" s="8"/>
      <c r="J243" s="8"/>
      <c r="K243" s="8"/>
      <c r="L243" s="8"/>
      <c r="M243" s="8"/>
      <c r="N243" s="8"/>
      <c r="O243" s="8"/>
    </row>
    <row r="244" spans="1:15" ht="64.5" x14ac:dyDescent="0.25">
      <c r="A244" s="19">
        <v>7</v>
      </c>
      <c r="B244" s="2" t="s">
        <v>103</v>
      </c>
      <c r="G244" s="8"/>
      <c r="H244" s="8"/>
      <c r="I244" s="8"/>
      <c r="J244" s="8"/>
      <c r="K244" s="8"/>
      <c r="L244" s="8"/>
      <c r="M244" s="8"/>
      <c r="N244" s="8"/>
      <c r="O244" s="8"/>
    </row>
    <row r="245" spans="1:15" ht="31.5" x14ac:dyDescent="0.25">
      <c r="B245" s="4" t="s">
        <v>106</v>
      </c>
      <c r="C245" s="1">
        <f>COUNTIF(Datos!AP:AP,B245)</f>
        <v>709</v>
      </c>
      <c r="D245" s="3">
        <f>C245/SUM($C$245:$C$248)</f>
        <v>0.65526802218114599</v>
      </c>
      <c r="G245" s="8"/>
      <c r="H245" s="8"/>
      <c r="I245" s="8"/>
      <c r="J245" s="8"/>
      <c r="K245" s="8"/>
      <c r="L245" s="8"/>
      <c r="M245" s="8"/>
      <c r="N245" s="8"/>
      <c r="O245" s="8"/>
    </row>
    <row r="246" spans="1:15" ht="31.5" x14ac:dyDescent="0.25">
      <c r="B246" s="4" t="s">
        <v>104</v>
      </c>
      <c r="C246" s="1">
        <f>COUNTIF(Datos!AP:AP,B246)</f>
        <v>224</v>
      </c>
      <c r="D246" s="3">
        <f>C246/SUM($C$245:$C$248)</f>
        <v>0.20702402957486138</v>
      </c>
      <c r="H246" s="8"/>
      <c r="I246" s="8"/>
      <c r="J246" s="8"/>
      <c r="K246" s="8"/>
      <c r="L246" s="8"/>
      <c r="M246" s="8"/>
      <c r="N246" s="8"/>
      <c r="O246" s="8"/>
    </row>
    <row r="247" spans="1:15" ht="31.5" x14ac:dyDescent="0.25">
      <c r="B247" s="4" t="s">
        <v>105</v>
      </c>
      <c r="C247" s="1">
        <f>COUNTIF(Datos!AP:AP,B247)</f>
        <v>112</v>
      </c>
      <c r="D247" s="3">
        <f>C247/SUM($C$245:$C$248)</f>
        <v>0.10351201478743069</v>
      </c>
      <c r="G247" s="8"/>
      <c r="H247" s="8"/>
      <c r="I247" s="8"/>
      <c r="J247" s="8"/>
      <c r="K247" s="8"/>
      <c r="L247" s="8"/>
      <c r="M247" s="8"/>
      <c r="N247" s="8"/>
      <c r="O247" s="8"/>
    </row>
    <row r="248" spans="1:15" ht="31.5" x14ac:dyDescent="0.25">
      <c r="B248" s="4" t="s">
        <v>107</v>
      </c>
      <c r="C248" s="1">
        <f>COUNTIF(Datos!AP:AP,B248)</f>
        <v>37</v>
      </c>
      <c r="D248" s="3">
        <f>C248/SUM($C$245:$C$248)</f>
        <v>3.4195933456561925E-2</v>
      </c>
      <c r="G248" s="8"/>
      <c r="H248" s="8"/>
      <c r="I248" s="8"/>
      <c r="J248" s="8"/>
      <c r="K248" s="8"/>
      <c r="L248" s="8"/>
      <c r="M248" s="8"/>
      <c r="N248" s="8"/>
      <c r="O248" s="8"/>
    </row>
    <row r="249" spans="1:15" x14ac:dyDescent="0.25">
      <c r="G249" s="8"/>
      <c r="H249" s="8"/>
      <c r="I249" s="8"/>
      <c r="J249" s="8"/>
      <c r="K249" s="8"/>
      <c r="L249" s="8"/>
      <c r="M249" s="8"/>
      <c r="N249" s="8"/>
      <c r="O249" s="8"/>
    </row>
    <row r="250" spans="1:15" ht="51.75" x14ac:dyDescent="0.25">
      <c r="B250" s="2" t="s">
        <v>108</v>
      </c>
      <c r="G250" s="8"/>
      <c r="H250" s="8"/>
      <c r="I250" s="8"/>
      <c r="J250" s="8"/>
      <c r="K250" s="8"/>
      <c r="L250" s="8"/>
      <c r="M250" s="8"/>
      <c r="N250" s="8"/>
      <c r="O250" s="8"/>
    </row>
    <row r="251" spans="1:15" ht="31.5" x14ac:dyDescent="0.25">
      <c r="B251" s="4" t="s">
        <v>106</v>
      </c>
      <c r="C251" s="1">
        <f>COUNTIF(Datos!AQ:AQ,B251)</f>
        <v>661</v>
      </c>
      <c r="D251" s="3">
        <f>C251/SUM($C$251:$C$254)</f>
        <v>0.61090573012938998</v>
      </c>
      <c r="G251" s="8"/>
      <c r="H251" s="8"/>
      <c r="I251" s="8"/>
      <c r="J251" s="8"/>
      <c r="K251" s="8"/>
      <c r="L251" s="8"/>
      <c r="M251" s="8"/>
      <c r="N251" s="8"/>
      <c r="O251" s="8"/>
    </row>
    <row r="252" spans="1:15" ht="31.5" x14ac:dyDescent="0.25">
      <c r="B252" s="4" t="s">
        <v>104</v>
      </c>
      <c r="C252" s="1">
        <f>COUNTIF(Datos!AQ:AQ,B252)</f>
        <v>261</v>
      </c>
      <c r="D252" s="3">
        <f>C252/SUM($C$251:$C$254)</f>
        <v>0.24121996303142329</v>
      </c>
      <c r="G252" s="8"/>
      <c r="H252" s="8"/>
      <c r="I252" s="8"/>
      <c r="J252" s="8"/>
      <c r="K252" s="8"/>
      <c r="L252" s="8"/>
      <c r="M252" s="8"/>
      <c r="N252" s="8"/>
      <c r="O252" s="8"/>
    </row>
    <row r="253" spans="1:15" ht="31.5" x14ac:dyDescent="0.25">
      <c r="B253" s="4" t="s">
        <v>105</v>
      </c>
      <c r="C253" s="1">
        <f>COUNTIF(Datos!AQ:AQ,B253)</f>
        <v>115</v>
      </c>
      <c r="D253" s="3">
        <f>C253/SUM($C$251:$C$254)</f>
        <v>0.10628465804066543</v>
      </c>
      <c r="G253" s="8"/>
      <c r="H253" s="8"/>
      <c r="I253" s="8"/>
      <c r="J253" s="8"/>
      <c r="K253" s="8"/>
      <c r="L253" s="8"/>
      <c r="M253" s="8"/>
      <c r="N253" s="8"/>
      <c r="O253" s="8"/>
    </row>
    <row r="254" spans="1:15" ht="31.5" x14ac:dyDescent="0.25">
      <c r="B254" s="4" t="s">
        <v>107</v>
      </c>
      <c r="C254" s="1">
        <f>COUNTIF(Datos!AQ:AQ,B254)</f>
        <v>45</v>
      </c>
      <c r="D254" s="3">
        <f>C254/SUM($C$251:$C$254)</f>
        <v>4.1589648798521256E-2</v>
      </c>
      <c r="G254" s="8"/>
      <c r="H254" s="8"/>
      <c r="I254" s="8"/>
      <c r="J254" s="8"/>
      <c r="K254" s="8"/>
      <c r="L254" s="8"/>
      <c r="M254" s="8"/>
      <c r="N254" s="8"/>
      <c r="O254" s="8"/>
    </row>
    <row r="255" spans="1:15" x14ac:dyDescent="0.25">
      <c r="G255" s="8"/>
      <c r="H255" s="8"/>
      <c r="I255" s="8"/>
      <c r="J255" s="8"/>
      <c r="K255" s="8"/>
      <c r="L255" s="8"/>
      <c r="M255" s="8"/>
      <c r="N255" s="8"/>
      <c r="O255" s="8"/>
    </row>
    <row r="256" spans="1:15" ht="64.5" x14ac:dyDescent="0.25">
      <c r="B256" s="2" t="s">
        <v>109</v>
      </c>
      <c r="G256" s="8"/>
      <c r="H256" s="8"/>
      <c r="I256" s="8"/>
      <c r="J256" s="8"/>
      <c r="K256" s="8"/>
      <c r="L256" s="8"/>
      <c r="M256" s="8"/>
      <c r="N256" s="8"/>
      <c r="O256" s="8"/>
    </row>
    <row r="257" spans="2:15" ht="31.5" x14ac:dyDescent="0.25">
      <c r="B257" s="4" t="s">
        <v>106</v>
      </c>
      <c r="C257" s="1">
        <f>COUNTIF(Datos!AR:AR,B257)</f>
        <v>650</v>
      </c>
      <c r="D257" s="3">
        <f>C257/SUM($C$257:$C$260)</f>
        <v>0.60073937153419599</v>
      </c>
      <c r="G257" s="8"/>
      <c r="H257" s="8"/>
      <c r="I257" s="8"/>
      <c r="J257" s="8"/>
      <c r="K257" s="8"/>
      <c r="L257" s="8"/>
      <c r="M257" s="8"/>
      <c r="N257" s="8"/>
      <c r="O257" s="8"/>
    </row>
    <row r="258" spans="2:15" ht="31.5" x14ac:dyDescent="0.25">
      <c r="B258" s="4" t="s">
        <v>104</v>
      </c>
      <c r="C258" s="1">
        <f>COUNTIF(Datos!AR:AR,B258)</f>
        <v>250</v>
      </c>
      <c r="D258" s="3">
        <f>C258/SUM($C$257:$C$260)</f>
        <v>0.23105360443622922</v>
      </c>
      <c r="G258" s="4"/>
    </row>
    <row r="259" spans="2:15" ht="31.5" x14ac:dyDescent="0.25">
      <c r="B259" s="4" t="s">
        <v>105</v>
      </c>
      <c r="C259" s="1">
        <f>COUNTIF(Datos!AR:AR,B259)</f>
        <v>138</v>
      </c>
      <c r="D259" s="3">
        <f>C259/SUM($C$257:$C$260)</f>
        <v>0.12754158964879853</v>
      </c>
      <c r="G259" s="4"/>
    </row>
    <row r="260" spans="2:15" ht="31.5" x14ac:dyDescent="0.25">
      <c r="B260" s="4" t="s">
        <v>107</v>
      </c>
      <c r="C260" s="1">
        <f>COUNTIF(Datos!AR:AR,B260)</f>
        <v>44</v>
      </c>
      <c r="D260" s="3">
        <f>C260/SUM($C$257:$C$260)</f>
        <v>4.0665434380776341E-2</v>
      </c>
      <c r="G260" s="4"/>
    </row>
    <row r="261" spans="2:15" x14ac:dyDescent="0.25">
      <c r="G261" s="4"/>
    </row>
    <row r="262" spans="2:15" ht="64.5" x14ac:dyDescent="0.25">
      <c r="B262" s="2" t="s">
        <v>110</v>
      </c>
      <c r="G262" s="4"/>
    </row>
    <row r="263" spans="2:15" ht="31.5" x14ac:dyDescent="0.25">
      <c r="B263" s="4" t="s">
        <v>106</v>
      </c>
      <c r="C263" s="1">
        <f>COUNTIF(Datos!AS:AS,B263)</f>
        <v>723</v>
      </c>
      <c r="D263" s="3">
        <f>C263/SUM($C$263:$C$266)</f>
        <v>0.66820702402957488</v>
      </c>
      <c r="G263" s="4"/>
    </row>
    <row r="264" spans="2:15" ht="31.5" x14ac:dyDescent="0.25">
      <c r="B264" s="4" t="s">
        <v>104</v>
      </c>
      <c r="C264" s="1">
        <f>COUNTIF(Datos!AS:AS,B264)</f>
        <v>208</v>
      </c>
      <c r="D264" s="3">
        <f>C264/SUM($C$263:$C$266)</f>
        <v>0.19223659889094269</v>
      </c>
      <c r="G264" s="4"/>
    </row>
    <row r="265" spans="2:15" ht="31.5" x14ac:dyDescent="0.25">
      <c r="B265" s="4" t="s">
        <v>105</v>
      </c>
      <c r="C265" s="1">
        <f>COUNTIF(Datos!AS:AS,B265)</f>
        <v>110</v>
      </c>
      <c r="D265" s="3">
        <f>C265/SUM($C$263:$C$266)</f>
        <v>0.10166358595194085</v>
      </c>
      <c r="G265" s="4"/>
    </row>
    <row r="266" spans="2:15" ht="31.5" x14ac:dyDescent="0.25">
      <c r="B266" s="4" t="s">
        <v>107</v>
      </c>
      <c r="C266" s="1">
        <f>COUNTIF(Datos!AS:AS,B266)</f>
        <v>41</v>
      </c>
      <c r="D266" s="3">
        <f>C266/SUM($C$263:$C$266)</f>
        <v>3.789279112754159E-2</v>
      </c>
      <c r="G266" s="4"/>
    </row>
    <row r="267" spans="2:15" x14ac:dyDescent="0.25">
      <c r="G267" s="4"/>
    </row>
    <row r="268" spans="2:15" x14ac:dyDescent="0.25">
      <c r="G268" s="4"/>
    </row>
    <row r="269" spans="2:15" x14ac:dyDescent="0.25">
      <c r="G269" s="4"/>
    </row>
    <row r="270" spans="2:15" x14ac:dyDescent="0.25">
      <c r="G270" s="4"/>
    </row>
    <row r="271" spans="2:15" x14ac:dyDescent="0.25">
      <c r="G271" s="4"/>
    </row>
    <row r="272" spans="2:15" x14ac:dyDescent="0.25">
      <c r="G272" s="4"/>
    </row>
    <row r="273" spans="2:7" x14ac:dyDescent="0.25">
      <c r="G273" s="4"/>
    </row>
    <row r="274" spans="2:7" x14ac:dyDescent="0.25">
      <c r="G274" s="4"/>
    </row>
    <row r="275" spans="2:7" ht="39" x14ac:dyDescent="0.25">
      <c r="B275" s="2" t="s">
        <v>111</v>
      </c>
      <c r="G275" s="4"/>
    </row>
    <row r="276" spans="2:7" ht="31.5" x14ac:dyDescent="0.25">
      <c r="B276" s="4" t="s">
        <v>113</v>
      </c>
      <c r="C276" s="1">
        <f>COUNTIF(Datos!AT:AT,B276)</f>
        <v>336</v>
      </c>
      <c r="D276" s="3">
        <f>C276/SUM($C$276:$C$279)</f>
        <v>0.31053604436229204</v>
      </c>
      <c r="G276" s="4"/>
    </row>
    <row r="277" spans="2:7" ht="31.5" x14ac:dyDescent="0.25">
      <c r="B277" s="4" t="s">
        <v>114</v>
      </c>
      <c r="C277" s="1">
        <f>COUNTIF(Datos!AT:AT,B277)</f>
        <v>553</v>
      </c>
      <c r="D277" s="3">
        <f>C277/SUM($C$276:$C$279)</f>
        <v>0.51109057301293903</v>
      </c>
      <c r="G277" s="4"/>
    </row>
    <row r="278" spans="2:7" ht="31.5" x14ac:dyDescent="0.25">
      <c r="B278" s="4" t="s">
        <v>112</v>
      </c>
      <c r="C278" s="1">
        <f>COUNTIF(Datos!AT:AT,B278)</f>
        <v>153</v>
      </c>
      <c r="D278" s="3">
        <f>C278/SUM($C$276:$C$279)</f>
        <v>0.14140480591497229</v>
      </c>
      <c r="G278" s="4"/>
    </row>
    <row r="279" spans="2:7" ht="31.5" x14ac:dyDescent="0.25">
      <c r="B279" s="4" t="s">
        <v>115</v>
      </c>
      <c r="C279" s="1">
        <f>COUNTIF(Datos!AT:AT,B279)</f>
        <v>40</v>
      </c>
      <c r="D279" s="3">
        <f>C279/SUM($C$276:$C$279)</f>
        <v>3.6968576709796676E-2</v>
      </c>
      <c r="G279" s="4"/>
    </row>
    <row r="280" spans="2:7" x14ac:dyDescent="0.25">
      <c r="G280" s="4"/>
    </row>
    <row r="281" spans="2:7" x14ac:dyDescent="0.25">
      <c r="G281" s="4"/>
    </row>
    <row r="282" spans="2:7" x14ac:dyDescent="0.25">
      <c r="G282" s="4"/>
    </row>
    <row r="283" spans="2:7" x14ac:dyDescent="0.25">
      <c r="G283" s="4"/>
    </row>
    <row r="284" spans="2:7" x14ac:dyDescent="0.25">
      <c r="G284" s="4"/>
    </row>
    <row r="285" spans="2:7" x14ac:dyDescent="0.25">
      <c r="G285" s="4"/>
    </row>
    <row r="286" spans="2:7" x14ac:dyDescent="0.25">
      <c r="G286" s="4"/>
    </row>
    <row r="287" spans="2:7" x14ac:dyDescent="0.25">
      <c r="G287" s="4"/>
    </row>
    <row r="288" spans="2:7" x14ac:dyDescent="0.25">
      <c r="G288" s="4"/>
    </row>
    <row r="289" spans="1:7" x14ac:dyDescent="0.25">
      <c r="A289" s="19">
        <v>8</v>
      </c>
      <c r="B289" s="2" t="s">
        <v>116</v>
      </c>
      <c r="G289" s="4"/>
    </row>
    <row r="290" spans="1:7" x14ac:dyDescent="0.25">
      <c r="B290" s="5" t="s">
        <v>117</v>
      </c>
      <c r="C290" s="1">
        <f>COUNTIF(Datos!$CK$2:$CK$2000,1)-C294</f>
        <v>141</v>
      </c>
      <c r="D290" s="3">
        <f>C290/SUM($C$290:$C$294)</f>
        <v>0.13031423290203328</v>
      </c>
      <c r="G290" s="4"/>
    </row>
    <row r="291" spans="1:7" x14ac:dyDescent="0.25">
      <c r="B291" s="5" t="s">
        <v>118</v>
      </c>
      <c r="C291" s="1">
        <f>COUNTIF(Datos!$CK$2:$CK$2000,2)</f>
        <v>174</v>
      </c>
      <c r="D291" s="3">
        <f>C291/SUM($C$290:$C$294)</f>
        <v>0.16081330868761554</v>
      </c>
      <c r="G291" s="4"/>
    </row>
    <row r="292" spans="1:7" x14ac:dyDescent="0.25">
      <c r="B292" s="5" t="s">
        <v>119</v>
      </c>
      <c r="C292" s="1">
        <f>COUNTIF(Datos!$CK$2:$CK$2000,3)</f>
        <v>305</v>
      </c>
      <c r="D292" s="3">
        <f>C292/SUM($C$290:$C$294)</f>
        <v>0.28188539741219965</v>
      </c>
      <c r="G292" s="4"/>
    </row>
    <row r="293" spans="1:7" x14ac:dyDescent="0.25">
      <c r="B293" s="5" t="s">
        <v>120</v>
      </c>
      <c r="C293" s="1">
        <f>COUNTIF(Datos!$CK$2:$CK$2000,4)</f>
        <v>453</v>
      </c>
      <c r="D293" s="3">
        <f>C293/SUM($C$290:$C$294)</f>
        <v>0.41866913123844735</v>
      </c>
      <c r="G293" s="4"/>
    </row>
    <row r="294" spans="1:7" x14ac:dyDescent="0.25">
      <c r="B294" s="5" t="s">
        <v>121</v>
      </c>
      <c r="C294" s="1">
        <f>COUNTIF(Datos!CJ2:CJ2000,1)</f>
        <v>9</v>
      </c>
      <c r="D294" s="3">
        <f>C294/SUM($C$290:$C$294)</f>
        <v>8.3179297597042508E-3</v>
      </c>
      <c r="G294" s="4"/>
    </row>
    <row r="295" spans="1:7" x14ac:dyDescent="0.25">
      <c r="B295" s="6"/>
      <c r="G295" s="4"/>
    </row>
    <row r="296" spans="1:7" x14ac:dyDescent="0.25">
      <c r="B296" s="7"/>
      <c r="G296" s="4"/>
    </row>
    <row r="297" spans="1:7" ht="30" x14ac:dyDescent="0.25">
      <c r="B297" s="22" t="s">
        <v>164</v>
      </c>
      <c r="C297" s="1">
        <f>SUM(Datos!CF2:CF2000)</f>
        <v>878</v>
      </c>
      <c r="D297" s="3">
        <f>C297/$I$3</f>
        <v>0.81146025878003691</v>
      </c>
      <c r="G297" s="4"/>
    </row>
    <row r="298" spans="1:7" ht="30" x14ac:dyDescent="0.25">
      <c r="B298" s="22" t="s">
        <v>166</v>
      </c>
      <c r="C298" s="1">
        <f>SUM(Datos!CG2:CG2000)</f>
        <v>809</v>
      </c>
      <c r="D298" s="3">
        <f t="shared" ref="D298:D300" si="3">C298/$I$3</f>
        <v>0.74768946395563773</v>
      </c>
      <c r="G298" s="4"/>
    </row>
    <row r="299" spans="1:7" ht="30" x14ac:dyDescent="0.25">
      <c r="B299" s="22" t="s">
        <v>167</v>
      </c>
      <c r="C299" s="1">
        <f>SUM(Datos!CH2:CH2000)</f>
        <v>769</v>
      </c>
      <c r="D299" s="3">
        <f t="shared" si="3"/>
        <v>0.71072088724584104</v>
      </c>
      <c r="G299" s="4"/>
    </row>
    <row r="300" spans="1:7" ht="30" x14ac:dyDescent="0.25">
      <c r="B300" s="22" t="s">
        <v>161</v>
      </c>
      <c r="C300" s="1">
        <f>SUM(Datos!CI2:CI2000)</f>
        <v>765</v>
      </c>
      <c r="D300" s="3">
        <f t="shared" si="3"/>
        <v>0.70702402957486132</v>
      </c>
      <c r="G300" s="4"/>
    </row>
    <row r="301" spans="1:7" x14ac:dyDescent="0.25">
      <c r="G301" s="4"/>
    </row>
    <row r="302" spans="1:7" x14ac:dyDescent="0.25">
      <c r="G302" s="4"/>
    </row>
    <row r="303" spans="1:7" x14ac:dyDescent="0.25">
      <c r="G303" s="4"/>
    </row>
    <row r="305" spans="2:9" x14ac:dyDescent="0.25">
      <c r="B305" s="8"/>
      <c r="C305" s="8"/>
      <c r="D305" s="8"/>
      <c r="E305" s="8"/>
      <c r="F305" s="8"/>
      <c r="G305" s="8"/>
      <c r="H305" s="8"/>
      <c r="I305" s="8"/>
    </row>
    <row r="306" spans="2:9" x14ac:dyDescent="0.25">
      <c r="B306" s="8"/>
      <c r="C306" s="8"/>
      <c r="D306" s="8"/>
      <c r="E306" s="8"/>
      <c r="F306" s="8"/>
      <c r="G306" s="8"/>
      <c r="H306" s="8"/>
      <c r="I306" s="8"/>
    </row>
    <row r="307" spans="2:9" x14ac:dyDescent="0.25">
      <c r="B307" s="8"/>
      <c r="C307" s="8"/>
      <c r="D307" s="8"/>
      <c r="E307" s="8"/>
      <c r="F307" s="8"/>
      <c r="G307" s="8"/>
      <c r="H307" s="8"/>
      <c r="I307" s="8"/>
    </row>
    <row r="308" spans="2:9" x14ac:dyDescent="0.25">
      <c r="B308" s="8"/>
      <c r="C308" s="8"/>
      <c r="D308" s="8"/>
      <c r="E308" s="8"/>
      <c r="F308" s="8"/>
      <c r="G308" s="8"/>
      <c r="H308" s="8"/>
      <c r="I308" s="8"/>
    </row>
    <row r="309" spans="2:9" x14ac:dyDescent="0.25">
      <c r="B309" s="8"/>
      <c r="C309" s="8"/>
      <c r="D309" s="8"/>
      <c r="E309" s="8"/>
      <c r="F309" s="8"/>
      <c r="G309" s="8"/>
      <c r="H309" s="8"/>
      <c r="I309" s="8"/>
    </row>
    <row r="310" spans="2:9" x14ac:dyDescent="0.25">
      <c r="B310" s="8"/>
      <c r="C310" s="8"/>
      <c r="D310" s="8"/>
      <c r="E310" s="8"/>
      <c r="F310" s="8"/>
      <c r="G310" s="8"/>
      <c r="H310" s="8"/>
      <c r="I310" s="8"/>
    </row>
    <row r="311" spans="2:9" x14ac:dyDescent="0.25">
      <c r="B311" s="8"/>
      <c r="C311" s="8"/>
      <c r="D311" s="8"/>
      <c r="E311" s="8"/>
      <c r="F311" s="8"/>
      <c r="G311" s="8"/>
      <c r="H311" s="8"/>
      <c r="I311" s="8"/>
    </row>
    <row r="312" spans="2:9" x14ac:dyDescent="0.25">
      <c r="B312" s="8"/>
      <c r="C312" s="8"/>
      <c r="D312" s="8"/>
      <c r="E312" s="8"/>
      <c r="F312" s="8"/>
      <c r="G312" s="8"/>
      <c r="H312" s="8"/>
      <c r="I312" s="8"/>
    </row>
    <row r="313" spans="2:9" x14ac:dyDescent="0.25">
      <c r="B313" s="8"/>
      <c r="C313" s="8"/>
      <c r="D313" s="8"/>
      <c r="E313" s="8"/>
      <c r="F313" s="8"/>
      <c r="G313" s="8"/>
      <c r="H313" s="8"/>
      <c r="I313" s="8"/>
    </row>
    <row r="314" spans="2:9" x14ac:dyDescent="0.25">
      <c r="B314" s="8"/>
      <c r="C314" s="8"/>
      <c r="D314" s="8"/>
      <c r="E314" s="8"/>
      <c r="F314" s="8"/>
      <c r="G314" s="8"/>
      <c r="H314" s="8"/>
      <c r="I314" s="8"/>
    </row>
    <row r="315" spans="2:9" x14ac:dyDescent="0.25">
      <c r="B315" s="8"/>
      <c r="C315" s="8"/>
      <c r="D315" s="8"/>
      <c r="E315" s="8"/>
      <c r="F315" s="8"/>
      <c r="G315" s="8"/>
      <c r="H315" s="8"/>
      <c r="I315" s="8"/>
    </row>
    <row r="316" spans="2:9" x14ac:dyDescent="0.25">
      <c r="B316" s="8"/>
      <c r="C316" s="8"/>
      <c r="D316" s="8"/>
      <c r="E316" s="8"/>
      <c r="F316" s="8"/>
      <c r="G316" s="8"/>
      <c r="H316" s="8"/>
      <c r="I316" s="8"/>
    </row>
    <row r="317" spans="2:9" x14ac:dyDescent="0.25">
      <c r="B317" s="8"/>
      <c r="C317" s="8"/>
      <c r="D317" s="8"/>
      <c r="E317" s="8"/>
      <c r="F317" s="8"/>
      <c r="G317" s="8"/>
      <c r="H317" s="8"/>
      <c r="I317" s="8"/>
    </row>
    <row r="318" spans="2:9" x14ac:dyDescent="0.25">
      <c r="B318" s="8"/>
      <c r="C318" s="8"/>
      <c r="D318" s="8"/>
      <c r="E318" s="8"/>
      <c r="F318" s="8"/>
      <c r="G318" s="8"/>
      <c r="H318" s="8"/>
      <c r="I318" s="8"/>
    </row>
    <row r="319" spans="2:9" x14ac:dyDescent="0.25">
      <c r="B319" s="8"/>
      <c r="C319" s="8"/>
      <c r="D319" s="8"/>
      <c r="E319" s="8"/>
      <c r="F319" s="8"/>
      <c r="G319" s="8"/>
      <c r="H319" s="8"/>
      <c r="I319" s="8"/>
    </row>
    <row r="320" spans="2:9" x14ac:dyDescent="0.25">
      <c r="B320" s="8"/>
      <c r="C320" s="8"/>
      <c r="D320" s="8"/>
      <c r="E320" s="8"/>
      <c r="F320" s="8"/>
      <c r="G320" s="8"/>
      <c r="H320" s="8"/>
      <c r="I320" s="8"/>
    </row>
    <row r="321" spans="2:9" x14ac:dyDescent="0.25">
      <c r="B321" s="8"/>
      <c r="C321" s="8"/>
      <c r="D321" s="8"/>
      <c r="E321" s="8"/>
      <c r="F321" s="8"/>
      <c r="G321" s="8"/>
      <c r="H321" s="8"/>
      <c r="I321" s="8"/>
    </row>
    <row r="322" spans="2:9" x14ac:dyDescent="0.25">
      <c r="B322" s="8"/>
      <c r="C322" s="8"/>
      <c r="D322" s="8"/>
      <c r="E322" s="8"/>
      <c r="F322" s="8"/>
      <c r="G322" s="8"/>
      <c r="H322" s="8"/>
      <c r="I322" s="8"/>
    </row>
    <row r="323" spans="2:9" x14ac:dyDescent="0.25">
      <c r="B323" s="8"/>
      <c r="C323" s="8"/>
      <c r="D323" s="8"/>
      <c r="E323" s="8"/>
      <c r="F323" s="8"/>
      <c r="G323" s="8"/>
      <c r="H323" s="8"/>
      <c r="I323" s="8"/>
    </row>
    <row r="324" spans="2:9" x14ac:dyDescent="0.25">
      <c r="B324" s="8"/>
      <c r="C324" s="8"/>
      <c r="D324" s="8"/>
      <c r="E324" s="8"/>
      <c r="F324" s="8"/>
      <c r="G324" s="8"/>
      <c r="H324" s="8"/>
      <c r="I324" s="8"/>
    </row>
    <row r="325" spans="2:9" x14ac:dyDescent="0.25">
      <c r="B325" s="8"/>
      <c r="C325" s="8"/>
      <c r="D325" s="8"/>
      <c r="E325" s="8"/>
      <c r="F325" s="8"/>
      <c r="G325" s="8"/>
      <c r="H325" s="8"/>
      <c r="I325" s="8"/>
    </row>
    <row r="326" spans="2:9" x14ac:dyDescent="0.25">
      <c r="B326" s="8"/>
      <c r="C326" s="8"/>
      <c r="D326" s="8"/>
      <c r="E326" s="8"/>
      <c r="F326" s="8"/>
      <c r="G326" s="8"/>
      <c r="H326" s="8"/>
      <c r="I326" s="8"/>
    </row>
    <row r="327" spans="2:9" x14ac:dyDescent="0.25">
      <c r="B327" s="8"/>
      <c r="C327" s="8"/>
      <c r="D327" s="8"/>
      <c r="E327" s="8"/>
      <c r="F327" s="8"/>
      <c r="G327" s="8"/>
      <c r="H327" s="8"/>
      <c r="I327" s="8"/>
    </row>
    <row r="328" spans="2:9" x14ac:dyDescent="0.25">
      <c r="B328" s="8"/>
      <c r="C328" s="8"/>
      <c r="D328" s="8"/>
      <c r="E328" s="8"/>
      <c r="F328" s="8"/>
      <c r="G328" s="8"/>
      <c r="H328" s="8"/>
      <c r="I328" s="8"/>
    </row>
    <row r="329" spans="2:9" x14ac:dyDescent="0.25">
      <c r="B329" s="8"/>
      <c r="C329" s="8"/>
      <c r="D329" s="8"/>
      <c r="E329" s="8"/>
      <c r="F329" s="8"/>
      <c r="G329" s="8"/>
      <c r="H329" s="8"/>
      <c r="I329" s="8"/>
    </row>
    <row r="330" spans="2:9" x14ac:dyDescent="0.25">
      <c r="B330" s="8"/>
      <c r="C330" s="8"/>
      <c r="D330" s="8"/>
      <c r="E330" s="8"/>
      <c r="F330" s="8"/>
      <c r="G330" s="8"/>
      <c r="H330" s="8"/>
      <c r="I330" s="8"/>
    </row>
    <row r="331" spans="2:9" x14ac:dyDescent="0.25">
      <c r="B331" s="8"/>
      <c r="C331" s="8"/>
      <c r="D331" s="8"/>
      <c r="E331" s="8"/>
      <c r="F331" s="8"/>
      <c r="G331" s="8"/>
      <c r="H331" s="8"/>
      <c r="I331" s="8"/>
    </row>
    <row r="332" spans="2:9" x14ac:dyDescent="0.25">
      <c r="B332" s="8"/>
      <c r="C332" s="8"/>
      <c r="D332" s="8"/>
      <c r="E332" s="8"/>
      <c r="F332" s="8"/>
      <c r="G332" s="8"/>
      <c r="H332" s="8"/>
      <c r="I332" s="8"/>
    </row>
    <row r="333" spans="2:9" x14ac:dyDescent="0.25">
      <c r="B333" s="4"/>
    </row>
    <row r="334" spans="2:9" x14ac:dyDescent="0.25">
      <c r="B334" s="4"/>
    </row>
    <row r="335" spans="2:9" x14ac:dyDescent="0.25">
      <c r="B335" s="4"/>
    </row>
    <row r="336" spans="2:9" x14ac:dyDescent="0.25">
      <c r="B336" s="4"/>
    </row>
    <row r="337" spans="2:2" x14ac:dyDescent="0.25">
      <c r="B337" s="4"/>
    </row>
    <row r="338" spans="2:2" x14ac:dyDescent="0.25">
      <c r="B338" s="4"/>
    </row>
    <row r="339" spans="2:2" x14ac:dyDescent="0.25">
      <c r="B339" s="4"/>
    </row>
    <row r="340" spans="2:2" x14ac:dyDescent="0.25">
      <c r="B340" s="4"/>
    </row>
    <row r="341" spans="2:2" x14ac:dyDescent="0.25">
      <c r="B341" s="4"/>
    </row>
    <row r="342" spans="2:2" x14ac:dyDescent="0.25">
      <c r="B342" s="4"/>
    </row>
    <row r="343" spans="2:2" x14ac:dyDescent="0.25">
      <c r="B343" s="4"/>
    </row>
    <row r="344" spans="2:2" x14ac:dyDescent="0.25">
      <c r="B344" s="4"/>
    </row>
    <row r="345" spans="2:2" x14ac:dyDescent="0.25">
      <c r="B345" s="4"/>
    </row>
    <row r="346" spans="2:2" x14ac:dyDescent="0.25">
      <c r="B346" s="4"/>
    </row>
    <row r="347" spans="2:2" x14ac:dyDescent="0.25">
      <c r="B347" s="4"/>
    </row>
    <row r="348" spans="2:2" x14ac:dyDescent="0.25">
      <c r="B348" s="4"/>
    </row>
    <row r="349" spans="2:2" x14ac:dyDescent="0.25">
      <c r="B349" s="4"/>
    </row>
    <row r="350" spans="2:2" x14ac:dyDescent="0.25">
      <c r="B350" s="4"/>
    </row>
    <row r="351" spans="2:2" x14ac:dyDescent="0.25">
      <c r="B351" s="4"/>
    </row>
    <row r="352" spans="2:2" x14ac:dyDescent="0.25">
      <c r="B352" s="4"/>
    </row>
    <row r="353" spans="2:2" x14ac:dyDescent="0.25">
      <c r="B353" s="4"/>
    </row>
    <row r="354" spans="2:2" x14ac:dyDescent="0.25">
      <c r="B354" s="4"/>
    </row>
    <row r="355" spans="2:2" x14ac:dyDescent="0.25">
      <c r="B355" s="4"/>
    </row>
    <row r="356" spans="2:2" x14ac:dyDescent="0.25">
      <c r="B356" s="4"/>
    </row>
    <row r="357" spans="2:2" x14ac:dyDescent="0.25">
      <c r="B357" s="4"/>
    </row>
    <row r="358" spans="2:2" x14ac:dyDescent="0.25">
      <c r="B358" s="4"/>
    </row>
    <row r="359" spans="2:2" x14ac:dyDescent="0.25">
      <c r="B359" s="4"/>
    </row>
    <row r="360" spans="2:2" x14ac:dyDescent="0.25">
      <c r="B360" s="4"/>
    </row>
    <row r="361" spans="2:2" x14ac:dyDescent="0.25">
      <c r="B361" s="4"/>
    </row>
    <row r="362" spans="2:2" x14ac:dyDescent="0.25">
      <c r="B362" s="4"/>
    </row>
    <row r="363" spans="2:2" x14ac:dyDescent="0.25">
      <c r="B363" s="4"/>
    </row>
    <row r="364" spans="2:2" x14ac:dyDescent="0.25">
      <c r="B364" s="4"/>
    </row>
    <row r="365" spans="2:2" x14ac:dyDescent="0.25">
      <c r="B365" s="4"/>
    </row>
    <row r="366" spans="2:2" x14ac:dyDescent="0.25">
      <c r="B366" s="4"/>
    </row>
    <row r="367" spans="2:2" x14ac:dyDescent="0.25">
      <c r="B367" s="4"/>
    </row>
    <row r="368" spans="2:2" x14ac:dyDescent="0.25">
      <c r="B368" s="4"/>
    </row>
    <row r="369" spans="2:2" x14ac:dyDescent="0.25">
      <c r="B369" s="4"/>
    </row>
    <row r="370" spans="2:2" x14ac:dyDescent="0.25">
      <c r="B370" s="4"/>
    </row>
    <row r="371" spans="2:2" x14ac:dyDescent="0.25">
      <c r="B371" s="4"/>
    </row>
    <row r="372" spans="2:2" x14ac:dyDescent="0.25">
      <c r="B372" s="4"/>
    </row>
    <row r="373" spans="2:2" x14ac:dyDescent="0.25">
      <c r="B373" s="4"/>
    </row>
    <row r="374" spans="2:2" x14ac:dyDescent="0.25">
      <c r="B374" s="4"/>
    </row>
    <row r="375" spans="2:2" x14ac:dyDescent="0.25">
      <c r="B375" s="4"/>
    </row>
    <row r="376" spans="2:2" x14ac:dyDescent="0.25">
      <c r="B376" s="4"/>
    </row>
    <row r="377" spans="2:2" x14ac:dyDescent="0.25">
      <c r="B377" s="4"/>
    </row>
    <row r="378" spans="2:2" x14ac:dyDescent="0.25">
      <c r="B378" s="4"/>
    </row>
    <row r="379" spans="2:2" x14ac:dyDescent="0.25">
      <c r="B379" s="4"/>
    </row>
    <row r="380" spans="2:2" x14ac:dyDescent="0.25">
      <c r="B380" s="4"/>
    </row>
    <row r="381" spans="2:2" x14ac:dyDescent="0.25">
      <c r="B381" s="4"/>
    </row>
    <row r="382" spans="2:2" x14ac:dyDescent="0.25">
      <c r="B382" s="4"/>
    </row>
    <row r="383" spans="2:2" x14ac:dyDescent="0.25">
      <c r="B383" s="4"/>
    </row>
    <row r="384" spans="2:2" x14ac:dyDescent="0.25">
      <c r="B384" s="4"/>
    </row>
    <row r="385" spans="2:2" x14ac:dyDescent="0.25">
      <c r="B385" s="4"/>
    </row>
    <row r="386" spans="2:2" x14ac:dyDescent="0.25">
      <c r="B386" s="4"/>
    </row>
    <row r="387" spans="2:2" x14ac:dyDescent="0.25">
      <c r="B387" s="4"/>
    </row>
    <row r="388" spans="2:2" x14ac:dyDescent="0.25">
      <c r="B388" s="4"/>
    </row>
    <row r="389" spans="2:2" x14ac:dyDescent="0.25">
      <c r="B389" s="4"/>
    </row>
    <row r="390" spans="2:2" x14ac:dyDescent="0.25">
      <c r="B390" s="4"/>
    </row>
    <row r="391" spans="2:2" x14ac:dyDescent="0.25">
      <c r="B391" s="4"/>
    </row>
    <row r="392" spans="2:2" x14ac:dyDescent="0.25">
      <c r="B392" s="4"/>
    </row>
    <row r="393" spans="2:2" x14ac:dyDescent="0.25">
      <c r="B393" s="4"/>
    </row>
    <row r="394" spans="2:2" x14ac:dyDescent="0.25">
      <c r="B394" s="4"/>
    </row>
    <row r="395" spans="2:2" x14ac:dyDescent="0.25">
      <c r="B395" s="4"/>
    </row>
    <row r="396" spans="2:2" x14ac:dyDescent="0.25">
      <c r="B396" s="4"/>
    </row>
    <row r="397" spans="2:2" x14ac:dyDescent="0.25">
      <c r="B397" s="4"/>
    </row>
    <row r="398" spans="2:2" x14ac:dyDescent="0.25">
      <c r="B398" s="4"/>
    </row>
    <row r="399" spans="2:2" x14ac:dyDescent="0.25">
      <c r="B399" s="4"/>
    </row>
    <row r="400" spans="2:2" x14ac:dyDescent="0.25">
      <c r="B400" s="4"/>
    </row>
    <row r="401" spans="2:2" x14ac:dyDescent="0.25">
      <c r="B401" s="4"/>
    </row>
    <row r="402" spans="2:2" x14ac:dyDescent="0.25">
      <c r="B402" s="4"/>
    </row>
    <row r="403" spans="2:2" x14ac:dyDescent="0.25">
      <c r="B403" s="4"/>
    </row>
    <row r="404" spans="2:2" x14ac:dyDescent="0.25">
      <c r="B404" s="4"/>
    </row>
    <row r="405" spans="2:2" x14ac:dyDescent="0.25">
      <c r="B405" s="4"/>
    </row>
    <row r="406" spans="2:2" x14ac:dyDescent="0.25">
      <c r="B406" s="4"/>
    </row>
    <row r="407" spans="2:2" x14ac:dyDescent="0.25">
      <c r="B407" s="4"/>
    </row>
    <row r="408" spans="2:2" x14ac:dyDescent="0.25">
      <c r="B408" s="4"/>
    </row>
    <row r="409" spans="2:2" x14ac:dyDescent="0.25">
      <c r="B409" s="4"/>
    </row>
    <row r="410" spans="2:2" x14ac:dyDescent="0.25">
      <c r="B410" s="4"/>
    </row>
  </sheetData>
  <conditionalFormatting sqref="Z3:Z10">
    <cfRule type="expression" dxfId="0" priority="1">
      <formula>COUNTIF(Z$3:Z$18,Z3)&gt;1</formula>
    </cfRule>
  </conditionalFormatting>
  <pageMargins left="0.75" right="0.75" top="1" bottom="1" header="0.5" footer="0.5"/>
  <pageSetup orientation="portrait" horizontalDpi="4294967292" verticalDpi="429496729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124"/>
  <sheetViews>
    <sheetView tabSelected="1" workbookViewId="0">
      <selection activeCell="E6" sqref="E6"/>
    </sheetView>
  </sheetViews>
  <sheetFormatPr baseColWidth="10" defaultRowHeight="15.75" x14ac:dyDescent="0.25"/>
  <cols>
    <col min="2" max="2" width="30" customWidth="1"/>
    <col min="3" max="3" width="43.5" customWidth="1"/>
    <col min="4" max="4" width="28.125" customWidth="1"/>
    <col min="6" max="6" width="33.5" customWidth="1"/>
  </cols>
  <sheetData>
    <row r="2" spans="2:7" ht="39.950000000000003" customHeight="1" x14ac:dyDescent="0.25">
      <c r="B2" s="14" t="s">
        <v>2</v>
      </c>
      <c r="C2" s="15">
        <f>Est!I2</f>
        <v>586.99999999999818</v>
      </c>
      <c r="D2" s="14" t="s">
        <v>181</v>
      </c>
      <c r="E2" s="16">
        <v>1400</v>
      </c>
      <c r="F2" s="14" t="s">
        <v>3</v>
      </c>
      <c r="G2" s="17">
        <f>C2/E2</f>
        <v>0.41928571428571298</v>
      </c>
    </row>
    <row r="3" spans="2:7" ht="31.5" x14ac:dyDescent="0.25">
      <c r="B3" s="18" t="s">
        <v>155</v>
      </c>
      <c r="C3" s="15">
        <f>Est!I3</f>
        <v>1082</v>
      </c>
      <c r="D3" s="14" t="s">
        <v>156</v>
      </c>
      <c r="E3" s="16">
        <v>2000</v>
      </c>
      <c r="F3" s="14" t="s">
        <v>157</v>
      </c>
      <c r="G3" s="17">
        <f>C3/E3</f>
        <v>0.54100000000000004</v>
      </c>
    </row>
    <row r="45" spans="2:2" x14ac:dyDescent="0.25">
      <c r="B45" s="9"/>
    </row>
    <row r="46" spans="2:2" x14ac:dyDescent="0.25">
      <c r="B46" s="9"/>
    </row>
    <row r="47" spans="2:2" x14ac:dyDescent="0.25">
      <c r="B47" s="9"/>
    </row>
    <row r="48" spans="2:2" x14ac:dyDescent="0.25">
      <c r="B48" s="9"/>
    </row>
    <row r="122" spans="2:2" x14ac:dyDescent="0.25">
      <c r="B122" s="9"/>
    </row>
    <row r="123" spans="2:2" x14ac:dyDescent="0.25">
      <c r="B123" s="9"/>
    </row>
    <row r="124" spans="2:2" x14ac:dyDescent="0.25">
      <c r="B124"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Datos</vt:lpstr>
      <vt:lpstr>Est</vt:lpstr>
      <vt:lpstr>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TIC</dc:creator>
  <cp:lastModifiedBy>Alexandra Maria Navarro Giraldo</cp:lastModifiedBy>
  <dcterms:created xsi:type="dcterms:W3CDTF">2015-12-07T18:03:05Z</dcterms:created>
  <dcterms:modified xsi:type="dcterms:W3CDTF">2019-04-04T16:41:48Z</dcterms:modified>
</cp:coreProperties>
</file>